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9.xml" ContentType="application/vnd.openxmlformats-officedocument.drawing+xml"/>
  <Override PartName="/xl/slicers/slicer4.xml" ContentType="application/vnd.ms-excel.slicer+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39E46D4A2E56161C/Desktop/Documents/Dashboard project/"/>
    </mc:Choice>
  </mc:AlternateContent>
  <xr:revisionPtr revIDLastSave="1877" documentId="8_{94F34C5B-55F4-44AF-8D00-E43B548B5A0A}" xr6:coauthVersionLast="47" xr6:coauthVersionMax="47" xr10:uidLastSave="{271898B5-14DE-41DE-AC59-6D2DC84AD3BC}"/>
  <bookViews>
    <workbookView xWindow="-108" yWindow="-108" windowWidth="23256" windowHeight="12456" firstSheet="11" activeTab="11" xr2:uid="{4098936E-A6D9-4DC0-ACD4-AE6B8CFC7126}"/>
  </bookViews>
  <sheets>
    <sheet name="Zudio_sales_data (2)" sheetId="3" r:id="rId1"/>
    <sheet name="kpi linechart" sheetId="15" r:id="rId2"/>
    <sheet name="category chart" sheetId="16" r:id="rId3"/>
    <sheet name="Top 10" sheetId="17" r:id="rId4"/>
    <sheet name="map chart" sheetId="18" r:id="rId5"/>
    <sheet name="city heat" sheetId="19" r:id="rId6"/>
    <sheet name="rank kpi" sheetId="21" r:id="rId7"/>
    <sheet name="Sheet9" sheetId="20" r:id="rId8"/>
    <sheet name="Sheet2" sheetId="22" r:id="rId9"/>
    <sheet name="Sheet4" sheetId="24" r:id="rId10"/>
    <sheet name="Sheet5" sheetId="25" r:id="rId11"/>
    <sheet name="Zudio_sales_data" sheetId="2" r:id="rId12"/>
    <sheet name="Dashboard layout" sheetId="8" r:id="rId13"/>
    <sheet name="Sheet1" sheetId="1" r:id="rId14"/>
    <sheet name="Sheet3" sheetId="23" r:id="rId15"/>
  </sheets>
  <definedNames>
    <definedName name="_xlchart.v5.0" hidden="1">'map chart'!$D$3</definedName>
    <definedName name="_xlchart.v5.1" hidden="1">'map chart'!$D$4:$D$25</definedName>
    <definedName name="_xlchart.v5.2" hidden="1">'map chart'!$E$3</definedName>
    <definedName name="_xlchart.v5.3" hidden="1">'map chart'!$E$4:$E$25</definedName>
    <definedName name="_xlchart.v5.4" hidden="1">'map chart'!$D$3</definedName>
    <definedName name="_xlchart.v5.5" hidden="1">'map chart'!$D$4:$D$25</definedName>
    <definedName name="_xlchart.v5.6" hidden="1">'map chart'!$E$3</definedName>
    <definedName name="_xlchart.v5.7" hidden="1">'map chart'!$E$4:$E$25</definedName>
    <definedName name="_xlcn.WorksheetConnection_ZudioDASH.xlsxZudio_sales_data1" hidden="1">Zudio_sales_data[]</definedName>
    <definedName name="ExternalData_1" localSheetId="11" hidden="1">Zudio_sales_data!$A$1:$AF$2780</definedName>
    <definedName name="ExternalData_2" localSheetId="0" hidden="1">'Zudio_sales_data (2)'!$A$1:$AG$2780</definedName>
    <definedName name="Slicer_Category">#N/A</definedName>
    <definedName name="Slicer_Month">#N/A</definedName>
    <definedName name="Slicer_State">#N/A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s>
  <extLst>
    <ext xmlns:x14="http://schemas.microsoft.com/office/spreadsheetml/2009/9/main" uri="{876F7934-8845-4945-9796-88D515C7AA90}">
      <x14:pivotCaches>
        <pivotCache cacheId="16" r:id="rId32"/>
        <pivotCache cacheId="17" r:id="rId33"/>
      </x14:pivotCaches>
    </ext>
    <ext xmlns:x14="http://schemas.microsoft.com/office/spreadsheetml/2009/9/main" uri="{BBE1A952-AA13-448e-AADC-164F8A28A991}">
      <x14:slicerCaches>
        <x14:slicerCache r:id="rId34"/>
        <x14:slicerCache r:id="rId35"/>
        <x14:slicerCache r:id="rId3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Zudio_sales_data" name="Zudio_sales_data" connection="WorksheetConnection_ZudioDASH.xlsx!Zudio_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1270" i="2" l="1"/>
  <c r="AG1017" i="2"/>
  <c r="AG2214" i="2"/>
  <c r="AG2215" i="2"/>
  <c r="AG756" i="2"/>
  <c r="AG757" i="2"/>
  <c r="AG1511" i="2"/>
  <c r="AG2001" i="2"/>
  <c r="AG1271" i="2"/>
  <c r="AG1761" i="2"/>
  <c r="AG1512" i="2"/>
  <c r="AG2" i="2"/>
  <c r="AG758" i="2"/>
  <c r="AG238" i="2"/>
  <c r="AG2465" i="2"/>
  <c r="AG501" i="2"/>
  <c r="AG502" i="2"/>
  <c r="AG759" i="2"/>
  <c r="AG1272" i="2"/>
  <c r="AG1513" i="2"/>
  <c r="AG2466" i="2"/>
  <c r="AG2467" i="2"/>
  <c r="AG1514" i="2"/>
  <c r="AG2749" i="2"/>
  <c r="AG2216" i="2"/>
  <c r="AG503" i="2"/>
  <c r="AG1762" i="2"/>
  <c r="AG504" i="2"/>
  <c r="AG2002" i="2"/>
  <c r="AG505" i="2"/>
  <c r="AG1763" i="2"/>
  <c r="AG1764" i="2"/>
  <c r="AG1765" i="2"/>
  <c r="AG3" i="2"/>
  <c r="AG1515" i="2"/>
  <c r="AG2217" i="2"/>
  <c r="AG1273" i="2"/>
  <c r="AG1516" i="2"/>
  <c r="AG760" i="2"/>
  <c r="AG2468" i="2"/>
  <c r="AG1517" i="2"/>
  <c r="AG2469" i="2"/>
  <c r="AG2218" i="2"/>
  <c r="AG2219" i="2"/>
  <c r="AG761" i="2"/>
  <c r="AG2003" i="2"/>
  <c r="AG239" i="2"/>
  <c r="AG1518" i="2"/>
  <c r="AG762" i="2"/>
  <c r="AG506" i="2"/>
  <c r="AG4" i="2"/>
  <c r="AG2004" i="2"/>
  <c r="AG2005" i="2"/>
  <c r="AG1018" i="2"/>
  <c r="AG2220" i="2"/>
  <c r="AG2006" i="2"/>
  <c r="AG763" i="2"/>
  <c r="AG1019" i="2"/>
  <c r="AG2470" i="2"/>
  <c r="AG1274" i="2"/>
  <c r="AG2007" i="2"/>
  <c r="AG764" i="2"/>
  <c r="AG507" i="2"/>
  <c r="AG508" i="2"/>
  <c r="AG1766" i="2"/>
  <c r="AG1020" i="2"/>
  <c r="AG765" i="2"/>
  <c r="AG509" i="2"/>
  <c r="AG2008" i="2"/>
  <c r="AG2221" i="2"/>
  <c r="AG1519" i="2"/>
  <c r="AG2222" i="2"/>
  <c r="AG240" i="2"/>
  <c r="AG1275" i="2"/>
  <c r="AG510" i="2"/>
  <c r="AG1520" i="2"/>
  <c r="AG766" i="2"/>
  <c r="AG241" i="2"/>
  <c r="AG5" i="2"/>
  <c r="AG1276" i="2"/>
  <c r="AG6" i="2"/>
  <c r="AG242" i="2"/>
  <c r="AG1767" i="2"/>
  <c r="AG767" i="2"/>
  <c r="AG1768" i="2"/>
  <c r="AG2223" i="2"/>
  <c r="AG243" i="2"/>
  <c r="AG1769" i="2"/>
  <c r="AG244" i="2"/>
  <c r="AG1021" i="2"/>
  <c r="AG2009" i="2"/>
  <c r="AG768" i="2"/>
  <c r="AG511" i="2"/>
  <c r="AG2010" i="2"/>
  <c r="AG1770" i="2"/>
  <c r="AG2224" i="2"/>
  <c r="AG245" i="2"/>
  <c r="AG2011" i="2"/>
  <c r="AG512" i="2"/>
  <c r="AG246" i="2"/>
  <c r="AG769" i="2"/>
  <c r="AG1022" i="2"/>
  <c r="AG247" i="2"/>
  <c r="AG2750" i="2"/>
  <c r="AG2471" i="2"/>
  <c r="AG1277" i="2"/>
  <c r="AG2012" i="2"/>
  <c r="AG2013" i="2"/>
  <c r="AG513" i="2"/>
  <c r="AG1278" i="2"/>
  <c r="AG2014" i="2"/>
  <c r="AG514" i="2"/>
  <c r="AG2225" i="2"/>
  <c r="AG1771" i="2"/>
  <c r="AG515" i="2"/>
  <c r="AG1023" i="2"/>
  <c r="AG516" i="2"/>
  <c r="AG1521" i="2"/>
  <c r="AG1024" i="2"/>
  <c r="AG1522" i="2"/>
  <c r="AG2751" i="2"/>
  <c r="AG2015" i="2"/>
  <c r="AG1025" i="2"/>
  <c r="AG517" i="2"/>
  <c r="AG2226" i="2"/>
  <c r="AG518" i="2"/>
  <c r="AG2227" i="2"/>
  <c r="AG7" i="2"/>
  <c r="AG2752" i="2"/>
  <c r="AG248" i="2"/>
  <c r="AG8" i="2"/>
  <c r="AG519" i="2"/>
  <c r="AG1523" i="2"/>
  <c r="AG1524" i="2"/>
  <c r="AG770" i="2"/>
  <c r="AG1026" i="2"/>
  <c r="AG9" i="2"/>
  <c r="AG2472" i="2"/>
  <c r="AG249" i="2"/>
  <c r="AG520" i="2"/>
  <c r="AG1279" i="2"/>
  <c r="AG1525" i="2"/>
  <c r="AG1027" i="2"/>
  <c r="AG771" i="2"/>
  <c r="AG1028" i="2"/>
  <c r="AG1772" i="2"/>
  <c r="AG1526" i="2"/>
  <c r="AG521" i="2"/>
  <c r="AG1773" i="2"/>
  <c r="AG522" i="2"/>
  <c r="AG10" i="2"/>
  <c r="AG1527" i="2"/>
  <c r="AG772" i="2"/>
  <c r="AG1774" i="2"/>
  <c r="AG250" i="2"/>
  <c r="AG251" i="2"/>
  <c r="AG2016" i="2"/>
  <c r="AG2473" i="2"/>
  <c r="AG2753" i="2"/>
  <c r="AG252" i="2"/>
  <c r="AG2228" i="2"/>
  <c r="AG2229" i="2"/>
  <c r="AG1528" i="2"/>
  <c r="AG253" i="2"/>
  <c r="AG11" i="2"/>
  <c r="AG254" i="2"/>
  <c r="AG2230" i="2"/>
  <c r="AG523" i="2"/>
  <c r="AG1029" i="2"/>
  <c r="AG1030" i="2"/>
  <c r="AG12" i="2"/>
  <c r="AG2017" i="2"/>
  <c r="AG1529" i="2"/>
  <c r="AG2231" i="2"/>
  <c r="AG13" i="2"/>
  <c r="AG14" i="2"/>
  <c r="AG1530" i="2"/>
  <c r="AG2018" i="2"/>
  <c r="AG2474" i="2"/>
  <c r="AG1775" i="2"/>
  <c r="AG15" i="2"/>
  <c r="AG1776" i="2"/>
  <c r="AG524" i="2"/>
  <c r="AG773" i="2"/>
  <c r="AG2475" i="2"/>
  <c r="AG1531" i="2"/>
  <c r="AG525" i="2"/>
  <c r="AG1280" i="2"/>
  <c r="AG1031" i="2"/>
  <c r="AG1281" i="2"/>
  <c r="AG255" i="2"/>
  <c r="AG2476" i="2"/>
  <c r="AG256" i="2"/>
  <c r="AG1777" i="2"/>
  <c r="AG1778" i="2"/>
  <c r="AG2232" i="2"/>
  <c r="AG2477" i="2"/>
  <c r="AG1032" i="2"/>
  <c r="AG2478" i="2"/>
  <c r="AG1282" i="2"/>
  <c r="AG1033" i="2"/>
  <c r="AG1034" i="2"/>
  <c r="AG2019" i="2"/>
  <c r="AG2479" i="2"/>
  <c r="AG774" i="2"/>
  <c r="AG2020" i="2"/>
  <c r="AG2233" i="2"/>
  <c r="AG526" i="2"/>
  <c r="AG2234" i="2"/>
  <c r="AG2480" i="2"/>
  <c r="AG527" i="2"/>
  <c r="AG775" i="2"/>
  <c r="AG2235" i="2"/>
  <c r="AG1779" i="2"/>
  <c r="AG1780" i="2"/>
  <c r="AG1035" i="2"/>
  <c r="AG16" i="2"/>
  <c r="AG17" i="2"/>
  <c r="AG18" i="2"/>
  <c r="AG776" i="2"/>
  <c r="AG2481" i="2"/>
  <c r="AG257" i="2"/>
  <c r="AG19" i="2"/>
  <c r="AG528" i="2"/>
  <c r="AG2236" i="2"/>
  <c r="AG20" i="2"/>
  <c r="AG1532" i="2"/>
  <c r="AG1036" i="2"/>
  <c r="AG1283" i="2"/>
  <c r="AG1284" i="2"/>
  <c r="AG2021" i="2"/>
  <c r="AG2482" i="2"/>
  <c r="AG529" i="2"/>
  <c r="AG1781" i="2"/>
  <c r="AG2237" i="2"/>
  <c r="AG1533" i="2"/>
  <c r="AG2022" i="2"/>
  <c r="AG1534" i="2"/>
  <c r="AG2238" i="2"/>
  <c r="AG1535" i="2"/>
  <c r="AG1782" i="2"/>
  <c r="AG777" i="2"/>
  <c r="AG21" i="2"/>
  <c r="AG530" i="2"/>
  <c r="AG1285" i="2"/>
  <c r="AG778" i="2"/>
  <c r="AG2483" i="2"/>
  <c r="AG2239" i="2"/>
  <c r="AG2240" i="2"/>
  <c r="AG2484" i="2"/>
  <c r="AG2241" i="2"/>
  <c r="AG1536" i="2"/>
  <c r="AG22" i="2"/>
  <c r="AG1783" i="2"/>
  <c r="AG1784" i="2"/>
  <c r="AG258" i="2"/>
  <c r="AG1037" i="2"/>
  <c r="AG531" i="2"/>
  <c r="AG259" i="2"/>
  <c r="AG260" i="2"/>
  <c r="AG23" i="2"/>
  <c r="AG1785" i="2"/>
  <c r="AG1786" i="2"/>
  <c r="AG2023" i="2"/>
  <c r="AG1038" i="2"/>
  <c r="AG2024" i="2"/>
  <c r="AG779" i="2"/>
  <c r="AG532" i="2"/>
  <c r="AG2242" i="2"/>
  <c r="AG261" i="2"/>
  <c r="AG2243" i="2"/>
  <c r="AG780" i="2"/>
  <c r="AG24" i="2"/>
  <c r="AG1286" i="2"/>
  <c r="AG1039" i="2"/>
  <c r="AG1040" i="2"/>
  <c r="AG2025" i="2"/>
  <c r="AG25" i="2"/>
  <c r="AG262" i="2"/>
  <c r="AG781" i="2"/>
  <c r="AG1537" i="2"/>
  <c r="AG2026" i="2"/>
  <c r="AG1287" i="2"/>
  <c r="AG2485" i="2"/>
  <c r="AG1288" i="2"/>
  <c r="AG26" i="2"/>
  <c r="AG2027" i="2"/>
  <c r="AG263" i="2"/>
  <c r="AG2244" i="2"/>
  <c r="AG1538" i="2"/>
  <c r="AG2486" i="2"/>
  <c r="AG782" i="2"/>
  <c r="AG1289" i="2"/>
  <c r="AG533" i="2"/>
  <c r="AG1787" i="2"/>
  <c r="AG27" i="2"/>
  <c r="AG1788" i="2"/>
  <c r="AG2487" i="2"/>
  <c r="AG1539" i="2"/>
  <c r="AG1789" i="2"/>
  <c r="AG2245" i="2"/>
  <c r="AG2488" i="2"/>
  <c r="AG1540" i="2"/>
  <c r="AG1290" i="2"/>
  <c r="AG2489" i="2"/>
  <c r="AG1291" i="2"/>
  <c r="AG2028" i="2"/>
  <c r="AG28" i="2"/>
  <c r="AG2490" i="2"/>
  <c r="AG2491" i="2"/>
  <c r="AG1541" i="2"/>
  <c r="AG1292" i="2"/>
  <c r="AG29" i="2"/>
  <c r="AG783" i="2"/>
  <c r="AG784" i="2"/>
  <c r="AG1293" i="2"/>
  <c r="AG2246" i="2"/>
  <c r="AG1041" i="2"/>
  <c r="AG1542" i="2"/>
  <c r="AG1543" i="2"/>
  <c r="AG2754" i="2"/>
  <c r="AG1042" i="2"/>
  <c r="AG2755" i="2"/>
  <c r="AG264" i="2"/>
  <c r="AG534" i="2"/>
  <c r="AG30" i="2"/>
  <c r="AG31" i="2"/>
  <c r="AG535" i="2"/>
  <c r="AG265" i="2"/>
  <c r="AG266" i="2"/>
  <c r="AG785" i="2"/>
  <c r="AG2756" i="2"/>
  <c r="AG267" i="2"/>
  <c r="AG1544" i="2"/>
  <c r="AG786" i="2"/>
  <c r="AG787" i="2"/>
  <c r="AG2247" i="2"/>
  <c r="AG536" i="2"/>
  <c r="AG537" i="2"/>
  <c r="AG538" i="2"/>
  <c r="AG2029" i="2"/>
  <c r="AG2248" i="2"/>
  <c r="AG788" i="2"/>
  <c r="AG1545" i="2"/>
  <c r="AG1043" i="2"/>
  <c r="AG2249" i="2"/>
  <c r="AG268" i="2"/>
  <c r="AG539" i="2"/>
  <c r="AG269" i="2"/>
  <c r="AG2250" i="2"/>
  <c r="AG1044" i="2"/>
  <c r="AG789" i="2"/>
  <c r="AG32" i="2"/>
  <c r="AG2492" i="2"/>
  <c r="AG270" i="2"/>
  <c r="AG1045" i="2"/>
  <c r="AG271" i="2"/>
  <c r="AG790" i="2"/>
  <c r="AG2251" i="2"/>
  <c r="AG2252" i="2"/>
  <c r="AG791" i="2"/>
  <c r="AG1046" i="2"/>
  <c r="AG2253" i="2"/>
  <c r="AG1790" i="2"/>
  <c r="AG1791" i="2"/>
  <c r="AG2493" i="2"/>
  <c r="AG1792" i="2"/>
  <c r="AG33" i="2"/>
  <c r="AG1047" i="2"/>
  <c r="AG792" i="2"/>
  <c r="AG1294" i="2"/>
  <c r="AG1793" i="2"/>
  <c r="AG34" i="2"/>
  <c r="AG1794" i="2"/>
  <c r="AG2254" i="2"/>
  <c r="AG1546" i="2"/>
  <c r="AG35" i="2"/>
  <c r="AG1547" i="2"/>
  <c r="AG1048" i="2"/>
  <c r="AG793" i="2"/>
  <c r="AG540" i="2"/>
  <c r="AG1295" i="2"/>
  <c r="AG1548" i="2"/>
  <c r="AG272" i="2"/>
  <c r="AG1795" i="2"/>
  <c r="AG541" i="2"/>
  <c r="AG2494" i="2"/>
  <c r="AG1296" i="2"/>
  <c r="AG1049" i="2"/>
  <c r="AG542" i="2"/>
  <c r="AG2495" i="2"/>
  <c r="AG273" i="2"/>
  <c r="AG2496" i="2"/>
  <c r="AG1050" i="2"/>
  <c r="AG36" i="2"/>
  <c r="AG2030" i="2"/>
  <c r="AG37" i="2"/>
  <c r="AG794" i="2"/>
  <c r="AG38" i="2"/>
  <c r="AG543" i="2"/>
  <c r="AG795" i="2"/>
  <c r="AG39" i="2"/>
  <c r="AG2497" i="2"/>
  <c r="AG2255" i="2"/>
  <c r="AG40" i="2"/>
  <c r="AG1549" i="2"/>
  <c r="AG1796" i="2"/>
  <c r="AG1051" i="2"/>
  <c r="AG1550" i="2"/>
  <c r="AG41" i="2"/>
  <c r="AG2256" i="2"/>
  <c r="AG1052" i="2"/>
  <c r="AG1797" i="2"/>
  <c r="AG2498" i="2"/>
  <c r="AG274" i="2"/>
  <c r="AG2031" i="2"/>
  <c r="AG2499" i="2"/>
  <c r="AG1297" i="2"/>
  <c r="AG42" i="2"/>
  <c r="AG2500" i="2"/>
  <c r="AG796" i="2"/>
  <c r="AG797" i="2"/>
  <c r="AG2257" i="2"/>
  <c r="AG2501" i="2"/>
  <c r="AG1298" i="2"/>
  <c r="AG544" i="2"/>
  <c r="AG798" i="2"/>
  <c r="AG43" i="2"/>
  <c r="AG1798" i="2"/>
  <c r="AG2757" i="2"/>
  <c r="AG545" i="2"/>
  <c r="AG2032" i="2"/>
  <c r="AG1299" i="2"/>
  <c r="AG44" i="2"/>
  <c r="AG2502" i="2"/>
  <c r="AG546" i="2"/>
  <c r="AG2503" i="2"/>
  <c r="AG2258" i="2"/>
  <c r="AG275" i="2"/>
  <c r="AG799" i="2"/>
  <c r="AG45" i="2"/>
  <c r="AG547" i="2"/>
  <c r="AG1053" i="2"/>
  <c r="AG46" i="2"/>
  <c r="AG2758" i="2"/>
  <c r="AG1054" i="2"/>
  <c r="AG1300" i="2"/>
  <c r="AG2259" i="2"/>
  <c r="AG47" i="2"/>
  <c r="AG548" i="2"/>
  <c r="AG48" i="2"/>
  <c r="AG2033" i="2"/>
  <c r="AG1055" i="2"/>
  <c r="AG276" i="2"/>
  <c r="AG1799" i="2"/>
  <c r="AG2034" i="2"/>
  <c r="AG549" i="2"/>
  <c r="AG1056" i="2"/>
  <c r="AG1800" i="2"/>
  <c r="AG1057" i="2"/>
  <c r="AG1551" i="2"/>
  <c r="AG1801" i="2"/>
  <c r="AG800" i="2"/>
  <c r="AG1802" i="2"/>
  <c r="AG801" i="2"/>
  <c r="AG2035" i="2"/>
  <c r="AG1803" i="2"/>
  <c r="AG802" i="2"/>
  <c r="AG1058" i="2"/>
  <c r="AG803" i="2"/>
  <c r="AG804" i="2"/>
  <c r="AG2260" i="2"/>
  <c r="AG2036" i="2"/>
  <c r="AG49" i="2"/>
  <c r="AG805" i="2"/>
  <c r="AG1804" i="2"/>
  <c r="AG2037" i="2"/>
  <c r="AG2261" i="2"/>
  <c r="AG277" i="2"/>
  <c r="AG2038" i="2"/>
  <c r="AG550" i="2"/>
  <c r="AG278" i="2"/>
  <c r="AG2039" i="2"/>
  <c r="AG1552" i="2"/>
  <c r="AG2262" i="2"/>
  <c r="AG1059" i="2"/>
  <c r="AG50" i="2"/>
  <c r="AG1301" i="2"/>
  <c r="AG1553" i="2"/>
  <c r="AG1554" i="2"/>
  <c r="AG279" i="2"/>
  <c r="AG806" i="2"/>
  <c r="AG280" i="2"/>
  <c r="AG281" i="2"/>
  <c r="AG2504" i="2"/>
  <c r="AG2263" i="2"/>
  <c r="AG1302" i="2"/>
  <c r="AG282" i="2"/>
  <c r="AG551" i="2"/>
  <c r="AG807" i="2"/>
  <c r="AG1805" i="2"/>
  <c r="AG1303" i="2"/>
  <c r="AG51" i="2"/>
  <c r="AG2264" i="2"/>
  <c r="AG2040" i="2"/>
  <c r="AG52" i="2"/>
  <c r="AG1304" i="2"/>
  <c r="AG2505" i="2"/>
  <c r="AG2506" i="2"/>
  <c r="AG808" i="2"/>
  <c r="AG2041" i="2"/>
  <c r="AG809" i="2"/>
  <c r="AG552" i="2"/>
  <c r="AG810" i="2"/>
  <c r="AG553" i="2"/>
  <c r="AG53" i="2"/>
  <c r="AG283" i="2"/>
  <c r="AG284" i="2"/>
  <c r="AG1305" i="2"/>
  <c r="AG1806" i="2"/>
  <c r="AG1555" i="2"/>
  <c r="AG554" i="2"/>
  <c r="AG54" i="2"/>
  <c r="AG2265" i="2"/>
  <c r="AG2266" i="2"/>
  <c r="AG285" i="2"/>
  <c r="AG55" i="2"/>
  <c r="AG1807" i="2"/>
  <c r="AG286" i="2"/>
  <c r="AG2507" i="2"/>
  <c r="AG2267" i="2"/>
  <c r="AG555" i="2"/>
  <c r="AG556" i="2"/>
  <c r="AG1306" i="2"/>
  <c r="AG2508" i="2"/>
  <c r="AG1060" i="2"/>
  <c r="AG2268" i="2"/>
  <c r="AG1307" i="2"/>
  <c r="AG1061" i="2"/>
  <c r="AG1808" i="2"/>
  <c r="AG811" i="2"/>
  <c r="AG1556" i="2"/>
  <c r="AG812" i="2"/>
  <c r="AG2042" i="2"/>
  <c r="AG1809" i="2"/>
  <c r="AG2269" i="2"/>
  <c r="AG56" i="2"/>
  <c r="AG1557" i="2"/>
  <c r="AG557" i="2"/>
  <c r="AG2043" i="2"/>
  <c r="AG558" i="2"/>
  <c r="AG2509" i="2"/>
  <c r="AG287" i="2"/>
  <c r="AG2270" i="2"/>
  <c r="AG1558" i="2"/>
  <c r="AG2044" i="2"/>
  <c r="AG813" i="2"/>
  <c r="AG288" i="2"/>
  <c r="AG57" i="2"/>
  <c r="AG2271" i="2"/>
  <c r="AG814" i="2"/>
  <c r="AG559" i="2"/>
  <c r="AG58" i="2"/>
  <c r="AG2510" i="2"/>
  <c r="AG59" i="2"/>
  <c r="AG1810" i="2"/>
  <c r="AG2272" i="2"/>
  <c r="AG1308" i="2"/>
  <c r="AG2273" i="2"/>
  <c r="AG289" i="2"/>
  <c r="AG815" i="2"/>
  <c r="AG816" i="2"/>
  <c r="AG560" i="2"/>
  <c r="AG1811" i="2"/>
  <c r="AG1559" i="2"/>
  <c r="AG1560" i="2"/>
  <c r="AG60" i="2"/>
  <c r="AG1309" i="2"/>
  <c r="AG2511" i="2"/>
  <c r="AG1062" i="2"/>
  <c r="AG1063" i="2"/>
  <c r="AG290" i="2"/>
  <c r="AG61" i="2"/>
  <c r="AG62" i="2"/>
  <c r="AG2045" i="2"/>
  <c r="AG1310" i="2"/>
  <c r="AG1561" i="2"/>
  <c r="AG2512" i="2"/>
  <c r="AG1311" i="2"/>
  <c r="AG2513" i="2"/>
  <c r="AG817" i="2"/>
  <c r="AG2046" i="2"/>
  <c r="AG2514" i="2"/>
  <c r="AG1562" i="2"/>
  <c r="AG818" i="2"/>
  <c r="AG1563" i="2"/>
  <c r="AG2515" i="2"/>
  <c r="AG2274" i="2"/>
  <c r="AG1564" i="2"/>
  <c r="AG1064" i="2"/>
  <c r="AG2047" i="2"/>
  <c r="AG2516" i="2"/>
  <c r="AG1565" i="2"/>
  <c r="AG819" i="2"/>
  <c r="AG1312" i="2"/>
  <c r="AG820" i="2"/>
  <c r="AG63" i="2"/>
  <c r="AG1065" i="2"/>
  <c r="AG1313" i="2"/>
  <c r="AG1066" i="2"/>
  <c r="AG1566" i="2"/>
  <c r="AG291" i="2"/>
  <c r="AG2048" i="2"/>
  <c r="AG1067" i="2"/>
  <c r="AG64" i="2"/>
  <c r="AG1812" i="2"/>
  <c r="AG1314" i="2"/>
  <c r="AG65" i="2"/>
  <c r="AG292" i="2"/>
  <c r="AG1315" i="2"/>
  <c r="AG2049" i="2"/>
  <c r="AG2517" i="2"/>
  <c r="AG561" i="2"/>
  <c r="AG1813" i="2"/>
  <c r="AG2518" i="2"/>
  <c r="AG66" i="2"/>
  <c r="AG1567" i="2"/>
  <c r="AG2050" i="2"/>
  <c r="AG67" i="2"/>
  <c r="AG68" i="2"/>
  <c r="AG293" i="2"/>
  <c r="AG1568" i="2"/>
  <c r="AG1316" i="2"/>
  <c r="AG562" i="2"/>
  <c r="AG821" i="2"/>
  <c r="AG2275" i="2"/>
  <c r="AG69" i="2"/>
  <c r="AG822" i="2"/>
  <c r="AG2519" i="2"/>
  <c r="AG70" i="2"/>
  <c r="AG2051" i="2"/>
  <c r="AG1317" i="2"/>
  <c r="AG2520" i="2"/>
  <c r="AG1068" i="2"/>
  <c r="AG823" i="2"/>
  <c r="AG294" i="2"/>
  <c r="AG1569" i="2"/>
  <c r="AG1814" i="2"/>
  <c r="AG1570" i="2"/>
  <c r="AG1069" i="2"/>
  <c r="AG1571" i="2"/>
  <c r="AG1815" i="2"/>
  <c r="AG1070" i="2"/>
  <c r="AG824" i="2"/>
  <c r="AG1572" i="2"/>
  <c r="AG1318" i="2"/>
  <c r="AG1816" i="2"/>
  <c r="AG71" i="2"/>
  <c r="AG2276" i="2"/>
  <c r="AG295" i="2"/>
  <c r="AG72" i="2"/>
  <c r="AG1817" i="2"/>
  <c r="AG2521" i="2"/>
  <c r="AG73" i="2"/>
  <c r="AG2052" i="2"/>
  <c r="AG563" i="2"/>
  <c r="AG1818" i="2"/>
  <c r="AG2277" i="2"/>
  <c r="AG2522" i="2"/>
  <c r="AG2278" i="2"/>
  <c r="AG74" i="2"/>
  <c r="AG564" i="2"/>
  <c r="AG2523" i="2"/>
  <c r="AG1819" i="2"/>
  <c r="AG296" i="2"/>
  <c r="AG297" i="2"/>
  <c r="AG75" i="2"/>
  <c r="AG1573" i="2"/>
  <c r="AG1319" i="2"/>
  <c r="AG298" i="2"/>
  <c r="AG2279" i="2"/>
  <c r="AG2524" i="2"/>
  <c r="AG2053" i="2"/>
  <c r="AG299" i="2"/>
  <c r="AG2280" i="2"/>
  <c r="AG2281" i="2"/>
  <c r="AG1071" i="2"/>
  <c r="AG1072" i="2"/>
  <c r="AG565" i="2"/>
  <c r="AG1320" i="2"/>
  <c r="AG1574" i="2"/>
  <c r="AG1073" i="2"/>
  <c r="AG76" i="2"/>
  <c r="AG1820" i="2"/>
  <c r="AG1821" i="2"/>
  <c r="AG566" i="2"/>
  <c r="AG1575" i="2"/>
  <c r="AG2054" i="2"/>
  <c r="AG300" i="2"/>
  <c r="AG1822" i="2"/>
  <c r="AG77" i="2"/>
  <c r="AG825" i="2"/>
  <c r="AG567" i="2"/>
  <c r="AG1321" i="2"/>
  <c r="AG1074" i="2"/>
  <c r="AG2282" i="2"/>
  <c r="AG2525" i="2"/>
  <c r="AG1075" i="2"/>
  <c r="AG1576" i="2"/>
  <c r="AG2283" i="2"/>
  <c r="AG1076" i="2"/>
  <c r="AG826" i="2"/>
  <c r="AG2284" i="2"/>
  <c r="AG2285" i="2"/>
  <c r="AG1577" i="2"/>
  <c r="AG301" i="2"/>
  <c r="AG2286" i="2"/>
  <c r="AG1578" i="2"/>
  <c r="AG568" i="2"/>
  <c r="AG2526" i="2"/>
  <c r="AG2287" i="2"/>
  <c r="AG2055" i="2"/>
  <c r="AG302" i="2"/>
  <c r="AG1823" i="2"/>
  <c r="AG569" i="2"/>
  <c r="AG570" i="2"/>
  <c r="AG1077" i="2"/>
  <c r="AG1078" i="2"/>
  <c r="AG2527" i="2"/>
  <c r="AG1579" i="2"/>
  <c r="AG2056" i="2"/>
  <c r="AG303" i="2"/>
  <c r="AG1079" i="2"/>
  <c r="AG2528" i="2"/>
  <c r="AG1824" i="2"/>
  <c r="AG2529" i="2"/>
  <c r="AG304" i="2"/>
  <c r="AG571" i="2"/>
  <c r="AG78" i="2"/>
  <c r="AG79" i="2"/>
  <c r="AG572" i="2"/>
  <c r="AG573" i="2"/>
  <c r="AG574" i="2"/>
  <c r="AG827" i="2"/>
  <c r="AG80" i="2"/>
  <c r="AG2057" i="2"/>
  <c r="AG2759" i="2"/>
  <c r="AG828" i="2"/>
  <c r="AG829" i="2"/>
  <c r="AG2288" i="2"/>
  <c r="AG305" i="2"/>
  <c r="AG1080" i="2"/>
  <c r="AG306" i="2"/>
  <c r="AG1081" i="2"/>
  <c r="AG1322" i="2"/>
  <c r="AG2760" i="2"/>
  <c r="AG2289" i="2"/>
  <c r="AG2290" i="2"/>
  <c r="AG2291" i="2"/>
  <c r="AG2530" i="2"/>
  <c r="AG2058" i="2"/>
  <c r="AG1580" i="2"/>
  <c r="AG2531" i="2"/>
  <c r="AG307" i="2"/>
  <c r="AG1581" i="2"/>
  <c r="AG308" i="2"/>
  <c r="AG1582" i="2"/>
  <c r="AG575" i="2"/>
  <c r="AG830" i="2"/>
  <c r="AG1583" i="2"/>
  <c r="AG831" i="2"/>
  <c r="AG2292" i="2"/>
  <c r="AG81" i="2"/>
  <c r="AG2293" i="2"/>
  <c r="AG832" i="2"/>
  <c r="AG1082" i="2"/>
  <c r="AG309" i="2"/>
  <c r="AG1584" i="2"/>
  <c r="AG2532" i="2"/>
  <c r="AG2294" i="2"/>
  <c r="AG1825" i="2"/>
  <c r="AG2761" i="2"/>
  <c r="AG1083" i="2"/>
  <c r="AG2295" i="2"/>
  <c r="AG1323" i="2"/>
  <c r="AG1826" i="2"/>
  <c r="AG1324" i="2"/>
  <c r="AG2296" i="2"/>
  <c r="AG1084" i="2"/>
  <c r="AG833" i="2"/>
  <c r="AG1325" i="2"/>
  <c r="AG2762" i="2"/>
  <c r="AG82" i="2"/>
  <c r="AG310" i="2"/>
  <c r="AG1326" i="2"/>
  <c r="AG2059" i="2"/>
  <c r="AG311" i="2"/>
  <c r="AG834" i="2"/>
  <c r="AG1327" i="2"/>
  <c r="AG835" i="2"/>
  <c r="AG1827" i="2"/>
  <c r="AG1328" i="2"/>
  <c r="AG2297" i="2"/>
  <c r="AG2533" i="2"/>
  <c r="AG2060" i="2"/>
  <c r="AG1585" i="2"/>
  <c r="AG1828" i="2"/>
  <c r="AG1329" i="2"/>
  <c r="AG1586" i="2"/>
  <c r="AG2061" i="2"/>
  <c r="AG1085" i="2"/>
  <c r="AG2534" i="2"/>
  <c r="AG2298" i="2"/>
  <c r="AG2062" i="2"/>
  <c r="AG1330" i="2"/>
  <c r="AG2299" i="2"/>
  <c r="AG1587" i="2"/>
  <c r="AG836" i="2"/>
  <c r="AG576" i="2"/>
  <c r="AG837" i="2"/>
  <c r="AG838" i="2"/>
  <c r="AG1588" i="2"/>
  <c r="AG312" i="2"/>
  <c r="AG839" i="2"/>
  <c r="AG1086" i="2"/>
  <c r="AG2063" i="2"/>
  <c r="AG2064" i="2"/>
  <c r="AG2763" i="2"/>
  <c r="AG2300" i="2"/>
  <c r="AG2535" i="2"/>
  <c r="AG1087" i="2"/>
  <c r="AG2536" i="2"/>
  <c r="AG1088" i="2"/>
  <c r="AG577" i="2"/>
  <c r="AG578" i="2"/>
  <c r="AG2065" i="2"/>
  <c r="AG2066" i="2"/>
  <c r="AG1331" i="2"/>
  <c r="AG579" i="2"/>
  <c r="AG1332" i="2"/>
  <c r="AG1089" i="2"/>
  <c r="AG1333" i="2"/>
  <c r="AG2067" i="2"/>
  <c r="AG1589" i="2"/>
  <c r="AG2537" i="2"/>
  <c r="AG83" i="2"/>
  <c r="AG1590" i="2"/>
  <c r="AG1090" i="2"/>
  <c r="AG1591" i="2"/>
  <c r="AG2068" i="2"/>
  <c r="AG84" i="2"/>
  <c r="AG1091" i="2"/>
  <c r="AG1829" i="2"/>
  <c r="AG580" i="2"/>
  <c r="AG2301" i="2"/>
  <c r="AG1334" i="2"/>
  <c r="AG1092" i="2"/>
  <c r="AG313" i="2"/>
  <c r="AG2302" i="2"/>
  <c r="AG1335" i="2"/>
  <c r="AG2303" i="2"/>
  <c r="AG2304" i="2"/>
  <c r="AG1592" i="2"/>
  <c r="AG581" i="2"/>
  <c r="AG840" i="2"/>
  <c r="AG1593" i="2"/>
  <c r="AG582" i="2"/>
  <c r="AG85" i="2"/>
  <c r="AG1594" i="2"/>
  <c r="AG583" i="2"/>
  <c r="AG2538" i="2"/>
  <c r="AG2305" i="2"/>
  <c r="AG2539" i="2"/>
  <c r="AG1336" i="2"/>
  <c r="AG1830" i="2"/>
  <c r="AG2540" i="2"/>
  <c r="AG2541" i="2"/>
  <c r="AG86" i="2"/>
  <c r="AG314" i="2"/>
  <c r="AG2069" i="2"/>
  <c r="AG315" i="2"/>
  <c r="AG316" i="2"/>
  <c r="AG2542" i="2"/>
  <c r="AG1093" i="2"/>
  <c r="AG2543" i="2"/>
  <c r="AG2070" i="2"/>
  <c r="AG2071" i="2"/>
  <c r="AG2072" i="2"/>
  <c r="AG1595" i="2"/>
  <c r="AG1094" i="2"/>
  <c r="AG2073" i="2"/>
  <c r="AG1337" i="2"/>
  <c r="AG2074" i="2"/>
  <c r="AG584" i="2"/>
  <c r="AG2544" i="2"/>
  <c r="AG1596" i="2"/>
  <c r="AG1338" i="2"/>
  <c r="AG585" i="2"/>
  <c r="AG1095" i="2"/>
  <c r="AG1096" i="2"/>
  <c r="AG317" i="2"/>
  <c r="AG2075" i="2"/>
  <c r="AG841" i="2"/>
  <c r="AG586" i="2"/>
  <c r="AG87" i="2"/>
  <c r="AG2545" i="2"/>
  <c r="AG1097" i="2"/>
  <c r="AG2306" i="2"/>
  <c r="AG587" i="2"/>
  <c r="AG2546" i="2"/>
  <c r="AG2076" i="2"/>
  <c r="AG88" i="2"/>
  <c r="AG2547" i="2"/>
  <c r="AG2307" i="2"/>
  <c r="AG2308" i="2"/>
  <c r="AG318" i="2"/>
  <c r="AG2309" i="2"/>
  <c r="AG2310" i="2"/>
  <c r="AG89" i="2"/>
  <c r="AG1831" i="2"/>
  <c r="AG2077" i="2"/>
  <c r="AG1832" i="2"/>
  <c r="AG1833" i="2"/>
  <c r="AG2078" i="2"/>
  <c r="AG319" i="2"/>
  <c r="AG588" i="2"/>
  <c r="AG90" i="2"/>
  <c r="AG1834" i="2"/>
  <c r="AG1098" i="2"/>
  <c r="AG842" i="2"/>
  <c r="AG843" i="2"/>
  <c r="AG2311" i="2"/>
  <c r="AG320" i="2"/>
  <c r="AG2079" i="2"/>
  <c r="AG1597" i="2"/>
  <c r="AG2548" i="2"/>
  <c r="AG1339" i="2"/>
  <c r="AG844" i="2"/>
  <c r="AG845" i="2"/>
  <c r="AG2312" i="2"/>
  <c r="AG1099" i="2"/>
  <c r="AG1100" i="2"/>
  <c r="AG846" i="2"/>
  <c r="AG847" i="2"/>
  <c r="AG589" i="2"/>
  <c r="AG1340" i="2"/>
  <c r="AG2313" i="2"/>
  <c r="AG590" i="2"/>
  <c r="AG591" i="2"/>
  <c r="AG592" i="2"/>
  <c r="AG2549" i="2"/>
  <c r="AG1101" i="2"/>
  <c r="AG2550" i="2"/>
  <c r="AG1341" i="2"/>
  <c r="AG1835" i="2"/>
  <c r="AG321" i="2"/>
  <c r="AG848" i="2"/>
  <c r="AG1836" i="2"/>
  <c r="AG2314" i="2"/>
  <c r="AG2080" i="2"/>
  <c r="AG322" i="2"/>
  <c r="AG1102" i="2"/>
  <c r="AG91" i="2"/>
  <c r="AG2081" i="2"/>
  <c r="AG2551" i="2"/>
  <c r="AG1103" i="2"/>
  <c r="AG1598" i="2"/>
  <c r="AG849" i="2"/>
  <c r="AG593" i="2"/>
  <c r="AG2552" i="2"/>
  <c r="AG1599" i="2"/>
  <c r="AG1104" i="2"/>
  <c r="AG1837" i="2"/>
  <c r="AG2553" i="2"/>
  <c r="AG323" i="2"/>
  <c r="AG92" i="2"/>
  <c r="AG324" i="2"/>
  <c r="AG1600" i="2"/>
  <c r="AG1105" i="2"/>
  <c r="AG93" i="2"/>
  <c r="AG1838" i="2"/>
  <c r="AG594" i="2"/>
  <c r="AG2082" i="2"/>
  <c r="AG2315" i="2"/>
  <c r="AG595" i="2"/>
  <c r="AG1839" i="2"/>
  <c r="AG1106" i="2"/>
  <c r="AG94" i="2"/>
  <c r="AG596" i="2"/>
  <c r="AG95" i="2"/>
  <c r="AG1840" i="2"/>
  <c r="AG597" i="2"/>
  <c r="AG2554" i="2"/>
  <c r="AG598" i="2"/>
  <c r="AG2555" i="2"/>
  <c r="AG2556" i="2"/>
  <c r="AG1107" i="2"/>
  <c r="AG325" i="2"/>
  <c r="AG599" i="2"/>
  <c r="AG2083" i="2"/>
  <c r="AG1108" i="2"/>
  <c r="AG1601" i="2"/>
  <c r="AG2557" i="2"/>
  <c r="AG2316" i="2"/>
  <c r="AG1841" i="2"/>
  <c r="AG850" i="2"/>
  <c r="AG96" i="2"/>
  <c r="AG851" i="2"/>
  <c r="AG1342" i="2"/>
  <c r="AG1343" i="2"/>
  <c r="AG326" i="2"/>
  <c r="AG2558" i="2"/>
  <c r="AG852" i="2"/>
  <c r="AG2559" i="2"/>
  <c r="AG1344" i="2"/>
  <c r="AG600" i="2"/>
  <c r="AG2084" i="2"/>
  <c r="AG1602" i="2"/>
  <c r="AG1109" i="2"/>
  <c r="AG1603" i="2"/>
  <c r="AG853" i="2"/>
  <c r="AG1345" i="2"/>
  <c r="AG2560" i="2"/>
  <c r="AG2085" i="2"/>
  <c r="AG2561" i="2"/>
  <c r="AG2317" i="2"/>
  <c r="AG97" i="2"/>
  <c r="AG1842" i="2"/>
  <c r="AG98" i="2"/>
  <c r="AG327" i="2"/>
  <c r="AG2318" i="2"/>
  <c r="AG2086" i="2"/>
  <c r="AG328" i="2"/>
  <c r="AG601" i="2"/>
  <c r="AG329" i="2"/>
  <c r="AG854" i="2"/>
  <c r="AG2562" i="2"/>
  <c r="AG1346" i="2"/>
  <c r="AG855" i="2"/>
  <c r="AG99" i="2"/>
  <c r="AG602" i="2"/>
  <c r="AG856" i="2"/>
  <c r="AG1604" i="2"/>
  <c r="AG1110" i="2"/>
  <c r="AG857" i="2"/>
  <c r="AG2563" i="2"/>
  <c r="AG330" i="2"/>
  <c r="AG331" i="2"/>
  <c r="AG1347" i="2"/>
  <c r="AG332" i="2"/>
  <c r="AG1348" i="2"/>
  <c r="AG1111" i="2"/>
  <c r="AG858" i="2"/>
  <c r="AG603" i="2"/>
  <c r="AG1605" i="2"/>
  <c r="AG1349" i="2"/>
  <c r="AG2087" i="2"/>
  <c r="AG1112" i="2"/>
  <c r="AG604" i="2"/>
  <c r="AG2319" i="2"/>
  <c r="AG605" i="2"/>
  <c r="AG1350" i="2"/>
  <c r="AG100" i="2"/>
  <c r="AG1351" i="2"/>
  <c r="AG1352" i="2"/>
  <c r="AG606" i="2"/>
  <c r="AG1113" i="2"/>
  <c r="AG2564" i="2"/>
  <c r="AG1606" i="2"/>
  <c r="AG2320" i="2"/>
  <c r="AG2565" i="2"/>
  <c r="AG1114" i="2"/>
  <c r="AG2321" i="2"/>
  <c r="AG2088" i="2"/>
  <c r="AG101" i="2"/>
  <c r="AG1843" i="2"/>
  <c r="AG2089" i="2"/>
  <c r="AG2566" i="2"/>
  <c r="AG1607" i="2"/>
  <c r="AG1115" i="2"/>
  <c r="AG2090" i="2"/>
  <c r="AG333" i="2"/>
  <c r="AG1353" i="2"/>
  <c r="AG1844" i="2"/>
  <c r="AG1116" i="2"/>
  <c r="AG2322" i="2"/>
  <c r="AG1845" i="2"/>
  <c r="AG1354" i="2"/>
  <c r="AG2091" i="2"/>
  <c r="AG607" i="2"/>
  <c r="AG2323" i="2"/>
  <c r="AG102" i="2"/>
  <c r="AG1117" i="2"/>
  <c r="AG1846" i="2"/>
  <c r="AG608" i="2"/>
  <c r="AG334" i="2"/>
  <c r="AG335" i="2"/>
  <c r="AG336" i="2"/>
  <c r="AG609" i="2"/>
  <c r="AG610" i="2"/>
  <c r="AG2324" i="2"/>
  <c r="AG611" i="2"/>
  <c r="AG2325" i="2"/>
  <c r="AG612" i="2"/>
  <c r="AG1355" i="2"/>
  <c r="AG1118" i="2"/>
  <c r="AG2326" i="2"/>
  <c r="AG103" i="2"/>
  <c r="AG2092" i="2"/>
  <c r="AG2567" i="2"/>
  <c r="AG2093" i="2"/>
  <c r="AG1356" i="2"/>
  <c r="AG104" i="2"/>
  <c r="AG1119" i="2"/>
  <c r="AG1120" i="2"/>
  <c r="AG105" i="2"/>
  <c r="AG613" i="2"/>
  <c r="AG2094" i="2"/>
  <c r="AG2764" i="2"/>
  <c r="AG2568" i="2"/>
  <c r="AG337" i="2"/>
  <c r="AG859" i="2"/>
  <c r="AG106" i="2"/>
  <c r="AG2569" i="2"/>
  <c r="AG1608" i="2"/>
  <c r="AG1357" i="2"/>
  <c r="AG338" i="2"/>
  <c r="AG2095" i="2"/>
  <c r="AG860" i="2"/>
  <c r="AG861" i="2"/>
  <c r="AG1609" i="2"/>
  <c r="AG1358" i="2"/>
  <c r="AG2096" i="2"/>
  <c r="AG1847" i="2"/>
  <c r="AG862" i="2"/>
  <c r="AG339" i="2"/>
  <c r="AG1610" i="2"/>
  <c r="AG863" i="2"/>
  <c r="AG864" i="2"/>
  <c r="AG2570" i="2"/>
  <c r="AG1848" i="2"/>
  <c r="AG1849" i="2"/>
  <c r="AG2097" i="2"/>
  <c r="AG2327" i="2"/>
  <c r="AG2098" i="2"/>
  <c r="AG1611" i="2"/>
  <c r="AG865" i="2"/>
  <c r="AG2099" i="2"/>
  <c r="AG2100" i="2"/>
  <c r="AG1612" i="2"/>
  <c r="AG1121" i="2"/>
  <c r="AG1613" i="2"/>
  <c r="AG2571" i="2"/>
  <c r="AG1359" i="2"/>
  <c r="AG2101" i="2"/>
  <c r="AG866" i="2"/>
  <c r="AG1360" i="2"/>
  <c r="AG1361" i="2"/>
  <c r="AG1122" i="2"/>
  <c r="AG614" i="2"/>
  <c r="AG615" i="2"/>
  <c r="AG340" i="2"/>
  <c r="AG616" i="2"/>
  <c r="AG2102" i="2"/>
  <c r="AG1362" i="2"/>
  <c r="AG1614" i="2"/>
  <c r="AG1123" i="2"/>
  <c r="AG867" i="2"/>
  <c r="AG1363" i="2"/>
  <c r="AG617" i="2"/>
  <c r="AG618" i="2"/>
  <c r="AG1850" i="2"/>
  <c r="AG1851" i="2"/>
  <c r="AG1615" i="2"/>
  <c r="AG1124" i="2"/>
  <c r="AG619" i="2"/>
  <c r="AG868" i="2"/>
  <c r="AG869" i="2"/>
  <c r="AG1364" i="2"/>
  <c r="AG2572" i="2"/>
  <c r="AG107" i="2"/>
  <c r="AG108" i="2"/>
  <c r="AG1616" i="2"/>
  <c r="AG2328" i="2"/>
  <c r="AG1852" i="2"/>
  <c r="AG1365" i="2"/>
  <c r="AG2329" i="2"/>
  <c r="AG109" i="2"/>
  <c r="AG1853" i="2"/>
  <c r="AG110" i="2"/>
  <c r="AG2330" i="2"/>
  <c r="AG1125" i="2"/>
  <c r="AG1617" i="2"/>
  <c r="AG1854" i="2"/>
  <c r="AG1126" i="2"/>
  <c r="AG1127" i="2"/>
  <c r="AG2331" i="2"/>
  <c r="AG1618" i="2"/>
  <c r="AG111" i="2"/>
  <c r="AG1128" i="2"/>
  <c r="AG1619" i="2"/>
  <c r="AG620" i="2"/>
  <c r="AG621" i="2"/>
  <c r="AG622" i="2"/>
  <c r="AG1620" i="2"/>
  <c r="AG870" i="2"/>
  <c r="AG2573" i="2"/>
  <c r="AG2332" i="2"/>
  <c r="AG871" i="2"/>
  <c r="AG1366" i="2"/>
  <c r="AG2574" i="2"/>
  <c r="AG2333" i="2"/>
  <c r="AG1367" i="2"/>
  <c r="AG1621" i="2"/>
  <c r="AG112" i="2"/>
  <c r="AG341" i="2"/>
  <c r="AG1129" i="2"/>
  <c r="AG623" i="2"/>
  <c r="AG1130" i="2"/>
  <c r="AG872" i="2"/>
  <c r="AG2575" i="2"/>
  <c r="AG2576" i="2"/>
  <c r="AG624" i="2"/>
  <c r="AG625" i="2"/>
  <c r="AG342" i="2"/>
  <c r="AG2103" i="2"/>
  <c r="AG113" i="2"/>
  <c r="AG1131" i="2"/>
  <c r="AG1368" i="2"/>
  <c r="AG873" i="2"/>
  <c r="AG1855" i="2"/>
  <c r="AG343" i="2"/>
  <c r="AG2104" i="2"/>
  <c r="AG2105" i="2"/>
  <c r="AG2106" i="2"/>
  <c r="AG874" i="2"/>
  <c r="AG875" i="2"/>
  <c r="AG1369" i="2"/>
  <c r="AG2107" i="2"/>
  <c r="AG2334" i="2"/>
  <c r="AG2108" i="2"/>
  <c r="AG1856" i="2"/>
  <c r="AG2577" i="2"/>
  <c r="AG2109" i="2"/>
  <c r="AG626" i="2"/>
  <c r="AG2335" i="2"/>
  <c r="AG1857" i="2"/>
  <c r="AG1132" i="2"/>
  <c r="AG2110" i="2"/>
  <c r="AG1133" i="2"/>
  <c r="AG1134" i="2"/>
  <c r="AG2578" i="2"/>
  <c r="AG1622" i="2"/>
  <c r="AG2111" i="2"/>
  <c r="AG1135" i="2"/>
  <c r="AG2112" i="2"/>
  <c r="AG1370" i="2"/>
  <c r="AG1371" i="2"/>
  <c r="AG627" i="2"/>
  <c r="AG1858" i="2"/>
  <c r="AG2113" i="2"/>
  <c r="AG876" i="2"/>
  <c r="AG1859" i="2"/>
  <c r="AG2114" i="2"/>
  <c r="AG2115" i="2"/>
  <c r="AG2336" i="2"/>
  <c r="AG2579" i="2"/>
  <c r="AG1623" i="2"/>
  <c r="AG2580" i="2"/>
  <c r="AG2581" i="2"/>
  <c r="AG2582" i="2"/>
  <c r="AG344" i="2"/>
  <c r="AG2583" i="2"/>
  <c r="AG345" i="2"/>
  <c r="AG2584" i="2"/>
  <c r="AG2585" i="2"/>
  <c r="AG1136" i="2"/>
  <c r="AG346" i="2"/>
  <c r="AG1860" i="2"/>
  <c r="AG2116" i="2"/>
  <c r="AG114" i="2"/>
  <c r="AG2117" i="2"/>
  <c r="AG1137" i="2"/>
  <c r="AG347" i="2"/>
  <c r="AG1138" i="2"/>
  <c r="AG628" i="2"/>
  <c r="AG1624" i="2"/>
  <c r="AG348" i="2"/>
  <c r="AG2586" i="2"/>
  <c r="AG1139" i="2"/>
  <c r="AG2587" i="2"/>
  <c r="AG349" i="2"/>
  <c r="AG2588" i="2"/>
  <c r="AG2589" i="2"/>
  <c r="AG1372" i="2"/>
  <c r="AG2590" i="2"/>
  <c r="AG1140" i="2"/>
  <c r="AG2591" i="2"/>
  <c r="AG115" i="2"/>
  <c r="AG350" i="2"/>
  <c r="AG2118" i="2"/>
  <c r="AG877" i="2"/>
  <c r="AG116" i="2"/>
  <c r="AG2119" i="2"/>
  <c r="AG351" i="2"/>
  <c r="AG1861" i="2"/>
  <c r="AG1373" i="2"/>
  <c r="AG352" i="2"/>
  <c r="AG1862" i="2"/>
  <c r="AG878" i="2"/>
  <c r="AG879" i="2"/>
  <c r="AG1863" i="2"/>
  <c r="AG1864" i="2"/>
  <c r="AG117" i="2"/>
  <c r="AG1625" i="2"/>
  <c r="AG2592" i="2"/>
  <c r="AG2337" i="2"/>
  <c r="AG1374" i="2"/>
  <c r="AG2593" i="2"/>
  <c r="AG2338" i="2"/>
  <c r="AG880" i="2"/>
  <c r="AG353" i="2"/>
  <c r="AG2594" i="2"/>
  <c r="AG1141" i="2"/>
  <c r="AG1626" i="2"/>
  <c r="AG2595" i="2"/>
  <c r="AG2596" i="2"/>
  <c r="AG354" i="2"/>
  <c r="AG629" i="2"/>
  <c r="AG2597" i="2"/>
  <c r="AG355" i="2"/>
  <c r="AG1865" i="2"/>
  <c r="AG1142" i="2"/>
  <c r="AG881" i="2"/>
  <c r="AG1627" i="2"/>
  <c r="AG1628" i="2"/>
  <c r="AG118" i="2"/>
  <c r="AG356" i="2"/>
  <c r="AG1866" i="2"/>
  <c r="AG2120" i="2"/>
  <c r="AG1375" i="2"/>
  <c r="AG630" i="2"/>
  <c r="AG2339" i="2"/>
  <c r="AG1867" i="2"/>
  <c r="AG1629" i="2"/>
  <c r="AG119" i="2"/>
  <c r="AG2340" i="2"/>
  <c r="AG2765" i="2"/>
  <c r="AG2341" i="2"/>
  <c r="AG2598" i="2"/>
  <c r="AG1630" i="2"/>
  <c r="AG631" i="2"/>
  <c r="AG882" i="2"/>
  <c r="AG1143" i="2"/>
  <c r="AG2342" i="2"/>
  <c r="AG1631" i="2"/>
  <c r="AG1868" i="2"/>
  <c r="AG120" i="2"/>
  <c r="AG1632" i="2"/>
  <c r="AG2599" i="2"/>
  <c r="AG1869" i="2"/>
  <c r="AG2343" i="2"/>
  <c r="AG2600" i="2"/>
  <c r="AG2121" i="2"/>
  <c r="AG2601" i="2"/>
  <c r="AG1144" i="2"/>
  <c r="AG1870" i="2"/>
  <c r="AG121" i="2"/>
  <c r="AG1145" i="2"/>
  <c r="AG2122" i="2"/>
  <c r="AG2123" i="2"/>
  <c r="AG1633" i="2"/>
  <c r="AG1634" i="2"/>
  <c r="AG883" i="2"/>
  <c r="AG632" i="2"/>
  <c r="AG1635" i="2"/>
  <c r="AG122" i="2"/>
  <c r="AG633" i="2"/>
  <c r="AG2124" i="2"/>
  <c r="AG1636" i="2"/>
  <c r="AG1871" i="2"/>
  <c r="AG1146" i="2"/>
  <c r="AG2344" i="2"/>
  <c r="AG634" i="2"/>
  <c r="AG1637" i="2"/>
  <c r="AG1147" i="2"/>
  <c r="AG123" i="2"/>
  <c r="AG2602" i="2"/>
  <c r="AG1376" i="2"/>
  <c r="AG357" i="2"/>
  <c r="AG635" i="2"/>
  <c r="AG2603" i="2"/>
  <c r="AG1872" i="2"/>
  <c r="AG1873" i="2"/>
  <c r="AG1638" i="2"/>
  <c r="AG358" i="2"/>
  <c r="AG1148" i="2"/>
  <c r="AG884" i="2"/>
  <c r="AG2604" i="2"/>
  <c r="AG1639" i="2"/>
  <c r="AG124" i="2"/>
  <c r="AG1640" i="2"/>
  <c r="AG2605" i="2"/>
  <c r="AG885" i="2"/>
  <c r="AG886" i="2"/>
  <c r="AG1874" i="2"/>
  <c r="AG1149" i="2"/>
  <c r="AG1377" i="2"/>
  <c r="AG1378" i="2"/>
  <c r="AG1150" i="2"/>
  <c r="AG1151" i="2"/>
  <c r="AG1875" i="2"/>
  <c r="AG636" i="2"/>
  <c r="AG887" i="2"/>
  <c r="AG888" i="2"/>
  <c r="AG637" i="2"/>
  <c r="AG2606" i="2"/>
  <c r="AG125" i="2"/>
  <c r="AG126" i="2"/>
  <c r="AG1379" i="2"/>
  <c r="AG889" i="2"/>
  <c r="AG2125" i="2"/>
  <c r="AG1380" i="2"/>
  <c r="AG1152" i="2"/>
  <c r="AG127" i="2"/>
  <c r="AG2126" i="2"/>
  <c r="AG2127" i="2"/>
  <c r="AG128" i="2"/>
  <c r="AG129" i="2"/>
  <c r="AG1876" i="2"/>
  <c r="AG638" i="2"/>
  <c r="AG1381" i="2"/>
  <c r="AG1382" i="2"/>
  <c r="AG1383" i="2"/>
  <c r="AG2766" i="2"/>
  <c r="AG1153" i="2"/>
  <c r="AG639" i="2"/>
  <c r="AG2607" i="2"/>
  <c r="AG2608" i="2"/>
  <c r="AG2609" i="2"/>
  <c r="AG1641" i="2"/>
  <c r="AG2610" i="2"/>
  <c r="AG890" i="2"/>
  <c r="AG1384" i="2"/>
  <c r="AG1385" i="2"/>
  <c r="AG891" i="2"/>
  <c r="AG2611" i="2"/>
  <c r="AG1154" i="2"/>
  <c r="AG130" i="2"/>
  <c r="AG640" i="2"/>
  <c r="AG641" i="2"/>
  <c r="AG1155" i="2"/>
  <c r="AG1156" i="2"/>
  <c r="AG642" i="2"/>
  <c r="AG1642" i="2"/>
  <c r="AG1643" i="2"/>
  <c r="AG2612" i="2"/>
  <c r="AG1157" i="2"/>
  <c r="AG1644" i="2"/>
  <c r="AG359" i="2"/>
  <c r="AG2345" i="2"/>
  <c r="AG360" i="2"/>
  <c r="AG2613" i="2"/>
  <c r="AG2128" i="2"/>
  <c r="AG2346" i="2"/>
  <c r="AG1158" i="2"/>
  <c r="AG1386" i="2"/>
  <c r="AG1387" i="2"/>
  <c r="AG131" i="2"/>
  <c r="AG1877" i="2"/>
  <c r="AG1388" i="2"/>
  <c r="AG361" i="2"/>
  <c r="AG1389" i="2"/>
  <c r="AG2129" i="2"/>
  <c r="AG362" i="2"/>
  <c r="AG2130" i="2"/>
  <c r="AG132" i="2"/>
  <c r="AG892" i="2"/>
  <c r="AG1878" i="2"/>
  <c r="AG2347" i="2"/>
  <c r="AG643" i="2"/>
  <c r="AG1159" i="2"/>
  <c r="AG1390" i="2"/>
  <c r="AG1391" i="2"/>
  <c r="AG1392" i="2"/>
  <c r="AG2131" i="2"/>
  <c r="AG644" i="2"/>
  <c r="AG2132" i="2"/>
  <c r="AG1879" i="2"/>
  <c r="AG363" i="2"/>
  <c r="AG133" i="2"/>
  <c r="AG645" i="2"/>
  <c r="AG2133" i="2"/>
  <c r="AG1880" i="2"/>
  <c r="AG1393" i="2"/>
  <c r="AG1394" i="2"/>
  <c r="AG364" i="2"/>
  <c r="AG365" i="2"/>
  <c r="AG1881" i="2"/>
  <c r="AG1160" i="2"/>
  <c r="AG2348" i="2"/>
  <c r="AG2614" i="2"/>
  <c r="AG1882" i="2"/>
  <c r="AG1883" i="2"/>
  <c r="AG2349" i="2"/>
  <c r="AG366" i="2"/>
  <c r="AG367" i="2"/>
  <c r="AG1884" i="2"/>
  <c r="AG368" i="2"/>
  <c r="AG369" i="2"/>
  <c r="AG1645" i="2"/>
  <c r="AG2615" i="2"/>
  <c r="AG1161" i="2"/>
  <c r="AG134" i="2"/>
  <c r="AG370" i="2"/>
  <c r="AG135" i="2"/>
  <c r="AG893" i="2"/>
  <c r="AG1885" i="2"/>
  <c r="AG371" i="2"/>
  <c r="AG1886" i="2"/>
  <c r="AG1646" i="2"/>
  <c r="AG1647" i="2"/>
  <c r="AG646" i="2"/>
  <c r="AG894" i="2"/>
  <c r="AG1887" i="2"/>
  <c r="AG2134" i="2"/>
  <c r="AG2616" i="2"/>
  <c r="AG2135" i="2"/>
  <c r="AG1395" i="2"/>
  <c r="AG372" i="2"/>
  <c r="AG2350" i="2"/>
  <c r="AG373" i="2"/>
  <c r="AG647" i="2"/>
  <c r="AG2136" i="2"/>
  <c r="AG1162" i="2"/>
  <c r="AG374" i="2"/>
  <c r="AG1396" i="2"/>
  <c r="AG2617" i="2"/>
  <c r="AG2351" i="2"/>
  <c r="AG2137" i="2"/>
  <c r="AG2138" i="2"/>
  <c r="AG2139" i="2"/>
  <c r="AG136" i="2"/>
  <c r="AG2352" i="2"/>
  <c r="AG2618" i="2"/>
  <c r="AG895" i="2"/>
  <c r="AG1648" i="2"/>
  <c r="AG648" i="2"/>
  <c r="AG1163" i="2"/>
  <c r="AG1164" i="2"/>
  <c r="AG896" i="2"/>
  <c r="AG375" i="2"/>
  <c r="AG2619" i="2"/>
  <c r="AG376" i="2"/>
  <c r="AG2140" i="2"/>
  <c r="AG2141" i="2"/>
  <c r="AG1165" i="2"/>
  <c r="AG2620" i="2"/>
  <c r="AG2621" i="2"/>
  <c r="AG2353" i="2"/>
  <c r="AG2354" i="2"/>
  <c r="AG1397" i="2"/>
  <c r="AG137" i="2"/>
  <c r="AG1166" i="2"/>
  <c r="AG2622" i="2"/>
  <c r="AG1888" i="2"/>
  <c r="AG1398" i="2"/>
  <c r="AG2623" i="2"/>
  <c r="AG897" i="2"/>
  <c r="AG2142" i="2"/>
  <c r="AG2355" i="2"/>
  <c r="AG1649" i="2"/>
  <c r="AG1889" i="2"/>
  <c r="AG898" i="2"/>
  <c r="AG1890" i="2"/>
  <c r="AG899" i="2"/>
  <c r="AG2356" i="2"/>
  <c r="AG1650" i="2"/>
  <c r="AG138" i="2"/>
  <c r="AG649" i="2"/>
  <c r="AG1399" i="2"/>
  <c r="AG2624" i="2"/>
  <c r="AG900" i="2"/>
  <c r="AG1891" i="2"/>
  <c r="AG2357" i="2"/>
  <c r="AG2143" i="2"/>
  <c r="AG650" i="2"/>
  <c r="AG1651" i="2"/>
  <c r="AG2625" i="2"/>
  <c r="AG1652" i="2"/>
  <c r="AG2626" i="2"/>
  <c r="AG1892" i="2"/>
  <c r="AG377" i="2"/>
  <c r="AG378" i="2"/>
  <c r="AG1893" i="2"/>
  <c r="AG1653" i="2"/>
  <c r="AG1167" i="2"/>
  <c r="AG2627" i="2"/>
  <c r="AG1894" i="2"/>
  <c r="AG1400" i="2"/>
  <c r="AG379" i="2"/>
  <c r="AG380" i="2"/>
  <c r="AG2628" i="2"/>
  <c r="AG2358" i="2"/>
  <c r="AG1168" i="2"/>
  <c r="AG1654" i="2"/>
  <c r="AG2629" i="2"/>
  <c r="AG901" i="2"/>
  <c r="AG2630" i="2"/>
  <c r="AG902" i="2"/>
  <c r="AG381" i="2"/>
  <c r="AG2359" i="2"/>
  <c r="AG2360" i="2"/>
  <c r="AG2361" i="2"/>
  <c r="AG1655" i="2"/>
  <c r="AG1895" i="2"/>
  <c r="AG139" i="2"/>
  <c r="AG2631" i="2"/>
  <c r="AG903" i="2"/>
  <c r="AG2144" i="2"/>
  <c r="AG2145" i="2"/>
  <c r="AG382" i="2"/>
  <c r="AG2146" i="2"/>
  <c r="AG904" i="2"/>
  <c r="AG1656" i="2"/>
  <c r="AG1169" i="2"/>
  <c r="AG2767" i="2"/>
  <c r="AG1170" i="2"/>
  <c r="AG2362" i="2"/>
  <c r="AG2363" i="2"/>
  <c r="AG140" i="2"/>
  <c r="AG1171" i="2"/>
  <c r="AG1401" i="2"/>
  <c r="AG2147" i="2"/>
  <c r="AG141" i="2"/>
  <c r="AG2632" i="2"/>
  <c r="AG651" i="2"/>
  <c r="AG2148" i="2"/>
  <c r="AG1172" i="2"/>
  <c r="AG2633" i="2"/>
  <c r="AG1896" i="2"/>
  <c r="AG142" i="2"/>
  <c r="AG905" i="2"/>
  <c r="AG1173" i="2"/>
  <c r="AG1402" i="2"/>
  <c r="AG383" i="2"/>
  <c r="AG2634" i="2"/>
  <c r="AG1897" i="2"/>
  <c r="AG1657" i="2"/>
  <c r="AG1658" i="2"/>
  <c r="AG1898" i="2"/>
  <c r="AG2149" i="2"/>
  <c r="AG143" i="2"/>
  <c r="AG384" i="2"/>
  <c r="AG144" i="2"/>
  <c r="AG2635" i="2"/>
  <c r="AG2364" i="2"/>
  <c r="AG652" i="2"/>
  <c r="AG1174" i="2"/>
  <c r="AG906" i="2"/>
  <c r="AG653" i="2"/>
  <c r="AG385" i="2"/>
  <c r="AG2636" i="2"/>
  <c r="AG386" i="2"/>
  <c r="AG2365" i="2"/>
  <c r="AG907" i="2"/>
  <c r="AG654" i="2"/>
  <c r="AG387" i="2"/>
  <c r="AG1899" i="2"/>
  <c r="AG655" i="2"/>
  <c r="AG1175" i="2"/>
  <c r="AG1176" i="2"/>
  <c r="AG1177" i="2"/>
  <c r="AG2637" i="2"/>
  <c r="AG2150" i="2"/>
  <c r="AG1900" i="2"/>
  <c r="AG2366" i="2"/>
  <c r="AG1659" i="2"/>
  <c r="AG2638" i="2"/>
  <c r="AG908" i="2"/>
  <c r="AG1901" i="2"/>
  <c r="AG656" i="2"/>
  <c r="AG657" i="2"/>
  <c r="AG1660" i="2"/>
  <c r="AG1902" i="2"/>
  <c r="AG388" i="2"/>
  <c r="AG1661" i="2"/>
  <c r="AG909" i="2"/>
  <c r="AG1903" i="2"/>
  <c r="AG2367" i="2"/>
  <c r="AG2639" i="2"/>
  <c r="AG2640" i="2"/>
  <c r="AG2641" i="2"/>
  <c r="AG2642" i="2"/>
  <c r="AG2151" i="2"/>
  <c r="AG2643" i="2"/>
  <c r="AG2644" i="2"/>
  <c r="AG658" i="2"/>
  <c r="AG1403" i="2"/>
  <c r="AG659" i="2"/>
  <c r="AG660" i="2"/>
  <c r="AG2645" i="2"/>
  <c r="AG2368" i="2"/>
  <c r="AG1662" i="2"/>
  <c r="AG1663" i="2"/>
  <c r="AG2152" i="2"/>
  <c r="AG145" i="2"/>
  <c r="AG910" i="2"/>
  <c r="AG389" i="2"/>
  <c r="AG1664" i="2"/>
  <c r="AG146" i="2"/>
  <c r="AG2646" i="2"/>
  <c r="AG1404" i="2"/>
  <c r="AG390" i="2"/>
  <c r="AG1665" i="2"/>
  <c r="AG1904" i="2"/>
  <c r="AG1178" i="2"/>
  <c r="AG2647" i="2"/>
  <c r="AG1179" i="2"/>
  <c r="AG911" i="2"/>
  <c r="AG391" i="2"/>
  <c r="AG912" i="2"/>
  <c r="AG1405" i="2"/>
  <c r="AG913" i="2"/>
  <c r="AG1666" i="2"/>
  <c r="AG2153" i="2"/>
  <c r="AG1180" i="2"/>
  <c r="AG2648" i="2"/>
  <c r="AG1905" i="2"/>
  <c r="AG914" i="2"/>
  <c r="AG392" i="2"/>
  <c r="AG2369" i="2"/>
  <c r="AG1406" i="2"/>
  <c r="AG915" i="2"/>
  <c r="AG393" i="2"/>
  <c r="AG394" i="2"/>
  <c r="AG1906" i="2"/>
  <c r="AG916" i="2"/>
  <c r="AG147" i="2"/>
  <c r="AG1907" i="2"/>
  <c r="AG2370" i="2"/>
  <c r="AG917" i="2"/>
  <c r="AG1181" i="2"/>
  <c r="AG1407" i="2"/>
  <c r="AG1667" i="2"/>
  <c r="AG395" i="2"/>
  <c r="AG1408" i="2"/>
  <c r="AG918" i="2"/>
  <c r="AG2768" i="2"/>
  <c r="AG2649" i="2"/>
  <c r="AG2154" i="2"/>
  <c r="AG661" i="2"/>
  <c r="AG148" i="2"/>
  <c r="AG2371" i="2"/>
  <c r="AG396" i="2"/>
  <c r="AG397" i="2"/>
  <c r="AG2155" i="2"/>
  <c r="AG1668" i="2"/>
  <c r="AG662" i="2"/>
  <c r="AG398" i="2"/>
  <c r="AG1409" i="2"/>
  <c r="AG663" i="2"/>
  <c r="AG2156" i="2"/>
  <c r="AG2650" i="2"/>
  <c r="AG149" i="2"/>
  <c r="AG2372" i="2"/>
  <c r="AG664" i="2"/>
  <c r="AG1410" i="2"/>
  <c r="AG150" i="2"/>
  <c r="AG665" i="2"/>
  <c r="AG666" i="2"/>
  <c r="AG1908" i="2"/>
  <c r="AG151" i="2"/>
  <c r="AG2373" i="2"/>
  <c r="AG1669" i="2"/>
  <c r="AG399" i="2"/>
  <c r="AG152" i="2"/>
  <c r="AG2374" i="2"/>
  <c r="AG2157" i="2"/>
  <c r="AG1670" i="2"/>
  <c r="AG667" i="2"/>
  <c r="AG1411" i="2"/>
  <c r="AG2651" i="2"/>
  <c r="AG1182" i="2"/>
  <c r="AG1183" i="2"/>
  <c r="AG400" i="2"/>
  <c r="AG919" i="2"/>
  <c r="AG1909" i="2"/>
  <c r="AG920" i="2"/>
  <c r="AG2375" i="2"/>
  <c r="AG153" i="2"/>
  <c r="AG1184" i="2"/>
  <c r="AG1185" i="2"/>
  <c r="AG1910" i="2"/>
  <c r="AG2376" i="2"/>
  <c r="AG668" i="2"/>
  <c r="AG1911" i="2"/>
  <c r="AG2158" i="2"/>
  <c r="AG1671" i="2"/>
  <c r="AG1412" i="2"/>
  <c r="AG1186" i="2"/>
  <c r="AG1187" i="2"/>
  <c r="AG1188" i="2"/>
  <c r="AG1672" i="2"/>
  <c r="AG1189" i="2"/>
  <c r="AG2159" i="2"/>
  <c r="AG1413" i="2"/>
  <c r="AG921" i="2"/>
  <c r="AG1912" i="2"/>
  <c r="AG1414" i="2"/>
  <c r="AG2160" i="2"/>
  <c r="AG669" i="2"/>
  <c r="AG2652" i="2"/>
  <c r="AG2653" i="2"/>
  <c r="AG922" i="2"/>
  <c r="AG2161" i="2"/>
  <c r="AG401" i="2"/>
  <c r="AG923" i="2"/>
  <c r="AG2162" i="2"/>
  <c r="AG2163" i="2"/>
  <c r="AG2654" i="2"/>
  <c r="AG924" i="2"/>
  <c r="AG2655" i="2"/>
  <c r="AG1673" i="2"/>
  <c r="AG2164" i="2"/>
  <c r="AG670" i="2"/>
  <c r="AG154" i="2"/>
  <c r="AG1913" i="2"/>
  <c r="AG2165" i="2"/>
  <c r="AG671" i="2"/>
  <c r="AG925" i="2"/>
  <c r="AG672" i="2"/>
  <c r="AG1415" i="2"/>
  <c r="AG2656" i="2"/>
  <c r="AG2657" i="2"/>
  <c r="AG155" i="2"/>
  <c r="AG926" i="2"/>
  <c r="AG2658" i="2"/>
  <c r="AG402" i="2"/>
  <c r="AG1190" i="2"/>
  <c r="AG1191" i="2"/>
  <c r="AG1914" i="2"/>
  <c r="AG927" i="2"/>
  <c r="AG1416" i="2"/>
  <c r="AG928" i="2"/>
  <c r="AG403" i="2"/>
  <c r="AG1915" i="2"/>
  <c r="AG1192" i="2"/>
  <c r="AG1417" i="2"/>
  <c r="AG404" i="2"/>
  <c r="AG1916" i="2"/>
  <c r="AG929" i="2"/>
  <c r="AG673" i="2"/>
  <c r="AG1193" i="2"/>
  <c r="AG405" i="2"/>
  <c r="AG674" i="2"/>
  <c r="AG930" i="2"/>
  <c r="AG1194" i="2"/>
  <c r="AG1195" i="2"/>
  <c r="AG931" i="2"/>
  <c r="AG1674" i="2"/>
  <c r="AG406" i="2"/>
  <c r="AG1675" i="2"/>
  <c r="AG675" i="2"/>
  <c r="AG2659" i="2"/>
  <c r="AG1917" i="2"/>
  <c r="AG2377" i="2"/>
  <c r="AG1918" i="2"/>
  <c r="AG407" i="2"/>
  <c r="AG932" i="2"/>
  <c r="AG156" i="2"/>
  <c r="AG2660" i="2"/>
  <c r="AG676" i="2"/>
  <c r="AG2378" i="2"/>
  <c r="AG2379" i="2"/>
  <c r="AG2380" i="2"/>
  <c r="AG2661" i="2"/>
  <c r="AG1676" i="2"/>
  <c r="AG2381" i="2"/>
  <c r="AG933" i="2"/>
  <c r="AG677" i="2"/>
  <c r="AG157" i="2"/>
  <c r="AG1196" i="2"/>
  <c r="AG1919" i="2"/>
  <c r="AG934" i="2"/>
  <c r="AG158" i="2"/>
  <c r="AG1418" i="2"/>
  <c r="AG678" i="2"/>
  <c r="AG1419" i="2"/>
  <c r="AG1420" i="2"/>
  <c r="AG679" i="2"/>
  <c r="AG1677" i="2"/>
  <c r="AG2662" i="2"/>
  <c r="AG1197" i="2"/>
  <c r="AG1920" i="2"/>
  <c r="AG159" i="2"/>
  <c r="AG1421" i="2"/>
  <c r="AG160" i="2"/>
  <c r="AG1422" i="2"/>
  <c r="AG1678" i="2"/>
  <c r="AG2663" i="2"/>
  <c r="AG161" i="2"/>
  <c r="AG408" i="2"/>
  <c r="AG2166" i="2"/>
  <c r="AG2769" i="2"/>
  <c r="AG409" i="2"/>
  <c r="AG680" i="2"/>
  <c r="AG2167" i="2"/>
  <c r="AG2664" i="2"/>
  <c r="AG1679" i="2"/>
  <c r="AG681" i="2"/>
  <c r="AG1680" i="2"/>
  <c r="AG410" i="2"/>
  <c r="AG1681" i="2"/>
  <c r="AG1423" i="2"/>
  <c r="AG2770" i="2"/>
  <c r="AG1198" i="2"/>
  <c r="AG2382" i="2"/>
  <c r="AG682" i="2"/>
  <c r="AG935" i="2"/>
  <c r="AG2168" i="2"/>
  <c r="AG1424" i="2"/>
  <c r="AG1425" i="2"/>
  <c r="AG1426" i="2"/>
  <c r="AG411" i="2"/>
  <c r="AG936" i="2"/>
  <c r="AG162" i="2"/>
  <c r="AG163" i="2"/>
  <c r="AG412" i="2"/>
  <c r="AG1199" i="2"/>
  <c r="AG413" i="2"/>
  <c r="AG164" i="2"/>
  <c r="AG2169" i="2"/>
  <c r="AG1200" i="2"/>
  <c r="AG1201" i="2"/>
  <c r="AG1202" i="2"/>
  <c r="AG2665" i="2"/>
  <c r="AG937" i="2"/>
  <c r="AG2666" i="2"/>
  <c r="AG2170" i="2"/>
  <c r="AG2667" i="2"/>
  <c r="AG938" i="2"/>
  <c r="AG2668" i="2"/>
  <c r="AG1427" i="2"/>
  <c r="AG2383" i="2"/>
  <c r="AG165" i="2"/>
  <c r="AG1428" i="2"/>
  <c r="AG1921" i="2"/>
  <c r="AG683" i="2"/>
  <c r="AG166" i="2"/>
  <c r="AG939" i="2"/>
  <c r="AG1682" i="2"/>
  <c r="AG2384" i="2"/>
  <c r="AG1922" i="2"/>
  <c r="AG1429" i="2"/>
  <c r="AG1923" i="2"/>
  <c r="AG1430" i="2"/>
  <c r="AG1431" i="2"/>
  <c r="AG2669" i="2"/>
  <c r="AG2171" i="2"/>
  <c r="AG414" i="2"/>
  <c r="AG1683" i="2"/>
  <c r="AG1203" i="2"/>
  <c r="AG415" i="2"/>
  <c r="AG2670" i="2"/>
  <c r="AG940" i="2"/>
  <c r="AG2385" i="2"/>
  <c r="AG684" i="2"/>
  <c r="AG1204" i="2"/>
  <c r="AG416" i="2"/>
  <c r="AG2671" i="2"/>
  <c r="AG1432" i="2"/>
  <c r="AG685" i="2"/>
  <c r="AG1433" i="2"/>
  <c r="AG2172" i="2"/>
  <c r="AG1684" i="2"/>
  <c r="AG2386" i="2"/>
  <c r="AG167" i="2"/>
  <c r="AG2387" i="2"/>
  <c r="AG686" i="2"/>
  <c r="AG417" i="2"/>
  <c r="AG1685" i="2"/>
  <c r="AG1686" i="2"/>
  <c r="AG1205" i="2"/>
  <c r="AG1434" i="2"/>
  <c r="AG2388" i="2"/>
  <c r="AG2389" i="2"/>
  <c r="AG687" i="2"/>
  <c r="AG418" i="2"/>
  <c r="AG1435" i="2"/>
  <c r="AG2672" i="2"/>
  <c r="AG2390" i="2"/>
  <c r="AG941" i="2"/>
  <c r="AG168" i="2"/>
  <c r="AG942" i="2"/>
  <c r="AG169" i="2"/>
  <c r="AG419" i="2"/>
  <c r="AG688" i="2"/>
  <c r="AG1924" i="2"/>
  <c r="AG170" i="2"/>
  <c r="AG1206" i="2"/>
  <c r="AG1436" i="2"/>
  <c r="AG943" i="2"/>
  <c r="AG2173" i="2"/>
  <c r="AG2391" i="2"/>
  <c r="AG1207" i="2"/>
  <c r="AG1208" i="2"/>
  <c r="AG1437" i="2"/>
  <c r="AG2392" i="2"/>
  <c r="AG689" i="2"/>
  <c r="AG1438" i="2"/>
  <c r="AG171" i="2"/>
  <c r="AG420" i="2"/>
  <c r="AG2673" i="2"/>
  <c r="AG2674" i="2"/>
  <c r="AG2174" i="2"/>
  <c r="AG944" i="2"/>
  <c r="AG1925" i="2"/>
  <c r="AG2393" i="2"/>
  <c r="AG690" i="2"/>
  <c r="AG1209" i="2"/>
  <c r="AG1687" i="2"/>
  <c r="AG1926" i="2"/>
  <c r="AG2175" i="2"/>
  <c r="AG2394" i="2"/>
  <c r="AG691" i="2"/>
  <c r="AG172" i="2"/>
  <c r="AG173" i="2"/>
  <c r="AG1927" i="2"/>
  <c r="AG945" i="2"/>
  <c r="AG2395" i="2"/>
  <c r="AG946" i="2"/>
  <c r="AG2396" i="2"/>
  <c r="AG2675" i="2"/>
  <c r="AG947" i="2"/>
  <c r="AG2676" i="2"/>
  <c r="AG174" i="2"/>
  <c r="AG175" i="2"/>
  <c r="AG176" i="2"/>
  <c r="AG2677" i="2"/>
  <c r="AG1688" i="2"/>
  <c r="AG1210" i="2"/>
  <c r="AG948" i="2"/>
  <c r="AG1439" i="2"/>
  <c r="AG1211" i="2"/>
  <c r="AG1440" i="2"/>
  <c r="AG949" i="2"/>
  <c r="AG950" i="2"/>
  <c r="AG1212" i="2"/>
  <c r="AG2397" i="2"/>
  <c r="AG2678" i="2"/>
  <c r="AG692" i="2"/>
  <c r="AG2771" i="2"/>
  <c r="AG2772" i="2"/>
  <c r="AG177" i="2"/>
  <c r="AG1928" i="2"/>
  <c r="AG2679" i="2"/>
  <c r="AG178" i="2"/>
  <c r="AG951" i="2"/>
  <c r="AG1929" i="2"/>
  <c r="AG2398" i="2"/>
  <c r="AG2399" i="2"/>
  <c r="AG1930" i="2"/>
  <c r="AG1213" i="2"/>
  <c r="AG1689" i="2"/>
  <c r="AG1690" i="2"/>
  <c r="AG179" i="2"/>
  <c r="AG693" i="2"/>
  <c r="AG1931" i="2"/>
  <c r="AG694" i="2"/>
  <c r="AG421" i="2"/>
  <c r="AG422" i="2"/>
  <c r="AG1441" i="2"/>
  <c r="AG695" i="2"/>
  <c r="AG1691" i="2"/>
  <c r="AG1932" i="2"/>
  <c r="AG180" i="2"/>
  <c r="AG696" i="2"/>
  <c r="AG2400" i="2"/>
  <c r="AG181" i="2"/>
  <c r="AG182" i="2"/>
  <c r="AG2176" i="2"/>
  <c r="AG1442" i="2"/>
  <c r="AG1692" i="2"/>
  <c r="AG1933" i="2"/>
  <c r="AG697" i="2"/>
  <c r="AG423" i="2"/>
  <c r="AG1214" i="2"/>
  <c r="AG2401" i="2"/>
  <c r="AG2680" i="2"/>
  <c r="AG2681" i="2"/>
  <c r="AG1443" i="2"/>
  <c r="AG1693" i="2"/>
  <c r="AG1694" i="2"/>
  <c r="AG698" i="2"/>
  <c r="AG1934" i="2"/>
  <c r="AG1935" i="2"/>
  <c r="AG1695" i="2"/>
  <c r="AG1215" i="2"/>
  <c r="AG2682" i="2"/>
  <c r="AG2683" i="2"/>
  <c r="AG2402" i="2"/>
  <c r="AG699" i="2"/>
  <c r="AG952" i="2"/>
  <c r="AG424" i="2"/>
  <c r="AG1216" i="2"/>
  <c r="AG700" i="2"/>
  <c r="AG2684" i="2"/>
  <c r="AG425" i="2"/>
  <c r="AG1217" i="2"/>
  <c r="AG2685" i="2"/>
  <c r="AG2686" i="2"/>
  <c r="AG1444" i="2"/>
  <c r="AG2687" i="2"/>
  <c r="AG953" i="2"/>
  <c r="AG1936" i="2"/>
  <c r="AG183" i="2"/>
  <c r="AG426" i="2"/>
  <c r="AG701" i="2"/>
  <c r="AG2403" i="2"/>
  <c r="AG2688" i="2"/>
  <c r="AG1937" i="2"/>
  <c r="AG1445" i="2"/>
  <c r="AG427" i="2"/>
  <c r="AG2177" i="2"/>
  <c r="AG1446" i="2"/>
  <c r="AG2404" i="2"/>
  <c r="AG428" i="2"/>
  <c r="AG1696" i="2"/>
  <c r="AG2405" i="2"/>
  <c r="AG2689" i="2"/>
  <c r="AG702" i="2"/>
  <c r="AG2690" i="2"/>
  <c r="AG2178" i="2"/>
  <c r="AG954" i="2"/>
  <c r="AG1938" i="2"/>
  <c r="AG1697" i="2"/>
  <c r="AG184" i="2"/>
  <c r="AG429" i="2"/>
  <c r="AG955" i="2"/>
  <c r="AG2691" i="2"/>
  <c r="AG1218" i="2"/>
  <c r="AG2692" i="2"/>
  <c r="AG185" i="2"/>
  <c r="AG2693" i="2"/>
  <c r="AG956" i="2"/>
  <c r="AG1939" i="2"/>
  <c r="AG186" i="2"/>
  <c r="AG1447" i="2"/>
  <c r="AG187" i="2"/>
  <c r="AG2406" i="2"/>
  <c r="AG1219" i="2"/>
  <c r="AG1698" i="2"/>
  <c r="AG957" i="2"/>
  <c r="AG1940" i="2"/>
  <c r="AG703" i="2"/>
  <c r="AG1699" i="2"/>
  <c r="AG2694" i="2"/>
  <c r="AG2695" i="2"/>
  <c r="AG2696" i="2"/>
  <c r="AG958" i="2"/>
  <c r="AG704" i="2"/>
  <c r="AG959" i="2"/>
  <c r="AG2407" i="2"/>
  <c r="AG1448" i="2"/>
  <c r="AG1220" i="2"/>
  <c r="AG1449" i="2"/>
  <c r="AG2179" i="2"/>
  <c r="AG705" i="2"/>
  <c r="AG1941" i="2"/>
  <c r="AG1700" i="2"/>
  <c r="AG706" i="2"/>
  <c r="AG1701" i="2"/>
  <c r="AG1942" i="2"/>
  <c r="AG960" i="2"/>
  <c r="AG1943" i="2"/>
  <c r="AG188" i="2"/>
  <c r="AG189" i="2"/>
  <c r="AG1944" i="2"/>
  <c r="AG1450" i="2"/>
  <c r="AG1221" i="2"/>
  <c r="AG1945" i="2"/>
  <c r="AG2697" i="2"/>
  <c r="AG2408" i="2"/>
  <c r="AG2180" i="2"/>
  <c r="AG1946" i="2"/>
  <c r="AG961" i="2"/>
  <c r="AG1222" i="2"/>
  <c r="AG2698" i="2"/>
  <c r="AG2699" i="2"/>
  <c r="AG190" i="2"/>
  <c r="AG2409" i="2"/>
  <c r="AG2700" i="2"/>
  <c r="AG962" i="2"/>
  <c r="AG1702" i="2"/>
  <c r="AG2410" i="2"/>
  <c r="AG2411" i="2"/>
  <c r="AG707" i="2"/>
  <c r="AG708" i="2"/>
  <c r="AG2181" i="2"/>
  <c r="AG191" i="2"/>
  <c r="AG1451" i="2"/>
  <c r="AG2701" i="2"/>
  <c r="AG1947" i="2"/>
  <c r="AG1223" i="2"/>
  <c r="AG430" i="2"/>
  <c r="AG2702" i="2"/>
  <c r="AG431" i="2"/>
  <c r="AG2703" i="2"/>
  <c r="AG432" i="2"/>
  <c r="AG1948" i="2"/>
  <c r="AG433" i="2"/>
  <c r="AG1703" i="2"/>
  <c r="AG434" i="2"/>
  <c r="AG1704" i="2"/>
  <c r="AG435" i="2"/>
  <c r="AG436" i="2"/>
  <c r="AG437" i="2"/>
  <c r="AG192" i="2"/>
  <c r="AG438" i="2"/>
  <c r="AG1452" i="2"/>
  <c r="AG963" i="2"/>
  <c r="AG1453" i="2"/>
  <c r="AG439" i="2"/>
  <c r="AG2412" i="2"/>
  <c r="AG193" i="2"/>
  <c r="AG709" i="2"/>
  <c r="AG1454" i="2"/>
  <c r="AG440" i="2"/>
  <c r="AG1455" i="2"/>
  <c r="AG1224" i="2"/>
  <c r="AG964" i="2"/>
  <c r="AG2704" i="2"/>
  <c r="AG710" i="2"/>
  <c r="AG711" i="2"/>
  <c r="AG441" i="2"/>
  <c r="AG1225" i="2"/>
  <c r="AG1705" i="2"/>
  <c r="AG1226" i="2"/>
  <c r="AG2705" i="2"/>
  <c r="AG442" i="2"/>
  <c r="AG2413" i="2"/>
  <c r="AG712" i="2"/>
  <c r="AG1706" i="2"/>
  <c r="AG1949" i="2"/>
  <c r="AG2414" i="2"/>
  <c r="AG1707" i="2"/>
  <c r="AG1227" i="2"/>
  <c r="AG1456" i="2"/>
  <c r="AG713" i="2"/>
  <c r="AG1950" i="2"/>
  <c r="AG2415" i="2"/>
  <c r="AG194" i="2"/>
  <c r="AG965" i="2"/>
  <c r="AG1228" i="2"/>
  <c r="AG195" i="2"/>
  <c r="AG196" i="2"/>
  <c r="AG1457" i="2"/>
  <c r="AG1951" i="2"/>
  <c r="AG2182" i="2"/>
  <c r="AG1952" i="2"/>
  <c r="AG2706" i="2"/>
  <c r="AG966" i="2"/>
  <c r="AG2416" i="2"/>
  <c r="AG1458" i="2"/>
  <c r="AG197" i="2"/>
  <c r="AG1953" i="2"/>
  <c r="AG1229" i="2"/>
  <c r="AG1708" i="2"/>
  <c r="AG2417" i="2"/>
  <c r="AG967" i="2"/>
  <c r="AG2707" i="2"/>
  <c r="AG2183" i="2"/>
  <c r="AG1954" i="2"/>
  <c r="AG2708" i="2"/>
  <c r="AG968" i="2"/>
  <c r="AG2418" i="2"/>
  <c r="AG1955" i="2"/>
  <c r="AG198" i="2"/>
  <c r="AG969" i="2"/>
  <c r="AG1709" i="2"/>
  <c r="AG2709" i="2"/>
  <c r="AG1710" i="2"/>
  <c r="AG1459" i="2"/>
  <c r="AG2710" i="2"/>
  <c r="AG1460" i="2"/>
  <c r="AG1230" i="2"/>
  <c r="AG2184" i="2"/>
  <c r="AG1711" i="2"/>
  <c r="AG2419" i="2"/>
  <c r="AG2420" i="2"/>
  <c r="AG443" i="2"/>
  <c r="AG714" i="2"/>
  <c r="AG1461" i="2"/>
  <c r="AG1956" i="2"/>
  <c r="AG1712" i="2"/>
  <c r="AG444" i="2"/>
  <c r="AG2421" i="2"/>
  <c r="AG2185" i="2"/>
  <c r="AG1462" i="2"/>
  <c r="AG199" i="2"/>
  <c r="AG200" i="2"/>
  <c r="AG715" i="2"/>
  <c r="AG2422" i="2"/>
  <c r="AG1463" i="2"/>
  <c r="AG970" i="2"/>
  <c r="AG971" i="2"/>
  <c r="AG445" i="2"/>
  <c r="AG1713" i="2"/>
  <c r="AG1231" i="2"/>
  <c r="AG1232" i="2"/>
  <c r="AG2186" i="2"/>
  <c r="AG446" i="2"/>
  <c r="AG716" i="2"/>
  <c r="AG972" i="2"/>
  <c r="AG1714" i="2"/>
  <c r="AG1715" i="2"/>
  <c r="AG2423" i="2"/>
  <c r="AG1464" i="2"/>
  <c r="AG973" i="2"/>
  <c r="AG717" i="2"/>
  <c r="AG1957" i="2"/>
  <c r="AG718" i="2"/>
  <c r="AG1958" i="2"/>
  <c r="AG447" i="2"/>
  <c r="AG448" i="2"/>
  <c r="AG2711" i="2"/>
  <c r="AG2187" i="2"/>
  <c r="AG719" i="2"/>
  <c r="AG2773" i="2"/>
  <c r="AG1959" i="2"/>
  <c r="AG1233" i="2"/>
  <c r="AG2712" i="2"/>
  <c r="AG974" i="2"/>
  <c r="AG449" i="2"/>
  <c r="AG2424" i="2"/>
  <c r="AG201" i="2"/>
  <c r="AG975" i="2"/>
  <c r="AG450" i="2"/>
  <c r="AG1234" i="2"/>
  <c r="AG1235" i="2"/>
  <c r="AG451" i="2"/>
  <c r="AG720" i="2"/>
  <c r="AG452" i="2"/>
  <c r="AG1236" i="2"/>
  <c r="AG1237" i="2"/>
  <c r="AG2713" i="2"/>
  <c r="AG1960" i="2"/>
  <c r="AG721" i="2"/>
  <c r="AG1238" i="2"/>
  <c r="AG1465" i="2"/>
  <c r="AG1716" i="2"/>
  <c r="AG2714" i="2"/>
  <c r="AG1961" i="2"/>
  <c r="AG722" i="2"/>
  <c r="AG1962" i="2"/>
  <c r="AG1717" i="2"/>
  <c r="AG202" i="2"/>
  <c r="AG2425" i="2"/>
  <c r="AG1466" i="2"/>
  <c r="AG1963" i="2"/>
  <c r="AG723" i="2"/>
  <c r="AG1718" i="2"/>
  <c r="AG1467" i="2"/>
  <c r="AG724" i="2"/>
  <c r="AG725" i="2"/>
  <c r="AG2774" i="2"/>
  <c r="AG1239" i="2"/>
  <c r="AG2715" i="2"/>
  <c r="AG1964" i="2"/>
  <c r="AG1719" i="2"/>
  <c r="AG453" i="2"/>
  <c r="AG1240" i="2"/>
  <c r="AG454" i="2"/>
  <c r="AG976" i="2"/>
  <c r="AG1965" i="2"/>
  <c r="AG455" i="2"/>
  <c r="AG977" i="2"/>
  <c r="AG2716" i="2"/>
  <c r="AG2188" i="2"/>
  <c r="AG1720" i="2"/>
  <c r="AG1241" i="2"/>
  <c r="AG1242" i="2"/>
  <c r="AG203" i="2"/>
  <c r="AG726" i="2"/>
  <c r="AG978" i="2"/>
  <c r="AG456" i="2"/>
  <c r="AG1468" i="2"/>
  <c r="AG1966" i="2"/>
  <c r="AG2189" i="2"/>
  <c r="AG727" i="2"/>
  <c r="AG1469" i="2"/>
  <c r="AG2717" i="2"/>
  <c r="AG1721" i="2"/>
  <c r="AG2190" i="2"/>
  <c r="AG1967" i="2"/>
  <c r="AG2191" i="2"/>
  <c r="AG979" i="2"/>
  <c r="AG1722" i="2"/>
  <c r="AG1968" i="2"/>
  <c r="AG1243" i="2"/>
  <c r="AG980" i="2"/>
  <c r="AG457" i="2"/>
  <c r="AG204" i="2"/>
  <c r="AG458" i="2"/>
  <c r="AG2426" i="2"/>
  <c r="AG728" i="2"/>
  <c r="AG1244" i="2"/>
  <c r="AG1723" i="2"/>
  <c r="AG1724" i="2"/>
  <c r="AG981" i="2"/>
  <c r="AG1969" i="2"/>
  <c r="AG729" i="2"/>
  <c r="AG2718" i="2"/>
  <c r="AG1470" i="2"/>
  <c r="AG1245" i="2"/>
  <c r="AG730" i="2"/>
  <c r="AG1725" i="2"/>
  <c r="AG2427" i="2"/>
  <c r="AG2428" i="2"/>
  <c r="AG2429" i="2"/>
  <c r="AG2430" i="2"/>
  <c r="AG1471" i="2"/>
  <c r="AG1726" i="2"/>
  <c r="AG2192" i="2"/>
  <c r="AG459" i="2"/>
  <c r="AG731" i="2"/>
  <c r="AG2431" i="2"/>
  <c r="AG2432" i="2"/>
  <c r="AG2193" i="2"/>
  <c r="AG2194" i="2"/>
  <c r="AG460" i="2"/>
  <c r="AG205" i="2"/>
  <c r="AG1970" i="2"/>
  <c r="AG1246" i="2"/>
  <c r="AG206" i="2"/>
  <c r="AG1971" i="2"/>
  <c r="AG982" i="2"/>
  <c r="AG461" i="2"/>
  <c r="AG732" i="2"/>
  <c r="AG462" i="2"/>
  <c r="AG2433" i="2"/>
  <c r="AG2195" i="2"/>
  <c r="AG1247" i="2"/>
  <c r="AG1727" i="2"/>
  <c r="AG2719" i="2"/>
  <c r="AG2434" i="2"/>
  <c r="AG207" i="2"/>
  <c r="AG1472" i="2"/>
  <c r="AG1473" i="2"/>
  <c r="AG733" i="2"/>
  <c r="AG2196" i="2"/>
  <c r="AG1972" i="2"/>
  <c r="AG1474" i="2"/>
  <c r="AG1475" i="2"/>
  <c r="AG208" i="2"/>
  <c r="AG1973" i="2"/>
  <c r="AG1248" i="2"/>
  <c r="AG463" i="2"/>
  <c r="AG1476" i="2"/>
  <c r="AG1477" i="2"/>
  <c r="AG734" i="2"/>
  <c r="AG983" i="2"/>
  <c r="AG1728" i="2"/>
  <c r="AG984" i="2"/>
  <c r="AG1974" i="2"/>
  <c r="AG1478" i="2"/>
  <c r="AG735" i="2"/>
  <c r="AG464" i="2"/>
  <c r="AG1479" i="2"/>
  <c r="AG736" i="2"/>
  <c r="AG465" i="2"/>
  <c r="AG2775" i="2"/>
  <c r="AG2720" i="2"/>
  <c r="AG1480" i="2"/>
  <c r="AG2435" i="2"/>
  <c r="AG1729" i="2"/>
  <c r="AG1975" i="2"/>
  <c r="AG1481" i="2"/>
  <c r="AG1730" i="2"/>
  <c r="AG209" i="2"/>
  <c r="AG1249" i="2"/>
  <c r="AG466" i="2"/>
  <c r="AG1482" i="2"/>
  <c r="AG985" i="2"/>
  <c r="AG2721" i="2"/>
  <c r="AG2436" i="2"/>
  <c r="AG2437" i="2"/>
  <c r="AG2722" i="2"/>
  <c r="AG986" i="2"/>
  <c r="AG1731" i="2"/>
  <c r="AG1732" i="2"/>
  <c r="AG1976" i="2"/>
  <c r="AG737" i="2"/>
  <c r="AG1483" i="2"/>
  <c r="AG210" i="2"/>
  <c r="AG1733" i="2"/>
  <c r="AG467" i="2"/>
  <c r="AG468" i="2"/>
  <c r="AG2438" i="2"/>
  <c r="AG2439" i="2"/>
  <c r="AG1977" i="2"/>
  <c r="AG1978" i="2"/>
  <c r="AG1484" i="2"/>
  <c r="AG1485" i="2"/>
  <c r="AG1979" i="2"/>
  <c r="AG469" i="2"/>
  <c r="AG2440" i="2"/>
  <c r="AG1486" i="2"/>
  <c r="AG1734" i="2"/>
  <c r="AG470" i="2"/>
  <c r="AG1250" i="2"/>
  <c r="AG738" i="2"/>
  <c r="AG1735" i="2"/>
  <c r="AG1736" i="2"/>
  <c r="AG1251" i="2"/>
  <c r="AG1980" i="2"/>
  <c r="AG2441" i="2"/>
  <c r="AG2723" i="2"/>
  <c r="AG987" i="2"/>
  <c r="AG211" i="2"/>
  <c r="AG1252" i="2"/>
  <c r="AG1487" i="2"/>
  <c r="AG2442" i="2"/>
  <c r="AG1488" i="2"/>
  <c r="AG988" i="2"/>
  <c r="AG989" i="2"/>
  <c r="AG1489" i="2"/>
  <c r="AG1490" i="2"/>
  <c r="AG739" i="2"/>
  <c r="AG2724" i="2"/>
  <c r="AG2443" i="2"/>
  <c r="AG471" i="2"/>
  <c r="AG1491" i="2"/>
  <c r="AG1492" i="2"/>
  <c r="AG1981" i="2"/>
  <c r="AG1737" i="2"/>
  <c r="AG212" i="2"/>
  <c r="AG2197" i="2"/>
  <c r="AG472" i="2"/>
  <c r="AG1982" i="2"/>
  <c r="AG213" i="2"/>
  <c r="AG1253" i="2"/>
  <c r="AG990" i="2"/>
  <c r="AG2444" i="2"/>
  <c r="AG214" i="2"/>
  <c r="AG740" i="2"/>
  <c r="AG2445" i="2"/>
  <c r="AG1983" i="2"/>
  <c r="AG473" i="2"/>
  <c r="AG474" i="2"/>
  <c r="AG215" i="2"/>
  <c r="AG2725" i="2"/>
  <c r="AG1738" i="2"/>
  <c r="AG1984" i="2"/>
  <c r="AG2198" i="2"/>
  <c r="AG2726" i="2"/>
  <c r="AG991" i="2"/>
  <c r="AG475" i="2"/>
  <c r="AG992" i="2"/>
  <c r="AG2446" i="2"/>
  <c r="AG216" i="2"/>
  <c r="AG1985" i="2"/>
  <c r="AG217" i="2"/>
  <c r="AG993" i="2"/>
  <c r="AG218" i="2"/>
  <c r="AG2776" i="2"/>
  <c r="AG1739" i="2"/>
  <c r="AG2447" i="2"/>
  <c r="AG1986" i="2"/>
  <c r="AG1740" i="2"/>
  <c r="AG1987" i="2"/>
  <c r="AG1493" i="2"/>
  <c r="AG2777" i="2"/>
  <c r="AG1494" i="2"/>
  <c r="AG994" i="2"/>
  <c r="AG1495" i="2"/>
  <c r="AG995" i="2"/>
  <c r="AG1988" i="2"/>
  <c r="AG219" i="2"/>
  <c r="AG1741" i="2"/>
  <c r="AG220" i="2"/>
  <c r="AG2448" i="2"/>
  <c r="AG1989" i="2"/>
  <c r="AG221" i="2"/>
  <c r="AG476" i="2"/>
  <c r="AG1496" i="2"/>
  <c r="AG996" i="2"/>
  <c r="AG1990" i="2"/>
  <c r="AG222" i="2"/>
  <c r="AG1742" i="2"/>
  <c r="AG741" i="2"/>
  <c r="AG1743" i="2"/>
  <c r="AG997" i="2"/>
  <c r="AG1744" i="2"/>
  <c r="AG2199" i="2"/>
  <c r="AG477" i="2"/>
  <c r="AG223" i="2"/>
  <c r="AG2449" i="2"/>
  <c r="AG2200" i="2"/>
  <c r="AG1254" i="2"/>
  <c r="AG478" i="2"/>
  <c r="AG1255" i="2"/>
  <c r="AG998" i="2"/>
  <c r="AG999" i="2"/>
  <c r="AG224" i="2"/>
  <c r="AG2727" i="2"/>
  <c r="AG742" i="2"/>
  <c r="AG1745" i="2"/>
  <c r="AG2450" i="2"/>
  <c r="AG743" i="2"/>
  <c r="AG2201" i="2"/>
  <c r="AG1000" i="2"/>
  <c r="AG1746" i="2"/>
  <c r="AG225" i="2"/>
  <c r="AG2202" i="2"/>
  <c r="AG2451" i="2"/>
  <c r="AG1747" i="2"/>
  <c r="AG1497" i="2"/>
  <c r="AG2728" i="2"/>
  <c r="AG226" i="2"/>
  <c r="AG2729" i="2"/>
  <c r="AG479" i="2"/>
  <c r="AG2730" i="2"/>
  <c r="AG744" i="2"/>
  <c r="AG2203" i="2"/>
  <c r="AG1991" i="2"/>
  <c r="AG2452" i="2"/>
  <c r="AG2731" i="2"/>
  <c r="AG2453" i="2"/>
  <c r="AG745" i="2"/>
  <c r="AG746" i="2"/>
  <c r="AG2454" i="2"/>
  <c r="AG227" i="2"/>
  <c r="AG2455" i="2"/>
  <c r="AG1992" i="2"/>
  <c r="AG2732" i="2"/>
  <c r="AG2204" i="2"/>
  <c r="AG228" i="2"/>
  <c r="AG1993" i="2"/>
  <c r="AG2205" i="2"/>
  <c r="AG2206" i="2"/>
  <c r="AG1748" i="2"/>
  <c r="AG1256" i="2"/>
  <c r="AG1001" i="2"/>
  <c r="AG1257" i="2"/>
  <c r="AG229" i="2"/>
  <c r="AG2733" i="2"/>
  <c r="AG1749" i="2"/>
  <c r="AG1258" i="2"/>
  <c r="AG1750" i="2"/>
  <c r="AG747" i="2"/>
  <c r="AG1498" i="2"/>
  <c r="AG480" i="2"/>
  <c r="AG230" i="2"/>
  <c r="AG1994" i="2"/>
  <c r="AG1259" i="2"/>
  <c r="AG1002" i="2"/>
  <c r="AG1003" i="2"/>
  <c r="AG481" i="2"/>
  <c r="AG482" i="2"/>
  <c r="AG1004" i="2"/>
  <c r="AG2734" i="2"/>
  <c r="AG2735" i="2"/>
  <c r="AG231" i="2"/>
  <c r="AG2736" i="2"/>
  <c r="AG1005" i="2"/>
  <c r="AG2737" i="2"/>
  <c r="AG1499" i="2"/>
  <c r="AG2778" i="2"/>
  <c r="AG1751" i="2"/>
  <c r="AG483" i="2"/>
  <c r="AG2738" i="2"/>
  <c r="AG232" i="2"/>
  <c r="AG1995" i="2"/>
  <c r="AG1752" i="2"/>
  <c r="AG1753" i="2"/>
  <c r="AG2456" i="2"/>
  <c r="AG1500" i="2"/>
  <c r="AG2207" i="2"/>
  <c r="AG1754" i="2"/>
  <c r="AG2457" i="2"/>
  <c r="AG233" i="2"/>
  <c r="AG748" i="2"/>
  <c r="AG234" i="2"/>
  <c r="AG484" i="2"/>
  <c r="AG485" i="2"/>
  <c r="AG749" i="2"/>
  <c r="AG750" i="2"/>
  <c r="AG1996" i="2"/>
  <c r="AG1006" i="2"/>
  <c r="AG1007" i="2"/>
  <c r="AG1501" i="2"/>
  <c r="AG1260" i="2"/>
  <c r="AG2739" i="2"/>
  <c r="AG2740" i="2"/>
  <c r="AG486" i="2"/>
  <c r="AG1008" i="2"/>
  <c r="AG1997" i="2"/>
  <c r="AG751" i="2"/>
  <c r="AG1261" i="2"/>
  <c r="AG487" i="2"/>
  <c r="AG1502" i="2"/>
  <c r="AG488" i="2"/>
  <c r="AG2458" i="2"/>
  <c r="AG1998" i="2"/>
  <c r="AG2459" i="2"/>
  <c r="AG489" i="2"/>
  <c r="AG1262" i="2"/>
  <c r="AG752" i="2"/>
  <c r="AG2741" i="2"/>
  <c r="AG2742" i="2"/>
  <c r="AG2743" i="2"/>
  <c r="AG1009" i="2"/>
  <c r="AG753" i="2"/>
  <c r="AG2208" i="2"/>
  <c r="AG1503" i="2"/>
  <c r="AG2744" i="2"/>
  <c r="AG1263" i="2"/>
  <c r="AG2460" i="2"/>
  <c r="AG1504" i="2"/>
  <c r="AG490" i="2"/>
  <c r="AG1264" i="2"/>
  <c r="AG1010" i="2"/>
  <c r="AG491" i="2"/>
  <c r="AG492" i="2"/>
  <c r="AG1505" i="2"/>
  <c r="AG2779" i="2"/>
  <c r="AG235" i="2"/>
  <c r="AG2780" i="2"/>
  <c r="AG493" i="2"/>
  <c r="AG2461" i="2"/>
  <c r="AG1265" i="2"/>
  <c r="AG494" i="2"/>
  <c r="AG495" i="2"/>
  <c r="AG1755" i="2"/>
  <c r="AG2209" i="2"/>
  <c r="AG496" i="2"/>
  <c r="AG1266" i="2"/>
  <c r="AG1999" i="2"/>
  <c r="AG1506" i="2"/>
  <c r="AG2745" i="2"/>
  <c r="AG2462" i="2"/>
  <c r="AG497" i="2"/>
  <c r="AG498" i="2"/>
  <c r="AG2746" i="2"/>
  <c r="AG1267" i="2"/>
  <c r="AG1268" i="2"/>
  <c r="AG236" i="2"/>
  <c r="AG2210" i="2"/>
  <c r="AG1507" i="2"/>
  <c r="AG1011" i="2"/>
  <c r="AG499" i="2"/>
  <c r="AG1756" i="2"/>
  <c r="AG2211" i="2"/>
  <c r="AG1508" i="2"/>
  <c r="AG2000" i="2"/>
  <c r="AG1757" i="2"/>
  <c r="AG1758" i="2"/>
  <c r="AG1012" i="2"/>
  <c r="AG1759" i="2"/>
  <c r="AG1013" i="2"/>
  <c r="AG2463" i="2"/>
  <c r="AG1269" i="2"/>
  <c r="AG1014" i="2"/>
  <c r="AG2747" i="2"/>
  <c r="AG1015" i="2"/>
  <c r="AG1016" i="2"/>
  <c r="AG1509" i="2"/>
  <c r="AG1760" i="2"/>
  <c r="AG754" i="2"/>
  <c r="AG2748" i="2"/>
  <c r="AG2212" i="2"/>
  <c r="AG500" i="2"/>
  <c r="AG2464" i="2"/>
  <c r="AG2213" i="2"/>
  <c r="AG1510" i="2"/>
  <c r="AG755" i="2"/>
  <c r="AG237" i="2"/>
  <c r="D5" i="19"/>
  <c r="D6" i="19"/>
  <c r="D7" i="19"/>
  <c r="D8" i="19"/>
  <c r="D9" i="19"/>
  <c r="D10" i="19"/>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 i="19"/>
  <c r="D5" i="18"/>
  <c r="D6" i="18"/>
  <c r="D7" i="18"/>
  <c r="D8" i="18"/>
  <c r="D9" i="18"/>
  <c r="D10" i="18"/>
  <c r="D11" i="18"/>
  <c r="D12" i="18"/>
  <c r="D13" i="18"/>
  <c r="D14" i="18"/>
  <c r="D15" i="18"/>
  <c r="D16" i="18"/>
  <c r="D17" i="18"/>
  <c r="D18" i="18"/>
  <c r="D19" i="18"/>
  <c r="D20" i="18"/>
  <c r="D21" i="18"/>
  <c r="D22" i="18"/>
  <c r="D23" i="18"/>
  <c r="D24" i="18"/>
  <c r="D25" i="18"/>
  <c r="D4" i="18"/>
  <c r="D4" i="15"/>
  <c r="AQ41" i="8"/>
  <c r="AQ39" i="8"/>
  <c r="AQ37" i="8"/>
  <c r="AN28" i="8"/>
  <c r="E19" i="19"/>
  <c r="E14" i="19"/>
  <c r="D25" i="21"/>
  <c r="E7" i="18"/>
  <c r="E45" i="19"/>
  <c r="E35" i="19"/>
  <c r="E9" i="19"/>
  <c r="E30" i="19"/>
  <c r="D7" i="21"/>
  <c r="E44" i="19"/>
  <c r="E7" i="19"/>
  <c r="D38" i="21"/>
  <c r="D15" i="21"/>
  <c r="D36" i="21"/>
  <c r="D14" i="21"/>
  <c r="E15" i="19"/>
  <c r="D44" i="21"/>
  <c r="D33" i="21"/>
  <c r="E20" i="19"/>
  <c r="E16" i="19"/>
  <c r="D8" i="21"/>
  <c r="E43" i="19"/>
  <c r="D28" i="21"/>
  <c r="E28" i="19"/>
  <c r="D12" i="21"/>
  <c r="D16" i="21"/>
  <c r="AQ50" i="8"/>
  <c r="D40" i="21"/>
  <c r="E24" i="19"/>
  <c r="D35" i="21"/>
  <c r="E17" i="18"/>
  <c r="E8" i="18"/>
  <c r="E12" i="18"/>
  <c r="AQ45" i="8"/>
  <c r="E33" i="19"/>
  <c r="D10" i="21"/>
  <c r="D20" i="21"/>
  <c r="D32" i="21"/>
  <c r="D34" i="21"/>
  <c r="D3" i="21"/>
  <c r="E18" i="19"/>
  <c r="E18" i="18"/>
  <c r="D17" i="21"/>
  <c r="E26" i="19"/>
  <c r="D31" i="21"/>
  <c r="D9" i="21"/>
  <c r="D21" i="21"/>
  <c r="D18" i="21"/>
  <c r="E17" i="19"/>
  <c r="D43" i="21"/>
  <c r="E10" i="19"/>
  <c r="E36" i="19"/>
  <c r="E9" i="18"/>
  <c r="E4" i="19"/>
  <c r="E23" i="18"/>
  <c r="E11" i="18"/>
  <c r="E8" i="19"/>
  <c r="E21" i="19"/>
  <c r="D42" i="21"/>
  <c r="E40" i="19"/>
  <c r="E42" i="19"/>
  <c r="E34" i="19"/>
  <c r="E22" i="19"/>
  <c r="E6" i="19"/>
  <c r="D24" i="21"/>
  <c r="D5" i="21"/>
  <c r="E13" i="18"/>
  <c r="E25" i="18"/>
  <c r="D15" i="23"/>
  <c r="D26" i="21"/>
  <c r="E23" i="19"/>
  <c r="D22" i="21"/>
  <c r="D41" i="21"/>
  <c r="D13" i="21"/>
  <c r="E22" i="18"/>
  <c r="E39" i="19"/>
  <c r="E16" i="18"/>
  <c r="E20" i="18"/>
  <c r="E5" i="18"/>
  <c r="D37" i="21"/>
  <c r="D39" i="21"/>
  <c r="A6" i="23"/>
  <c r="E32" i="19"/>
  <c r="D23" i="21"/>
  <c r="E37" i="19"/>
  <c r="E24" i="18"/>
  <c r="E4" i="18"/>
  <c r="E15" i="18"/>
  <c r="D6" i="21"/>
  <c r="AN37" i="8"/>
  <c r="E14" i="18"/>
  <c r="D30" i="21"/>
  <c r="D29" i="21"/>
  <c r="AQ47" i="8"/>
  <c r="E13" i="19"/>
  <c r="E21" i="18"/>
  <c r="E6" i="18"/>
  <c r="E5" i="19"/>
  <c r="E38" i="19"/>
  <c r="AN34" i="8"/>
  <c r="AN31" i="8"/>
  <c r="E25" i="19"/>
  <c r="E41" i="19"/>
  <c r="E12" i="19"/>
  <c r="D19" i="21"/>
  <c r="D11" i="21"/>
  <c r="E46" i="19"/>
  <c r="E31" i="19"/>
  <c r="E27" i="19"/>
  <c r="D4" i="21"/>
  <c r="E19" i="18"/>
  <c r="E29" i="19"/>
  <c r="E11" i="19"/>
  <c r="E10" i="18"/>
  <c r="D27" i="21"/>
  <c r="AN39" i="8" l="1"/>
  <c r="AQ43" i="8"/>
  <c r="E3" i="21"/>
  <c r="E39" i="21"/>
  <c r="E27" i="21"/>
  <c r="E15" i="21"/>
  <c r="E38" i="21"/>
  <c r="E26" i="21"/>
  <c r="E14" i="21"/>
  <c r="E13" i="21"/>
  <c r="E36" i="21"/>
  <c r="E24" i="21"/>
  <c r="E12" i="21"/>
  <c r="E25" i="21"/>
  <c r="E35" i="21"/>
  <c r="E23" i="21"/>
  <c r="E11" i="21"/>
  <c r="E37" i="21"/>
  <c r="E34" i="21"/>
  <c r="E22" i="21"/>
  <c r="E10" i="21"/>
  <c r="E9" i="21"/>
  <c r="E33" i="21"/>
  <c r="E44" i="21"/>
  <c r="E32" i="21"/>
  <c r="E20" i="21"/>
  <c r="E8" i="21"/>
  <c r="E21" i="21"/>
  <c r="E43" i="21"/>
  <c r="E31" i="21"/>
  <c r="E19" i="21"/>
  <c r="E7" i="21"/>
  <c r="E42" i="21"/>
  <c r="E30" i="21"/>
  <c r="E18" i="21"/>
  <c r="E6" i="21"/>
  <c r="E5" i="21"/>
  <c r="E41" i="21"/>
  <c r="E29" i="21"/>
  <c r="E17" i="21"/>
  <c r="E40" i="21"/>
  <c r="E28" i="21"/>
  <c r="E16" i="21"/>
  <c r="E4"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4B48E0-A4DB-4872-8D7F-9A56D3D80167}" keepAlive="1" name="Query - City_State_Master" description="Connection to the 'City_State_Master' query in the workbook." type="5" refreshedVersion="0" background="1">
    <dbPr connection="Provider=Microsoft.Mashup.OleDb.1;Data Source=$Workbook$;Location=City_State_Master;Extended Properties=&quot;&quot;" command="SELECT * FROM [City_State_Master]"/>
  </connection>
  <connection id="2" xr16:uid="{C581467F-50FE-4957-9EF9-CDB74ECBBA60}" keepAlive="1" name="Query - Zudio_sales_data" description="Connection to the 'Zudio_sales_data' query in the workbook." type="5" refreshedVersion="8" background="1" saveData="1">
    <dbPr connection="Provider=Microsoft.Mashup.OleDb.1;Data Source=$Workbook$;Location=Zudio_sales_data;Extended Properties=&quot;&quot;" command="SELECT * FROM [Zudio_sales_data]"/>
  </connection>
  <connection id="3" xr16:uid="{FE44C8EB-4339-46C8-B78B-7DE9D1D81898}" keepAlive="1" name="Query - Zudio_sales_data (2)" description="Connection to the 'Zudio_sales_data (2)' query in the workbook." type="5" refreshedVersion="8" background="1" saveData="1">
    <dbPr connection="Provider=Microsoft.Mashup.OleDb.1;Data Source=$Workbook$;Location=&quot;Zudio_sales_data (2)&quot;;Extended Properties=&quot;&quot;" command="SELECT * FROM [Zudio_sales_data (2)]"/>
  </connection>
  <connection id="4" xr16:uid="{044BC42C-2B40-4EC0-895A-7945ED7F11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F2AD507A-AF96-45C2-9B91-1FB20F9B9B29}" name="WorksheetConnection_ZudioDASH.xlsx!Zudio_sales_data" type="102" refreshedVersion="8" minRefreshableVersion="5">
    <extLst>
      <ext xmlns:x15="http://schemas.microsoft.com/office/spreadsheetml/2010/11/main" uri="{DE250136-89BD-433C-8126-D09CA5730AF9}">
        <x15:connection id="Zudio_sales_data" autoDelete="1">
          <x15:rangePr sourceName="_xlcn.WorksheetConnection_ZudioDASH.xlsxZudio_sales_data1"/>
        </x15:connection>
      </ext>
    </extLst>
  </connection>
</connections>
</file>

<file path=xl/sharedStrings.xml><?xml version="1.0" encoding="utf-8"?>
<sst xmlns="http://schemas.openxmlformats.org/spreadsheetml/2006/main" count="122733" uniqueCount="20274">
  <si>
    <t>State</t>
  </si>
  <si>
    <t>City</t>
  </si>
  <si>
    <t>Category</t>
  </si>
  <si>
    <t>Clothing Type</t>
  </si>
  <si>
    <t>Store Number</t>
  </si>
  <si>
    <t>Postal Code</t>
  </si>
  <si>
    <t>Store Type</t>
  </si>
  <si>
    <t>Store Open Date</t>
  </si>
  <si>
    <t>Selling Area Size</t>
  </si>
  <si>
    <t>Store Manager</t>
  </si>
  <si>
    <t>Manager ID</t>
  </si>
  <si>
    <t>Store Address</t>
  </si>
  <si>
    <t>Contact Type</t>
  </si>
  <si>
    <t>Final Contact</t>
  </si>
  <si>
    <t>Operating Hours</t>
  </si>
  <si>
    <t>Staff Count</t>
  </si>
  <si>
    <t>Parking Availability</t>
  </si>
  <si>
    <t>Security Features</t>
  </si>
  <si>
    <t>Order ID</t>
  </si>
  <si>
    <t>Order Date</t>
  </si>
  <si>
    <t>Month</t>
  </si>
  <si>
    <t>Customer ID</t>
  </si>
  <si>
    <t>Customer Name</t>
  </si>
  <si>
    <t>Product ID</t>
  </si>
  <si>
    <t>Price</t>
  </si>
  <si>
    <t>Quantity</t>
  </si>
  <si>
    <t>Sales</t>
  </si>
  <si>
    <t>Gujarat</t>
  </si>
  <si>
    <t>Patna</t>
  </si>
  <si>
    <t>Kids</t>
  </si>
  <si>
    <t>Skirts</t>
  </si>
  <si>
    <t>48</t>
  </si>
  <si>
    <t>404562</t>
  </si>
  <si>
    <t>Owned</t>
  </si>
  <si>
    <t>Deborah Jackson</t>
  </si>
  <si>
    <t>M89</t>
  </si>
  <si>
    <t>0189 Anthony Stravenue Apt. 861 Maryhaven, WV 77722</t>
  </si>
  <si>
    <t>Landline</t>
  </si>
  <si>
    <t>18387102029</t>
  </si>
  <si>
    <t>10 AM - 9 PM</t>
  </si>
  <si>
    <t>Not Available</t>
  </si>
  <si>
    <t>Alarm</t>
  </si>
  <si>
    <t>78145</t>
  </si>
  <si>
    <t>June</t>
  </si>
  <si>
    <t>926472</t>
  </si>
  <si>
    <t>Daniel Jimenez</t>
  </si>
  <si>
    <t>741</t>
  </si>
  <si>
    <t>West Bengal</t>
  </si>
  <si>
    <t>Guwahati</t>
  </si>
  <si>
    <t>Men</t>
  </si>
  <si>
    <t>Dresses</t>
  </si>
  <si>
    <t>51</t>
  </si>
  <si>
    <t>415370</t>
  </si>
  <si>
    <t>Matthew Romero</t>
  </si>
  <si>
    <t>M24</t>
  </si>
  <si>
    <t>0557 Cameron Trail Apt. 690 South Samuel, TX 36835</t>
  </si>
  <si>
    <t>3361476341</t>
  </si>
  <si>
    <t>10 AM - 7 PM</t>
  </si>
  <si>
    <t>CCTV, Alarm</t>
  </si>
  <si>
    <t>58242</t>
  </si>
  <si>
    <t>April</t>
  </si>
  <si>
    <t>264070</t>
  </si>
  <si>
    <t>Victor Arnold</t>
  </si>
  <si>
    <t>479</t>
  </si>
  <si>
    <t>Nashik</t>
  </si>
  <si>
    <t>Jackets</t>
  </si>
  <si>
    <t>71</t>
  </si>
  <si>
    <t>417269</t>
  </si>
  <si>
    <t>Chelsea Hill</t>
  </si>
  <si>
    <t>M14</t>
  </si>
  <si>
    <t>3318 Carter Burgs Apt. 327 North Richardshire, CT 47189</t>
  </si>
  <si>
    <t>11490005823</t>
  </si>
  <si>
    <t>9 AM - 8 PM</t>
  </si>
  <si>
    <t>Available</t>
  </si>
  <si>
    <t>CCTV</t>
  </si>
  <si>
    <t>78800</t>
  </si>
  <si>
    <t>326466</t>
  </si>
  <si>
    <t>James Bennett</t>
  </si>
  <si>
    <t>295</t>
  </si>
  <si>
    <t>Hyderabad</t>
  </si>
  <si>
    <t>Women</t>
  </si>
  <si>
    <t>Tops</t>
  </si>
  <si>
    <t>74</t>
  </si>
  <si>
    <t>417964</t>
  </si>
  <si>
    <t>Denise Molina</t>
  </si>
  <si>
    <t>M54</t>
  </si>
  <si>
    <t>75265 Taylor Stream Suite 679 Juarezview, ID 78431</t>
  </si>
  <si>
    <t>Mobile</t>
  </si>
  <si>
    <t>6468999850</t>
  </si>
  <si>
    <t>23062</t>
  </si>
  <si>
    <t>870587</t>
  </si>
  <si>
    <t>Matthew Cervantes</t>
  </si>
  <si>
    <t>595</t>
  </si>
  <si>
    <t>Uttar Pradesh</t>
  </si>
  <si>
    <t>90</t>
  </si>
  <si>
    <t>411552</t>
  </si>
  <si>
    <t>Rented</t>
  </si>
  <si>
    <t>Brian Ruiz</t>
  </si>
  <si>
    <t>M31</t>
  </si>
  <si>
    <t>06314 Sanders Brook North Ginaton, SD 13921</t>
  </si>
  <si>
    <t>5358716788</t>
  </si>
  <si>
    <t>None</t>
  </si>
  <si>
    <t>84854</t>
  </si>
  <si>
    <t>July</t>
  </si>
  <si>
    <t>151454</t>
  </si>
  <si>
    <t>Thomas Lin</t>
  </si>
  <si>
    <t>878</t>
  </si>
  <si>
    <t>Rajasthan</t>
  </si>
  <si>
    <t>Bengaluru</t>
  </si>
  <si>
    <t>Hoodies</t>
  </si>
  <si>
    <t>43</t>
  </si>
  <si>
    <t>423063</t>
  </si>
  <si>
    <t>Sandra Burns</t>
  </si>
  <si>
    <t>M75</t>
  </si>
  <si>
    <t>468 Courtney Trail Apt. 647 Dominiqueside, SD 35375</t>
  </si>
  <si>
    <t>4312762356</t>
  </si>
  <si>
    <t>11 AM - 8 PM</t>
  </si>
  <si>
    <t>76134</t>
  </si>
  <si>
    <t>908342</t>
  </si>
  <si>
    <t>Shannon Kelly</t>
  </si>
  <si>
    <t>895</t>
  </si>
  <si>
    <t>Delhi</t>
  </si>
  <si>
    <t>49</t>
  </si>
  <si>
    <t>417553</t>
  </si>
  <si>
    <t>Jeffrey Boyle</t>
  </si>
  <si>
    <t>M19</t>
  </si>
  <si>
    <t>8844 Robert Club Apt. 926 North Williamborough, SC 12197</t>
  </si>
  <si>
    <t>9848475274</t>
  </si>
  <si>
    <t>74430</t>
  </si>
  <si>
    <t>May</t>
  </si>
  <si>
    <t>175073</t>
  </si>
  <si>
    <t>Tonya Manning</t>
  </si>
  <si>
    <t>970</t>
  </si>
  <si>
    <t>Karnataka</t>
  </si>
  <si>
    <t>15</t>
  </si>
  <si>
    <t>424173</t>
  </si>
  <si>
    <t>Donald Horton</t>
  </si>
  <si>
    <t>M27</t>
  </si>
  <si>
    <t>Unit 5604 Box 6098 DPO AP 20626</t>
  </si>
  <si>
    <t>7897488733</t>
  </si>
  <si>
    <t>77434</t>
  </si>
  <si>
    <t>January</t>
  </si>
  <si>
    <t>291736</t>
  </si>
  <si>
    <t>Donna Rodriguez</t>
  </si>
  <si>
    <t>693</t>
  </si>
  <si>
    <t>Chandigarh</t>
  </si>
  <si>
    <t>Sweaters</t>
  </si>
  <si>
    <t>1</t>
  </si>
  <si>
    <t>422109</t>
  </si>
  <si>
    <t>Daniel Marshall</t>
  </si>
  <si>
    <t>M59</t>
  </si>
  <si>
    <t>PSC 5996, Box 0535 APO AP 11034</t>
  </si>
  <si>
    <t>7161897958</t>
  </si>
  <si>
    <t>16226</t>
  </si>
  <si>
    <t>858667</t>
  </si>
  <si>
    <t>Michelle Torres</t>
  </si>
  <si>
    <t>206</t>
  </si>
  <si>
    <t>Ranchi</t>
  </si>
  <si>
    <t>25</t>
  </si>
  <si>
    <t>435701</t>
  </si>
  <si>
    <t>Marc Taylor</t>
  </si>
  <si>
    <t>M84</t>
  </si>
  <si>
    <t>PSC 8659, Box 8391 APO AA 17496</t>
  </si>
  <si>
    <t>14147126135</t>
  </si>
  <si>
    <t>91338</t>
  </si>
  <si>
    <t>November</t>
  </si>
  <si>
    <t>113822</t>
  </si>
  <si>
    <t>Angela Buckley</t>
  </si>
  <si>
    <t>288</t>
  </si>
  <si>
    <t>Agra</t>
  </si>
  <si>
    <t>13</t>
  </si>
  <si>
    <t>436327</t>
  </si>
  <si>
    <t>Julia Pruitt</t>
  </si>
  <si>
    <t>M5</t>
  </si>
  <si>
    <t>285 James Underpass Apt. 258 Martinland, OH 31985</t>
  </si>
  <si>
    <t>2527892394</t>
  </si>
  <si>
    <t>66941</t>
  </si>
  <si>
    <t>October</t>
  </si>
  <si>
    <t>453482</t>
  </si>
  <si>
    <t>Monica Meyer</t>
  </si>
  <si>
    <t>697</t>
  </si>
  <si>
    <t>Maharashtra</t>
  </si>
  <si>
    <t>Jalna</t>
  </si>
  <si>
    <t>62</t>
  </si>
  <si>
    <t>437619</t>
  </si>
  <si>
    <t>Courtney White</t>
  </si>
  <si>
    <t>M95</t>
  </si>
  <si>
    <t>013 Timothy Tunnel Suite 710 Mauricetown, NH 39270</t>
  </si>
  <si>
    <t>1924195193</t>
  </si>
  <si>
    <t>36217</t>
  </si>
  <si>
    <t>898096</t>
  </si>
  <si>
    <t>Morgan Gonzales</t>
  </si>
  <si>
    <t>512</t>
  </si>
  <si>
    <t>Vadodara</t>
  </si>
  <si>
    <t>78</t>
  </si>
  <si>
    <t>409258</t>
  </si>
  <si>
    <t>Tammy Lopez</t>
  </si>
  <si>
    <t>M47</t>
  </si>
  <si>
    <t>19303 Kaitlyn Club South Rose, SC 87962</t>
  </si>
  <si>
    <t>7301627414</t>
  </si>
  <si>
    <t>89182</t>
  </si>
  <si>
    <t>August</t>
  </si>
  <si>
    <t>214027</t>
  </si>
  <si>
    <t>Timothy Jackson</t>
  </si>
  <si>
    <t>783</t>
  </si>
  <si>
    <t>Varanasi</t>
  </si>
  <si>
    <t>Pants</t>
  </si>
  <si>
    <t>55</t>
  </si>
  <si>
    <t>423944</t>
  </si>
  <si>
    <t>Andrew James</t>
  </si>
  <si>
    <t>M35</t>
  </si>
  <si>
    <t>3538 Lindsey Roads Apt. 818 New Samuel, CA 78166</t>
  </si>
  <si>
    <t>15643551557</t>
  </si>
  <si>
    <t>30076</t>
  </si>
  <si>
    <t>September</t>
  </si>
  <si>
    <t>961724</t>
  </si>
  <si>
    <t>Connie Cox</t>
  </si>
  <si>
    <t>477</t>
  </si>
  <si>
    <t>Indore</t>
  </si>
  <si>
    <t>Jeans</t>
  </si>
  <si>
    <t>403154</t>
  </si>
  <si>
    <t>Erin Conner</t>
  </si>
  <si>
    <t>M44</t>
  </si>
  <si>
    <t>630 Anderson Valley Carlymouth, KY 77205</t>
  </si>
  <si>
    <t>4833326287</t>
  </si>
  <si>
    <t>72434</t>
  </si>
  <si>
    <t>406764</t>
  </si>
  <si>
    <t>Jenny Montgomery</t>
  </si>
  <si>
    <t>258</t>
  </si>
  <si>
    <t>Mysuru</t>
  </si>
  <si>
    <t>34</t>
  </si>
  <si>
    <t>406635</t>
  </si>
  <si>
    <t>Kathleen Acevedo</t>
  </si>
  <si>
    <t>M58</t>
  </si>
  <si>
    <t>40699 Michael Springs East Patricia, NM 81150</t>
  </si>
  <si>
    <t>2583561368</t>
  </si>
  <si>
    <t>51465</t>
  </si>
  <si>
    <t>351201</t>
  </si>
  <si>
    <t>Clarence Turner</t>
  </si>
  <si>
    <t>629</t>
  </si>
  <si>
    <t>Bhopal</t>
  </si>
  <si>
    <t>Shirts</t>
  </si>
  <si>
    <t>60</t>
  </si>
  <si>
    <t>416049</t>
  </si>
  <si>
    <t>Patricia Brock</t>
  </si>
  <si>
    <t>M33</t>
  </si>
  <si>
    <t>8677 Michael Key West Dwaynefurt, MD 34063</t>
  </si>
  <si>
    <t>0700431033</t>
  </si>
  <si>
    <t>38355</t>
  </si>
  <si>
    <t>917117</t>
  </si>
  <si>
    <t>Jody Stewart</t>
  </si>
  <si>
    <t>279</t>
  </si>
  <si>
    <t>431715</t>
  </si>
  <si>
    <t>Donna Mccoy</t>
  </si>
  <si>
    <t>M81</t>
  </si>
  <si>
    <t>0699 Jose Rapid Suite 698 New Ryan, WY 97159</t>
  </si>
  <si>
    <t>4672463976</t>
  </si>
  <si>
    <t>70815</t>
  </si>
  <si>
    <t>March</t>
  </si>
  <si>
    <t>154791</t>
  </si>
  <si>
    <t>Kelly Smith DDS</t>
  </si>
  <si>
    <t>426</t>
  </si>
  <si>
    <t>Chennai</t>
  </si>
  <si>
    <t>2</t>
  </si>
  <si>
    <t>417599</t>
  </si>
  <si>
    <t>Dennis Price</t>
  </si>
  <si>
    <t>M28</t>
  </si>
  <si>
    <t>718 Alyssa Vista North Jacobburgh, CT 22192</t>
  </si>
  <si>
    <t>9368518073</t>
  </si>
  <si>
    <t>57277</t>
  </si>
  <si>
    <t>530727</t>
  </si>
  <si>
    <t>Keith Smith</t>
  </si>
  <si>
    <t>497</t>
  </si>
  <si>
    <t>4</t>
  </si>
  <si>
    <t>410819</t>
  </si>
  <si>
    <t>Daisy Hayes</t>
  </si>
  <si>
    <t>M36</t>
  </si>
  <si>
    <t>USCGC Jacobson FPO AA 42980</t>
  </si>
  <si>
    <t>4856502727</t>
  </si>
  <si>
    <t>73749</t>
  </si>
  <si>
    <t>175054</t>
  </si>
  <si>
    <t>John Jordan</t>
  </si>
  <si>
    <t>718</t>
  </si>
  <si>
    <t>92</t>
  </si>
  <si>
    <t>423320</t>
  </si>
  <si>
    <t>Katie Hernandez</t>
  </si>
  <si>
    <t>M98</t>
  </si>
  <si>
    <t>207 Denise Cliff Apt. 335 Port Scottshire, GA 88867</t>
  </si>
  <si>
    <t>8165661517</t>
  </si>
  <si>
    <t>32188</t>
  </si>
  <si>
    <t>262042</t>
  </si>
  <si>
    <t>Jennifer Barrera</t>
  </si>
  <si>
    <t>919</t>
  </si>
  <si>
    <t>Kanpur</t>
  </si>
  <si>
    <t>95</t>
  </si>
  <si>
    <t>420930</t>
  </si>
  <si>
    <t>Monique Harris</t>
  </si>
  <si>
    <t>M37</t>
  </si>
  <si>
    <t>USCGC Williams FPO AA 72236</t>
  </si>
  <si>
    <t>2413227659</t>
  </si>
  <si>
    <t>68727</t>
  </si>
  <si>
    <t>947806</t>
  </si>
  <si>
    <t>Susan Hill</t>
  </si>
  <si>
    <t>675</t>
  </si>
  <si>
    <t>59</t>
  </si>
  <si>
    <t>400656</t>
  </si>
  <si>
    <t>Kenneth Roberts</t>
  </si>
  <si>
    <t>M85</t>
  </si>
  <si>
    <t>92459 Reese River North Amberville, NJ 96825</t>
  </si>
  <si>
    <t>7653225577</t>
  </si>
  <si>
    <t>37709</t>
  </si>
  <si>
    <t>149403</t>
  </si>
  <si>
    <t>Angel Booth</t>
  </si>
  <si>
    <t>923</t>
  </si>
  <si>
    <t>11</t>
  </si>
  <si>
    <t>401894</t>
  </si>
  <si>
    <t>Jennifer French</t>
  </si>
  <si>
    <t>M56</t>
  </si>
  <si>
    <t>11157 Jessica Avenue East Robertchester, GA 34955</t>
  </si>
  <si>
    <t>0034568233</t>
  </si>
  <si>
    <t>66994</t>
  </si>
  <si>
    <t>February</t>
  </si>
  <si>
    <t>511838</t>
  </si>
  <si>
    <t>Ms. Mary Horton</t>
  </si>
  <si>
    <t>993</t>
  </si>
  <si>
    <t>Faridabad</t>
  </si>
  <si>
    <t>100</t>
  </si>
  <si>
    <t>405273</t>
  </si>
  <si>
    <t>Mr. Christian Baker</t>
  </si>
  <si>
    <t>M86</t>
  </si>
  <si>
    <t>522 Shelley Fort Suite 210 New Nancy, NM 37864</t>
  </si>
  <si>
    <t>7897018130</t>
  </si>
  <si>
    <t>97689</t>
  </si>
  <si>
    <t>923374</t>
  </si>
  <si>
    <t>Reginald Cook</t>
  </si>
  <si>
    <t>452</t>
  </si>
  <si>
    <t>Tamil Nadu</t>
  </si>
  <si>
    <t>89</t>
  </si>
  <si>
    <t>429643</t>
  </si>
  <si>
    <t>Bruce Odonnell</t>
  </si>
  <si>
    <t>M52</t>
  </si>
  <si>
    <t>435 Jennifer Curve Suite 028 Jessicaside, MS 33050</t>
  </si>
  <si>
    <t>5169534444</t>
  </si>
  <si>
    <t>17973</t>
  </si>
  <si>
    <t>452606</t>
  </si>
  <si>
    <t>Steve Gibson</t>
  </si>
  <si>
    <t>942</t>
  </si>
  <si>
    <t>Pondicherry</t>
  </si>
  <si>
    <t>404646</t>
  </si>
  <si>
    <t>James Brooks</t>
  </si>
  <si>
    <t>M76</t>
  </si>
  <si>
    <t>85356 Cory Estate Apt. 775 Davistown, CO 65845</t>
  </si>
  <si>
    <t>8889238687</t>
  </si>
  <si>
    <t>32061</t>
  </si>
  <si>
    <t>580394</t>
  </si>
  <si>
    <t>Travis Shaffer</t>
  </si>
  <si>
    <t>244</t>
  </si>
  <si>
    <t>Goa</t>
  </si>
  <si>
    <t>91</t>
  </si>
  <si>
    <t>402039</t>
  </si>
  <si>
    <t>Angela Larson</t>
  </si>
  <si>
    <t>M3</t>
  </si>
  <si>
    <t>4541 Foster Fall Apt. 037 East Mark, CT 21382</t>
  </si>
  <si>
    <t>1421428778</t>
  </si>
  <si>
    <t>16607</t>
  </si>
  <si>
    <t>December</t>
  </si>
  <si>
    <t>711195</t>
  </si>
  <si>
    <t>Abigail Coleman</t>
  </si>
  <si>
    <t>928</t>
  </si>
  <si>
    <t>Thane</t>
  </si>
  <si>
    <t>Shoes</t>
  </si>
  <si>
    <t>56</t>
  </si>
  <si>
    <t>413637</t>
  </si>
  <si>
    <t>Richard Bryan</t>
  </si>
  <si>
    <t>239 Elizabeth Canyon Suite 939 South Monique, ID 66968</t>
  </si>
  <si>
    <t>19671352682</t>
  </si>
  <si>
    <t>46070</t>
  </si>
  <si>
    <t>972849</t>
  </si>
  <si>
    <t>Abigail Wright</t>
  </si>
  <si>
    <t>277</t>
  </si>
  <si>
    <t>Pune</t>
  </si>
  <si>
    <t>76</t>
  </si>
  <si>
    <t>414806</t>
  </si>
  <si>
    <t>Rachel Oliver</t>
  </si>
  <si>
    <t>M21</t>
  </si>
  <si>
    <t>154 Christopher Forges South Joshua, KS 23568</t>
  </si>
  <si>
    <t>7644738567</t>
  </si>
  <si>
    <t>58245</t>
  </si>
  <si>
    <t>624117</t>
  </si>
  <si>
    <t>George Santos</t>
  </si>
  <si>
    <t>Visakhapatnam</t>
  </si>
  <si>
    <t>10</t>
  </si>
  <si>
    <t>400259</t>
  </si>
  <si>
    <t>Rodney Flowers</t>
  </si>
  <si>
    <t>M29</t>
  </si>
  <si>
    <t>115 Lauren Cove West Scottfort, MD 64508</t>
  </si>
  <si>
    <t>16773954993</t>
  </si>
  <si>
    <t>38044</t>
  </si>
  <si>
    <t>691171</t>
  </si>
  <si>
    <t>Joel Allen</t>
  </si>
  <si>
    <t>510</t>
  </si>
  <si>
    <t>66</t>
  </si>
  <si>
    <t>412685</t>
  </si>
  <si>
    <t>Christopher Le</t>
  </si>
  <si>
    <t>M96</t>
  </si>
  <si>
    <t>4641 Daniel Fall West Amandastad, MN 79578</t>
  </si>
  <si>
    <t>2232672202</t>
  </si>
  <si>
    <t>12602</t>
  </si>
  <si>
    <t>654281</t>
  </si>
  <si>
    <t>David Mooney</t>
  </si>
  <si>
    <t>733</t>
  </si>
  <si>
    <t>Aurangabad</t>
  </si>
  <si>
    <t>406021</t>
  </si>
  <si>
    <t>Sarah Brown</t>
  </si>
  <si>
    <t>M91</t>
  </si>
  <si>
    <t>9694 Paul Junctions Gregorystad, AR 04774</t>
  </si>
  <si>
    <t>6371765725</t>
  </si>
  <si>
    <t>92213</t>
  </si>
  <si>
    <t>319126</t>
  </si>
  <si>
    <t>Shawn Jones</t>
  </si>
  <si>
    <t>558</t>
  </si>
  <si>
    <t>94</t>
  </si>
  <si>
    <t>414625</t>
  </si>
  <si>
    <t>Judith Ayers</t>
  </si>
  <si>
    <t>M83</t>
  </si>
  <si>
    <t>Unit 3901 Box 0286 DPO AP 67783</t>
  </si>
  <si>
    <t>8764525424</t>
  </si>
  <si>
    <t>66724</t>
  </si>
  <si>
    <t>894301</t>
  </si>
  <si>
    <t>Krista Boyer</t>
  </si>
  <si>
    <t>374</t>
  </si>
  <si>
    <t>17</t>
  </si>
  <si>
    <t>410757</t>
  </si>
  <si>
    <t>Sherry Andrews</t>
  </si>
  <si>
    <t>M18</t>
  </si>
  <si>
    <t>73245 Dougherty Prairie Apt. 870 North Kendraport, OR 20268</t>
  </si>
  <si>
    <t>3671398866</t>
  </si>
  <si>
    <t>86786</t>
  </si>
  <si>
    <t>604698</t>
  </si>
  <si>
    <t>Brittany Blake</t>
  </si>
  <si>
    <t>573</t>
  </si>
  <si>
    <t>26</t>
  </si>
  <si>
    <t>438930</t>
  </si>
  <si>
    <t>Earl Smith</t>
  </si>
  <si>
    <t>USS Schmidt FPO AA 37017</t>
  </si>
  <si>
    <t>5025978956</t>
  </si>
  <si>
    <t>16135</t>
  </si>
  <si>
    <t>444463</t>
  </si>
  <si>
    <t>Wayne Jones</t>
  </si>
  <si>
    <t>979</t>
  </si>
  <si>
    <t>Chhattisgarh</t>
  </si>
  <si>
    <t>85</t>
  </si>
  <si>
    <t>403036</t>
  </si>
  <si>
    <t>Mario Romero</t>
  </si>
  <si>
    <t>M51</t>
  </si>
  <si>
    <t>0916 Davis Junction Apt. 169 Gonzalezberg, UT 75723</t>
  </si>
  <si>
    <t>5173065894</t>
  </si>
  <si>
    <t>43510</t>
  </si>
  <si>
    <t>535286</t>
  </si>
  <si>
    <t>Ashley Serrano</t>
  </si>
  <si>
    <t>336</t>
  </si>
  <si>
    <t>409006</t>
  </si>
  <si>
    <t>Randy Woods</t>
  </si>
  <si>
    <t>M49</t>
  </si>
  <si>
    <t>969 John Turnpike Apt. 786 North Guy, MT 77498</t>
  </si>
  <si>
    <t>1151681262</t>
  </si>
  <si>
    <t>75932</t>
  </si>
  <si>
    <t>940270</t>
  </si>
  <si>
    <t>Beth Harris</t>
  </si>
  <si>
    <t>687</t>
  </si>
  <si>
    <t>Solapur</t>
  </si>
  <si>
    <t>38</t>
  </si>
  <si>
    <t>401962</t>
  </si>
  <si>
    <t>Mr. Aaron Campbell</t>
  </si>
  <si>
    <t>M90</t>
  </si>
  <si>
    <t>040 Clark Underpass New Juliemouth, CA 77422</t>
  </si>
  <si>
    <t>2415947152</t>
  </si>
  <si>
    <t>23907</t>
  </si>
  <si>
    <t>908509</t>
  </si>
  <si>
    <t>Jessica Wade</t>
  </si>
  <si>
    <t>414</t>
  </si>
  <si>
    <t>30</t>
  </si>
  <si>
    <t>419755</t>
  </si>
  <si>
    <t>Richard Peterson</t>
  </si>
  <si>
    <t>293 Allen Valleys West Michael, RI 63572</t>
  </si>
  <si>
    <t>15910039759</t>
  </si>
  <si>
    <t>25187</t>
  </si>
  <si>
    <t>941898</t>
  </si>
  <si>
    <t>Christopher Beltran</t>
  </si>
  <si>
    <t>320</t>
  </si>
  <si>
    <t>29</t>
  </si>
  <si>
    <t>431080</t>
  </si>
  <si>
    <t>Anthony Lopez</t>
  </si>
  <si>
    <t>M41</t>
  </si>
  <si>
    <t>USS Thomas FPO AP 73808</t>
  </si>
  <si>
    <t>2142511230</t>
  </si>
  <si>
    <t>56814</t>
  </si>
  <si>
    <t>432990</t>
  </si>
  <si>
    <t>Jay Robinson</t>
  </si>
  <si>
    <t>933</t>
  </si>
  <si>
    <t>Coimbatore</t>
  </si>
  <si>
    <t>39</t>
  </si>
  <si>
    <t>438351</t>
  </si>
  <si>
    <t>Carla White</t>
  </si>
  <si>
    <t>308 Elizabeth Forges West Jamesville, MO 74432</t>
  </si>
  <si>
    <t>7871694763</t>
  </si>
  <si>
    <t>80019</t>
  </si>
  <si>
    <t>788411</t>
  </si>
  <si>
    <t>Kelly Barton</t>
  </si>
  <si>
    <t>561</t>
  </si>
  <si>
    <t>Jaipur</t>
  </si>
  <si>
    <t>81</t>
  </si>
  <si>
    <t>410199</t>
  </si>
  <si>
    <t>Shannon Mitchell</t>
  </si>
  <si>
    <t>M65</t>
  </si>
  <si>
    <t>2742 Margaret Wells Aaronborough, NV 07692</t>
  </si>
  <si>
    <t>3660595394</t>
  </si>
  <si>
    <t>63706</t>
  </si>
  <si>
    <t>832524</t>
  </si>
  <si>
    <t>Robert Gates</t>
  </si>
  <si>
    <t>321</t>
  </si>
  <si>
    <t>31</t>
  </si>
  <si>
    <t>411273</t>
  </si>
  <si>
    <t>Kathy Ferrell</t>
  </si>
  <si>
    <t>M50</t>
  </si>
  <si>
    <t>9431 Young Circle Colemantown, MD 85309</t>
  </si>
  <si>
    <t>19003909697</t>
  </si>
  <si>
    <t>95994</t>
  </si>
  <si>
    <t>479080</t>
  </si>
  <si>
    <t>Robert Barnes</t>
  </si>
  <si>
    <t>252</t>
  </si>
  <si>
    <t>18</t>
  </si>
  <si>
    <t>439167</t>
  </si>
  <si>
    <t>Sarah Berry</t>
  </si>
  <si>
    <t>6768 Thompson Isle Apt. 395 Jacquelineburgh, NM 62409</t>
  </si>
  <si>
    <t>3955843877</t>
  </si>
  <si>
    <t>89215</t>
  </si>
  <si>
    <t>302553</t>
  </si>
  <si>
    <t>Steven Dickson</t>
  </si>
  <si>
    <t>210</t>
  </si>
  <si>
    <t>7</t>
  </si>
  <si>
    <t>401978</t>
  </si>
  <si>
    <t>Jessica Jones</t>
  </si>
  <si>
    <t>57794 Pugh Drive Suite 816 Lake Grace, MI 15499</t>
  </si>
  <si>
    <t>8589363434</t>
  </si>
  <si>
    <t>62797</t>
  </si>
  <si>
    <t>136009</t>
  </si>
  <si>
    <t>Susan Keller</t>
  </si>
  <si>
    <t>731</t>
  </si>
  <si>
    <t>82</t>
  </si>
  <si>
    <t>428780</t>
  </si>
  <si>
    <t>Jon Adams DDS</t>
  </si>
  <si>
    <t>14158 Diaz Isle Apt. 786 South Phillipfurt, UT 51624</t>
  </si>
  <si>
    <t>4647089403</t>
  </si>
  <si>
    <t>53704</t>
  </si>
  <si>
    <t>394771</t>
  </si>
  <si>
    <t>Mindy Barry</t>
  </si>
  <si>
    <t>961</t>
  </si>
  <si>
    <t>Surat</t>
  </si>
  <si>
    <t>93</t>
  </si>
  <si>
    <t>409475</t>
  </si>
  <si>
    <t>Michael Klein</t>
  </si>
  <si>
    <t>05371 Chaney Motorway Jenniferborough, AL 95765</t>
  </si>
  <si>
    <t>0580808609</t>
  </si>
  <si>
    <t>60531</t>
  </si>
  <si>
    <t>214225</t>
  </si>
  <si>
    <t>Elizabeth West</t>
  </si>
  <si>
    <t>441</t>
  </si>
  <si>
    <t>Meerut</t>
  </si>
  <si>
    <t>434381</t>
  </si>
  <si>
    <t>Veronica Cuevas</t>
  </si>
  <si>
    <t>M80</t>
  </si>
  <si>
    <t>11621 Amanda Glens Apt. 890 West Zacharyton, VT 79178</t>
  </si>
  <si>
    <t>0254062886</t>
  </si>
  <si>
    <t>53821</t>
  </si>
  <si>
    <t>991450</t>
  </si>
  <si>
    <t>Brenda Sanford</t>
  </si>
  <si>
    <t>398</t>
  </si>
  <si>
    <t>9</t>
  </si>
  <si>
    <t>415408</t>
  </si>
  <si>
    <t>Eric Johnson</t>
  </si>
  <si>
    <t>M2</t>
  </si>
  <si>
    <t>0854 Vance Street Suite 554 East Jessicaville, DE 58351</t>
  </si>
  <si>
    <t>4541064783</t>
  </si>
  <si>
    <t>80369</t>
  </si>
  <si>
    <t>849048</t>
  </si>
  <si>
    <t>Garrett Erickson</t>
  </si>
  <si>
    <t>915</t>
  </si>
  <si>
    <t>426430</t>
  </si>
  <si>
    <t>Tammy Martinez</t>
  </si>
  <si>
    <t>57812 Rhonda Stream Suite 602 New Daniel, SC 99084</t>
  </si>
  <si>
    <t>9933662107</t>
  </si>
  <si>
    <t>59759</t>
  </si>
  <si>
    <t>438133</t>
  </si>
  <si>
    <t>Jennifer Blanchard</t>
  </si>
  <si>
    <t>515</t>
  </si>
  <si>
    <t>64</t>
  </si>
  <si>
    <t>418175</t>
  </si>
  <si>
    <t>Cindy Johnson DDS</t>
  </si>
  <si>
    <t>M82</t>
  </si>
  <si>
    <t>48650 Gregory Meadows Josephside, TN 64075</t>
  </si>
  <si>
    <t>3289125273</t>
  </si>
  <si>
    <t>80997</t>
  </si>
  <si>
    <t>927589</t>
  </si>
  <si>
    <t>Andrea Figueroa</t>
  </si>
  <si>
    <t>272</t>
  </si>
  <si>
    <t>Kolhapur</t>
  </si>
  <si>
    <t>409835</t>
  </si>
  <si>
    <t>Brett Hernandez</t>
  </si>
  <si>
    <t>108 Sharp Springs Apt. 830 Kathrynmouth, OK 86321</t>
  </si>
  <si>
    <t>7976094654</t>
  </si>
  <si>
    <t>75091</t>
  </si>
  <si>
    <t>983510</t>
  </si>
  <si>
    <t>Anne Smith</t>
  </si>
  <si>
    <t>416</t>
  </si>
  <si>
    <t>407263</t>
  </si>
  <si>
    <t>Anthony Arias</t>
  </si>
  <si>
    <t>USS Hale FPO AP 96253</t>
  </si>
  <si>
    <t>2899718631</t>
  </si>
  <si>
    <t>38599</t>
  </si>
  <si>
    <t>191752</t>
  </si>
  <si>
    <t>Benjamin Spence</t>
  </si>
  <si>
    <t>955</t>
  </si>
  <si>
    <t>429912</t>
  </si>
  <si>
    <t>Stephanie Montgomery</t>
  </si>
  <si>
    <t>M10</t>
  </si>
  <si>
    <t>693 Parks Flats Dudleyville, MI 82485</t>
  </si>
  <si>
    <t>5853852302</t>
  </si>
  <si>
    <t>10561</t>
  </si>
  <si>
    <t>891651</t>
  </si>
  <si>
    <t>Matthew Barron</t>
  </si>
  <si>
    <t>463</t>
  </si>
  <si>
    <t>36</t>
  </si>
  <si>
    <t>421312</t>
  </si>
  <si>
    <t>Valerie Garner</t>
  </si>
  <si>
    <t>USS Kennedy FPO AE 78632</t>
  </si>
  <si>
    <t>5194071882</t>
  </si>
  <si>
    <t>76855</t>
  </si>
  <si>
    <t>628181</t>
  </si>
  <si>
    <t>Tracey Flores</t>
  </si>
  <si>
    <t>982</t>
  </si>
  <si>
    <t>19</t>
  </si>
  <si>
    <t>429962</t>
  </si>
  <si>
    <t>Timothy Porter</t>
  </si>
  <si>
    <t>193 Ross Hill Apt. 335 West Kimberly, CT 43628</t>
  </si>
  <si>
    <t>17349385620</t>
  </si>
  <si>
    <t>58524</t>
  </si>
  <si>
    <t>412344</t>
  </si>
  <si>
    <t>Diane Fischer</t>
  </si>
  <si>
    <t>299</t>
  </si>
  <si>
    <t>Kochi</t>
  </si>
  <si>
    <t>439476</t>
  </si>
  <si>
    <t>Tammy Robinson</t>
  </si>
  <si>
    <t>M87</t>
  </si>
  <si>
    <t>92307 Lin Curve Lake Jeffrey, PA 24825</t>
  </si>
  <si>
    <t>5671861596</t>
  </si>
  <si>
    <t>13902</t>
  </si>
  <si>
    <t>560848</t>
  </si>
  <si>
    <t>Dustin Freeman</t>
  </si>
  <si>
    <t>511</t>
  </si>
  <si>
    <t>425488</t>
  </si>
  <si>
    <t>Vanessa Black</t>
  </si>
  <si>
    <t>396 James Shores West Haley, ND 67486</t>
  </si>
  <si>
    <t>1428508596</t>
  </si>
  <si>
    <t>19993</t>
  </si>
  <si>
    <t>300708</t>
  </si>
  <si>
    <t>Douglas Martinez</t>
  </si>
  <si>
    <t>338</t>
  </si>
  <si>
    <t>423849</t>
  </si>
  <si>
    <t>Derek Davis</t>
  </si>
  <si>
    <t>M26</t>
  </si>
  <si>
    <t>5800 Regina Corner Port Jillmouth, PA 04821</t>
  </si>
  <si>
    <t>4551239312</t>
  </si>
  <si>
    <t>53480</t>
  </si>
  <si>
    <t>352227</t>
  </si>
  <si>
    <t>John Coleman</t>
  </si>
  <si>
    <t>777</t>
  </si>
  <si>
    <t>T-Shirts</t>
  </si>
  <si>
    <t>408582</t>
  </si>
  <si>
    <t>Stacey Washington</t>
  </si>
  <si>
    <t>M92</t>
  </si>
  <si>
    <t>60503 Nicholas Valleys Lake Troy, NE 36238</t>
  </si>
  <si>
    <t>9626345208</t>
  </si>
  <si>
    <t>43865</t>
  </si>
  <si>
    <t>215122</t>
  </si>
  <si>
    <t>Holly Woodward</t>
  </si>
  <si>
    <t>596</t>
  </si>
  <si>
    <t>65</t>
  </si>
  <si>
    <t>427663</t>
  </si>
  <si>
    <t>Robert Vargas</t>
  </si>
  <si>
    <t>35241 Richards Falls Suite 048 Leslieview, TN 76719</t>
  </si>
  <si>
    <t>3331712106</t>
  </si>
  <si>
    <t>14830</t>
  </si>
  <si>
    <t>529349</t>
  </si>
  <si>
    <t>John Calhoun</t>
  </si>
  <si>
    <t>330</t>
  </si>
  <si>
    <t>426493</t>
  </si>
  <si>
    <t>Michaela Martinez</t>
  </si>
  <si>
    <t>12921 Freeman Tunnel Apt. 678 Nunezmouth, ID 93663</t>
  </si>
  <si>
    <t>1151917336</t>
  </si>
  <si>
    <t>12454</t>
  </si>
  <si>
    <t>538513</t>
  </si>
  <si>
    <t>Terry Williams</t>
  </si>
  <si>
    <t>52</t>
  </si>
  <si>
    <t>418048</t>
  </si>
  <si>
    <t>Jeremy Cox</t>
  </si>
  <si>
    <t>M34</t>
  </si>
  <si>
    <t>786 Curtis Springs East Ericaport, MT 76364</t>
  </si>
  <si>
    <t>5485515899</t>
  </si>
  <si>
    <t>60292</t>
  </si>
  <si>
    <t>914885</t>
  </si>
  <si>
    <t>Robin Buckley</t>
  </si>
  <si>
    <t>983</t>
  </si>
  <si>
    <t>73</t>
  </si>
  <si>
    <t>437308</t>
  </si>
  <si>
    <t>Jason Brown</t>
  </si>
  <si>
    <t>M15</t>
  </si>
  <si>
    <t>492 Jacqueline Shores South Rebekah, TX 87189</t>
  </si>
  <si>
    <t>7412903648</t>
  </si>
  <si>
    <t>38238</t>
  </si>
  <si>
    <t>380177</t>
  </si>
  <si>
    <t>Lisa Sanders</t>
  </si>
  <si>
    <t>856</t>
  </si>
  <si>
    <t>434410</t>
  </si>
  <si>
    <t>George Weiss</t>
  </si>
  <si>
    <t>M61</t>
  </si>
  <si>
    <t>74200 Blevins Viaduct Farmermouth, ME 85957</t>
  </si>
  <si>
    <t>6927099373</t>
  </si>
  <si>
    <t>45645</t>
  </si>
  <si>
    <t>813930</t>
  </si>
  <si>
    <t>Zachary Miles</t>
  </si>
  <si>
    <t>Ahmedabad</t>
  </si>
  <si>
    <t>404804</t>
  </si>
  <si>
    <t>Julie Thomas</t>
  </si>
  <si>
    <t>62228 Jane Route East Lori, OR 29041</t>
  </si>
  <si>
    <t>14636712351</t>
  </si>
  <si>
    <t>91097</t>
  </si>
  <si>
    <t>980069</t>
  </si>
  <si>
    <t>Charles Huerta</t>
  </si>
  <si>
    <t>392</t>
  </si>
  <si>
    <t>53</t>
  </si>
  <si>
    <t>409354</t>
  </si>
  <si>
    <t>Kimberly Cooper</t>
  </si>
  <si>
    <t>M68</t>
  </si>
  <si>
    <t>8342 Shaw Harbors Apt. 019 South Kathryn, FL 22461</t>
  </si>
  <si>
    <t>9958859895</t>
  </si>
  <si>
    <t>40055</t>
  </si>
  <si>
    <t>677047</t>
  </si>
  <si>
    <t>Sharon Patel</t>
  </si>
  <si>
    <t>294</t>
  </si>
  <si>
    <t>27</t>
  </si>
  <si>
    <t>422503</t>
  </si>
  <si>
    <t>Jason Carey DDS</t>
  </si>
  <si>
    <t>M8</t>
  </si>
  <si>
    <t>45069 Nicholas Extension Suite 290 Austinton, MT 37379</t>
  </si>
  <si>
    <t>1428395239</t>
  </si>
  <si>
    <t>47432</t>
  </si>
  <si>
    <t>278951</t>
  </si>
  <si>
    <t>Susan Murphy</t>
  </si>
  <si>
    <t>627</t>
  </si>
  <si>
    <t>429557</t>
  </si>
  <si>
    <t>Michael Edwards</t>
  </si>
  <si>
    <t>4074 Powell Corners Apt. 012 Brittanymouth, NJ 55927</t>
  </si>
  <si>
    <t>6140652581</t>
  </si>
  <si>
    <t>88876</t>
  </si>
  <si>
    <t>886198</t>
  </si>
  <si>
    <t>John Sexton</t>
  </si>
  <si>
    <t>565</t>
  </si>
  <si>
    <t>422917</t>
  </si>
  <si>
    <t>Judith White</t>
  </si>
  <si>
    <t>581 Potts Ranch South Karenland, HI 49683</t>
  </si>
  <si>
    <t>0370454522</t>
  </si>
  <si>
    <t>65887</t>
  </si>
  <si>
    <t>840385</t>
  </si>
  <si>
    <t>Shaun Ferguson</t>
  </si>
  <si>
    <t>410</t>
  </si>
  <si>
    <t>410113</t>
  </si>
  <si>
    <t>Kevin Frost</t>
  </si>
  <si>
    <t>367 Adams Stravenue Lake Amandamouth, VT 54367</t>
  </si>
  <si>
    <t>7189520269</t>
  </si>
  <si>
    <t>72581</t>
  </si>
  <si>
    <t>402475</t>
  </si>
  <si>
    <t>Robin Burns</t>
  </si>
  <si>
    <t>349</t>
  </si>
  <si>
    <t>Lucknow</t>
  </si>
  <si>
    <t>421192</t>
  </si>
  <si>
    <t>Nathaniel Harrison</t>
  </si>
  <si>
    <t>M22</t>
  </si>
  <si>
    <t>USNS Wilkins FPO AE 03351</t>
  </si>
  <si>
    <t>5979593984</t>
  </si>
  <si>
    <t>69923</t>
  </si>
  <si>
    <t>955782</t>
  </si>
  <si>
    <t>Kathleen Lee</t>
  </si>
  <si>
    <t>247</t>
  </si>
  <si>
    <t>428968</t>
  </si>
  <si>
    <t>Rachel Dalton</t>
  </si>
  <si>
    <t>M55</t>
  </si>
  <si>
    <t>352 Kristopher Overpass Suite 677 West Stephanieside, TN 35808</t>
  </si>
  <si>
    <t>7621293523</t>
  </si>
  <si>
    <t>88966</t>
  </si>
  <si>
    <t>311954</t>
  </si>
  <si>
    <t>Michelle Nguyen</t>
  </si>
  <si>
    <t>270</t>
  </si>
  <si>
    <t>Rajkot</t>
  </si>
  <si>
    <t>80</t>
  </si>
  <si>
    <t>428249</t>
  </si>
  <si>
    <t>Corey Savage</t>
  </si>
  <si>
    <t>Unit 0847 Box 8298 DPO AP 69852</t>
  </si>
  <si>
    <t>3668633365</t>
  </si>
  <si>
    <t>15079</t>
  </si>
  <si>
    <t>533468</t>
  </si>
  <si>
    <t>Colleen Tate</t>
  </si>
  <si>
    <t>548</t>
  </si>
  <si>
    <t>Mumbai</t>
  </si>
  <si>
    <t>84</t>
  </si>
  <si>
    <t>419932</t>
  </si>
  <si>
    <t>Amanda Spence</t>
  </si>
  <si>
    <t>3627 Omar Views Apt. 203 Port Matthewstad, FL 50234</t>
  </si>
  <si>
    <t>3001497552</t>
  </si>
  <si>
    <t>11636</t>
  </si>
  <si>
    <t>166274</t>
  </si>
  <si>
    <t>Yvette Obrien</t>
  </si>
  <si>
    <t>676</t>
  </si>
  <si>
    <t>439376</t>
  </si>
  <si>
    <t>Lisa Miles</t>
  </si>
  <si>
    <t>M4</t>
  </si>
  <si>
    <t>779 Sims Village West Katherineview, AZ 12981</t>
  </si>
  <si>
    <t>6164010102</t>
  </si>
  <si>
    <t>74975</t>
  </si>
  <si>
    <t>499296</t>
  </si>
  <si>
    <t>Ronald Zamora</t>
  </si>
  <si>
    <t>356</t>
  </si>
  <si>
    <t>41</t>
  </si>
  <si>
    <t>409570</t>
  </si>
  <si>
    <t>Amy Ware</t>
  </si>
  <si>
    <t>M42</t>
  </si>
  <si>
    <t>2134 Matthews Canyon Suite 880 Nicholasland, SD 43899</t>
  </si>
  <si>
    <t>1379715618</t>
  </si>
  <si>
    <t>70721</t>
  </si>
  <si>
    <t>445491</t>
  </si>
  <si>
    <t>Nichole Williams</t>
  </si>
  <si>
    <t>97</t>
  </si>
  <si>
    <t>407331</t>
  </si>
  <si>
    <t>Mr. Jacob Miles</t>
  </si>
  <si>
    <t>6479 Christine Mountains Perezchester, AZ 35887</t>
  </si>
  <si>
    <t>6621983194</t>
  </si>
  <si>
    <t>35297</t>
  </si>
  <si>
    <t>237215</t>
  </si>
  <si>
    <t>Erica Hughes</t>
  </si>
  <si>
    <t>459</t>
  </si>
  <si>
    <t>63</t>
  </si>
  <si>
    <t>429638</t>
  </si>
  <si>
    <t>Mark Allen</t>
  </si>
  <si>
    <t>M62</t>
  </si>
  <si>
    <t>7988 Walsh Common Apt. 336 Jasonshire, WI 06415</t>
  </si>
  <si>
    <t>2581462567</t>
  </si>
  <si>
    <t>28416</t>
  </si>
  <si>
    <t>811058</t>
  </si>
  <si>
    <t>Devin Dillon</t>
  </si>
  <si>
    <t>406436</t>
  </si>
  <si>
    <t>Peter Eaton</t>
  </si>
  <si>
    <t>M71</t>
  </si>
  <si>
    <t>Unit 9188 Box 1212 DPO AE 45339</t>
  </si>
  <si>
    <t>9670204374</t>
  </si>
  <si>
    <t>42774</t>
  </si>
  <si>
    <t>859669</t>
  </si>
  <si>
    <t>Joshua Sanders</t>
  </si>
  <si>
    <t>395</t>
  </si>
  <si>
    <t>99</t>
  </si>
  <si>
    <t>432808</t>
  </si>
  <si>
    <t>Erin Lopez</t>
  </si>
  <si>
    <t>23078 Walsh Skyway Suite 836 Rhodestown, MS 65221</t>
  </si>
  <si>
    <t>6154779431</t>
  </si>
  <si>
    <t>62910</t>
  </si>
  <si>
    <t>686506</t>
  </si>
  <si>
    <t>Matthew Lee</t>
  </si>
  <si>
    <t>253</t>
  </si>
  <si>
    <t>410593</t>
  </si>
  <si>
    <t>Matthew Rangel</t>
  </si>
  <si>
    <t>M57</t>
  </si>
  <si>
    <t>676 Leslie Inlet Apt. 140 Carrilloview, GA 13055</t>
  </si>
  <si>
    <t>12948799701</t>
  </si>
  <si>
    <t>48886</t>
  </si>
  <si>
    <t>994056</t>
  </si>
  <si>
    <t>Rachael Garza</t>
  </si>
  <si>
    <t>384</t>
  </si>
  <si>
    <t>401657</t>
  </si>
  <si>
    <t>Kelly Warren</t>
  </si>
  <si>
    <t>15755 Fields Divide New Michaelville, VA 72119</t>
  </si>
  <si>
    <t>1253516857</t>
  </si>
  <si>
    <t>45050</t>
  </si>
  <si>
    <t>730083</t>
  </si>
  <si>
    <t>Deborah Williams</t>
  </si>
  <si>
    <t>780</t>
  </si>
  <si>
    <t>68</t>
  </si>
  <si>
    <t>408163</t>
  </si>
  <si>
    <t>Linda Smith</t>
  </si>
  <si>
    <t>M73</t>
  </si>
  <si>
    <t>858 Walker Street Suite 593 North Rebeccatown, NE 36077</t>
  </si>
  <si>
    <t>2664333141</t>
  </si>
  <si>
    <t>10931</t>
  </si>
  <si>
    <t>319571</t>
  </si>
  <si>
    <t>Richard Santos</t>
  </si>
  <si>
    <t>261</t>
  </si>
  <si>
    <t>439416</t>
  </si>
  <si>
    <t>Andrea Ramirez</t>
  </si>
  <si>
    <t>293 Knight Ford Suite 842 South Sarah, MD 39896</t>
  </si>
  <si>
    <t>5783040950</t>
  </si>
  <si>
    <t>89654</t>
  </si>
  <si>
    <t>382371</t>
  </si>
  <si>
    <t>Julia Pearson</t>
  </si>
  <si>
    <t>585</t>
  </si>
  <si>
    <t>403603</t>
  </si>
  <si>
    <t>Anthony Powell</t>
  </si>
  <si>
    <t>M99</t>
  </si>
  <si>
    <t>4737 Mayer Streets West Caitlinton, HI 38451</t>
  </si>
  <si>
    <t>16585723885</t>
  </si>
  <si>
    <t>56917</t>
  </si>
  <si>
    <t>103918</t>
  </si>
  <si>
    <t>Brittany King</t>
  </si>
  <si>
    <t>Satara</t>
  </si>
  <si>
    <t>439870</t>
  </si>
  <si>
    <t>David Lawrence</t>
  </si>
  <si>
    <t>M69</t>
  </si>
  <si>
    <t>289 Courtney Cliffs Lake Jacob, CT 45788</t>
  </si>
  <si>
    <t>5791026605</t>
  </si>
  <si>
    <t>34036</t>
  </si>
  <si>
    <t>990826</t>
  </si>
  <si>
    <t>Stacy York</t>
  </si>
  <si>
    <t>844</t>
  </si>
  <si>
    <t>415242</t>
  </si>
  <si>
    <t>Monique Parrish</t>
  </si>
  <si>
    <t>8034 Cynthia Flats Reneemouth, NJ 44026</t>
  </si>
  <si>
    <t>6727400003</t>
  </si>
  <si>
    <t>31634</t>
  </si>
  <si>
    <t>605668</t>
  </si>
  <si>
    <t>Andrew Cox</t>
  </si>
  <si>
    <t>998</t>
  </si>
  <si>
    <t>411128</t>
  </si>
  <si>
    <t>Michael Richardson</t>
  </si>
  <si>
    <t>524 Macdonald Station Lake Ernest, OR 22420</t>
  </si>
  <si>
    <t>13417695353</t>
  </si>
  <si>
    <t>79302</t>
  </si>
  <si>
    <t>843071</t>
  </si>
  <si>
    <t>Tina Collins</t>
  </si>
  <si>
    <t>216</t>
  </si>
  <si>
    <t>New Delhi</t>
  </si>
  <si>
    <t>87</t>
  </si>
  <si>
    <t>422194</t>
  </si>
  <si>
    <t>David Nguyen</t>
  </si>
  <si>
    <t>M72</t>
  </si>
  <si>
    <t>4105 Timothy Alley Suite 449 Nicolebury, NE 01307</t>
  </si>
  <si>
    <t>7884381037</t>
  </si>
  <si>
    <t>68140</t>
  </si>
  <si>
    <t>378896</t>
  </si>
  <si>
    <t>Christine Garcia</t>
  </si>
  <si>
    <t>443</t>
  </si>
  <si>
    <t>50</t>
  </si>
  <si>
    <t>418166</t>
  </si>
  <si>
    <t>Luke Gomez</t>
  </si>
  <si>
    <t>M63</t>
  </si>
  <si>
    <t>9312 Oconnor Way Apt. 430 Lake April, DC 26467</t>
  </si>
  <si>
    <t>7299537333</t>
  </si>
  <si>
    <t>72835</t>
  </si>
  <si>
    <t>896301</t>
  </si>
  <si>
    <t>Nicole Martin</t>
  </si>
  <si>
    <t>339</t>
  </si>
  <si>
    <t>412945</t>
  </si>
  <si>
    <t>Thomas Day</t>
  </si>
  <si>
    <t>235 Tony Center Buchanantown, PA 64118</t>
  </si>
  <si>
    <t>8784896986</t>
  </si>
  <si>
    <t>78235</t>
  </si>
  <si>
    <t>103287</t>
  </si>
  <si>
    <t>Craig Jackson</t>
  </si>
  <si>
    <t>778</t>
  </si>
  <si>
    <t>21</t>
  </si>
  <si>
    <t>410764</t>
  </si>
  <si>
    <t>Anthony Collins</t>
  </si>
  <si>
    <t>M12</t>
  </si>
  <si>
    <t>2509 Norton Plaza North Anthonyfurt, GA 52382</t>
  </si>
  <si>
    <t>8364517820</t>
  </si>
  <si>
    <t>48503</t>
  </si>
  <si>
    <t>133260</t>
  </si>
  <si>
    <t>Brittney Barton</t>
  </si>
  <si>
    <t>524</t>
  </si>
  <si>
    <t>Nagpur</t>
  </si>
  <si>
    <t>23</t>
  </si>
  <si>
    <t>434688</t>
  </si>
  <si>
    <t>Kenneth Castillo</t>
  </si>
  <si>
    <t>M66</t>
  </si>
  <si>
    <t>2537 Harper Bridge Apt. 599 Port Lauren, ME 83049</t>
  </si>
  <si>
    <t>7125876577</t>
  </si>
  <si>
    <t>85212</t>
  </si>
  <si>
    <t>640393</t>
  </si>
  <si>
    <t>Dana Lin</t>
  </si>
  <si>
    <t>428</t>
  </si>
  <si>
    <t>58</t>
  </si>
  <si>
    <t>436573</t>
  </si>
  <si>
    <t>Shannon Watkins</t>
  </si>
  <si>
    <t>5341 Williams Land South Jeremyville, UT 74169</t>
  </si>
  <si>
    <t>9595451684</t>
  </si>
  <si>
    <t>54024</t>
  </si>
  <si>
    <t>298754</t>
  </si>
  <si>
    <t>Jeffrey Harrison</t>
  </si>
  <si>
    <t>564</t>
  </si>
  <si>
    <t>22</t>
  </si>
  <si>
    <t>438365</t>
  </si>
  <si>
    <t>Courtney Hall</t>
  </si>
  <si>
    <t>766 James Isle Suite 628 North Stephenshire, NV 71186</t>
  </si>
  <si>
    <t>7939100051</t>
  </si>
  <si>
    <t>50146</t>
  </si>
  <si>
    <t>979314</t>
  </si>
  <si>
    <t>Eric Lowery</t>
  </si>
  <si>
    <t>732</t>
  </si>
  <si>
    <t>6</t>
  </si>
  <si>
    <t>424641</t>
  </si>
  <si>
    <t>Gregory Hancock</t>
  </si>
  <si>
    <t>53247 Timothy Underpass Apt. 397 Lake Jacqueline, TX 47459</t>
  </si>
  <si>
    <t>4568186081</t>
  </si>
  <si>
    <t>86534</t>
  </si>
  <si>
    <t>106875</t>
  </si>
  <si>
    <t>Kristen Edwards</t>
  </si>
  <si>
    <t>264</t>
  </si>
  <si>
    <t>Madurai</t>
  </si>
  <si>
    <t>400802</t>
  </si>
  <si>
    <t>Juan Johnson</t>
  </si>
  <si>
    <t>49614 Mackenzie Fields Suite 469 Sanchezbury, ID 54436</t>
  </si>
  <si>
    <t>2690323397</t>
  </si>
  <si>
    <t>37045</t>
  </si>
  <si>
    <t>666256</t>
  </si>
  <si>
    <t>Juan Jackson</t>
  </si>
  <si>
    <t>355</t>
  </si>
  <si>
    <t>403996</t>
  </si>
  <si>
    <t>Lori Owens</t>
  </si>
  <si>
    <t>M97</t>
  </si>
  <si>
    <t>17104 Russell Summit Suite 935 Walkerfort, NE 59862</t>
  </si>
  <si>
    <t>8766274229</t>
  </si>
  <si>
    <t>31241</t>
  </si>
  <si>
    <t>339015</t>
  </si>
  <si>
    <t>Susan Bradley</t>
  </si>
  <si>
    <t>734</t>
  </si>
  <si>
    <t>409724</t>
  </si>
  <si>
    <t>Autumn Jenkins</t>
  </si>
  <si>
    <t>0200 Ronald Points West Jackburgh, NJ 97507</t>
  </si>
  <si>
    <t>8619634783</t>
  </si>
  <si>
    <t>82755</t>
  </si>
  <si>
    <t>568591</t>
  </si>
  <si>
    <t>Anthony Baker</t>
  </si>
  <si>
    <t>423</t>
  </si>
  <si>
    <t>20</t>
  </si>
  <si>
    <t>414969</t>
  </si>
  <si>
    <t>Lisa Herring</t>
  </si>
  <si>
    <t>M30</t>
  </si>
  <si>
    <t>USNS George FPO AA 15938</t>
  </si>
  <si>
    <t>3988737926</t>
  </si>
  <si>
    <t>14821</t>
  </si>
  <si>
    <t>481735</t>
  </si>
  <si>
    <t>Brenda Morgan</t>
  </si>
  <si>
    <t>405</t>
  </si>
  <si>
    <t>435421</t>
  </si>
  <si>
    <t>Chelsea Henry</t>
  </si>
  <si>
    <t>1078 Sharon Common Cathyville, LA 17683</t>
  </si>
  <si>
    <t>3654953488</t>
  </si>
  <si>
    <t>91498</t>
  </si>
  <si>
    <t>211262</t>
  </si>
  <si>
    <t>Olivia Chambers</t>
  </si>
  <si>
    <t>472</t>
  </si>
  <si>
    <t>47</t>
  </si>
  <si>
    <t>419105</t>
  </si>
  <si>
    <t>Samantha Robinson</t>
  </si>
  <si>
    <t>1222 Christina Centers Taraton, NE 90284</t>
  </si>
  <si>
    <t>2716128884</t>
  </si>
  <si>
    <t>15572</t>
  </si>
  <si>
    <t>456229</t>
  </si>
  <si>
    <t>Emily Farrell</t>
  </si>
  <si>
    <t>831</t>
  </si>
  <si>
    <t>411451</t>
  </si>
  <si>
    <t>Sarah Taylor</t>
  </si>
  <si>
    <t>M39</t>
  </si>
  <si>
    <t>25683 Chambers Track Suite 518 Lake Richardfurt, OH 91137</t>
  </si>
  <si>
    <t>7457070608</t>
  </si>
  <si>
    <t>83142</t>
  </si>
  <si>
    <t>234538</t>
  </si>
  <si>
    <t>Wendy Smith</t>
  </si>
  <si>
    <t>406525</t>
  </si>
  <si>
    <t>Steven Cook</t>
  </si>
  <si>
    <t>M13</t>
  </si>
  <si>
    <t>328 Wendy Mission Fredside, AR 58029</t>
  </si>
  <si>
    <t>4707468639</t>
  </si>
  <si>
    <t>67501</t>
  </si>
  <si>
    <t>922748</t>
  </si>
  <si>
    <t>Benjamin Vargas</t>
  </si>
  <si>
    <t>35</t>
  </si>
  <si>
    <t>401156</t>
  </si>
  <si>
    <t>Jonathan Smith</t>
  </si>
  <si>
    <t>73550 Vaughn Forge Suite 981 East Oliviamouth, NC 39428</t>
  </si>
  <si>
    <t>3967581047</t>
  </si>
  <si>
    <t>45675</t>
  </si>
  <si>
    <t>384624</t>
  </si>
  <si>
    <t>Stacey Martinez</t>
  </si>
  <si>
    <t>212</t>
  </si>
  <si>
    <t>409015</t>
  </si>
  <si>
    <t>Laura Kelley</t>
  </si>
  <si>
    <t>M40</t>
  </si>
  <si>
    <t>283 Peter Mountain Lake Caleb, DE 94965</t>
  </si>
  <si>
    <t>7884997894</t>
  </si>
  <si>
    <t>87563</t>
  </si>
  <si>
    <t>959522</t>
  </si>
  <si>
    <t>Scott Luna</t>
  </si>
  <si>
    <t>748</t>
  </si>
  <si>
    <t>433684</t>
  </si>
  <si>
    <t>Amber Smith</t>
  </si>
  <si>
    <t>322 Callahan Shoal Port Amy, HI 47905</t>
  </si>
  <si>
    <t>13386273767</t>
  </si>
  <si>
    <t>39753</t>
  </si>
  <si>
    <t>103131</t>
  </si>
  <si>
    <t>Jeremy Wilson</t>
  </si>
  <si>
    <t>271</t>
  </si>
  <si>
    <t>Noida</t>
  </si>
  <si>
    <t>405757</t>
  </si>
  <si>
    <t>Suzanne Bruce</t>
  </si>
  <si>
    <t>M93</t>
  </si>
  <si>
    <t>PSC 5981, Box 9671 APO AA 15667</t>
  </si>
  <si>
    <t>4769985226</t>
  </si>
  <si>
    <t>63399</t>
  </si>
  <si>
    <t>471920</t>
  </si>
  <si>
    <t>Yolanda Becker</t>
  </si>
  <si>
    <t>286</t>
  </si>
  <si>
    <t>Kolkata</t>
  </si>
  <si>
    <t>403156</t>
  </si>
  <si>
    <t>Scott Butler</t>
  </si>
  <si>
    <t>65847 Mccarty Terrace Vasquezhaven, CA 22626</t>
  </si>
  <si>
    <t>0035113861</t>
  </si>
  <si>
    <t>54795</t>
  </si>
  <si>
    <t>358073</t>
  </si>
  <si>
    <t>Trevor Baker</t>
  </si>
  <si>
    <t>434796</t>
  </si>
  <si>
    <t>Shannon Johnson</t>
  </si>
  <si>
    <t>4842 Wells Field North Patriciamouth, NY 61551</t>
  </si>
  <si>
    <t>17970718364</t>
  </si>
  <si>
    <t>95274</t>
  </si>
  <si>
    <t>352907</t>
  </si>
  <si>
    <t>Jeremy Herring</t>
  </si>
  <si>
    <t>888</t>
  </si>
  <si>
    <t>400359</t>
  </si>
  <si>
    <t>William Gutierrez DVM</t>
  </si>
  <si>
    <t>0475 Patrick Ford Lawrenceview, VA 91860</t>
  </si>
  <si>
    <t>2269899728</t>
  </si>
  <si>
    <t>97718</t>
  </si>
  <si>
    <t>333444</t>
  </si>
  <si>
    <t>Anthony Lambert</t>
  </si>
  <si>
    <t>415189</t>
  </si>
  <si>
    <t>Michael White</t>
  </si>
  <si>
    <t>M45</t>
  </si>
  <si>
    <t>2345 Karen Prairie Suite 218 West Scott, LA 10314</t>
  </si>
  <si>
    <t>1505100566</t>
  </si>
  <si>
    <t>17150</t>
  </si>
  <si>
    <t>752969</t>
  </si>
  <si>
    <t>Leah Douglas</t>
  </si>
  <si>
    <t>230</t>
  </si>
  <si>
    <t>406180</t>
  </si>
  <si>
    <t>Derrick Wilson</t>
  </si>
  <si>
    <t>M64</t>
  </si>
  <si>
    <t>8737 Gary Ford Suite 160 Brownland, CO 47696</t>
  </si>
  <si>
    <t>1576495509</t>
  </si>
  <si>
    <t>84463</t>
  </si>
  <si>
    <t>487755</t>
  </si>
  <si>
    <t>James Caldwell</t>
  </si>
  <si>
    <t>24</t>
  </si>
  <si>
    <t>438739</t>
  </si>
  <si>
    <t>Hannah Reid</t>
  </si>
  <si>
    <t>4792 Bauer Fort West Anthonymouth, NC 89485</t>
  </si>
  <si>
    <t>11092942844</t>
  </si>
  <si>
    <t>55096</t>
  </si>
  <si>
    <t>479983</t>
  </si>
  <si>
    <t>Gabrielle Oliver</t>
  </si>
  <si>
    <t>605</t>
  </si>
  <si>
    <t>96</t>
  </si>
  <si>
    <t>403309</t>
  </si>
  <si>
    <t>David Lee</t>
  </si>
  <si>
    <t>74965 Dominguez Fall Dorothyville, DC 45036</t>
  </si>
  <si>
    <t>3160998445</t>
  </si>
  <si>
    <t>89331</t>
  </si>
  <si>
    <t>185227</t>
  </si>
  <si>
    <t>Elizabeth Mendoza</t>
  </si>
  <si>
    <t>323</t>
  </si>
  <si>
    <t>402587</t>
  </si>
  <si>
    <t>Robin Peterson</t>
  </si>
  <si>
    <t>389 White Crescent Suite 569 New Charlesstad, WY 99179</t>
  </si>
  <si>
    <t>3708583015</t>
  </si>
  <si>
    <t>23585</t>
  </si>
  <si>
    <t>616921</t>
  </si>
  <si>
    <t>Holly Martinez</t>
  </si>
  <si>
    <t>683</t>
  </si>
  <si>
    <t>408861</t>
  </si>
  <si>
    <t>Micheal Rivera</t>
  </si>
  <si>
    <t>61644 Martinez Knoll Apt. 637 Cathyshire, IL 63507</t>
  </si>
  <si>
    <t>16213641552</t>
  </si>
  <si>
    <t>30859</t>
  </si>
  <si>
    <t>239879</t>
  </si>
  <si>
    <t>Alice Cain</t>
  </si>
  <si>
    <t>406357</t>
  </si>
  <si>
    <t>Corey Aguilar</t>
  </si>
  <si>
    <t>75480 Woods Tunnel South Morganland, NE 36376</t>
  </si>
  <si>
    <t>5036867281</t>
  </si>
  <si>
    <t>49129</t>
  </si>
  <si>
    <t>628920</t>
  </si>
  <si>
    <t>Debra Murphy</t>
  </si>
  <si>
    <t>681</t>
  </si>
  <si>
    <t>422300</t>
  </si>
  <si>
    <t>Brian Klein</t>
  </si>
  <si>
    <t>201 Michelle Corners Suite 901 Lake Kyleland, HI 03829</t>
  </si>
  <si>
    <t>5362533316</t>
  </si>
  <si>
    <t>25320</t>
  </si>
  <si>
    <t>275256</t>
  </si>
  <si>
    <t>Breanna Schwartz</t>
  </si>
  <si>
    <t>973</t>
  </si>
  <si>
    <t>434776</t>
  </si>
  <si>
    <t>Dr. Lee Thompson DDS</t>
  </si>
  <si>
    <t>953 Kristen Plains South Natasha, ME 31213</t>
  </si>
  <si>
    <t>7600234448</t>
  </si>
  <si>
    <t>73873</t>
  </si>
  <si>
    <t>905111</t>
  </si>
  <si>
    <t>Daniel Chavez</t>
  </si>
  <si>
    <t>600</t>
  </si>
  <si>
    <t>79</t>
  </si>
  <si>
    <t>411437</t>
  </si>
  <si>
    <t>Ryan Walker</t>
  </si>
  <si>
    <t>64764 William Canyon Russochester, OK 97997</t>
  </si>
  <si>
    <t>9044788940</t>
  </si>
  <si>
    <t>74995</t>
  </si>
  <si>
    <t>321391</t>
  </si>
  <si>
    <t>Dr. Rachel Haney MD</t>
  </si>
  <si>
    <t>767</t>
  </si>
  <si>
    <t>401604</t>
  </si>
  <si>
    <t>Debra Finley</t>
  </si>
  <si>
    <t>38457 Sarah Landing Suite 036 South Amyhaven, GA 06939</t>
  </si>
  <si>
    <t>9389966526</t>
  </si>
  <si>
    <t>45284</t>
  </si>
  <si>
    <t>216284</t>
  </si>
  <si>
    <t>Sarah Alexander</t>
  </si>
  <si>
    <t>622</t>
  </si>
  <si>
    <t>430404</t>
  </si>
  <si>
    <t>Sheri Lozano</t>
  </si>
  <si>
    <t>73595 Smith Spurs Suite 954 Port Allison, NC 48562</t>
  </si>
  <si>
    <t>5449390871</t>
  </si>
  <si>
    <t>93161</t>
  </si>
  <si>
    <t>616203</t>
  </si>
  <si>
    <t>Diana Hebert</t>
  </si>
  <si>
    <t>496</t>
  </si>
  <si>
    <t>401652</t>
  </si>
  <si>
    <t>Elizabeth Hunt</t>
  </si>
  <si>
    <t>73508 Horton Circles Suite 466 New Tracy, MA 05371</t>
  </si>
  <si>
    <t>9174879647</t>
  </si>
  <si>
    <t>82699</t>
  </si>
  <si>
    <t>191640</t>
  </si>
  <si>
    <t>Michael Henderson</t>
  </si>
  <si>
    <t>273</t>
  </si>
  <si>
    <t>436977</t>
  </si>
  <si>
    <t>Lisa Williams</t>
  </si>
  <si>
    <t>M25</t>
  </si>
  <si>
    <t>7975 Shannon Passage West Regina, GA 09365</t>
  </si>
  <si>
    <t>6156517056</t>
  </si>
  <si>
    <t>72984</t>
  </si>
  <si>
    <t>104231</t>
  </si>
  <si>
    <t>George Davis</t>
  </si>
  <si>
    <t>637</t>
  </si>
  <si>
    <t>415176</t>
  </si>
  <si>
    <t>Corey Jones</t>
  </si>
  <si>
    <t>43535 Wilson Crescent Suite 738 Mcbrideton, FL 72870</t>
  </si>
  <si>
    <t>5638588246</t>
  </si>
  <si>
    <t>51791</t>
  </si>
  <si>
    <t>635475</t>
  </si>
  <si>
    <t>Thomas Garcia</t>
  </si>
  <si>
    <t>811</t>
  </si>
  <si>
    <t>438581</t>
  </si>
  <si>
    <t>Katie Lowe</t>
  </si>
  <si>
    <t>420 Christopher Knolls West Donnaberg, WA 21831</t>
  </si>
  <si>
    <t>3038273843</t>
  </si>
  <si>
    <t>95672</t>
  </si>
  <si>
    <t>151465</t>
  </si>
  <si>
    <t>Debra Palmer</t>
  </si>
  <si>
    <t>423042</t>
  </si>
  <si>
    <t>Jacob Russell</t>
  </si>
  <si>
    <t>29329 Taylor Burgs Suite 300 Martinfurt, WA 09482</t>
  </si>
  <si>
    <t>6080400839</t>
  </si>
  <si>
    <t>20549</t>
  </si>
  <si>
    <t>518800</t>
  </si>
  <si>
    <t>Brenda Garcia</t>
  </si>
  <si>
    <t>850</t>
  </si>
  <si>
    <t>72</t>
  </si>
  <si>
    <t>401352</t>
  </si>
  <si>
    <t>James Davis</t>
  </si>
  <si>
    <t>M32</t>
  </si>
  <si>
    <t>Unit 4022 Box 1237 DPO AA 68513</t>
  </si>
  <si>
    <t>2680493541</t>
  </si>
  <si>
    <t>68620</t>
  </si>
  <si>
    <t>455328</t>
  </si>
  <si>
    <t>Nina Williams</t>
  </si>
  <si>
    <t>425</t>
  </si>
  <si>
    <t>426395</t>
  </si>
  <si>
    <t>Theresa Alvarez</t>
  </si>
  <si>
    <t>M79</t>
  </si>
  <si>
    <t>95281 Marvin Loop Apt. 875 New Tiffany, MS 17524</t>
  </si>
  <si>
    <t>5045007430</t>
  </si>
  <si>
    <t>99471</t>
  </si>
  <si>
    <t>631216</t>
  </si>
  <si>
    <t>Joshua Christensen</t>
  </si>
  <si>
    <t>966</t>
  </si>
  <si>
    <t>400044</t>
  </si>
  <si>
    <t>Melissa Williams</t>
  </si>
  <si>
    <t>11490 Courtney Station Suite 468 North Davidville, NY 20482</t>
  </si>
  <si>
    <t>8008381176</t>
  </si>
  <si>
    <t>46576</t>
  </si>
  <si>
    <t>508207</t>
  </si>
  <si>
    <t>Catherine Estes</t>
  </si>
  <si>
    <t>373</t>
  </si>
  <si>
    <t>425132</t>
  </si>
  <si>
    <t>Jared Lewis</t>
  </si>
  <si>
    <t>M1</t>
  </si>
  <si>
    <t>04544 Allen Causeway Apt. 527 Martinezshire, WA 99039</t>
  </si>
  <si>
    <t>4527401542</t>
  </si>
  <si>
    <t>18348</t>
  </si>
  <si>
    <t>610398</t>
  </si>
  <si>
    <t>Julie Reid</t>
  </si>
  <si>
    <t>382</t>
  </si>
  <si>
    <t>434677</t>
  </si>
  <si>
    <t>783 Anthony Summit Bennettview, FL 70340</t>
  </si>
  <si>
    <t>14353017308</t>
  </si>
  <si>
    <t>51412</t>
  </si>
  <si>
    <t>250002</t>
  </si>
  <si>
    <t>Michelle Edwards</t>
  </si>
  <si>
    <t>684</t>
  </si>
  <si>
    <t>412835</t>
  </si>
  <si>
    <t>Elizabeth Johnson</t>
  </si>
  <si>
    <t>8512 Jennifer Square Suite 181 Mooremouth, MN 81560</t>
  </si>
  <si>
    <t>11965987164</t>
  </si>
  <si>
    <t>17684</t>
  </si>
  <si>
    <t>639102</t>
  </si>
  <si>
    <t>Justin Sherman</t>
  </si>
  <si>
    <t>523</t>
  </si>
  <si>
    <t>403527</t>
  </si>
  <si>
    <t>John Glass</t>
  </si>
  <si>
    <t>07221 Walker Mountains North Barbaraview, NH 19535</t>
  </si>
  <si>
    <t>9047487917</t>
  </si>
  <si>
    <t>88095</t>
  </si>
  <si>
    <t>491912</t>
  </si>
  <si>
    <t>Teresa Carpenter</t>
  </si>
  <si>
    <t>754</t>
  </si>
  <si>
    <t>417108</t>
  </si>
  <si>
    <t>Joshua Clark</t>
  </si>
  <si>
    <t>562 Tiffany Way Apt. 730 Martinton, VA 24771</t>
  </si>
  <si>
    <t>4342700582</t>
  </si>
  <si>
    <t>98771</t>
  </si>
  <si>
    <t>474520</t>
  </si>
  <si>
    <t>Keith Novak</t>
  </si>
  <si>
    <t>549</t>
  </si>
  <si>
    <t>437843</t>
  </si>
  <si>
    <t>Angela Collins</t>
  </si>
  <si>
    <t>M48</t>
  </si>
  <si>
    <t>1114 Evans Manors Suite 129 Blakeburgh, IL 03191</t>
  </si>
  <si>
    <t>5774311411</t>
  </si>
  <si>
    <t>32914</t>
  </si>
  <si>
    <t>316091</t>
  </si>
  <si>
    <t>Maria Baldwin</t>
  </si>
  <si>
    <t>16</t>
  </si>
  <si>
    <t>408105</t>
  </si>
  <si>
    <t>Jeffrey Benjamin</t>
  </si>
  <si>
    <t>M60</t>
  </si>
  <si>
    <t>96497 Wright Pass North Triciafort, WV 45574</t>
  </si>
  <si>
    <t>18263254659</t>
  </si>
  <si>
    <t>26325</t>
  </si>
  <si>
    <t>545579</t>
  </si>
  <si>
    <t>Daniel Nguyen</t>
  </si>
  <si>
    <t>328</t>
  </si>
  <si>
    <t>419942</t>
  </si>
  <si>
    <t>Antonio Ramos</t>
  </si>
  <si>
    <t>667 Jonathan Canyon Suite 393 North Ericfort, DE 99463</t>
  </si>
  <si>
    <t>8991704912</t>
  </si>
  <si>
    <t>82348</t>
  </si>
  <si>
    <t>493379</t>
  </si>
  <si>
    <t>Jamie Rubio</t>
  </si>
  <si>
    <t>318</t>
  </si>
  <si>
    <t>417715</t>
  </si>
  <si>
    <t>Laura Anderson</t>
  </si>
  <si>
    <t>501 John Ramp Suite 626 Dustinside, KY 84935</t>
  </si>
  <si>
    <t>17934282220</t>
  </si>
  <si>
    <t>99782</t>
  </si>
  <si>
    <t>735352</t>
  </si>
  <si>
    <t>Michael Morales</t>
  </si>
  <si>
    <t>705</t>
  </si>
  <si>
    <t>432247</t>
  </si>
  <si>
    <t>Ryan Taylor</t>
  </si>
  <si>
    <t>2008 Heather Plaza West Margaret, TN 13881</t>
  </si>
  <si>
    <t>4867579707</t>
  </si>
  <si>
    <t>28294</t>
  </si>
  <si>
    <t>625564</t>
  </si>
  <si>
    <t>Lauren Jensen</t>
  </si>
  <si>
    <t>357</t>
  </si>
  <si>
    <t>422984</t>
  </si>
  <si>
    <t>Angela Johnson</t>
  </si>
  <si>
    <t>6356 Carlos Ford New Stephaniemouth, IN 65695</t>
  </si>
  <si>
    <t>3935535585</t>
  </si>
  <si>
    <t>52406</t>
  </si>
  <si>
    <t>276815</t>
  </si>
  <si>
    <t>Lynn Harris</t>
  </si>
  <si>
    <t>899</t>
  </si>
  <si>
    <t>402711</t>
  </si>
  <si>
    <t>Donald Davis</t>
  </si>
  <si>
    <t>83162 Sullivan Islands Apt. 375 Hancockport, TN 59726</t>
  </si>
  <si>
    <t>1314908990</t>
  </si>
  <si>
    <t>59313</t>
  </si>
  <si>
    <t>747381</t>
  </si>
  <si>
    <t>Elizabeth Torres</t>
  </si>
  <si>
    <t>467</t>
  </si>
  <si>
    <t>32</t>
  </si>
  <si>
    <t>403952</t>
  </si>
  <si>
    <t>John Harrison</t>
  </si>
  <si>
    <t>M11</t>
  </si>
  <si>
    <t>458 Lauren Row Suite 375 Lake Andreatown, MT 73932</t>
  </si>
  <si>
    <t>5056324034</t>
  </si>
  <si>
    <t>10466</t>
  </si>
  <si>
    <t>884466</t>
  </si>
  <si>
    <t>Lisa Anderson</t>
  </si>
  <si>
    <t>760</t>
  </si>
  <si>
    <t>421864</t>
  </si>
  <si>
    <t>Mr. Richard Willis</t>
  </si>
  <si>
    <t>13529 Hughes Mountains Suite 031 Cynthiamouth, MA 20460</t>
  </si>
  <si>
    <t>9177336458</t>
  </si>
  <si>
    <t>20699</t>
  </si>
  <si>
    <t>189750</t>
  </si>
  <si>
    <t>Brandy Washington</t>
  </si>
  <si>
    <t>903</t>
  </si>
  <si>
    <t>432158</t>
  </si>
  <si>
    <t>Robert Logan</t>
  </si>
  <si>
    <t>247 Hall Pine Chandlerchester, NE 18955</t>
  </si>
  <si>
    <t>17612689350</t>
  </si>
  <si>
    <t>44683</t>
  </si>
  <si>
    <t>540134</t>
  </si>
  <si>
    <t>Tara Bell</t>
  </si>
  <si>
    <t>476</t>
  </si>
  <si>
    <t>8</t>
  </si>
  <si>
    <t>430552</t>
  </si>
  <si>
    <t>Kimberly Guerrero</t>
  </si>
  <si>
    <t>0025 Jackson Well Ingramburgh, AL 47815</t>
  </si>
  <si>
    <t>2898754366</t>
  </si>
  <si>
    <t>21537</t>
  </si>
  <si>
    <t>894966</t>
  </si>
  <si>
    <t>Natalie Richardson</t>
  </si>
  <si>
    <t>623</t>
  </si>
  <si>
    <t>423239</t>
  </si>
  <si>
    <t>Nicholas Ellis</t>
  </si>
  <si>
    <t>425 Donald Square Suite 580 Anneborough, NJ 36523</t>
  </si>
  <si>
    <t>1603991520</t>
  </si>
  <si>
    <t>42349</t>
  </si>
  <si>
    <t>557763</t>
  </si>
  <si>
    <t>Michael Murphy</t>
  </si>
  <si>
    <t>874</t>
  </si>
  <si>
    <t>428113</t>
  </si>
  <si>
    <t>Amanda Melendez</t>
  </si>
  <si>
    <t>PSC 8289, Box 1036 APO AE 23193</t>
  </si>
  <si>
    <t>4631690104</t>
  </si>
  <si>
    <t>52094</t>
  </si>
  <si>
    <t>949679</t>
  </si>
  <si>
    <t>Jeff Jackson</t>
  </si>
  <si>
    <t>332</t>
  </si>
  <si>
    <t>413222</t>
  </si>
  <si>
    <t>Susan Mills</t>
  </si>
  <si>
    <t>818 Booth Forge Parkerside, KY 80222</t>
  </si>
  <si>
    <t>5037002625</t>
  </si>
  <si>
    <t>47490</t>
  </si>
  <si>
    <t>572548</t>
  </si>
  <si>
    <t>Lisa Holmes</t>
  </si>
  <si>
    <t>721</t>
  </si>
  <si>
    <t>5</t>
  </si>
  <si>
    <t>421404</t>
  </si>
  <si>
    <t>Ruth Martin</t>
  </si>
  <si>
    <t>M9</t>
  </si>
  <si>
    <t>PSC 8717, Box 9575 APO AE 00990</t>
  </si>
  <si>
    <t>1072555734</t>
  </si>
  <si>
    <t>24980</t>
  </si>
  <si>
    <t>414493</t>
  </si>
  <si>
    <t>Wendy Kennedy</t>
  </si>
  <si>
    <t>Jammu</t>
  </si>
  <si>
    <t>414691</t>
  </si>
  <si>
    <t>Timothy Lopez</t>
  </si>
  <si>
    <t>M43</t>
  </si>
  <si>
    <t>99275 Wallace Squares Apt. 759 New Amy, NJ 63432</t>
  </si>
  <si>
    <t>8505342468</t>
  </si>
  <si>
    <t>99885</t>
  </si>
  <si>
    <t>757318</t>
  </si>
  <si>
    <t>Jeremy Sanchez</t>
  </si>
  <si>
    <t>644</t>
  </si>
  <si>
    <t>403035</t>
  </si>
  <si>
    <t>James Morales</t>
  </si>
  <si>
    <t>Unit 9711 Box 2013 DPO AE 77910</t>
  </si>
  <si>
    <t>9462162590</t>
  </si>
  <si>
    <t>55509</t>
  </si>
  <si>
    <t>170429</t>
  </si>
  <si>
    <t>Robert Anderson</t>
  </si>
  <si>
    <t>712</t>
  </si>
  <si>
    <t>400546</t>
  </si>
  <si>
    <t>Michelle Perkins</t>
  </si>
  <si>
    <t>PSC 9546, Box 0809 APO AP 79899</t>
  </si>
  <si>
    <t>3394698872</t>
  </si>
  <si>
    <t>16549</t>
  </si>
  <si>
    <t>907907</t>
  </si>
  <si>
    <t>Bryan Sanchez</t>
  </si>
  <si>
    <t>517</t>
  </si>
  <si>
    <t>439958</t>
  </si>
  <si>
    <t>Jimmy Mcintosh</t>
  </si>
  <si>
    <t>M6</t>
  </si>
  <si>
    <t>3267 Sherman Islands Suite 662 West Kayla, IA 67596</t>
  </si>
  <si>
    <t>8385594214</t>
  </si>
  <si>
    <t>70270</t>
  </si>
  <si>
    <t>416003</t>
  </si>
  <si>
    <t>Jesse Cobb</t>
  </si>
  <si>
    <t>971</t>
  </si>
  <si>
    <t>411835</t>
  </si>
  <si>
    <t>Christine Montgomery</t>
  </si>
  <si>
    <t>30497 Megan Cliff Lake Marcia, MN 21495</t>
  </si>
  <si>
    <t>8193791220</t>
  </si>
  <si>
    <t>60043</t>
  </si>
  <si>
    <t>184039</t>
  </si>
  <si>
    <t>Mr. Brian Evans</t>
  </si>
  <si>
    <t>630</t>
  </si>
  <si>
    <t>410609</t>
  </si>
  <si>
    <t>Jodi Reed</t>
  </si>
  <si>
    <t>810 Cindy Cove South Anthonyville, NE 11049</t>
  </si>
  <si>
    <t>8682257078</t>
  </si>
  <si>
    <t>63860</t>
  </si>
  <si>
    <t>589083</t>
  </si>
  <si>
    <t>Robert Gilbert Jr.</t>
  </si>
  <si>
    <t>227</t>
  </si>
  <si>
    <t>86</t>
  </si>
  <si>
    <t>409063</t>
  </si>
  <si>
    <t>Elizabeth Hayes</t>
  </si>
  <si>
    <t>14696 Brandy Hill Lake Maryville, NE 66338</t>
  </si>
  <si>
    <t>6337566526</t>
  </si>
  <si>
    <t>75232</t>
  </si>
  <si>
    <t>980570</t>
  </si>
  <si>
    <t>John George</t>
  </si>
  <si>
    <t>949</t>
  </si>
  <si>
    <t>37</t>
  </si>
  <si>
    <t>420106</t>
  </si>
  <si>
    <t>Maria Koch</t>
  </si>
  <si>
    <t>408 Johnson Prairie Suite 133 Murraymouth, IA 99636</t>
  </si>
  <si>
    <t>8172522104</t>
  </si>
  <si>
    <t>32181</t>
  </si>
  <si>
    <t>941873</t>
  </si>
  <si>
    <t>James Campbell</t>
  </si>
  <si>
    <t>590</t>
  </si>
  <si>
    <t>403813</t>
  </si>
  <si>
    <t>John Taylor</t>
  </si>
  <si>
    <t>85027 Tracy Pass Fullerbury, IA 62901</t>
  </si>
  <si>
    <t>3328966596</t>
  </si>
  <si>
    <t>85625</t>
  </si>
  <si>
    <t>715578</t>
  </si>
  <si>
    <t>Bradley Henry</t>
  </si>
  <si>
    <t>999</t>
  </si>
  <si>
    <t>88</t>
  </si>
  <si>
    <t>423351</t>
  </si>
  <si>
    <t>Dylan Trevino</t>
  </si>
  <si>
    <t>7003 Farrell Court East John, LA 41716</t>
  </si>
  <si>
    <t>8328093223</t>
  </si>
  <si>
    <t>49155</t>
  </si>
  <si>
    <t>701752</t>
  </si>
  <si>
    <t>Stephanie Hensley</t>
  </si>
  <si>
    <t>678</t>
  </si>
  <si>
    <t>433876</t>
  </si>
  <si>
    <t>Brittany Washington</t>
  </si>
  <si>
    <t>2098 David Trail Apt. 856 Morriston, IN 92728</t>
  </si>
  <si>
    <t>6998708392</t>
  </si>
  <si>
    <t>18703</t>
  </si>
  <si>
    <t>462547</t>
  </si>
  <si>
    <t>Michael Brown</t>
  </si>
  <si>
    <t>614</t>
  </si>
  <si>
    <t>401791</t>
  </si>
  <si>
    <t>Donna Clark</t>
  </si>
  <si>
    <t>9997 Miller Passage Port Madisonhaven, AL 61509</t>
  </si>
  <si>
    <t>1605702469</t>
  </si>
  <si>
    <t>47656</t>
  </si>
  <si>
    <t>869378</t>
  </si>
  <si>
    <t>Alexander Parsons</t>
  </si>
  <si>
    <t>841</t>
  </si>
  <si>
    <t>421380</t>
  </si>
  <si>
    <t>Mary Williams</t>
  </si>
  <si>
    <t>18968 Michael Keys Apt. 028 Port Richardstad, MN 67468</t>
  </si>
  <si>
    <t>17643677892</t>
  </si>
  <si>
    <t>15068</t>
  </si>
  <si>
    <t>823023</t>
  </si>
  <si>
    <t>Rachael Patrick</t>
  </si>
  <si>
    <t>608</t>
  </si>
  <si>
    <t>405455</t>
  </si>
  <si>
    <t>Lauren Lowery</t>
  </si>
  <si>
    <t>32424 Tucker Parks Apt. 950 West Scott, LA 90068</t>
  </si>
  <si>
    <t>8485675172</t>
  </si>
  <si>
    <t>79012</t>
  </si>
  <si>
    <t>300543</t>
  </si>
  <si>
    <t>Nicole Chavez</t>
  </si>
  <si>
    <t>408056</t>
  </si>
  <si>
    <t>Jose Juarez</t>
  </si>
  <si>
    <t>28592 Williams Road West Codytown, KS 91501</t>
  </si>
  <si>
    <t>7297831286</t>
  </si>
  <si>
    <t>58487</t>
  </si>
  <si>
    <t>255307</t>
  </si>
  <si>
    <t>Alexandra Smith PhD</t>
  </si>
  <si>
    <t>956</t>
  </si>
  <si>
    <t>40</t>
  </si>
  <si>
    <t>436513</t>
  </si>
  <si>
    <t>Jennifer Bass</t>
  </si>
  <si>
    <t>793 Ernest Pine Timothychester, MO 11497</t>
  </si>
  <si>
    <t>1213511687</t>
  </si>
  <si>
    <t>53959</t>
  </si>
  <si>
    <t>768909</t>
  </si>
  <si>
    <t>Christopher Green</t>
  </si>
  <si>
    <t>416709</t>
  </si>
  <si>
    <t>Victoria Gonzalez</t>
  </si>
  <si>
    <t>87623 Adam Corners Apt. 159 Guzmanland, MD 81698</t>
  </si>
  <si>
    <t>5430565126</t>
  </si>
  <si>
    <t>43730</t>
  </si>
  <si>
    <t>488756</t>
  </si>
  <si>
    <t>Tina Holland</t>
  </si>
  <si>
    <t>806</t>
  </si>
  <si>
    <t>416365</t>
  </si>
  <si>
    <t>Alexander Jones</t>
  </si>
  <si>
    <t>M46</t>
  </si>
  <si>
    <t>747 Mejia Harbor Timothychester, GA 16657</t>
  </si>
  <si>
    <t>6281054738</t>
  </si>
  <si>
    <t>63250</t>
  </si>
  <si>
    <t>933335</t>
  </si>
  <si>
    <t>Yvette Thomas</t>
  </si>
  <si>
    <t>306</t>
  </si>
  <si>
    <t>414017</t>
  </si>
  <si>
    <t>Beth Spencer</t>
  </si>
  <si>
    <t>77534 Bell Ranch Coffeyborough, MA 24965</t>
  </si>
  <si>
    <t>19112560398</t>
  </si>
  <si>
    <t>88291</t>
  </si>
  <si>
    <t>685415</t>
  </si>
  <si>
    <t>Jesse Myers</t>
  </si>
  <si>
    <t>898</t>
  </si>
  <si>
    <t>421514</t>
  </si>
  <si>
    <t>Abigail Edwards</t>
  </si>
  <si>
    <t>M7</t>
  </si>
  <si>
    <t>1603 Hunter Drive West Bradleybury, MI 52229</t>
  </si>
  <si>
    <t>7204621500</t>
  </si>
  <si>
    <t>96106</t>
  </si>
  <si>
    <t>943565</t>
  </si>
  <si>
    <t>Jonathan Rodriguez</t>
  </si>
  <si>
    <t>346</t>
  </si>
  <si>
    <t>439762</t>
  </si>
  <si>
    <t>Janet Dalton</t>
  </si>
  <si>
    <t>36684 Regina Mountain Suite 187 Steeletown, TX 88983</t>
  </si>
  <si>
    <t>18332339711</t>
  </si>
  <si>
    <t>19615</t>
  </si>
  <si>
    <t>226834</t>
  </si>
  <si>
    <t>Thomas Velasquez</t>
  </si>
  <si>
    <t>784</t>
  </si>
  <si>
    <t>424941</t>
  </si>
  <si>
    <t>Christopher Cole</t>
  </si>
  <si>
    <t>433 Shaw Key New Aaron, WY 46337</t>
  </si>
  <si>
    <t>9184967171</t>
  </si>
  <si>
    <t>75992</t>
  </si>
  <si>
    <t>774455</t>
  </si>
  <si>
    <t>Lauren Romero</t>
  </si>
  <si>
    <t>386</t>
  </si>
  <si>
    <t>430766</t>
  </si>
  <si>
    <t>Dave Moore</t>
  </si>
  <si>
    <t>54233 Nancy Burgs Suite 435 Davidhaven, MT 62552</t>
  </si>
  <si>
    <t>9838456702</t>
  </si>
  <si>
    <t>93924</t>
  </si>
  <si>
    <t>310637</t>
  </si>
  <si>
    <t>Kent Dean</t>
  </si>
  <si>
    <t>296</t>
  </si>
  <si>
    <t>67</t>
  </si>
  <si>
    <t>405481</t>
  </si>
  <si>
    <t>Jeffrey King</t>
  </si>
  <si>
    <t>21513 Hunt Pass Suite 331 Barrtown, MI 79101</t>
  </si>
  <si>
    <t>2286188217</t>
  </si>
  <si>
    <t>23234</t>
  </si>
  <si>
    <t>647856</t>
  </si>
  <si>
    <t>Martin Stanley</t>
  </si>
  <si>
    <t>254</t>
  </si>
  <si>
    <t>70</t>
  </si>
  <si>
    <t>426534</t>
  </si>
  <si>
    <t>Lisa Krueger</t>
  </si>
  <si>
    <t>M53</t>
  </si>
  <si>
    <t>39816 Joshua Freeway North Christinetown, VA 94851</t>
  </si>
  <si>
    <t>1702779075</t>
  </si>
  <si>
    <t>84751</t>
  </si>
  <si>
    <t>546554</t>
  </si>
  <si>
    <t>Mathew Forbes</t>
  </si>
  <si>
    <t>861</t>
  </si>
  <si>
    <t>28</t>
  </si>
  <si>
    <t>431115</t>
  </si>
  <si>
    <t>Sarah Saunders</t>
  </si>
  <si>
    <t>81131 Wilson Canyon Johnland, VT 34566</t>
  </si>
  <si>
    <t>0738996112</t>
  </si>
  <si>
    <t>45909</t>
  </si>
  <si>
    <t>193457</t>
  </si>
  <si>
    <t>428913</t>
  </si>
  <si>
    <t>Laura Allen</t>
  </si>
  <si>
    <t>442 Steven River New Mikemouth, DC 64164</t>
  </si>
  <si>
    <t>6754703706</t>
  </si>
  <si>
    <t>84040</t>
  </si>
  <si>
    <t>897461</t>
  </si>
  <si>
    <t>Susan Brown</t>
  </si>
  <si>
    <t>749</t>
  </si>
  <si>
    <t>404743</t>
  </si>
  <si>
    <t>Gary Shah</t>
  </si>
  <si>
    <t>94521 Brown Crest Apt. 894 New Rhondaland, LA 59553</t>
  </si>
  <si>
    <t>5921276705</t>
  </si>
  <si>
    <t>79490</t>
  </si>
  <si>
    <t>488877</t>
  </si>
  <si>
    <t>Douglas King</t>
  </si>
  <si>
    <t>840</t>
  </si>
  <si>
    <t>400986</t>
  </si>
  <si>
    <t>Kenneth Stuart</t>
  </si>
  <si>
    <t>39148 Brittany Gardens Port Alex, PA 45934</t>
  </si>
  <si>
    <t>19528113715</t>
  </si>
  <si>
    <t>33403</t>
  </si>
  <si>
    <t>108966</t>
  </si>
  <si>
    <t>Kelly Harmon</t>
  </si>
  <si>
    <t>340</t>
  </si>
  <si>
    <t>57</t>
  </si>
  <si>
    <t>417821</t>
  </si>
  <si>
    <t>Mr. Randy Cohen</t>
  </si>
  <si>
    <t>761 Amanda Ridges New Larry, NC 54857</t>
  </si>
  <si>
    <t>0782867812</t>
  </si>
  <si>
    <t>84207</t>
  </si>
  <si>
    <t>389752</t>
  </si>
  <si>
    <t>Brenda Morrison</t>
  </si>
  <si>
    <t>439451</t>
  </si>
  <si>
    <t>Barbara Kelly</t>
  </si>
  <si>
    <t>96850 Robin Village West Jamesville, MA 58065</t>
  </si>
  <si>
    <t>9431422153</t>
  </si>
  <si>
    <t>22495</t>
  </si>
  <si>
    <t>394947</t>
  </si>
  <si>
    <t>William Perez</t>
  </si>
  <si>
    <t>413268</t>
  </si>
  <si>
    <t>John Ward</t>
  </si>
  <si>
    <t>9245 Salas Court Suite 569 North Ashley, ND 30608</t>
  </si>
  <si>
    <t>1566905502</t>
  </si>
  <si>
    <t>52179</t>
  </si>
  <si>
    <t>264828</t>
  </si>
  <si>
    <t>Mark Gallegos</t>
  </si>
  <si>
    <t>701</t>
  </si>
  <si>
    <t>427792</t>
  </si>
  <si>
    <t>Tyler Hawkins</t>
  </si>
  <si>
    <t>M20</t>
  </si>
  <si>
    <t>445 Samuel Square Port Johnmouth, MN 15681</t>
  </si>
  <si>
    <t>13471331755</t>
  </si>
  <si>
    <t>87955</t>
  </si>
  <si>
    <t>301178</t>
  </si>
  <si>
    <t>Michael Shepherd</t>
  </si>
  <si>
    <t>322</t>
  </si>
  <si>
    <t>406627</t>
  </si>
  <si>
    <t>Harold Barber</t>
  </si>
  <si>
    <t>USCGC Gutierrez FPO AE 15248</t>
  </si>
  <si>
    <t>6825198283</t>
  </si>
  <si>
    <t>32610</t>
  </si>
  <si>
    <t>864479</t>
  </si>
  <si>
    <t>Michael Howard</t>
  </si>
  <si>
    <t>518</t>
  </si>
  <si>
    <t>436827</t>
  </si>
  <si>
    <t>Sherry Erickson MD</t>
  </si>
  <si>
    <t>USNS Fields FPO AP 56920</t>
  </si>
  <si>
    <t>6698920008</t>
  </si>
  <si>
    <t>46349</t>
  </si>
  <si>
    <t>967975</t>
  </si>
  <si>
    <t>Carla Dixon</t>
  </si>
  <si>
    <t>475</t>
  </si>
  <si>
    <t>426785</t>
  </si>
  <si>
    <t>Brian Lopez</t>
  </si>
  <si>
    <t>0071 Porter Common Suite 000 Port Joshuaborough, TN 64523</t>
  </si>
  <si>
    <t>5663397538</t>
  </si>
  <si>
    <t>66678</t>
  </si>
  <si>
    <t>972386</t>
  </si>
  <si>
    <t>Brian Griffin</t>
  </si>
  <si>
    <t>514</t>
  </si>
  <si>
    <t>424693</t>
  </si>
  <si>
    <t>Mary Pratt</t>
  </si>
  <si>
    <t>USCGC Thompson FPO AA 48667</t>
  </si>
  <si>
    <t>7348800319</t>
  </si>
  <si>
    <t>23651</t>
  </si>
  <si>
    <t>676927</t>
  </si>
  <si>
    <t>Thomas Peters</t>
  </si>
  <si>
    <t>423445</t>
  </si>
  <si>
    <t>Jennifer Stevenson</t>
  </si>
  <si>
    <t>35765 Salazar Center Amberfort, MI 82164</t>
  </si>
  <si>
    <t>12283104294</t>
  </si>
  <si>
    <t>64641</t>
  </si>
  <si>
    <t>961673</t>
  </si>
  <si>
    <t>Samantha Nelson</t>
  </si>
  <si>
    <t>430422</t>
  </si>
  <si>
    <t>Anthony Jackson</t>
  </si>
  <si>
    <t>M17</t>
  </si>
  <si>
    <t>7637 Valdez Cliffs Suite 820 Torresside, OR 01166</t>
  </si>
  <si>
    <t>3091646125</t>
  </si>
  <si>
    <t>53887</t>
  </si>
  <si>
    <t>124535</t>
  </si>
  <si>
    <t>Jeremy Hill</t>
  </si>
  <si>
    <t>569</t>
  </si>
  <si>
    <t>417639</t>
  </si>
  <si>
    <t>John Collins DDS</t>
  </si>
  <si>
    <t>520 Derek Walk Apt. 862 Rachelmouth, NC 50154</t>
  </si>
  <si>
    <t>9149955687</t>
  </si>
  <si>
    <t>70457</t>
  </si>
  <si>
    <t>428724</t>
  </si>
  <si>
    <t>Tonya White</t>
  </si>
  <si>
    <t>586</t>
  </si>
  <si>
    <t>425001</t>
  </si>
  <si>
    <t>Jessica Mcdonald</t>
  </si>
  <si>
    <t>765 Daniel Isle Suite 182 Leeport, TX 94021</t>
  </si>
  <si>
    <t>5625979332</t>
  </si>
  <si>
    <t>43324</t>
  </si>
  <si>
    <t>688783</t>
  </si>
  <si>
    <t>Thomas Alvarado</t>
  </si>
  <si>
    <t>528</t>
  </si>
  <si>
    <t>416387</t>
  </si>
  <si>
    <t>Christopher Jones</t>
  </si>
  <si>
    <t>M88</t>
  </si>
  <si>
    <t>7777 Russo Plain Suite 464 Jacksonside, VT 04759</t>
  </si>
  <si>
    <t>4286918324</t>
  </si>
  <si>
    <t>66407</t>
  </si>
  <si>
    <t>130482</t>
  </si>
  <si>
    <t>Donna Cooper</t>
  </si>
  <si>
    <t>755</t>
  </si>
  <si>
    <t>410086</t>
  </si>
  <si>
    <t>Brenda Jackson</t>
  </si>
  <si>
    <t>43647 Tanya Lock Brewerchester, WY 12321</t>
  </si>
  <si>
    <t>5325415510</t>
  </si>
  <si>
    <t>53992</t>
  </si>
  <si>
    <t>350184</t>
  </si>
  <si>
    <t>Stacey Wheeler</t>
  </si>
  <si>
    <t>775</t>
  </si>
  <si>
    <t>435499</t>
  </si>
  <si>
    <t>Cynthia Simpson</t>
  </si>
  <si>
    <t>Unit 5210 Box 1060 DPO AE 52585</t>
  </si>
  <si>
    <t>0842698977</t>
  </si>
  <si>
    <t>96357</t>
  </si>
  <si>
    <t>841908</t>
  </si>
  <si>
    <t>Jean Murphy</t>
  </si>
  <si>
    <t>941</t>
  </si>
  <si>
    <t>402535</t>
  </si>
  <si>
    <t>Joshua Turner</t>
  </si>
  <si>
    <t>M16</t>
  </si>
  <si>
    <t>616 Angela Meadows Spencerberg, LA 51991</t>
  </si>
  <si>
    <t>3136797592</t>
  </si>
  <si>
    <t>61020</t>
  </si>
  <si>
    <t>955811</t>
  </si>
  <si>
    <t>Amanda Perez</t>
  </si>
  <si>
    <t>234</t>
  </si>
  <si>
    <t>404335</t>
  </si>
  <si>
    <t>Melissa Rose</t>
  </si>
  <si>
    <t>1695 Michael Streets Suite 939 Aprilmouth, TX 66706</t>
  </si>
  <si>
    <t>7614003484</t>
  </si>
  <si>
    <t>85065</t>
  </si>
  <si>
    <t>127219</t>
  </si>
  <si>
    <t>Erin Beard</t>
  </si>
  <si>
    <t>409617</t>
  </si>
  <si>
    <t>Jason Gaines</t>
  </si>
  <si>
    <t>M78</t>
  </si>
  <si>
    <t>45690 Patricia Parkway Suite 709 Michelleland, NV 20793</t>
  </si>
  <si>
    <t>2550063472</t>
  </si>
  <si>
    <t>33208</t>
  </si>
  <si>
    <t>983871</t>
  </si>
  <si>
    <t>Thomas Williams</t>
  </si>
  <si>
    <t>901</t>
  </si>
  <si>
    <t>416708</t>
  </si>
  <si>
    <t>Katelyn Hunt</t>
  </si>
  <si>
    <t>7718 William Locks Suite 827 North Laura, NC 45713</t>
  </si>
  <si>
    <t>0216161937</t>
  </si>
  <si>
    <t>79251</t>
  </si>
  <si>
    <t>855177</t>
  </si>
  <si>
    <t>Peter Hill</t>
  </si>
  <si>
    <t>814</t>
  </si>
  <si>
    <t>83</t>
  </si>
  <si>
    <t>436191</t>
  </si>
  <si>
    <t>Joel Martin</t>
  </si>
  <si>
    <t>021 Moreno Island Herberthaven, IN 08612</t>
  </si>
  <si>
    <t>0566717228</t>
  </si>
  <si>
    <t>20221</t>
  </si>
  <si>
    <t>390526</t>
  </si>
  <si>
    <t>Ricky Jones</t>
  </si>
  <si>
    <t>506</t>
  </si>
  <si>
    <t>424712</t>
  </si>
  <si>
    <t>Andrew Ford</t>
  </si>
  <si>
    <t>PSC 0168, Box 3365 APO AE 89909</t>
  </si>
  <si>
    <t>8405964896</t>
  </si>
  <si>
    <t>10464</t>
  </si>
  <si>
    <t>700978</t>
  </si>
  <si>
    <t>Sean Lee</t>
  </si>
  <si>
    <t>738</t>
  </si>
  <si>
    <t>435377</t>
  </si>
  <si>
    <t>Richard Mckinney</t>
  </si>
  <si>
    <t>2656 Coleman Overpass Suite 132 East Samanthaberg, OR 10166</t>
  </si>
  <si>
    <t>8061843014</t>
  </si>
  <si>
    <t>81586</t>
  </si>
  <si>
    <t>922112</t>
  </si>
  <si>
    <t>Tracy Clark</t>
  </si>
  <si>
    <t>415650</t>
  </si>
  <si>
    <t>Jay Hart</t>
  </si>
  <si>
    <t>62615 Matthew Heights Apt. 991 South Benjamin, OK 51027</t>
  </si>
  <si>
    <t>3397937848</t>
  </si>
  <si>
    <t>31135</t>
  </si>
  <si>
    <t>860791</t>
  </si>
  <si>
    <t>Lisa Randall</t>
  </si>
  <si>
    <t>45</t>
  </si>
  <si>
    <t>408468</t>
  </si>
  <si>
    <t>Christina Henderson</t>
  </si>
  <si>
    <t>04908 Benjamin Place Suite 468 West Angela, AL 35128</t>
  </si>
  <si>
    <t>4345486446</t>
  </si>
  <si>
    <t>53577</t>
  </si>
  <si>
    <t>142731</t>
  </si>
  <si>
    <t>Stacey Bush</t>
  </si>
  <si>
    <t>448</t>
  </si>
  <si>
    <t>54</t>
  </si>
  <si>
    <t>437606</t>
  </si>
  <si>
    <t>Jerry Hampton</t>
  </si>
  <si>
    <t>9439 Kirsten Port Ortizport, WI 21464</t>
  </si>
  <si>
    <t>8757493728</t>
  </si>
  <si>
    <t>26425</t>
  </si>
  <si>
    <t>145110</t>
  </si>
  <si>
    <t>Christina Bell</t>
  </si>
  <si>
    <t>582</t>
  </si>
  <si>
    <t>432757</t>
  </si>
  <si>
    <t>Jeremiah Burgess</t>
  </si>
  <si>
    <t>058 Myers Square Suite 242 New James, AR 07326</t>
  </si>
  <si>
    <t>3600201448</t>
  </si>
  <si>
    <t>13251</t>
  </si>
  <si>
    <t>621312</t>
  </si>
  <si>
    <t>Richard Gordon</t>
  </si>
  <si>
    <t>740</t>
  </si>
  <si>
    <t>414979</t>
  </si>
  <si>
    <t>Joshua Jordan</t>
  </si>
  <si>
    <t>933 Kayla Isle South Jennifer, GA 22927</t>
  </si>
  <si>
    <t>6624617075</t>
  </si>
  <si>
    <t>77572</t>
  </si>
  <si>
    <t>493193</t>
  </si>
  <si>
    <t>Thomas Valdez II</t>
  </si>
  <si>
    <t>417261</t>
  </si>
  <si>
    <t>George Taylor</t>
  </si>
  <si>
    <t>3200 Tiffany Manors Gonzalezview, IL 80981</t>
  </si>
  <si>
    <t>1674078756</t>
  </si>
  <si>
    <t>66319</t>
  </si>
  <si>
    <t>800948</t>
  </si>
  <si>
    <t>Christopher Hansen</t>
  </si>
  <si>
    <t>487</t>
  </si>
  <si>
    <t>14</t>
  </si>
  <si>
    <t>412021</t>
  </si>
  <si>
    <t>Michelle House</t>
  </si>
  <si>
    <t>66492 Bradford Passage Apt. 357 Lake Christopherview, WY 95283</t>
  </si>
  <si>
    <t>5361094975</t>
  </si>
  <si>
    <t>13996</t>
  </si>
  <si>
    <t>561472</t>
  </si>
  <si>
    <t>James Gonzalez</t>
  </si>
  <si>
    <t>746</t>
  </si>
  <si>
    <t>424447</t>
  </si>
  <si>
    <t>Michael Franklin</t>
  </si>
  <si>
    <t>50985 Graves Freeway Swansonville, LA 57858</t>
  </si>
  <si>
    <t>4021090674</t>
  </si>
  <si>
    <t>52458</t>
  </si>
  <si>
    <t>797370</t>
  </si>
  <si>
    <t>Robin Rodriguez</t>
  </si>
  <si>
    <t>280</t>
  </si>
  <si>
    <t>404470</t>
  </si>
  <si>
    <t>Paul Graham</t>
  </si>
  <si>
    <t>32885 Raymond Landing Lake Bryantown, AK 45874</t>
  </si>
  <si>
    <t>5390730256</t>
  </si>
  <si>
    <t>37674</t>
  </si>
  <si>
    <t>179583</t>
  </si>
  <si>
    <t>Justin Jackson</t>
  </si>
  <si>
    <t>394</t>
  </si>
  <si>
    <t>422826</t>
  </si>
  <si>
    <t>Daniel Smith II</t>
  </si>
  <si>
    <t>Unit 3496 Box 6790 DPO AA 29791</t>
  </si>
  <si>
    <t>17734141295</t>
  </si>
  <si>
    <t>37050</t>
  </si>
  <si>
    <t>623230</t>
  </si>
  <si>
    <t>Austin Stewart</t>
  </si>
  <si>
    <t>403</t>
  </si>
  <si>
    <t>400409</t>
  </si>
  <si>
    <t>Shelby Odom</t>
  </si>
  <si>
    <t>712 Ashley Avenue Suite 441 Port Marcia, UT 29697</t>
  </si>
  <si>
    <t>6736152094</t>
  </si>
  <si>
    <t>77750</t>
  </si>
  <si>
    <t>911279</t>
  </si>
  <si>
    <t>David Cain</t>
  </si>
  <si>
    <t>879</t>
  </si>
  <si>
    <t>418697</t>
  </si>
  <si>
    <t>Tony Maxwell MD</t>
  </si>
  <si>
    <t>PSC 1754, Box 7050 APO AA 76264</t>
  </si>
  <si>
    <t>0204673322</t>
  </si>
  <si>
    <t>36020</t>
  </si>
  <si>
    <t>934500</t>
  </si>
  <si>
    <t>Kathleen Garcia</t>
  </si>
  <si>
    <t>546</t>
  </si>
  <si>
    <t>412078</t>
  </si>
  <si>
    <t>Howard Ortiz</t>
  </si>
  <si>
    <t>Unit 0372 Box 5166 DPO AP 73256</t>
  </si>
  <si>
    <t>6099016226</t>
  </si>
  <si>
    <t>20823</t>
  </si>
  <si>
    <t>331006</t>
  </si>
  <si>
    <t>Todd Dawson</t>
  </si>
  <si>
    <t>404714</t>
  </si>
  <si>
    <t>Justin West</t>
  </si>
  <si>
    <t>USS Powell FPO AA 58272</t>
  </si>
  <si>
    <t>5623313292</t>
  </si>
  <si>
    <t>77734</t>
  </si>
  <si>
    <t>992110</t>
  </si>
  <si>
    <t>Ann Massey</t>
  </si>
  <si>
    <t>554</t>
  </si>
  <si>
    <t>412888</t>
  </si>
  <si>
    <t>Randall Brown</t>
  </si>
  <si>
    <t>USCGC Munoz FPO AE 94216</t>
  </si>
  <si>
    <t>1089762704</t>
  </si>
  <si>
    <t>51952</t>
  </si>
  <si>
    <t>253682</t>
  </si>
  <si>
    <t>Lisa Holt</t>
  </si>
  <si>
    <t>215</t>
  </si>
  <si>
    <t>414067</t>
  </si>
  <si>
    <t>Edward Mann MD</t>
  </si>
  <si>
    <t>7853 Ruiz Harbor Suite 652 Juliahaven, CA 69642</t>
  </si>
  <si>
    <t>2468172473</t>
  </si>
  <si>
    <t>87831</t>
  </si>
  <si>
    <t>932497</t>
  </si>
  <si>
    <t>Kimberly Barrera</t>
  </si>
  <si>
    <t>416153</t>
  </si>
  <si>
    <t>Terri Braun</t>
  </si>
  <si>
    <t>38131 Fleming Trail Apt. 453 Lake Scottborough, NH 94480</t>
  </si>
  <si>
    <t>15249842663</t>
  </si>
  <si>
    <t>58794</t>
  </si>
  <si>
    <t>762436</t>
  </si>
  <si>
    <t>Kimberly Watson</t>
  </si>
  <si>
    <t>469</t>
  </si>
  <si>
    <t>412788</t>
  </si>
  <si>
    <t>Alan Ramirez</t>
  </si>
  <si>
    <t>5152 Trevino Estate Suite 992 Wilsonton, AL 12689</t>
  </si>
  <si>
    <t>2084370488</t>
  </si>
  <si>
    <t>95060</t>
  </si>
  <si>
    <t>564054</t>
  </si>
  <si>
    <t>Amber Hill</t>
  </si>
  <si>
    <t>432667</t>
  </si>
  <si>
    <t>Crystal Carter</t>
  </si>
  <si>
    <t>968 Peterson Dale Apt. 722 Moorechester, WI 54573</t>
  </si>
  <si>
    <t>5129072026</t>
  </si>
  <si>
    <t>26302</t>
  </si>
  <si>
    <t>234251</t>
  </si>
  <si>
    <t>Amanda Harris</t>
  </si>
  <si>
    <t>414082</t>
  </si>
  <si>
    <t>Brian Graves</t>
  </si>
  <si>
    <t>9792 Jack Square Apt. 309 Barnesmouth, FL 59751</t>
  </si>
  <si>
    <t>0065484072</t>
  </si>
  <si>
    <t>70320</t>
  </si>
  <si>
    <t>990615</t>
  </si>
  <si>
    <t>Jacqueline Luna</t>
  </si>
  <si>
    <t>543</t>
  </si>
  <si>
    <t>431793</t>
  </si>
  <si>
    <t>Dr. Tiffany Cervantes</t>
  </si>
  <si>
    <t>7045 Joyce Plaza Suite 818 West Stevenfort, AK 42468</t>
  </si>
  <si>
    <t>8214340620</t>
  </si>
  <si>
    <t>54645</t>
  </si>
  <si>
    <t>979284</t>
  </si>
  <si>
    <t>William Lester</t>
  </si>
  <si>
    <t>539</t>
  </si>
  <si>
    <t>403438</t>
  </si>
  <si>
    <t>Brandi Hansen DVM</t>
  </si>
  <si>
    <t>400 Ware Cape Apt. 678 South Kristy, AL 35573</t>
  </si>
  <si>
    <t>6665351964</t>
  </si>
  <si>
    <t>54510</t>
  </si>
  <si>
    <t>483390</t>
  </si>
  <si>
    <t>Taylor Blanchard</t>
  </si>
  <si>
    <t>436696</t>
  </si>
  <si>
    <t>Michelle Jones</t>
  </si>
  <si>
    <t>654 Butler Prairie Suite 347 Boltonport, NM 47117</t>
  </si>
  <si>
    <t>1785547066</t>
  </si>
  <si>
    <t>97775</t>
  </si>
  <si>
    <t>576531</t>
  </si>
  <si>
    <t>Jessica Thomas</t>
  </si>
  <si>
    <t>869</t>
  </si>
  <si>
    <t>438034</t>
  </si>
  <si>
    <t>Donna Hunter</t>
  </si>
  <si>
    <t>M70</t>
  </si>
  <si>
    <t>Unit 8965 Box 9686 DPO AA 56588</t>
  </si>
  <si>
    <t>3927274246</t>
  </si>
  <si>
    <t>78972</t>
  </si>
  <si>
    <t>107363</t>
  </si>
  <si>
    <t>Thomas Miller</t>
  </si>
  <si>
    <t>499</t>
  </si>
  <si>
    <t>438479</t>
  </si>
  <si>
    <t>Tony Armstrong</t>
  </si>
  <si>
    <t>141 Smith Via North Jamesberg, IL 31649</t>
  </si>
  <si>
    <t>8646608282</t>
  </si>
  <si>
    <t>25619</t>
  </si>
  <si>
    <t>384335</t>
  </si>
  <si>
    <t>Ashley Schmidt</t>
  </si>
  <si>
    <t>862</t>
  </si>
  <si>
    <t>406560</t>
  </si>
  <si>
    <t>Sabrina Wright</t>
  </si>
  <si>
    <t>828 Charles Plains Walkerland, RI 18932</t>
  </si>
  <si>
    <t>17304868528</t>
  </si>
  <si>
    <t>43644</t>
  </si>
  <si>
    <t>294102</t>
  </si>
  <si>
    <t>Karen Daniels</t>
  </si>
  <si>
    <t>825</t>
  </si>
  <si>
    <t>415960</t>
  </si>
  <si>
    <t>Peter Barber</t>
  </si>
  <si>
    <t>954 Andrews Ville New Rebecca, IN 41792</t>
  </si>
  <si>
    <t>8233648603</t>
  </si>
  <si>
    <t>70935</t>
  </si>
  <si>
    <t>518003</t>
  </si>
  <si>
    <t>Clinton Walker</t>
  </si>
  <si>
    <t>795</t>
  </si>
  <si>
    <t>434306</t>
  </si>
  <si>
    <t>Andrew Bond</t>
  </si>
  <si>
    <t>33804 King Mall Apt. 628 Brownborough, FL 16637</t>
  </si>
  <si>
    <t>8108276336</t>
  </si>
  <si>
    <t>94791</t>
  </si>
  <si>
    <t>378488</t>
  </si>
  <si>
    <t>Dennis Blake</t>
  </si>
  <si>
    <t>557</t>
  </si>
  <si>
    <t>437088</t>
  </si>
  <si>
    <t>Denise Lee</t>
  </si>
  <si>
    <t>23296 Justin Loop East Xavier, NY 41048</t>
  </si>
  <si>
    <t>19090700188</t>
  </si>
  <si>
    <t>44574</t>
  </si>
  <si>
    <t>374934</t>
  </si>
  <si>
    <t>Alexander Miller</t>
  </si>
  <si>
    <t>813</t>
  </si>
  <si>
    <t>400037</t>
  </si>
  <si>
    <t>Carmen Coleman</t>
  </si>
  <si>
    <t>0996 Anna Alley Christopherfort, MO 80593</t>
  </si>
  <si>
    <t>6622351962</t>
  </si>
  <si>
    <t>70170</t>
  </si>
  <si>
    <t>939509</t>
  </si>
  <si>
    <t>Rebecca Fox</t>
  </si>
  <si>
    <t>653</t>
  </si>
  <si>
    <t>418607</t>
  </si>
  <si>
    <t>Justin Miller</t>
  </si>
  <si>
    <t>Unit 1854 Box 0308 DPO AE 53614</t>
  </si>
  <si>
    <t>9775575823</t>
  </si>
  <si>
    <t>62387</t>
  </si>
  <si>
    <t>901975</t>
  </si>
  <si>
    <t>Daniel Norton</t>
  </si>
  <si>
    <t>409</t>
  </si>
  <si>
    <t>419686</t>
  </si>
  <si>
    <t>Daniel Ware</t>
  </si>
  <si>
    <t>2281 Nicholas Mills Apt. 334 Benjamintown, OR 14016</t>
  </si>
  <si>
    <t>2849095570</t>
  </si>
  <si>
    <t>79117</t>
  </si>
  <si>
    <t>164787</t>
  </si>
  <si>
    <t>Kathryn Bryant</t>
  </si>
  <si>
    <t>98</t>
  </si>
  <si>
    <t>417419</t>
  </si>
  <si>
    <t>Theresa Norman</t>
  </si>
  <si>
    <t>1128 Brown Drives North Elizabeth, CO 72074</t>
  </si>
  <si>
    <t>3465073895</t>
  </si>
  <si>
    <t>39150</t>
  </si>
  <si>
    <t>874440</t>
  </si>
  <si>
    <t>Emily Roberts</t>
  </si>
  <si>
    <t>214</t>
  </si>
  <si>
    <t>407642</t>
  </si>
  <si>
    <t>Martin Ochoa</t>
  </si>
  <si>
    <t>48125 Ortiz Terrace Suite 927 Rodriguezstad, NV 81286</t>
  </si>
  <si>
    <t>10241657365</t>
  </si>
  <si>
    <t>18957</t>
  </si>
  <si>
    <t>312017</t>
  </si>
  <si>
    <t>Matthew Palmer</t>
  </si>
  <si>
    <t>902</t>
  </si>
  <si>
    <t>436611</t>
  </si>
  <si>
    <t>Dale Young</t>
  </si>
  <si>
    <t>7704 Bowman Greens Lake Kristenville, IN 52784</t>
  </si>
  <si>
    <t>4822530997</t>
  </si>
  <si>
    <t>88265</t>
  </si>
  <si>
    <t>681992</t>
  </si>
  <si>
    <t>Patrick Fitzgerald</t>
  </si>
  <si>
    <t>410966</t>
  </si>
  <si>
    <t>Stephen Simpson</t>
  </si>
  <si>
    <t>24050 Ricky Ridge Port Hollyport, NH 18897</t>
  </si>
  <si>
    <t>17313870407</t>
  </si>
  <si>
    <t>40850</t>
  </si>
  <si>
    <t>763440</t>
  </si>
  <si>
    <t>David Le</t>
  </si>
  <si>
    <t>633</t>
  </si>
  <si>
    <t>408405</t>
  </si>
  <si>
    <t>Jeremy Adkins</t>
  </si>
  <si>
    <t>526 Alvarez Harbors West James, MD 70697</t>
  </si>
  <si>
    <t>3706040886</t>
  </si>
  <si>
    <t>34498</t>
  </si>
  <si>
    <t>539548</t>
  </si>
  <si>
    <t>Abigail Wu</t>
  </si>
  <si>
    <t>209</t>
  </si>
  <si>
    <t>434777</t>
  </si>
  <si>
    <t>Kendra Martinez</t>
  </si>
  <si>
    <t>002 Jones Ville Lake Angelashire, VA 40738</t>
  </si>
  <si>
    <t>1950174525</t>
  </si>
  <si>
    <t>45795</t>
  </si>
  <si>
    <t>535794</t>
  </si>
  <si>
    <t>Scott Moore</t>
  </si>
  <si>
    <t>414103</t>
  </si>
  <si>
    <t>Jessica Good</t>
  </si>
  <si>
    <t>2325 Mary Isle Suite 108 Michaelview, OK 17995</t>
  </si>
  <si>
    <t>2888881522</t>
  </si>
  <si>
    <t>18138</t>
  </si>
  <si>
    <t>599126</t>
  </si>
  <si>
    <t>Heather Small</t>
  </si>
  <si>
    <t>431258</t>
  </si>
  <si>
    <t>Tammy Hart</t>
  </si>
  <si>
    <t>164 Hill Course South Austinside, UT 30994</t>
  </si>
  <si>
    <t>0744739881</t>
  </si>
  <si>
    <t>14961</t>
  </si>
  <si>
    <t>243005</t>
  </si>
  <si>
    <t>Lucas Rivers</t>
  </si>
  <si>
    <t>916</t>
  </si>
  <si>
    <t>44</t>
  </si>
  <si>
    <t>438849</t>
  </si>
  <si>
    <t>Nicole Mcclure</t>
  </si>
  <si>
    <t>4895 Gillespie Harbor Hensonmouth, MN 93559</t>
  </si>
  <si>
    <t>0227415595</t>
  </si>
  <si>
    <t>98125</t>
  </si>
  <si>
    <t>426735</t>
  </si>
  <si>
    <t>Shannon Mathews</t>
  </si>
  <si>
    <t>552</t>
  </si>
  <si>
    <t>405743</t>
  </si>
  <si>
    <t>Heidi Serrano</t>
  </si>
  <si>
    <t>652 Williams Path Apt. 267 Khanhaven, CT 74934</t>
  </si>
  <si>
    <t>2852169136</t>
  </si>
  <si>
    <t>96350</t>
  </si>
  <si>
    <t>476603</t>
  </si>
  <si>
    <t>Jonathan Flynn</t>
  </si>
  <si>
    <t>404162</t>
  </si>
  <si>
    <t>Scott Vega</t>
  </si>
  <si>
    <t>702 Estes Ridges Apt. 272 Stevensview, NV 25297</t>
  </si>
  <si>
    <t>6974275253</t>
  </si>
  <si>
    <t>38858</t>
  </si>
  <si>
    <t>552087</t>
  </si>
  <si>
    <t>Jessica Miller</t>
  </si>
  <si>
    <t>423249</t>
  </si>
  <si>
    <t>Katrina White</t>
  </si>
  <si>
    <t>4148 Evans Knolls Apt. 332 West Michaelville, SD 07463</t>
  </si>
  <si>
    <t>9600622079</t>
  </si>
  <si>
    <t>43628</t>
  </si>
  <si>
    <t>648944</t>
  </si>
  <si>
    <t>Michelle Cameron</t>
  </si>
  <si>
    <t>638</t>
  </si>
  <si>
    <t>408308</t>
  </si>
  <si>
    <t>Rodney Grant</t>
  </si>
  <si>
    <t>65610 Claudia Canyon Suite 864 South Jeffreyview, CA 47479</t>
  </si>
  <si>
    <t>1673904404</t>
  </si>
  <si>
    <t>94420</t>
  </si>
  <si>
    <t>271565</t>
  </si>
  <si>
    <t>Ryan Jones</t>
  </si>
  <si>
    <t>559</t>
  </si>
  <si>
    <t>400608</t>
  </si>
  <si>
    <t>Nancy Sullivan</t>
  </si>
  <si>
    <t>23719 Matthew Heights Christinastad, MI 68751</t>
  </si>
  <si>
    <t>13939641861</t>
  </si>
  <si>
    <t>63876</t>
  </si>
  <si>
    <t>579236</t>
  </si>
  <si>
    <t>Tiffany Oliver</t>
  </si>
  <si>
    <t>421933</t>
  </si>
  <si>
    <t>Kenneth Robertson</t>
  </si>
  <si>
    <t>1754 Brett Spring Angelaburgh, FL 14242</t>
  </si>
  <si>
    <t>3970294660</t>
  </si>
  <si>
    <t>77928</t>
  </si>
  <si>
    <t>814168</t>
  </si>
  <si>
    <t>Shaun Peck</t>
  </si>
  <si>
    <t>391</t>
  </si>
  <si>
    <t>407528</t>
  </si>
  <si>
    <t>864 Marks Walks Suite 219 Richardland, TN 77937</t>
  </si>
  <si>
    <t>2264011838</t>
  </si>
  <si>
    <t>11549</t>
  </si>
  <si>
    <t>648306</t>
  </si>
  <si>
    <t>Dean King</t>
  </si>
  <si>
    <t>827</t>
  </si>
  <si>
    <t>410110</t>
  </si>
  <si>
    <t>Nicole Wright</t>
  </si>
  <si>
    <t>93634 Booth Green Delgadochester, ID 20837</t>
  </si>
  <si>
    <t>0122972154</t>
  </si>
  <si>
    <t>21476</t>
  </si>
  <si>
    <t>878062</t>
  </si>
  <si>
    <t>Tracy Ballard</t>
  </si>
  <si>
    <t>542</t>
  </si>
  <si>
    <t>400201</t>
  </si>
  <si>
    <t>Vanessa Peterson</t>
  </si>
  <si>
    <t>M94</t>
  </si>
  <si>
    <t>186 Rojas Roads West Aaronview, MT 43161</t>
  </si>
  <si>
    <t>7733465700</t>
  </si>
  <si>
    <t>69686</t>
  </si>
  <si>
    <t>135311</t>
  </si>
  <si>
    <t>Suzanne Garcia</t>
  </si>
  <si>
    <t>950</t>
  </si>
  <si>
    <t>416223</t>
  </si>
  <si>
    <t>Shannon Potts</t>
  </si>
  <si>
    <t>M100</t>
  </si>
  <si>
    <t>098 Moore Springs Perezborough, CA 32837</t>
  </si>
  <si>
    <t>10888079409</t>
  </si>
  <si>
    <t>88144</t>
  </si>
  <si>
    <t>459258</t>
  </si>
  <si>
    <t>Ellen Baldwin</t>
  </si>
  <si>
    <t>326</t>
  </si>
  <si>
    <t>425279</t>
  </si>
  <si>
    <t>Larry Henry</t>
  </si>
  <si>
    <t>835 Catherine Isle Daviston, IL 07200</t>
  </si>
  <si>
    <t>4936806352</t>
  </si>
  <si>
    <t>10965</t>
  </si>
  <si>
    <t>623791</t>
  </si>
  <si>
    <t>Gary Armstrong</t>
  </si>
  <si>
    <t>772</t>
  </si>
  <si>
    <t>405668</t>
  </si>
  <si>
    <t>Nathan Jones</t>
  </si>
  <si>
    <t>83667 Long Trafficway Suite 061 South Rodneystad, SC 88483</t>
  </si>
  <si>
    <t>7223756017</t>
  </si>
  <si>
    <t>84608</t>
  </si>
  <si>
    <t>113622</t>
  </si>
  <si>
    <t>Elizabeth Allen</t>
  </si>
  <si>
    <t>930</t>
  </si>
  <si>
    <t>409595</t>
  </si>
  <si>
    <t>David Murray</t>
  </si>
  <si>
    <t>22185 Peterson Mews Garciaberg, ME 32994</t>
  </si>
  <si>
    <t>5190972713</t>
  </si>
  <si>
    <t>14062</t>
  </si>
  <si>
    <t>761578</t>
  </si>
  <si>
    <t>Curtis Stewart</t>
  </si>
  <si>
    <t>415812</t>
  </si>
  <si>
    <t>Latasha Butler</t>
  </si>
  <si>
    <t>72452 Wood Circle Port Tammy, WI 48151</t>
  </si>
  <si>
    <t>3632237982</t>
  </si>
  <si>
    <t>29791</t>
  </si>
  <si>
    <t>778303</t>
  </si>
  <si>
    <t>John White</t>
  </si>
  <si>
    <t>435231</t>
  </si>
  <si>
    <t>Anthony Johnson</t>
  </si>
  <si>
    <t>4931 Margaret Spurs Apt. 885 Lake Laura, RI 51613</t>
  </si>
  <si>
    <t>4075907034</t>
  </si>
  <si>
    <t>60631</t>
  </si>
  <si>
    <t>972807</t>
  </si>
  <si>
    <t>Theresa Olson</t>
  </si>
  <si>
    <t>643</t>
  </si>
  <si>
    <t>438605</t>
  </si>
  <si>
    <t>Ashley Franco</t>
  </si>
  <si>
    <t>148 Stout Shoals Apt. 233 East Joshua, IN 48504</t>
  </si>
  <si>
    <t>8488166075</t>
  </si>
  <si>
    <t>83496</t>
  </si>
  <si>
    <t>839183</t>
  </si>
  <si>
    <t>Kristin Webb</t>
  </si>
  <si>
    <t>412244</t>
  </si>
  <si>
    <t>Dr. Andrew Ellison</t>
  </si>
  <si>
    <t>4926 Julie Ports New Grant, AZ 16491</t>
  </si>
  <si>
    <t>4938017180</t>
  </si>
  <si>
    <t>13582</t>
  </si>
  <si>
    <t>993058</t>
  </si>
  <si>
    <t>Tracy Anderson</t>
  </si>
  <si>
    <t>401940</t>
  </si>
  <si>
    <t>Mrs. Brittany Garcia</t>
  </si>
  <si>
    <t>6716 Garcia Burg Kellyport, AK 07159</t>
  </si>
  <si>
    <t>8898134091</t>
  </si>
  <si>
    <t>39984</t>
  </si>
  <si>
    <t>914119</t>
  </si>
  <si>
    <t>Jeffrey Potts</t>
  </si>
  <si>
    <t>730</t>
  </si>
  <si>
    <t>404887</t>
  </si>
  <si>
    <t>Thomas Blevins</t>
  </si>
  <si>
    <t>866 Grant Ways Suite 315 Danielport, NC 27565</t>
  </si>
  <si>
    <t>6911317243</t>
  </si>
  <si>
    <t>64442</t>
  </si>
  <si>
    <t>117912</t>
  </si>
  <si>
    <t>Donna Lopez</t>
  </si>
  <si>
    <t>401784</t>
  </si>
  <si>
    <t>Joseph Gardner</t>
  </si>
  <si>
    <t>7396 Chan Skyway North Crystal, MI 72942</t>
  </si>
  <si>
    <t>8999184750</t>
  </si>
  <si>
    <t>93196</t>
  </si>
  <si>
    <t>908653</t>
  </si>
  <si>
    <t>Connie Lopez</t>
  </si>
  <si>
    <t>363</t>
  </si>
  <si>
    <t>424742</t>
  </si>
  <si>
    <t>Margaret Russell</t>
  </si>
  <si>
    <t>557 Mary Road Suite 143 Port Brenda, TX 51652</t>
  </si>
  <si>
    <t>1275925061</t>
  </si>
  <si>
    <t>61793</t>
  </si>
  <si>
    <t>259293</t>
  </si>
  <si>
    <t>Aaron Wallace</t>
  </si>
  <si>
    <t>953</t>
  </si>
  <si>
    <t>433079</t>
  </si>
  <si>
    <t>Katherine Peterson</t>
  </si>
  <si>
    <t>7938 Harris Loaf Apt. 135 East Jasmine, VT 69937</t>
  </si>
  <si>
    <t>9541461870</t>
  </si>
  <si>
    <t>17830</t>
  </si>
  <si>
    <t>890475</t>
  </si>
  <si>
    <t>Susan Mendez</t>
  </si>
  <si>
    <t>601</t>
  </si>
  <si>
    <t>415619</t>
  </si>
  <si>
    <t>Shannon Clay</t>
  </si>
  <si>
    <t>36685 Fritz Pine Suite 730 Alisonburgh, AR 05830</t>
  </si>
  <si>
    <t>11952835176</t>
  </si>
  <si>
    <t>94880</t>
  </si>
  <si>
    <t>945436</t>
  </si>
  <si>
    <t>Karen Graham</t>
  </si>
  <si>
    <t>426671</t>
  </si>
  <si>
    <t>Lauren Curry</t>
  </si>
  <si>
    <t>051 Kristin Walks Lake Molly, WA 46878</t>
  </si>
  <si>
    <t>0954543111</t>
  </si>
  <si>
    <t>15156</t>
  </si>
  <si>
    <t>265181</t>
  </si>
  <si>
    <t>Shawna Hubbard</t>
  </si>
  <si>
    <t>606</t>
  </si>
  <si>
    <t>77</t>
  </si>
  <si>
    <t>419399</t>
  </si>
  <si>
    <t>Sharon Rowe</t>
  </si>
  <si>
    <t>619 Jenna Turnpike South Lisa, CT 57798</t>
  </si>
  <si>
    <t>4330137120</t>
  </si>
  <si>
    <t>11819</t>
  </si>
  <si>
    <t>197543</t>
  </si>
  <si>
    <t>Shannon Warner</t>
  </si>
  <si>
    <t>420798</t>
  </si>
  <si>
    <t>Teresa Burch</t>
  </si>
  <si>
    <t>7004 Wolfe Station North Paul, NC 66400</t>
  </si>
  <si>
    <t>8771565257</t>
  </si>
  <si>
    <t>85281</t>
  </si>
  <si>
    <t>321834</t>
  </si>
  <si>
    <t>Monica Rivera</t>
  </si>
  <si>
    <t>454</t>
  </si>
  <si>
    <t>402202</t>
  </si>
  <si>
    <t>Carlos West</t>
  </si>
  <si>
    <t>8053 Waters Skyway Suite 288 Fullerton, IN 35066</t>
  </si>
  <si>
    <t>3356571271</t>
  </si>
  <si>
    <t>43638</t>
  </si>
  <si>
    <t>188055</t>
  </si>
  <si>
    <t>Diane Anderson</t>
  </si>
  <si>
    <t>425729</t>
  </si>
  <si>
    <t>David Marks</t>
  </si>
  <si>
    <t>M77</t>
  </si>
  <si>
    <t>5338 Blair Road Stevenside, NH 60916</t>
  </si>
  <si>
    <t>0376683096</t>
  </si>
  <si>
    <t>68133</t>
  </si>
  <si>
    <t>333224</t>
  </si>
  <si>
    <t>Jennifer Pace</t>
  </si>
  <si>
    <t>737</t>
  </si>
  <si>
    <t>437735</t>
  </si>
  <si>
    <t>Michael Smith</t>
  </si>
  <si>
    <t>570 Jeffrey Gateway Lake Beth, VT 04770</t>
  </si>
  <si>
    <t>1379192816</t>
  </si>
  <si>
    <t>99303</t>
  </si>
  <si>
    <t>253225</t>
  </si>
  <si>
    <t>Louis Dixon</t>
  </si>
  <si>
    <t>413022</t>
  </si>
  <si>
    <t>Anthony Wyatt</t>
  </si>
  <si>
    <t>062 Robin Mountain Dawnton, NM 89141</t>
  </si>
  <si>
    <t>9277430440</t>
  </si>
  <si>
    <t>41383</t>
  </si>
  <si>
    <t>609241</t>
  </si>
  <si>
    <t>Ashley Hicks</t>
  </si>
  <si>
    <t>826</t>
  </si>
  <si>
    <t>422915</t>
  </si>
  <si>
    <t>Jamie Cook</t>
  </si>
  <si>
    <t>9553 Matthew Rapid Lake Jennifer, GA 39475</t>
  </si>
  <si>
    <t>5251718004</t>
  </si>
  <si>
    <t>61205</t>
  </si>
  <si>
    <t>313618</t>
  </si>
  <si>
    <t>Jordan Finley</t>
  </si>
  <si>
    <t>824</t>
  </si>
  <si>
    <t>401187</t>
  </si>
  <si>
    <t>Rebecca Frank</t>
  </si>
  <si>
    <t>Unit 8997 Box 7143 DPO AP 41433</t>
  </si>
  <si>
    <t>1572200290</t>
  </si>
  <si>
    <t>32320</t>
  </si>
  <si>
    <t>911116</t>
  </si>
  <si>
    <t>Ronnie Moreno</t>
  </si>
  <si>
    <t>483</t>
  </si>
  <si>
    <t>Ronald Dudley</t>
  </si>
  <si>
    <t>73112 Brown Vista Apt. 140 South Ernest, TX 32429</t>
  </si>
  <si>
    <t>4494857567</t>
  </si>
  <si>
    <t>64500</t>
  </si>
  <si>
    <t>735591</t>
  </si>
  <si>
    <t>Michelle Murphy</t>
  </si>
  <si>
    <t>750</t>
  </si>
  <si>
    <t>400830</t>
  </si>
  <si>
    <t>Christopher Hester</t>
  </si>
  <si>
    <t>Unit 4685 Box 6439 DPO AP 57280</t>
  </si>
  <si>
    <t>7562646164</t>
  </si>
  <si>
    <t>93026</t>
  </si>
  <si>
    <t>997017</t>
  </si>
  <si>
    <t>Erik Nguyen</t>
  </si>
  <si>
    <t>233</t>
  </si>
  <si>
    <t>61</t>
  </si>
  <si>
    <t>406362</t>
  </si>
  <si>
    <t>Jerry Curtis</t>
  </si>
  <si>
    <t>155 Andrew Stream Apt. 230 Silvamouth, OR 93247</t>
  </si>
  <si>
    <t>9175138589</t>
  </si>
  <si>
    <t>76118</t>
  </si>
  <si>
    <t>415933</t>
  </si>
  <si>
    <t>Sandra Jones</t>
  </si>
  <si>
    <t>407576</t>
  </si>
  <si>
    <t>Brooke Gibbs</t>
  </si>
  <si>
    <t>4275 Johnson Squares Apt. 771 North John, NM 52227</t>
  </si>
  <si>
    <t>7548878815</t>
  </si>
  <si>
    <t>22055</t>
  </si>
  <si>
    <t>107899</t>
  </si>
  <si>
    <t>Kelly Spencer</t>
  </si>
  <si>
    <t>663</t>
  </si>
  <si>
    <t>433285</t>
  </si>
  <si>
    <t>Kurt Coleman</t>
  </si>
  <si>
    <t>PSC 8943, Box 6765 APO AP 08196</t>
  </si>
  <si>
    <t>0173766012</t>
  </si>
  <si>
    <t>67336</t>
  </si>
  <si>
    <t>694415</t>
  </si>
  <si>
    <t>Adam Wells</t>
  </si>
  <si>
    <t>525</t>
  </si>
  <si>
    <t>431634</t>
  </si>
  <si>
    <t>Heidi Allen</t>
  </si>
  <si>
    <t>270 Dixon Freeway Lake William, VT 02714</t>
  </si>
  <si>
    <t>7834994499</t>
  </si>
  <si>
    <t>58211</t>
  </si>
  <si>
    <t>156052</t>
  </si>
  <si>
    <t>Anthony Donovan</t>
  </si>
  <si>
    <t>424076</t>
  </si>
  <si>
    <t>Jennifer Escobar</t>
  </si>
  <si>
    <t>0789 Kenneth Lock Apt. 456 Port Krista, MT 79787</t>
  </si>
  <si>
    <t>0366296842</t>
  </si>
  <si>
    <t>97975</t>
  </si>
  <si>
    <t>369907</t>
  </si>
  <si>
    <t>Christopher Klein</t>
  </si>
  <si>
    <t>430622</t>
  </si>
  <si>
    <t>Amy Turner</t>
  </si>
  <si>
    <t>602 Schultz Harbors Suite 039 South Paulview, AK 86961</t>
  </si>
  <si>
    <t>8198767061</t>
  </si>
  <si>
    <t>74341</t>
  </si>
  <si>
    <t>789219</t>
  </si>
  <si>
    <t>Bryce Brewer</t>
  </si>
  <si>
    <t>437022</t>
  </si>
  <si>
    <t>Michelle Wade</t>
  </si>
  <si>
    <t>0683 Lee Street Suite 569 South Lisashire, CT 55866</t>
  </si>
  <si>
    <t>0262831482</t>
  </si>
  <si>
    <t>78887</t>
  </si>
  <si>
    <t>439427</t>
  </si>
  <si>
    <t>Frank Coffey</t>
  </si>
  <si>
    <t>576</t>
  </si>
  <si>
    <t>431544</t>
  </si>
  <si>
    <t>Rose Martinez</t>
  </si>
  <si>
    <t>5245 Oconnor Trafficway Suite 472 South Kathleen, OR 01467</t>
  </si>
  <si>
    <t>0284428457</t>
  </si>
  <si>
    <t>45662</t>
  </si>
  <si>
    <t>959376</t>
  </si>
  <si>
    <t>Nicole Burke</t>
  </si>
  <si>
    <t>362</t>
  </si>
  <si>
    <t>438338</t>
  </si>
  <si>
    <t>Jessica Pace</t>
  </si>
  <si>
    <t>68270 Clark Island Amyland, MA 91980</t>
  </si>
  <si>
    <t>2405102818</t>
  </si>
  <si>
    <t>10801</t>
  </si>
  <si>
    <t>881308</t>
  </si>
  <si>
    <t>Melissa Ware</t>
  </si>
  <si>
    <t>388</t>
  </si>
  <si>
    <t>401938</t>
  </si>
  <si>
    <t>Amy Murray</t>
  </si>
  <si>
    <t>0809 Vasquez Walks Suite 349 Johnsonborough, CA 60313</t>
  </si>
  <si>
    <t>7501817552</t>
  </si>
  <si>
    <t>17419</t>
  </si>
  <si>
    <t>923625</t>
  </si>
  <si>
    <t>David Olson</t>
  </si>
  <si>
    <t>365</t>
  </si>
  <si>
    <t>403277</t>
  </si>
  <si>
    <t>Kara Maldonado</t>
  </si>
  <si>
    <t>5353 Johnson Hills Apt. 457 Jennaton, AK 26422</t>
  </si>
  <si>
    <t>5424386600</t>
  </si>
  <si>
    <t>17559</t>
  </si>
  <si>
    <t>556777</t>
  </si>
  <si>
    <t>Ronnie Ryan</t>
  </si>
  <si>
    <t>779</t>
  </si>
  <si>
    <t>400723</t>
  </si>
  <si>
    <t>Mr. Ryan Carr</t>
  </si>
  <si>
    <t>24403 Nelson Club Arnoldborough, MO 03753</t>
  </si>
  <si>
    <t>5466527932</t>
  </si>
  <si>
    <t>59979</t>
  </si>
  <si>
    <t>385118</t>
  </si>
  <si>
    <t>Christopher Henderson</t>
  </si>
  <si>
    <t>399</t>
  </si>
  <si>
    <t>426732</t>
  </si>
  <si>
    <t>949 Charles Stream East Richard, RI 05015</t>
  </si>
  <si>
    <t>8577330354</t>
  </si>
  <si>
    <t>49352</t>
  </si>
  <si>
    <t>705116</t>
  </si>
  <si>
    <t>Kevin Rhodes</t>
  </si>
  <si>
    <t>33</t>
  </si>
  <si>
    <t>401988</t>
  </si>
  <si>
    <t>April Foster</t>
  </si>
  <si>
    <t>053 House Place Suite 183 Cherryville, UT 11908</t>
  </si>
  <si>
    <t>6640697675</t>
  </si>
  <si>
    <t>18721</t>
  </si>
  <si>
    <t>602611</t>
  </si>
  <si>
    <t>Eric Chen</t>
  </si>
  <si>
    <t>437587</t>
  </si>
  <si>
    <t>Ronnie Adams</t>
  </si>
  <si>
    <t>3616 Ewing Estates Apt. 397 Lake Jasonside, AK 26601</t>
  </si>
  <si>
    <t>6436531271</t>
  </si>
  <si>
    <t>27764</t>
  </si>
  <si>
    <t>976058</t>
  </si>
  <si>
    <t>Shelly Ellis</t>
  </si>
  <si>
    <t>797</t>
  </si>
  <si>
    <t>439596</t>
  </si>
  <si>
    <t>Michael English</t>
  </si>
  <si>
    <t>95338 Meza Shore Lake Valerieland, FL 07152</t>
  </si>
  <si>
    <t>3614334357</t>
  </si>
  <si>
    <t>95901</t>
  </si>
  <si>
    <t>572259</t>
  </si>
  <si>
    <t>Mr. Robert Harris Jr.</t>
  </si>
  <si>
    <t>474</t>
  </si>
  <si>
    <t>410977</t>
  </si>
  <si>
    <t>Robert Pace</t>
  </si>
  <si>
    <t>7637 Christina Junctions Montoyachester, MI 78855</t>
  </si>
  <si>
    <t>1748360931</t>
  </si>
  <si>
    <t>54547</t>
  </si>
  <si>
    <t>391801</t>
  </si>
  <si>
    <t>Jamie Howard</t>
  </si>
  <si>
    <t>632</t>
  </si>
  <si>
    <t>439897</t>
  </si>
  <si>
    <t>Lauren Chambers</t>
  </si>
  <si>
    <t>55093 Roberts View Apt. 017 Port Terri, VT 55852</t>
  </si>
  <si>
    <t>4257985665</t>
  </si>
  <si>
    <t>82795</t>
  </si>
  <si>
    <t>464121</t>
  </si>
  <si>
    <t>Jose Wise</t>
  </si>
  <si>
    <t>436372</t>
  </si>
  <si>
    <t>Lydia Howard</t>
  </si>
  <si>
    <t>9530 Jennifer Road Donaldmouth, AR 70767</t>
  </si>
  <si>
    <t>4337980634</t>
  </si>
  <si>
    <t>17172</t>
  </si>
  <si>
    <t>201494</t>
  </si>
  <si>
    <t>Michael Woodward</t>
  </si>
  <si>
    <t>759</t>
  </si>
  <si>
    <t>424350</t>
  </si>
  <si>
    <t>Jeffrey Torres</t>
  </si>
  <si>
    <t>9121 Bobby Via Apt. 936 New Rebeccahaven, MT 86635</t>
  </si>
  <si>
    <t>7717335464</t>
  </si>
  <si>
    <t>20708</t>
  </si>
  <si>
    <t>389340</t>
  </si>
  <si>
    <t>David Jones PhD</t>
  </si>
  <si>
    <t>513</t>
  </si>
  <si>
    <t>432072</t>
  </si>
  <si>
    <t>Laura Bruce</t>
  </si>
  <si>
    <t>40435 Tyler Ports Apt. 236 South Michael, AL 16511</t>
  </si>
  <si>
    <t>9504252800</t>
  </si>
  <si>
    <t>59681</t>
  </si>
  <si>
    <t>756180</t>
  </si>
  <si>
    <t>Frank Hodges DDS</t>
  </si>
  <si>
    <t>936</t>
  </si>
  <si>
    <t>404070</t>
  </si>
  <si>
    <t>David Mendez</t>
  </si>
  <si>
    <t>76296 Tammy Extension Lake Anthony, SC 33229</t>
  </si>
  <si>
    <t>3259013991</t>
  </si>
  <si>
    <t>26407</t>
  </si>
  <si>
    <t>604848</t>
  </si>
  <si>
    <t>Sergio Davis</t>
  </si>
  <si>
    <t>607</t>
  </si>
  <si>
    <t>436362</t>
  </si>
  <si>
    <t>Cindy King</t>
  </si>
  <si>
    <t>63186 Keith Springs New John, DE 67831</t>
  </si>
  <si>
    <t>16451985267</t>
  </si>
  <si>
    <t>65378</t>
  </si>
  <si>
    <t>763005</t>
  </si>
  <si>
    <t>Michelle Jacobs</t>
  </si>
  <si>
    <t>397</t>
  </si>
  <si>
    <t>413278</t>
  </si>
  <si>
    <t>Heather Kerr</t>
  </si>
  <si>
    <t>9095 Shawn Estate Apt. 615 West Marychester, SD 00863</t>
  </si>
  <si>
    <t>1665157638</t>
  </si>
  <si>
    <t>46822</t>
  </si>
  <si>
    <t>456539</t>
  </si>
  <si>
    <t>Gabriela Howard</t>
  </si>
  <si>
    <t>239</t>
  </si>
  <si>
    <t>417478</t>
  </si>
  <si>
    <t>Christopher Price</t>
  </si>
  <si>
    <t>23886 Berry Spurs Kellyburgh, SC 88785</t>
  </si>
  <si>
    <t>8716805269</t>
  </si>
  <si>
    <t>57191</t>
  </si>
  <si>
    <t>625057</t>
  </si>
  <si>
    <t>Suzanne Wallace</t>
  </si>
  <si>
    <t>433102</t>
  </si>
  <si>
    <t>Brandy Lewis</t>
  </si>
  <si>
    <t>710 Mcmahon Squares Apt. 849 Phelpsview, WV 41971</t>
  </si>
  <si>
    <t>6800236833</t>
  </si>
  <si>
    <t>49469</t>
  </si>
  <si>
    <t>691141</t>
  </si>
  <si>
    <t>Stephanie Chavez</t>
  </si>
  <si>
    <t>968</t>
  </si>
  <si>
    <t>431185</t>
  </si>
  <si>
    <t>Chad Snow</t>
  </si>
  <si>
    <t>465 Ashley Shores Suite 054 Ryanborough, NV 83418</t>
  </si>
  <si>
    <t>0725902985</t>
  </si>
  <si>
    <t>44086</t>
  </si>
  <si>
    <t>243441</t>
  </si>
  <si>
    <t>Carla Rodriguez</t>
  </si>
  <si>
    <t>720</t>
  </si>
  <si>
    <t>404651</t>
  </si>
  <si>
    <t>Shannon Campbell</t>
  </si>
  <si>
    <t>Unit 9421 Box 2671 DPO AP 88984</t>
  </si>
  <si>
    <t>6114334732</t>
  </si>
  <si>
    <t>81116</t>
  </si>
  <si>
    <t>322125</t>
  </si>
  <si>
    <t>Robert Manning</t>
  </si>
  <si>
    <t>535</t>
  </si>
  <si>
    <t>401580</t>
  </si>
  <si>
    <t>805 Shaw Street Wilsonfurt, OR 06530</t>
  </si>
  <si>
    <t>9301082062</t>
  </si>
  <si>
    <t>71044</t>
  </si>
  <si>
    <t>349716</t>
  </si>
  <si>
    <t>Matthew Anderson</t>
  </si>
  <si>
    <t>447</t>
  </si>
  <si>
    <t>429582</t>
  </si>
  <si>
    <t>Sandra Torres</t>
  </si>
  <si>
    <t>2778 Rachel Coves Joannemouth, NJ 70114</t>
  </si>
  <si>
    <t>1897568711</t>
  </si>
  <si>
    <t>15036</t>
  </si>
  <si>
    <t>123623</t>
  </si>
  <si>
    <t>Lisa Hart</t>
  </si>
  <si>
    <t>231</t>
  </si>
  <si>
    <t>420961</t>
  </si>
  <si>
    <t>Laurie Edwards</t>
  </si>
  <si>
    <t>0400 Scott Fall West Kimberlymouth, MI 29795</t>
  </si>
  <si>
    <t>1591121068</t>
  </si>
  <si>
    <t>76073</t>
  </si>
  <si>
    <t>146535</t>
  </si>
  <si>
    <t>Samuel Torres</t>
  </si>
  <si>
    <t>991</t>
  </si>
  <si>
    <t>429921</t>
  </si>
  <si>
    <t>Michael Lee</t>
  </si>
  <si>
    <t>62467 Alexandra Lake Suite 179 Danielleside, WA 98966</t>
  </si>
  <si>
    <t>9433619207</t>
  </si>
  <si>
    <t>28773</t>
  </si>
  <si>
    <t>586780</t>
  </si>
  <si>
    <t>Jodi Huff</t>
  </si>
  <si>
    <t>460</t>
  </si>
  <si>
    <t>405387</t>
  </si>
  <si>
    <t>Mary Turner</t>
  </si>
  <si>
    <t>0209 Barry Point Suite 658 Port Tanner, HI 13047</t>
  </si>
  <si>
    <t>1129369950</t>
  </si>
  <si>
    <t>47581</t>
  </si>
  <si>
    <t>774995</t>
  </si>
  <si>
    <t>Bianca Martin</t>
  </si>
  <si>
    <t>406787</t>
  </si>
  <si>
    <t>Lucas Walker</t>
  </si>
  <si>
    <t>874 Shelton Ways Apt. 037 Brittneychester, NE 62951</t>
  </si>
  <si>
    <t>5301803042</t>
  </si>
  <si>
    <t>22131</t>
  </si>
  <si>
    <t>178297</t>
  </si>
  <si>
    <t>Lisa Bell</t>
  </si>
  <si>
    <t>584</t>
  </si>
  <si>
    <t>433892</t>
  </si>
  <si>
    <t>Zachary Adams</t>
  </si>
  <si>
    <t>28644 Sean Ford Suite 878 Samanthaside, OR 04859</t>
  </si>
  <si>
    <t>3468658389</t>
  </si>
  <si>
    <t>13075</t>
  </si>
  <si>
    <t>114936</t>
  </si>
  <si>
    <t>Danielle Sanders</t>
  </si>
  <si>
    <t>419774</t>
  </si>
  <si>
    <t>Brent Conner</t>
  </si>
  <si>
    <t>2335 Tami Creek Apt. 742 New Alice, NY 25666</t>
  </si>
  <si>
    <t>8642614703</t>
  </si>
  <si>
    <t>85399</t>
  </si>
  <si>
    <t>897349</t>
  </si>
  <si>
    <t>Brendan Bates</t>
  </si>
  <si>
    <t>414544</t>
  </si>
  <si>
    <t>Gabrielle Lewis</t>
  </si>
  <si>
    <t>5318 Thompson Park East Cindystad, ME 31737</t>
  </si>
  <si>
    <t>5204602883</t>
  </si>
  <si>
    <t>69777</t>
  </si>
  <si>
    <t>753273</t>
  </si>
  <si>
    <t>Tyler Brock</t>
  </si>
  <si>
    <t>551</t>
  </si>
  <si>
    <t>438556</t>
  </si>
  <si>
    <t>Adam Mack</t>
  </si>
  <si>
    <t>127 Page Gardens Victoriashire, CO 61605</t>
  </si>
  <si>
    <t>6025648020</t>
  </si>
  <si>
    <t>58648</t>
  </si>
  <si>
    <t>762599</t>
  </si>
  <si>
    <t>Kimberly Brown</t>
  </si>
  <si>
    <t>563</t>
  </si>
  <si>
    <t>404486</t>
  </si>
  <si>
    <t>Heather Hayes</t>
  </si>
  <si>
    <t>108 Carrie Hollow Suite 973 Port Meghanview, RI 61305</t>
  </si>
  <si>
    <t>13137315472</t>
  </si>
  <si>
    <t>84003</t>
  </si>
  <si>
    <t>403433</t>
  </si>
  <si>
    <t>Andrew Tucker</t>
  </si>
  <si>
    <t>402345</t>
  </si>
  <si>
    <t>Andrew Williams</t>
  </si>
  <si>
    <t>7098 Eric Plains Swansonburgh, KS 34356</t>
  </si>
  <si>
    <t>7476951374</t>
  </si>
  <si>
    <t>26112</t>
  </si>
  <si>
    <t>263103</t>
  </si>
  <si>
    <t>Nina Rodgers</t>
  </si>
  <si>
    <t>742</t>
  </si>
  <si>
    <t>427960</t>
  </si>
  <si>
    <t>Brittany Harrison</t>
  </si>
  <si>
    <t>160 Acosta Flat Port Monique, TX 67947</t>
  </si>
  <si>
    <t>5440195687</t>
  </si>
  <si>
    <t>73080</t>
  </si>
  <si>
    <t>832924</t>
  </si>
  <si>
    <t>Emily Berry</t>
  </si>
  <si>
    <t>462</t>
  </si>
  <si>
    <t>436660</t>
  </si>
  <si>
    <t>Lawrence Garcia</t>
  </si>
  <si>
    <t>01244 Reed Greens Lake Carrie, IA 23642</t>
  </si>
  <si>
    <t>18140964078</t>
  </si>
  <si>
    <t>59019</t>
  </si>
  <si>
    <t>918583</t>
  </si>
  <si>
    <t>James Chen</t>
  </si>
  <si>
    <t>504</t>
  </si>
  <si>
    <t>431628</t>
  </si>
  <si>
    <t>Matthew Hoffman</t>
  </si>
  <si>
    <t>453 Heath Mountain Apt. 239 Jeffreyburgh, OK 09340</t>
  </si>
  <si>
    <t>1184723259</t>
  </si>
  <si>
    <t>85954</t>
  </si>
  <si>
    <t>383786</t>
  </si>
  <si>
    <t>Christopher Miller</t>
  </si>
  <si>
    <t>263</t>
  </si>
  <si>
    <t>401759</t>
  </si>
  <si>
    <t>Brenda Martin</t>
  </si>
  <si>
    <t>1514 Cheryl Grove Suite 972 South Anthony, VA 09787</t>
  </si>
  <si>
    <t>3953535891</t>
  </si>
  <si>
    <t>97073</t>
  </si>
  <si>
    <t>964076</t>
  </si>
  <si>
    <t>Melissa Thomas</t>
  </si>
  <si>
    <t>485</t>
  </si>
  <si>
    <t>403792</t>
  </si>
  <si>
    <t>Anthony Mann</t>
  </si>
  <si>
    <t>725 Ruiz Underpass Apt. 050 Morenoborough, UT 88665</t>
  </si>
  <si>
    <t>4113271940</t>
  </si>
  <si>
    <t>49288</t>
  </si>
  <si>
    <t>428082</t>
  </si>
  <si>
    <t>George Rogers</t>
  </si>
  <si>
    <t>413256</t>
  </si>
  <si>
    <t>William Ryan</t>
  </si>
  <si>
    <t>06412 Taylor Ports Lake Maureenberg, WY 31766</t>
  </si>
  <si>
    <t>4633637305</t>
  </si>
  <si>
    <t>19120</t>
  </si>
  <si>
    <t>564652</t>
  </si>
  <si>
    <t>Sarah Love</t>
  </si>
  <si>
    <t>963</t>
  </si>
  <si>
    <t>413012</t>
  </si>
  <si>
    <t>Dillon Odonnell</t>
  </si>
  <si>
    <t>Unit 2390 Box 4758 DPO AA 13701</t>
  </si>
  <si>
    <t>6201849228</t>
  </si>
  <si>
    <t>90083</t>
  </si>
  <si>
    <t>225806</t>
  </si>
  <si>
    <t>Richard Meyers</t>
  </si>
  <si>
    <t>613</t>
  </si>
  <si>
    <t>42</t>
  </si>
  <si>
    <t>417154</t>
  </si>
  <si>
    <t>Sharon Church</t>
  </si>
  <si>
    <t>968 Kenneth Isle New Joshua, KS 42082</t>
  </si>
  <si>
    <t>4806395377</t>
  </si>
  <si>
    <t>79343</t>
  </si>
  <si>
    <t>515214</t>
  </si>
  <si>
    <t>Karen Harding</t>
  </si>
  <si>
    <t>908</t>
  </si>
  <si>
    <t>423615</t>
  </si>
  <si>
    <t>Christina Orr</t>
  </si>
  <si>
    <t>0278 Brooks Drive Apt. 582 West Jorge, KY 89706</t>
  </si>
  <si>
    <t>1177297598</t>
  </si>
  <si>
    <t>23087</t>
  </si>
  <si>
    <t>123014</t>
  </si>
  <si>
    <t>John Garcia</t>
  </si>
  <si>
    <t>498</t>
  </si>
  <si>
    <t>435962</t>
  </si>
  <si>
    <t>Ryan Schaefer</t>
  </si>
  <si>
    <t>6186 Lewis Plain Jeffreyburgh, IA 74462</t>
  </si>
  <si>
    <t>0388850817</t>
  </si>
  <si>
    <t>85451</t>
  </si>
  <si>
    <t>267559</t>
  </si>
  <si>
    <t>Julian Howell</t>
  </si>
  <si>
    <t>430718</t>
  </si>
  <si>
    <t>Mary Lee</t>
  </si>
  <si>
    <t>096 Michelle Field Apt. 610 Hatfieldland, VA 04445</t>
  </si>
  <si>
    <t>8146096847</t>
  </si>
  <si>
    <t>516626</t>
  </si>
  <si>
    <t>Crystal Mahoney</t>
  </si>
  <si>
    <t>803</t>
  </si>
  <si>
    <t>437874</t>
  </si>
  <si>
    <t>Becky Smith</t>
  </si>
  <si>
    <t>1445 Sanders Parkways Suite 363 Port Jonathan, CO 91605</t>
  </si>
  <si>
    <t>9537022907</t>
  </si>
  <si>
    <t>73071</t>
  </si>
  <si>
    <t>962633</t>
  </si>
  <si>
    <t>Keith Wagner</t>
  </si>
  <si>
    <t>594</t>
  </si>
  <si>
    <t>409785</t>
  </si>
  <si>
    <t>Monica Pierce</t>
  </si>
  <si>
    <t>58474 Stephanie Wells West Bethany, WA 50841</t>
  </si>
  <si>
    <t>6921775498</t>
  </si>
  <si>
    <t>15443</t>
  </si>
  <si>
    <t>390209</t>
  </si>
  <si>
    <t>Timothy Hayes</t>
  </si>
  <si>
    <t>422310</t>
  </si>
  <si>
    <t>James Lawson</t>
  </si>
  <si>
    <t>7719 Hampton Courts Apt. 828 South Seanton, MN 24671</t>
  </si>
  <si>
    <t>7995776420</t>
  </si>
  <si>
    <t>84789</t>
  </si>
  <si>
    <t>888234</t>
  </si>
  <si>
    <t>Tanya Zamora</t>
  </si>
  <si>
    <t>654</t>
  </si>
  <si>
    <t>423901</t>
  </si>
  <si>
    <t>Donna Wright</t>
  </si>
  <si>
    <t>Unit 4881 Box 4394 DPO AA 63061</t>
  </si>
  <si>
    <t>9957995526</t>
  </si>
  <si>
    <t>98242</t>
  </si>
  <si>
    <t>714187</t>
  </si>
  <si>
    <t>Abigail Ward</t>
  </si>
  <si>
    <t>860</t>
  </si>
  <si>
    <t>436406</t>
  </si>
  <si>
    <t>Andrew Camacho</t>
  </si>
  <si>
    <t>0753 Banks Village Suite 324 Laurabury, MN 18087</t>
  </si>
  <si>
    <t>0607658276</t>
  </si>
  <si>
    <t>97405</t>
  </si>
  <si>
    <t>499578</t>
  </si>
  <si>
    <t>Mark Miller</t>
  </si>
  <si>
    <t>431459</t>
  </si>
  <si>
    <t>Gabriel Rodriguez</t>
  </si>
  <si>
    <t>6027 Robert Road Suite 855 South Lauren, NM 40071</t>
  </si>
  <si>
    <t>13316762800</t>
  </si>
  <si>
    <t>88370</t>
  </si>
  <si>
    <t>694855</t>
  </si>
  <si>
    <t>Crystal Phillips</t>
  </si>
  <si>
    <t>704</t>
  </si>
  <si>
    <t>434798</t>
  </si>
  <si>
    <t>Norma Gilbert</t>
  </si>
  <si>
    <t>005 Robert Fields Dawnside, AL 46856</t>
  </si>
  <si>
    <t>4525073014</t>
  </si>
  <si>
    <t>35504</t>
  </si>
  <si>
    <t>318171</t>
  </si>
  <si>
    <t>Dr. Michael Marsh MD</t>
  </si>
  <si>
    <t>413</t>
  </si>
  <si>
    <t>436155</t>
  </si>
  <si>
    <t>Karen Lutz</t>
  </si>
  <si>
    <t>2762 Smith Spurs Apt. 059 New Stacychester, MD 55399</t>
  </si>
  <si>
    <t>6693255149</t>
  </si>
  <si>
    <t>56475</t>
  </si>
  <si>
    <t>354744</t>
  </si>
  <si>
    <t>Samuel Carlson</t>
  </si>
  <si>
    <t>416140</t>
  </si>
  <si>
    <t>Natalie Hays</t>
  </si>
  <si>
    <t>24875 Carl Terrace Johnmouth, MI 34645</t>
  </si>
  <si>
    <t>2412644786</t>
  </si>
  <si>
    <t>12429</t>
  </si>
  <si>
    <t>829753</t>
  </si>
  <si>
    <t>Catherine Adams</t>
  </si>
  <si>
    <t>694</t>
  </si>
  <si>
    <t>416326</t>
  </si>
  <si>
    <t>Thomas Taylor</t>
  </si>
  <si>
    <t>85165 Hood Track Mendezbury, CA 66346</t>
  </si>
  <si>
    <t>2026889448</t>
  </si>
  <si>
    <t>45519</t>
  </si>
  <si>
    <t>735236</t>
  </si>
  <si>
    <t>Russell Armstrong</t>
  </si>
  <si>
    <t>661</t>
  </si>
  <si>
    <t>75</t>
  </si>
  <si>
    <t>421268</t>
  </si>
  <si>
    <t>Robert Brooks</t>
  </si>
  <si>
    <t>888 Rice Lakes Apt. 845 New William, VA 28863</t>
  </si>
  <si>
    <t>5225712348</t>
  </si>
  <si>
    <t>10606</t>
  </si>
  <si>
    <t>982627</t>
  </si>
  <si>
    <t>Nicholas Fernandez</t>
  </si>
  <si>
    <t>370</t>
  </si>
  <si>
    <t>411466</t>
  </si>
  <si>
    <t>Austin May</t>
  </si>
  <si>
    <t>202 Andrea Lakes Suite 559 West Sydney, MS 83600</t>
  </si>
  <si>
    <t>7048876331</t>
  </si>
  <si>
    <t>33350</t>
  </si>
  <si>
    <t>630645</t>
  </si>
  <si>
    <t>Cathy Stevens</t>
  </si>
  <si>
    <t>848</t>
  </si>
  <si>
    <t>412812</t>
  </si>
  <si>
    <t>Erik Johnson</t>
  </si>
  <si>
    <t>5667 Francisco Ports Suite 944 Matthewborough, MO 07010</t>
  </si>
  <si>
    <t>0693505028</t>
  </si>
  <si>
    <t>44164</t>
  </si>
  <si>
    <t>811854</t>
  </si>
  <si>
    <t>Scott Brown</t>
  </si>
  <si>
    <t>276</t>
  </si>
  <si>
    <t>435341</t>
  </si>
  <si>
    <t>Kayla Nash</t>
  </si>
  <si>
    <t>1886 Robles Prairie Suite 566 Julieshire, SC 15683</t>
  </si>
  <si>
    <t>4681930313</t>
  </si>
  <si>
    <t>75205</t>
  </si>
  <si>
    <t>415198</t>
  </si>
  <si>
    <t>Matthew Brown</t>
  </si>
  <si>
    <t>615</t>
  </si>
  <si>
    <t>431305</t>
  </si>
  <si>
    <t>Laura Smith</t>
  </si>
  <si>
    <t>67293 Miller Mountains Suite 685 East Susan, VT 16992</t>
  </si>
  <si>
    <t>6861841787</t>
  </si>
  <si>
    <t>66166</t>
  </si>
  <si>
    <t>510633</t>
  </si>
  <si>
    <t>Ryan Jordan</t>
  </si>
  <si>
    <t>402745</t>
  </si>
  <si>
    <t>Michael Cox</t>
  </si>
  <si>
    <t>Unit 6899 Box 0197 DPO AA 91778</t>
  </si>
  <si>
    <t>5292469117</t>
  </si>
  <si>
    <t>22480</t>
  </si>
  <si>
    <t>771495</t>
  </si>
  <si>
    <t>Cheryl Yang</t>
  </si>
  <si>
    <t>591</t>
  </si>
  <si>
    <t>431023</t>
  </si>
  <si>
    <t>Kathryn Sims</t>
  </si>
  <si>
    <t>62004 Cross Corners Apt. 179 Hallhaven, NY 77294</t>
  </si>
  <si>
    <t>7909288593</t>
  </si>
  <si>
    <t>73025</t>
  </si>
  <si>
    <t>159830</t>
  </si>
  <si>
    <t>Joshua Scott</t>
  </si>
  <si>
    <t>988</t>
  </si>
  <si>
    <t>423748</t>
  </si>
  <si>
    <t>Jonathan Jones PhD</t>
  </si>
  <si>
    <t>8445 Clayton Throughway Wrightchester, AK 29827</t>
  </si>
  <si>
    <t>7865810924</t>
  </si>
  <si>
    <t>50894</t>
  </si>
  <si>
    <t>416835</t>
  </si>
  <si>
    <t>Krista Hall</t>
  </si>
  <si>
    <t>555</t>
  </si>
  <si>
    <t>413219</t>
  </si>
  <si>
    <t>Susan White</t>
  </si>
  <si>
    <t>80740 Knight Fort Kentton, AZ 34750</t>
  </si>
  <si>
    <t>3201811363</t>
  </si>
  <si>
    <t>69768</t>
  </si>
  <si>
    <t>668680</t>
  </si>
  <si>
    <t>Jesus Mitchell</t>
  </si>
  <si>
    <t>413404</t>
  </si>
  <si>
    <t>Tammy Poole</t>
  </si>
  <si>
    <t>349 Strickland Lakes Suite 241 Port Justinside, TN 79615</t>
  </si>
  <si>
    <t>0897780186</t>
  </si>
  <si>
    <t>16405</t>
  </si>
  <si>
    <t>998040</t>
  </si>
  <si>
    <t>Sarah Rios PhD</t>
  </si>
  <si>
    <t>433177</t>
  </si>
  <si>
    <t>Austin Flores</t>
  </si>
  <si>
    <t>816 Jones Coves Apt. 564 East Jennifer, ID 30356</t>
  </si>
  <si>
    <t>14152643637</t>
  </si>
  <si>
    <t>74004</t>
  </si>
  <si>
    <t>872370</t>
  </si>
  <si>
    <t>Paul Donaldson</t>
  </si>
  <si>
    <t>519</t>
  </si>
  <si>
    <t>413489</t>
  </si>
  <si>
    <t>Mrs. Stephanie Evans DVM</t>
  </si>
  <si>
    <t>718 Mariah Villages East Kayleetown, DC 06364</t>
  </si>
  <si>
    <t>4022496387</t>
  </si>
  <si>
    <t>38712</t>
  </si>
  <si>
    <t>304948</t>
  </si>
  <si>
    <t>Leslie Guerrero</t>
  </si>
  <si>
    <t>911</t>
  </si>
  <si>
    <t>46</t>
  </si>
  <si>
    <t>420451</t>
  </si>
  <si>
    <t>Antonio Brady</t>
  </si>
  <si>
    <t>M67</t>
  </si>
  <si>
    <t>259 Xavier Vista North Connorchester, AR 63242</t>
  </si>
  <si>
    <t>3414667452</t>
  </si>
  <si>
    <t>39513</t>
  </si>
  <si>
    <t>158766</t>
  </si>
  <si>
    <t>Alan Wright</t>
  </si>
  <si>
    <t>402909</t>
  </si>
  <si>
    <t>Maria Clark</t>
  </si>
  <si>
    <t>USCGC Hall FPO AA 72729</t>
  </si>
  <si>
    <t>9544884851</t>
  </si>
  <si>
    <t>74742</t>
  </si>
  <si>
    <t>877841</t>
  </si>
  <si>
    <t>Joshua Ortiz</t>
  </si>
  <si>
    <t>402899</t>
  </si>
  <si>
    <t>Jacqueline Adams</t>
  </si>
  <si>
    <t>M74</t>
  </si>
  <si>
    <t>7844 Mueller Lane Suite 629 Tuckerstad, AK 32740</t>
  </si>
  <si>
    <t>5924091133</t>
  </si>
  <si>
    <t>11373</t>
  </si>
  <si>
    <t>931381</t>
  </si>
  <si>
    <t>Karen Roberts</t>
  </si>
  <si>
    <t>689</t>
  </si>
  <si>
    <t>412011</t>
  </si>
  <si>
    <t>Sandra Brown</t>
  </si>
  <si>
    <t>09159 Joseph Unions Apt. 931 New Greg, MI 53369</t>
  </si>
  <si>
    <t>4410524998</t>
  </si>
  <si>
    <t>57925</t>
  </si>
  <si>
    <t>466245</t>
  </si>
  <si>
    <t>Oscar Wilson</t>
  </si>
  <si>
    <t>420</t>
  </si>
  <si>
    <t>413676</t>
  </si>
  <si>
    <t>Dana Stewart</t>
  </si>
  <si>
    <t>M38</t>
  </si>
  <si>
    <t>5842 Andrew Islands Suite 487 North Philipside, ME 08496</t>
  </si>
  <si>
    <t>3960348515</t>
  </si>
  <si>
    <t>58595</t>
  </si>
  <si>
    <t>733166</t>
  </si>
  <si>
    <t>Juan Graves</t>
  </si>
  <si>
    <t>604</t>
  </si>
  <si>
    <t>400979</t>
  </si>
  <si>
    <t>Christopher Morgan</t>
  </si>
  <si>
    <t>36138 Moore Square Apt. 898 Johnchester, FL 68457</t>
  </si>
  <si>
    <t>1354464185</t>
  </si>
  <si>
    <t>75792</t>
  </si>
  <si>
    <t>554606</t>
  </si>
  <si>
    <t>Shawn Hurst</t>
  </si>
  <si>
    <t>405371</t>
  </si>
  <si>
    <t>Stephanie Peterson</t>
  </si>
  <si>
    <t>055 Gonzalez Club Jasonton, MS 63828</t>
  </si>
  <si>
    <t>2749038961</t>
  </si>
  <si>
    <t>11400</t>
  </si>
  <si>
    <t>545425</t>
  </si>
  <si>
    <t>Joseph Olson</t>
  </si>
  <si>
    <t>437058</t>
  </si>
  <si>
    <t>John Mcdonald</t>
  </si>
  <si>
    <t>4753 Davis Loaf Rossmouth, WI 56461</t>
  </si>
  <si>
    <t>7045055351</t>
  </si>
  <si>
    <t>73241</t>
  </si>
  <si>
    <t>197359</t>
  </si>
  <si>
    <t>Paula Weaver DDS</t>
  </si>
  <si>
    <t>415</t>
  </si>
  <si>
    <t>400834</t>
  </si>
  <si>
    <t>Andrew David</t>
  </si>
  <si>
    <t>8128 Tracy Courts New Keith, FL 31349</t>
  </si>
  <si>
    <t>5696818598</t>
  </si>
  <si>
    <t>91134</t>
  </si>
  <si>
    <t>521024</t>
  </si>
  <si>
    <t>Johnny Murphy</t>
  </si>
  <si>
    <t>3</t>
  </si>
  <si>
    <t>416231</t>
  </si>
  <si>
    <t>Victoria Brown</t>
  </si>
  <si>
    <t>Unit 8035 Box 7269 DPO AE 53389</t>
  </si>
  <si>
    <t>13763214333</t>
  </si>
  <si>
    <t>99893</t>
  </si>
  <si>
    <t>549758</t>
  </si>
  <si>
    <t>Nicole Lopez</t>
  </si>
  <si>
    <t>822</t>
  </si>
  <si>
    <t>425719</t>
  </si>
  <si>
    <t>Jennifer Terry</t>
  </si>
  <si>
    <t>234 Cynthia Crossroad Suite 881 Lake Andrewshire, NY 39099</t>
  </si>
  <si>
    <t>2633188534</t>
  </si>
  <si>
    <t>36195</t>
  </si>
  <si>
    <t>615409</t>
  </si>
  <si>
    <t>Joann Evans</t>
  </si>
  <si>
    <t>647</t>
  </si>
  <si>
    <t>403602</t>
  </si>
  <si>
    <t>Robert Powell</t>
  </si>
  <si>
    <t>014 Rivas Vista Suite 738 East Jamesberg, MT 79612</t>
  </si>
  <si>
    <t>5562969813</t>
  </si>
  <si>
    <t>63239</t>
  </si>
  <si>
    <t>675042</t>
  </si>
  <si>
    <t>Mr. Kevin White</t>
  </si>
  <si>
    <t>422</t>
  </si>
  <si>
    <t>434478</t>
  </si>
  <si>
    <t>Melinda Jordan</t>
  </si>
  <si>
    <t>966 Hernandez Turnpike Apt. 416 Aaronland, OK 14998</t>
  </si>
  <si>
    <t>2449979212</t>
  </si>
  <si>
    <t>68745</t>
  </si>
  <si>
    <t>643874</t>
  </si>
  <si>
    <t>Rebekah Carrillo</t>
  </si>
  <si>
    <t>910</t>
  </si>
  <si>
    <t>402926</t>
  </si>
  <si>
    <t>Matthew Lowery</t>
  </si>
  <si>
    <t>USS Cox FPO AP 42229</t>
  </si>
  <si>
    <t>0928848667</t>
  </si>
  <si>
    <t>98004</t>
  </si>
  <si>
    <t>607924</t>
  </si>
  <si>
    <t>David Bentley</t>
  </si>
  <si>
    <t>421532</t>
  </si>
  <si>
    <t>Kevin Ferguson</t>
  </si>
  <si>
    <t>84733 Johnson Wall Christophertown, MD 83757</t>
  </si>
  <si>
    <t>5222805756</t>
  </si>
  <si>
    <t>36978</t>
  </si>
  <si>
    <t>737981</t>
  </si>
  <si>
    <t>Morgan Chandler</t>
  </si>
  <si>
    <t>308</t>
  </si>
  <si>
    <t>413084</t>
  </si>
  <si>
    <t>Jason Mccullough</t>
  </si>
  <si>
    <t>128 Adkins Roads Apt. 289 Davisburgh, IA 13111</t>
  </si>
  <si>
    <t>8168528525</t>
  </si>
  <si>
    <t>22381</t>
  </si>
  <si>
    <t>291409</t>
  </si>
  <si>
    <t>Jennifer Porter</t>
  </si>
  <si>
    <t>301</t>
  </si>
  <si>
    <t>405555</t>
  </si>
  <si>
    <t>Theresa Kim</t>
  </si>
  <si>
    <t>7202 Megan Stravenue Apt. 685 East Timothy, CA 26484</t>
  </si>
  <si>
    <t>3294164580</t>
  </si>
  <si>
    <t>58908</t>
  </si>
  <si>
    <t>997354</t>
  </si>
  <si>
    <t>Douglas Taylor</t>
  </si>
  <si>
    <t>887</t>
  </si>
  <si>
    <t>413350</t>
  </si>
  <si>
    <t>Heather Deleon</t>
  </si>
  <si>
    <t>4587 Savannah Mission West Nancychester, MT 93460</t>
  </si>
  <si>
    <t>2280807254</t>
  </si>
  <si>
    <t>74530</t>
  </si>
  <si>
    <t>549664</t>
  </si>
  <si>
    <t>Carlos Cook</t>
  </si>
  <si>
    <t>358</t>
  </si>
  <si>
    <t>405467</t>
  </si>
  <si>
    <t>Amber Mcmahon</t>
  </si>
  <si>
    <t>54709 Eric Ways Suite 476 New Sarahshire, CA 28090</t>
  </si>
  <si>
    <t>1047050389</t>
  </si>
  <si>
    <t>40008</t>
  </si>
  <si>
    <t>973710</t>
  </si>
  <si>
    <t>Cody Mathews</t>
  </si>
  <si>
    <t>818</t>
  </si>
  <si>
    <t>435625</t>
  </si>
  <si>
    <t>Christina Green</t>
  </si>
  <si>
    <t>435 Ferrell Parks Lake Josephside, AR 95141</t>
  </si>
  <si>
    <t>6946815112</t>
  </si>
  <si>
    <t>54675</t>
  </si>
  <si>
    <t>124739</t>
  </si>
  <si>
    <t>Brandon Sandoval</t>
  </si>
  <si>
    <t>415257</t>
  </si>
  <si>
    <t>Timothy Hernandez</t>
  </si>
  <si>
    <t>99138 Aguilar Camp Philipville, TX 44385</t>
  </si>
  <si>
    <t>5934435652</t>
  </si>
  <si>
    <t>99636</t>
  </si>
  <si>
    <t>947597</t>
  </si>
  <si>
    <t>John Preston</t>
  </si>
  <si>
    <t>927</t>
  </si>
  <si>
    <t>405414</t>
  </si>
  <si>
    <t>Benjamin Miranda</t>
  </si>
  <si>
    <t>06452 Mcconnell Ridge Suite 644 West Michaelview, NC 40091</t>
  </si>
  <si>
    <t>8230487454</t>
  </si>
  <si>
    <t>39077</t>
  </si>
  <si>
    <t>403223</t>
  </si>
  <si>
    <t>Dylan Diaz</t>
  </si>
  <si>
    <t>428649</t>
  </si>
  <si>
    <t>Nathan Valdez</t>
  </si>
  <si>
    <t>043 Tiffany Crossroad Suite 096 East Brendaland, IL 24563</t>
  </si>
  <si>
    <t>8411383278</t>
  </si>
  <si>
    <t>33165</t>
  </si>
  <si>
    <t>649741</t>
  </si>
  <si>
    <t>Kevin Cline</t>
  </si>
  <si>
    <t>243</t>
  </si>
  <si>
    <t>429307</t>
  </si>
  <si>
    <t>Timothy Griffin</t>
  </si>
  <si>
    <t>Unit 7024 Box 2638 DPO AE 37687</t>
  </si>
  <si>
    <t>18176831955</t>
  </si>
  <si>
    <t>45175</t>
  </si>
  <si>
    <t>875037</t>
  </si>
  <si>
    <t>Antonio Baker</t>
  </si>
  <si>
    <t>885</t>
  </si>
  <si>
    <t>422251</t>
  </si>
  <si>
    <t>Robert Rosales</t>
  </si>
  <si>
    <t>71711 Sydney Pass Apt. 952 Stevenfort, ID 43886</t>
  </si>
  <si>
    <t>3699948180</t>
  </si>
  <si>
    <t>71898</t>
  </si>
  <si>
    <t>891551</t>
  </si>
  <si>
    <t>Linda Robinson</t>
  </si>
  <si>
    <t>501</t>
  </si>
  <si>
    <t>405857</t>
  </si>
  <si>
    <t>Brittany Cunningham</t>
  </si>
  <si>
    <t>47696 Dawn Track Suite 040 South Sharon, CT 31460</t>
  </si>
  <si>
    <t>3703637707</t>
  </si>
  <si>
    <t>13781</t>
  </si>
  <si>
    <t>553666</t>
  </si>
  <si>
    <t>Lori Garcia</t>
  </si>
  <si>
    <t>406578</t>
  </si>
  <si>
    <t>Mr. Albert Wilson</t>
  </si>
  <si>
    <t>0451 Sanders Highway Apt. 436 North Nancyton, PA 90153</t>
  </si>
  <si>
    <t>0162181428</t>
  </si>
  <si>
    <t>30962</t>
  </si>
  <si>
    <t>574487</t>
  </si>
  <si>
    <t>Kristy Hoffman</t>
  </si>
  <si>
    <t>437258</t>
  </si>
  <si>
    <t>Zachary Hensley PhD</t>
  </si>
  <si>
    <t>46828 Morrison Causeway New Tylerfort, MA 56242</t>
  </si>
  <si>
    <t>13259155755</t>
  </si>
  <si>
    <t>68380</t>
  </si>
  <si>
    <t>860329</t>
  </si>
  <si>
    <t>Karen Green</t>
  </si>
  <si>
    <t>905</t>
  </si>
  <si>
    <t>423868</t>
  </si>
  <si>
    <t>Mark Meyers</t>
  </si>
  <si>
    <t>535 Morton Divide Laurafurt, MI 53070</t>
  </si>
  <si>
    <t>6618974290</t>
  </si>
  <si>
    <t>37670</t>
  </si>
  <si>
    <t>706113</t>
  </si>
  <si>
    <t>Janet Carlson</t>
  </si>
  <si>
    <t>309</t>
  </si>
  <si>
    <t>402500</t>
  </si>
  <si>
    <t>Mark Thomas</t>
  </si>
  <si>
    <t>473 Brown Extensions Williamsborough, ME 44777</t>
  </si>
  <si>
    <t>7842990969</t>
  </si>
  <si>
    <t>76609</t>
  </si>
  <si>
    <t>819030</t>
  </si>
  <si>
    <t>Erin Greer</t>
  </si>
  <si>
    <t>724</t>
  </si>
  <si>
    <t>402465</t>
  </si>
  <si>
    <t>Barbara Baker</t>
  </si>
  <si>
    <t>5727 Ortiz Meadow West Brianshire, VA 49844</t>
  </si>
  <si>
    <t>3605136871</t>
  </si>
  <si>
    <t>36148</t>
  </si>
  <si>
    <t>382277</t>
  </si>
  <si>
    <t>Candice Garcia</t>
  </si>
  <si>
    <t>550</t>
  </si>
  <si>
    <t>421501</t>
  </si>
  <si>
    <t>Paul Williams</t>
  </si>
  <si>
    <t>20501 Jack Throughway Jacksonberg, AK 55322</t>
  </si>
  <si>
    <t>9798782088</t>
  </si>
  <si>
    <t>21254</t>
  </si>
  <si>
    <t>562884</t>
  </si>
  <si>
    <t>Gina Jones</t>
  </si>
  <si>
    <t>337</t>
  </si>
  <si>
    <t>419532</t>
  </si>
  <si>
    <t>Nicole Faulkner</t>
  </si>
  <si>
    <t>7149 Sara Tunnel Apt. 423 Port Andreaside, ID 04234</t>
  </si>
  <si>
    <t>5509859505</t>
  </si>
  <si>
    <t>42627</t>
  </si>
  <si>
    <t>230472</t>
  </si>
  <si>
    <t>David Spencer</t>
  </si>
  <si>
    <t>12</t>
  </si>
  <si>
    <t>437480</t>
  </si>
  <si>
    <t>Jeffrey Nelson</t>
  </si>
  <si>
    <t>PSC 7814, Box 8188 APO AP 11157</t>
  </si>
  <si>
    <t>0856472190</t>
  </si>
  <si>
    <t>46166</t>
  </si>
  <si>
    <t>573316</t>
  </si>
  <si>
    <t>Victoria Meadows</t>
  </si>
  <si>
    <t>488</t>
  </si>
  <si>
    <t>424066</t>
  </si>
  <si>
    <t>David Leblanc</t>
  </si>
  <si>
    <t>1336 Diane Well Apt. 401 Gallowayburgh, AL 82857</t>
  </si>
  <si>
    <t>1897484302</t>
  </si>
  <si>
    <t>27665</t>
  </si>
  <si>
    <t>906376</t>
  </si>
  <si>
    <t>Laura Jones</t>
  </si>
  <si>
    <t>792</t>
  </si>
  <si>
    <t>400530</t>
  </si>
  <si>
    <t>Whitney Greer</t>
  </si>
  <si>
    <t>21911 Montgomery Loop Lake Kellieside, NJ 65896</t>
  </si>
  <si>
    <t>1053422365</t>
  </si>
  <si>
    <t>28321</t>
  </si>
  <si>
    <t>403574</t>
  </si>
  <si>
    <t>Allison Li</t>
  </si>
  <si>
    <t>429</t>
  </si>
  <si>
    <t>427710</t>
  </si>
  <si>
    <t>Cody Williams</t>
  </si>
  <si>
    <t>768 Linda Dam Suite 526 Michellefort, AL 84238</t>
  </si>
  <si>
    <t>4306633643</t>
  </si>
  <si>
    <t>62136</t>
  </si>
  <si>
    <t>178416</t>
  </si>
  <si>
    <t>Richard Black</t>
  </si>
  <si>
    <t>251</t>
  </si>
  <si>
    <t>Mrs. Shannon Walters</t>
  </si>
  <si>
    <t>18622 Morrow Parkway Deanberg, IL 09608</t>
  </si>
  <si>
    <t>8750047768</t>
  </si>
  <si>
    <t>10451</t>
  </si>
  <si>
    <t>310295</t>
  </si>
  <si>
    <t>Leah Stark</t>
  </si>
  <si>
    <t>367</t>
  </si>
  <si>
    <t>432992</t>
  </si>
  <si>
    <t>James Collins</t>
  </si>
  <si>
    <t>656 Schmidt River Apt. 909 Carterburgh, SD 89038</t>
  </si>
  <si>
    <t>1741268801</t>
  </si>
  <si>
    <t>30297</t>
  </si>
  <si>
    <t>702973</t>
  </si>
  <si>
    <t>Tyler Johnson</t>
  </si>
  <si>
    <t>465</t>
  </si>
  <si>
    <t>422148</t>
  </si>
  <si>
    <t>Sarah Garcia</t>
  </si>
  <si>
    <t>528 Hunt Lodge Apt. 289 South Martha, NC 90197</t>
  </si>
  <si>
    <t>9422716064</t>
  </si>
  <si>
    <t>13569</t>
  </si>
  <si>
    <t>253293</t>
  </si>
  <si>
    <t>Elizabeth Wheeler</t>
  </si>
  <si>
    <t>640</t>
  </si>
  <si>
    <t>418601</t>
  </si>
  <si>
    <t>Edward Mclaughlin</t>
  </si>
  <si>
    <t>155 Cathy Orchard Apt. 320 Richardsonfurt, ID 34984</t>
  </si>
  <si>
    <t>11385111772</t>
  </si>
  <si>
    <t>45365</t>
  </si>
  <si>
    <t>715239</t>
  </si>
  <si>
    <t>Shirley Richardson</t>
  </si>
  <si>
    <t>881</t>
  </si>
  <si>
    <t>427109</t>
  </si>
  <si>
    <t>Michelle Walker</t>
  </si>
  <si>
    <t>99208 Hill Hill Lake Jasonport, MN 20795</t>
  </si>
  <si>
    <t>1011973929</t>
  </si>
  <si>
    <t>89266</t>
  </si>
  <si>
    <t>320476</t>
  </si>
  <si>
    <t>Douglas Cardenas</t>
  </si>
  <si>
    <t>423785</t>
  </si>
  <si>
    <t>Daryl Black</t>
  </si>
  <si>
    <t>09537 Brenda Overpass Suite 135 New Nathaniel, RI 93521</t>
  </si>
  <si>
    <t>7618089172</t>
  </si>
  <si>
    <t>94719</t>
  </si>
  <si>
    <t>644860</t>
  </si>
  <si>
    <t>Katrina Bryan</t>
  </si>
  <si>
    <t>417371</t>
  </si>
  <si>
    <t>John Evans</t>
  </si>
  <si>
    <t>26722 Smith Dale Suite 153 North James, KY 22690</t>
  </si>
  <si>
    <t>9719749520</t>
  </si>
  <si>
    <t>22201</t>
  </si>
  <si>
    <t>144497</t>
  </si>
  <si>
    <t>Amber Carpenter</t>
  </si>
  <si>
    <t>656</t>
  </si>
  <si>
    <t>409629</t>
  </si>
  <si>
    <t>Rhonda Williams</t>
  </si>
  <si>
    <t>21054 Andrew Tunnel Apt. 967 New Stevenberg, RI 40846</t>
  </si>
  <si>
    <t>5018820075</t>
  </si>
  <si>
    <t>40073</t>
  </si>
  <si>
    <t>438261</t>
  </si>
  <si>
    <t>Christina Walker</t>
  </si>
  <si>
    <t>415399</t>
  </si>
  <si>
    <t>Russell Smith</t>
  </si>
  <si>
    <t>561 Neal Spurs Port Jesse, ME 13000</t>
  </si>
  <si>
    <t>3212957509</t>
  </si>
  <si>
    <t>92047</t>
  </si>
  <si>
    <t>962093</t>
  </si>
  <si>
    <t>Gregory Powell</t>
  </si>
  <si>
    <t>290</t>
  </si>
  <si>
    <t>423144</t>
  </si>
  <si>
    <t>Maria Mitchell</t>
  </si>
  <si>
    <t>79220 Pena Dam Suite 102 Mcintyreville, OK 69338</t>
  </si>
  <si>
    <t>1768126499</t>
  </si>
  <si>
    <t>15462</t>
  </si>
  <si>
    <t>664019</t>
  </si>
  <si>
    <t>Ashley Perry</t>
  </si>
  <si>
    <t>410447</t>
  </si>
  <si>
    <t>Marilyn Rodriguez</t>
  </si>
  <si>
    <t>236 Christopher Shore Port Jessica, DC 28822</t>
  </si>
  <si>
    <t>3454292685</t>
  </si>
  <si>
    <t>67637</t>
  </si>
  <si>
    <t>459610</t>
  </si>
  <si>
    <t>Justin Clayton</t>
  </si>
  <si>
    <t>417654</t>
  </si>
  <si>
    <t>Daniel Anderson</t>
  </si>
  <si>
    <t>Unit 8356 Box 0832 DPO AE 42888</t>
  </si>
  <si>
    <t>9384796590</t>
  </si>
  <si>
    <t>92539</t>
  </si>
  <si>
    <t>664345</t>
  </si>
  <si>
    <t>George Martin</t>
  </si>
  <si>
    <t>428165</t>
  </si>
  <si>
    <t>Rachel Moore</t>
  </si>
  <si>
    <t>22635 Greene Centers Nicoleview, MS 12975</t>
  </si>
  <si>
    <t>3441121123</t>
  </si>
  <si>
    <t>31002</t>
  </si>
  <si>
    <t>122501</t>
  </si>
  <si>
    <t>Bryan Carpenter</t>
  </si>
  <si>
    <t>310</t>
  </si>
  <si>
    <t>69</t>
  </si>
  <si>
    <t>409659</t>
  </si>
  <si>
    <t>Richard Powell</t>
  </si>
  <si>
    <t>26380 Robert Mission Lake Lindsey, ID 90382</t>
  </si>
  <si>
    <t>2631519232</t>
  </si>
  <si>
    <t>94404</t>
  </si>
  <si>
    <t>808050</t>
  </si>
  <si>
    <t>Anthony Woodard</t>
  </si>
  <si>
    <t>219</t>
  </si>
  <si>
    <t>439210</t>
  </si>
  <si>
    <t>Lori Jenkins</t>
  </si>
  <si>
    <t>9029 Bowman Shores Apt. 262 East Joshua, MA 44235</t>
  </si>
  <si>
    <t>5992466075</t>
  </si>
  <si>
    <t>49330</t>
  </si>
  <si>
    <t>867455</t>
  </si>
  <si>
    <t>Kevin Sampson</t>
  </si>
  <si>
    <t>407559</t>
  </si>
  <si>
    <t>Barbara Snyder</t>
  </si>
  <si>
    <t>38835 Steven Pines Alexanderbury, OR 89193</t>
  </si>
  <si>
    <t>3660234003</t>
  </si>
  <si>
    <t>48518</t>
  </si>
  <si>
    <t>638391</t>
  </si>
  <si>
    <t>Jeffrey Espinoza</t>
  </si>
  <si>
    <t>417695</t>
  </si>
  <si>
    <t>Angela Jones</t>
  </si>
  <si>
    <t>USCGC Rice FPO AE 50325</t>
  </si>
  <si>
    <t>7121793456</t>
  </si>
  <si>
    <t>85580</t>
  </si>
  <si>
    <t>454444</t>
  </si>
  <si>
    <t>Ryan Escobar</t>
  </si>
  <si>
    <t>710</t>
  </si>
  <si>
    <t>405110</t>
  </si>
  <si>
    <t>Jessica Stewart</t>
  </si>
  <si>
    <t>262 Cole Extensions Lake Bianca, VT 99318</t>
  </si>
  <si>
    <t>9734713146</t>
  </si>
  <si>
    <t>40873</t>
  </si>
  <si>
    <t>479527</t>
  </si>
  <si>
    <t>Thomas Young</t>
  </si>
  <si>
    <t>744</t>
  </si>
  <si>
    <t>413605</t>
  </si>
  <si>
    <t>Heather Henderson</t>
  </si>
  <si>
    <t>917 Dixon Plain Apt. 420 New Mariahshire, UT 43490</t>
  </si>
  <si>
    <t>1374424462</t>
  </si>
  <si>
    <t>64759</t>
  </si>
  <si>
    <t>227269</t>
  </si>
  <si>
    <t>Shelby Ortega</t>
  </si>
  <si>
    <t>415259</t>
  </si>
  <si>
    <t>Jeffrey Brown</t>
  </si>
  <si>
    <t>5652 Hernandez Haven Apt. 629 East Michael, WV 98247</t>
  </si>
  <si>
    <t>2533876360</t>
  </si>
  <si>
    <t>17439</t>
  </si>
  <si>
    <t>632159</t>
  </si>
  <si>
    <t>Peter Reed</t>
  </si>
  <si>
    <t>438647</t>
  </si>
  <si>
    <t>Karina Sutton</t>
  </si>
  <si>
    <t>7493 Evans Square Apt. 710 Port Heatherchester, MA 04631</t>
  </si>
  <si>
    <t>0989914328</t>
  </si>
  <si>
    <t>37800</t>
  </si>
  <si>
    <t>908637</t>
  </si>
  <si>
    <t>Joyce Stone</t>
  </si>
  <si>
    <t>419307</t>
  </si>
  <si>
    <t>Victor White</t>
  </si>
  <si>
    <t>Unit 1901 Box 7769 DPO AA 02453</t>
  </si>
  <si>
    <t>7953746688</t>
  </si>
  <si>
    <t>80739</t>
  </si>
  <si>
    <t>790253</t>
  </si>
  <si>
    <t>Tina Dyer</t>
  </si>
  <si>
    <t>427120</t>
  </si>
  <si>
    <t>Mitchell Cobb</t>
  </si>
  <si>
    <t>1636 Colleen Plaza Payneburgh, OH 52570</t>
  </si>
  <si>
    <t>1628187591</t>
  </si>
  <si>
    <t>28029</t>
  </si>
  <si>
    <t>799720</t>
  </si>
  <si>
    <t>James Holmes</t>
  </si>
  <si>
    <t>423649</t>
  </si>
  <si>
    <t>Susan Bonilla</t>
  </si>
  <si>
    <t>9345 Stone Springs Suite 999 South Dennistown, NM 71983</t>
  </si>
  <si>
    <t>6888644369</t>
  </si>
  <si>
    <t>35789</t>
  </si>
  <si>
    <t>783812</t>
  </si>
  <si>
    <t>Nicholas Gates</t>
  </si>
  <si>
    <t>408821</t>
  </si>
  <si>
    <t>640 Turner Harbor Apt. 474 Lake Christy, NJ 08114</t>
  </si>
  <si>
    <t>8160032463</t>
  </si>
  <si>
    <t>64984</t>
  </si>
  <si>
    <t>931456</t>
  </si>
  <si>
    <t>Brianna Cantrell</t>
  </si>
  <si>
    <t>415913</t>
  </si>
  <si>
    <t>Morgan Rosales</t>
  </si>
  <si>
    <t>5512 Christopher Knolls Apt. 611 Joshuaview, IN 15819</t>
  </si>
  <si>
    <t>3303817208</t>
  </si>
  <si>
    <t>71493</t>
  </si>
  <si>
    <t>623378</t>
  </si>
  <si>
    <t>Jennifer Baldwin</t>
  </si>
  <si>
    <t>413164</t>
  </si>
  <si>
    <t>Kimberly Richardson</t>
  </si>
  <si>
    <t>Unit 6560 Box 6452 DPO AP 68168</t>
  </si>
  <si>
    <t>5291994445</t>
  </si>
  <si>
    <t>89228</t>
  </si>
  <si>
    <t>623827</t>
  </si>
  <si>
    <t>Christian Roman</t>
  </si>
  <si>
    <t>435610</t>
  </si>
  <si>
    <t>Stephanie Rice</t>
  </si>
  <si>
    <t>090 Snow Walk Apt. 848 New Michael, WA 21481</t>
  </si>
  <si>
    <t>4424120318</t>
  </si>
  <si>
    <t>33813</t>
  </si>
  <si>
    <t>281967</t>
  </si>
  <si>
    <t>Julia Kelly</t>
  </si>
  <si>
    <t>832</t>
  </si>
  <si>
    <t>415336</t>
  </si>
  <si>
    <t>Rachel Wright</t>
  </si>
  <si>
    <t>38490 Ramos Knolls Suite 994 Markville, IN 78039</t>
  </si>
  <si>
    <t>12331370817</t>
  </si>
  <si>
    <t>57666</t>
  </si>
  <si>
    <t>601250</t>
  </si>
  <si>
    <t>Tiffany Holland</t>
  </si>
  <si>
    <t>520</t>
  </si>
  <si>
    <t>420399</t>
  </si>
  <si>
    <t>Brent Buchanan</t>
  </si>
  <si>
    <t>5499 James Forges East Elizabethstad, GA 54631</t>
  </si>
  <si>
    <t>7385884531</t>
  </si>
  <si>
    <t>74519</t>
  </si>
  <si>
    <t>612702</t>
  </si>
  <si>
    <t>Mark Bush</t>
  </si>
  <si>
    <t>255</t>
  </si>
  <si>
    <t>416992</t>
  </si>
  <si>
    <t>Benjamin Cohen</t>
  </si>
  <si>
    <t>86371 Walker Expressway Suite 101 Silvamouth, NM 03103</t>
  </si>
  <si>
    <t>9332991228</t>
  </si>
  <si>
    <t>32206</t>
  </si>
  <si>
    <t>282317</t>
  </si>
  <si>
    <t>Jennifer Phillips</t>
  </si>
  <si>
    <t>423262</t>
  </si>
  <si>
    <t>Andrew Miller</t>
  </si>
  <si>
    <t>5865 Brian Inlet Kristineview, VT 92495</t>
  </si>
  <si>
    <t>2517596538</t>
  </si>
  <si>
    <t>75954</t>
  </si>
  <si>
    <t>743771</t>
  </si>
  <si>
    <t>Elizabeth Brown</t>
  </si>
  <si>
    <t>432785</t>
  </si>
  <si>
    <t>Dr. Lisa Martinez DDS</t>
  </si>
  <si>
    <t>766 Brian Expressway Suite 443 Leslieshire, IA 87667</t>
  </si>
  <si>
    <t>16094988563</t>
  </si>
  <si>
    <t>90300</t>
  </si>
  <si>
    <t>233231</t>
  </si>
  <si>
    <t>Vincent Butler</t>
  </si>
  <si>
    <t>293</t>
  </si>
  <si>
    <t>412993</t>
  </si>
  <si>
    <t>Steven Guerra</t>
  </si>
  <si>
    <t>58625 Edwards Green Tinaside, VA 24848</t>
  </si>
  <si>
    <t>7311697545</t>
  </si>
  <si>
    <t>47475</t>
  </si>
  <si>
    <t>177564</t>
  </si>
  <si>
    <t>Chelsea Carrillo</t>
  </si>
  <si>
    <t>981</t>
  </si>
  <si>
    <t>400689</t>
  </si>
  <si>
    <t>Jorge Miller</t>
  </si>
  <si>
    <t>487 Marshall Way Crystaltown, WI 36541</t>
  </si>
  <si>
    <t>9808216401</t>
  </si>
  <si>
    <t>48173</t>
  </si>
  <si>
    <t>906695</t>
  </si>
  <si>
    <t>Richard Long</t>
  </si>
  <si>
    <t>419970</t>
  </si>
  <si>
    <t>Christopher Martin</t>
  </si>
  <si>
    <t>78384 Daniels Garden Suite 112 New Randybury, KY 39503</t>
  </si>
  <si>
    <t>9510126132</t>
  </si>
  <si>
    <t>89409</t>
  </si>
  <si>
    <t>475932</t>
  </si>
  <si>
    <t>Laura Gilmore</t>
  </si>
  <si>
    <t>435212</t>
  </si>
  <si>
    <t>Patrick George</t>
  </si>
  <si>
    <t>28858 Heather Prairie Suite 216 Tracyburgh, OH 48983</t>
  </si>
  <si>
    <t>0931604406</t>
  </si>
  <si>
    <t>93566</t>
  </si>
  <si>
    <t>159634</t>
  </si>
  <si>
    <t>Cheryl Mcintosh</t>
  </si>
  <si>
    <t>765</t>
  </si>
  <si>
    <t>409893</t>
  </si>
  <si>
    <t>James Bray</t>
  </si>
  <si>
    <t>1024 Linda Park Alyssabury, LA 86496</t>
  </si>
  <si>
    <t>1746564081</t>
  </si>
  <si>
    <t>40990</t>
  </si>
  <si>
    <t>125809</t>
  </si>
  <si>
    <t>Robert Barker</t>
  </si>
  <si>
    <t>412211</t>
  </si>
  <si>
    <t>Sheila Gonzalez</t>
  </si>
  <si>
    <t>645 Mcgrath Loaf Suite 353 Charlesville, MS 47064</t>
  </si>
  <si>
    <t>8502671785</t>
  </si>
  <si>
    <t>52866</t>
  </si>
  <si>
    <t>154546</t>
  </si>
  <si>
    <t>Stephanie Richardson</t>
  </si>
  <si>
    <t>635</t>
  </si>
  <si>
    <t>424218</t>
  </si>
  <si>
    <t>Elizabeth Winters</t>
  </si>
  <si>
    <t>64753 Clements Burgs Suite 315 Frystad, MO 68245</t>
  </si>
  <si>
    <t>13470248270</t>
  </si>
  <si>
    <t>13119</t>
  </si>
  <si>
    <t>919784</t>
  </si>
  <si>
    <t>Jasmine Downs</t>
  </si>
  <si>
    <t>592</t>
  </si>
  <si>
    <t>439269</t>
  </si>
  <si>
    <t>Mrs. Michelle Wood DDS</t>
  </si>
  <si>
    <t>727 Coffey Oval Apt. 558 Aaronside, WA 99504</t>
  </si>
  <si>
    <t>3379668695</t>
  </si>
  <si>
    <t>96686</t>
  </si>
  <si>
    <t>584389</t>
  </si>
  <si>
    <t>Robert Thompson</t>
  </si>
  <si>
    <t>751</t>
  </si>
  <si>
    <t>424101</t>
  </si>
  <si>
    <t>Stephen Johnson</t>
  </si>
  <si>
    <t>67791 Elizabeth Freeway East Lisa, AZ 36885</t>
  </si>
  <si>
    <t>2208633715</t>
  </si>
  <si>
    <t>96905</t>
  </si>
  <si>
    <t>891908</t>
  </si>
  <si>
    <t>Matthew Poole</t>
  </si>
  <si>
    <t>726</t>
  </si>
  <si>
    <t>405698</t>
  </si>
  <si>
    <t>Abigail Mooney</t>
  </si>
  <si>
    <t>68046 Norris Forks South Mark, ME 18406</t>
  </si>
  <si>
    <t>8701130668</t>
  </si>
  <si>
    <t>54702</t>
  </si>
  <si>
    <t>910284</t>
  </si>
  <si>
    <t>Sandra Snow</t>
  </si>
  <si>
    <t>404163</t>
  </si>
  <si>
    <t>Diana Coleman</t>
  </si>
  <si>
    <t>PSC 4345, Box 2595 APO AA 88399</t>
  </si>
  <si>
    <t>2078600845</t>
  </si>
  <si>
    <t>15856</t>
  </si>
  <si>
    <t>728518</t>
  </si>
  <si>
    <t>Eugene Schmidt</t>
  </si>
  <si>
    <t>702</t>
  </si>
  <si>
    <t>403411</t>
  </si>
  <si>
    <t>James Harris</t>
  </si>
  <si>
    <t>600 Moran Junction Suite 782 South Alexander, ND 00944</t>
  </si>
  <si>
    <t>9559363767</t>
  </si>
  <si>
    <t>14720</t>
  </si>
  <si>
    <t>385818</t>
  </si>
  <si>
    <t>Anthony Larson</t>
  </si>
  <si>
    <t>403303</t>
  </si>
  <si>
    <t>Joshua Peterson</t>
  </si>
  <si>
    <t>Unit 2319 Box 1853 DPO AA 65575</t>
  </si>
  <si>
    <t>5894315214</t>
  </si>
  <si>
    <t>34333</t>
  </si>
  <si>
    <t>775130</t>
  </si>
  <si>
    <t>Anthony Stevenson</t>
  </si>
  <si>
    <t>406862</t>
  </si>
  <si>
    <t>Maurice Green</t>
  </si>
  <si>
    <t>878 Dustin Points Apt. 371 Lisaburgh, AR 39143</t>
  </si>
  <si>
    <t>5651473499</t>
  </si>
  <si>
    <t>30339</t>
  </si>
  <si>
    <t>785125</t>
  </si>
  <si>
    <t>Terry Mason</t>
  </si>
  <si>
    <t>929</t>
  </si>
  <si>
    <t>439086</t>
  </si>
  <si>
    <t>Ryan Pace</t>
  </si>
  <si>
    <t>42219 Marie Route Apt. 496 North Christopher, NV 61887</t>
  </si>
  <si>
    <t>4656724610</t>
  </si>
  <si>
    <t>63759</t>
  </si>
  <si>
    <t>989292</t>
  </si>
  <si>
    <t>William Cole DVM</t>
  </si>
  <si>
    <t>418015</t>
  </si>
  <si>
    <t>Joe Castaneda</t>
  </si>
  <si>
    <t>Unit 1055 Box 6181 DPO AE 41712</t>
  </si>
  <si>
    <t>4538934119</t>
  </si>
  <si>
    <t>53290</t>
  </si>
  <si>
    <t>497388</t>
  </si>
  <si>
    <t>Nathaniel Anthony</t>
  </si>
  <si>
    <t>406240</t>
  </si>
  <si>
    <t>Daisy Frazier</t>
  </si>
  <si>
    <t>68213 Evans Divide Hartmanton, WI 61277</t>
  </si>
  <si>
    <t>2288605584</t>
  </si>
  <si>
    <t>85200</t>
  </si>
  <si>
    <t>561074</t>
  </si>
  <si>
    <t>Grant Morris</t>
  </si>
  <si>
    <t>943</t>
  </si>
  <si>
    <t>408436</t>
  </si>
  <si>
    <t>Vanessa York</t>
  </si>
  <si>
    <t>0023 Brewer Freeway West Erin, SC 09480</t>
  </si>
  <si>
    <t>0315670257</t>
  </si>
  <si>
    <t>37739</t>
  </si>
  <si>
    <t>662833</t>
  </si>
  <si>
    <t>Michelle Turner</t>
  </si>
  <si>
    <t>426588</t>
  </si>
  <si>
    <t>Rebecca Brooks</t>
  </si>
  <si>
    <t>3486 Hamilton Lock Suite 950 North Loganbury, AZ 23881</t>
  </si>
  <si>
    <t>4174386372</t>
  </si>
  <si>
    <t>43368</t>
  </si>
  <si>
    <t>314467</t>
  </si>
  <si>
    <t>Nathaniel Cline</t>
  </si>
  <si>
    <t>618</t>
  </si>
  <si>
    <t>431815</t>
  </si>
  <si>
    <t>Susan Foster</t>
  </si>
  <si>
    <t>00846 Jennifer Forges South Brett, NY 81225</t>
  </si>
  <si>
    <t>7825036397</t>
  </si>
  <si>
    <t>15858</t>
  </si>
  <si>
    <t>112400</t>
  </si>
  <si>
    <t>Brett Mcmillan</t>
  </si>
  <si>
    <t>894</t>
  </si>
  <si>
    <t>409596</t>
  </si>
  <si>
    <t>3099 Chung Green Dannyport, WA 89821</t>
  </si>
  <si>
    <t>8898675922</t>
  </si>
  <si>
    <t>82007</t>
  </si>
  <si>
    <t>191391</t>
  </si>
  <si>
    <t>Michael Jones</t>
  </si>
  <si>
    <t>412302</t>
  </si>
  <si>
    <t>Amber Young</t>
  </si>
  <si>
    <t>45783 Melissa Keys Apt. 559 Jacksontown, NV 73767</t>
  </si>
  <si>
    <t>3733709932</t>
  </si>
  <si>
    <t>99177</t>
  </si>
  <si>
    <t>102485</t>
  </si>
  <si>
    <t>Brandi Ewing</t>
  </si>
  <si>
    <t>414294</t>
  </si>
  <si>
    <t>William Marshall</t>
  </si>
  <si>
    <t>788 Luis Stream Apt. 174 Valerieberg, WY 41659</t>
  </si>
  <si>
    <t>5055658855</t>
  </si>
  <si>
    <t>96430</t>
  </si>
  <si>
    <t>285366</t>
  </si>
  <si>
    <t>Nina George</t>
  </si>
  <si>
    <t>532</t>
  </si>
  <si>
    <t>415845</t>
  </si>
  <si>
    <t>Kristen Wade</t>
  </si>
  <si>
    <t>2514 Cain Springs Michaelville, SC 72877</t>
  </si>
  <si>
    <t>15483843257</t>
  </si>
  <si>
    <t>27799</t>
  </si>
  <si>
    <t>100430</t>
  </si>
  <si>
    <t>Breanna Rodriguez</t>
  </si>
  <si>
    <t>419968</t>
  </si>
  <si>
    <t>Kristy Flores</t>
  </si>
  <si>
    <t>39382 Tran Path West Ruthville, NH 77271</t>
  </si>
  <si>
    <t>0743943490</t>
  </si>
  <si>
    <t>23610</t>
  </si>
  <si>
    <t>922607</t>
  </si>
  <si>
    <t>John Le</t>
  </si>
  <si>
    <t>723</t>
  </si>
  <si>
    <t>433355</t>
  </si>
  <si>
    <t>Anthony Burke</t>
  </si>
  <si>
    <t>989 Haas Ville Apt. 189 Christophershire, CA 17617</t>
  </si>
  <si>
    <t>9982172682</t>
  </si>
  <si>
    <t>84569</t>
  </si>
  <si>
    <t>765192</t>
  </si>
  <si>
    <t>Matthew Rios</t>
  </si>
  <si>
    <t>992</t>
  </si>
  <si>
    <t>406796</t>
  </si>
  <si>
    <t>Patricia Walsh</t>
  </si>
  <si>
    <t>506 Beth Glen Apt. 756 Phillipsbury, LA 91235</t>
  </si>
  <si>
    <t>7104240601</t>
  </si>
  <si>
    <t>65182</t>
  </si>
  <si>
    <t>189915</t>
  </si>
  <si>
    <t>Matthew Smith DVM</t>
  </si>
  <si>
    <t>545</t>
  </si>
  <si>
    <t>427511</t>
  </si>
  <si>
    <t>Charles Gonzalez</t>
  </si>
  <si>
    <t>285 Jones Forks Wardtown, MO 42823</t>
  </si>
  <si>
    <t>9439940553</t>
  </si>
  <si>
    <t>15959</t>
  </si>
  <si>
    <t>147191</t>
  </si>
  <si>
    <t>Charlene Garcia</t>
  </si>
  <si>
    <t>419352</t>
  </si>
  <si>
    <t>Mary Bennett</t>
  </si>
  <si>
    <t>51448 Garcia Ford Apt. 050 West Christieton, ID 22996</t>
  </si>
  <si>
    <t>9747311115</t>
  </si>
  <si>
    <t>22497</t>
  </si>
  <si>
    <t>561496</t>
  </si>
  <si>
    <t>Christian Pruitt</t>
  </si>
  <si>
    <t>432698</t>
  </si>
  <si>
    <t>Nathan Stone</t>
  </si>
  <si>
    <t>446 Kelley Dale Apt. 265 West Dianaport, ID 84165</t>
  </si>
  <si>
    <t>1301623172</t>
  </si>
  <si>
    <t>78406</t>
  </si>
  <si>
    <t>128440</t>
  </si>
  <si>
    <t>Christopher Williamson</t>
  </si>
  <si>
    <t>651</t>
  </si>
  <si>
    <t>435264</t>
  </si>
  <si>
    <t>Colin Hester</t>
  </si>
  <si>
    <t>M23</t>
  </si>
  <si>
    <t>071 Watson Roads Apt. 875 East Mikaylafurt, MA 70228</t>
  </si>
  <si>
    <t>6962658804</t>
  </si>
  <si>
    <t>82748</t>
  </si>
  <si>
    <t>253871</t>
  </si>
  <si>
    <t>Bonnie Smith</t>
  </si>
  <si>
    <t>430192</t>
  </si>
  <si>
    <t>Brian Hernandez</t>
  </si>
  <si>
    <t>9814 Lisa Knoll Suite 441 Lake Taylorburgh, CA 45972</t>
  </si>
  <si>
    <t>3883335833</t>
  </si>
  <si>
    <t>53005</t>
  </si>
  <si>
    <t>782203</t>
  </si>
  <si>
    <t>Melissa Sanders</t>
  </si>
  <si>
    <t>597</t>
  </si>
  <si>
    <t>428428</t>
  </si>
  <si>
    <t>Zachary Taylor</t>
  </si>
  <si>
    <t>8508 Garner Trace Apt. 582 Reynoldsside, DE 88046</t>
  </si>
  <si>
    <t>4598241506</t>
  </si>
  <si>
    <t>14150</t>
  </si>
  <si>
    <t>399509</t>
  </si>
  <si>
    <t>Kimberly Nicholson</t>
  </si>
  <si>
    <t>427110</t>
  </si>
  <si>
    <t>Laura Holland</t>
  </si>
  <si>
    <t>095 Lauren Isle Suite 014 Kimberlyton, MS 85222</t>
  </si>
  <si>
    <t>3770741338</t>
  </si>
  <si>
    <t>90608</t>
  </si>
  <si>
    <t>261204</t>
  </si>
  <si>
    <t>David Martin</t>
  </si>
  <si>
    <t>419749</t>
  </si>
  <si>
    <t>Donna Davidson</t>
  </si>
  <si>
    <t>308 Hernandez Square Mcdanielland, SD 86676</t>
  </si>
  <si>
    <t>3505710730</t>
  </si>
  <si>
    <t>27583</t>
  </si>
  <si>
    <t>610653</t>
  </si>
  <si>
    <t>James Ryan</t>
  </si>
  <si>
    <t>217</t>
  </si>
  <si>
    <t>436090</t>
  </si>
  <si>
    <t>Teresa Moore</t>
  </si>
  <si>
    <t>602 Kelsey Underpass Suite 385 Vaughnchester, DE 53038</t>
  </si>
  <si>
    <t>1244029247</t>
  </si>
  <si>
    <t>80387</t>
  </si>
  <si>
    <t>906913</t>
  </si>
  <si>
    <t>Kyle Edwards</t>
  </si>
  <si>
    <t>403908</t>
  </si>
  <si>
    <t>Raymond Williams</t>
  </si>
  <si>
    <t>50061 Chandler Vista Port Dannyview, DE 21328</t>
  </si>
  <si>
    <t>4013196450</t>
  </si>
  <si>
    <t>34505</t>
  </si>
  <si>
    <t>359162</t>
  </si>
  <si>
    <t>Joseph Archer</t>
  </si>
  <si>
    <t>403998</t>
  </si>
  <si>
    <t>Kimberly Brooks</t>
  </si>
  <si>
    <t>PSC 0674, Box 0838 APO AE 68332</t>
  </si>
  <si>
    <t>0285549854</t>
  </si>
  <si>
    <t>60443</t>
  </si>
  <si>
    <t>533723</t>
  </si>
  <si>
    <t>Andrew Combs DDS</t>
  </si>
  <si>
    <t>311</t>
  </si>
  <si>
    <t>438427</t>
  </si>
  <si>
    <t>Michelle Garcia</t>
  </si>
  <si>
    <t>861 Gordon Station Apt. 942 Penaborough, KY 08838</t>
  </si>
  <si>
    <t>6024686279</t>
  </si>
  <si>
    <t>70501</t>
  </si>
  <si>
    <t>920179</t>
  </si>
  <si>
    <t>Mckenzie Mills</t>
  </si>
  <si>
    <t>416428</t>
  </si>
  <si>
    <t>Daniel Martinez</t>
  </si>
  <si>
    <t>66288 Phillips Brook Apt. 385 North Emilymouth, CA 27413</t>
  </si>
  <si>
    <t>16955342019</t>
  </si>
  <si>
    <t>81452</t>
  </si>
  <si>
    <t>603472</t>
  </si>
  <si>
    <t>Caitlin Chang</t>
  </si>
  <si>
    <t>297</t>
  </si>
  <si>
    <t>400924</t>
  </si>
  <si>
    <t>Keith Castro</t>
  </si>
  <si>
    <t>USNV Gonzalez FPO AA 13404</t>
  </si>
  <si>
    <t>6416939624</t>
  </si>
  <si>
    <t>99089</t>
  </si>
  <si>
    <t>672403</t>
  </si>
  <si>
    <t>Natalie Hernandez</t>
  </si>
  <si>
    <t>316</t>
  </si>
  <si>
    <t>401551</t>
  </si>
  <si>
    <t>Spencer Patterson DDS</t>
  </si>
  <si>
    <t>500 Linda Drive North Williamtown, DE 49989</t>
  </si>
  <si>
    <t>4127547750</t>
  </si>
  <si>
    <t>21024</t>
  </si>
  <si>
    <t>288940</t>
  </si>
  <si>
    <t>Jerome Campbell</t>
  </si>
  <si>
    <t>422124</t>
  </si>
  <si>
    <t>Darren Burton</t>
  </si>
  <si>
    <t>27943 Angelica Lights Apt. 680 New Joanchester, WI 51804</t>
  </si>
  <si>
    <t>5727283653</t>
  </si>
  <si>
    <t>28346</t>
  </si>
  <si>
    <t>831120</t>
  </si>
  <si>
    <t>Philip Mccann</t>
  </si>
  <si>
    <t>817</t>
  </si>
  <si>
    <t>413045</t>
  </si>
  <si>
    <t>Emily Young</t>
  </si>
  <si>
    <t>PSC 1132, Box 0717 APO AE 98120</t>
  </si>
  <si>
    <t>2627763954</t>
  </si>
  <si>
    <t>81536</t>
  </si>
  <si>
    <t>213716</t>
  </si>
  <si>
    <t>Rachael Flores</t>
  </si>
  <si>
    <t>412118</t>
  </si>
  <si>
    <t>Isaiah Gould</t>
  </si>
  <si>
    <t>0308 Harris Plaza Suite 140 North Johnburgh, NJ 73731</t>
  </si>
  <si>
    <t>1392679354</t>
  </si>
  <si>
    <t>65085</t>
  </si>
  <si>
    <t>944249</t>
  </si>
  <si>
    <t>Rebecca Vazquez</t>
  </si>
  <si>
    <t>411889</t>
  </si>
  <si>
    <t>Nancy Schneider</t>
  </si>
  <si>
    <t>621 Sweeney Shoal Port Thomasmouth, NE 29250</t>
  </si>
  <si>
    <t>7409738436</t>
  </si>
  <si>
    <t>68266</t>
  </si>
  <si>
    <t>392487</t>
  </si>
  <si>
    <t>Dennis White</t>
  </si>
  <si>
    <t>939</t>
  </si>
  <si>
    <t>412389</t>
  </si>
  <si>
    <t>Connie Rogers</t>
  </si>
  <si>
    <t>5439 Brian Way Suite 322 South Morgan, AZ 43569</t>
  </si>
  <si>
    <t>15329904001</t>
  </si>
  <si>
    <t>62266</t>
  </si>
  <si>
    <t>111777</t>
  </si>
  <si>
    <t>Warren Hansen</t>
  </si>
  <si>
    <t>404593</t>
  </si>
  <si>
    <t>Ian Anderson</t>
  </si>
  <si>
    <t>21228 Robert Islands Suite 219 Davischester, ME 71872</t>
  </si>
  <si>
    <t>4750964095</t>
  </si>
  <si>
    <t>32183</t>
  </si>
  <si>
    <t>574230</t>
  </si>
  <si>
    <t>Leonard Kelly</t>
  </si>
  <si>
    <t>906</t>
  </si>
  <si>
    <t>416238</t>
  </si>
  <si>
    <t>Kelly Hernandez</t>
  </si>
  <si>
    <t>30727 Petersen Avenue Anthonyfurt, AL 36734</t>
  </si>
  <si>
    <t>12757135421</t>
  </si>
  <si>
    <t>62795</t>
  </si>
  <si>
    <t>278521</t>
  </si>
  <si>
    <t>Megan Reed</t>
  </si>
  <si>
    <t>527</t>
  </si>
  <si>
    <t>403011</t>
  </si>
  <si>
    <t>Michelle Sanchez</t>
  </si>
  <si>
    <t>71750 Gomez Prairie Kimland, NC 46845</t>
  </si>
  <si>
    <t>5782280673</t>
  </si>
  <si>
    <t>25110</t>
  </si>
  <si>
    <t>392803</t>
  </si>
  <si>
    <t>Wayne Rivas</t>
  </si>
  <si>
    <t>401888</t>
  </si>
  <si>
    <t>Lisa Jacobs</t>
  </si>
  <si>
    <t>26474 Emma Cape Suttontown, IL 48311</t>
  </si>
  <si>
    <t>6425339839</t>
  </si>
  <si>
    <t>63978</t>
  </si>
  <si>
    <t>675521</t>
  </si>
  <si>
    <t>William Estes</t>
  </si>
  <si>
    <t>434070</t>
  </si>
  <si>
    <t>Natalie Carpenter</t>
  </si>
  <si>
    <t>8223 Salinas Hills North Samanthafurt, MI 55205</t>
  </si>
  <si>
    <t>2967754828</t>
  </si>
  <si>
    <t>19166</t>
  </si>
  <si>
    <t>708802</t>
  </si>
  <si>
    <t>Christopher Allison</t>
  </si>
  <si>
    <t>913</t>
  </si>
  <si>
    <t>408761</t>
  </si>
  <si>
    <t>Tracy Silva</t>
  </si>
  <si>
    <t>71093 Crawford Radial Apt. 061 Sonyaburgh, UT 10321</t>
  </si>
  <si>
    <t>0683972626</t>
  </si>
  <si>
    <t>33585</t>
  </si>
  <si>
    <t>647935</t>
  </si>
  <si>
    <t>Michael Conner</t>
  </si>
  <si>
    <t>431</t>
  </si>
  <si>
    <t>437634</t>
  </si>
  <si>
    <t>Mr. Antonio Carter DDS</t>
  </si>
  <si>
    <t>220 Amy Cove Williamsland, NV 36783</t>
  </si>
  <si>
    <t>5740514616</t>
  </si>
  <si>
    <t>23604</t>
  </si>
  <si>
    <t>529962</t>
  </si>
  <si>
    <t>William Taylor</t>
  </si>
  <si>
    <t>938</t>
  </si>
  <si>
    <t>420947</t>
  </si>
  <si>
    <t>Tamara Burns</t>
  </si>
  <si>
    <t>498 Rice Garden Smithstad, WA 88157</t>
  </si>
  <si>
    <t>2062733996</t>
  </si>
  <si>
    <t>63771</t>
  </si>
  <si>
    <t>268481</t>
  </si>
  <si>
    <t>Daniel Ochoa</t>
  </si>
  <si>
    <t>344</t>
  </si>
  <si>
    <t>426592</t>
  </si>
  <si>
    <t>Megan Willis</t>
  </si>
  <si>
    <t>1425 Michael Forest Tapiamouth, NY 21355</t>
  </si>
  <si>
    <t>5098234131</t>
  </si>
  <si>
    <t>70794</t>
  </si>
  <si>
    <t>226393</t>
  </si>
  <si>
    <t>Tricia Hernandez</t>
  </si>
  <si>
    <t>960</t>
  </si>
  <si>
    <t>436232</t>
  </si>
  <si>
    <t>Brittney Perkins</t>
  </si>
  <si>
    <t>69780 Miller Causeway Suite 531 Michaelshire, VA 20641</t>
  </si>
  <si>
    <t>7497335798</t>
  </si>
  <si>
    <t>71944</t>
  </si>
  <si>
    <t>735962</t>
  </si>
  <si>
    <t>Jasmine Jackson</t>
  </si>
  <si>
    <t>571</t>
  </si>
  <si>
    <t>Kevin King</t>
  </si>
  <si>
    <t>497 Jose Pine Suite 171 Trevinoshire, NJ 59349</t>
  </si>
  <si>
    <t>4126358685</t>
  </si>
  <si>
    <t>70014</t>
  </si>
  <si>
    <t>410039</t>
  </si>
  <si>
    <t>Patrick Ryan</t>
  </si>
  <si>
    <t>427</t>
  </si>
  <si>
    <t>418968</t>
  </si>
  <si>
    <t>Matthew King</t>
  </si>
  <si>
    <t>538 Gutierrez Road Ericaland, MN 19514</t>
  </si>
  <si>
    <t>8275309233</t>
  </si>
  <si>
    <t>10301</t>
  </si>
  <si>
    <t>854808</t>
  </si>
  <si>
    <t>Sydney Archer</t>
  </si>
  <si>
    <t>491</t>
  </si>
  <si>
    <t>411022</t>
  </si>
  <si>
    <t>Justin Herring</t>
  </si>
  <si>
    <t>8391 James Village East Rachelbury, NY 31807</t>
  </si>
  <si>
    <t>9768435551</t>
  </si>
  <si>
    <t>15142</t>
  </si>
  <si>
    <t>728859</t>
  </si>
  <si>
    <t>Matthew Hebert</t>
  </si>
  <si>
    <t>852</t>
  </si>
  <si>
    <t>401589</t>
  </si>
  <si>
    <t>Angela Prince</t>
  </si>
  <si>
    <t>102 Dominguez Roads Apt. 683 Yatesside, ND 91150</t>
  </si>
  <si>
    <t>15723798237</t>
  </si>
  <si>
    <t>10106</t>
  </si>
  <si>
    <t>908665</t>
  </si>
  <si>
    <t>Charles Hill</t>
  </si>
  <si>
    <t>266</t>
  </si>
  <si>
    <t>411204</t>
  </si>
  <si>
    <t>Barbara Griffith</t>
  </si>
  <si>
    <t>195 Malone Run Suite 556 Lisaton, ME 14285</t>
  </si>
  <si>
    <t>2254223464</t>
  </si>
  <si>
    <t>97016</t>
  </si>
  <si>
    <t>953775</t>
  </si>
  <si>
    <t>Jessica Turner</t>
  </si>
  <si>
    <t>369</t>
  </si>
  <si>
    <t>413860</t>
  </si>
  <si>
    <t>Nathan Schroeder</t>
  </si>
  <si>
    <t>3443 King Unions Suite 044 North Michelebury, AL 64407</t>
  </si>
  <si>
    <t>9041581281</t>
  </si>
  <si>
    <t>48858</t>
  </si>
  <si>
    <t>560490</t>
  </si>
  <si>
    <t>Lauren Jones</t>
  </si>
  <si>
    <t>401</t>
  </si>
  <si>
    <t>403107</t>
  </si>
  <si>
    <t>Brent Richardson</t>
  </si>
  <si>
    <t>65310 White Cliff Douglastown, KS 69816</t>
  </si>
  <si>
    <t>7933833629</t>
  </si>
  <si>
    <t>69957</t>
  </si>
  <si>
    <t>200234</t>
  </si>
  <si>
    <t>Gerald Lin</t>
  </si>
  <si>
    <t>413369</t>
  </si>
  <si>
    <t>Mr. Keith Hartman</t>
  </si>
  <si>
    <t>2235 John Corner Suite 574 North Amandamouth, ME 48400</t>
  </si>
  <si>
    <t>12582925661</t>
  </si>
  <si>
    <t>98225</t>
  </si>
  <si>
    <t>604837</t>
  </si>
  <si>
    <t>Amanda Vega</t>
  </si>
  <si>
    <t>455</t>
  </si>
  <si>
    <t>434346</t>
  </si>
  <si>
    <t>Phillip Powell</t>
  </si>
  <si>
    <t>6471 Lowery Summit Apt. 951 South Jorge, NM 09404</t>
  </si>
  <si>
    <t>6598185091</t>
  </si>
  <si>
    <t>52912</t>
  </si>
  <si>
    <t>477858</t>
  </si>
  <si>
    <t>Mary Cole</t>
  </si>
  <si>
    <t>366</t>
  </si>
  <si>
    <t>421846</t>
  </si>
  <si>
    <t>Hailey Johnson</t>
  </si>
  <si>
    <t>5064 Ronald Garden Apt. 354 Claytonberg, WI 51238</t>
  </si>
  <si>
    <t>3254815372</t>
  </si>
  <si>
    <t>60208</t>
  </si>
  <si>
    <t>163026</t>
  </si>
  <si>
    <t>Wesley Love</t>
  </si>
  <si>
    <t>461</t>
  </si>
  <si>
    <t>438027</t>
  </si>
  <si>
    <t>Sheena Warren</t>
  </si>
  <si>
    <t>97816 Amanda Hills Russellstad, MI 21006</t>
  </si>
  <si>
    <t>10566999599</t>
  </si>
  <si>
    <t>64369</t>
  </si>
  <si>
    <t>126118</t>
  </si>
  <si>
    <t>Nicole Lewis</t>
  </si>
  <si>
    <t>396</t>
  </si>
  <si>
    <t>410916</t>
  </si>
  <si>
    <t>Justin Juarez</t>
  </si>
  <si>
    <t>708 Eric Village Suite 241 Melissafort, RI 07771</t>
  </si>
  <si>
    <t>5401566199</t>
  </si>
  <si>
    <t>38624</t>
  </si>
  <si>
    <t>566732</t>
  </si>
  <si>
    <t>Trevor Taylor</t>
  </si>
  <si>
    <t>729</t>
  </si>
  <si>
    <t>406224</t>
  </si>
  <si>
    <t>Stephanie Frazier</t>
  </si>
  <si>
    <t>800 Reyes Drive Rickymouth, RI 39102</t>
  </si>
  <si>
    <t>0974357767</t>
  </si>
  <si>
    <t>47415</t>
  </si>
  <si>
    <t>709481</t>
  </si>
  <si>
    <t>Michael Ryan</t>
  </si>
  <si>
    <t>828</t>
  </si>
  <si>
    <t>433881</t>
  </si>
  <si>
    <t>Julie Gutierrez</t>
  </si>
  <si>
    <t>8987 Angela Islands Suite 313 Baileychester, TX 53465</t>
  </si>
  <si>
    <t>6121049200</t>
  </si>
  <si>
    <t>62437</t>
  </si>
  <si>
    <t>465898</t>
  </si>
  <si>
    <t>Krystal Foley</t>
  </si>
  <si>
    <t>430920</t>
  </si>
  <si>
    <t>Teresa Campos</t>
  </si>
  <si>
    <t>59171 Emily Trail Lorifort, IL 26700</t>
  </si>
  <si>
    <t>15635768931</t>
  </si>
  <si>
    <t>77050</t>
  </si>
  <si>
    <t>968087</t>
  </si>
  <si>
    <t>Jason Gibson</t>
  </si>
  <si>
    <t>846</t>
  </si>
  <si>
    <t>437417</t>
  </si>
  <si>
    <t>Kerry Phillips</t>
  </si>
  <si>
    <t>04296 Melissa Valley Apt. 665 Frederickhaven, WY 74710</t>
  </si>
  <si>
    <t>5075616315</t>
  </si>
  <si>
    <t>70094</t>
  </si>
  <si>
    <t>950200</t>
  </si>
  <si>
    <t>Scott Williams</t>
  </si>
  <si>
    <t>415597</t>
  </si>
  <si>
    <t>Stephanie Gray</t>
  </si>
  <si>
    <t>998 Michael Divide Apt. 685 Jonathanshire, ME 26922</t>
  </si>
  <si>
    <t>0820984535</t>
  </si>
  <si>
    <t>53561</t>
  </si>
  <si>
    <t>118213</t>
  </si>
  <si>
    <t>Valerie Lewis</t>
  </si>
  <si>
    <t>406332</t>
  </si>
  <si>
    <t>Susan Osborne</t>
  </si>
  <si>
    <t>Unit 2468 Box 9231 DPO AE 29072</t>
  </si>
  <si>
    <t>1566635044</t>
  </si>
  <si>
    <t>79683</t>
  </si>
  <si>
    <t>809976</t>
  </si>
  <si>
    <t>Sean Carr</t>
  </si>
  <si>
    <t>572</t>
  </si>
  <si>
    <t>423127</t>
  </si>
  <si>
    <t>Tyler Harvey</t>
  </si>
  <si>
    <t>02673 Watson Key Apt. 093 Kristenfort, KS 84337</t>
  </si>
  <si>
    <t>1050098080</t>
  </si>
  <si>
    <t>41997</t>
  </si>
  <si>
    <t>862544</t>
  </si>
  <si>
    <t>Heather Vaughn</t>
  </si>
  <si>
    <t>424876</t>
  </si>
  <si>
    <t>Connie Thompson</t>
  </si>
  <si>
    <t>623 Burke Falls Apt. 448 Davisberg, KS 36005</t>
  </si>
  <si>
    <t>4274081434</t>
  </si>
  <si>
    <t>48537</t>
  </si>
  <si>
    <t>360972</t>
  </si>
  <si>
    <t>Jessica Sexton</t>
  </si>
  <si>
    <t>980</t>
  </si>
  <si>
    <t>411479</t>
  </si>
  <si>
    <t>Betty Davis</t>
  </si>
  <si>
    <t>6696 Robert Branch Wesleyfort, SD 84822</t>
  </si>
  <si>
    <t>2709783294</t>
  </si>
  <si>
    <t>57389</t>
  </si>
  <si>
    <t>756042</t>
  </si>
  <si>
    <t>Savannah Jackson</t>
  </si>
  <si>
    <t>417105</t>
  </si>
  <si>
    <t>Patrick Byrd</t>
  </si>
  <si>
    <t>5419 Miller Drive Apt. 838 Francisland, OH 79476</t>
  </si>
  <si>
    <t>8698876450</t>
  </si>
  <si>
    <t>16300</t>
  </si>
  <si>
    <t>632440</t>
  </si>
  <si>
    <t>Michael Marquez</t>
  </si>
  <si>
    <t>996</t>
  </si>
  <si>
    <t>435365</t>
  </si>
  <si>
    <t>Jay Richards</t>
  </si>
  <si>
    <t>9749 Alexander Pine Suite 900 Lake Austinton, SC 19839</t>
  </si>
  <si>
    <t>0996472455</t>
  </si>
  <si>
    <t>59845</t>
  </si>
  <si>
    <t>256970</t>
  </si>
  <si>
    <t>Seth Lowery</t>
  </si>
  <si>
    <t>260</t>
  </si>
  <si>
    <t>427699</t>
  </si>
  <si>
    <t>James Tate</t>
  </si>
  <si>
    <t>4065 Robin Bypass Apt. 859 Thomasville, NY 56013</t>
  </si>
  <si>
    <t>2791625426</t>
  </si>
  <si>
    <t>24188</t>
  </si>
  <si>
    <t>755657</t>
  </si>
  <si>
    <t>Michael Mendoza</t>
  </si>
  <si>
    <t>620</t>
  </si>
  <si>
    <t>400713</t>
  </si>
  <si>
    <t>Christine Stevens</t>
  </si>
  <si>
    <t>82878 Mark Rest New Robertstad, IN 93295</t>
  </si>
  <si>
    <t>5879501236</t>
  </si>
  <si>
    <t>34169</t>
  </si>
  <si>
    <t>719057</t>
  </si>
  <si>
    <t>Daniel Carroll</t>
  </si>
  <si>
    <t>413668</t>
  </si>
  <si>
    <t>Christina Yates</t>
  </si>
  <si>
    <t>596 William Burg West Julie, AZ 98017</t>
  </si>
  <si>
    <t>16106546679</t>
  </si>
  <si>
    <t>14667</t>
  </si>
  <si>
    <t>669420</t>
  </si>
  <si>
    <t>Jennifer Gibbs</t>
  </si>
  <si>
    <t>449</t>
  </si>
  <si>
    <t>429073</t>
  </si>
  <si>
    <t>Mr. Frank Oconnor</t>
  </si>
  <si>
    <t>0620 Greene Freeway Ashleyside, IL 06826</t>
  </si>
  <si>
    <t>5182541517</t>
  </si>
  <si>
    <t>81807</t>
  </si>
  <si>
    <t>799326</t>
  </si>
  <si>
    <t>Patrick Hess</t>
  </si>
  <si>
    <t>408496</t>
  </si>
  <si>
    <t>Adam Young</t>
  </si>
  <si>
    <t>0706 Rebecca Oval Apt. 342 South Christopherton, WV 62492</t>
  </si>
  <si>
    <t>14894977484</t>
  </si>
  <si>
    <t>40971</t>
  </si>
  <si>
    <t>775902</t>
  </si>
  <si>
    <t>Jennifer Lamb</t>
  </si>
  <si>
    <t>406420</t>
  </si>
  <si>
    <t>Erin Combs</t>
  </si>
  <si>
    <t>2506 Rivers Road East Danielburgh, WI 95701</t>
  </si>
  <si>
    <t>0273907744</t>
  </si>
  <si>
    <t>83572</t>
  </si>
  <si>
    <t>798395</t>
  </si>
  <si>
    <t>Ralph Barker</t>
  </si>
  <si>
    <t>360</t>
  </si>
  <si>
    <t>410052</t>
  </si>
  <si>
    <t>Joseph Beard</t>
  </si>
  <si>
    <t>5884 Moran Trafficway Apt. 951 Lopezburgh, DC 06641</t>
  </si>
  <si>
    <t>1598966402</t>
  </si>
  <si>
    <t>28286</t>
  </si>
  <si>
    <t>457748</t>
  </si>
  <si>
    <t>Jennifer Ingram</t>
  </si>
  <si>
    <t>924</t>
  </si>
  <si>
    <t>426538</t>
  </si>
  <si>
    <t>Michael Powell</t>
  </si>
  <si>
    <t>031 Gary Flats Medinafurt, NC 83933</t>
  </si>
  <si>
    <t>0045726516</t>
  </si>
  <si>
    <t>79862</t>
  </si>
  <si>
    <t>410947</t>
  </si>
  <si>
    <t>James Thomas</t>
  </si>
  <si>
    <t>424914</t>
  </si>
  <si>
    <t>Holly Moore</t>
  </si>
  <si>
    <t>6929 Small Village Apt. 833 Jacquelinebury, NC 09832</t>
  </si>
  <si>
    <t>13991459867</t>
  </si>
  <si>
    <t>19671</t>
  </si>
  <si>
    <t>580616</t>
  </si>
  <si>
    <t>Kyle Monroe</t>
  </si>
  <si>
    <t>890</t>
  </si>
  <si>
    <t>413674</t>
  </si>
  <si>
    <t>Bradley Palmer</t>
  </si>
  <si>
    <t>0713 Xavier Well Apt. 230 Nealhaven, MI 90783</t>
  </si>
  <si>
    <t>19035272771</t>
  </si>
  <si>
    <t>14692</t>
  </si>
  <si>
    <t>284926</t>
  </si>
  <si>
    <t>James Taylor</t>
  </si>
  <si>
    <t>421130</t>
  </si>
  <si>
    <t>Jeffery Jones</t>
  </si>
  <si>
    <t>Unit 3050 Box 7393 DPO AE 95112</t>
  </si>
  <si>
    <t>4774858172</t>
  </si>
  <si>
    <t>16841</t>
  </si>
  <si>
    <t>428944</t>
  </si>
  <si>
    <t>Karen Gomez</t>
  </si>
  <si>
    <t>359</t>
  </si>
  <si>
    <t>431787</t>
  </si>
  <si>
    <t>John Phelps</t>
  </si>
  <si>
    <t>3934 Webb Drive Crystalfurt, VT 95872</t>
  </si>
  <si>
    <t>8717846759</t>
  </si>
  <si>
    <t>53220</t>
  </si>
  <si>
    <t>968168</t>
  </si>
  <si>
    <t>Juan Schmidt</t>
  </si>
  <si>
    <t>444</t>
  </si>
  <si>
    <t>431516</t>
  </si>
  <si>
    <t>Justin Jones</t>
  </si>
  <si>
    <t>318 Jacob Glens Tommouth, CA 17540</t>
  </si>
  <si>
    <t>10438001775</t>
  </si>
  <si>
    <t>10503</t>
  </si>
  <si>
    <t>220868</t>
  </si>
  <si>
    <t>James Bright</t>
  </si>
  <si>
    <t>405713</t>
  </si>
  <si>
    <t>Julie Brown</t>
  </si>
  <si>
    <t>325 Shepard Skyway North Jennifermouth, AK 94819</t>
  </si>
  <si>
    <t>7263913117</t>
  </si>
  <si>
    <t>83245</t>
  </si>
  <si>
    <t>643006</t>
  </si>
  <si>
    <t>Phillip Parker</t>
  </si>
  <si>
    <t>437</t>
  </si>
  <si>
    <t>415905</t>
  </si>
  <si>
    <t>Tracie Jacobson</t>
  </si>
  <si>
    <t>PSC 8780, Box 0811 APO AA 02506</t>
  </si>
  <si>
    <t>9476123686</t>
  </si>
  <si>
    <t>20356</t>
  </si>
  <si>
    <t>474064</t>
  </si>
  <si>
    <t>Monica Davies</t>
  </si>
  <si>
    <t>804</t>
  </si>
  <si>
    <t>400146</t>
  </si>
  <si>
    <t>USNV Lewis FPO AE 44455</t>
  </si>
  <si>
    <t>0171856846</t>
  </si>
  <si>
    <t>44853</t>
  </si>
  <si>
    <t>263912</t>
  </si>
  <si>
    <t>Bruce Mccann</t>
  </si>
  <si>
    <t>415137</t>
  </si>
  <si>
    <t>Clayton Jones</t>
  </si>
  <si>
    <t>9547 Morgan Locks New Georgeton, IL 64413</t>
  </si>
  <si>
    <t>6585668787</t>
  </si>
  <si>
    <t>72920</t>
  </si>
  <si>
    <t>610904</t>
  </si>
  <si>
    <t>Patricia Johnson</t>
  </si>
  <si>
    <t>428207</t>
  </si>
  <si>
    <t>Amber Mccarthy</t>
  </si>
  <si>
    <t>PSC 5428, Box 0099 APO AP 01743</t>
  </si>
  <si>
    <t>1725526814</t>
  </si>
  <si>
    <t>94564</t>
  </si>
  <si>
    <t>692932</t>
  </si>
  <si>
    <t>Stephen Bennett</t>
  </si>
  <si>
    <t>995</t>
  </si>
  <si>
    <t>423483</t>
  </si>
  <si>
    <t>Nathaniel Williams</t>
  </si>
  <si>
    <t>5871 Turner Junction New Ericaland, TN 46571</t>
  </si>
  <si>
    <t>5707846771</t>
  </si>
  <si>
    <t>31462</t>
  </si>
  <si>
    <t>908369</t>
  </si>
  <si>
    <t>Thomas Zavala</t>
  </si>
  <si>
    <t>411862</t>
  </si>
  <si>
    <t>Antonio Wright</t>
  </si>
  <si>
    <t>1364 Renee Drives East Christophershire, AR 25678</t>
  </si>
  <si>
    <t>9401627659</t>
  </si>
  <si>
    <t>79206</t>
  </si>
  <si>
    <t>615587</t>
  </si>
  <si>
    <t>Timothy Davis</t>
  </si>
  <si>
    <t>419666</t>
  </si>
  <si>
    <t>Rebecca Moore</t>
  </si>
  <si>
    <t>292 Kathryn Pines Randyside, AR 24963</t>
  </si>
  <si>
    <t>8652130887</t>
  </si>
  <si>
    <t>27030</t>
  </si>
  <si>
    <t>275402</t>
  </si>
  <si>
    <t>Patrick Burns</t>
  </si>
  <si>
    <t>904</t>
  </si>
  <si>
    <t>435101</t>
  </si>
  <si>
    <t>David Ruiz</t>
  </si>
  <si>
    <t>4584 Trujillo Curve Apt. 003 Hawkinsside, WY 06133</t>
  </si>
  <si>
    <t>4174652193</t>
  </si>
  <si>
    <t>38057</t>
  </si>
  <si>
    <t>649437</t>
  </si>
  <si>
    <t>Patrick Manning</t>
  </si>
  <si>
    <t>300</t>
  </si>
  <si>
    <t>424084</t>
  </si>
  <si>
    <t>Jennifer Ramirez</t>
  </si>
  <si>
    <t>808 Anthony Expressway East Amytown, NM 23056</t>
  </si>
  <si>
    <t>9901905114</t>
  </si>
  <si>
    <t>56091</t>
  </si>
  <si>
    <t>820863</t>
  </si>
  <si>
    <t>Carlos Ayers</t>
  </si>
  <si>
    <t>347</t>
  </si>
  <si>
    <t>438592</t>
  </si>
  <si>
    <t>Jonathan Riggs</t>
  </si>
  <si>
    <t>02902 Brittany Summit Apt. 082 Sharonstad, WA 44739</t>
  </si>
  <si>
    <t>8055257878</t>
  </si>
  <si>
    <t>19476</t>
  </si>
  <si>
    <t>360774</t>
  </si>
  <si>
    <t>Mitchell Morris</t>
  </si>
  <si>
    <t>829</t>
  </si>
  <si>
    <t>403391</t>
  </si>
  <si>
    <t>Cindy West</t>
  </si>
  <si>
    <t>5553 Michael Square Sabrinafort, MD 80806</t>
  </si>
  <si>
    <t>5125185593</t>
  </si>
  <si>
    <t>46213</t>
  </si>
  <si>
    <t>689994</t>
  </si>
  <si>
    <t>Alicia Reyes</t>
  </si>
  <si>
    <t>405626</t>
  </si>
  <si>
    <t>Molly Jones</t>
  </si>
  <si>
    <t>02732 Kimberly Parkways Suite 170 Glennfurt, AL 13124</t>
  </si>
  <si>
    <t>3155275229</t>
  </si>
  <si>
    <t>53676</t>
  </si>
  <si>
    <t>197304</t>
  </si>
  <si>
    <t>Christine Shaffer</t>
  </si>
  <si>
    <t>541</t>
  </si>
  <si>
    <t>403330</t>
  </si>
  <si>
    <t>Theodore Sherman</t>
  </si>
  <si>
    <t>23530 Haas Ports Suite 321 Port Tommy, ME 45216</t>
  </si>
  <si>
    <t>4913404033</t>
  </si>
  <si>
    <t>41641</t>
  </si>
  <si>
    <t>925676</t>
  </si>
  <si>
    <t>Robert Palmer</t>
  </si>
  <si>
    <t>407128</t>
  </si>
  <si>
    <t>Christina Jones</t>
  </si>
  <si>
    <t>96789 Allen Loaf Robertville, LA 07635</t>
  </si>
  <si>
    <t>1234999094</t>
  </si>
  <si>
    <t>67106</t>
  </si>
  <si>
    <t>367570</t>
  </si>
  <si>
    <t>Nicholas Morgan</t>
  </si>
  <si>
    <t>413362</t>
  </si>
  <si>
    <t>Oscar Williams</t>
  </si>
  <si>
    <t>635 Zachary Ways North Michellestad, WI 34606</t>
  </si>
  <si>
    <t>15259591552</t>
  </si>
  <si>
    <t>31029</t>
  </si>
  <si>
    <t>262740</t>
  </si>
  <si>
    <t>Stephen Olson</t>
  </si>
  <si>
    <t>409694</t>
  </si>
  <si>
    <t>Megan Lopez</t>
  </si>
  <si>
    <t>3810 Nelson Throughway Suite 754 Reneeville, CA 50585</t>
  </si>
  <si>
    <t>5655178698</t>
  </si>
  <si>
    <t>31823</t>
  </si>
  <si>
    <t>816550</t>
  </si>
  <si>
    <t>Mark Edwards</t>
  </si>
  <si>
    <t>405438</t>
  </si>
  <si>
    <t>Margaret Wilkins</t>
  </si>
  <si>
    <t>191 Fields Valley Farleymouth, LA 78120</t>
  </si>
  <si>
    <t>4966041722</t>
  </si>
  <si>
    <t>84177</t>
  </si>
  <si>
    <t>984437</t>
  </si>
  <si>
    <t>Barry Levine</t>
  </si>
  <si>
    <t>429653</t>
  </si>
  <si>
    <t>Amy Mendoza</t>
  </si>
  <si>
    <t>7677 Steven Coves Katieborough, IA 23084</t>
  </si>
  <si>
    <t>3741400394</t>
  </si>
  <si>
    <t>79519</t>
  </si>
  <si>
    <t>298531</t>
  </si>
  <si>
    <t>Dustin Roth</t>
  </si>
  <si>
    <t>275</t>
  </si>
  <si>
    <t>417170</t>
  </si>
  <si>
    <t>Emily Rocha</t>
  </si>
  <si>
    <t>751 Price Estate Apt. 491 South Franciscomouth, TN 88274</t>
  </si>
  <si>
    <t>4819230892</t>
  </si>
  <si>
    <t>24728</t>
  </si>
  <si>
    <t>394930</t>
  </si>
  <si>
    <t>Alexa Holmes</t>
  </si>
  <si>
    <t>408093</t>
  </si>
  <si>
    <t>Nicholas Villanueva</t>
  </si>
  <si>
    <t>7129 Ellison Springs Apt. 569 East Sharonside, WI 41130</t>
  </si>
  <si>
    <t>7095693371</t>
  </si>
  <si>
    <t>75963</t>
  </si>
  <si>
    <t>500737</t>
  </si>
  <si>
    <t>Timothy Wallace</t>
  </si>
  <si>
    <t>453</t>
  </si>
  <si>
    <t>417248</t>
  </si>
  <si>
    <t>Brittany Russell</t>
  </si>
  <si>
    <t>8629 Bishop Creek Suite 177 West Tracyland, CT 24229</t>
  </si>
  <si>
    <t>10456123936</t>
  </si>
  <si>
    <t>96029</t>
  </si>
  <si>
    <t>684104</t>
  </si>
  <si>
    <t>Kimberly Ford</t>
  </si>
  <si>
    <t>764</t>
  </si>
  <si>
    <t>436814</t>
  </si>
  <si>
    <t>Diane Butler</t>
  </si>
  <si>
    <t>341 Townsend Skyway Apt. 948 West Ernestland, LA 83108</t>
  </si>
  <si>
    <t>4589935777</t>
  </si>
  <si>
    <t>44141</t>
  </si>
  <si>
    <t>153927</t>
  </si>
  <si>
    <t>Brett Perez</t>
  </si>
  <si>
    <t>857</t>
  </si>
  <si>
    <t>417376</t>
  </si>
  <si>
    <t>Rebecca Gardner</t>
  </si>
  <si>
    <t>5715 Carter Neck Port Mariahchester, WY 71972</t>
  </si>
  <si>
    <t>3528513027</t>
  </si>
  <si>
    <t>12138</t>
  </si>
  <si>
    <t>411449</t>
  </si>
  <si>
    <t>Cindy Underwood</t>
  </si>
  <si>
    <t>412733</t>
  </si>
  <si>
    <t>Ashley Watson</t>
  </si>
  <si>
    <t>Unit 3348 Box 8336 DPO AP 40006</t>
  </si>
  <si>
    <t>3382826138</t>
  </si>
  <si>
    <t>75812</t>
  </si>
  <si>
    <t>809567</t>
  </si>
  <si>
    <t>William Shepard</t>
  </si>
  <si>
    <t>407023</t>
  </si>
  <si>
    <t>Taylor Crosby MD</t>
  </si>
  <si>
    <t>7181 Maxwell Valleys Apt. 055 Millerside, WI 26067</t>
  </si>
  <si>
    <t>5751083161</t>
  </si>
  <si>
    <t>19007</t>
  </si>
  <si>
    <t>789691</t>
  </si>
  <si>
    <t>Brandi Bender</t>
  </si>
  <si>
    <t>436699</t>
  </si>
  <si>
    <t>Kristy Roman</t>
  </si>
  <si>
    <t>57773 Eric Creek Apt. 166 Kellyview, OH 84348</t>
  </si>
  <si>
    <t>1780556175</t>
  </si>
  <si>
    <t>62494</t>
  </si>
  <si>
    <t>261710</t>
  </si>
  <si>
    <t>Stephen Jones</t>
  </si>
  <si>
    <t>412904</t>
  </si>
  <si>
    <t>Keith Pope</t>
  </si>
  <si>
    <t>12483 Dawson Manors Suite 755 Port Melissamouth, MN 81574</t>
  </si>
  <si>
    <t>0897048002</t>
  </si>
  <si>
    <t>30462</t>
  </si>
  <si>
    <t>729715</t>
  </si>
  <si>
    <t>Christopher Howell</t>
  </si>
  <si>
    <t>609</t>
  </si>
  <si>
    <t>413481</t>
  </si>
  <si>
    <t>Eugene Adams</t>
  </si>
  <si>
    <t>USCGC Russell FPO AE 72235</t>
  </si>
  <si>
    <t>10521134926</t>
  </si>
  <si>
    <t>27444</t>
  </si>
  <si>
    <t>743012</t>
  </si>
  <si>
    <t>Nicole Turner</t>
  </si>
  <si>
    <t>433536</t>
  </si>
  <si>
    <t>Allison Stewart</t>
  </si>
  <si>
    <t>45710 Tiffany Locks Lake Sean, NC 03403</t>
  </si>
  <si>
    <t>13357679197</t>
  </si>
  <si>
    <t>94137</t>
  </si>
  <si>
    <t>242055</t>
  </si>
  <si>
    <t>Clayton Taylor</t>
  </si>
  <si>
    <t>408120</t>
  </si>
  <si>
    <t>Curtis Marshall</t>
  </si>
  <si>
    <t>8705 Pamela Forest Jamesfort, WV 63809</t>
  </si>
  <si>
    <t>5421170637</t>
  </si>
  <si>
    <t>34168</t>
  </si>
  <si>
    <t>845039</t>
  </si>
  <si>
    <t>Jose Young</t>
  </si>
  <si>
    <t>925</t>
  </si>
  <si>
    <t>423181</t>
  </si>
  <si>
    <t>William Pierce</t>
  </si>
  <si>
    <t>3022 Joe Shore Lake Philipburgh, CA 72317</t>
  </si>
  <si>
    <t>4626268587</t>
  </si>
  <si>
    <t>32037</t>
  </si>
  <si>
    <t>367343</t>
  </si>
  <si>
    <t>Megan Estrada</t>
  </si>
  <si>
    <t>435095</t>
  </si>
  <si>
    <t>Jason Ramirez</t>
  </si>
  <si>
    <t>083 Megan Plains Linborough, NV 71639</t>
  </si>
  <si>
    <t>15537961571</t>
  </si>
  <si>
    <t>18210</t>
  </si>
  <si>
    <t>799780</t>
  </si>
  <si>
    <t>Jacob Hale</t>
  </si>
  <si>
    <t>415122</t>
  </si>
  <si>
    <t>Jason Cooper</t>
  </si>
  <si>
    <t>32556 Tamara Lodge South Jeff, AL 77501</t>
  </si>
  <si>
    <t>9226437408</t>
  </si>
  <si>
    <t>77420</t>
  </si>
  <si>
    <t>420882</t>
  </si>
  <si>
    <t>Daniel Green</t>
  </si>
  <si>
    <t>421990</t>
  </si>
  <si>
    <t>Amy Ryan</t>
  </si>
  <si>
    <t>159 Wagner Junction Apt. 680 Brandonstad, KY 18658</t>
  </si>
  <si>
    <t>3207120688</t>
  </si>
  <si>
    <t>32337</t>
  </si>
  <si>
    <t>846346</t>
  </si>
  <si>
    <t>Sean Clarke</t>
  </si>
  <si>
    <t>534</t>
  </si>
  <si>
    <t>425353</t>
  </si>
  <si>
    <t>Cynthia Moss</t>
  </si>
  <si>
    <t>978 Friedman Drive Suite 701 Port Joel, FL 76026</t>
  </si>
  <si>
    <t>0260735411</t>
  </si>
  <si>
    <t>20975</t>
  </si>
  <si>
    <t>865525</t>
  </si>
  <si>
    <t>Angela Anderson</t>
  </si>
  <si>
    <t>409782</t>
  </si>
  <si>
    <t>Abigail Warren</t>
  </si>
  <si>
    <t>55105 Benjamin Coves Nicolemouth, DE 75783</t>
  </si>
  <si>
    <t>1212450137</t>
  </si>
  <si>
    <t>70248</t>
  </si>
  <si>
    <t>424652</t>
  </si>
  <si>
    <t>Sandra Nolan</t>
  </si>
  <si>
    <t>505</t>
  </si>
  <si>
    <t>402206</t>
  </si>
  <si>
    <t>Tony Williams</t>
  </si>
  <si>
    <t>5347 Rice Brooks West Jamestown, MI 28605</t>
  </si>
  <si>
    <t>9313162912</t>
  </si>
  <si>
    <t>70761</t>
  </si>
  <si>
    <t>743814</t>
  </si>
  <si>
    <t>Brian Jackson</t>
  </si>
  <si>
    <t>430325</t>
  </si>
  <si>
    <t>Joshua Wang</t>
  </si>
  <si>
    <t>991 Robertson Brook Suite 962 Port Denniston, CT 29595</t>
  </si>
  <si>
    <t>5646377074</t>
  </si>
  <si>
    <t>86197</t>
  </si>
  <si>
    <t>299493</t>
  </si>
  <si>
    <t>Katrina Miller</t>
  </si>
  <si>
    <t>695</t>
  </si>
  <si>
    <t>437164</t>
  </si>
  <si>
    <t>Michael Nguyen</t>
  </si>
  <si>
    <t>2601 Carpenter Corner Apt. 206 East David, IN 45175</t>
  </si>
  <si>
    <t>6578175770</t>
  </si>
  <si>
    <t>58900</t>
  </si>
  <si>
    <t>791189</t>
  </si>
  <si>
    <t>Donald Edwards</t>
  </si>
  <si>
    <t>403999</t>
  </si>
  <si>
    <t>Kimberly May</t>
  </si>
  <si>
    <t>139 Morris Bypass Willistown, KS 17018</t>
  </si>
  <si>
    <t>9829533399</t>
  </si>
  <si>
    <t>36880</t>
  </si>
  <si>
    <t>316270</t>
  </si>
  <si>
    <t>Steven Huang</t>
  </si>
  <si>
    <t>424081</t>
  </si>
  <si>
    <t>Brent Lewis</t>
  </si>
  <si>
    <t>2349 Kaitlin Meadows Suite 763 Lake Ronald, IL 70621</t>
  </si>
  <si>
    <t>4431871531</t>
  </si>
  <si>
    <t>80248</t>
  </si>
  <si>
    <t>185074</t>
  </si>
  <si>
    <t>Tyler Watts</t>
  </si>
  <si>
    <t>423253</t>
  </si>
  <si>
    <t>Adam Taylor</t>
  </si>
  <si>
    <t>Unit 6891 Box 9837 DPO AP 37993</t>
  </si>
  <si>
    <t>6406821045</t>
  </si>
  <si>
    <t>60822</t>
  </si>
  <si>
    <t>831743</t>
  </si>
  <si>
    <t>Collin Church</t>
  </si>
  <si>
    <t>984</t>
  </si>
  <si>
    <t>407897</t>
  </si>
  <si>
    <t>Carmen Rodriguez</t>
  </si>
  <si>
    <t>442 Fox Crescent Haynesfort, NJ 11804</t>
  </si>
  <si>
    <t>5951311007</t>
  </si>
  <si>
    <t>35263</t>
  </si>
  <si>
    <t>476042</t>
  </si>
  <si>
    <t>Mark Williams</t>
  </si>
  <si>
    <t>433179</t>
  </si>
  <si>
    <t>Robert Patterson</t>
  </si>
  <si>
    <t>882 Antonio Manors Bellville, IA 20212</t>
  </si>
  <si>
    <t>1086860397</t>
  </si>
  <si>
    <t>31463</t>
  </si>
  <si>
    <t>599802</t>
  </si>
  <si>
    <t>Anne Burton</t>
  </si>
  <si>
    <t>426334</t>
  </si>
  <si>
    <t>Mark Yang</t>
  </si>
  <si>
    <t>USS Stokes FPO AE 78518</t>
  </si>
  <si>
    <t>8495062976</t>
  </si>
  <si>
    <t>41137</t>
  </si>
  <si>
    <t>813305</t>
  </si>
  <si>
    <t>Leslie Lamb</t>
  </si>
  <si>
    <t>408585</t>
  </si>
  <si>
    <t>Zachary Bell</t>
  </si>
  <si>
    <t>Unit 4424 Box 8715 DPO AE 50976</t>
  </si>
  <si>
    <t>6687788126</t>
  </si>
  <si>
    <t>64219</t>
  </si>
  <si>
    <t>389295</t>
  </si>
  <si>
    <t>Jessica Hebert</t>
  </si>
  <si>
    <t>428448</t>
  </si>
  <si>
    <t>Betty Thomas PhD</t>
  </si>
  <si>
    <t>6595 Guzman Forges Justinport, WA 53133</t>
  </si>
  <si>
    <t>1860372514</t>
  </si>
  <si>
    <t>19579</t>
  </si>
  <si>
    <t>273911</t>
  </si>
  <si>
    <t>Erika Mcgrath</t>
  </si>
  <si>
    <t>494</t>
  </si>
  <si>
    <t>433384</t>
  </si>
  <si>
    <t>William Galvan</t>
  </si>
  <si>
    <t>1566 Peterson Burgs South Adamberg, VA 49397</t>
  </si>
  <si>
    <t>4632732621</t>
  </si>
  <si>
    <t>34361</t>
  </si>
  <si>
    <t>587496</t>
  </si>
  <si>
    <t>Adam Boyd</t>
  </si>
  <si>
    <t>421378</t>
  </si>
  <si>
    <t>Paul Ford MD</t>
  </si>
  <si>
    <t>14330 Phillips Mill East Susantown, IN 36982</t>
  </si>
  <si>
    <t>8092487753</t>
  </si>
  <si>
    <t>73732</t>
  </si>
  <si>
    <t>486379</t>
  </si>
  <si>
    <t>Lisa Phillips</t>
  </si>
  <si>
    <t>537</t>
  </si>
  <si>
    <t>410928</t>
  </si>
  <si>
    <t>Joshua Whitaker</t>
  </si>
  <si>
    <t>05130 Pamela Groves Apt. 901 Morrisshire, RI 94636</t>
  </si>
  <si>
    <t>4076927238</t>
  </si>
  <si>
    <t>85302</t>
  </si>
  <si>
    <t>669742</t>
  </si>
  <si>
    <t>Robert Hughes</t>
  </si>
  <si>
    <t>314</t>
  </si>
  <si>
    <t>421106</t>
  </si>
  <si>
    <t>David Bennett</t>
  </si>
  <si>
    <t>533 Miller Landing Suite 653 Caldwellville, TX 45760</t>
  </si>
  <si>
    <t>5780659548</t>
  </si>
  <si>
    <t>57621</t>
  </si>
  <si>
    <t>144392</t>
  </si>
  <si>
    <t>Taylor Estrada</t>
  </si>
  <si>
    <t>974</t>
  </si>
  <si>
    <t>420440</t>
  </si>
  <si>
    <t>Linda Sandoval</t>
  </si>
  <si>
    <t>9049 Little Landing Port Ericton, MI 62399</t>
  </si>
  <si>
    <t>8783236225</t>
  </si>
  <si>
    <t>32911</t>
  </si>
  <si>
    <t>160615</t>
  </si>
  <si>
    <t>Heather Gonzalez</t>
  </si>
  <si>
    <t>536</t>
  </si>
  <si>
    <t>421389</t>
  </si>
  <si>
    <t>Robert Hicks</t>
  </si>
  <si>
    <t>42145 Miller Landing Matthewview, MD 38543</t>
  </si>
  <si>
    <t>1190304805</t>
  </si>
  <si>
    <t>23862</t>
  </si>
  <si>
    <t>562618</t>
  </si>
  <si>
    <t>Michael Diaz</t>
  </si>
  <si>
    <t>401722</t>
  </si>
  <si>
    <t>Kevin Gardner</t>
  </si>
  <si>
    <t>1560 Mark Run Wendyhaven, FL 45632</t>
  </si>
  <si>
    <t>6061447261</t>
  </si>
  <si>
    <t>70391</t>
  </si>
  <si>
    <t>494433</t>
  </si>
  <si>
    <t>Benjamin Mcclure</t>
  </si>
  <si>
    <t>439976</t>
  </si>
  <si>
    <t>James Pham</t>
  </si>
  <si>
    <t>679 Molly Divide East Nicolemouth, WI 33863</t>
  </si>
  <si>
    <t>0856169346</t>
  </si>
  <si>
    <t>21130</t>
  </si>
  <si>
    <t>267599</t>
  </si>
  <si>
    <t>Ronald Wade</t>
  </si>
  <si>
    <t>432832</t>
  </si>
  <si>
    <t>Anthony Singleton</t>
  </si>
  <si>
    <t>028 Wright Meadows Apt. 653 Johnmouth, HI 46154</t>
  </si>
  <si>
    <t>4039340720</t>
  </si>
  <si>
    <t>83933</t>
  </si>
  <si>
    <t>155867</t>
  </si>
  <si>
    <t>Logan Christian</t>
  </si>
  <si>
    <t>430042</t>
  </si>
  <si>
    <t>Darrell Brown</t>
  </si>
  <si>
    <t>5305 Rodriguez Spring Apt. 160 Samuelmouth, ID 37172</t>
  </si>
  <si>
    <t>11489071125</t>
  </si>
  <si>
    <t>51678</t>
  </si>
  <si>
    <t>973108</t>
  </si>
  <si>
    <t>Natalie Ortiz</t>
  </si>
  <si>
    <t>420739</t>
  </si>
  <si>
    <t>Rachel Rodriguez</t>
  </si>
  <si>
    <t>23090 Hernandez Island Apt. 008 Phammouth, FL 41421</t>
  </si>
  <si>
    <t>7462803818</t>
  </si>
  <si>
    <t>11944</t>
  </si>
  <si>
    <t>596019</t>
  </si>
  <si>
    <t>Christopher King</t>
  </si>
  <si>
    <t>341</t>
  </si>
  <si>
    <t>414449</t>
  </si>
  <si>
    <t>Christopher Brown</t>
  </si>
  <si>
    <t>689 Angela Spring Robinside, HI 97281</t>
  </si>
  <si>
    <t>3562565659</t>
  </si>
  <si>
    <t>66823</t>
  </si>
  <si>
    <t>922605</t>
  </si>
  <si>
    <t>Nicole Williamson</t>
  </si>
  <si>
    <t>921</t>
  </si>
  <si>
    <t>435312</t>
  </si>
  <si>
    <t>Charles Williams</t>
  </si>
  <si>
    <t>149 Thomas Mission Briannastad, NM 05006</t>
  </si>
  <si>
    <t>7091412538</t>
  </si>
  <si>
    <t>88401</t>
  </si>
  <si>
    <t>939735</t>
  </si>
  <si>
    <t>Aaron Long</t>
  </si>
  <si>
    <t>428292</t>
  </si>
  <si>
    <t>Tina Gibson</t>
  </si>
  <si>
    <t>8278 Shawn Prairie Port Sarahbury, KY 88712</t>
  </si>
  <si>
    <t>19741021819</t>
  </si>
  <si>
    <t>80757</t>
  </si>
  <si>
    <t>915120</t>
  </si>
  <si>
    <t>Carla Klein</t>
  </si>
  <si>
    <t>361</t>
  </si>
  <si>
    <t>422640</t>
  </si>
  <si>
    <t>Jacqueline Little</t>
  </si>
  <si>
    <t>5875 Strong Bypass Suite 084 Anthonyton, KY 97012</t>
  </si>
  <si>
    <t>2478566328</t>
  </si>
  <si>
    <t>15946</t>
  </si>
  <si>
    <t>572463</t>
  </si>
  <si>
    <t>Derek Richmond</t>
  </si>
  <si>
    <t>420091</t>
  </si>
  <si>
    <t>Lisa Weaver</t>
  </si>
  <si>
    <t>46545 Davidson Motorway Apt. 562 Zhangbury, AR 43641</t>
  </si>
  <si>
    <t>0435070277</t>
  </si>
  <si>
    <t>39858</t>
  </si>
  <si>
    <t>641873</t>
  </si>
  <si>
    <t>Brandon Gibson</t>
  </si>
  <si>
    <t>709</t>
  </si>
  <si>
    <t>428342</t>
  </si>
  <si>
    <t>Ann Sexton</t>
  </si>
  <si>
    <t>431 Lucas Glen Apt. 409 South Dustin, DE 35860</t>
  </si>
  <si>
    <t>4750788882</t>
  </si>
  <si>
    <t>23109</t>
  </si>
  <si>
    <t>689277</t>
  </si>
  <si>
    <t>Leslie Garcia</t>
  </si>
  <si>
    <t>835</t>
  </si>
  <si>
    <t>404914</t>
  </si>
  <si>
    <t>Paul Martin</t>
  </si>
  <si>
    <t>301 Stevens Summit Suite 916 Lake Williamfort, IA 29619</t>
  </si>
  <si>
    <t>7434656684</t>
  </si>
  <si>
    <t>26804</t>
  </si>
  <si>
    <t>594993</t>
  </si>
  <si>
    <t>Anna Golden</t>
  </si>
  <si>
    <t>959</t>
  </si>
  <si>
    <t>410962</t>
  </si>
  <si>
    <t>Amy Mccoy</t>
  </si>
  <si>
    <t>0532 Tanya Corners Apt. 553 Lake Chad, WY 82844</t>
  </si>
  <si>
    <t>3831858825</t>
  </si>
  <si>
    <t>91904</t>
  </si>
  <si>
    <t>510285</t>
  </si>
  <si>
    <t>Adam Miller</t>
  </si>
  <si>
    <t>433411</t>
  </si>
  <si>
    <t>Robert Bartlett</t>
  </si>
  <si>
    <t>38201 Bryant Ports South Amber, MA 66911</t>
  </si>
  <si>
    <t>19925696161</t>
  </si>
  <si>
    <t>72431</t>
  </si>
  <si>
    <t>725128</t>
  </si>
  <si>
    <t>Allen Maxwell</t>
  </si>
  <si>
    <t>419</t>
  </si>
  <si>
    <t>April Johnson</t>
  </si>
  <si>
    <t>198 Stephen Via North Bonnie, NM 19191</t>
  </si>
  <si>
    <t>0018194546</t>
  </si>
  <si>
    <t>44629</t>
  </si>
  <si>
    <t>801240</t>
  </si>
  <si>
    <t>Deborah Anderson</t>
  </si>
  <si>
    <t>883</t>
  </si>
  <si>
    <t>411320</t>
  </si>
  <si>
    <t>Sean Rogers</t>
  </si>
  <si>
    <t>9408 Castillo Squares Jeffburgh, OH 43060</t>
  </si>
  <si>
    <t>5854704529</t>
  </si>
  <si>
    <t>16094</t>
  </si>
  <si>
    <t>959452</t>
  </si>
  <si>
    <t>Kyle Wright</t>
  </si>
  <si>
    <t>422815</t>
  </si>
  <si>
    <t>Sydney Scott</t>
  </si>
  <si>
    <t>15087 Michael Overpass Oliverland, IL 87351</t>
  </si>
  <si>
    <t>0033542541</t>
  </si>
  <si>
    <t>36584</t>
  </si>
  <si>
    <t>919334</t>
  </si>
  <si>
    <t>Thomas Carter</t>
  </si>
  <si>
    <t>578</t>
  </si>
  <si>
    <t>439527</t>
  </si>
  <si>
    <t>Emily Lynch</t>
  </si>
  <si>
    <t>284 Hernandez Port Valentineport, HI 05844</t>
  </si>
  <si>
    <t>16124264149</t>
  </si>
  <si>
    <t>83311</t>
  </si>
  <si>
    <t>120294</t>
  </si>
  <si>
    <t>Paige Hale</t>
  </si>
  <si>
    <t>771</t>
  </si>
  <si>
    <t>409525</t>
  </si>
  <si>
    <t>Michael Oconnor</t>
  </si>
  <si>
    <t>USS Wood FPO AE 13615</t>
  </si>
  <si>
    <t>9780675090</t>
  </si>
  <si>
    <t>30448</t>
  </si>
  <si>
    <t>862033</t>
  </si>
  <si>
    <t>Madison Johnston</t>
  </si>
  <si>
    <t>944</t>
  </si>
  <si>
    <t>438265</t>
  </si>
  <si>
    <t>Joshua Dennis</t>
  </si>
  <si>
    <t>3424 Erica Trafficway South Meredith, ND 71917</t>
  </si>
  <si>
    <t>9363613630</t>
  </si>
  <si>
    <t>24467</t>
  </si>
  <si>
    <t>964181</t>
  </si>
  <si>
    <t>Courtney Webster</t>
  </si>
  <si>
    <t>424772</t>
  </si>
  <si>
    <t>Tiffany Hampton</t>
  </si>
  <si>
    <t>079 Ramirez Lights Suite 641 Paulside, TN 13790</t>
  </si>
  <si>
    <t>3045539692</t>
  </si>
  <si>
    <t>51908</t>
  </si>
  <si>
    <t>520143</t>
  </si>
  <si>
    <t>Laura Cook</t>
  </si>
  <si>
    <t>410499</t>
  </si>
  <si>
    <t>Joseph Gordon</t>
  </si>
  <si>
    <t>0335 Anderson Ville Nancyside, FL 28101</t>
  </si>
  <si>
    <t>2634885936</t>
  </si>
  <si>
    <t>67725</t>
  </si>
  <si>
    <t>739199</t>
  </si>
  <si>
    <t>Zachary Gillespie</t>
  </si>
  <si>
    <t>670</t>
  </si>
  <si>
    <t>414686</t>
  </si>
  <si>
    <t>Mrs. Dana Clark</t>
  </si>
  <si>
    <t>817 Kara Fort Suite 106 New Josephmouth, NY 33246</t>
  </si>
  <si>
    <t>5441634385</t>
  </si>
  <si>
    <t>90499</t>
  </si>
  <si>
    <t>844781</t>
  </si>
  <si>
    <t>Gregory Jones</t>
  </si>
  <si>
    <t>416988</t>
  </si>
  <si>
    <t>Maria Leon</t>
  </si>
  <si>
    <t>PSC 4414, Box 8970 APO AE 89223</t>
  </si>
  <si>
    <t>16762513464</t>
  </si>
  <si>
    <t>19719</t>
  </si>
  <si>
    <t>261005</t>
  </si>
  <si>
    <t>Tony Martinez</t>
  </si>
  <si>
    <t>489</t>
  </si>
  <si>
    <t>406715</t>
  </si>
  <si>
    <t>Edward Smith</t>
  </si>
  <si>
    <t>456 Lewis Shore Perezshire, NJ 89227</t>
  </si>
  <si>
    <t>9219117254</t>
  </si>
  <si>
    <t>91696</t>
  </si>
  <si>
    <t>608517</t>
  </si>
  <si>
    <t>Michael Campbell</t>
  </si>
  <si>
    <t>926</t>
  </si>
  <si>
    <t>422517</t>
  </si>
  <si>
    <t>Allen Ortega</t>
  </si>
  <si>
    <t>725 Rodriguez Terrace Apt. 876 Trantown, IN 60877</t>
  </si>
  <si>
    <t>12317398145</t>
  </si>
  <si>
    <t>33332</t>
  </si>
  <si>
    <t>558194</t>
  </si>
  <si>
    <t>Jeremy Harvey</t>
  </si>
  <si>
    <t>621</t>
  </si>
  <si>
    <t>429199</t>
  </si>
  <si>
    <t>Ronald Rose</t>
  </si>
  <si>
    <t>8699 Melanie Shoal Apt. 182 Port Brandon, SC 12093</t>
  </si>
  <si>
    <t>1486387384</t>
  </si>
  <si>
    <t>92117</t>
  </si>
  <si>
    <t>863956</t>
  </si>
  <si>
    <t>Christopher Reyes</t>
  </si>
  <si>
    <t>350</t>
  </si>
  <si>
    <t>405584</t>
  </si>
  <si>
    <t>Jennifer Barrett</t>
  </si>
  <si>
    <t>0036 Welch Forks Suite 718 Nicolefurt, GA 76037</t>
  </si>
  <si>
    <t>2964134695</t>
  </si>
  <si>
    <t>58425</t>
  </si>
  <si>
    <t>948884</t>
  </si>
  <si>
    <t>Victoria Gutierrez</t>
  </si>
  <si>
    <t>407736</t>
  </si>
  <si>
    <t>Joseph Black</t>
  </si>
  <si>
    <t>96860 William Burg Suite 487 West Christophermouth, KY 90313</t>
  </si>
  <si>
    <t>1918765882</t>
  </si>
  <si>
    <t>58787</t>
  </si>
  <si>
    <t>213434</t>
  </si>
  <si>
    <t>Matthew Jones</t>
  </si>
  <si>
    <t>871</t>
  </si>
  <si>
    <t>405991</t>
  </si>
  <si>
    <t>Heather Huang</t>
  </si>
  <si>
    <t>166 Steven Alley North Gregoryside, AL 77412</t>
  </si>
  <si>
    <t>19596690527</t>
  </si>
  <si>
    <t>69107</t>
  </si>
  <si>
    <t>735324</t>
  </si>
  <si>
    <t>Gary Zimmerman</t>
  </si>
  <si>
    <t>851</t>
  </si>
  <si>
    <t>424596</t>
  </si>
  <si>
    <t>Rachel Day</t>
  </si>
  <si>
    <t>8338 Kennedy Street Apt. 323 New Jennifer, ME 39966</t>
  </si>
  <si>
    <t>6362701067</t>
  </si>
  <si>
    <t>90980</t>
  </si>
  <si>
    <t>102922</t>
  </si>
  <si>
    <t>Ashley Pineda</t>
  </si>
  <si>
    <t>424042</t>
  </si>
  <si>
    <t>Connor Anderson</t>
  </si>
  <si>
    <t>06461 May Court Suite 090 North Nicole, CT 86144</t>
  </si>
  <si>
    <t>1007649806</t>
  </si>
  <si>
    <t>20947</t>
  </si>
  <si>
    <t>891202</t>
  </si>
  <si>
    <t>Amanda Castillo</t>
  </si>
  <si>
    <t>434783</t>
  </si>
  <si>
    <t>Belinda Ward</t>
  </si>
  <si>
    <t>2742 Raymond Track East Rebecca, WY 63439</t>
  </si>
  <si>
    <t>1857190154</t>
  </si>
  <si>
    <t>87823</t>
  </si>
  <si>
    <t>220513</t>
  </si>
  <si>
    <t>Meagan Rice</t>
  </si>
  <si>
    <t>662</t>
  </si>
  <si>
    <t>408609</t>
  </si>
  <si>
    <t>Marissa Sheppard</t>
  </si>
  <si>
    <t>7707 Debra Cape Suite 824 Davisfurt, DE 13367</t>
  </si>
  <si>
    <t>0047150312</t>
  </si>
  <si>
    <t>12055</t>
  </si>
  <si>
    <t>778822</t>
  </si>
  <si>
    <t>Brittany Trujillo</t>
  </si>
  <si>
    <t>692</t>
  </si>
  <si>
    <t>421760</t>
  </si>
  <si>
    <t>Zachary Coleman</t>
  </si>
  <si>
    <t>624 Norris Union Apt. 033 Michaelberg, DE 63391</t>
  </si>
  <si>
    <t>7498424729</t>
  </si>
  <si>
    <t>42862</t>
  </si>
  <si>
    <t>869965</t>
  </si>
  <si>
    <t>Jamie Bryan</t>
  </si>
  <si>
    <t>408045</t>
  </si>
  <si>
    <t>Michael Jenkins</t>
  </si>
  <si>
    <t>750 Carlos Causeway Suite 575 Martinezfurt, SC 94926</t>
  </si>
  <si>
    <t>2197835957</t>
  </si>
  <si>
    <t>58898</t>
  </si>
  <si>
    <t>350870</t>
  </si>
  <si>
    <t>Molly Dunlap</t>
  </si>
  <si>
    <t>593</t>
  </si>
  <si>
    <t>420699</t>
  </si>
  <si>
    <t>Francis Norman</t>
  </si>
  <si>
    <t>8007 Kristin Via Lake Michaelport, OK 42131</t>
  </si>
  <si>
    <t>9576364245</t>
  </si>
  <si>
    <t>19597</t>
  </si>
  <si>
    <t>470086</t>
  </si>
  <si>
    <t>Dr. Michael Powell</t>
  </si>
  <si>
    <t>416991</t>
  </si>
  <si>
    <t>Richard Garcia</t>
  </si>
  <si>
    <t>1983 Elizabeth Brook Mckayville, MS 07844</t>
  </si>
  <si>
    <t>4592977338</t>
  </si>
  <si>
    <t>85502</t>
  </si>
  <si>
    <t>436557</t>
  </si>
  <si>
    <t>Jessica Guerra</t>
  </si>
  <si>
    <t>439027</t>
  </si>
  <si>
    <t>Taylor Morris</t>
  </si>
  <si>
    <t>65421 Sharon River New Michaeltown, AR 81253</t>
  </si>
  <si>
    <t>7888892144</t>
  </si>
  <si>
    <t>97096</t>
  </si>
  <si>
    <t>433673</t>
  </si>
  <si>
    <t>Joshua Todd</t>
  </si>
  <si>
    <t>430812</t>
  </si>
  <si>
    <t>Howard Giles</t>
  </si>
  <si>
    <t>338 Blair Loop Apt. 998 Allisonmouth, GA 26594</t>
  </si>
  <si>
    <t>0142174650</t>
  </si>
  <si>
    <t>88565</t>
  </si>
  <si>
    <t>168798</t>
  </si>
  <si>
    <t>Barbara Bell</t>
  </si>
  <si>
    <t>849</t>
  </si>
  <si>
    <t>411410</t>
  </si>
  <si>
    <t>Michael Thompson</t>
  </si>
  <si>
    <t>291 Smith Circle Suite 784 North David, TN 54044</t>
  </si>
  <si>
    <t>15993159075</t>
  </si>
  <si>
    <t>97865</t>
  </si>
  <si>
    <t>126521</t>
  </si>
  <si>
    <t>Evan Morgan</t>
  </si>
  <si>
    <t>413985</t>
  </si>
  <si>
    <t>Michael Perez</t>
  </si>
  <si>
    <t>1901 Linda Centers Apt. 853 West Kevin, SC 91300</t>
  </si>
  <si>
    <t>6927438268</t>
  </si>
  <si>
    <t>93359</t>
  </si>
  <si>
    <t>283145</t>
  </si>
  <si>
    <t>Madison Berger</t>
  </si>
  <si>
    <t>431179</t>
  </si>
  <si>
    <t>Courtney Hines</t>
  </si>
  <si>
    <t>90475 Aaron Keys Apt. 295 Weberbury, MT 36635</t>
  </si>
  <si>
    <t>2576260023</t>
  </si>
  <si>
    <t>23193</t>
  </si>
  <si>
    <t>157916</t>
  </si>
  <si>
    <t>Michael Romero</t>
  </si>
  <si>
    <t>232</t>
  </si>
  <si>
    <t>417885</t>
  </si>
  <si>
    <t>Derrick Alvarado</t>
  </si>
  <si>
    <t>88188 Nancy Mills Suite 157 Smithmouth, OH 48050</t>
  </si>
  <si>
    <t>8264785416</t>
  </si>
  <si>
    <t>27952</t>
  </si>
  <si>
    <t>363406</t>
  </si>
  <si>
    <t>Andrew Thomas</t>
  </si>
  <si>
    <t>866</t>
  </si>
  <si>
    <t>411657</t>
  </si>
  <si>
    <t>Joseph Burke</t>
  </si>
  <si>
    <t>787 Miller Views Apt. 276 Benjaminview, OK 75937</t>
  </si>
  <si>
    <t>0958093234</t>
  </si>
  <si>
    <t>35846</t>
  </si>
  <si>
    <t>853588</t>
  </si>
  <si>
    <t>Michael Williams</t>
  </si>
  <si>
    <t>298</t>
  </si>
  <si>
    <t>404531</t>
  </si>
  <si>
    <t>Kristina Lewis</t>
  </si>
  <si>
    <t>7517 Howard Knolls Suite 171 Whitefurt, AL 02443</t>
  </si>
  <si>
    <t>12522959132</t>
  </si>
  <si>
    <t>66488</t>
  </si>
  <si>
    <t>209368</t>
  </si>
  <si>
    <t>Bill Warren</t>
  </si>
  <si>
    <t>438005</t>
  </si>
  <si>
    <t>Caitlin Callahan</t>
  </si>
  <si>
    <t>124 Krueger Gardens Suite 494 New Theresa, AR 27181</t>
  </si>
  <si>
    <t>1612683316</t>
  </si>
  <si>
    <t>43906</t>
  </si>
  <si>
    <t>905802</t>
  </si>
  <si>
    <t>Angel Lee</t>
  </si>
  <si>
    <t>348</t>
  </si>
  <si>
    <t>411431</t>
  </si>
  <si>
    <t>Maxwell Nelson</t>
  </si>
  <si>
    <t>96861 Jackson Extension Suite 009 Port Rebecca, IL 86488</t>
  </si>
  <si>
    <t>0090822613</t>
  </si>
  <si>
    <t>98886</t>
  </si>
  <si>
    <t>403197</t>
  </si>
  <si>
    <t>Sandra Yates</t>
  </si>
  <si>
    <t>747</t>
  </si>
  <si>
    <t>432445</t>
  </si>
  <si>
    <t>Michelle Bass</t>
  </si>
  <si>
    <t>Unit 3154 Box 1762 DPO AE 54185</t>
  </si>
  <si>
    <t>0942309883</t>
  </si>
  <si>
    <t>16979</t>
  </si>
  <si>
    <t>836658</t>
  </si>
  <si>
    <t>Christina Webb</t>
  </si>
  <si>
    <t>431588</t>
  </si>
  <si>
    <t>Victor Rogers Jr.</t>
  </si>
  <si>
    <t>81725 Johnson Causeway Apt. 752 Munozside, NM 67064</t>
  </si>
  <si>
    <t>6082186522</t>
  </si>
  <si>
    <t>62932</t>
  </si>
  <si>
    <t>672333</t>
  </si>
  <si>
    <t>Tyler Conrad</t>
  </si>
  <si>
    <t>438046</t>
  </si>
  <si>
    <t>Gregory Lewis</t>
  </si>
  <si>
    <t>313 Potts Vista Suite 807 Cartershire, NY 19891</t>
  </si>
  <si>
    <t>8926499488</t>
  </si>
  <si>
    <t>95539</t>
  </si>
  <si>
    <t>159135</t>
  </si>
  <si>
    <t>Brandy Miranda</t>
  </si>
  <si>
    <t>428537</t>
  </si>
  <si>
    <t>Jennifer Ali</t>
  </si>
  <si>
    <t>3745 Thompson Roads Suite 264 Gonzalezstad, NJ 61791</t>
  </si>
  <si>
    <t>0424045728</t>
  </si>
  <si>
    <t>88176</t>
  </si>
  <si>
    <t>610220</t>
  </si>
  <si>
    <t>Stacy Chavez</t>
  </si>
  <si>
    <t>538</t>
  </si>
  <si>
    <t>402272</t>
  </si>
  <si>
    <t>Steven Robinson</t>
  </si>
  <si>
    <t>674 Hernandez Plains Suite 095 South Alyssamouth, SD 93312</t>
  </si>
  <si>
    <t>4565316692</t>
  </si>
  <si>
    <t>36458</t>
  </si>
  <si>
    <t>141550</t>
  </si>
  <si>
    <t>Timothy Thomas</t>
  </si>
  <si>
    <t>427526</t>
  </si>
  <si>
    <t>Donald King</t>
  </si>
  <si>
    <t>1775 Jill Points Apt. 982 South Toddmouth, MD 27338</t>
  </si>
  <si>
    <t>8049436926</t>
  </si>
  <si>
    <t>46264</t>
  </si>
  <si>
    <t>939104</t>
  </si>
  <si>
    <t>Patricia Nelson</t>
  </si>
  <si>
    <t>892</t>
  </si>
  <si>
    <t>406574</t>
  </si>
  <si>
    <t>Jessica Dominguez</t>
  </si>
  <si>
    <t>USS Phillips FPO AE 58963</t>
  </si>
  <si>
    <t>3071948203</t>
  </si>
  <si>
    <t>85238</t>
  </si>
  <si>
    <t>654899</t>
  </si>
  <si>
    <t>Taylor Randolph</t>
  </si>
  <si>
    <t>430319</t>
  </si>
  <si>
    <t>Michelle Ramirez</t>
  </si>
  <si>
    <t>453 Boyd Crossing South Jonathan, NM 69685</t>
  </si>
  <si>
    <t>7326086027</t>
  </si>
  <si>
    <t>10507</t>
  </si>
  <si>
    <t>854308</t>
  </si>
  <si>
    <t>Michael Moreno</t>
  </si>
  <si>
    <t>553</t>
  </si>
  <si>
    <t>412056</t>
  </si>
  <si>
    <t>Benjamin Spears</t>
  </si>
  <si>
    <t>585 Kane Parkway Apt. 591 South Javier, TX 63906</t>
  </si>
  <si>
    <t>3305512352</t>
  </si>
  <si>
    <t>32364</t>
  </si>
  <si>
    <t>866310</t>
  </si>
  <si>
    <t>Deborah Meadows</t>
  </si>
  <si>
    <t>907</t>
  </si>
  <si>
    <t>422150</t>
  </si>
  <si>
    <t>Loretta James</t>
  </si>
  <si>
    <t>0733 Rebecca Inlet Apt. 210 South Jacqueline, LA 38474</t>
  </si>
  <si>
    <t>0749609513</t>
  </si>
  <si>
    <t>34701</t>
  </si>
  <si>
    <t>129231</t>
  </si>
  <si>
    <t>Matthew Osborne</t>
  </si>
  <si>
    <t>823</t>
  </si>
  <si>
    <t>409982</t>
  </si>
  <si>
    <t>Christopher Byrd</t>
  </si>
  <si>
    <t>0139 Reid Union Suite 344 Jessicaside, KS 72565</t>
  </si>
  <si>
    <t>6368151810</t>
  </si>
  <si>
    <t>83132</t>
  </si>
  <si>
    <t>275444</t>
  </si>
  <si>
    <t>Brian Walters</t>
  </si>
  <si>
    <t>438676</t>
  </si>
  <si>
    <t>Shelby Davidson</t>
  </si>
  <si>
    <t>773 David Falls Suite 214 Russellburgh, MN 37816</t>
  </si>
  <si>
    <t>6113055544</t>
  </si>
  <si>
    <t>34984</t>
  </si>
  <si>
    <t>751263</t>
  </si>
  <si>
    <t>Holly Meyer</t>
  </si>
  <si>
    <t>435064</t>
  </si>
  <si>
    <t>Nathaniel Fisher</t>
  </si>
  <si>
    <t>37983 Curtis Squares North Jacob, NV 27120</t>
  </si>
  <si>
    <t>8886959590</t>
  </si>
  <si>
    <t>62113</t>
  </si>
  <si>
    <t>665566</t>
  </si>
  <si>
    <t>Anthony Newman</t>
  </si>
  <si>
    <t>427127</t>
  </si>
  <si>
    <t>Janice Dickerson</t>
  </si>
  <si>
    <t>0628 David Rest New Steveland, CT 69333</t>
  </si>
  <si>
    <t>3839853833</t>
  </si>
  <si>
    <t>82750</t>
  </si>
  <si>
    <t>118475</t>
  </si>
  <si>
    <t>Alan Graham</t>
  </si>
  <si>
    <t>417358</t>
  </si>
  <si>
    <t>Ricky Wright</t>
  </si>
  <si>
    <t>5079 Peter Corners Taylorshire, MT 10399</t>
  </si>
  <si>
    <t>19666745767</t>
  </si>
  <si>
    <t>69178</t>
  </si>
  <si>
    <t>538928</t>
  </si>
  <si>
    <t>Alexandra Martinez</t>
  </si>
  <si>
    <t>418220</t>
  </si>
  <si>
    <t>Brianna Cortez</t>
  </si>
  <si>
    <t>9621 Nancy Stravenue Suite 324 Lawsonstad, WV 05267</t>
  </si>
  <si>
    <t>9174279552</t>
  </si>
  <si>
    <t>61709</t>
  </si>
  <si>
    <t>832438</t>
  </si>
  <si>
    <t>Matthew Martinez</t>
  </si>
  <si>
    <t>404724</t>
  </si>
  <si>
    <t>Elizabeth Velasquez</t>
  </si>
  <si>
    <t>22555 Landry Mills West Bradleytown, IA 39712</t>
  </si>
  <si>
    <t>5064507176</t>
  </si>
  <si>
    <t>40116</t>
  </si>
  <si>
    <t>966386</t>
  </si>
  <si>
    <t>Benjamin Ross</t>
  </si>
  <si>
    <t>756</t>
  </si>
  <si>
    <t>412667</t>
  </si>
  <si>
    <t>Antonio Lee</t>
  </si>
  <si>
    <t>891 Kelsey Mills Riveraberg, IA 26504</t>
  </si>
  <si>
    <t>16334647833</t>
  </si>
  <si>
    <t>47920</t>
  </si>
  <si>
    <t>304719</t>
  </si>
  <si>
    <t>Cindy Miller</t>
  </si>
  <si>
    <t>400895</t>
  </si>
  <si>
    <t>Jennifer Martin</t>
  </si>
  <si>
    <t>639 Maria Garden Apt. 673 Annettetown, CT 07207</t>
  </si>
  <si>
    <t>5951223877</t>
  </si>
  <si>
    <t>90844</t>
  </si>
  <si>
    <t>746838</t>
  </si>
  <si>
    <t>Patricia Hill</t>
  </si>
  <si>
    <t>223</t>
  </si>
  <si>
    <t>415388</t>
  </si>
  <si>
    <t>Stephanie Jones</t>
  </si>
  <si>
    <t>PSC 6574, Box 2085 APO AA 73381</t>
  </si>
  <si>
    <t>15384283141</t>
  </si>
  <si>
    <t>71504</t>
  </si>
  <si>
    <t>343278</t>
  </si>
  <si>
    <t>Rachel Cooke</t>
  </si>
  <si>
    <t>415536</t>
  </si>
  <si>
    <t>Rebecca Vasquez</t>
  </si>
  <si>
    <t>906 Virginia Flats Port Norma, MN 65170</t>
  </si>
  <si>
    <t>1257320328</t>
  </si>
  <si>
    <t>66991</t>
  </si>
  <si>
    <t>536705</t>
  </si>
  <si>
    <t>Lisa Reid</t>
  </si>
  <si>
    <t>Kimberly Santos</t>
  </si>
  <si>
    <t>2368 Roberts Light West Christophermouth, PA 51249</t>
  </si>
  <si>
    <t>0179825899</t>
  </si>
  <si>
    <t>92028</t>
  </si>
  <si>
    <t>676257</t>
  </si>
  <si>
    <t>Jamie Gallegos</t>
  </si>
  <si>
    <t>432</t>
  </si>
  <si>
    <t>401903</t>
  </si>
  <si>
    <t>Christine Glover</t>
  </si>
  <si>
    <t>USNV Hernandez FPO AA 65719</t>
  </si>
  <si>
    <t>17863586446</t>
  </si>
  <si>
    <t>99470</t>
  </si>
  <si>
    <t>887845</t>
  </si>
  <si>
    <t>Kimberly Bennett</t>
  </si>
  <si>
    <t>821</t>
  </si>
  <si>
    <t>435920</t>
  </si>
  <si>
    <t>Ryan Garza</t>
  </si>
  <si>
    <t>Unit 4450 Box 9527 DPO AP 96204</t>
  </si>
  <si>
    <t>0516621069</t>
  </si>
  <si>
    <t>65174</t>
  </si>
  <si>
    <t>460555</t>
  </si>
  <si>
    <t>Kelly White</t>
  </si>
  <si>
    <t>422551</t>
  </si>
  <si>
    <t>Richard Stewart</t>
  </si>
  <si>
    <t>9648 Margaret Lodge Jordanshire, MT 53014</t>
  </si>
  <si>
    <t>0648329611</t>
  </si>
  <si>
    <t>80958</t>
  </si>
  <si>
    <t>681651</t>
  </si>
  <si>
    <t>Jennifer Avila</t>
  </si>
  <si>
    <t>987</t>
  </si>
  <si>
    <t>434366</t>
  </si>
  <si>
    <t>Linda Davis</t>
  </si>
  <si>
    <t>66961 Johnson Overpass Suite 681 Rodriguezchester, MN 82760</t>
  </si>
  <si>
    <t>0085557387</t>
  </si>
  <si>
    <t>50111</t>
  </si>
  <si>
    <t>817327</t>
  </si>
  <si>
    <t>Mrs. Sharon Rivera</t>
  </si>
  <si>
    <t>922</t>
  </si>
  <si>
    <t>419088</t>
  </si>
  <si>
    <t>Tracy Hernandez</t>
  </si>
  <si>
    <t>72711 Tate Turnpike New Reneetown, NC 22515</t>
  </si>
  <si>
    <t>2502908703</t>
  </si>
  <si>
    <t>96717</t>
  </si>
  <si>
    <t>722296</t>
  </si>
  <si>
    <t>Anthony Humphrey</t>
  </si>
  <si>
    <t>412212</t>
  </si>
  <si>
    <t>Latoya Jacobson</t>
  </si>
  <si>
    <t>PSC 2506, Box 7852 APO AA 67100</t>
  </si>
  <si>
    <t>4752542361</t>
  </si>
  <si>
    <t>82671</t>
  </si>
  <si>
    <t>168136</t>
  </si>
  <si>
    <t>Victor Diaz</t>
  </si>
  <si>
    <t>351</t>
  </si>
  <si>
    <t>437080</t>
  </si>
  <si>
    <t>Pamela Johnson</t>
  </si>
  <si>
    <t>674 Sheila Lake South Thomas, CO 17446</t>
  </si>
  <si>
    <t>3053824057</t>
  </si>
  <si>
    <t>23537</t>
  </si>
  <si>
    <t>546689</t>
  </si>
  <si>
    <t>Michael Tran</t>
  </si>
  <si>
    <t>588</t>
  </si>
  <si>
    <t>436311</t>
  </si>
  <si>
    <t>Brad Moore</t>
  </si>
  <si>
    <t>13353 Hughes Summit Port Jeffrey, MA 90940</t>
  </si>
  <si>
    <t>3244975179</t>
  </si>
  <si>
    <t>50598</t>
  </si>
  <si>
    <t>875939</t>
  </si>
  <si>
    <t>Karen Henderson</t>
  </si>
  <si>
    <t>717</t>
  </si>
  <si>
    <t>407747</t>
  </si>
  <si>
    <t>Sherry Mcintyre</t>
  </si>
  <si>
    <t>97129 William Motorway Suite 542 Williamshire, WI 68284</t>
  </si>
  <si>
    <t>7409464131</t>
  </si>
  <si>
    <t>51844</t>
  </si>
  <si>
    <t>702584</t>
  </si>
  <si>
    <t>Vanessa Garza</t>
  </si>
  <si>
    <t>493</t>
  </si>
  <si>
    <t>430320</t>
  </si>
  <si>
    <t>Bobby Miller</t>
  </si>
  <si>
    <t>52078 Kelly Pike Bakerborough, OK 04419</t>
  </si>
  <si>
    <t>18981412010</t>
  </si>
  <si>
    <t>11192</t>
  </si>
  <si>
    <t>332648</t>
  </si>
  <si>
    <t>Victoria Green</t>
  </si>
  <si>
    <t>706</t>
  </si>
  <si>
    <t>405379</t>
  </si>
  <si>
    <t>James Jacobs</t>
  </si>
  <si>
    <t>PSC 6070, Box 4737 APO AP 53913</t>
  </si>
  <si>
    <t>1983327583</t>
  </si>
  <si>
    <t>92159</t>
  </si>
  <si>
    <t>108755</t>
  </si>
  <si>
    <t>Tamara Tyler</t>
  </si>
  <si>
    <t>652</t>
  </si>
  <si>
    <t>434108</t>
  </si>
  <si>
    <t>Rebekah Howell</t>
  </si>
  <si>
    <t>75808 Carter Lodge West Davidville, MO 24709</t>
  </si>
  <si>
    <t>2056430057</t>
  </si>
  <si>
    <t>17807</t>
  </si>
  <si>
    <t>536089</t>
  </si>
  <si>
    <t>Jessica Velez</t>
  </si>
  <si>
    <t>415608</t>
  </si>
  <si>
    <t>Jack Lopez</t>
  </si>
  <si>
    <t>78863 Gray Underpass Joshuaberg, TX 98602</t>
  </si>
  <si>
    <t>2731520162</t>
  </si>
  <si>
    <t>30541</t>
  </si>
  <si>
    <t>929018</t>
  </si>
  <si>
    <t>Reginald Fisher</t>
  </si>
  <si>
    <t>758</t>
  </si>
  <si>
    <t>406760</t>
  </si>
  <si>
    <t>Chris Hernandez</t>
  </si>
  <si>
    <t>61350 Crystal Plains West Thomasport, TX 25615</t>
  </si>
  <si>
    <t>7200922073</t>
  </si>
  <si>
    <t>89757</t>
  </si>
  <si>
    <t>544739</t>
  </si>
  <si>
    <t>Julie Miller</t>
  </si>
  <si>
    <t>877</t>
  </si>
  <si>
    <t>422297</t>
  </si>
  <si>
    <t>Eric Dawson</t>
  </si>
  <si>
    <t>55515 Michael Ports Suite 624 Richardshire, VT 50616</t>
  </si>
  <si>
    <t>6616505683</t>
  </si>
  <si>
    <t>93213</t>
  </si>
  <si>
    <t>647901</t>
  </si>
  <si>
    <t>Sharon Acosta</t>
  </si>
  <si>
    <t>404490</t>
  </si>
  <si>
    <t>Suzanne Jones</t>
  </si>
  <si>
    <t>327 Sandra Well Suite 473 New Trevorville, WI 35936</t>
  </si>
  <si>
    <t>3515539609</t>
  </si>
  <si>
    <t>59021</t>
  </si>
  <si>
    <t>955951</t>
  </si>
  <si>
    <t>James Nguyen</t>
  </si>
  <si>
    <t>406758</t>
  </si>
  <si>
    <t>Jordan Bailey</t>
  </si>
  <si>
    <t>361 Stephen Circle Hamiltonmouth, DE 65653</t>
  </si>
  <si>
    <t>7706237214</t>
  </si>
  <si>
    <t>34346</t>
  </si>
  <si>
    <t>542578</t>
  </si>
  <si>
    <t>Bethany Jones</t>
  </si>
  <si>
    <t>431391</t>
  </si>
  <si>
    <t>Aimee Jackson</t>
  </si>
  <si>
    <t>024 Andrew View Alistad, ID 13628</t>
  </si>
  <si>
    <t>17139873242</t>
  </si>
  <si>
    <t>70442</t>
  </si>
  <si>
    <t>406239</t>
  </si>
  <si>
    <t>Clayton Palmer</t>
  </si>
  <si>
    <t>696</t>
  </si>
  <si>
    <t>Nathan Ryan</t>
  </si>
  <si>
    <t>46681 Rangel Inlet New Nicholastown, NY 11158</t>
  </si>
  <si>
    <t>5027081863</t>
  </si>
  <si>
    <t>17866</t>
  </si>
  <si>
    <t>314492</t>
  </si>
  <si>
    <t>Lisa Wright</t>
  </si>
  <si>
    <t>424706</t>
  </si>
  <si>
    <t>Jenna Hall</t>
  </si>
  <si>
    <t>171 Alexander Vista Suite 126 Stevenberg, NC 93880</t>
  </si>
  <si>
    <t>8649562064</t>
  </si>
  <si>
    <t>12079</t>
  </si>
  <si>
    <t>212294</t>
  </si>
  <si>
    <t>Laura Walsh</t>
  </si>
  <si>
    <t>315</t>
  </si>
  <si>
    <t>429644</t>
  </si>
  <si>
    <t>Robert Parker</t>
  </si>
  <si>
    <t>54156 Sanders Parkways East Paulside, CA 22477</t>
  </si>
  <si>
    <t>8642221449</t>
  </si>
  <si>
    <t>90104</t>
  </si>
  <si>
    <t>487667</t>
  </si>
  <si>
    <t>Heather Knapp</t>
  </si>
  <si>
    <t>610</t>
  </si>
  <si>
    <t>404454</t>
  </si>
  <si>
    <t>Cody Mack</t>
  </si>
  <si>
    <t>701 Wheeler Crossroad Port Nicholasstad, SD 98303</t>
  </si>
  <si>
    <t>5229047052</t>
  </si>
  <si>
    <t>45678</t>
  </si>
  <si>
    <t>586065</t>
  </si>
  <si>
    <t>Julian Morales</t>
  </si>
  <si>
    <t>788</t>
  </si>
  <si>
    <t>408740</t>
  </si>
  <si>
    <t>Kimberly Jenkins</t>
  </si>
  <si>
    <t>USNS Harvey FPO AA 11214</t>
  </si>
  <si>
    <t>5525665553</t>
  </si>
  <si>
    <t>23107</t>
  </si>
  <si>
    <t>870536</t>
  </si>
  <si>
    <t>Matthew Sanchez</t>
  </si>
  <si>
    <t>409375</t>
  </si>
  <si>
    <t>David Williams</t>
  </si>
  <si>
    <t>68151 Valerie Drives Kelleytown, IN 72647</t>
  </si>
  <si>
    <t>4810954915</t>
  </si>
  <si>
    <t>51087</t>
  </si>
  <si>
    <t>316159</t>
  </si>
  <si>
    <t>Brittany Whitehead</t>
  </si>
  <si>
    <t>714</t>
  </si>
  <si>
    <t>413734</t>
  </si>
  <si>
    <t>Dominique Henderson</t>
  </si>
  <si>
    <t>5272 Ramirez Rest Suite 679 North Aprilland, TN 32695</t>
  </si>
  <si>
    <t>0660040446</t>
  </si>
  <si>
    <t>39005</t>
  </si>
  <si>
    <t>527712</t>
  </si>
  <si>
    <t>Leah Lynn</t>
  </si>
  <si>
    <t>964</t>
  </si>
  <si>
    <t>421091</t>
  </si>
  <si>
    <t>Rebecca Robinson</t>
  </si>
  <si>
    <t>500 Parker Fords Johnhaven, DC 12306</t>
  </si>
  <si>
    <t>10247299448</t>
  </si>
  <si>
    <t>89439</t>
  </si>
  <si>
    <t>119655</t>
  </si>
  <si>
    <t>Destiny Lopez</t>
  </si>
  <si>
    <t>962</t>
  </si>
  <si>
    <t>422671</t>
  </si>
  <si>
    <t>Cheryl Arnold</t>
  </si>
  <si>
    <t>PSC 9470, Box 4275 APO AP 02226</t>
  </si>
  <si>
    <t>0401683498</t>
  </si>
  <si>
    <t>69743</t>
  </si>
  <si>
    <t>326757</t>
  </si>
  <si>
    <t>Debra Daniels</t>
  </si>
  <si>
    <t>429150</t>
  </si>
  <si>
    <t>Linda Hughes</t>
  </si>
  <si>
    <t>Unit 5567 Box 0813 DPO AA 40313</t>
  </si>
  <si>
    <t>7097291528</t>
  </si>
  <si>
    <t>23571</t>
  </si>
  <si>
    <t>467922</t>
  </si>
  <si>
    <t>Duane Macdonald</t>
  </si>
  <si>
    <t>433792</t>
  </si>
  <si>
    <t>Ricky Johnson</t>
  </si>
  <si>
    <t>PSC 0658, Box 1861 APO AE 23564</t>
  </si>
  <si>
    <t>9667066600</t>
  </si>
  <si>
    <t>48137</t>
  </si>
  <si>
    <t>566285</t>
  </si>
  <si>
    <t>Heidi Roth</t>
  </si>
  <si>
    <t>655</t>
  </si>
  <si>
    <t>417554</t>
  </si>
  <si>
    <t>Peter Mcguire</t>
  </si>
  <si>
    <t>982 Peterson Trace Apt. 722 South Mary, DC 85881</t>
  </si>
  <si>
    <t>8712251373</t>
  </si>
  <si>
    <t>38743</t>
  </si>
  <si>
    <t>558596</t>
  </si>
  <si>
    <t>Jennifer Larson</t>
  </si>
  <si>
    <t>774</t>
  </si>
  <si>
    <t>416299</t>
  </si>
  <si>
    <t>Jesse Crosby</t>
  </si>
  <si>
    <t>431 Morgan Views Suite 715 Cynthiabury, MI 39641</t>
  </si>
  <si>
    <t>8937365650</t>
  </si>
  <si>
    <t>97366</t>
  </si>
  <si>
    <t>727873</t>
  </si>
  <si>
    <t>Nicole Holden</t>
  </si>
  <si>
    <t>421671</t>
  </si>
  <si>
    <t>John Gardner</t>
  </si>
  <si>
    <t>209 Marshall Way Suite 666 South Carrie, MD 17178</t>
  </si>
  <si>
    <t>17563223087</t>
  </si>
  <si>
    <t>54199</t>
  </si>
  <si>
    <t>345055</t>
  </si>
  <si>
    <t>Ian Ritter</t>
  </si>
  <si>
    <t>625</t>
  </si>
  <si>
    <t>419218</t>
  </si>
  <si>
    <t>David Gregory</t>
  </si>
  <si>
    <t>0674 Brandy Valley Lake Brandy, DE 97364</t>
  </si>
  <si>
    <t>6971136105</t>
  </si>
  <si>
    <t>83143</t>
  </si>
  <si>
    <t>524882</t>
  </si>
  <si>
    <t>Elizabeth Wilson</t>
  </si>
  <si>
    <t>912</t>
  </si>
  <si>
    <t>407020</t>
  </si>
  <si>
    <t>PSC 9115, Box 1207 APO AP 16159</t>
  </si>
  <si>
    <t>4833392126</t>
  </si>
  <si>
    <t>24592</t>
  </si>
  <si>
    <t>592602</t>
  </si>
  <si>
    <t>William Evans</t>
  </si>
  <si>
    <t>800</t>
  </si>
  <si>
    <t>411586</t>
  </si>
  <si>
    <t>Nicholas Tate</t>
  </si>
  <si>
    <t>37440 Annette Track Apt. 434 Diazside, AK 10034</t>
  </si>
  <si>
    <t>3521013110</t>
  </si>
  <si>
    <t>65651</t>
  </si>
  <si>
    <t>301198</t>
  </si>
  <si>
    <t>Suzanne Roberts</t>
  </si>
  <si>
    <t>241</t>
  </si>
  <si>
    <t>431265</t>
  </si>
  <si>
    <t>Allison Palmer</t>
  </si>
  <si>
    <t>515 Douglas Fields Kylebury, SD 56505</t>
  </si>
  <si>
    <t>7216034558</t>
  </si>
  <si>
    <t>74874</t>
  </si>
  <si>
    <t>398604</t>
  </si>
  <si>
    <t>Diane Fisher</t>
  </si>
  <si>
    <t>436215</t>
  </si>
  <si>
    <t>David Cooper</t>
  </si>
  <si>
    <t>9909 Kara Walks North Laurieland, KY 88151</t>
  </si>
  <si>
    <t>1574834184</t>
  </si>
  <si>
    <t>94437</t>
  </si>
  <si>
    <t>193880</t>
  </si>
  <si>
    <t>Jacob Blake</t>
  </si>
  <si>
    <t>446</t>
  </si>
  <si>
    <t>401136</t>
  </si>
  <si>
    <t>Sarah Porter</t>
  </si>
  <si>
    <t>4054 King Meadow Cameronshire, ME 12091</t>
  </si>
  <si>
    <t>2098951245</t>
  </si>
  <si>
    <t>21713</t>
  </si>
  <si>
    <t>229202</t>
  </si>
  <si>
    <t>Cynthia Walker MD</t>
  </si>
  <si>
    <t>221</t>
  </si>
  <si>
    <t>437630</t>
  </si>
  <si>
    <t>145 Anderson Brooks Stokesburgh, PA 11453</t>
  </si>
  <si>
    <t>9543323756</t>
  </si>
  <si>
    <t>14731</t>
  </si>
  <si>
    <t>473306</t>
  </si>
  <si>
    <t>Joshua Fowler</t>
  </si>
  <si>
    <t>345</t>
  </si>
  <si>
    <t>432606</t>
  </si>
  <si>
    <t>Pamela Hoover</t>
  </si>
  <si>
    <t>5923 Elizabeth Trail Stevenstad, WV 30236</t>
  </si>
  <si>
    <t>4225011784</t>
  </si>
  <si>
    <t>45802</t>
  </si>
  <si>
    <t>838425</t>
  </si>
  <si>
    <t>David Wells</t>
  </si>
  <si>
    <t>352</t>
  </si>
  <si>
    <t>432100</t>
  </si>
  <si>
    <t>Scott Burns</t>
  </si>
  <si>
    <t>91073 Gilbert Harbor Melissashire, WY 97158</t>
  </si>
  <si>
    <t>4388519738</t>
  </si>
  <si>
    <t>39836</t>
  </si>
  <si>
    <t>328639</t>
  </si>
  <si>
    <t>Vanessa Pearson</t>
  </si>
  <si>
    <t>540</t>
  </si>
  <si>
    <t>439431</t>
  </si>
  <si>
    <t>Stephanie Brown</t>
  </si>
  <si>
    <t>04974 Harvey Expressway North James, MS 29236</t>
  </si>
  <si>
    <t>4602993727</t>
  </si>
  <si>
    <t>49509</t>
  </si>
  <si>
    <t>569572</t>
  </si>
  <si>
    <t>Daniel Mason</t>
  </si>
  <si>
    <t>409348</t>
  </si>
  <si>
    <t>Angela Taylor</t>
  </si>
  <si>
    <t>34411 Hodges Corner Apt. 169 Allenmouth, AL 28212</t>
  </si>
  <si>
    <t>0682175600</t>
  </si>
  <si>
    <t>81379</t>
  </si>
  <si>
    <t>875331</t>
  </si>
  <si>
    <t>Connie Wright</t>
  </si>
  <si>
    <t>427829</t>
  </si>
  <si>
    <t>Renee Murphy</t>
  </si>
  <si>
    <t>3628 William Locks Suite 295 East James, MN 62988</t>
  </si>
  <si>
    <t>8938135176</t>
  </si>
  <si>
    <t>24290</t>
  </si>
  <si>
    <t>743139</t>
  </si>
  <si>
    <t>Heather Peterson</t>
  </si>
  <si>
    <t>437551</t>
  </si>
  <si>
    <t>Sarah Tucker</t>
  </si>
  <si>
    <t>000 Tyler Coves Suite 325 South Crystalshire, TX 22611</t>
  </si>
  <si>
    <t>10535396825</t>
  </si>
  <si>
    <t>18411</t>
  </si>
  <si>
    <t>508543</t>
  </si>
  <si>
    <t>Susan Porter</t>
  </si>
  <si>
    <t>417453</t>
  </si>
  <si>
    <t>Daniel Murray</t>
  </si>
  <si>
    <t>4063 Johnson Lakes Suite 327 West Jesseland, IA 76504</t>
  </si>
  <si>
    <t>6070722231</t>
  </si>
  <si>
    <t>41550</t>
  </si>
  <si>
    <t>707733</t>
  </si>
  <si>
    <t>Robin Shea</t>
  </si>
  <si>
    <t>417999</t>
  </si>
  <si>
    <t>Kara Reed</t>
  </si>
  <si>
    <t>8243 White Freeway Apt. 887 Hancockchester, AL 40065</t>
  </si>
  <si>
    <t>16223245418</t>
  </si>
  <si>
    <t>57412</t>
  </si>
  <si>
    <t>450002</t>
  </si>
  <si>
    <t>Kevin Hardy</t>
  </si>
  <si>
    <t>424314</t>
  </si>
  <si>
    <t>Amanda Wong</t>
  </si>
  <si>
    <t>2616 Padilla Heights West Jennifer, NH 91490</t>
  </si>
  <si>
    <t>7898446496</t>
  </si>
  <si>
    <t>17193</t>
  </si>
  <si>
    <t>781508</t>
  </si>
  <si>
    <t>Tiffany Thompson</t>
  </si>
  <si>
    <t>989</t>
  </si>
  <si>
    <t>406672</t>
  </si>
  <si>
    <t>Beverly Schultz</t>
  </si>
  <si>
    <t>USNS Murphy FPO AA 82579</t>
  </si>
  <si>
    <t>7990619389</t>
  </si>
  <si>
    <t>10676</t>
  </si>
  <si>
    <t>172842</t>
  </si>
  <si>
    <t>Brenda Miller</t>
  </si>
  <si>
    <t>421591</t>
  </si>
  <si>
    <t>Leslie Martin</t>
  </si>
  <si>
    <t>87495 Thomas Shore Sarahtown, ID 52150</t>
  </si>
  <si>
    <t>2764112959</t>
  </si>
  <si>
    <t>83934</t>
  </si>
  <si>
    <t>859848</t>
  </si>
  <si>
    <t>Patrick Cardenas</t>
  </si>
  <si>
    <t>719</t>
  </si>
  <si>
    <t>429393</t>
  </si>
  <si>
    <t>Emily Khan</t>
  </si>
  <si>
    <t>6076 Stevens Hill Suite 574 Rosemouth, LA 60601</t>
  </si>
  <si>
    <t>7394225362</t>
  </si>
  <si>
    <t>51315</t>
  </si>
  <si>
    <t>705311</t>
  </si>
  <si>
    <t>Kristi Vasquez</t>
  </si>
  <si>
    <t>434444</t>
  </si>
  <si>
    <t>Lori Jones</t>
  </si>
  <si>
    <t>713 Jodi Burgs Apt. 300 West Kristie, MA 34983</t>
  </si>
  <si>
    <t>6310256626</t>
  </si>
  <si>
    <t>24868</t>
  </si>
  <si>
    <t>977296</t>
  </si>
  <si>
    <t>Allison Shepherd</t>
  </si>
  <si>
    <t>401021</t>
  </si>
  <si>
    <t>Jennifer Miller</t>
  </si>
  <si>
    <t>9121 Amber Key Nicolasbury, WI 94035</t>
  </si>
  <si>
    <t>8295002340</t>
  </si>
  <si>
    <t>94159</t>
  </si>
  <si>
    <t>765660</t>
  </si>
  <si>
    <t>Amber Nash</t>
  </si>
  <si>
    <t>427185</t>
  </si>
  <si>
    <t>Sheena Morris</t>
  </si>
  <si>
    <t>5813 Heather Springs Suite 860 Lake Linda, SC 20790</t>
  </si>
  <si>
    <t>7145197650</t>
  </si>
  <si>
    <t>44098</t>
  </si>
  <si>
    <t>673134</t>
  </si>
  <si>
    <t>Erika Rodriguez</t>
  </si>
  <si>
    <t>855</t>
  </si>
  <si>
    <t>404575</t>
  </si>
  <si>
    <t>Christy Wagner</t>
  </si>
  <si>
    <t>6064 Contreras Drive Suite 418 Garciastad, FL 22570</t>
  </si>
  <si>
    <t>4735581480</t>
  </si>
  <si>
    <t>76955</t>
  </si>
  <si>
    <t>119746</t>
  </si>
  <si>
    <t>Clifford Smith</t>
  </si>
  <si>
    <t>433936</t>
  </si>
  <si>
    <t>Ryan Alexander</t>
  </si>
  <si>
    <t>37101 Raymond Rue Apt. 563 West Paula, DE 60215</t>
  </si>
  <si>
    <t>3249769292</t>
  </si>
  <si>
    <t>73628</t>
  </si>
  <si>
    <t>376995</t>
  </si>
  <si>
    <t>Jessica Garza</t>
  </si>
  <si>
    <t>368</t>
  </si>
  <si>
    <t>420963</t>
  </si>
  <si>
    <t>Edward Foley</t>
  </si>
  <si>
    <t>47776 Ramsey Fort Suite 811 Lake Justinmouth, MS 10073</t>
  </si>
  <si>
    <t>8400244870</t>
  </si>
  <si>
    <t>81962</t>
  </si>
  <si>
    <t>331747</t>
  </si>
  <si>
    <t>Tara Johnson</t>
  </si>
  <si>
    <t>427715</t>
  </si>
  <si>
    <t>Randy Barry</t>
  </si>
  <si>
    <t>081 Anthony Square Suite 695 Kimbury, NC 68156</t>
  </si>
  <si>
    <t>8744335304</t>
  </si>
  <si>
    <t>69457</t>
  </si>
  <si>
    <t>120183</t>
  </si>
  <si>
    <t>Michael Martinez</t>
  </si>
  <si>
    <t>407488</t>
  </si>
  <si>
    <t>William Gutierrez</t>
  </si>
  <si>
    <t>3495 Oneill Fords East Melanietown, NJ 12587</t>
  </si>
  <si>
    <t>3506155467</t>
  </si>
  <si>
    <t>62829</t>
  </si>
  <si>
    <t>407152</t>
  </si>
  <si>
    <t>Kaitlin Sutton</t>
  </si>
  <si>
    <t>439043</t>
  </si>
  <si>
    <t>Jamie Evans</t>
  </si>
  <si>
    <t>767 Phillip Streets Suite 334 Lopezborough, SC 58557</t>
  </si>
  <si>
    <t>8484460632</t>
  </si>
  <si>
    <t>52816</t>
  </si>
  <si>
    <t>179530</t>
  </si>
  <si>
    <t>Katrina Moore</t>
  </si>
  <si>
    <t>364</t>
  </si>
  <si>
    <t>420552</t>
  </si>
  <si>
    <t>Debra Jimenez</t>
  </si>
  <si>
    <t>4216 Cox Courts West Kevin, OK 65811</t>
  </si>
  <si>
    <t>9908223892</t>
  </si>
  <si>
    <t>74611</t>
  </si>
  <si>
    <t>403324</t>
  </si>
  <si>
    <t>Richard Palmer</t>
  </si>
  <si>
    <t>413015</t>
  </si>
  <si>
    <t>Joshua Carroll</t>
  </si>
  <si>
    <t>546 Andrew Pines Suite 840 Kimhaven, MD 87455</t>
  </si>
  <si>
    <t>1659247567</t>
  </si>
  <si>
    <t>13346</t>
  </si>
  <si>
    <t>929914</t>
  </si>
  <si>
    <t>Jared Medina</t>
  </si>
  <si>
    <t>407770</t>
  </si>
  <si>
    <t>Heidi Jones</t>
  </si>
  <si>
    <t>0233 Leon Loaf West Kentstad, ID 26440</t>
  </si>
  <si>
    <t>8605581696</t>
  </si>
  <si>
    <t>53684</t>
  </si>
  <si>
    <t>406481</t>
  </si>
  <si>
    <t>Connie Murphy DDS</t>
  </si>
  <si>
    <t>408112</t>
  </si>
  <si>
    <t>Karen Parks</t>
  </si>
  <si>
    <t>46108 Jennifer Course West Logan, HI 76943</t>
  </si>
  <si>
    <t>5341178092</t>
  </si>
  <si>
    <t>90045</t>
  </si>
  <si>
    <t>401953</t>
  </si>
  <si>
    <t>James Le</t>
  </si>
  <si>
    <t>407422</t>
  </si>
  <si>
    <t>Douglas Johnson</t>
  </si>
  <si>
    <t>665 Patrick Mill Apt. 890 North Michael, NV 86186</t>
  </si>
  <si>
    <t>6183951378</t>
  </si>
  <si>
    <t>94219</t>
  </si>
  <si>
    <t>471466</t>
  </si>
  <si>
    <t>Michael Martin</t>
  </si>
  <si>
    <t>815</t>
  </si>
  <si>
    <t>411800</t>
  </si>
  <si>
    <t>Jonathan Clark</t>
  </si>
  <si>
    <t>5416 Hanson Spur Timothyside, SD 70900</t>
  </si>
  <si>
    <t>4364158686</t>
  </si>
  <si>
    <t>70829</t>
  </si>
  <si>
    <t>665302</t>
  </si>
  <si>
    <t>Ellen Coleman</t>
  </si>
  <si>
    <t>222</t>
  </si>
  <si>
    <t>421240</t>
  </si>
  <si>
    <t>USCGC Ward FPO AE 85241</t>
  </si>
  <si>
    <t>8187738658</t>
  </si>
  <si>
    <t>62478</t>
  </si>
  <si>
    <t>322306</t>
  </si>
  <si>
    <t>Gregory Hamilton</t>
  </si>
  <si>
    <t>406197</t>
  </si>
  <si>
    <t>David Young</t>
  </si>
  <si>
    <t>Unit 1995 Box 0490 DPO AE 37749</t>
  </si>
  <si>
    <t>7264955081</t>
  </si>
  <si>
    <t>63762</t>
  </si>
  <si>
    <t>578076</t>
  </si>
  <si>
    <t>Shane Erickson</t>
  </si>
  <si>
    <t>807</t>
  </si>
  <si>
    <t>436727</t>
  </si>
  <si>
    <t>Karen Morris</t>
  </si>
  <si>
    <t>2090 Larry Harbors Apt. 645 Rebeccaton, MT 68012</t>
  </si>
  <si>
    <t>9169288345</t>
  </si>
  <si>
    <t>18206</t>
  </si>
  <si>
    <t>645270</t>
  </si>
  <si>
    <t>Jennifer Sanchez</t>
  </si>
  <si>
    <t>403536</t>
  </si>
  <si>
    <t>Andrea Ward</t>
  </si>
  <si>
    <t>420 Frye Stream South Pamela, ND 68231</t>
  </si>
  <si>
    <t>2623016894</t>
  </si>
  <si>
    <t>76396</t>
  </si>
  <si>
    <t>542131</t>
  </si>
  <si>
    <t>Sheila Fuller DVM</t>
  </si>
  <si>
    <t>432835</t>
  </si>
  <si>
    <t>Rose Williams</t>
  </si>
  <si>
    <t>765 Cathy Extensions Yoderside, KY 80391</t>
  </si>
  <si>
    <t>8899394223</t>
  </si>
  <si>
    <t>54109</t>
  </si>
  <si>
    <t>467955</t>
  </si>
  <si>
    <t>Mr. Nicholas Burton</t>
  </si>
  <si>
    <t>204</t>
  </si>
  <si>
    <t>423046</t>
  </si>
  <si>
    <t>Angela Wu</t>
  </si>
  <si>
    <t>10495 Erik Mill Mcbridestad, KS 22649</t>
  </si>
  <si>
    <t>3900717667</t>
  </si>
  <si>
    <t>46395</t>
  </si>
  <si>
    <t>946367</t>
  </si>
  <si>
    <t>Savannah Morris</t>
  </si>
  <si>
    <t>274</t>
  </si>
  <si>
    <t>422936</t>
  </si>
  <si>
    <t>Katrina Jones</t>
  </si>
  <si>
    <t>94981 Charles Rapid New Edwardbury, GA 31777</t>
  </si>
  <si>
    <t>2939793966</t>
  </si>
  <si>
    <t>29331</t>
  </si>
  <si>
    <t>856407</t>
  </si>
  <si>
    <t>Monica Hernandez</t>
  </si>
  <si>
    <t>291</t>
  </si>
  <si>
    <t>405808</t>
  </si>
  <si>
    <t>Christopher Pittman</t>
  </si>
  <si>
    <t>2816 Shannon Square Apt. 427 New Jamesfurt, AK 54089</t>
  </si>
  <si>
    <t>9101102590</t>
  </si>
  <si>
    <t>97041</t>
  </si>
  <si>
    <t>619167</t>
  </si>
  <si>
    <t>Christian Silva</t>
  </si>
  <si>
    <t>409138</t>
  </si>
  <si>
    <t>Stephanie Camacho</t>
  </si>
  <si>
    <t>581 Garcia Pass Apt. 288 New Richard, DC 11320</t>
  </si>
  <si>
    <t>2872180108</t>
  </si>
  <si>
    <t>99463</t>
  </si>
  <si>
    <t>713586</t>
  </si>
  <si>
    <t>Shannon Wallace</t>
  </si>
  <si>
    <t>427102</t>
  </si>
  <si>
    <t>Michele Hurst</t>
  </si>
  <si>
    <t>178 Victor Brooks Apt. 371 West Jeremyland, MO 59749</t>
  </si>
  <si>
    <t>9123821560</t>
  </si>
  <si>
    <t>89975</t>
  </si>
  <si>
    <t>729530</t>
  </si>
  <si>
    <t>Maria Cortez</t>
  </si>
  <si>
    <t>435695</t>
  </si>
  <si>
    <t>Kimberly Duke</t>
  </si>
  <si>
    <t>9027 Jesse Lane Suite 364 Scottstad, RI 50478</t>
  </si>
  <si>
    <t>5191078988</t>
  </si>
  <si>
    <t>20987</t>
  </si>
  <si>
    <t>212594</t>
  </si>
  <si>
    <t>Kathleen Jones</t>
  </si>
  <si>
    <t>490</t>
  </si>
  <si>
    <t>421496</t>
  </si>
  <si>
    <t>Melissa Cook</t>
  </si>
  <si>
    <t>5518 Ronnie Expressway Apt. 829 Turnertown, TN 53348</t>
  </si>
  <si>
    <t>9367081626</t>
  </si>
  <si>
    <t>57936</t>
  </si>
  <si>
    <t>792720</t>
  </si>
  <si>
    <t>Connor Harris</t>
  </si>
  <si>
    <t>285</t>
  </si>
  <si>
    <t>409732</t>
  </si>
  <si>
    <t>Glenn Flowers Jr.</t>
  </si>
  <si>
    <t>351 Theresa Lodge Suite 841 Lake Rodney, WA 36153</t>
  </si>
  <si>
    <t>10449002382</t>
  </si>
  <si>
    <t>97597</t>
  </si>
  <si>
    <t>805936</t>
  </si>
  <si>
    <t>Diana Jackson</t>
  </si>
  <si>
    <t>858</t>
  </si>
  <si>
    <t>439441</t>
  </si>
  <si>
    <t>Kelly Perez</t>
  </si>
  <si>
    <t>6398 David Valley Suite 627 Gayfort, ND 07089</t>
  </si>
  <si>
    <t>1513512598</t>
  </si>
  <si>
    <t>79307</t>
  </si>
  <si>
    <t>750765</t>
  </si>
  <si>
    <t>Kristen Campbell</t>
  </si>
  <si>
    <t>438006</t>
  </si>
  <si>
    <t>Thomas Ramirez</t>
  </si>
  <si>
    <t>6762 Lawrence Creek North Dawnstad, VA 66832</t>
  </si>
  <si>
    <t>6400614549</t>
  </si>
  <si>
    <t>89737</t>
  </si>
  <si>
    <t>355768</t>
  </si>
  <si>
    <t>Ruth Young</t>
  </si>
  <si>
    <t>422342</t>
  </si>
  <si>
    <t>Kathy Savage</t>
  </si>
  <si>
    <t>481 Torres Crossroad Suite 430 Lake Georgeside, NJ 32060</t>
  </si>
  <si>
    <t>12355297097</t>
  </si>
  <si>
    <t>49892</t>
  </si>
  <si>
    <t>663729</t>
  </si>
  <si>
    <t>David Huffman</t>
  </si>
  <si>
    <t>427739</t>
  </si>
  <si>
    <t>Kathleen Jackson</t>
  </si>
  <si>
    <t>2253 Michael Haven Apt. 085 New Rachel, AL 71010</t>
  </si>
  <si>
    <t>5615878820</t>
  </si>
  <si>
    <t>35902</t>
  </si>
  <si>
    <t>454459</t>
  </si>
  <si>
    <t>Sarah Rosales</t>
  </si>
  <si>
    <t>416838</t>
  </si>
  <si>
    <t>Jeremy Myers</t>
  </si>
  <si>
    <t>0364 Robert Vista Kyleville, IL 15635</t>
  </si>
  <si>
    <t>5497151082</t>
  </si>
  <si>
    <t>87487</t>
  </si>
  <si>
    <t>633943</t>
  </si>
  <si>
    <t>Tammy Becker</t>
  </si>
  <si>
    <t>385</t>
  </si>
  <si>
    <t>438790</t>
  </si>
  <si>
    <t>Breanna Mckinney</t>
  </si>
  <si>
    <t>374 Jessica Ville East Jennifer, VA 19949</t>
  </si>
  <si>
    <t>14812744364</t>
  </si>
  <si>
    <t>21041</t>
  </si>
  <si>
    <t>144407</t>
  </si>
  <si>
    <t>Karl Bruce</t>
  </si>
  <si>
    <t>335</t>
  </si>
  <si>
    <t>437363</t>
  </si>
  <si>
    <t>Luis Brown</t>
  </si>
  <si>
    <t>Unit 8154 Box 4998 DPO AA 32078</t>
  </si>
  <si>
    <t>0040616156</t>
  </si>
  <si>
    <t>79682</t>
  </si>
  <si>
    <t>305289</t>
  </si>
  <si>
    <t>Jeffrey Ware</t>
  </si>
  <si>
    <t>743</t>
  </si>
  <si>
    <t>439886</t>
  </si>
  <si>
    <t>Diana Shannon</t>
  </si>
  <si>
    <t>725 Gomez Unions Apt. 298 Aprilberg, NV 99817</t>
  </si>
  <si>
    <t>8077537457</t>
  </si>
  <si>
    <t>48681</t>
  </si>
  <si>
    <t>561583</t>
  </si>
  <si>
    <t>Timothy Bryan</t>
  </si>
  <si>
    <t>401550</t>
  </si>
  <si>
    <t>Elizabeth Wade</t>
  </si>
  <si>
    <t>70561 Clifford Mills Suite 146 Allenview, IL 09703</t>
  </si>
  <si>
    <t>3908609213</t>
  </si>
  <si>
    <t>70986</t>
  </si>
  <si>
    <t>603027</t>
  </si>
  <si>
    <t>Dylan Miller</t>
  </si>
  <si>
    <t>331</t>
  </si>
  <si>
    <t>Amy Brown</t>
  </si>
  <si>
    <t>95933 Andrea View Suite 796 Martinezbury, LA 61501</t>
  </si>
  <si>
    <t>3961756939</t>
  </si>
  <si>
    <t>68828</t>
  </si>
  <si>
    <t>531828</t>
  </si>
  <si>
    <t>Jack Davis</t>
  </si>
  <si>
    <t>410330</t>
  </si>
  <si>
    <t>Thomas Harris</t>
  </si>
  <si>
    <t>0853 Kelly Squares East Linda, PA 87887</t>
  </si>
  <si>
    <t>4982999012</t>
  </si>
  <si>
    <t>57380</t>
  </si>
  <si>
    <t>769128</t>
  </si>
  <si>
    <t>Harry Bailey</t>
  </si>
  <si>
    <t>423428</t>
  </si>
  <si>
    <t>Jessica Chapman</t>
  </si>
  <si>
    <t>4550 Carrie Mills Apt. 235 Lake Josephmouth, NV 05380</t>
  </si>
  <si>
    <t>6398817858</t>
  </si>
  <si>
    <t>56515</t>
  </si>
  <si>
    <t>745353</t>
  </si>
  <si>
    <t>Frederick Anderson</t>
  </si>
  <si>
    <t>376</t>
  </si>
  <si>
    <t>410911</t>
  </si>
  <si>
    <t>Christopher Bradley</t>
  </si>
  <si>
    <t>702 Johnson Wells Catherinefurt, LA 23199</t>
  </si>
  <si>
    <t>1473386371</t>
  </si>
  <si>
    <t>67599</t>
  </si>
  <si>
    <t>840955</t>
  </si>
  <si>
    <t>Denise Lewis</t>
  </si>
  <si>
    <t>430398</t>
  </si>
  <si>
    <t>Nathan Buckley</t>
  </si>
  <si>
    <t>30732 Brandon Hill Apt. 719 South Richardmouth, WA 14428</t>
  </si>
  <si>
    <t>4966660582</t>
  </si>
  <si>
    <t>98966</t>
  </si>
  <si>
    <t>895198</t>
  </si>
  <si>
    <t>Danny Walker</t>
  </si>
  <si>
    <t>245</t>
  </si>
  <si>
    <t>427357</t>
  </si>
  <si>
    <t>Mrs. Michelle Ward MD</t>
  </si>
  <si>
    <t>PSC 9764, Box 8808 APO AE 08934</t>
  </si>
  <si>
    <t>4660147436</t>
  </si>
  <si>
    <t>57517</t>
  </si>
  <si>
    <t>892225</t>
  </si>
  <si>
    <t>Kristin Deleon</t>
  </si>
  <si>
    <t>319</t>
  </si>
  <si>
    <t>413541</t>
  </si>
  <si>
    <t>Richard Foster</t>
  </si>
  <si>
    <t>85515 Andrea Passage West Michaelport, WV 74830</t>
  </si>
  <si>
    <t>1542755390</t>
  </si>
  <si>
    <t>50419</t>
  </si>
  <si>
    <t>122845</t>
  </si>
  <si>
    <t>Kelli Kelley</t>
  </si>
  <si>
    <t>405959</t>
  </si>
  <si>
    <t>Sandra Simon</t>
  </si>
  <si>
    <t>43313 Summers Terrace Apt. 350 Dunnchester, NH 51637</t>
  </si>
  <si>
    <t>19115536688</t>
  </si>
  <si>
    <t>59124</t>
  </si>
  <si>
    <t>397818</t>
  </si>
  <si>
    <t>James Carr</t>
  </si>
  <si>
    <t>433737</t>
  </si>
  <si>
    <t>George Sandoval</t>
  </si>
  <si>
    <t>18667 Levy Neck Apt. 733 Bentontown, WV 88487</t>
  </si>
  <si>
    <t>6826660892</t>
  </si>
  <si>
    <t>83877</t>
  </si>
  <si>
    <t>601299</t>
  </si>
  <si>
    <t>Cole Compton</t>
  </si>
  <si>
    <t>401693</t>
  </si>
  <si>
    <t>Melissa Watson</t>
  </si>
  <si>
    <t>042 Christina Gardens Wagnermouth, CO 23988</t>
  </si>
  <si>
    <t>0474523634</t>
  </si>
  <si>
    <t>99783</t>
  </si>
  <si>
    <t>558328</t>
  </si>
  <si>
    <t>Mary Waters</t>
  </si>
  <si>
    <t>400965</t>
  </si>
  <si>
    <t>Mrs. Lisa Mejia</t>
  </si>
  <si>
    <t>38496 Lee Ramp New Michelle, WY 31046</t>
  </si>
  <si>
    <t>9925015270</t>
  </si>
  <si>
    <t>43838</t>
  </si>
  <si>
    <t>484749</t>
  </si>
  <si>
    <t>Thomas Kelley</t>
  </si>
  <si>
    <t>426888</t>
  </si>
  <si>
    <t>Craig Robbins</t>
  </si>
  <si>
    <t>USS Ramirez FPO AE 20564</t>
  </si>
  <si>
    <t>5923005214</t>
  </si>
  <si>
    <t>62396</t>
  </si>
  <si>
    <t>770563</t>
  </si>
  <si>
    <t>Gabrielle Boyer</t>
  </si>
  <si>
    <t>427553</t>
  </si>
  <si>
    <t>Angela Walker</t>
  </si>
  <si>
    <t>PSC 6927, Box 2754 APO AA 12929</t>
  </si>
  <si>
    <t>5112985614</t>
  </si>
  <si>
    <t>84186</t>
  </si>
  <si>
    <t>853138</t>
  </si>
  <si>
    <t>Kayla Craig</t>
  </si>
  <si>
    <t>580</t>
  </si>
  <si>
    <t>406361</t>
  </si>
  <si>
    <t>Scott Perkins</t>
  </si>
  <si>
    <t>2702 Lawrence Rapid Suite 872 Grantton, LA 90495</t>
  </si>
  <si>
    <t>3979730628</t>
  </si>
  <si>
    <t>25211</t>
  </si>
  <si>
    <t>620128</t>
  </si>
  <si>
    <t>Drew Herrera</t>
  </si>
  <si>
    <t>409631</t>
  </si>
  <si>
    <t>Eric Meza</t>
  </si>
  <si>
    <t>479 Barbara Place Suite 014 Rubenport, KS 44586</t>
  </si>
  <si>
    <t>2785003875</t>
  </si>
  <si>
    <t>55878</t>
  </si>
  <si>
    <t>469252</t>
  </si>
  <si>
    <t>Joan Mahoney</t>
  </si>
  <si>
    <t>407460</t>
  </si>
  <si>
    <t>Catherine Crawford</t>
  </si>
  <si>
    <t>9357 Rich Wells Apt. 588 South Alexa, CA 30631</t>
  </si>
  <si>
    <t>4178657548</t>
  </si>
  <si>
    <t>49409</t>
  </si>
  <si>
    <t>764087</t>
  </si>
  <si>
    <t>Jeffrey Johnson</t>
  </si>
  <si>
    <t>416425</t>
  </si>
  <si>
    <t>Elizabeth Bates</t>
  </si>
  <si>
    <t>0642 Stevens Islands Suite 615 Wallaceburgh, ND 23080</t>
  </si>
  <si>
    <t>4415207785</t>
  </si>
  <si>
    <t>65163</t>
  </si>
  <si>
    <t>287043</t>
  </si>
  <si>
    <t>Theresa Alvarado</t>
  </si>
  <si>
    <t>439544</t>
  </si>
  <si>
    <t>Laura Mcdaniel</t>
  </si>
  <si>
    <t>485 Clements Path Apt. 464 Barreramouth, GA 45890</t>
  </si>
  <si>
    <t>8806310593</t>
  </si>
  <si>
    <t>84671</t>
  </si>
  <si>
    <t>638132</t>
  </si>
  <si>
    <t>Michael Anderson</t>
  </si>
  <si>
    <t>478</t>
  </si>
  <si>
    <t>401869</t>
  </si>
  <si>
    <t>Suzanne Nelson</t>
  </si>
  <si>
    <t>46294 Richard Corner Williamsborough, FL 91428</t>
  </si>
  <si>
    <t>4751805877</t>
  </si>
  <si>
    <t>781121</t>
  </si>
  <si>
    <t>Andrew Ward</t>
  </si>
  <si>
    <t>407955</t>
  </si>
  <si>
    <t>Adam Matthews</t>
  </si>
  <si>
    <t>Unit 7456 Box 9543 DPO AA 14786</t>
  </si>
  <si>
    <t>2094785288</t>
  </si>
  <si>
    <t>57108</t>
  </si>
  <si>
    <t>589387</t>
  </si>
  <si>
    <t>Robert Walker</t>
  </si>
  <si>
    <t>442</t>
  </si>
  <si>
    <t>410231</t>
  </si>
  <si>
    <t>189 Brandon Wall Apt. 257 North Leonard, ID 67665</t>
  </si>
  <si>
    <t>19499391878</t>
  </si>
  <si>
    <t>76949</t>
  </si>
  <si>
    <t>851294</t>
  </si>
  <si>
    <t>Carrie Whitaker</t>
  </si>
  <si>
    <t>433532</t>
  </si>
  <si>
    <t>Nicole Greene</t>
  </si>
  <si>
    <t>7217 Klein Parks Suite 426 Hernandezview, VT 14864</t>
  </si>
  <si>
    <t>7129254072</t>
  </si>
  <si>
    <t>13791</t>
  </si>
  <si>
    <t>258233</t>
  </si>
  <si>
    <t>Terri Murphy</t>
  </si>
  <si>
    <t>809</t>
  </si>
  <si>
    <t>432938</t>
  </si>
  <si>
    <t>Lauren Pittman</t>
  </si>
  <si>
    <t>95564 Andrea Causeway Suite 797 New James, NJ 35261</t>
  </si>
  <si>
    <t>6513840208</t>
  </si>
  <si>
    <t>89882</t>
  </si>
  <si>
    <t>462546</t>
  </si>
  <si>
    <t>Beth Palmer</t>
  </si>
  <si>
    <t>377</t>
  </si>
  <si>
    <t>414611</t>
  </si>
  <si>
    <t>Bobby Moore</t>
  </si>
  <si>
    <t>PSC 1959, Box 2657 APO AA 97686</t>
  </si>
  <si>
    <t>6164583455</t>
  </si>
  <si>
    <t>68539</t>
  </si>
  <si>
    <t>410316</t>
  </si>
  <si>
    <t>Allison Roberts</t>
  </si>
  <si>
    <t>439956</t>
  </si>
  <si>
    <t>Ruben Williams</t>
  </si>
  <si>
    <t>49505 Cody Square Suite 884 Frankland, VA 42993</t>
  </si>
  <si>
    <t>2083830928</t>
  </si>
  <si>
    <t>92208</t>
  </si>
  <si>
    <t>310194</t>
  </si>
  <si>
    <t>Rodney Parker</t>
  </si>
  <si>
    <t>875</t>
  </si>
  <si>
    <t>418237</t>
  </si>
  <si>
    <t>Donna Mendoza</t>
  </si>
  <si>
    <t>90789 William Shoal South Tony, HI 05356</t>
  </si>
  <si>
    <t>1119720912</t>
  </si>
  <si>
    <t>58972</t>
  </si>
  <si>
    <t>628100</t>
  </si>
  <si>
    <t>Scott Davis</t>
  </si>
  <si>
    <t>440</t>
  </si>
  <si>
    <t>438570</t>
  </si>
  <si>
    <t>Karen Olson</t>
  </si>
  <si>
    <t>0058 William Avenue New Denisebury, IA 83803</t>
  </si>
  <si>
    <t>0669486504</t>
  </si>
  <si>
    <t>81362</t>
  </si>
  <si>
    <t>951981</t>
  </si>
  <si>
    <t>Mary Perkins</t>
  </si>
  <si>
    <t>833</t>
  </si>
  <si>
    <t>435660</t>
  </si>
  <si>
    <t>Wendy Walker</t>
  </si>
  <si>
    <t>32053 Franklin Light Ramirezside, CO 32390</t>
  </si>
  <si>
    <t>2798443234</t>
  </si>
  <si>
    <t>95034</t>
  </si>
  <si>
    <t>506287</t>
  </si>
  <si>
    <t>Teresa Williams</t>
  </si>
  <si>
    <t>603</t>
  </si>
  <si>
    <t>438033</t>
  </si>
  <si>
    <t>Theresa Elliott</t>
  </si>
  <si>
    <t>685 Lacey Fort South Cindy, AK 67517</t>
  </si>
  <si>
    <t>6517575995</t>
  </si>
  <si>
    <t>18933</t>
  </si>
  <si>
    <t>406031</t>
  </si>
  <si>
    <t>707</t>
  </si>
  <si>
    <t>413019</t>
  </si>
  <si>
    <t>David Jackson</t>
  </si>
  <si>
    <t>4394 Duarte Glen Apt. 867 Stevensonville, RI 58285</t>
  </si>
  <si>
    <t>3000226745</t>
  </si>
  <si>
    <t>26587</t>
  </si>
  <si>
    <t>211618</t>
  </si>
  <si>
    <t>Darlene Friedman</t>
  </si>
  <si>
    <t>410759</t>
  </si>
  <si>
    <t>Larry Malone</t>
  </si>
  <si>
    <t>023 Clark Corner Kimberlyport, ND 49315</t>
  </si>
  <si>
    <t>5187984366</t>
  </si>
  <si>
    <t>62651</t>
  </si>
  <si>
    <t>746783</t>
  </si>
  <si>
    <t>Kathleen Edwards</t>
  </si>
  <si>
    <t>425502</t>
  </si>
  <si>
    <t>Kyle Martin</t>
  </si>
  <si>
    <t>80060 Nathan Knoll Walterview, OK 70565</t>
  </si>
  <si>
    <t>0352508388</t>
  </si>
  <si>
    <t>35399</t>
  </si>
  <si>
    <t>553648</t>
  </si>
  <si>
    <t>David Diaz</t>
  </si>
  <si>
    <t>439709</t>
  </si>
  <si>
    <t>Brandy Paul</t>
  </si>
  <si>
    <t>831 Bryant Burgs South Juliaton, NM 48963</t>
  </si>
  <si>
    <t>6110015060</t>
  </si>
  <si>
    <t>91911</t>
  </si>
  <si>
    <t>935310</t>
  </si>
  <si>
    <t>Jacob Nguyen</t>
  </si>
  <si>
    <t>412916</t>
  </si>
  <si>
    <t>James Haas</t>
  </si>
  <si>
    <t>74645 Stanton Valley Suite 816 Rangelburgh, NY 93759</t>
  </si>
  <si>
    <t>1028904078</t>
  </si>
  <si>
    <t>46394</t>
  </si>
  <si>
    <t>271035</t>
  </si>
  <si>
    <t>Megan Davenport DDS</t>
  </si>
  <si>
    <t>427007</t>
  </si>
  <si>
    <t>Samantha Cook</t>
  </si>
  <si>
    <t>09315 Anderson Oval North Stephanieview, MD 97043</t>
  </si>
  <si>
    <t>2444739201</t>
  </si>
  <si>
    <t>60677</t>
  </si>
  <si>
    <t>206055</t>
  </si>
  <si>
    <t>Melissa Olsen</t>
  </si>
  <si>
    <t>435351</t>
  </si>
  <si>
    <t>Daniel Williams</t>
  </si>
  <si>
    <t>3524 Jessica Turnpike Port Sarah, AR 07882</t>
  </si>
  <si>
    <t>0088892379</t>
  </si>
  <si>
    <t>77090</t>
  </si>
  <si>
    <t>101464</t>
  </si>
  <si>
    <t>Amber Benjamin</t>
  </si>
  <si>
    <t>Jessica Wilson</t>
  </si>
  <si>
    <t>712 Kenneth Garden Apt. 686 Port Kyleside, IN 48704</t>
  </si>
  <si>
    <t>7753380412</t>
  </si>
  <si>
    <t>41247</t>
  </si>
  <si>
    <t>696694</t>
  </si>
  <si>
    <t>Brent Ramos</t>
  </si>
  <si>
    <t>896</t>
  </si>
  <si>
    <t>422772</t>
  </si>
  <si>
    <t>Erika Woods</t>
  </si>
  <si>
    <t>3222 Ashley Turnpike Apt. 817 Proctorbury, CT 29535</t>
  </si>
  <si>
    <t>7242831021</t>
  </si>
  <si>
    <t>66645</t>
  </si>
  <si>
    <t>844663</t>
  </si>
  <si>
    <t>Brian Greene</t>
  </si>
  <si>
    <t>407981</t>
  </si>
  <si>
    <t>Colin Garcia</t>
  </si>
  <si>
    <t>8199 Allison Ferry Suite 571 Thomasport, WA 30181</t>
  </si>
  <si>
    <t>8926275070</t>
  </si>
  <si>
    <t>77479</t>
  </si>
  <si>
    <t>575139</t>
  </si>
  <si>
    <t>Kevin Brown</t>
  </si>
  <si>
    <t>436782</t>
  </si>
  <si>
    <t>Jason Acosta</t>
  </si>
  <si>
    <t>5870 Reynolds Terrace Suite 810 Jerryport, OR 08072</t>
  </si>
  <si>
    <t>9632870933</t>
  </si>
  <si>
    <t>13887</t>
  </si>
  <si>
    <t>349624</t>
  </si>
  <si>
    <t>Mr. Jeffrey Roman</t>
  </si>
  <si>
    <t>402992</t>
  </si>
  <si>
    <t>David Liu</t>
  </si>
  <si>
    <t>64900 Miller Station Apt. 767 Rickystad, TN 29268</t>
  </si>
  <si>
    <t>7206396230</t>
  </si>
  <si>
    <t>25657</t>
  </si>
  <si>
    <t>828892</t>
  </si>
  <si>
    <t>Carl Booth</t>
  </si>
  <si>
    <t>429348</t>
  </si>
  <si>
    <t>Jennifer Johnson</t>
  </si>
  <si>
    <t>735 Taylor Path Mcfarlandchester, WA 95408</t>
  </si>
  <si>
    <t>2853103263</t>
  </si>
  <si>
    <t>38818</t>
  </si>
  <si>
    <t>969704</t>
  </si>
  <si>
    <t>Raymond Sweeney</t>
  </si>
  <si>
    <t>354</t>
  </si>
  <si>
    <t>433216</t>
  </si>
  <si>
    <t>Alison House</t>
  </si>
  <si>
    <t>554 Anne Grove Suite 683 West Caitlin, WY 28170</t>
  </si>
  <si>
    <t>8295861215</t>
  </si>
  <si>
    <t>54148</t>
  </si>
  <si>
    <t>583682</t>
  </si>
  <si>
    <t>Michael Thornton</t>
  </si>
  <si>
    <t>409339</t>
  </si>
  <si>
    <t>Juan Alvarado</t>
  </si>
  <si>
    <t>917 Sanchez Way Suite 997 East Reginabury, WI 54391</t>
  </si>
  <si>
    <t>2262753375</t>
  </si>
  <si>
    <t>12575</t>
  </si>
  <si>
    <t>153593</t>
  </si>
  <si>
    <t>Kathryn Whitehead</t>
  </si>
  <si>
    <t>649</t>
  </si>
  <si>
    <t>439737</t>
  </si>
  <si>
    <t>Laura Hernandez</t>
  </si>
  <si>
    <t>5662 King Mountains Apt. 811 Tracyport, DC 06379</t>
  </si>
  <si>
    <t>3298092355</t>
  </si>
  <si>
    <t>88773</t>
  </si>
  <si>
    <t>976760</t>
  </si>
  <si>
    <t>Joseph Miller</t>
  </si>
  <si>
    <t>389</t>
  </si>
  <si>
    <t>432506</t>
  </si>
  <si>
    <t>Penny Armstrong</t>
  </si>
  <si>
    <t>92530 Chapman Villages Suite 744 South April, DC 36115</t>
  </si>
  <si>
    <t>0811038830</t>
  </si>
  <si>
    <t>29213</t>
  </si>
  <si>
    <t>154510</t>
  </si>
  <si>
    <t>Philip Stone</t>
  </si>
  <si>
    <t>425875</t>
  </si>
  <si>
    <t>Andrew Salinas</t>
  </si>
  <si>
    <t>195 Sosa Knolls Apt. 912 New Sarah, GA 78912</t>
  </si>
  <si>
    <t>12191112609</t>
  </si>
  <si>
    <t>96911</t>
  </si>
  <si>
    <t>685098</t>
  </si>
  <si>
    <t>Judith Stafford</t>
  </si>
  <si>
    <t>414122</t>
  </si>
  <si>
    <t>Evan Burns</t>
  </si>
  <si>
    <t>059 Sean Circles Apt. 423 Yolandaburgh, ID 65934</t>
  </si>
  <si>
    <t>9137025441</t>
  </si>
  <si>
    <t>97931</t>
  </si>
  <si>
    <t>517749</t>
  </si>
  <si>
    <t>Joseph Garcia</t>
  </si>
  <si>
    <t>435502</t>
  </si>
  <si>
    <t>Stacey Ortiz</t>
  </si>
  <si>
    <t>Unit 2803 Box 6976 DPO AA 69445</t>
  </si>
  <si>
    <t>3469444480</t>
  </si>
  <si>
    <t>97238</t>
  </si>
  <si>
    <t>872441</t>
  </si>
  <si>
    <t>Christina Morrow</t>
  </si>
  <si>
    <t>421235</t>
  </si>
  <si>
    <t>Mr. Shawn Scott</t>
  </si>
  <si>
    <t>579 Cody Lodge Smithside, MD 87129</t>
  </si>
  <si>
    <t>3398290263</t>
  </si>
  <si>
    <t>92866</t>
  </si>
  <si>
    <t>337822</t>
  </si>
  <si>
    <t>Daniel Jones</t>
  </si>
  <si>
    <t>870</t>
  </si>
  <si>
    <t>401288</t>
  </si>
  <si>
    <t>Alexandra Foster</t>
  </si>
  <si>
    <t>USS Everett FPO AA 64566</t>
  </si>
  <si>
    <t>6292348963</t>
  </si>
  <si>
    <t>87394</t>
  </si>
  <si>
    <t>270999</t>
  </si>
  <si>
    <t>Diane Webb</t>
  </si>
  <si>
    <t>235</t>
  </si>
  <si>
    <t>402660</t>
  </si>
  <si>
    <t>Michelle Evans DDS</t>
  </si>
  <si>
    <t>4645 Sandra Glen Apt. 116 Arroyoburgh, IN 44309</t>
  </si>
  <si>
    <t>14839934595</t>
  </si>
  <si>
    <t>33708</t>
  </si>
  <si>
    <t>374174</t>
  </si>
  <si>
    <t>Jessica Roy</t>
  </si>
  <si>
    <t>426965</t>
  </si>
  <si>
    <t>Joshua Ayers</t>
  </si>
  <si>
    <t>11064 King Hollow Port Amberberg, HI 44169</t>
  </si>
  <si>
    <t>6825462654</t>
  </si>
  <si>
    <t>43572</t>
  </si>
  <si>
    <t>285027</t>
  </si>
  <si>
    <t>Janet Allen</t>
  </si>
  <si>
    <t>418093</t>
  </si>
  <si>
    <t>Mr. Marcus Weaver</t>
  </si>
  <si>
    <t>4697 Kelly Trail New John, LA 95797</t>
  </si>
  <si>
    <t>5368725087</t>
  </si>
  <si>
    <t>74607</t>
  </si>
  <si>
    <t>904085</t>
  </si>
  <si>
    <t>Connie Hayes</t>
  </si>
  <si>
    <t>236</t>
  </si>
  <si>
    <t>402427</t>
  </si>
  <si>
    <t>William Thomas</t>
  </si>
  <si>
    <t>3941 Hannah Falls Apt. 947 Collinsport, KY 71207</t>
  </si>
  <si>
    <t>5403259115</t>
  </si>
  <si>
    <t>96568</t>
  </si>
  <si>
    <t>612413</t>
  </si>
  <si>
    <t>Paula Watts</t>
  </si>
  <si>
    <t>411167</t>
  </si>
  <si>
    <t>Matthew Olson</t>
  </si>
  <si>
    <t>8678 Craig Harbors Russellbury, KS 25803</t>
  </si>
  <si>
    <t>14988202171</t>
  </si>
  <si>
    <t>45916</t>
  </si>
  <si>
    <t>336795</t>
  </si>
  <si>
    <t>Sydney Smith</t>
  </si>
  <si>
    <t>411189</t>
  </si>
  <si>
    <t>Rebecca Stafford</t>
  </si>
  <si>
    <t>917 Jeanette Ford South Leslie, MD 72322</t>
  </si>
  <si>
    <t>1401015601</t>
  </si>
  <si>
    <t>87025</t>
  </si>
  <si>
    <t>521027</t>
  </si>
  <si>
    <t>Charles Ross</t>
  </si>
  <si>
    <t>289</t>
  </si>
  <si>
    <t>400702</t>
  </si>
  <si>
    <t>Jesus Ball</t>
  </si>
  <si>
    <t>USS Wood FPO AP 93231</t>
  </si>
  <si>
    <t>6200640379</t>
  </si>
  <si>
    <t>37727</t>
  </si>
  <si>
    <t>333491</t>
  </si>
  <si>
    <t>Joshua Lutz</t>
  </si>
  <si>
    <t>412202</t>
  </si>
  <si>
    <t>Rodney Robinson</t>
  </si>
  <si>
    <t>838 Sean Isle South Henrymouth, RI 23374</t>
  </si>
  <si>
    <t>4383838286</t>
  </si>
  <si>
    <t>26369</t>
  </si>
  <si>
    <t>139338</t>
  </si>
  <si>
    <t>Denise Parsons</t>
  </si>
  <si>
    <t>884</t>
  </si>
  <si>
    <t>423599</t>
  </si>
  <si>
    <t>Mary Alexander</t>
  </si>
  <si>
    <t>13378 Jennifer Brooks Apt. 891 Smithmouth, KS 24054</t>
  </si>
  <si>
    <t>4744014260</t>
  </si>
  <si>
    <t>45529</t>
  </si>
  <si>
    <t>605013</t>
  </si>
  <si>
    <t>Jerry Taylor</t>
  </si>
  <si>
    <t>639</t>
  </si>
  <si>
    <t>436190</t>
  </si>
  <si>
    <t>Christopher Barrett</t>
  </si>
  <si>
    <t>429 Robert Bridge Apt. 440 Port Jesseborough, VA 21613</t>
  </si>
  <si>
    <t>4702209274</t>
  </si>
  <si>
    <t>42283</t>
  </si>
  <si>
    <t>484645</t>
  </si>
  <si>
    <t>Joseph Williams</t>
  </si>
  <si>
    <t>432688</t>
  </si>
  <si>
    <t>Elizabeth Dalton</t>
  </si>
  <si>
    <t>USS Reed FPO AP 88830</t>
  </si>
  <si>
    <t>19711191202</t>
  </si>
  <si>
    <t>98323</t>
  </si>
  <si>
    <t>863068</t>
  </si>
  <si>
    <t>Jacob Terrell</t>
  </si>
  <si>
    <t>407281</t>
  </si>
  <si>
    <t>Michael Merritt</t>
  </si>
  <si>
    <t>7024 Sarah Flat Suite 852 Rogersstad, SC 85017</t>
  </si>
  <si>
    <t>6395456463</t>
  </si>
  <si>
    <t>91359</t>
  </si>
  <si>
    <t>618539</t>
  </si>
  <si>
    <t>Amy Day</t>
  </si>
  <si>
    <t>430908</t>
  </si>
  <si>
    <t>Samantha Wilson</t>
  </si>
  <si>
    <t>44101 Melissa Lodge Davistown, CT 47470</t>
  </si>
  <si>
    <t>4448469869</t>
  </si>
  <si>
    <t>51595</t>
  </si>
  <si>
    <t>141481</t>
  </si>
  <si>
    <t>Cynthia Cole</t>
  </si>
  <si>
    <t>438024</t>
  </si>
  <si>
    <t>Ashley Pearson</t>
  </si>
  <si>
    <t>73939 Jessica Parkways South Janet, GA 50010</t>
  </si>
  <si>
    <t>0840461534</t>
  </si>
  <si>
    <t>42443</t>
  </si>
  <si>
    <t>776074</t>
  </si>
  <si>
    <t>Keith Romero</t>
  </si>
  <si>
    <t>419424</t>
  </si>
  <si>
    <t>Andrew Rush</t>
  </si>
  <si>
    <t>4699 Nicholas Field Suite 033 Campbellfort, MI 22729</t>
  </si>
  <si>
    <t>6419614858</t>
  </si>
  <si>
    <t>39221</t>
  </si>
  <si>
    <t>825409</t>
  </si>
  <si>
    <t>Robert Mayer</t>
  </si>
  <si>
    <t>420292</t>
  </si>
  <si>
    <t>Ashley Watkins</t>
  </si>
  <si>
    <t>PSC 9452, Box 0841 APO AE 30939</t>
  </si>
  <si>
    <t>5797334169</t>
  </si>
  <si>
    <t>15670</t>
  </si>
  <si>
    <t>714368</t>
  </si>
  <si>
    <t>Brent Martinez</t>
  </si>
  <si>
    <t>262</t>
  </si>
  <si>
    <t>439531</t>
  </si>
  <si>
    <t>Lindsey Clark</t>
  </si>
  <si>
    <t>Unit 9187 Box 4558 DPO AA 41624</t>
  </si>
  <si>
    <t>3814362027</t>
  </si>
  <si>
    <t>39715</t>
  </si>
  <si>
    <t>907448</t>
  </si>
  <si>
    <t>Felicia Franklin</t>
  </si>
  <si>
    <t>412171</t>
  </si>
  <si>
    <t>Veronica Potts</t>
  </si>
  <si>
    <t>2986 Rogers Road Paulahaven, PA 82906</t>
  </si>
  <si>
    <t>2901941921</t>
  </si>
  <si>
    <t>59274</t>
  </si>
  <si>
    <t>697390</t>
  </si>
  <si>
    <t>Jacqueline Sutton</t>
  </si>
  <si>
    <t>421579</t>
  </si>
  <si>
    <t>Amber Evans</t>
  </si>
  <si>
    <t>23818 Osborne Tunnel South Derrick, VA 82131</t>
  </si>
  <si>
    <t>18991591039</t>
  </si>
  <si>
    <t>55554</t>
  </si>
  <si>
    <t>676476</t>
  </si>
  <si>
    <t>Jeanne Miller</t>
  </si>
  <si>
    <t>762</t>
  </si>
  <si>
    <t>438031</t>
  </si>
  <si>
    <t>Kyle Williams</t>
  </si>
  <si>
    <t>9884 Scott Mill Suite 183 Davidborough, MT 91402</t>
  </si>
  <si>
    <t>3134179803</t>
  </si>
  <si>
    <t>74308</t>
  </si>
  <si>
    <t>508283</t>
  </si>
  <si>
    <t>Sherry Martinez</t>
  </si>
  <si>
    <t>401770</t>
  </si>
  <si>
    <t>Danielle Cannon</t>
  </si>
  <si>
    <t>316 Delacruz Causeway Millerbury, PA 85916</t>
  </si>
  <si>
    <t>5903715294</t>
  </si>
  <si>
    <t>33605</t>
  </si>
  <si>
    <t>150192</t>
  </si>
  <si>
    <t>Catherine Thompson</t>
  </si>
  <si>
    <t>409136</t>
  </si>
  <si>
    <t>Mr. Daniel Reed DDS</t>
  </si>
  <si>
    <t>USNV Reed FPO AA 42189</t>
  </si>
  <si>
    <t>8563649103</t>
  </si>
  <si>
    <t>60484</t>
  </si>
  <si>
    <t>252219</t>
  </si>
  <si>
    <t>Gary Cox</t>
  </si>
  <si>
    <t>481</t>
  </si>
  <si>
    <t>437719</t>
  </si>
  <si>
    <t>1788 Edwin Rest Jacobhaven, MO 39824</t>
  </si>
  <si>
    <t>3336177167</t>
  </si>
  <si>
    <t>56330</t>
  </si>
  <si>
    <t>169030</t>
  </si>
  <si>
    <t>400522</t>
  </si>
  <si>
    <t>Stephen White</t>
  </si>
  <si>
    <t>596 James Turnpike Sherryburgh, OK 37584</t>
  </si>
  <si>
    <t>5469279645</t>
  </si>
  <si>
    <t>66800</t>
  </si>
  <si>
    <t>953947</t>
  </si>
  <si>
    <t>Albert White</t>
  </si>
  <si>
    <t>587</t>
  </si>
  <si>
    <t>404409</t>
  </si>
  <si>
    <t>Ashley Clarke</t>
  </si>
  <si>
    <t>0088 John Causeway Suite 585 Arellanomouth, WA 69566</t>
  </si>
  <si>
    <t>1609059322</t>
  </si>
  <si>
    <t>96553</t>
  </si>
  <si>
    <t>768023</t>
  </si>
  <si>
    <t>Karen Perry</t>
  </si>
  <si>
    <t>403327</t>
  </si>
  <si>
    <t>Brandon Morris</t>
  </si>
  <si>
    <t>87598 Larson Plain West Christopherland, PA 99805</t>
  </si>
  <si>
    <t>3065746830</t>
  </si>
  <si>
    <t>34252</t>
  </si>
  <si>
    <t>535577</t>
  </si>
  <si>
    <t>Joseph Juarez</t>
  </si>
  <si>
    <t>435779</t>
  </si>
  <si>
    <t>Michael Peters</t>
  </si>
  <si>
    <t>696 Mcintosh Via Apt. 508 Josephfort, NE 52007</t>
  </si>
  <si>
    <t>5519849977</t>
  </si>
  <si>
    <t>70535</t>
  </si>
  <si>
    <t>508324</t>
  </si>
  <si>
    <t>Cassandra Hutchinson</t>
  </si>
  <si>
    <t>218</t>
  </si>
  <si>
    <t>414431</t>
  </si>
  <si>
    <t>Alicia Conrad</t>
  </si>
  <si>
    <t>15722 Roberts Prairie Apt. 032 Port Natalieberg, AK 52307</t>
  </si>
  <si>
    <t>5766273944</t>
  </si>
  <si>
    <t>33025</t>
  </si>
  <si>
    <t>323695</t>
  </si>
  <si>
    <t>Justin Smith</t>
  </si>
  <si>
    <t>411295</t>
  </si>
  <si>
    <t>Justin Schaefer</t>
  </si>
  <si>
    <t>75901 Lewis Common North Elizabethmouth, KY 37810</t>
  </si>
  <si>
    <t>1567294036</t>
  </si>
  <si>
    <t>88449</t>
  </si>
  <si>
    <t>367571</t>
  </si>
  <si>
    <t>Linda Kirby</t>
  </si>
  <si>
    <t>329</t>
  </si>
  <si>
    <t>430328</t>
  </si>
  <si>
    <t>Mackenzie Harrell</t>
  </si>
  <si>
    <t>89612 Brandon Port South Hannah, PA 91319</t>
  </si>
  <si>
    <t>8211960235</t>
  </si>
  <si>
    <t>31130</t>
  </si>
  <si>
    <t>458247</t>
  </si>
  <si>
    <t>Michael Chandler</t>
  </si>
  <si>
    <t>408580</t>
  </si>
  <si>
    <t>Seth Harris</t>
  </si>
  <si>
    <t>343 Walker Trail West Jon, MD 26695</t>
  </si>
  <si>
    <t>4686036167</t>
  </si>
  <si>
    <t>12656</t>
  </si>
  <si>
    <t>655944</t>
  </si>
  <si>
    <t>Philip Hunt</t>
  </si>
  <si>
    <t>423447</t>
  </si>
  <si>
    <t>Andrew Lane</t>
  </si>
  <si>
    <t>821 Regina Hollow West Thomasberg, NV 42676</t>
  </si>
  <si>
    <t>2153615268</t>
  </si>
  <si>
    <t>18977</t>
  </si>
  <si>
    <t>919332</t>
  </si>
  <si>
    <t>Sean Schmidt</t>
  </si>
  <si>
    <t>413305</t>
  </si>
  <si>
    <t>Brittany Brown</t>
  </si>
  <si>
    <t>2683 Weiss Brooks Suite 256 Jasonton, AZ 85042</t>
  </si>
  <si>
    <t>7037872553</t>
  </si>
  <si>
    <t>29410</t>
  </si>
  <si>
    <t>769741</t>
  </si>
  <si>
    <t>Stephanie Smith</t>
  </si>
  <si>
    <t>886</t>
  </si>
  <si>
    <t>407334</t>
  </si>
  <si>
    <t>Mary Phillips</t>
  </si>
  <si>
    <t>693 Smith Mews Denisemouth, TN 88852</t>
  </si>
  <si>
    <t>8213663869</t>
  </si>
  <si>
    <t>93674</t>
  </si>
  <si>
    <t>487328</t>
  </si>
  <si>
    <t>Mckenzie Pierce</t>
  </si>
  <si>
    <t>Tyler Taylor</t>
  </si>
  <si>
    <t>960 Leonard Avenue Valerietown, VT 98683</t>
  </si>
  <si>
    <t>7123929454</t>
  </si>
  <si>
    <t>80530</t>
  </si>
  <si>
    <t>685656</t>
  </si>
  <si>
    <t>Lance Brooks</t>
  </si>
  <si>
    <t>616</t>
  </si>
  <si>
    <t>401602</t>
  </si>
  <si>
    <t>Brandi Carroll</t>
  </si>
  <si>
    <t>956 Rogers Fall Suite 879 Mckinneyville, KY 06045</t>
  </si>
  <si>
    <t>4700776043</t>
  </si>
  <si>
    <t>57017</t>
  </si>
  <si>
    <t>524462</t>
  </si>
  <si>
    <t>426843</t>
  </si>
  <si>
    <t>Kayla Cardenas</t>
  </si>
  <si>
    <t>USS Anderson FPO AE 58764</t>
  </si>
  <si>
    <t>5866160547</t>
  </si>
  <si>
    <t>16960</t>
  </si>
  <si>
    <t>597070</t>
  </si>
  <si>
    <t>Karen Mitchell</t>
  </si>
  <si>
    <t>854</t>
  </si>
  <si>
    <t>405498</t>
  </si>
  <si>
    <t>Rebecca Smith</t>
  </si>
  <si>
    <t>4977 Thomas Shoals Apt. 592 Lake Melissa, DE 42819</t>
  </si>
  <si>
    <t>4201448722</t>
  </si>
  <si>
    <t>22226</t>
  </si>
  <si>
    <t>311132</t>
  </si>
  <si>
    <t>Stephanie Arroyo</t>
  </si>
  <si>
    <t>891</t>
  </si>
  <si>
    <t>416333</t>
  </si>
  <si>
    <t>Jason Crawford</t>
  </si>
  <si>
    <t>005 Ward Trace Suite 858 East Marcshire, MI 60921</t>
  </si>
  <si>
    <t>4539496837</t>
  </si>
  <si>
    <t>91680</t>
  </si>
  <si>
    <t>542022</t>
  </si>
  <si>
    <t>Lori Price</t>
  </si>
  <si>
    <t>409960</t>
  </si>
  <si>
    <t>Terri Roth</t>
  </si>
  <si>
    <t>26593 Moore Isle Lake Jenniferhaven, IL 99909</t>
  </si>
  <si>
    <t>0094552513</t>
  </si>
  <si>
    <t>80481</t>
  </si>
  <si>
    <t>545689</t>
  </si>
  <si>
    <t>Patrick Mays</t>
  </si>
  <si>
    <t>876</t>
  </si>
  <si>
    <t>427667</t>
  </si>
  <si>
    <t>April Navarro</t>
  </si>
  <si>
    <t>636 Pamela Spur Apt. 824 New Aaronton, AR 15625</t>
  </si>
  <si>
    <t>9921031628</t>
  </si>
  <si>
    <t>81287</t>
  </si>
  <si>
    <t>236389</t>
  </si>
  <si>
    <t>Jessica Walton</t>
  </si>
  <si>
    <t>439583</t>
  </si>
  <si>
    <t>Harold Pierce</t>
  </si>
  <si>
    <t>8400 Jeremiah Pike Hannahfurt, TX 56380</t>
  </si>
  <si>
    <t>8483413621</t>
  </si>
  <si>
    <t>44809</t>
  </si>
  <si>
    <t>369309</t>
  </si>
  <si>
    <t>Jeanette Roman DVM</t>
  </si>
  <si>
    <t>403133</t>
  </si>
  <si>
    <t>Lisa Hicks</t>
  </si>
  <si>
    <t>8944 Barbara Creek Apt. 719 North Joseberg, WV 88086</t>
  </si>
  <si>
    <t>6419849564</t>
  </si>
  <si>
    <t>55106</t>
  </si>
  <si>
    <t>828738</t>
  </si>
  <si>
    <t>470</t>
  </si>
  <si>
    <t>410117</t>
  </si>
  <si>
    <t>Jeremy Jordan</t>
  </si>
  <si>
    <t>6305 Brown Inlet New Davidborough, IA 44392</t>
  </si>
  <si>
    <t>7906731932</t>
  </si>
  <si>
    <t>20697</t>
  </si>
  <si>
    <t>388438</t>
  </si>
  <si>
    <t>Kyle Wise</t>
  </si>
  <si>
    <t>415549</t>
  </si>
  <si>
    <t>James Camacho</t>
  </si>
  <si>
    <t>25791 Moore Expressway Lake Michelleshire, OR 81272</t>
  </si>
  <si>
    <t>2391690373</t>
  </si>
  <si>
    <t>74567</t>
  </si>
  <si>
    <t>722298</t>
  </si>
  <si>
    <t>Kristina Johnson</t>
  </si>
  <si>
    <t>402756</t>
  </si>
  <si>
    <t>Julie Allen</t>
  </si>
  <si>
    <t>132 Charles Points Apt. 130 Parrishchester, VT 70366</t>
  </si>
  <si>
    <t>13372313897</t>
  </si>
  <si>
    <t>17413</t>
  </si>
  <si>
    <t>657288</t>
  </si>
  <si>
    <t>Kathleen Gonzalez</t>
  </si>
  <si>
    <t>421248</t>
  </si>
  <si>
    <t>Cynthia Carpenter</t>
  </si>
  <si>
    <t>735 Russell Flat Michaelstad, UT 85477</t>
  </si>
  <si>
    <t>5036239579</t>
  </si>
  <si>
    <t>71844</t>
  </si>
  <si>
    <t>111536</t>
  </si>
  <si>
    <t>Jennifer Ferguson</t>
  </si>
  <si>
    <t>419985</t>
  </si>
  <si>
    <t>Rachel Edwards</t>
  </si>
  <si>
    <t>500 Steven Key Suite 028 Erichaven, VT 57673</t>
  </si>
  <si>
    <t>9347274768</t>
  </si>
  <si>
    <t>42883</t>
  </si>
  <si>
    <t>935754</t>
  </si>
  <si>
    <t>Victoria Oneal</t>
  </si>
  <si>
    <t>412023</t>
  </si>
  <si>
    <t>Sarah Green</t>
  </si>
  <si>
    <t>Unit 8474 Box 8389 DPO AA 78935</t>
  </si>
  <si>
    <t>9945488423</t>
  </si>
  <si>
    <t>26634</t>
  </si>
  <si>
    <t>989927</t>
  </si>
  <si>
    <t>Jeremy Lucas</t>
  </si>
  <si>
    <t>427421</t>
  </si>
  <si>
    <t>Sandra Joyce</t>
  </si>
  <si>
    <t>2008 Garcia Rapids Apt. 404 Tracyport, GA 98213</t>
  </si>
  <si>
    <t>5030983477</t>
  </si>
  <si>
    <t>38106</t>
  </si>
  <si>
    <t>211039</t>
  </si>
  <si>
    <t>Luke Gardner</t>
  </si>
  <si>
    <t>739</t>
  </si>
  <si>
    <t>407768</t>
  </si>
  <si>
    <t>Stephen Hill</t>
  </si>
  <si>
    <t>USNS Wheeler FPO AA 98737</t>
  </si>
  <si>
    <t>7448718191</t>
  </si>
  <si>
    <t>75582</t>
  </si>
  <si>
    <t>557820</t>
  </si>
  <si>
    <t>Alyssa Mcdonald</t>
  </si>
  <si>
    <t>763</t>
  </si>
  <si>
    <t>435907</t>
  </si>
  <si>
    <t>James Johnson</t>
  </si>
  <si>
    <t>24027 Jason Squares Lake Erin, NJ 88165</t>
  </si>
  <si>
    <t>5168930191</t>
  </si>
  <si>
    <t>96863</t>
  </si>
  <si>
    <t>157452</t>
  </si>
  <si>
    <t>Whitney Brown</t>
  </si>
  <si>
    <t>307</t>
  </si>
  <si>
    <t>434389</t>
  </si>
  <si>
    <t>Jeffrey Carr</t>
  </si>
  <si>
    <t>7558 Giles Run Suite 318 New Brittney, IN 20848</t>
  </si>
  <si>
    <t>13107211112</t>
  </si>
  <si>
    <t>79414</t>
  </si>
  <si>
    <t>122253</t>
  </si>
  <si>
    <t>Jamie Parsons</t>
  </si>
  <si>
    <t>390</t>
  </si>
  <si>
    <t>422406</t>
  </si>
  <si>
    <t>Sandra Jackson</t>
  </si>
  <si>
    <t>8611 Elizabeth Parkway Apt. 806 Connershire, AK 29245</t>
  </si>
  <si>
    <t>8882470346</t>
  </si>
  <si>
    <t>33826</t>
  </si>
  <si>
    <t>976469</t>
  </si>
  <si>
    <t>Denise Mendez</t>
  </si>
  <si>
    <t>436220</t>
  </si>
  <si>
    <t>USNV Harrison FPO AP 17271</t>
  </si>
  <si>
    <t>2405054348</t>
  </si>
  <si>
    <t>58707</t>
  </si>
  <si>
    <t>558640</t>
  </si>
  <si>
    <t>Adam Oconnor</t>
  </si>
  <si>
    <t>917</t>
  </si>
  <si>
    <t>422309</t>
  </si>
  <si>
    <t>Kim Hammond</t>
  </si>
  <si>
    <t>71248 Jones Dale Port Cindyfurt, VA 29715</t>
  </si>
  <si>
    <t>4661207429</t>
  </si>
  <si>
    <t>96586</t>
  </si>
  <si>
    <t>277943</t>
  </si>
  <si>
    <t>Dawn Patel</t>
  </si>
  <si>
    <t>768</t>
  </si>
  <si>
    <t>431657</t>
  </si>
  <si>
    <t>Daniel Gentry</t>
  </si>
  <si>
    <t>0515 Adam View Apt. 963 Port Paul, MD 90144</t>
  </si>
  <si>
    <t>0955217664</t>
  </si>
  <si>
    <t>24283</t>
  </si>
  <si>
    <t>958401</t>
  </si>
  <si>
    <t>Jennifer Diaz</t>
  </si>
  <si>
    <t>665</t>
  </si>
  <si>
    <t>422504</t>
  </si>
  <si>
    <t>Leslie May</t>
  </si>
  <si>
    <t>3458 Gary Hollow Carsonstad, VA 53400</t>
  </si>
  <si>
    <t>18048984208</t>
  </si>
  <si>
    <t>20241</t>
  </si>
  <si>
    <t>165419</t>
  </si>
  <si>
    <t>Paul Maynard</t>
  </si>
  <si>
    <t>977</t>
  </si>
  <si>
    <t>420654</t>
  </si>
  <si>
    <t>Keith Gay</t>
  </si>
  <si>
    <t>00020 Eddie Parkway East Christopher, IA 50952</t>
  </si>
  <si>
    <t>4497970164</t>
  </si>
  <si>
    <t>92771</t>
  </si>
  <si>
    <t>713112</t>
  </si>
  <si>
    <t>Bryan Payne</t>
  </si>
  <si>
    <t>430781</t>
  </si>
  <si>
    <t>Michael Barnes</t>
  </si>
  <si>
    <t>96123 Schneider Flats Wellsville, MN 69616</t>
  </si>
  <si>
    <t>6632672916</t>
  </si>
  <si>
    <t>50357</t>
  </si>
  <si>
    <t>193718</t>
  </si>
  <si>
    <t>Nicole Harris</t>
  </si>
  <si>
    <t>265</t>
  </si>
  <si>
    <t>405182</t>
  </si>
  <si>
    <t>Dr. Patricia Davis</t>
  </si>
  <si>
    <t>584 Woodard Square Apt. 904 Petersfort, MI 51042</t>
  </si>
  <si>
    <t>8831043995</t>
  </si>
  <si>
    <t>84122</t>
  </si>
  <si>
    <t>404701</t>
  </si>
  <si>
    <t>Tiffany Fisher</t>
  </si>
  <si>
    <t>403825</t>
  </si>
  <si>
    <t>Michelle Atkinson</t>
  </si>
  <si>
    <t>3144 Jessica Throughway East Maryport, KY 26009</t>
  </si>
  <si>
    <t>6543474508</t>
  </si>
  <si>
    <t>46373</t>
  </si>
  <si>
    <t>885839</t>
  </si>
  <si>
    <t>Levi Patrick</t>
  </si>
  <si>
    <t>427384</t>
  </si>
  <si>
    <t>Unit 6603 Box 6338 DPO AE 29929</t>
  </si>
  <si>
    <t>4198527111</t>
  </si>
  <si>
    <t>86434</t>
  </si>
  <si>
    <t>418782</t>
  </si>
  <si>
    <t>Christopher Snyder</t>
  </si>
  <si>
    <t>433913</t>
  </si>
  <si>
    <t>Dennis Hardy</t>
  </si>
  <si>
    <t>618 Smith Views Suite 197 West Daniel, HI 16531</t>
  </si>
  <si>
    <t>9929082300</t>
  </si>
  <si>
    <t>16249</t>
  </si>
  <si>
    <t>357953</t>
  </si>
  <si>
    <t>William Jackson</t>
  </si>
  <si>
    <t>438004</t>
  </si>
  <si>
    <t>Paul Smith</t>
  </si>
  <si>
    <t>2264 Kaylee Ford Apt. 522 North Katelynborough, MN 57174</t>
  </si>
  <si>
    <t>6148695151</t>
  </si>
  <si>
    <t>96847</t>
  </si>
  <si>
    <t>395556</t>
  </si>
  <si>
    <t>Douglas Ruiz</t>
  </si>
  <si>
    <t>406657</t>
  </si>
  <si>
    <t>Ashley Curry</t>
  </si>
  <si>
    <t>9505 Teresa Road Michaelside, MS 15704</t>
  </si>
  <si>
    <t>6079616277</t>
  </si>
  <si>
    <t>69897</t>
  </si>
  <si>
    <t>564822</t>
  </si>
  <si>
    <t>Molly Nelson</t>
  </si>
  <si>
    <t>864</t>
  </si>
  <si>
    <t>412628</t>
  </si>
  <si>
    <t>Stephanie Clay</t>
  </si>
  <si>
    <t>52779 Jeffrey Fields Longburgh, MN 81334</t>
  </si>
  <si>
    <t>5921539822</t>
  </si>
  <si>
    <t>74050</t>
  </si>
  <si>
    <t>211332</t>
  </si>
  <si>
    <t>Karen Bryan</t>
  </si>
  <si>
    <t>303</t>
  </si>
  <si>
    <t>409910</t>
  </si>
  <si>
    <t>Heidi Wilson</t>
  </si>
  <si>
    <t>5055 Laura Branch Suite 373 Marcview, PA 30032</t>
  </si>
  <si>
    <t>8880750185</t>
  </si>
  <si>
    <t>68663</t>
  </si>
  <si>
    <t>537661</t>
  </si>
  <si>
    <t>Leah Brown</t>
  </si>
  <si>
    <t>437578</t>
  </si>
  <si>
    <t>Michelle Watson</t>
  </si>
  <si>
    <t>2480 Rogers Plain Apt. 565 Thomasland, OH 72912</t>
  </si>
  <si>
    <t>3025014693</t>
  </si>
  <si>
    <t>68922</t>
  </si>
  <si>
    <t>595907</t>
  </si>
  <si>
    <t>Jessica Sparks</t>
  </si>
  <si>
    <t>405353</t>
  </si>
  <si>
    <t>Gary Cowan</t>
  </si>
  <si>
    <t>996 Joseph Hills Apt. 492 Tammybury, CO 87929</t>
  </si>
  <si>
    <t>2927714963</t>
  </si>
  <si>
    <t>68891</t>
  </si>
  <si>
    <t>767391</t>
  </si>
  <si>
    <t>Erin Gallagher</t>
  </si>
  <si>
    <t>404940</t>
  </si>
  <si>
    <t>Ronald Raymond</t>
  </si>
  <si>
    <t>788 Lopez Square Millerchester, NC 04739</t>
  </si>
  <si>
    <t>6281315710</t>
  </si>
  <si>
    <t>30696</t>
  </si>
  <si>
    <t>993073</t>
  </si>
  <si>
    <t>Maria Conrad</t>
  </si>
  <si>
    <t>408263</t>
  </si>
  <si>
    <t>Timothy Kim</t>
  </si>
  <si>
    <t>89229 Kim Drive Suite 021 East Katherineberg, KY 66128</t>
  </si>
  <si>
    <t>4727215008</t>
  </si>
  <si>
    <t>12838</t>
  </si>
  <si>
    <t>737623</t>
  </si>
  <si>
    <t>Amy Harris</t>
  </si>
  <si>
    <t>865</t>
  </si>
  <si>
    <t>437344</t>
  </si>
  <si>
    <t>Eric Anderson</t>
  </si>
  <si>
    <t>991 Lori Prairie Apt. 743 South Joshua, KS 32141</t>
  </si>
  <si>
    <t>1229099779</t>
  </si>
  <si>
    <t>355656</t>
  </si>
  <si>
    <t>Diana Mitchell</t>
  </si>
  <si>
    <t>427298</t>
  </si>
  <si>
    <t>Steven Powers MD</t>
  </si>
  <si>
    <t>926 Ware Orchard Markmouth, RI 44582</t>
  </si>
  <si>
    <t>1168155453</t>
  </si>
  <si>
    <t>75113</t>
  </si>
  <si>
    <t>Kathryn Hernandez</t>
  </si>
  <si>
    <t>994</t>
  </si>
  <si>
    <t>420791</t>
  </si>
  <si>
    <t>Jose White</t>
  </si>
  <si>
    <t>USCGC Hayes FPO AP 88387</t>
  </si>
  <si>
    <t>9496376690</t>
  </si>
  <si>
    <t>21003</t>
  </si>
  <si>
    <t>609549</t>
  </si>
  <si>
    <t>Donald Sexton</t>
  </si>
  <si>
    <t>480</t>
  </si>
  <si>
    <t>429484</t>
  </si>
  <si>
    <t>Kristen Soto</t>
  </si>
  <si>
    <t>00604 Werner Mews Apt. 868 New Mark, NE 57995</t>
  </si>
  <si>
    <t>11773797238</t>
  </si>
  <si>
    <t>68794</t>
  </si>
  <si>
    <t>697503</t>
  </si>
  <si>
    <t>Brenda Tapia</t>
  </si>
  <si>
    <t>426712</t>
  </si>
  <si>
    <t>Kenneth Mcneil</t>
  </si>
  <si>
    <t>819 Carter Land Suite 726 Torreston, NY 48133</t>
  </si>
  <si>
    <t>2483326923</t>
  </si>
  <si>
    <t>12489</t>
  </si>
  <si>
    <t>273661</t>
  </si>
  <si>
    <t>Megan Levy</t>
  </si>
  <si>
    <t>427827</t>
  </si>
  <si>
    <t>David Torres</t>
  </si>
  <si>
    <t>1603 Farrell Stream West Mark, WI 46755</t>
  </si>
  <si>
    <t>1615381773</t>
  </si>
  <si>
    <t>55883</t>
  </si>
  <si>
    <t>120909</t>
  </si>
  <si>
    <t>Tina Decker</t>
  </si>
  <si>
    <t>405877</t>
  </si>
  <si>
    <t>Robert Cooper</t>
  </si>
  <si>
    <t>010 Jones Field East Charles, LA 06054</t>
  </si>
  <si>
    <t>2496137156</t>
  </si>
  <si>
    <t>89428</t>
  </si>
  <si>
    <t>811668</t>
  </si>
  <si>
    <t>Mr. Jacob Rodriguez</t>
  </si>
  <si>
    <t>419677</t>
  </si>
  <si>
    <t>Christine Evans</t>
  </si>
  <si>
    <t>585 Amanda Radial Matthewton, MN 94282</t>
  </si>
  <si>
    <t>18397883103</t>
  </si>
  <si>
    <t>10907</t>
  </si>
  <si>
    <t>162205</t>
  </si>
  <si>
    <t>Jennifer Jackson</t>
  </si>
  <si>
    <t>410726</t>
  </si>
  <si>
    <t>Joann Frank</t>
  </si>
  <si>
    <t>85737 Matthew Vista Suite 483 Oconnellmouth, SC 36118</t>
  </si>
  <si>
    <t>3040814668</t>
  </si>
  <si>
    <t>70105</t>
  </si>
  <si>
    <t>204271</t>
  </si>
  <si>
    <t>Amber Hampton</t>
  </si>
  <si>
    <t>427395</t>
  </si>
  <si>
    <t>Andrew Heath</t>
  </si>
  <si>
    <t>76192 Gregory Mountains North Carol, WY 32239</t>
  </si>
  <si>
    <t>6205513161</t>
  </si>
  <si>
    <t>83398</t>
  </si>
  <si>
    <t>259561</t>
  </si>
  <si>
    <t>Samantha Sullivan</t>
  </si>
  <si>
    <t>690</t>
  </si>
  <si>
    <t>402460</t>
  </si>
  <si>
    <t>Leroy Morales</t>
  </si>
  <si>
    <t>5390 Ryan Expressway Marcburgh, NM 98872</t>
  </si>
  <si>
    <t>2024210415</t>
  </si>
  <si>
    <t>61573</t>
  </si>
  <si>
    <t>168998</t>
  </si>
  <si>
    <t>Catherine Foster</t>
  </si>
  <si>
    <t>213</t>
  </si>
  <si>
    <t>435471</t>
  </si>
  <si>
    <t>Lisa Alvarez</t>
  </si>
  <si>
    <t>363 Tucker Point Suite 388 Johnsmouth, CT 12983</t>
  </si>
  <si>
    <t>9523411993</t>
  </si>
  <si>
    <t>69792</t>
  </si>
  <si>
    <t>679784</t>
  </si>
  <si>
    <t>Edward Carlson</t>
  </si>
  <si>
    <t>560</t>
  </si>
  <si>
    <t>Patricia Robinson</t>
  </si>
  <si>
    <t>668 David Pines Suite 011 East Dillonborough, NM 26602</t>
  </si>
  <si>
    <t>7852213979</t>
  </si>
  <si>
    <t>97117</t>
  </si>
  <si>
    <t>711065</t>
  </si>
  <si>
    <t>Charles Harrison</t>
  </si>
  <si>
    <t>402305</t>
  </si>
  <si>
    <t>Dan Mcpherson</t>
  </si>
  <si>
    <t>32103 Darryl Springs Goodwintown, ME 61644</t>
  </si>
  <si>
    <t>17847671361</t>
  </si>
  <si>
    <t>26465</t>
  </si>
  <si>
    <t>129358</t>
  </si>
  <si>
    <t>Donald Hess</t>
  </si>
  <si>
    <t>577</t>
  </si>
  <si>
    <t>429635</t>
  </si>
  <si>
    <t>Katherine Duncan</t>
  </si>
  <si>
    <t>605 Carr Square Suite 142 South Cynthiashire, DC 89996</t>
  </si>
  <si>
    <t>4902515016</t>
  </si>
  <si>
    <t>69076</t>
  </si>
  <si>
    <t>832156</t>
  </si>
  <si>
    <t>Brian Barnett</t>
  </si>
  <si>
    <t>412941</t>
  </si>
  <si>
    <t>Shari Rice</t>
  </si>
  <si>
    <t>4564 Beverly Lights Apt. 890 Rodrigueztown, CT 27768</t>
  </si>
  <si>
    <t>8585287646</t>
  </si>
  <si>
    <t>89121</t>
  </si>
  <si>
    <t>461550</t>
  </si>
  <si>
    <t>Dawn Hubbard</t>
  </si>
  <si>
    <t>400793</t>
  </si>
  <si>
    <t>Michelle Patterson</t>
  </si>
  <si>
    <t>352 Vasquez Alley Apt. 370 Adamview, MN 63278</t>
  </si>
  <si>
    <t>7014915979</t>
  </si>
  <si>
    <t>56584</t>
  </si>
  <si>
    <t>699264</t>
  </si>
  <si>
    <t>Robert Thomas</t>
  </si>
  <si>
    <t>431429</t>
  </si>
  <si>
    <t>Elizabeth Buckley</t>
  </si>
  <si>
    <t>60959 Smith Keys Apt. 056 New Johnnyberg, MS 89395</t>
  </si>
  <si>
    <t>6805989091</t>
  </si>
  <si>
    <t>95179</t>
  </si>
  <si>
    <t>989493</t>
  </si>
  <si>
    <t>Melissa Hernandez</t>
  </si>
  <si>
    <t>435052</t>
  </si>
  <si>
    <t>Amy Conner</t>
  </si>
  <si>
    <t>493 Virginia Dam Suite 581 South Nicholas, FL 74131</t>
  </si>
  <si>
    <t>10232743239</t>
  </si>
  <si>
    <t>99143</t>
  </si>
  <si>
    <t>158365</t>
  </si>
  <si>
    <t>435481</t>
  </si>
  <si>
    <t>Lonnie Bailey</t>
  </si>
  <si>
    <t>5003 Adam Prairie North Anthony, RI 20059</t>
  </si>
  <si>
    <t>3994337687</t>
  </si>
  <si>
    <t>22395</t>
  </si>
  <si>
    <t>766918</t>
  </si>
  <si>
    <t>Richard Harris</t>
  </si>
  <si>
    <t>208</t>
  </si>
  <si>
    <t>407327</t>
  </si>
  <si>
    <t>Christina Rush</t>
  </si>
  <si>
    <t>1711 Castillo Squares Russellfort, KS 42466</t>
  </si>
  <si>
    <t>15358627797</t>
  </si>
  <si>
    <t>78272</t>
  </si>
  <si>
    <t>936890</t>
  </si>
  <si>
    <t>Mrs. Anne Rios</t>
  </si>
  <si>
    <t>414080</t>
  </si>
  <si>
    <t>Jeffrey Mason</t>
  </si>
  <si>
    <t>224 Johnson Fork Alexanderburgh, CT 52621</t>
  </si>
  <si>
    <t>9808341859</t>
  </si>
  <si>
    <t>32749</t>
  </si>
  <si>
    <t>902143</t>
  </si>
  <si>
    <t>Dr. Jessica Wallace</t>
  </si>
  <si>
    <t>205</t>
  </si>
  <si>
    <t>Carol Jones</t>
  </si>
  <si>
    <t>951 Cole Shoals Suite 259 Brownland, VA 33737</t>
  </si>
  <si>
    <t>17779841347</t>
  </si>
  <si>
    <t>83853</t>
  </si>
  <si>
    <t>147086</t>
  </si>
  <si>
    <t>Deborah Escobar</t>
  </si>
  <si>
    <t>428350</t>
  </si>
  <si>
    <t>Joseph Clark</t>
  </si>
  <si>
    <t>7982 Hopkins Mews Lawrenceborough, DC 02269</t>
  </si>
  <si>
    <t>5054918251</t>
  </si>
  <si>
    <t>38217</t>
  </si>
  <si>
    <t>629458</t>
  </si>
  <si>
    <t>Chase Tyler</t>
  </si>
  <si>
    <t>415563</t>
  </si>
  <si>
    <t>Corey Mendoza</t>
  </si>
  <si>
    <t>Unit 2925 Box 1295 DPO AA 27194</t>
  </si>
  <si>
    <t>9684807223</t>
  </si>
  <si>
    <t>81203</t>
  </si>
  <si>
    <t>141436</t>
  </si>
  <si>
    <t>Reginald Roberts</t>
  </si>
  <si>
    <t>249</t>
  </si>
  <si>
    <t>432530</t>
  </si>
  <si>
    <t>Christine Hernandez</t>
  </si>
  <si>
    <t>6618 Miller Circles Suite 851 Cherylmouth, CA 86617</t>
  </si>
  <si>
    <t>3862098109</t>
  </si>
  <si>
    <t>36478</t>
  </si>
  <si>
    <t>676378</t>
  </si>
  <si>
    <t>Ashley Simpson</t>
  </si>
  <si>
    <t>703</t>
  </si>
  <si>
    <t>Daniel Morgan</t>
  </si>
  <si>
    <t>19393 Ashley Falls Reginamouth, UT 35926</t>
  </si>
  <si>
    <t>8215387727</t>
  </si>
  <si>
    <t>98194</t>
  </si>
  <si>
    <t>218451</t>
  </si>
  <si>
    <t>Jackie Jones</t>
  </si>
  <si>
    <t>401505</t>
  </si>
  <si>
    <t>Michele Contreras</t>
  </si>
  <si>
    <t>31891 Amy Estates Lake Kennethfort, ME 20409</t>
  </si>
  <si>
    <t>6470564498</t>
  </si>
  <si>
    <t>19325</t>
  </si>
  <si>
    <t>668953</t>
  </si>
  <si>
    <t>Samuel Jordan</t>
  </si>
  <si>
    <t>429380</t>
  </si>
  <si>
    <t>Miss Kayla Jackson</t>
  </si>
  <si>
    <t>345 Hogan Trail Robertstad, UT 32236</t>
  </si>
  <si>
    <t>1788485137</t>
  </si>
  <si>
    <t>26795</t>
  </si>
  <si>
    <t>498525</t>
  </si>
  <si>
    <t>Christine Mitchell</t>
  </si>
  <si>
    <t>416661</t>
  </si>
  <si>
    <t>Karen Maynard</t>
  </si>
  <si>
    <t>24946 Erin Camp Apt. 588 Simpsonfort, OK 57435</t>
  </si>
  <si>
    <t>19494923363</t>
  </si>
  <si>
    <t>94366</t>
  </si>
  <si>
    <t>335410</t>
  </si>
  <si>
    <t>Kimberly Casey</t>
  </si>
  <si>
    <t>403276</t>
  </si>
  <si>
    <t>95588 Johnson Brook Apt. 643 Port Charleneberg, NH 15988</t>
  </si>
  <si>
    <t>18254695821</t>
  </si>
  <si>
    <t>43244</t>
  </si>
  <si>
    <t>834897</t>
  </si>
  <si>
    <t>Jonathan Franklin</t>
  </si>
  <si>
    <t>410909</t>
  </si>
  <si>
    <t>Timothy Johnson</t>
  </si>
  <si>
    <t>4573 Stephen Oval East Daniel, TX 55268</t>
  </si>
  <si>
    <t>7284996674</t>
  </si>
  <si>
    <t>96790</t>
  </si>
  <si>
    <t>566296</t>
  </si>
  <si>
    <t>John Fuller</t>
  </si>
  <si>
    <t>847</t>
  </si>
  <si>
    <t>430717</t>
  </si>
  <si>
    <t>Andrea Williams</t>
  </si>
  <si>
    <t>8338 Wendy Ways Suite 650 Philipstad, IL 24772</t>
  </si>
  <si>
    <t>7022084147</t>
  </si>
  <si>
    <t>76322</t>
  </si>
  <si>
    <t>311697</t>
  </si>
  <si>
    <t>Amy Lewis</t>
  </si>
  <si>
    <t>400704</t>
  </si>
  <si>
    <t>957 Bradley Place Apt. 541 Leefurt, NY 17634</t>
  </si>
  <si>
    <t>1426302105</t>
  </si>
  <si>
    <t>48231</t>
  </si>
  <si>
    <t>411695</t>
  </si>
  <si>
    <t>Keith Peterson</t>
  </si>
  <si>
    <t>997</t>
  </si>
  <si>
    <t>421363</t>
  </si>
  <si>
    <t>David Aguilar</t>
  </si>
  <si>
    <t>2528 Huynh Port Suite 586 Daviston, MN 61760</t>
  </si>
  <si>
    <t>3520858220</t>
  </si>
  <si>
    <t>49478</t>
  </si>
  <si>
    <t>743777</t>
  </si>
  <si>
    <t>Melissa Anderson</t>
  </si>
  <si>
    <t>839</t>
  </si>
  <si>
    <t>420499</t>
  </si>
  <si>
    <t>Jacob Fisher PhD</t>
  </si>
  <si>
    <t>12707 Martinez Vista Cheyenneberg, OH 96883</t>
  </si>
  <si>
    <t>8530539805</t>
  </si>
  <si>
    <t>43858</t>
  </si>
  <si>
    <t>275353</t>
  </si>
  <si>
    <t>Robert Reyes</t>
  </si>
  <si>
    <t>407827</t>
  </si>
  <si>
    <t>Kathryn Alvarez DVM</t>
  </si>
  <si>
    <t>27622 Stafford Points Apt. 567 East Robinville, OH 78775</t>
  </si>
  <si>
    <t>7385883729</t>
  </si>
  <si>
    <t>11879</t>
  </si>
  <si>
    <t>716639</t>
  </si>
  <si>
    <t>Nancy Lynch</t>
  </si>
  <si>
    <t>401345</t>
  </si>
  <si>
    <t>Tamara Mills</t>
  </si>
  <si>
    <t>868 Johnson Mall Suite 290 Lake Jasonhaven, WA 03413</t>
  </si>
  <si>
    <t>2545040850</t>
  </si>
  <si>
    <t>97283</t>
  </si>
  <si>
    <t>541788</t>
  </si>
  <si>
    <t>Jill Barton</t>
  </si>
  <si>
    <t>393</t>
  </si>
  <si>
    <t>421633</t>
  </si>
  <si>
    <t>Emily Walsh</t>
  </si>
  <si>
    <t>027 Miller Drive Jacquelineland, MO 82515</t>
  </si>
  <si>
    <t>9780269775</t>
  </si>
  <si>
    <t>63427</t>
  </si>
  <si>
    <t>977539</t>
  </si>
  <si>
    <t>Kenneth Becker</t>
  </si>
  <si>
    <t>402238</t>
  </si>
  <si>
    <t>David Boyd</t>
  </si>
  <si>
    <t>5715 Williams Roads Zunigaside, TN 27555</t>
  </si>
  <si>
    <t>9102260415</t>
  </si>
  <si>
    <t>47989</t>
  </si>
  <si>
    <t>622673</t>
  </si>
  <si>
    <t>Pamela Ingram</t>
  </si>
  <si>
    <t>403198</t>
  </si>
  <si>
    <t>Amy Powers</t>
  </si>
  <si>
    <t>514 Daniel Unions Suite 412 Codyton, IL 66111</t>
  </si>
  <si>
    <t>5608481708</t>
  </si>
  <si>
    <t>36258</t>
  </si>
  <si>
    <t>828903</t>
  </si>
  <si>
    <t>Jennifer Ray</t>
  </si>
  <si>
    <t>Austin Howard</t>
  </si>
  <si>
    <t>677 James Locks East Williammouth, ME 01405</t>
  </si>
  <si>
    <t>2440262710</t>
  </si>
  <si>
    <t>51081</t>
  </si>
  <si>
    <t>674737</t>
  </si>
  <si>
    <t>Heidi Glover</t>
  </si>
  <si>
    <t>427216</t>
  </si>
  <si>
    <t>Michelle Anderson</t>
  </si>
  <si>
    <t>213 Walters Course Suite 666 New Geoffreymouth, ND 48460</t>
  </si>
  <si>
    <t>9015787952</t>
  </si>
  <si>
    <t>90154</t>
  </si>
  <si>
    <t>491320</t>
  </si>
  <si>
    <t>Breanna Pratt</t>
  </si>
  <si>
    <t>415061</t>
  </si>
  <si>
    <t>Kimberly Cameron</t>
  </si>
  <si>
    <t>7849 Jeffrey Squares Suite 913 New Chris, NH 90119</t>
  </si>
  <si>
    <t>6624425275</t>
  </si>
  <si>
    <t>29870</t>
  </si>
  <si>
    <t>319901</t>
  </si>
  <si>
    <t>Dennis Duke</t>
  </si>
  <si>
    <t>429808</t>
  </si>
  <si>
    <t>Dylan Scott</t>
  </si>
  <si>
    <t>4332 Bell Land Apt. 023 Lake Laurenport, ME 85672</t>
  </si>
  <si>
    <t>2281012767</t>
  </si>
  <si>
    <t>85752</t>
  </si>
  <si>
    <t>756358</t>
  </si>
  <si>
    <t>Tanya Ray</t>
  </si>
  <si>
    <t>380</t>
  </si>
  <si>
    <t>410754</t>
  </si>
  <si>
    <t>Craig Gonzales</t>
  </si>
  <si>
    <t>865 Perez Mill Suite 918 East Karahaven, MI 39879</t>
  </si>
  <si>
    <t>4606737539</t>
  </si>
  <si>
    <t>89108</t>
  </si>
  <si>
    <t>701352</t>
  </si>
  <si>
    <t>Shelby Bauer</t>
  </si>
  <si>
    <t>947</t>
  </si>
  <si>
    <t>402716</t>
  </si>
  <si>
    <t>Nicholas Murray</t>
  </si>
  <si>
    <t>5112 Wilson Centers Suite 349 East Jeff, OH 13732</t>
  </si>
  <si>
    <t>0990736715</t>
  </si>
  <si>
    <t>68250</t>
  </si>
  <si>
    <t>801451</t>
  </si>
  <si>
    <t>Kelsey Meyers</t>
  </si>
  <si>
    <t>302</t>
  </si>
  <si>
    <t>415643</t>
  </si>
  <si>
    <t>Laura Hughes</t>
  </si>
  <si>
    <t>69915 Michael Land East Paulchester, NV 33753</t>
  </si>
  <si>
    <t>7132584763</t>
  </si>
  <si>
    <t>11335</t>
  </si>
  <si>
    <t>478333</t>
  </si>
  <si>
    <t>Andrew Lee</t>
  </si>
  <si>
    <t>934</t>
  </si>
  <si>
    <t>401191</t>
  </si>
  <si>
    <t>Chloe Holden</t>
  </si>
  <si>
    <t>60568 Diaz Station Whitefurt, KY 23151</t>
  </si>
  <si>
    <t>2156407727</t>
  </si>
  <si>
    <t>33293</t>
  </si>
  <si>
    <t>979986</t>
  </si>
  <si>
    <t>Jonathan Carlson</t>
  </si>
  <si>
    <t>423735</t>
  </si>
  <si>
    <t>Robert Stephens</t>
  </si>
  <si>
    <t>Unit 7651 Box 2130 DPO AP 04443</t>
  </si>
  <si>
    <t>9308594578</t>
  </si>
  <si>
    <t>82557</t>
  </si>
  <si>
    <t>783329</t>
  </si>
  <si>
    <t>Darrell Mcgee</t>
  </si>
  <si>
    <t>434087</t>
  </si>
  <si>
    <t>Zachary Russo</t>
  </si>
  <si>
    <t>35161 Rodriguez Mission Suite 615 Lopezshire, MO 92463</t>
  </si>
  <si>
    <t>7450509609</t>
  </si>
  <si>
    <t>25920</t>
  </si>
  <si>
    <t>514290</t>
  </si>
  <si>
    <t>Jose Blevins</t>
  </si>
  <si>
    <t>435050</t>
  </si>
  <si>
    <t>Savannah Harris</t>
  </si>
  <si>
    <t>556 Kathy Run Jeffreyborough, UT 07471</t>
  </si>
  <si>
    <t>19118797420</t>
  </si>
  <si>
    <t>53973</t>
  </si>
  <si>
    <t>923867</t>
  </si>
  <si>
    <t>Jonathan Anderson</t>
  </si>
  <si>
    <t>418829</t>
  </si>
  <si>
    <t>Traci Newman</t>
  </si>
  <si>
    <t>34526 Hartman Lake Harveyland, UT 17396</t>
  </si>
  <si>
    <t>5241586010</t>
  </si>
  <si>
    <t>58962</t>
  </si>
  <si>
    <t>362626</t>
  </si>
  <si>
    <t>Erica Brown</t>
  </si>
  <si>
    <t>492</t>
  </si>
  <si>
    <t>407476</t>
  </si>
  <si>
    <t>Tara Macias</t>
  </si>
  <si>
    <t>2536 Danielle Run Ritterton, KY 55759</t>
  </si>
  <si>
    <t>3717746804</t>
  </si>
  <si>
    <t>54497</t>
  </si>
  <si>
    <t>535600</t>
  </si>
  <si>
    <t>Michael Atkinson</t>
  </si>
  <si>
    <t>400233</t>
  </si>
  <si>
    <t>Emily Freeman</t>
  </si>
  <si>
    <t>7720 Ryan Loop Apt. 467 Rebeccahaven, OK 97503</t>
  </si>
  <si>
    <t>5874603695</t>
  </si>
  <si>
    <t>80839</t>
  </si>
  <si>
    <t>549057</t>
  </si>
  <si>
    <t>Karla Kennedy</t>
  </si>
  <si>
    <t>424730</t>
  </si>
  <si>
    <t>Madeline Roberts</t>
  </si>
  <si>
    <t>3526 Anna Points Suite 311 Travisville, NC 99542</t>
  </si>
  <si>
    <t>5874306826</t>
  </si>
  <si>
    <t>32600</t>
  </si>
  <si>
    <t>673633</t>
  </si>
  <si>
    <t>Stephen Nelson</t>
  </si>
  <si>
    <t>660</t>
  </si>
  <si>
    <t>428615</t>
  </si>
  <si>
    <t>Kevin Armstrong</t>
  </si>
  <si>
    <t>736 Julia Point Apt. 537 Port Shawn, KY 49976</t>
  </si>
  <si>
    <t>9889751046</t>
  </si>
  <si>
    <t>15032</t>
  </si>
  <si>
    <t>108338</t>
  </si>
  <si>
    <t>Steven Freeman</t>
  </si>
  <si>
    <t>429959</t>
  </si>
  <si>
    <t>Crystal Jones</t>
  </si>
  <si>
    <t>1656 Barbara Dale Apt. 081 North Andrew, AK 07641</t>
  </si>
  <si>
    <t>9546403948</t>
  </si>
  <si>
    <t>20689</t>
  </si>
  <si>
    <t>352342</t>
  </si>
  <si>
    <t>Michelle Donovan</t>
  </si>
  <si>
    <t>567</t>
  </si>
  <si>
    <t>426747</t>
  </si>
  <si>
    <t>Stacy Dorsey</t>
  </si>
  <si>
    <t>200 Jackson Valley Smithchester, MT 41584</t>
  </si>
  <si>
    <t>6958700281</t>
  </si>
  <si>
    <t>33376</t>
  </si>
  <si>
    <t>640955</t>
  </si>
  <si>
    <t>Jeffery Cooper</t>
  </si>
  <si>
    <t>407026</t>
  </si>
  <si>
    <t>Anna Barrera</t>
  </si>
  <si>
    <t>761 Peters Spur Apt. 924 West Gracechester, SD 15641</t>
  </si>
  <si>
    <t>3616583103</t>
  </si>
  <si>
    <t>73849</t>
  </si>
  <si>
    <t>222249</t>
  </si>
  <si>
    <t>Kevin Phillips</t>
  </si>
  <si>
    <t>412470</t>
  </si>
  <si>
    <t>Linda Jordan</t>
  </si>
  <si>
    <t>37602 Ward Prairie Apt. 265 Davidview, IL 27234</t>
  </si>
  <si>
    <t>3794250206</t>
  </si>
  <si>
    <t>99346</t>
  </si>
  <si>
    <t>254722</t>
  </si>
  <si>
    <t>Brian Nelson</t>
  </si>
  <si>
    <t>429012</t>
  </si>
  <si>
    <t>William Stephens</t>
  </si>
  <si>
    <t>87865 Davis Rue Apt. 454 West Michelleside, UT 25371</t>
  </si>
  <si>
    <t>10919975279</t>
  </si>
  <si>
    <t>69267</t>
  </si>
  <si>
    <t>920198</t>
  </si>
  <si>
    <t>Jason Gillespie</t>
  </si>
  <si>
    <t>400715</t>
  </si>
  <si>
    <t>Robert Allen</t>
  </si>
  <si>
    <t>337 Wendy Springs Suite 027 Lanceton, ND 66093</t>
  </si>
  <si>
    <t>3785480933</t>
  </si>
  <si>
    <t>79365</t>
  </si>
  <si>
    <t>850603</t>
  </si>
  <si>
    <t>Michael Harrison</t>
  </si>
  <si>
    <t>420370</t>
  </si>
  <si>
    <t>Nathan Cobb</t>
  </si>
  <si>
    <t>436 Theresa Landing Ashleyview, SC 52579</t>
  </si>
  <si>
    <t>6085656611</t>
  </si>
  <si>
    <t>29947</t>
  </si>
  <si>
    <t>503906</t>
  </si>
  <si>
    <t>Steven Baker</t>
  </si>
  <si>
    <t>420904</t>
  </si>
  <si>
    <t>Michael Harper</t>
  </si>
  <si>
    <t>USNS Montgomery FPO AA 50470</t>
  </si>
  <si>
    <t>2461849547</t>
  </si>
  <si>
    <t>36210</t>
  </si>
  <si>
    <t>215534</t>
  </si>
  <si>
    <t>Michelle Johnson</t>
  </si>
  <si>
    <t>407</t>
  </si>
  <si>
    <t>439422</t>
  </si>
  <si>
    <t>Brian Wilson</t>
  </si>
  <si>
    <t>913 Michael Port Crawfordbury, IL 94165</t>
  </si>
  <si>
    <t>2046783827</t>
  </si>
  <si>
    <t>22229</t>
  </si>
  <si>
    <t>484157</t>
  </si>
  <si>
    <t>Bruce Rodriguez</t>
  </si>
  <si>
    <t>420649</t>
  </si>
  <si>
    <t>Vicki Jones</t>
  </si>
  <si>
    <t>284 Walter River Gutierrezborough, OK 65767</t>
  </si>
  <si>
    <t>0188065543</t>
  </si>
  <si>
    <t>89546</t>
  </si>
  <si>
    <t>146572</t>
  </si>
  <si>
    <t>Kevin Nelson</t>
  </si>
  <si>
    <t>436</t>
  </si>
  <si>
    <t>428833</t>
  </si>
  <si>
    <t>762 Gibson Harbor Suite 543 Meganton, CA 61189</t>
  </si>
  <si>
    <t>1431911944</t>
  </si>
  <si>
    <t>73856</t>
  </si>
  <si>
    <t>934953</t>
  </si>
  <si>
    <t>Jennifer Morales</t>
  </si>
  <si>
    <t>401880</t>
  </si>
  <si>
    <t>Amy Baker</t>
  </si>
  <si>
    <t>12644 Tran Club Apt. 059 West Joseph, DE 19975</t>
  </si>
  <si>
    <t>7851503965</t>
  </si>
  <si>
    <t>24631</t>
  </si>
  <si>
    <t>563586</t>
  </si>
  <si>
    <t>Gabrielle Lopez</t>
  </si>
  <si>
    <t>419768</t>
  </si>
  <si>
    <t>Leslie White</t>
  </si>
  <si>
    <t>294 Barton Plain Suite 612 Jonathanbury, CT 88209</t>
  </si>
  <si>
    <t>4166197811</t>
  </si>
  <si>
    <t>30097</t>
  </si>
  <si>
    <t>923368</t>
  </si>
  <si>
    <t>Martin Velez</t>
  </si>
  <si>
    <t>259</t>
  </si>
  <si>
    <t>429026</t>
  </si>
  <si>
    <t>John Guzman</t>
  </si>
  <si>
    <t>0658 Adams Extension Sheriburgh, DC 32151</t>
  </si>
  <si>
    <t>1485702820</t>
  </si>
  <si>
    <t>97968</t>
  </si>
  <si>
    <t>773191</t>
  </si>
  <si>
    <t>Nicole Spencer</t>
  </si>
  <si>
    <t>421665</t>
  </si>
  <si>
    <t>James Mata</t>
  </si>
  <si>
    <t>85549 Woodard Common East Miguelfort, MD 28214</t>
  </si>
  <si>
    <t>4135809999</t>
  </si>
  <si>
    <t>89056</t>
  </si>
  <si>
    <t>404718</t>
  </si>
  <si>
    <t>Daniel Fox</t>
  </si>
  <si>
    <t>416860</t>
  </si>
  <si>
    <t>Kristopher Brown</t>
  </si>
  <si>
    <t>3660 Case Vista Apt. 507 South Blake, SC 12879</t>
  </si>
  <si>
    <t>4954094404</t>
  </si>
  <si>
    <t>77506</t>
  </si>
  <si>
    <t>326162</t>
  </si>
  <si>
    <t>Vanessa Martin</t>
  </si>
  <si>
    <t>406</t>
  </si>
  <si>
    <t>424157</t>
  </si>
  <si>
    <t>Latoya Mitchell</t>
  </si>
  <si>
    <t>179 Lane Shore North Kristin, NM 35735</t>
  </si>
  <si>
    <t>1162266256</t>
  </si>
  <si>
    <t>78022</t>
  </si>
  <si>
    <t>275700</t>
  </si>
  <si>
    <t>Brian Brooks</t>
  </si>
  <si>
    <t>438654</t>
  </si>
  <si>
    <t>David Riley</t>
  </si>
  <si>
    <t>1403 Hill Ranch Apt. 324 West Zachary, MO 95324</t>
  </si>
  <si>
    <t>8548877957</t>
  </si>
  <si>
    <t>12863</t>
  </si>
  <si>
    <t>423242</t>
  </si>
  <si>
    <t>Catherine Baker</t>
  </si>
  <si>
    <t>522</t>
  </si>
  <si>
    <t>404933</t>
  </si>
  <si>
    <t>David Choi</t>
  </si>
  <si>
    <t>PSC 9429, Box 6018 APO AE 14773</t>
  </si>
  <si>
    <t>7123080650</t>
  </si>
  <si>
    <t>41637</t>
  </si>
  <si>
    <t>951521</t>
  </si>
  <si>
    <t>Edward Johnson</t>
  </si>
  <si>
    <t>796</t>
  </si>
  <si>
    <t>430403</t>
  </si>
  <si>
    <t>Jennifer Fields</t>
  </si>
  <si>
    <t>Unit 4673 Box 4775 DPO AA 44140</t>
  </si>
  <si>
    <t>5814271093</t>
  </si>
  <si>
    <t>11670</t>
  </si>
  <si>
    <t>178145</t>
  </si>
  <si>
    <t>Christopher Ayers</t>
  </si>
  <si>
    <t>240</t>
  </si>
  <si>
    <t>402674</t>
  </si>
  <si>
    <t>Ethan Rivera</t>
  </si>
  <si>
    <t>8688 Terry Mills Peggyville, WY 07635</t>
  </si>
  <si>
    <t>6864117059</t>
  </si>
  <si>
    <t>56580</t>
  </si>
  <si>
    <t>978909</t>
  </si>
  <si>
    <t>Kimberly Cuevas</t>
  </si>
  <si>
    <t>401403</t>
  </si>
  <si>
    <t>Dennis Young</t>
  </si>
  <si>
    <t>076 Johnson Creek Lake Jenniferstad, AZ 08817</t>
  </si>
  <si>
    <t>8599928438</t>
  </si>
  <si>
    <t>76583</t>
  </si>
  <si>
    <t>331463</t>
  </si>
  <si>
    <t>Ashley Hudson</t>
  </si>
  <si>
    <t>413169</t>
  </si>
  <si>
    <t>Christy Martin</t>
  </si>
  <si>
    <t>8735 Sandra Pine Port Brianville, HI 01579</t>
  </si>
  <si>
    <t>4838643458</t>
  </si>
  <si>
    <t>96433</t>
  </si>
  <si>
    <t>132439</t>
  </si>
  <si>
    <t>Daniel Huang</t>
  </si>
  <si>
    <t>414784</t>
  </si>
  <si>
    <t>Andrew Reid</t>
  </si>
  <si>
    <t>10107 Javier Turnpike Apt. 519 Kaylamouth, NE 34175</t>
  </si>
  <si>
    <t>9206693652</t>
  </si>
  <si>
    <t>55842</t>
  </si>
  <si>
    <t>713019</t>
  </si>
  <si>
    <t>Kayla Carpenter</t>
  </si>
  <si>
    <t>544</t>
  </si>
  <si>
    <t>410596</t>
  </si>
  <si>
    <t>George Lee</t>
  </si>
  <si>
    <t>749 Michael Square Suite 899 Shawnmouth, ID 39478</t>
  </si>
  <si>
    <t>5239125728</t>
  </si>
  <si>
    <t>87902</t>
  </si>
  <si>
    <t>956219</t>
  </si>
  <si>
    <t>Jessica Caldwell</t>
  </si>
  <si>
    <t>407911</t>
  </si>
  <si>
    <t>Juan Weaver</t>
  </si>
  <si>
    <t>USS Cook FPO AE 15639</t>
  </si>
  <si>
    <t>6264222875</t>
  </si>
  <si>
    <t>18406</t>
  </si>
  <si>
    <t>649572</t>
  </si>
  <si>
    <t>Xavier Mata</t>
  </si>
  <si>
    <t>424574</t>
  </si>
  <si>
    <t>Cheryl Haley</t>
  </si>
  <si>
    <t>26858 Stacy Camp West Aprilfort, SC 65928</t>
  </si>
  <si>
    <t>4891573731</t>
  </si>
  <si>
    <t>10008</t>
  </si>
  <si>
    <t>959673</t>
  </si>
  <si>
    <t>Rachel Compton</t>
  </si>
  <si>
    <t>416298</t>
  </si>
  <si>
    <t>Kristine Kelly</t>
  </si>
  <si>
    <t>PSC 2967, Box 6692 APO AP 03288</t>
  </si>
  <si>
    <t>9492962195</t>
  </si>
  <si>
    <t>57619</t>
  </si>
  <si>
    <t>947706</t>
  </si>
  <si>
    <t>Susan Gordon</t>
  </si>
  <si>
    <t>412390</t>
  </si>
  <si>
    <t>Jennifer Anderson</t>
  </si>
  <si>
    <t>28995 Beasley Mountains Christophermouth, AZ 43321</t>
  </si>
  <si>
    <t>1095195774</t>
  </si>
  <si>
    <t>76643</t>
  </si>
  <si>
    <t>964134</t>
  </si>
  <si>
    <t>Barbara Harris</t>
  </si>
  <si>
    <t>419577</t>
  </si>
  <si>
    <t>Rachael Joyce</t>
  </si>
  <si>
    <t>52929 Strong Club Suite 113 South Ashleyton, MN 14638</t>
  </si>
  <si>
    <t>10044417500</t>
  </si>
  <si>
    <t>16214</t>
  </si>
  <si>
    <t>588723</t>
  </si>
  <si>
    <t>Stephen Miller</t>
  </si>
  <si>
    <t>420112</t>
  </si>
  <si>
    <t>Sean Greene</t>
  </si>
  <si>
    <t>560 John Lock Martinton, IL 01369</t>
  </si>
  <si>
    <t>8895969805</t>
  </si>
  <si>
    <t>32432</t>
  </si>
  <si>
    <t>613139</t>
  </si>
  <si>
    <t>Austin Jordan</t>
  </si>
  <si>
    <t>645</t>
  </si>
  <si>
    <t>417281</t>
  </si>
  <si>
    <t>Maria Gutierrez</t>
  </si>
  <si>
    <t>36162 Turner Skyway Suite 347 West Jessica, KY 69145</t>
  </si>
  <si>
    <t>3485687581</t>
  </si>
  <si>
    <t>81030</t>
  </si>
  <si>
    <t>301455</t>
  </si>
  <si>
    <t>James Moran</t>
  </si>
  <si>
    <t>402938</t>
  </si>
  <si>
    <t>Christina Rodriguez</t>
  </si>
  <si>
    <t>3800 Ali Junction Suite 153 Nancyton, ME 07263</t>
  </si>
  <si>
    <t>9162548851</t>
  </si>
  <si>
    <t>49110</t>
  </si>
  <si>
    <t>123283</t>
  </si>
  <si>
    <t>Glen Jones</t>
  </si>
  <si>
    <t>547</t>
  </si>
  <si>
    <t>427912</t>
  </si>
  <si>
    <t>Daniel Johnson</t>
  </si>
  <si>
    <t>9578 Karen Dale Jacobview, TX 05874</t>
  </si>
  <si>
    <t>1677213042</t>
  </si>
  <si>
    <t>38464</t>
  </si>
  <si>
    <t>526129</t>
  </si>
  <si>
    <t>Dr. Michael Lopez Jr.</t>
  </si>
  <si>
    <t>417989</t>
  </si>
  <si>
    <t>Chelsea Oliver</t>
  </si>
  <si>
    <t>USCGC Lee FPO AP 27951</t>
  </si>
  <si>
    <t>8876494633</t>
  </si>
  <si>
    <t>86417</t>
  </si>
  <si>
    <t>704371</t>
  </si>
  <si>
    <t>Michael Robbins</t>
  </si>
  <si>
    <t>404014</t>
  </si>
  <si>
    <t>Brian Rodriguez</t>
  </si>
  <si>
    <t>035 Justin Crescent Apt. 068 Port Amandaview, VA 87722</t>
  </si>
  <si>
    <t>1206141673</t>
  </si>
  <si>
    <t>44085</t>
  </si>
  <si>
    <t>883212</t>
  </si>
  <si>
    <t>Andrea Mitchell</t>
  </si>
  <si>
    <t>728</t>
  </si>
  <si>
    <t>434611</t>
  </si>
  <si>
    <t>Ryan Chapman</t>
  </si>
  <si>
    <t>5271 Rebecca Union Edwardfort, MI 55728</t>
  </si>
  <si>
    <t>1674164652</t>
  </si>
  <si>
    <t>24013</t>
  </si>
  <si>
    <t>172247</t>
  </si>
  <si>
    <t>Michael Estrada</t>
  </si>
  <si>
    <t>889</t>
  </si>
  <si>
    <t>432869</t>
  </si>
  <si>
    <t>41775 Amy Knolls Suite 341 Ashleyview, KS 20327</t>
  </si>
  <si>
    <t>0686425013</t>
  </si>
  <si>
    <t>12918</t>
  </si>
  <si>
    <t>650293</t>
  </si>
  <si>
    <t>Ashley Richardson</t>
  </si>
  <si>
    <t>969</t>
  </si>
  <si>
    <t>421338</t>
  </si>
  <si>
    <t>Wendy Lozano</t>
  </si>
  <si>
    <t>895 Caleb Port East Taylor, MI 91781</t>
  </si>
  <si>
    <t>7744231636</t>
  </si>
  <si>
    <t>90532</t>
  </si>
  <si>
    <t>899588</t>
  </si>
  <si>
    <t>Cody Gregory</t>
  </si>
  <si>
    <t>434481</t>
  </si>
  <si>
    <t>Perry Walker</t>
  </si>
  <si>
    <t>153 Martha Rue Apt. 068 Wisestad, IL 51118</t>
  </si>
  <si>
    <t>8553448235</t>
  </si>
  <si>
    <t>50130</t>
  </si>
  <si>
    <t>980210</t>
  </si>
  <si>
    <t>Albert Turner</t>
  </si>
  <si>
    <t>342</t>
  </si>
  <si>
    <t>400552</t>
  </si>
  <si>
    <t>Traci Aguilar</t>
  </si>
  <si>
    <t>USNS Williams FPO AE 77039</t>
  </si>
  <si>
    <t>1906446958</t>
  </si>
  <si>
    <t>88734</t>
  </si>
  <si>
    <t>233751</t>
  </si>
  <si>
    <t>Courtney Rose</t>
  </si>
  <si>
    <t>574</t>
  </si>
  <si>
    <t>405773</t>
  </si>
  <si>
    <t>Gregory Jackson</t>
  </si>
  <si>
    <t>5874 Phillip Dale North Annette, OH 68323</t>
  </si>
  <si>
    <t>7854217530</t>
  </si>
  <si>
    <t>68422</t>
  </si>
  <si>
    <t>190317</t>
  </si>
  <si>
    <t>Anthony Gonzalez</t>
  </si>
  <si>
    <t>428470</t>
  </si>
  <si>
    <t>Matthew Lynch</t>
  </si>
  <si>
    <t>PSC 5726, Box 6644 APO AP 50483</t>
  </si>
  <si>
    <t>1338731053</t>
  </si>
  <si>
    <t>95764</t>
  </si>
  <si>
    <t>294334</t>
  </si>
  <si>
    <t>Charles Cruz</t>
  </si>
  <si>
    <t>411277</t>
  </si>
  <si>
    <t>Chad Bonilla</t>
  </si>
  <si>
    <t>14358 Hannah Keys Apt. 968 Munozport, NY 93597</t>
  </si>
  <si>
    <t>9369609832</t>
  </si>
  <si>
    <t>42591</t>
  </si>
  <si>
    <t>208739</t>
  </si>
  <si>
    <t>417114</t>
  </si>
  <si>
    <t>Ashley Landry</t>
  </si>
  <si>
    <t>8933 Angela Radial Debramouth, RI 62835</t>
  </si>
  <si>
    <t>0007340853</t>
  </si>
  <si>
    <t>33462</t>
  </si>
  <si>
    <t>339722</t>
  </si>
  <si>
    <t>Patrick Grant</t>
  </si>
  <si>
    <t>269</t>
  </si>
  <si>
    <t>403102</t>
  </si>
  <si>
    <t>Calvin Young</t>
  </si>
  <si>
    <t>3482 Brown Ford Apt. 003 West Cynthiaview, NE 18930</t>
  </si>
  <si>
    <t>9615262581</t>
  </si>
  <si>
    <t>43735</t>
  </si>
  <si>
    <t>395454</t>
  </si>
  <si>
    <t>Caleb Castillo</t>
  </si>
  <si>
    <t>406551</t>
  </si>
  <si>
    <t>Angel Powell</t>
  </si>
  <si>
    <t>967 Saunders Harbor Suite 751 Hernandezburgh, ME 32788</t>
  </si>
  <si>
    <t>3916336450</t>
  </si>
  <si>
    <t>25412</t>
  </si>
  <si>
    <t>695211</t>
  </si>
  <si>
    <t>Amy Alvarez</t>
  </si>
  <si>
    <t>634</t>
  </si>
  <si>
    <t>417312</t>
  </si>
  <si>
    <t>Mitchell Jackson</t>
  </si>
  <si>
    <t>0106 Kristen Trail Apt. 246 Port Thomasshire, FL 69471</t>
  </si>
  <si>
    <t>9871802492</t>
  </si>
  <si>
    <t>68338</t>
  </si>
  <si>
    <t>644637</t>
  </si>
  <si>
    <t>David Soto</t>
  </si>
  <si>
    <t>414146</t>
  </si>
  <si>
    <t>Laurie Parker</t>
  </si>
  <si>
    <t>3804 Marshall Spurs Suite 005 Henryhaven, FL 39176</t>
  </si>
  <si>
    <t>8657380809</t>
  </si>
  <si>
    <t>212531</t>
  </si>
  <si>
    <t>Christina Hunter</t>
  </si>
  <si>
    <t>589</t>
  </si>
  <si>
    <t>430309</t>
  </si>
  <si>
    <t>Dr. William Guerrero DDS</t>
  </si>
  <si>
    <t>4005 Lisa Streets Apt. 061 Port David, LA 86339</t>
  </si>
  <si>
    <t>0983001154</t>
  </si>
  <si>
    <t>26224</t>
  </si>
  <si>
    <t>514920</t>
  </si>
  <si>
    <t>Jennifer Hunt</t>
  </si>
  <si>
    <t>411606</t>
  </si>
  <si>
    <t>Kathleen Koch</t>
  </si>
  <si>
    <t>71449 Rios Expressway Apt. 077 West Tracyville, MA 82384</t>
  </si>
  <si>
    <t>9341509823</t>
  </si>
  <si>
    <t>59351</t>
  </si>
  <si>
    <t>131562</t>
  </si>
  <si>
    <t>Nathaniel Ross</t>
  </si>
  <si>
    <t>438402</t>
  </si>
  <si>
    <t>Barbara Smith</t>
  </si>
  <si>
    <t>625 Parker Lake Lake Christopher, KY 49492</t>
  </si>
  <si>
    <t>6794674694</t>
  </si>
  <si>
    <t>55989</t>
  </si>
  <si>
    <t>127995</t>
  </si>
  <si>
    <t>248</t>
  </si>
  <si>
    <t>429351</t>
  </si>
  <si>
    <t>Samantha Myers</t>
  </si>
  <si>
    <t>07676 Riley Ridges Suite 826 New Yvonne, MO 40657</t>
  </si>
  <si>
    <t>3134167412</t>
  </si>
  <si>
    <t>21545</t>
  </si>
  <si>
    <t>391331</t>
  </si>
  <si>
    <t>John Long</t>
  </si>
  <si>
    <t>408545</t>
  </si>
  <si>
    <t>Julia Harrison</t>
  </si>
  <si>
    <t>34804 Lori Greens East Lisa, CT 34710</t>
  </si>
  <si>
    <t>8962597068</t>
  </si>
  <si>
    <t>85100</t>
  </si>
  <si>
    <t>438732</t>
  </si>
  <si>
    <t>Angela Alexander</t>
  </si>
  <si>
    <t>411653</t>
  </si>
  <si>
    <t>Matthew Ford</t>
  </si>
  <si>
    <t>9128 Thompson Tunnel Hesterton, IA 05690</t>
  </si>
  <si>
    <t>7269187464</t>
  </si>
  <si>
    <t>41735</t>
  </si>
  <si>
    <t>291543</t>
  </si>
  <si>
    <t>George Johnson</t>
  </si>
  <si>
    <t>430761</t>
  </si>
  <si>
    <t>Maria Wilson</t>
  </si>
  <si>
    <t>16879 Cynthia Skyway West Angelaville, SD 46703</t>
  </si>
  <si>
    <t>0264942115</t>
  </si>
  <si>
    <t>42549</t>
  </si>
  <si>
    <t>157869</t>
  </si>
  <si>
    <t>Louis Anderson</t>
  </si>
  <si>
    <t>313</t>
  </si>
  <si>
    <t>412517</t>
  </si>
  <si>
    <t>Jerome Holmes</t>
  </si>
  <si>
    <t>183 Garcia Expressway Burgessfort, WI 00955</t>
  </si>
  <si>
    <t>4310654675</t>
  </si>
  <si>
    <t>90145</t>
  </si>
  <si>
    <t>870181</t>
  </si>
  <si>
    <t>Sandra Hardin DDS</t>
  </si>
  <si>
    <t>617</t>
  </si>
  <si>
    <t>430732</t>
  </si>
  <si>
    <t>Jennifer Johnston</t>
  </si>
  <si>
    <t>359 Stephens Plains Suite 185 Gainesburgh, AR 84374</t>
  </si>
  <si>
    <t>11042032587</t>
  </si>
  <si>
    <t>97697</t>
  </si>
  <si>
    <t>112732</t>
  </si>
  <si>
    <t>Clayton Oliver</t>
  </si>
  <si>
    <t>667</t>
  </si>
  <si>
    <t>411096</t>
  </si>
  <si>
    <t>Justin Rogers</t>
  </si>
  <si>
    <t>7135 Amanda Village Carpentershire, NC 75403</t>
  </si>
  <si>
    <t>7916202677</t>
  </si>
  <si>
    <t>56719</t>
  </si>
  <si>
    <t>410305</t>
  </si>
  <si>
    <t>Michelle Hernandez</t>
  </si>
  <si>
    <t>931</t>
  </si>
  <si>
    <t>419010</t>
  </si>
  <si>
    <t>Allen Hawkins</t>
  </si>
  <si>
    <t>USCGC Romero FPO AA 57637</t>
  </si>
  <si>
    <t>0541350439</t>
  </si>
  <si>
    <t>32732</t>
  </si>
  <si>
    <t>725401</t>
  </si>
  <si>
    <t>Jennifer Turner</t>
  </si>
  <si>
    <t>430259</t>
  </si>
  <si>
    <t>Ryan Schultz</t>
  </si>
  <si>
    <t>Unit 1028 Box 7746 DPO AA 62229</t>
  </si>
  <si>
    <t>1906478930</t>
  </si>
  <si>
    <t>12260</t>
  </si>
  <si>
    <t>180053</t>
  </si>
  <si>
    <t>Blake Gilbert</t>
  </si>
  <si>
    <t>408731</t>
  </si>
  <si>
    <t>Heidi Johnson</t>
  </si>
  <si>
    <t>46521 Baker Inlet Kurtville, MT 54933</t>
  </si>
  <si>
    <t>4904400582</t>
  </si>
  <si>
    <t>95142</t>
  </si>
  <si>
    <t>418439</t>
  </si>
  <si>
    <t>Lori Chase</t>
  </si>
  <si>
    <t>416898</t>
  </si>
  <si>
    <t>Joseph Robinson</t>
  </si>
  <si>
    <t>271 Castro View New April, WV 56975</t>
  </si>
  <si>
    <t>0184359816</t>
  </si>
  <si>
    <t>29550</t>
  </si>
  <si>
    <t>927590</t>
  </si>
  <si>
    <t>Dawn Smith</t>
  </si>
  <si>
    <t>872</t>
  </si>
  <si>
    <t>416928</t>
  </si>
  <si>
    <t>Anthony Reese</t>
  </si>
  <si>
    <t>1409 Curry Isle West Christinaside, UT 18116</t>
  </si>
  <si>
    <t>5531463500</t>
  </si>
  <si>
    <t>81236</t>
  </si>
  <si>
    <t>365671</t>
  </si>
  <si>
    <t>Karen Cherry</t>
  </si>
  <si>
    <t>410896</t>
  </si>
  <si>
    <t>Tina Dawson</t>
  </si>
  <si>
    <t>28779 Ward Lights East Angela, NV 60067</t>
  </si>
  <si>
    <t>7144202649</t>
  </si>
  <si>
    <t>91197</t>
  </si>
  <si>
    <t>816772</t>
  </si>
  <si>
    <t>Mark Dixon</t>
  </si>
  <si>
    <t>400801</t>
  </si>
  <si>
    <t>Tracy Savage</t>
  </si>
  <si>
    <t>214 Tim Street Suite 145 West Angelafort, CT 69367</t>
  </si>
  <si>
    <t>7585873165</t>
  </si>
  <si>
    <t>85723</t>
  </si>
  <si>
    <t>195292</t>
  </si>
  <si>
    <t>Sheila Martinez</t>
  </si>
  <si>
    <t>430114</t>
  </si>
  <si>
    <t>Ralph Olson</t>
  </si>
  <si>
    <t>0855 Cortez Parks Suite 756 New Carolineport, NH 63268</t>
  </si>
  <si>
    <t>1284500161</t>
  </si>
  <si>
    <t>74305</t>
  </si>
  <si>
    <t>477902</t>
  </si>
  <si>
    <t>John Shepard</t>
  </si>
  <si>
    <t>436479</t>
  </si>
  <si>
    <t>Kathleen Baker</t>
  </si>
  <si>
    <t>487 Caroline Drives North Stephanie, MD 92361</t>
  </si>
  <si>
    <t>10615557681</t>
  </si>
  <si>
    <t>34838</t>
  </si>
  <si>
    <t>383984</t>
  </si>
  <si>
    <t>Robin Black</t>
  </si>
  <si>
    <t>436497</t>
  </si>
  <si>
    <t>Richard Moon</t>
  </si>
  <si>
    <t>97009 Emily Lodge Apt. 142 East Karenchester, ME 92786</t>
  </si>
  <si>
    <t>1476442171</t>
  </si>
  <si>
    <t>72349</t>
  </si>
  <si>
    <t>230360</t>
  </si>
  <si>
    <t>Leslie Mccoy</t>
  </si>
  <si>
    <t>802</t>
  </si>
  <si>
    <t>410506</t>
  </si>
  <si>
    <t>Ellen Mcclain</t>
  </si>
  <si>
    <t>20907 Brooke Junctions East Reginald, NJ 65025</t>
  </si>
  <si>
    <t>6077137176</t>
  </si>
  <si>
    <t>18834</t>
  </si>
  <si>
    <t>333603</t>
  </si>
  <si>
    <t>Sheila Smith</t>
  </si>
  <si>
    <t>426428</t>
  </si>
  <si>
    <t>Charles Douglas</t>
  </si>
  <si>
    <t>PSC 4385, Box 5892 APO AE 24434</t>
  </si>
  <si>
    <t>4172986472</t>
  </si>
  <si>
    <t>87349</t>
  </si>
  <si>
    <t>552271</t>
  </si>
  <si>
    <t>Michael Pace</t>
  </si>
  <si>
    <t>404484</t>
  </si>
  <si>
    <t>Kathryn Clarke</t>
  </si>
  <si>
    <t>6711 Lauren Camp Apt. 997 Lake Evanberg, IA 55896</t>
  </si>
  <si>
    <t>18421082427</t>
  </si>
  <si>
    <t>86929</t>
  </si>
  <si>
    <t>868580</t>
  </si>
  <si>
    <t>Heather Adkins</t>
  </si>
  <si>
    <t>700</t>
  </si>
  <si>
    <t>436945</t>
  </si>
  <si>
    <t>Thomas Foster</t>
  </si>
  <si>
    <t>3012 Pitts Rue Apt. 752 Willieshire, GA 63366</t>
  </si>
  <si>
    <t>1645595634</t>
  </si>
  <si>
    <t>49608</t>
  </si>
  <si>
    <t>909228</t>
  </si>
  <si>
    <t>Cody Anderson</t>
  </si>
  <si>
    <t>406555</t>
  </si>
  <si>
    <t>Denise Butler</t>
  </si>
  <si>
    <t>36653 Hughes Ranch Apt. 719 Brownland, UT 24995</t>
  </si>
  <si>
    <t>3059270014</t>
  </si>
  <si>
    <t>40319</t>
  </si>
  <si>
    <t>714513</t>
  </si>
  <si>
    <t>Glenda Lam</t>
  </si>
  <si>
    <t>410312</t>
  </si>
  <si>
    <t>Nicole Medina</t>
  </si>
  <si>
    <t>235 Atkinson Expressway Benjaminfurt, LA 27728</t>
  </si>
  <si>
    <t>4259374858</t>
  </si>
  <si>
    <t>45037</t>
  </si>
  <si>
    <t>890425</t>
  </si>
  <si>
    <t>Patrick Ford</t>
  </si>
  <si>
    <t>427930</t>
  </si>
  <si>
    <t>Rachel Krause</t>
  </si>
  <si>
    <t>652 Cervantes Grove Apt. 064 Bakerfort, ND 10419</t>
  </si>
  <si>
    <t>6156389550</t>
  </si>
  <si>
    <t>40549</t>
  </si>
  <si>
    <t>249203</t>
  </si>
  <si>
    <t>Shawn Jackson</t>
  </si>
  <si>
    <t>421882</t>
  </si>
  <si>
    <t>Thomas Reeves</t>
  </si>
  <si>
    <t>607 Riley Plain Apt. 396 East Terri, TN 52632</t>
  </si>
  <si>
    <t>4868937330</t>
  </si>
  <si>
    <t>89172</t>
  </si>
  <si>
    <t>709064</t>
  </si>
  <si>
    <t>Yesenia Schroeder</t>
  </si>
  <si>
    <t>893</t>
  </si>
  <si>
    <t>409109</t>
  </si>
  <si>
    <t>Matthew Wilson</t>
  </si>
  <si>
    <t>574 Ronnie Creek Suite 944 Millertown, OK 21810</t>
  </si>
  <si>
    <t>6238262322</t>
  </si>
  <si>
    <t>56705</t>
  </si>
  <si>
    <t>668454</t>
  </si>
  <si>
    <t>Pamela Hahn</t>
  </si>
  <si>
    <t>408633</t>
  </si>
  <si>
    <t>Jacob May</t>
  </si>
  <si>
    <t>117 Fletcher Village Suite 257 South Williammouth, MN 72285</t>
  </si>
  <si>
    <t>7273246543</t>
  </si>
  <si>
    <t>67681</t>
  </si>
  <si>
    <t>573234</t>
  </si>
  <si>
    <t>Aaron Woodward</t>
  </si>
  <si>
    <t>419653</t>
  </si>
  <si>
    <t>Stephanie Washington</t>
  </si>
  <si>
    <t>21772 Cassandra Shore East Matthewberg, CT 72804</t>
  </si>
  <si>
    <t>5924999294</t>
  </si>
  <si>
    <t>87758</t>
  </si>
  <si>
    <t>434043</t>
  </si>
  <si>
    <t>David Drake</t>
  </si>
  <si>
    <t>416121</t>
  </si>
  <si>
    <t>John Rivers</t>
  </si>
  <si>
    <t>941 Robert Rue Suite 569 North Deborahchester, VA 11319</t>
  </si>
  <si>
    <t>6915127915</t>
  </si>
  <si>
    <t>87503</t>
  </si>
  <si>
    <t>720500</t>
  </si>
  <si>
    <t>Miguel Potter</t>
  </si>
  <si>
    <t>414064</t>
  </si>
  <si>
    <t>James Sanchez</t>
  </si>
  <si>
    <t>48576 Brian Mountain Jonathanside, NE 19613</t>
  </si>
  <si>
    <t>5857481409</t>
  </si>
  <si>
    <t>92091</t>
  </si>
  <si>
    <t>246402</t>
  </si>
  <si>
    <t>Nicole Brown</t>
  </si>
  <si>
    <t>691</t>
  </si>
  <si>
    <t>434952</t>
  </si>
  <si>
    <t>Elizabeth Martin</t>
  </si>
  <si>
    <t>3279 Rivers Radial North Laura, OK 84909</t>
  </si>
  <si>
    <t>9633723487</t>
  </si>
  <si>
    <t>496501</t>
  </si>
  <si>
    <t>Elizabeth Mills</t>
  </si>
  <si>
    <t>427234</t>
  </si>
  <si>
    <t>Julia Taylor DDS</t>
  </si>
  <si>
    <t>696 Carr Fork Suite 347 South Sherryside, AL 23760</t>
  </si>
  <si>
    <t>5363723308</t>
  </si>
  <si>
    <t>23980</t>
  </si>
  <si>
    <t>669805</t>
  </si>
  <si>
    <t>Brittany Newman</t>
  </si>
  <si>
    <t>408518</t>
  </si>
  <si>
    <t>Brenda Harris</t>
  </si>
  <si>
    <t>57600 Robert Mountains Kellyburgh, AK 29385</t>
  </si>
  <si>
    <t>7053000375</t>
  </si>
  <si>
    <t>28951</t>
  </si>
  <si>
    <t>631673</t>
  </si>
  <si>
    <t>Lisa Guzman</t>
  </si>
  <si>
    <t>426448</t>
  </si>
  <si>
    <t>614 Harrison Ville Lake Geraldhaven, MS 90689</t>
  </si>
  <si>
    <t>4049629459</t>
  </si>
  <si>
    <t>76593</t>
  </si>
  <si>
    <t>602425</t>
  </si>
  <si>
    <t>Jeffrey Harris</t>
  </si>
  <si>
    <t>431641</t>
  </si>
  <si>
    <t>84628 Donna Island New Katherinetown, DE 25956</t>
  </si>
  <si>
    <t>0726685631</t>
  </si>
  <si>
    <t>56581</t>
  </si>
  <si>
    <t>210370</t>
  </si>
  <si>
    <t>Michael Hall</t>
  </si>
  <si>
    <t>789</t>
  </si>
  <si>
    <t>416734</t>
  </si>
  <si>
    <t>Alice Wong</t>
  </si>
  <si>
    <t>93587 Gregory Inlet West Johnfort, HI 05291</t>
  </si>
  <si>
    <t>1272137088</t>
  </si>
  <si>
    <t>36358</t>
  </si>
  <si>
    <t>531116</t>
  </si>
  <si>
    <t>Carmen Evans</t>
  </si>
  <si>
    <t>688</t>
  </si>
  <si>
    <t>407723</t>
  </si>
  <si>
    <t>Amanda Sanders</t>
  </si>
  <si>
    <t>6020 Bowen Extensions Apt. 133 North Jesseland, WY 03922</t>
  </si>
  <si>
    <t>0452780286</t>
  </si>
  <si>
    <t>97164</t>
  </si>
  <si>
    <t>933630</t>
  </si>
  <si>
    <t>Kiara Price</t>
  </si>
  <si>
    <t>437524</t>
  </si>
  <si>
    <t>Stephanie Mann</t>
  </si>
  <si>
    <t>2199 Pamela Inlet Port Brandonchester, MO 41862</t>
  </si>
  <si>
    <t>2113425697</t>
  </si>
  <si>
    <t>88652</t>
  </si>
  <si>
    <t>492733</t>
  </si>
  <si>
    <t>Brandon Ward</t>
  </si>
  <si>
    <t>423728</t>
  </si>
  <si>
    <t>Christopher Bradford</t>
  </si>
  <si>
    <t>393 Cardenas Unions Suite 509 West Amberland, PA 60209</t>
  </si>
  <si>
    <t>0119959484</t>
  </si>
  <si>
    <t>35748</t>
  </si>
  <si>
    <t>985018</t>
  </si>
  <si>
    <t>Jeffrey Anderson</t>
  </si>
  <si>
    <t>405393</t>
  </si>
  <si>
    <t>Christopher Bruce</t>
  </si>
  <si>
    <t>114 Zimmerman Stream Suite 901 Brennanfort, TX 22958</t>
  </si>
  <si>
    <t>5468727797</t>
  </si>
  <si>
    <t>80203</t>
  </si>
  <si>
    <t>699493</t>
  </si>
  <si>
    <t>Albert Holloway</t>
  </si>
  <si>
    <t>406213</t>
  </si>
  <si>
    <t>Jessica Johnston</t>
  </si>
  <si>
    <t>169 Jesus Fork Suite 508 East Kenneth, NY 72326</t>
  </si>
  <si>
    <t>3009731820</t>
  </si>
  <si>
    <t>41705</t>
  </si>
  <si>
    <t>802023</t>
  </si>
  <si>
    <t>Brandon Lopez</t>
  </si>
  <si>
    <t>435515</t>
  </si>
  <si>
    <t>Michael Obrien</t>
  </si>
  <si>
    <t>USNV Murphy FPO AP 05912</t>
  </si>
  <si>
    <t>9904435216</t>
  </si>
  <si>
    <t>51936</t>
  </si>
  <si>
    <t>781619</t>
  </si>
  <si>
    <t>Robert Juarez</t>
  </si>
  <si>
    <t>405290</t>
  </si>
  <si>
    <t>Joshua Steele</t>
  </si>
  <si>
    <t>3336 Williams Light Suite 913 North Dennis, WI 86874</t>
  </si>
  <si>
    <t>4076263891</t>
  </si>
  <si>
    <t>66470</t>
  </si>
  <si>
    <t>437159</t>
  </si>
  <si>
    <t>Brian Wood</t>
  </si>
  <si>
    <t>406011</t>
  </si>
  <si>
    <t>Abigail Bass</t>
  </si>
  <si>
    <t>736 Erica Springs Corybury, WA 36239</t>
  </si>
  <si>
    <t>5231925072</t>
  </si>
  <si>
    <t>96929</t>
  </si>
  <si>
    <t>952826</t>
  </si>
  <si>
    <t>Anthony Turner</t>
  </si>
  <si>
    <t>437930</t>
  </si>
  <si>
    <t>Sheena Wise</t>
  </si>
  <si>
    <t>8513 Pamela Lane North Nicholas, WY 17891</t>
  </si>
  <si>
    <t>0205761250</t>
  </si>
  <si>
    <t>38110</t>
  </si>
  <si>
    <t>370977</t>
  </si>
  <si>
    <t>Kevin Barber</t>
  </si>
  <si>
    <t>867</t>
  </si>
  <si>
    <t>413918</t>
  </si>
  <si>
    <t>Eric Smith</t>
  </si>
  <si>
    <t>PSC 6205, Box 6190 APO AP 93029</t>
  </si>
  <si>
    <t>2565156563</t>
  </si>
  <si>
    <t>45141</t>
  </si>
  <si>
    <t>199214</t>
  </si>
  <si>
    <t>Tom Collier</t>
  </si>
  <si>
    <t>415870</t>
  </si>
  <si>
    <t>Douglas Jackson</t>
  </si>
  <si>
    <t>819 Leach Mall Waltonton, TN 88150</t>
  </si>
  <si>
    <t>1691566199</t>
  </si>
  <si>
    <t>43159</t>
  </si>
  <si>
    <t>585232</t>
  </si>
  <si>
    <t>Sean Rivera</t>
  </si>
  <si>
    <t>422754</t>
  </si>
  <si>
    <t>Katie Boyle</t>
  </si>
  <si>
    <t>6390 Alexander Rapid Lisaberg, SC 32652</t>
  </si>
  <si>
    <t>1094409724</t>
  </si>
  <si>
    <t>63618</t>
  </si>
  <si>
    <t>857260</t>
  </si>
  <si>
    <t>Tara Hanson</t>
  </si>
  <si>
    <t>516</t>
  </si>
  <si>
    <t>421972</t>
  </si>
  <si>
    <t>Amy Foster PhD</t>
  </si>
  <si>
    <t>7446 Monroe Cliffs Jessicamouth, IL 06684</t>
  </si>
  <si>
    <t>0154113153</t>
  </si>
  <si>
    <t>87285</t>
  </si>
  <si>
    <t>358804</t>
  </si>
  <si>
    <t>Katherine Sanchez</t>
  </si>
  <si>
    <t>421877</t>
  </si>
  <si>
    <t>Dr. Douglas Mason</t>
  </si>
  <si>
    <t>Unit 1652 Box 6170 DPO AE 30022</t>
  </si>
  <si>
    <t>19324711661</t>
  </si>
  <si>
    <t>10526</t>
  </si>
  <si>
    <t>726216</t>
  </si>
  <si>
    <t>Roy Brown</t>
  </si>
  <si>
    <t>408198</t>
  </si>
  <si>
    <t>Robert Schmidt</t>
  </si>
  <si>
    <t>2489 David Corner Suite 704 Robertsburgh, NH 41538</t>
  </si>
  <si>
    <t>6830805736</t>
  </si>
  <si>
    <t>76799</t>
  </si>
  <si>
    <t>818847</t>
  </si>
  <si>
    <t>Michael Harmon</t>
  </si>
  <si>
    <t>404535</t>
  </si>
  <si>
    <t>Lisa Cox</t>
  </si>
  <si>
    <t>349 Ethan Park Port Danielberg, OK 01892</t>
  </si>
  <si>
    <t>1291023115</t>
  </si>
  <si>
    <t>17566</t>
  </si>
  <si>
    <t>807719</t>
  </si>
  <si>
    <t>Marcus Freeman</t>
  </si>
  <si>
    <t>411560</t>
  </si>
  <si>
    <t>Nathan Collins</t>
  </si>
  <si>
    <t>5676 Bailey Ways Suite 893 West Barbarashire, WI 34296</t>
  </si>
  <si>
    <t>19332311693</t>
  </si>
  <si>
    <t>84110</t>
  </si>
  <si>
    <t>386665</t>
  </si>
  <si>
    <t>Brandon Rodriguez</t>
  </si>
  <si>
    <t>404649</t>
  </si>
  <si>
    <t>Darryl Brown</t>
  </si>
  <si>
    <t>3432 Todd Ferry Apt. 793 Morrowfurt, NJ 67046</t>
  </si>
  <si>
    <t>1936039571</t>
  </si>
  <si>
    <t>37307</t>
  </si>
  <si>
    <t>474253</t>
  </si>
  <si>
    <t>Ann Reynolds</t>
  </si>
  <si>
    <t>669</t>
  </si>
  <si>
    <t>405897</t>
  </si>
  <si>
    <t>Kathy Turner</t>
  </si>
  <si>
    <t>584 Cheryl Locks Suite 413 Lake Charlesport, WY 81129</t>
  </si>
  <si>
    <t>4079978512</t>
  </si>
  <si>
    <t>41828</t>
  </si>
  <si>
    <t>334958</t>
  </si>
  <si>
    <t>Shannon Peterson</t>
  </si>
  <si>
    <t>428983</t>
  </si>
  <si>
    <t>Fernando Davis</t>
  </si>
  <si>
    <t>67122 Sharon Trail Suite 742 Port Sandra, SC 08530</t>
  </si>
  <si>
    <t>5853794232</t>
  </si>
  <si>
    <t>28000</t>
  </si>
  <si>
    <t>247496</t>
  </si>
  <si>
    <t>Kellie Price</t>
  </si>
  <si>
    <t>414056</t>
  </si>
  <si>
    <t>Megan Perkins</t>
  </si>
  <si>
    <t>78679 Berry Skyway Apt. 269 Port Rachelstad, TN 67639</t>
  </si>
  <si>
    <t>9135801719</t>
  </si>
  <si>
    <t>19689</t>
  </si>
  <si>
    <t>961508</t>
  </si>
  <si>
    <t>Anthony Spencer</t>
  </si>
  <si>
    <t>387</t>
  </si>
  <si>
    <t>428993</t>
  </si>
  <si>
    <t>Aaron Logan</t>
  </si>
  <si>
    <t>372 Stephanie Hollow Apt. 562 East Carlos, ID 45111</t>
  </si>
  <si>
    <t>7898718038</t>
  </si>
  <si>
    <t>63031</t>
  </si>
  <si>
    <t>973615</t>
  </si>
  <si>
    <t>Stacey Espinoza</t>
  </si>
  <si>
    <t>568</t>
  </si>
  <si>
    <t>425390</t>
  </si>
  <si>
    <t>Rhonda Gibson</t>
  </si>
  <si>
    <t>005 Mcdonald Parkway New Elizabethhaven, MI 42296</t>
  </si>
  <si>
    <t>7461196523</t>
  </si>
  <si>
    <t>938678</t>
  </si>
  <si>
    <t>Russell Knight</t>
  </si>
  <si>
    <t>414321</t>
  </si>
  <si>
    <t>Lindsay Holden</t>
  </si>
  <si>
    <t>52330 Giles Station Jaredbury, RI 72173</t>
  </si>
  <si>
    <t>4466182691</t>
  </si>
  <si>
    <t>57576</t>
  </si>
  <si>
    <t>296497</t>
  </si>
  <si>
    <t>Juan Nelson</t>
  </si>
  <si>
    <t>Laura Walker</t>
  </si>
  <si>
    <t>3221 Harper Hollow Ianton, UT 58150</t>
  </si>
  <si>
    <t>7893229339</t>
  </si>
  <si>
    <t>31954</t>
  </si>
  <si>
    <t>460833</t>
  </si>
  <si>
    <t>Nicholas Farmer</t>
  </si>
  <si>
    <t>414444</t>
  </si>
  <si>
    <t>Jessica Williams</t>
  </si>
  <si>
    <t>174 Thomas Mountain Suite 262 Jerryshire, AL 17231</t>
  </si>
  <si>
    <t>9511609225</t>
  </si>
  <si>
    <t>27818</t>
  </si>
  <si>
    <t>101317</t>
  </si>
  <si>
    <t>Ryan Johnson</t>
  </si>
  <si>
    <t>418</t>
  </si>
  <si>
    <t>402874</t>
  </si>
  <si>
    <t>Stacy Park</t>
  </si>
  <si>
    <t>6779 Newman Extensions Suite 111 Shawnport, OH 71542</t>
  </si>
  <si>
    <t>3026038231</t>
  </si>
  <si>
    <t>33345</t>
  </si>
  <si>
    <t>120877</t>
  </si>
  <si>
    <t>Anthony Brewer</t>
  </si>
  <si>
    <t>411616</t>
  </si>
  <si>
    <t>Susan Moody</t>
  </si>
  <si>
    <t>37516 Contreras Land East Ashleyshire, NH 27156</t>
  </si>
  <si>
    <t>2723943501</t>
  </si>
  <si>
    <t>80448</t>
  </si>
  <si>
    <t>545212</t>
  </si>
  <si>
    <t>Ashley Cooper</t>
  </si>
  <si>
    <t>426523</t>
  </si>
  <si>
    <t>Jennifer Taylor</t>
  </si>
  <si>
    <t>918 Stokes Corners Apt. 885 South Laurenbury, MI 95853</t>
  </si>
  <si>
    <t>3817673339</t>
  </si>
  <si>
    <t>83662</t>
  </si>
  <si>
    <t>368920</t>
  </si>
  <si>
    <t>Jamie Tate</t>
  </si>
  <si>
    <t>379</t>
  </si>
  <si>
    <t>401331</t>
  </si>
  <si>
    <t>Preston Carter</t>
  </si>
  <si>
    <t>835 Crystal Vista Suite 303 North Juan, KY 93439</t>
  </si>
  <si>
    <t>5021965204</t>
  </si>
  <si>
    <t>15994</t>
  </si>
  <si>
    <t>100792</t>
  </si>
  <si>
    <t>Brandon Duke</t>
  </si>
  <si>
    <t>422495</t>
  </si>
  <si>
    <t>Christopher Taylor</t>
  </si>
  <si>
    <t>58057 Nathan Lake Apt. 404 West Christinaland, CT 61889</t>
  </si>
  <si>
    <t>3894087461</t>
  </si>
  <si>
    <t>24911</t>
  </si>
  <si>
    <t>271718</t>
  </si>
  <si>
    <t>430136</t>
  </si>
  <si>
    <t>Jeffrey Lucas</t>
  </si>
  <si>
    <t>667 Charles Meadows Danielburgh, MA 31379</t>
  </si>
  <si>
    <t>0651461251</t>
  </si>
  <si>
    <t>32462</t>
  </si>
  <si>
    <t>947988</t>
  </si>
  <si>
    <t>Mackenzie Clark</t>
  </si>
  <si>
    <t>416059</t>
  </si>
  <si>
    <t>Thomas Keller</t>
  </si>
  <si>
    <t>2145 Debbie Expressway Jamesmouth, WI 60987</t>
  </si>
  <si>
    <t>8009090461</t>
  </si>
  <si>
    <t>34165</t>
  </si>
  <si>
    <t>869802</t>
  </si>
  <si>
    <t>Shane Rios</t>
  </si>
  <si>
    <t>416578</t>
  </si>
  <si>
    <t>490 Collins Ports Suite 663 Lake Mariachester, VT 39210</t>
  </si>
  <si>
    <t>6705057360</t>
  </si>
  <si>
    <t>32005</t>
  </si>
  <si>
    <t>850043</t>
  </si>
  <si>
    <t>Michael Allen</t>
  </si>
  <si>
    <t>646</t>
  </si>
  <si>
    <t>404549</t>
  </si>
  <si>
    <t>Crystal Thompson</t>
  </si>
  <si>
    <t>218 Bailey Trafficway Lake Leslieberg, AR 46687</t>
  </si>
  <si>
    <t>6562551517</t>
  </si>
  <si>
    <t>80181</t>
  </si>
  <si>
    <t>744599</t>
  </si>
  <si>
    <t>Christina Vance</t>
  </si>
  <si>
    <t>405829</t>
  </si>
  <si>
    <t>Andrew Tran</t>
  </si>
  <si>
    <t>USS Miller FPO AE 15909</t>
  </si>
  <si>
    <t>0402727378</t>
  </si>
  <si>
    <t>10260</t>
  </si>
  <si>
    <t>274362</t>
  </si>
  <si>
    <t>Jeremy Williams</t>
  </si>
  <si>
    <t>414495</t>
  </si>
  <si>
    <t>009 Joanne View New Aaron, ID 53712</t>
  </si>
  <si>
    <t>1382407614</t>
  </si>
  <si>
    <t>51239</t>
  </si>
  <si>
    <t>547125</t>
  </si>
  <si>
    <t>Bailey Stevens</t>
  </si>
  <si>
    <t>418135</t>
  </si>
  <si>
    <t>Christopher Branch II</t>
  </si>
  <si>
    <t>5021 Gutierrez Tunnel East Sarahville, NV 16736</t>
  </si>
  <si>
    <t>1303532827</t>
  </si>
  <si>
    <t>27969</t>
  </si>
  <si>
    <t>269600</t>
  </si>
  <si>
    <t>Steven Torres</t>
  </si>
  <si>
    <t>Nicole Adams</t>
  </si>
  <si>
    <t>USNS Bright FPO AE 42827</t>
  </si>
  <si>
    <t>4208546618</t>
  </si>
  <si>
    <t>94976</t>
  </si>
  <si>
    <t>275803</t>
  </si>
  <si>
    <t>Robert Davis</t>
  </si>
  <si>
    <t>292</t>
  </si>
  <si>
    <t>402480</t>
  </si>
  <si>
    <t>Theresa Johnson</t>
  </si>
  <si>
    <t>USS Wallace FPO AP 72714</t>
  </si>
  <si>
    <t>3555890526</t>
  </si>
  <si>
    <t>68393</t>
  </si>
  <si>
    <t>945955</t>
  </si>
  <si>
    <t>Jason Smith</t>
  </si>
  <si>
    <t>422747</t>
  </si>
  <si>
    <t>Angela Bass</t>
  </si>
  <si>
    <t>USNS Miranda FPO AE 83408</t>
  </si>
  <si>
    <t>9220022617</t>
  </si>
  <si>
    <t>11215</t>
  </si>
  <si>
    <t>168926</t>
  </si>
  <si>
    <t>Larry Hickman</t>
  </si>
  <si>
    <t>708</t>
  </si>
  <si>
    <t>405200</t>
  </si>
  <si>
    <t>Haley Phillips</t>
  </si>
  <si>
    <t>5183 Johnson Creek Apt. 265 Hinesshire, SD 09543</t>
  </si>
  <si>
    <t>4815333439</t>
  </si>
  <si>
    <t>56317</t>
  </si>
  <si>
    <t>351430</t>
  </si>
  <si>
    <t>Kristina Reid</t>
  </si>
  <si>
    <t>435015</t>
  </si>
  <si>
    <t>Emily Castaneda</t>
  </si>
  <si>
    <t>Unit 2388 Box 3258 DPO AP 74362</t>
  </si>
  <si>
    <t>0597517028</t>
  </si>
  <si>
    <t>20286</t>
  </si>
  <si>
    <t>118660</t>
  </si>
  <si>
    <t>Matthew Williams</t>
  </si>
  <si>
    <t>425511</t>
  </si>
  <si>
    <t>John Bowman</t>
  </si>
  <si>
    <t>158 Kelly Trafficway Snyderland, ND 43782</t>
  </si>
  <si>
    <t>7799642837</t>
  </si>
  <si>
    <t>75327</t>
  </si>
  <si>
    <t>796092</t>
  </si>
  <si>
    <t>Mitchell Holder</t>
  </si>
  <si>
    <t>434185</t>
  </si>
  <si>
    <t>William Hernandez</t>
  </si>
  <si>
    <t>4290 Munoz Fords Alanland, ID 42540</t>
  </si>
  <si>
    <t>2109012519</t>
  </si>
  <si>
    <t>14364</t>
  </si>
  <si>
    <t>924511</t>
  </si>
  <si>
    <t>William Chan</t>
  </si>
  <si>
    <t>426193</t>
  </si>
  <si>
    <t>Michelle Mcguire</t>
  </si>
  <si>
    <t>47264 Castro Plains Matastad, MA 64760</t>
  </si>
  <si>
    <t>2834073111</t>
  </si>
  <si>
    <t>28240</t>
  </si>
  <si>
    <t>827969</t>
  </si>
  <si>
    <t>Brad Wade</t>
  </si>
  <si>
    <t>422616</t>
  </si>
  <si>
    <t>Maria Meadows DDS</t>
  </si>
  <si>
    <t>82699 Theodore Points Port Brianberg, VA 63382</t>
  </si>
  <si>
    <t>2214657606</t>
  </si>
  <si>
    <t>84377</t>
  </si>
  <si>
    <t>394899</t>
  </si>
  <si>
    <t>Krista Rodriguez</t>
  </si>
  <si>
    <t>435827</t>
  </si>
  <si>
    <t>John Vega</t>
  </si>
  <si>
    <t>89914 Rodriguez Villages Suite 842 Kimberlyfurt, SD 47419</t>
  </si>
  <si>
    <t>8927515623</t>
  </si>
  <si>
    <t>41889</t>
  </si>
  <si>
    <t>541568</t>
  </si>
  <si>
    <t>Ryan Holt</t>
  </si>
  <si>
    <t>411365</t>
  </si>
  <si>
    <t>Katherine Santiago</t>
  </si>
  <si>
    <t>97939 Eric Camp Suite 784 Ryanbury, DC 76330</t>
  </si>
  <si>
    <t>7496934714</t>
  </si>
  <si>
    <t>93170</t>
  </si>
  <si>
    <t>177719</t>
  </si>
  <si>
    <t>Katherine Wilson</t>
  </si>
  <si>
    <t>402819</t>
  </si>
  <si>
    <t>David Mcdonald</t>
  </si>
  <si>
    <t>5913 Katie Avenue Suite 867 Deborahtown, KY 13110</t>
  </si>
  <si>
    <t>6859006561</t>
  </si>
  <si>
    <t>65746</t>
  </si>
  <si>
    <t>683590</t>
  </si>
  <si>
    <t>Kelly Strickland</t>
  </si>
  <si>
    <t>503</t>
  </si>
  <si>
    <t>408018</t>
  </si>
  <si>
    <t>Joshua Wiley</t>
  </si>
  <si>
    <t>06621 Jose Dale Sanchezhaven, WY 10301</t>
  </si>
  <si>
    <t>7546045930</t>
  </si>
  <si>
    <t>98007</t>
  </si>
  <si>
    <t>326852</t>
  </si>
  <si>
    <t>Sheri Johnson</t>
  </si>
  <si>
    <t>406107</t>
  </si>
  <si>
    <t>James Phillips</t>
  </si>
  <si>
    <t>Unit 5426 Box 0976 DPO AP 22349</t>
  </si>
  <si>
    <t>0874299625</t>
  </si>
  <si>
    <t>60122</t>
  </si>
  <si>
    <t>166742</t>
  </si>
  <si>
    <t>Arthur Wilson</t>
  </si>
  <si>
    <t>Diane Hernandez</t>
  </si>
  <si>
    <t>83700 Gay Island Suite 213 Sandrafurt, MI 02620</t>
  </si>
  <si>
    <t>7629717237</t>
  </si>
  <si>
    <t>77260</t>
  </si>
  <si>
    <t>839214</t>
  </si>
  <si>
    <t>Abigail Day</t>
  </si>
  <si>
    <t>439490</t>
  </si>
  <si>
    <t>Daniel Murphy</t>
  </si>
  <si>
    <t>454 Davis Green New Matthew, WA 38190</t>
  </si>
  <si>
    <t>6720509224</t>
  </si>
  <si>
    <t>55375</t>
  </si>
  <si>
    <t>379815</t>
  </si>
  <si>
    <t>Deborah Jones</t>
  </si>
  <si>
    <t>424403</t>
  </si>
  <si>
    <t>Lori Brown</t>
  </si>
  <si>
    <t>23834 Jose Terrace Huberfurt, KS 23676</t>
  </si>
  <si>
    <t>9270194322</t>
  </si>
  <si>
    <t>63342</t>
  </si>
  <si>
    <t>283710</t>
  </si>
  <si>
    <t>Rebecca Preston</t>
  </si>
  <si>
    <t>413272</t>
  </si>
  <si>
    <t>Allison Beasley</t>
  </si>
  <si>
    <t>USNS Taylor FPO AE 83809</t>
  </si>
  <si>
    <t>8765310488</t>
  </si>
  <si>
    <t>38147</t>
  </si>
  <si>
    <t>238769</t>
  </si>
  <si>
    <t>Alicia Spencer</t>
  </si>
  <si>
    <t>419688</t>
  </si>
  <si>
    <t>Ana Smith</t>
  </si>
  <si>
    <t>7397 Larson Grove Suite 071 New Kelly, VT 86803</t>
  </si>
  <si>
    <t>5935505618</t>
  </si>
  <si>
    <t>28389</t>
  </si>
  <si>
    <t>728961</t>
  </si>
  <si>
    <t>Richard Wilson</t>
  </si>
  <si>
    <t>402036</t>
  </si>
  <si>
    <t>Terry Lowe</t>
  </si>
  <si>
    <t>24998 Henderson Ferry Suite 627 Port Kristin, CA 47446</t>
  </si>
  <si>
    <t>1512428792</t>
  </si>
  <si>
    <t>92436</t>
  </si>
  <si>
    <t>804218</t>
  </si>
  <si>
    <t>Martin Long</t>
  </si>
  <si>
    <t>418030</t>
  </si>
  <si>
    <t>Judith Smith</t>
  </si>
  <si>
    <t>134 Mitchell Circles Briannahaven, MS 91563</t>
  </si>
  <si>
    <t>2791438808</t>
  </si>
  <si>
    <t>64037</t>
  </si>
  <si>
    <t>990774</t>
  </si>
  <si>
    <t>Jeff Johnson</t>
  </si>
  <si>
    <t>439641</t>
  </si>
  <si>
    <t>Keith Townsend</t>
  </si>
  <si>
    <t>442 Colon Manor East Aliciamouth, CO 10618</t>
  </si>
  <si>
    <t>0648506509</t>
  </si>
  <si>
    <t>63646</t>
  </si>
  <si>
    <t>797549</t>
  </si>
  <si>
    <t>Tiffany Lawrence DDS</t>
  </si>
  <si>
    <t>228</t>
  </si>
  <si>
    <t>415959</t>
  </si>
  <si>
    <t>Kimberly Warren</t>
  </si>
  <si>
    <t>3275 Anthony Brooks West Alexander, DC 29364</t>
  </si>
  <si>
    <t>18802248822</t>
  </si>
  <si>
    <t>32419</t>
  </si>
  <si>
    <t>943661</t>
  </si>
  <si>
    <t>Ashley Smith</t>
  </si>
  <si>
    <t>257</t>
  </si>
  <si>
    <t>433855</t>
  </si>
  <si>
    <t>Michael Fisher</t>
  </si>
  <si>
    <t>75208 Williams Prairie Suite 618 Westmouth, OK 74097</t>
  </si>
  <si>
    <t>4259846782</t>
  </si>
  <si>
    <t>87629</t>
  </si>
  <si>
    <t>763955</t>
  </si>
  <si>
    <t>Deborah Orozco</t>
  </si>
  <si>
    <t>427564</t>
  </si>
  <si>
    <t>Luke Johnson</t>
  </si>
  <si>
    <t>Unit 2342 Box 0697 DPO AE 30579</t>
  </si>
  <si>
    <t>0575185980</t>
  </si>
  <si>
    <t>25215</t>
  </si>
  <si>
    <t>654693</t>
  </si>
  <si>
    <t>Gregory Fox</t>
  </si>
  <si>
    <t>421</t>
  </si>
  <si>
    <t>434801</t>
  </si>
  <si>
    <t>Andrew Murray</t>
  </si>
  <si>
    <t>730 Barnes Causeway South Angelahaven, AK 51732</t>
  </si>
  <si>
    <t>4014315827</t>
  </si>
  <si>
    <t>37064</t>
  </si>
  <si>
    <t>645338</t>
  </si>
  <si>
    <t>Melissa Jensen</t>
  </si>
  <si>
    <t>404644</t>
  </si>
  <si>
    <t>Allison Brown</t>
  </si>
  <si>
    <t>405 Mary Shoal Apt. 007 East Christy, DC 19512</t>
  </si>
  <si>
    <t>8258907660</t>
  </si>
  <si>
    <t>20781</t>
  </si>
  <si>
    <t>227732</t>
  </si>
  <si>
    <t>Brianna Johnson</t>
  </si>
  <si>
    <t>430836</t>
  </si>
  <si>
    <t>Tyler Cochran</t>
  </si>
  <si>
    <t>575 Shelby Corners New Emily, ID 01388</t>
  </si>
  <si>
    <t>7327808602</t>
  </si>
  <si>
    <t>78039</t>
  </si>
  <si>
    <t>437584</t>
  </si>
  <si>
    <t>Gerald Martinez</t>
  </si>
  <si>
    <t>880</t>
  </si>
  <si>
    <t>436683</t>
  </si>
  <si>
    <t>Brandon Hall</t>
  </si>
  <si>
    <t>8917 Turner Track Apt. 817 Andrewshire, NV 43530</t>
  </si>
  <si>
    <t>3895838337</t>
  </si>
  <si>
    <t>10551</t>
  </si>
  <si>
    <t>130049</t>
  </si>
  <si>
    <t>Heather Matthews</t>
  </si>
  <si>
    <t>410444</t>
  </si>
  <si>
    <t>Shannon Oconnell</t>
  </si>
  <si>
    <t>6020 Michelle Village Lake Josephchester, VA 17186</t>
  </si>
  <si>
    <t>5842446202</t>
  </si>
  <si>
    <t>55517</t>
  </si>
  <si>
    <t>511674</t>
  </si>
  <si>
    <t>Ray Patton</t>
  </si>
  <si>
    <t>786</t>
  </si>
  <si>
    <t>417442</t>
  </si>
  <si>
    <t>Margaret Singh</t>
  </si>
  <si>
    <t>61370 Robin Villages Port Johnhaven, NJ 36449</t>
  </si>
  <si>
    <t>5366691699</t>
  </si>
  <si>
    <t>72097</t>
  </si>
  <si>
    <t>448783</t>
  </si>
  <si>
    <t>Robert Peters</t>
  </si>
  <si>
    <t>423824</t>
  </si>
  <si>
    <t>74358 Howard Spurs Suite 543 West Nancy, MO 10617</t>
  </si>
  <si>
    <t>0867445823</t>
  </si>
  <si>
    <t>60387</t>
  </si>
  <si>
    <t>180937</t>
  </si>
  <si>
    <t>Johnathan Paul</t>
  </si>
  <si>
    <t>430</t>
  </si>
  <si>
    <t>Melissa Berry</t>
  </si>
  <si>
    <t>629 Leslie Brooks Apt. 427 Jenniferchester, IA 30722</t>
  </si>
  <si>
    <t>9941420033</t>
  </si>
  <si>
    <t>22820</t>
  </si>
  <si>
    <t>772153</t>
  </si>
  <si>
    <t>James Johnston</t>
  </si>
  <si>
    <t>415821</t>
  </si>
  <si>
    <t>Ashlee Hendrix</t>
  </si>
  <si>
    <t>858 Peters Stream Apt. 743 New Diane, AZ 32980</t>
  </si>
  <si>
    <t>0851987165</t>
  </si>
  <si>
    <t>77730</t>
  </si>
  <si>
    <t>343263</t>
  </si>
  <si>
    <t>Lisa Mora</t>
  </si>
  <si>
    <t>434</t>
  </si>
  <si>
    <t>416541</t>
  </si>
  <si>
    <t>Albert Jenkins</t>
  </si>
  <si>
    <t>PSC 8832, Box 1732 APO AA 51948</t>
  </si>
  <si>
    <t>2103453860</t>
  </si>
  <si>
    <t>22743</t>
  </si>
  <si>
    <t>496491</t>
  </si>
  <si>
    <t>Charles Snyder</t>
  </si>
  <si>
    <t>414096</t>
  </si>
  <si>
    <t>Cheryl Holden</t>
  </si>
  <si>
    <t>707 Hayes Ridges Adrianbury, WA 46521</t>
  </si>
  <si>
    <t>19145872845</t>
  </si>
  <si>
    <t>26973</t>
  </si>
  <si>
    <t>681870</t>
  </si>
  <si>
    <t>Belinda Roberts</t>
  </si>
  <si>
    <t>419732</t>
  </si>
  <si>
    <t>Darren Ferguson</t>
  </si>
  <si>
    <t>1459 Brittany Drive South Jeremy, MO 22062</t>
  </si>
  <si>
    <t>1191765194</t>
  </si>
  <si>
    <t>54410</t>
  </si>
  <si>
    <t>940156</t>
  </si>
  <si>
    <t>Danielle Horne</t>
  </si>
  <si>
    <t>417420</t>
  </si>
  <si>
    <t>Christopher Bowen</t>
  </si>
  <si>
    <t>9366 Johnson Orchard Apt. 232 East Stephenton, NY 63901</t>
  </si>
  <si>
    <t>4972659027</t>
  </si>
  <si>
    <t>78683</t>
  </si>
  <si>
    <t>795108</t>
  </si>
  <si>
    <t>Barry Estrada</t>
  </si>
  <si>
    <t>420658</t>
  </si>
  <si>
    <t>Lisa Ford</t>
  </si>
  <si>
    <t>49821 Kelly Tunnel Lake Cynthiafurt, DC 97074</t>
  </si>
  <si>
    <t>6904950050</t>
  </si>
  <si>
    <t>97069</t>
  </si>
  <si>
    <t>898839</t>
  </si>
  <si>
    <t>Tina Johnson</t>
  </si>
  <si>
    <t>413504</t>
  </si>
  <si>
    <t>Thomas Vargas</t>
  </si>
  <si>
    <t>3756 Tiffany Ramp Apt. 288 Sanchezshire, CA 86978</t>
  </si>
  <si>
    <t>15630527279</t>
  </si>
  <si>
    <t>45065</t>
  </si>
  <si>
    <t>472087</t>
  </si>
  <si>
    <t>Michael King</t>
  </si>
  <si>
    <t>427099</t>
  </si>
  <si>
    <t>John Fleming</t>
  </si>
  <si>
    <t>Unit 9000 Box 4493 DPO AE 47507</t>
  </si>
  <si>
    <t>0871532865</t>
  </si>
  <si>
    <t>64951</t>
  </si>
  <si>
    <t>797436</t>
  </si>
  <si>
    <t>Daniel Rogers</t>
  </si>
  <si>
    <t>256</t>
  </si>
  <si>
    <t>409346</t>
  </si>
  <si>
    <t>Crystal Potter</t>
  </si>
  <si>
    <t>083 John Course South Duanetown, NM 84043</t>
  </si>
  <si>
    <t>7863945156</t>
  </si>
  <si>
    <t>47794</t>
  </si>
  <si>
    <t>881244</t>
  </si>
  <si>
    <t>Richard Levy</t>
  </si>
  <si>
    <t>312</t>
  </si>
  <si>
    <t>426853</t>
  </si>
  <si>
    <t>Sara Ramirez</t>
  </si>
  <si>
    <t>25776 Seth Route Burkeberg, GA 20895</t>
  </si>
  <si>
    <t>0734965824</t>
  </si>
  <si>
    <t>95903</t>
  </si>
  <si>
    <t>414643</t>
  </si>
  <si>
    <t>Joshua Medina</t>
  </si>
  <si>
    <t>952</t>
  </si>
  <si>
    <t>433422</t>
  </si>
  <si>
    <t>Faith Johnson</t>
  </si>
  <si>
    <t>188 Hayes Turnpike Allentown, CO 90875</t>
  </si>
  <si>
    <t>1684925725</t>
  </si>
  <si>
    <t>45368</t>
  </si>
  <si>
    <t>597247</t>
  </si>
  <si>
    <t>Jerry Frazier</t>
  </si>
  <si>
    <t>412297</t>
  </si>
  <si>
    <t>Christopher Weber Jr.</t>
  </si>
  <si>
    <t>9314 Logan Keys North Deniseburgh, OK 41425</t>
  </si>
  <si>
    <t>15680073582</t>
  </si>
  <si>
    <t>12290</t>
  </si>
  <si>
    <t>437446</t>
  </si>
  <si>
    <t>Jessica Allison</t>
  </si>
  <si>
    <t>439503</t>
  </si>
  <si>
    <t>Katelyn Scott</t>
  </si>
  <si>
    <t>625 Jacqueline Shores Greenstad, CO 56265</t>
  </si>
  <si>
    <t>3249464754</t>
  </si>
  <si>
    <t>97735</t>
  </si>
  <si>
    <t>719256</t>
  </si>
  <si>
    <t>Collin Johnston</t>
  </si>
  <si>
    <t>408555</t>
  </si>
  <si>
    <t>Jeanne West</t>
  </si>
  <si>
    <t>468 Bobby Bypass Apt. 637 West Allisonstad, NV 86185</t>
  </si>
  <si>
    <t>1541023835</t>
  </si>
  <si>
    <t>93516</t>
  </si>
  <si>
    <t>998344</t>
  </si>
  <si>
    <t>Christina Ritter</t>
  </si>
  <si>
    <t>434085</t>
  </si>
  <si>
    <t>Barbara Schmidt</t>
  </si>
  <si>
    <t>PSC 1087, Box 2418 APO AE 78999</t>
  </si>
  <si>
    <t>9690912414</t>
  </si>
  <si>
    <t>91466</t>
  </si>
  <si>
    <t>248288</t>
  </si>
  <si>
    <t>Jason Mccarthy</t>
  </si>
  <si>
    <t>425702</t>
  </si>
  <si>
    <t>James Shelton</t>
  </si>
  <si>
    <t>838 Ashley Shore Apt. 242 Ninastad, NC 56884</t>
  </si>
  <si>
    <t>1981925622</t>
  </si>
  <si>
    <t>328237</t>
  </si>
  <si>
    <t>Scott White</t>
  </si>
  <si>
    <t>421899</t>
  </si>
  <si>
    <t>Patrick Haney</t>
  </si>
  <si>
    <t>60737 Tracy Motorway Apt. 252 New Janicebury, ME 01889</t>
  </si>
  <si>
    <t>14366015659</t>
  </si>
  <si>
    <t>60133</t>
  </si>
  <si>
    <t>608707</t>
  </si>
  <si>
    <t>Monique Ortiz</t>
  </si>
  <si>
    <t>715</t>
  </si>
  <si>
    <t>401967</t>
  </si>
  <si>
    <t>Rebecca Cortez</t>
  </si>
  <si>
    <t>1558 Joshua Isle East Annside, FL 00878</t>
  </si>
  <si>
    <t>1296809429</t>
  </si>
  <si>
    <t>53345</t>
  </si>
  <si>
    <t>647278</t>
  </si>
  <si>
    <t>David Delgado</t>
  </si>
  <si>
    <t>436774</t>
  </si>
  <si>
    <t>Felicia Williams</t>
  </si>
  <si>
    <t>356 Melvin Tunnel Suite 858 Ginaville, NC 47163</t>
  </si>
  <si>
    <t>19711673204</t>
  </si>
  <si>
    <t>23494</t>
  </si>
  <si>
    <t>907044</t>
  </si>
  <si>
    <t>Steven Steele</t>
  </si>
  <si>
    <t>769</t>
  </si>
  <si>
    <t>432919</t>
  </si>
  <si>
    <t>Alicia Graham</t>
  </si>
  <si>
    <t>6237 Anthony Crest West Kimberlyfurt, DE 99678</t>
  </si>
  <si>
    <t>4508930537</t>
  </si>
  <si>
    <t>820334</t>
  </si>
  <si>
    <t>Matthew Lozano</t>
  </si>
  <si>
    <t>413138</t>
  </si>
  <si>
    <t>Robert Gomez</t>
  </si>
  <si>
    <t>5444 Collins Shoals Suite 232 Sandersshire, AR 37644</t>
  </si>
  <si>
    <t>4294520538</t>
  </si>
  <si>
    <t>17660</t>
  </si>
  <si>
    <t>628892</t>
  </si>
  <si>
    <t>Mrs. Deborah Rice</t>
  </si>
  <si>
    <t>438986</t>
  </si>
  <si>
    <t>Jason White</t>
  </si>
  <si>
    <t>21409 Williamson Track East Manuel, WY 37792</t>
  </si>
  <si>
    <t>3714759462</t>
  </si>
  <si>
    <t>90799</t>
  </si>
  <si>
    <t>186142</t>
  </si>
  <si>
    <t>Jason Jensen</t>
  </si>
  <si>
    <t>736</t>
  </si>
  <si>
    <t>Anna Alvarez</t>
  </si>
  <si>
    <t>482 Johnson Drive Hillton, OR 51450</t>
  </si>
  <si>
    <t>0218231928</t>
  </si>
  <si>
    <t>97543</t>
  </si>
  <si>
    <t>620317</t>
  </si>
  <si>
    <t>Christina Blackburn DDS</t>
  </si>
  <si>
    <t>425848</t>
  </si>
  <si>
    <t>Bonnie Floyd</t>
  </si>
  <si>
    <t>Unit 8948 Box 0818 DPO AA 67308</t>
  </si>
  <si>
    <t>3894254568</t>
  </si>
  <si>
    <t>15454</t>
  </si>
  <si>
    <t>962573</t>
  </si>
  <si>
    <t>Dawn May</t>
  </si>
  <si>
    <t>403512</t>
  </si>
  <si>
    <t>Jennifer Wilkerson</t>
  </si>
  <si>
    <t>71970 Phillips Lights Apt. 506 Garcialand, ND 37278</t>
  </si>
  <si>
    <t>1076890485</t>
  </si>
  <si>
    <t>75951</t>
  </si>
  <si>
    <t>449249</t>
  </si>
  <si>
    <t>Cheryl Oneill</t>
  </si>
  <si>
    <t>439609</t>
  </si>
  <si>
    <t>Jeremy Johnson</t>
  </si>
  <si>
    <t>37705 Robbins Common New Tammy, NJ 97690</t>
  </si>
  <si>
    <t>5688458679</t>
  </si>
  <si>
    <t>64426</t>
  </si>
  <si>
    <t>222123</t>
  </si>
  <si>
    <t>Olivia Swanson</t>
  </si>
  <si>
    <t>416368</t>
  </si>
  <si>
    <t>Amy White</t>
  </si>
  <si>
    <t>78461 Brianna Ridges Apt. 275 Robertmouth, TN 36951</t>
  </si>
  <si>
    <t>1948515164</t>
  </si>
  <si>
    <t>92806</t>
  </si>
  <si>
    <t>353606</t>
  </si>
  <si>
    <t>Christopher Patel</t>
  </si>
  <si>
    <t>529</t>
  </si>
  <si>
    <t>413788</t>
  </si>
  <si>
    <t>Marissa Lawson</t>
  </si>
  <si>
    <t>7092 Roach Ramp Suite 230 New Douglas, RI 81657</t>
  </si>
  <si>
    <t>5037359032</t>
  </si>
  <si>
    <t>16092</t>
  </si>
  <si>
    <t>148308</t>
  </si>
  <si>
    <t>Jonathan Blevins</t>
  </si>
  <si>
    <t>581</t>
  </si>
  <si>
    <t>427744</t>
  </si>
  <si>
    <t>Susan Thompson</t>
  </si>
  <si>
    <t>4794 Chang Camp Suite 846 West Julie, AK 45971</t>
  </si>
  <si>
    <t>5099877216</t>
  </si>
  <si>
    <t>89769</t>
  </si>
  <si>
    <t>302557</t>
  </si>
  <si>
    <t>Monica Stephens</t>
  </si>
  <si>
    <t>433015</t>
  </si>
  <si>
    <t>Dwayne Kelley</t>
  </si>
  <si>
    <t>38628 Rachael Dam Shannonmouth, MT 33120</t>
  </si>
  <si>
    <t>2961910795</t>
  </si>
  <si>
    <t>45732</t>
  </si>
  <si>
    <t>694165</t>
  </si>
  <si>
    <t>Zachary Martin</t>
  </si>
  <si>
    <t>404594</t>
  </si>
  <si>
    <t>Christopher Roth</t>
  </si>
  <si>
    <t>586 Rogers Union Port Justinbury, WY 75435</t>
  </si>
  <si>
    <t>4125245326</t>
  </si>
  <si>
    <t>20467</t>
  </si>
  <si>
    <t>909723</t>
  </si>
  <si>
    <t>Johnny Bailey</t>
  </si>
  <si>
    <t>420931</t>
  </si>
  <si>
    <t>Dana Hall</t>
  </si>
  <si>
    <t>5730 Baker Knolls Apt. 738 North Stephenland, WA 13474</t>
  </si>
  <si>
    <t>6593640722</t>
  </si>
  <si>
    <t>71310</t>
  </si>
  <si>
    <t>199927</t>
  </si>
  <si>
    <t>Kyle Reed</t>
  </si>
  <si>
    <t>420362</t>
  </si>
  <si>
    <t>Valerie Brooks</t>
  </si>
  <si>
    <t>6924 Thomas Way West Brendaton, KY 17713</t>
  </si>
  <si>
    <t>4474345205</t>
  </si>
  <si>
    <t>35200</t>
  </si>
  <si>
    <t>909135</t>
  </si>
  <si>
    <t>Adam Shaw</t>
  </si>
  <si>
    <t>420438</t>
  </si>
  <si>
    <t>Janice Leon</t>
  </si>
  <si>
    <t>343 Jennifer Summit Apt. 833 Craneside, WA 54330</t>
  </si>
  <si>
    <t>0944768157</t>
  </si>
  <si>
    <t>73714</t>
  </si>
  <si>
    <t>204533</t>
  </si>
  <si>
    <t>Sharon Rodriguez</t>
  </si>
  <si>
    <t>405152</t>
  </si>
  <si>
    <t>Grace Rosales</t>
  </si>
  <si>
    <t>Unit 5184 Box 9018 DPO AA 46862</t>
  </si>
  <si>
    <t>2273832437</t>
  </si>
  <si>
    <t>70129</t>
  </si>
  <si>
    <t>422169</t>
  </si>
  <si>
    <t>Melissa Brown</t>
  </si>
  <si>
    <t>405901</t>
  </si>
  <si>
    <t>Jorge Bryant</t>
  </si>
  <si>
    <t>6981 Sharp Rest Port David, KY 29551</t>
  </si>
  <si>
    <t>9803569834</t>
  </si>
  <si>
    <t>21486</t>
  </si>
  <si>
    <t>222769</t>
  </si>
  <si>
    <t>Emily Wilkerson</t>
  </si>
  <si>
    <t>417351</t>
  </si>
  <si>
    <t>Elizabeth Wilcox</t>
  </si>
  <si>
    <t>19968 Bentley Roads Apt. 552 Port Lucasmouth, UT 57093</t>
  </si>
  <si>
    <t>1521901967</t>
  </si>
  <si>
    <t>348288</t>
  </si>
  <si>
    <t>Victoria Montes</t>
  </si>
  <si>
    <t>439962</t>
  </si>
  <si>
    <t>Christopher Williams</t>
  </si>
  <si>
    <t>8213 Ray Centers Allisonchester, GA 84357</t>
  </si>
  <si>
    <t>3181867115</t>
  </si>
  <si>
    <t>88267</t>
  </si>
  <si>
    <t>398911</t>
  </si>
  <si>
    <t>Andrea Miller</t>
  </si>
  <si>
    <t>402736</t>
  </si>
  <si>
    <t>Mr. Jason Smith</t>
  </si>
  <si>
    <t>8350 Bowman Vista Suite 031 New Davidchester, WI 84843</t>
  </si>
  <si>
    <t>12704850361</t>
  </si>
  <si>
    <t>25115</t>
  </si>
  <si>
    <t>623506</t>
  </si>
  <si>
    <t>Jonathan Gonzalez</t>
  </si>
  <si>
    <t>411620</t>
  </si>
  <si>
    <t>Kenneth Jordan</t>
  </si>
  <si>
    <t>03132 Cory Stravenue North Matthew, NJ 16870</t>
  </si>
  <si>
    <t>8825824878</t>
  </si>
  <si>
    <t>32177</t>
  </si>
  <si>
    <t>147851</t>
  </si>
  <si>
    <t>Kyle Decker</t>
  </si>
  <si>
    <t>429714</t>
  </si>
  <si>
    <t>Jennifer Brown</t>
  </si>
  <si>
    <t>PSC 2363, Box 6589 APO AE 46318</t>
  </si>
  <si>
    <t>4788560554</t>
  </si>
  <si>
    <t>27822</t>
  </si>
  <si>
    <t>122211</t>
  </si>
  <si>
    <t>428930</t>
  </si>
  <si>
    <t>Angela Reyes</t>
  </si>
  <si>
    <t>700 Melissa Creek Browntown, KY 69445</t>
  </si>
  <si>
    <t>9193699551</t>
  </si>
  <si>
    <t>37093</t>
  </si>
  <si>
    <t>380343</t>
  </si>
  <si>
    <t>Carolyn Pollard</t>
  </si>
  <si>
    <t>408258</t>
  </si>
  <si>
    <t>Tammy Green</t>
  </si>
  <si>
    <t>96258 Steele Freeway Port Scotttown, NC 93063</t>
  </si>
  <si>
    <t>8025463182</t>
  </si>
  <si>
    <t>76030</t>
  </si>
  <si>
    <t>472005</t>
  </si>
  <si>
    <t>Melissa Robles</t>
  </si>
  <si>
    <t>713</t>
  </si>
  <si>
    <t>410458</t>
  </si>
  <si>
    <t>Roger Robinson</t>
  </si>
  <si>
    <t>06254 Eaton Mountain Suite 324 Jenniferborough, OH 49462</t>
  </si>
  <si>
    <t>19440188038</t>
  </si>
  <si>
    <t>72160</t>
  </si>
  <si>
    <t>481414</t>
  </si>
  <si>
    <t>Elizabeth Ayers</t>
  </si>
  <si>
    <t>954</t>
  </si>
  <si>
    <t>419920</t>
  </si>
  <si>
    <t>Richard Huff</t>
  </si>
  <si>
    <t>943 Mark Canyon West Lindastad, OR 69223</t>
  </si>
  <si>
    <t>1189627765</t>
  </si>
  <si>
    <t>75540</t>
  </si>
  <si>
    <t>887779</t>
  </si>
  <si>
    <t>Jessica Smith</t>
  </si>
  <si>
    <t>414225</t>
  </si>
  <si>
    <t>Samantha Lopez</t>
  </si>
  <si>
    <t>782 Michael Inlet South Jameschester, OK 72314</t>
  </si>
  <si>
    <t>9873359746</t>
  </si>
  <si>
    <t>65451</t>
  </si>
  <si>
    <t>803455</t>
  </si>
  <si>
    <t>Heather Rojas</t>
  </si>
  <si>
    <t>429435</t>
  </si>
  <si>
    <t>Brian Alvarez</t>
  </si>
  <si>
    <t>3482 Jones Hills Suite 902 Jeffreyport, LA 19858</t>
  </si>
  <si>
    <t>2799247568</t>
  </si>
  <si>
    <t>68666</t>
  </si>
  <si>
    <t>170743</t>
  </si>
  <si>
    <t>Jason Johnson</t>
  </si>
  <si>
    <t>429125</t>
  </si>
  <si>
    <t>Holly Medina</t>
  </si>
  <si>
    <t>6776 Karen Street New Keithfort, OR 48365</t>
  </si>
  <si>
    <t>11682624722</t>
  </si>
  <si>
    <t>76693</t>
  </si>
  <si>
    <t>638817</t>
  </si>
  <si>
    <t>Andrew Peterson</t>
  </si>
  <si>
    <t>657</t>
  </si>
  <si>
    <t>416747</t>
  </si>
  <si>
    <t>Denise Silva</t>
  </si>
  <si>
    <t>2291 Edward Fall Paulview, OK 18179</t>
  </si>
  <si>
    <t>8160380064</t>
  </si>
  <si>
    <t>87857</t>
  </si>
  <si>
    <t>355910</t>
  </si>
  <si>
    <t>Heather Hardy</t>
  </si>
  <si>
    <t>410551</t>
  </si>
  <si>
    <t>Savannah Griffin</t>
  </si>
  <si>
    <t>62580 Jasmine Vista Suite 142 Port Jodiburgh, WI 13844</t>
  </si>
  <si>
    <t>15812584948</t>
  </si>
  <si>
    <t>35936</t>
  </si>
  <si>
    <t>262285</t>
  </si>
  <si>
    <t>Matthew Nichols</t>
  </si>
  <si>
    <t>420822</t>
  </si>
  <si>
    <t>Jamie Campbell</t>
  </si>
  <si>
    <t>852 Mckenzie Divide Apt. 903 Natashaside, MA 18079</t>
  </si>
  <si>
    <t>10941167334</t>
  </si>
  <si>
    <t>84136</t>
  </si>
  <si>
    <t>811216</t>
  </si>
  <si>
    <t>412</t>
  </si>
  <si>
    <t>434074</t>
  </si>
  <si>
    <t>Jonathan Reed</t>
  </si>
  <si>
    <t>02164 Lauren Crest Ashleyborough, HI 43424</t>
  </si>
  <si>
    <t>2963892515</t>
  </si>
  <si>
    <t>81307</t>
  </si>
  <si>
    <t>649636</t>
  </si>
  <si>
    <t>Kimberly Skinner</t>
  </si>
  <si>
    <t>423415</t>
  </si>
  <si>
    <t>Steve Flores</t>
  </si>
  <si>
    <t>9240 Michael Inlet Apt. 033 Courtneyfurt, KS 87179</t>
  </si>
  <si>
    <t>6721690809</t>
  </si>
  <si>
    <t>10463</t>
  </si>
  <si>
    <t>843852</t>
  </si>
  <si>
    <t>Lindsey Castro</t>
  </si>
  <si>
    <t>434343</t>
  </si>
  <si>
    <t>Sherri Mcfarland</t>
  </si>
  <si>
    <t>0122 Marcus Park Suite 214 Albertmouth, VA 47896</t>
  </si>
  <si>
    <t>2656096030</t>
  </si>
  <si>
    <t>73239</t>
  </si>
  <si>
    <t>109100</t>
  </si>
  <si>
    <t>Robert Woodard</t>
  </si>
  <si>
    <t>556</t>
  </si>
  <si>
    <t>404977</t>
  </si>
  <si>
    <t>David Navarro</t>
  </si>
  <si>
    <t>6093 Toni Way Nicoleshire, MN 32857</t>
  </si>
  <si>
    <t>0828266065</t>
  </si>
  <si>
    <t>19222</t>
  </si>
  <si>
    <t>494854</t>
  </si>
  <si>
    <t>Chelsea Price</t>
  </si>
  <si>
    <t>433078</t>
  </si>
  <si>
    <t>Amanda Reese</t>
  </si>
  <si>
    <t>USNV Foster FPO AA 35410</t>
  </si>
  <si>
    <t>6533193578</t>
  </si>
  <si>
    <t>65736</t>
  </si>
  <si>
    <t>505928</t>
  </si>
  <si>
    <t>Bonnie Whitaker</t>
  </si>
  <si>
    <t>411311</t>
  </si>
  <si>
    <t>Sonya Rivers</t>
  </si>
  <si>
    <t>35137 Anna Throughway Greenfurt, ME 11307</t>
  </si>
  <si>
    <t>8904387953</t>
  </si>
  <si>
    <t>84982</t>
  </si>
  <si>
    <t>292339</t>
  </si>
  <si>
    <t>Ann Lewis</t>
  </si>
  <si>
    <t>579</t>
  </si>
  <si>
    <t>409416</t>
  </si>
  <si>
    <t>Emily Watson</t>
  </si>
  <si>
    <t>059 Debra Knoll Suite 060 Lake Michael, MS 87869</t>
  </si>
  <si>
    <t>1211978575</t>
  </si>
  <si>
    <t>97721</t>
  </si>
  <si>
    <t>540962</t>
  </si>
  <si>
    <t>Isaiah Dixon</t>
  </si>
  <si>
    <t>435</t>
  </si>
  <si>
    <t>431633</t>
  </si>
  <si>
    <t>James Zuniga</t>
  </si>
  <si>
    <t>2234 Dawson Plain Apt. 154 North Louis, DE 97362</t>
  </si>
  <si>
    <t>4625908438</t>
  </si>
  <si>
    <t>26439</t>
  </si>
  <si>
    <t>192076</t>
  </si>
  <si>
    <t>Donna Huynh</t>
  </si>
  <si>
    <t>420996</t>
  </si>
  <si>
    <t>Robert Pham DVM</t>
  </si>
  <si>
    <t>1471 Smith Land Butlerbury, MN 89853</t>
  </si>
  <si>
    <t>0840168513</t>
  </si>
  <si>
    <t>76927</t>
  </si>
  <si>
    <t>470637</t>
  </si>
  <si>
    <t>Dr. Sarah Fisher</t>
  </si>
  <si>
    <t>466</t>
  </si>
  <si>
    <t>402153</t>
  </si>
  <si>
    <t>Ian White</t>
  </si>
  <si>
    <t>964 Bentley Station Sarahhaven, MO 93016</t>
  </si>
  <si>
    <t>4860607581</t>
  </si>
  <si>
    <t>13336</t>
  </si>
  <si>
    <t>292395</t>
  </si>
  <si>
    <t>Gabrielle Carlson</t>
  </si>
  <si>
    <t>793</t>
  </si>
  <si>
    <t>425923</t>
  </si>
  <si>
    <t>Daniel Lewis</t>
  </si>
  <si>
    <t>PSC 3174, Box 5837 APO AE 41624</t>
  </si>
  <si>
    <t>2660967117</t>
  </si>
  <si>
    <t>37685</t>
  </si>
  <si>
    <t>635049</t>
  </si>
  <si>
    <t>Beth Williams</t>
  </si>
  <si>
    <t>411498</t>
  </si>
  <si>
    <t>811 Miller Rest North Jessicaberg, NE 95891</t>
  </si>
  <si>
    <t>0736036158</t>
  </si>
  <si>
    <t>87769</t>
  </si>
  <si>
    <t>619490</t>
  </si>
  <si>
    <t>Brittany Owens</t>
  </si>
  <si>
    <t>967</t>
  </si>
  <si>
    <t>403467</t>
  </si>
  <si>
    <t>Ashley Gonzales</t>
  </si>
  <si>
    <t>216 Mark Run Pittmanborough, OH 97530</t>
  </si>
  <si>
    <t>7315041183</t>
  </si>
  <si>
    <t>53773</t>
  </si>
  <si>
    <t>677729</t>
  </si>
  <si>
    <t>Diana Cortez</t>
  </si>
  <si>
    <t>409589</t>
  </si>
  <si>
    <t>Robert Jordan</t>
  </si>
  <si>
    <t>PSC 9907, Box 4664 APO AA 35283</t>
  </si>
  <si>
    <t>0182323003</t>
  </si>
  <si>
    <t>74942</t>
  </si>
  <si>
    <t>198934</t>
  </si>
  <si>
    <t>Victoria Stephens</t>
  </si>
  <si>
    <t>437991</t>
  </si>
  <si>
    <t>Shelby Acosta</t>
  </si>
  <si>
    <t>55907 Ingram View South Jessica, HI 65364</t>
  </si>
  <si>
    <t>8145911235</t>
  </si>
  <si>
    <t>51820</t>
  </si>
  <si>
    <t>208319</t>
  </si>
  <si>
    <t>Michael Zhang</t>
  </si>
  <si>
    <t>426183</t>
  </si>
  <si>
    <t>796 Lopez Green Apt. 013 Amandafurt, DC 33517</t>
  </si>
  <si>
    <t>0371971472</t>
  </si>
  <si>
    <t>14619</t>
  </si>
  <si>
    <t>216370</t>
  </si>
  <si>
    <t>Lisa Lutz</t>
  </si>
  <si>
    <t>405932</t>
  </si>
  <si>
    <t>Kathleen Hill</t>
  </si>
  <si>
    <t>USS Gibson FPO AE 91895</t>
  </si>
  <si>
    <t>3571366947</t>
  </si>
  <si>
    <t>55733</t>
  </si>
  <si>
    <t>414904</t>
  </si>
  <si>
    <t>Linda Cordova</t>
  </si>
  <si>
    <t>428613</t>
  </si>
  <si>
    <t>Rhonda Morrison</t>
  </si>
  <si>
    <t>02059 Smith Bridge Samanthaberg, CA 21058</t>
  </si>
  <si>
    <t>3705631369</t>
  </si>
  <si>
    <t>62765</t>
  </si>
  <si>
    <t>872549</t>
  </si>
  <si>
    <t>Joshua Smith</t>
  </si>
  <si>
    <t>958</t>
  </si>
  <si>
    <t>413849</t>
  </si>
  <si>
    <t>Mary Marshall</t>
  </si>
  <si>
    <t>18506 Tate Viaduct Suite 856 South Teresa, TX 87463</t>
  </si>
  <si>
    <t>7670914662</t>
  </si>
  <si>
    <t>48337</t>
  </si>
  <si>
    <t>855835</t>
  </si>
  <si>
    <t>Tara Guerrero</t>
  </si>
  <si>
    <t>423537</t>
  </si>
  <si>
    <t>Wayne Ford</t>
  </si>
  <si>
    <t>34633 Angela Underpass Apt. 533 Meghanburgh, RI 58789</t>
  </si>
  <si>
    <t>9487935136</t>
  </si>
  <si>
    <t>35259</t>
  </si>
  <si>
    <t>801329</t>
  </si>
  <si>
    <t>Gregory Wolfe</t>
  </si>
  <si>
    <t>400765</t>
  </si>
  <si>
    <t>Cindy Schwartz</t>
  </si>
  <si>
    <t>8710 Houston Throughway Kramerview, RI 10465</t>
  </si>
  <si>
    <t>8192290986</t>
  </si>
  <si>
    <t>70697</t>
  </si>
  <si>
    <t>868399</t>
  </si>
  <si>
    <t>Jodi Mayer</t>
  </si>
  <si>
    <t>420842</t>
  </si>
  <si>
    <t>Katie Hoffman</t>
  </si>
  <si>
    <t>25560 Laura Flats Suite 535 Petersmouth, AK 77753</t>
  </si>
  <si>
    <t>6071756584</t>
  </si>
  <si>
    <t>56558</t>
  </si>
  <si>
    <t>179490</t>
  </si>
  <si>
    <t>Reginald Nelson</t>
  </si>
  <si>
    <t>435939</t>
  </si>
  <si>
    <t>Cody Smith</t>
  </si>
  <si>
    <t>9822 Jon Via West Lori, MA 95360</t>
  </si>
  <si>
    <t>4900808440</t>
  </si>
  <si>
    <t>50799</t>
  </si>
  <si>
    <t>995980</t>
  </si>
  <si>
    <t>Denise Powell</t>
  </si>
  <si>
    <t>402479</t>
  </si>
  <si>
    <t>Adam Wyatt</t>
  </si>
  <si>
    <t>6026 Williams Park Port Timothy, NY 75281</t>
  </si>
  <si>
    <t>3621273695</t>
  </si>
  <si>
    <t>41256</t>
  </si>
  <si>
    <t>328029</t>
  </si>
  <si>
    <t>Mark Mack</t>
  </si>
  <si>
    <t>427575</t>
  </si>
  <si>
    <t>Erika Ramos</t>
  </si>
  <si>
    <t>6946 Susan Island Suite 236 Ginafurt, MO 72176</t>
  </si>
  <si>
    <t>5165879327</t>
  </si>
  <si>
    <t>47041</t>
  </si>
  <si>
    <t>803130</t>
  </si>
  <si>
    <t>Samantha Brewer</t>
  </si>
  <si>
    <t>407842</t>
  </si>
  <si>
    <t>Michael Neal</t>
  </si>
  <si>
    <t>9131 Jonathan Locks North Kim, AR 03147</t>
  </si>
  <si>
    <t>5295968417</t>
  </si>
  <si>
    <t>35773</t>
  </si>
  <si>
    <t>313293</t>
  </si>
  <si>
    <t>Shawn Hartman</t>
  </si>
  <si>
    <t>434412</t>
  </si>
  <si>
    <t>John Morris</t>
  </si>
  <si>
    <t>514 Erin Alley Apt. 417 Wadeville, PA 23423</t>
  </si>
  <si>
    <t>2528700544</t>
  </si>
  <si>
    <t>18906</t>
  </si>
  <si>
    <t>560855</t>
  </si>
  <si>
    <t>Benjamin Bates</t>
  </si>
  <si>
    <t>438060</t>
  </si>
  <si>
    <t>Heather Valenzuela</t>
  </si>
  <si>
    <t>139 Melissa Lodge North Davidport, MS 70388</t>
  </si>
  <si>
    <t>1874904841</t>
  </si>
  <si>
    <t>34950</t>
  </si>
  <si>
    <t>135208</t>
  </si>
  <si>
    <t>Robert Dixon</t>
  </si>
  <si>
    <t>458</t>
  </si>
  <si>
    <t>433775</t>
  </si>
  <si>
    <t>Karen Rodriguez</t>
  </si>
  <si>
    <t>961 Scott Ports Suite 181 Cooperfort, TX 09454</t>
  </si>
  <si>
    <t>7363441001</t>
  </si>
  <si>
    <t>38291</t>
  </si>
  <si>
    <t>210846</t>
  </si>
  <si>
    <t>Elizabeth Mitchell</t>
  </si>
  <si>
    <t>405186</t>
  </si>
  <si>
    <t>Phillip Chavez</t>
  </si>
  <si>
    <t>5216 Strickland Mountain Suite 337 South Davidton, MA 94397</t>
  </si>
  <si>
    <t>2157098399</t>
  </si>
  <si>
    <t>43355</t>
  </si>
  <si>
    <t>918303</t>
  </si>
  <si>
    <t>Joseph Arnold</t>
  </si>
  <si>
    <t>418150</t>
  </si>
  <si>
    <t>Ryan Randall</t>
  </si>
  <si>
    <t>06919 Jean Highway Suite 489 Gutierrezshire, KS 93636</t>
  </si>
  <si>
    <t>2924378306</t>
  </si>
  <si>
    <t>82137</t>
  </si>
  <si>
    <t>702988</t>
  </si>
  <si>
    <t>Patricia Rodriguez</t>
  </si>
  <si>
    <t>408514</t>
  </si>
  <si>
    <t>Deborah Wilson</t>
  </si>
  <si>
    <t>761 Karen Ports Lake Larry, HI 83234</t>
  </si>
  <si>
    <t>3699337944</t>
  </si>
  <si>
    <t>13967</t>
  </si>
  <si>
    <t>982189</t>
  </si>
  <si>
    <t>Nicole Rodriguez</t>
  </si>
  <si>
    <t>409580</t>
  </si>
  <si>
    <t>Nathan Walker</t>
  </si>
  <si>
    <t>808 Shelley Bridge Suite 018 Abigailstad, ME 69709</t>
  </si>
  <si>
    <t>7745934022</t>
  </si>
  <si>
    <t>56726</t>
  </si>
  <si>
    <t>747338</t>
  </si>
  <si>
    <t>James Winters</t>
  </si>
  <si>
    <t>422570</t>
  </si>
  <si>
    <t>Brian Fisher</t>
  </si>
  <si>
    <t>Unit 6425 Box 1710 DPO AP 06062</t>
  </si>
  <si>
    <t>4007895212</t>
  </si>
  <si>
    <t>51480</t>
  </si>
  <si>
    <t>171339</t>
  </si>
  <si>
    <t>Kevin Jacobs</t>
  </si>
  <si>
    <t>334</t>
  </si>
  <si>
    <t>439457</t>
  </si>
  <si>
    <t>Christina Olsen</t>
  </si>
  <si>
    <t>125 Rodriguez Ford Suite 670 Stoneborough, KS 95488</t>
  </si>
  <si>
    <t>5141983847</t>
  </si>
  <si>
    <t>72648</t>
  </si>
  <si>
    <t>328058</t>
  </si>
  <si>
    <t>Tracy Smith</t>
  </si>
  <si>
    <t>423645</t>
  </si>
  <si>
    <t>Adam Lozano</t>
  </si>
  <si>
    <t>87673 Christian Avenue Tommyview, MO 62759</t>
  </si>
  <si>
    <t>8319285397</t>
  </si>
  <si>
    <t>46185</t>
  </si>
  <si>
    <t>546415</t>
  </si>
  <si>
    <t>Jason Brooks</t>
  </si>
  <si>
    <t>424347</t>
  </si>
  <si>
    <t>Donald Smith</t>
  </si>
  <si>
    <t>4468 Paul Spurs Suite 372 Ambermouth, OH 78198</t>
  </si>
  <si>
    <t>2684693209</t>
  </si>
  <si>
    <t>88153</t>
  </si>
  <si>
    <t>120508</t>
  </si>
  <si>
    <t>Jesse Fleming</t>
  </si>
  <si>
    <t>430043</t>
  </si>
  <si>
    <t>Alyssa Mejia</t>
  </si>
  <si>
    <t>1388 Mitchell Prairie South Christopher, WY 70310</t>
  </si>
  <si>
    <t>0012152498</t>
  </si>
  <si>
    <t>35788</t>
  </si>
  <si>
    <t>536919</t>
  </si>
  <si>
    <t>Daniel Ramirez</t>
  </si>
  <si>
    <t>430567</t>
  </si>
  <si>
    <t>Melissa Silva</t>
  </si>
  <si>
    <t>1122 Miller Alley East Kathryn, LA 15799</t>
  </si>
  <si>
    <t>5842079965</t>
  </si>
  <si>
    <t>69801</t>
  </si>
  <si>
    <t>578819</t>
  </si>
  <si>
    <t>Micheal Barnes</t>
  </si>
  <si>
    <t>408473</t>
  </si>
  <si>
    <t>Matthew Tucker</t>
  </si>
  <si>
    <t>0395 Mary Cape South Tiffany, LA 11168</t>
  </si>
  <si>
    <t>0172326228</t>
  </si>
  <si>
    <t>80913</t>
  </si>
  <si>
    <t>579487</t>
  </si>
  <si>
    <t>Tonya Faulkner</t>
  </si>
  <si>
    <t>416252</t>
  </si>
  <si>
    <t>Jennifer Wright</t>
  </si>
  <si>
    <t>427 Allen Crossroad Suite 694 Blakeport, VA 50778</t>
  </si>
  <si>
    <t>2109998904</t>
  </si>
  <si>
    <t>88474</t>
  </si>
  <si>
    <t>117535</t>
  </si>
  <si>
    <t>Robert Martin</t>
  </si>
  <si>
    <t>432603</t>
  </si>
  <si>
    <t>Michael Simpson</t>
  </si>
  <si>
    <t>3259 Heather Mount South Kaylaburgh, WV 92623</t>
  </si>
  <si>
    <t>4161686545</t>
  </si>
  <si>
    <t>40796</t>
  </si>
  <si>
    <t>691550</t>
  </si>
  <si>
    <t>Charles Howe</t>
  </si>
  <si>
    <t>Denise Martinez</t>
  </si>
  <si>
    <t>5888 Henry Hills Melissafort, WY 57334</t>
  </si>
  <si>
    <t>2488020856</t>
  </si>
  <si>
    <t>29215</t>
  </si>
  <si>
    <t>635229</t>
  </si>
  <si>
    <t>John Sanders</t>
  </si>
  <si>
    <t>420070</t>
  </si>
  <si>
    <t>Carol Myers</t>
  </si>
  <si>
    <t>6679 Marcus Glen Suite 934 Laurastad, OR 66223</t>
  </si>
  <si>
    <t>2280828200</t>
  </si>
  <si>
    <t>79706</t>
  </si>
  <si>
    <t>675458</t>
  </si>
  <si>
    <t>Mark Cook</t>
  </si>
  <si>
    <t>972</t>
  </si>
  <si>
    <t>424030</t>
  </si>
  <si>
    <t>Thomas Moon</t>
  </si>
  <si>
    <t>94822 Fuller Valley Apt. 632 Janiceport, GA 64382</t>
  </si>
  <si>
    <t>3685248448</t>
  </si>
  <si>
    <t>31068</t>
  </si>
  <si>
    <t>158457</t>
  </si>
  <si>
    <t>Brianna Brown</t>
  </si>
  <si>
    <t>439159</t>
  </si>
  <si>
    <t>Amy Scott</t>
  </si>
  <si>
    <t>98162 Ali Divide Apt. 442 Jensenborough, LA 12363</t>
  </si>
  <si>
    <t>7725896876</t>
  </si>
  <si>
    <t>70617</t>
  </si>
  <si>
    <t>450584</t>
  </si>
  <si>
    <t>William Wiggins</t>
  </si>
  <si>
    <t>434322</t>
  </si>
  <si>
    <t>Andrew Tanner</t>
  </si>
  <si>
    <t>466 Clark Camp Joanbury, FL 40090</t>
  </si>
  <si>
    <t>5682417320</t>
  </si>
  <si>
    <t>53632</t>
  </si>
  <si>
    <t>290610</t>
  </si>
  <si>
    <t>Kimberly Pierce</t>
  </si>
  <si>
    <t>436168</t>
  </si>
  <si>
    <t>Christian Serrano</t>
  </si>
  <si>
    <t>38931 Olsen Brook Johnside, PA 31331</t>
  </si>
  <si>
    <t>9969274861</t>
  </si>
  <si>
    <t>32923</t>
  </si>
  <si>
    <t>948163</t>
  </si>
  <si>
    <t>Veronica Marshall</t>
  </si>
  <si>
    <t>238</t>
  </si>
  <si>
    <t>419640</t>
  </si>
  <si>
    <t>Micheal Miller</t>
  </si>
  <si>
    <t>265 Kim Crossroad Suite 640 Antonioside, MD 15721</t>
  </si>
  <si>
    <t>4550181785</t>
  </si>
  <si>
    <t>84687</t>
  </si>
  <si>
    <t>417482</t>
  </si>
  <si>
    <t>Dean Martin</t>
  </si>
  <si>
    <t>648</t>
  </si>
  <si>
    <t>420408</t>
  </si>
  <si>
    <t>James Morton</t>
  </si>
  <si>
    <t>PSC 6198, Box 2984 APO AP 42038</t>
  </si>
  <si>
    <t>4344527894</t>
  </si>
  <si>
    <t>76612</t>
  </si>
  <si>
    <t>397899</t>
  </si>
  <si>
    <t>Joseph Delacruz</t>
  </si>
  <si>
    <t>508</t>
  </si>
  <si>
    <t>416227</t>
  </si>
  <si>
    <t>Victor Roth</t>
  </si>
  <si>
    <t>83835 Thomas Curve Apt. 300 Evanbury, TX 57216</t>
  </si>
  <si>
    <t>0458493225</t>
  </si>
  <si>
    <t>60878</t>
  </si>
  <si>
    <t>829248</t>
  </si>
  <si>
    <t>Troy Kennedy</t>
  </si>
  <si>
    <t>425764</t>
  </si>
  <si>
    <t>Autumn Paul</t>
  </si>
  <si>
    <t>56687 Robert Road Suite 784 Oconnorville, NM 75337</t>
  </si>
  <si>
    <t>8795290935</t>
  </si>
  <si>
    <t>62065</t>
  </si>
  <si>
    <t>695308</t>
  </si>
  <si>
    <t>Chad Cantu</t>
  </si>
  <si>
    <t>411403</t>
  </si>
  <si>
    <t>Adam Smith</t>
  </si>
  <si>
    <t>8977 Guerrero Meadow East Jeremyfort, NC 61501</t>
  </si>
  <si>
    <t>3932150866</t>
  </si>
  <si>
    <t>24588</t>
  </si>
  <si>
    <t>296594</t>
  </si>
  <si>
    <t>401489</t>
  </si>
  <si>
    <t>Alex Carroll</t>
  </si>
  <si>
    <t>5547 Robert Mountains East Christopherville, NE 66593</t>
  </si>
  <si>
    <t>9671467361</t>
  </si>
  <si>
    <t>46699</t>
  </si>
  <si>
    <t>460295</t>
  </si>
  <si>
    <t>Nathan Brown</t>
  </si>
  <si>
    <t>429028</t>
  </si>
  <si>
    <t>Dylan Rowe</t>
  </si>
  <si>
    <t>279 Crystal Crossing Suite 030 South Lindsaychester, NC 34569</t>
  </si>
  <si>
    <t>9279678390</t>
  </si>
  <si>
    <t>48638</t>
  </si>
  <si>
    <t>124319</t>
  </si>
  <si>
    <t>David Nichols</t>
  </si>
  <si>
    <t>437328</t>
  </si>
  <si>
    <t>Amanda Johnson</t>
  </si>
  <si>
    <t>089 Carla Lane Suite 718 Port Angela, MT 46776</t>
  </si>
  <si>
    <t>1478807757</t>
  </si>
  <si>
    <t>59201</t>
  </si>
  <si>
    <t>461078</t>
  </si>
  <si>
    <t>Christy Bradford</t>
  </si>
  <si>
    <t>427371</t>
  </si>
  <si>
    <t>Michelle Perez</t>
  </si>
  <si>
    <t>09944 Schneider Trafficway Kennethborough, ME 42609</t>
  </si>
  <si>
    <t>6515818073</t>
  </si>
  <si>
    <t>41270</t>
  </si>
  <si>
    <t>357902</t>
  </si>
  <si>
    <t>Michele Rice</t>
  </si>
  <si>
    <t>436412</t>
  </si>
  <si>
    <t>David Jensen</t>
  </si>
  <si>
    <t>9200 Sosa Meadows East Jameshaven, OH 62299</t>
  </si>
  <si>
    <t>5964998389</t>
  </si>
  <si>
    <t>68365</t>
  </si>
  <si>
    <t>988721</t>
  </si>
  <si>
    <t>Alexander Chapman</t>
  </si>
  <si>
    <t>976</t>
  </si>
  <si>
    <t>425359</t>
  </si>
  <si>
    <t>Brittany Smith</t>
  </si>
  <si>
    <t>301 Schmidt Camp Carlmouth, ND 44212</t>
  </si>
  <si>
    <t>7110438911</t>
  </si>
  <si>
    <t>36431</t>
  </si>
  <si>
    <t>215182</t>
  </si>
  <si>
    <t>Leah Chang</t>
  </si>
  <si>
    <t>429742</t>
  </si>
  <si>
    <t>Carly Mitchell</t>
  </si>
  <si>
    <t>2619 Samuel Centers Terribury, RI 68494</t>
  </si>
  <si>
    <t>6918590486</t>
  </si>
  <si>
    <t>89273</t>
  </si>
  <si>
    <t>268070</t>
  </si>
  <si>
    <t>Mr. Matthew Thomas</t>
  </si>
  <si>
    <t>853</t>
  </si>
  <si>
    <t>401094</t>
  </si>
  <si>
    <t>Michael Donaldson</t>
  </si>
  <si>
    <t>55822 Stark Mount Hectorberg, SC 88847</t>
  </si>
  <si>
    <t>19596539104</t>
  </si>
  <si>
    <t>59609</t>
  </si>
  <si>
    <t>387625</t>
  </si>
  <si>
    <t>Jessica Guerrero</t>
  </si>
  <si>
    <t>426953</t>
  </si>
  <si>
    <t>Nancy Mcdaniel</t>
  </si>
  <si>
    <t>6352 Stephanie Flats West Tristan, ND 70110</t>
  </si>
  <si>
    <t>8846014125</t>
  </si>
  <si>
    <t>66621</t>
  </si>
  <si>
    <t>998038</t>
  </si>
  <si>
    <t>Christopher Higgins</t>
  </si>
  <si>
    <t>407063</t>
  </si>
  <si>
    <t>Jorge Rios</t>
  </si>
  <si>
    <t>610 Jennifer Freeway West Stevenmouth, NJ 06790</t>
  </si>
  <si>
    <t>2062226922</t>
  </si>
  <si>
    <t>32440</t>
  </si>
  <si>
    <t>936602</t>
  </si>
  <si>
    <t>Veronica Reyes</t>
  </si>
  <si>
    <t>402904</t>
  </si>
  <si>
    <t>Kevin Mora</t>
  </si>
  <si>
    <t>553 Hall Extensions Kimchester, NM 32890</t>
  </si>
  <si>
    <t>6698799746</t>
  </si>
  <si>
    <t>52297</t>
  </si>
  <si>
    <t>714732</t>
  </si>
  <si>
    <t>Adam Gallegos</t>
  </si>
  <si>
    <t>430353</t>
  </si>
  <si>
    <t>Ashley Randall</t>
  </si>
  <si>
    <t>917 Cox Vista Suite 338 West Tanner, ME 45688</t>
  </si>
  <si>
    <t>6054058150</t>
  </si>
  <si>
    <t>82791</t>
  </si>
  <si>
    <t>559283</t>
  </si>
  <si>
    <t>Tara Fernandez MD</t>
  </si>
  <si>
    <t>267</t>
  </si>
  <si>
    <t>423431</t>
  </si>
  <si>
    <t>Mark Lopez</t>
  </si>
  <si>
    <t>718 Scott Brook Apt. 569 Hannaborough, PA 28186</t>
  </si>
  <si>
    <t>17957229122</t>
  </si>
  <si>
    <t>19752</t>
  </si>
  <si>
    <t>Kimberly Jackson</t>
  </si>
  <si>
    <t>423493</t>
  </si>
  <si>
    <t>Aaron Nguyen</t>
  </si>
  <si>
    <t>0360 Troy Plaza Matthewfurt, NY 50438</t>
  </si>
  <si>
    <t>9518232713</t>
  </si>
  <si>
    <t>60088</t>
  </si>
  <si>
    <t>690480</t>
  </si>
  <si>
    <t>David Hamilton</t>
  </si>
  <si>
    <t>421183</t>
  </si>
  <si>
    <t>Walter Garcia</t>
  </si>
  <si>
    <t>4838 Mario Freeway Lake Daniel, NY 01425</t>
  </si>
  <si>
    <t>5563246607</t>
  </si>
  <si>
    <t>61896</t>
  </si>
  <si>
    <t>235490</t>
  </si>
  <si>
    <t>Roy Davenport</t>
  </si>
  <si>
    <t>435059</t>
  </si>
  <si>
    <t>Brittney Thompson</t>
  </si>
  <si>
    <t>3531 Rebekah Terrace Paulberg, CA 41306</t>
  </si>
  <si>
    <t>8291865707</t>
  </si>
  <si>
    <t>80689</t>
  </si>
  <si>
    <t>952199</t>
  </si>
  <si>
    <t>Gina Hunt</t>
  </si>
  <si>
    <t>400583</t>
  </si>
  <si>
    <t>Benjamin Lopez</t>
  </si>
  <si>
    <t>84578 Elizabeth Fields Chanberg, WA 95560</t>
  </si>
  <si>
    <t>7675426511</t>
  </si>
  <si>
    <t>18816</t>
  </si>
  <si>
    <t>642255</t>
  </si>
  <si>
    <t>Deanna Velez</t>
  </si>
  <si>
    <t>246</t>
  </si>
  <si>
    <t>400199</t>
  </si>
  <si>
    <t>Derrick Shepherd</t>
  </si>
  <si>
    <t>0821 Wendy Parkway Apt. 570 Port Samuelview, CA 22460</t>
  </si>
  <si>
    <t>2936104601</t>
  </si>
  <si>
    <t>53836</t>
  </si>
  <si>
    <t>235934</t>
  </si>
  <si>
    <t>Michele Miller</t>
  </si>
  <si>
    <t>404554</t>
  </si>
  <si>
    <t>Kelly Robertson</t>
  </si>
  <si>
    <t>090 Gordon Parks Apt. 938 Port Tracyshire, NE 74113</t>
  </si>
  <si>
    <t>9836714671</t>
  </si>
  <si>
    <t>22452</t>
  </si>
  <si>
    <t>917338</t>
  </si>
  <si>
    <t>Kimberly Murray</t>
  </si>
  <si>
    <t>418861</t>
  </si>
  <si>
    <t>Michael Moore</t>
  </si>
  <si>
    <t>USS Pugh FPO AA 88249</t>
  </si>
  <si>
    <t>5009033873</t>
  </si>
  <si>
    <t>54337</t>
  </si>
  <si>
    <t>693169</t>
  </si>
  <si>
    <t>430391</t>
  </si>
  <si>
    <t>George Thompson</t>
  </si>
  <si>
    <t>28463 Contreras Fork East Christianhaven, MO 30436</t>
  </si>
  <si>
    <t>7352247816</t>
  </si>
  <si>
    <t>72891</t>
  </si>
  <si>
    <t>856871</t>
  </si>
  <si>
    <t>Michelle Miller</t>
  </si>
  <si>
    <t>405805</t>
  </si>
  <si>
    <t>Jodi Schneider</t>
  </si>
  <si>
    <t>81656 Jasmine Forks Suite 230 New Christopherport, IL 77666</t>
  </si>
  <si>
    <t>9871048625</t>
  </si>
  <si>
    <t>91679</t>
  </si>
  <si>
    <t>486020</t>
  </si>
  <si>
    <t>Thomas Smith</t>
  </si>
  <si>
    <t>990</t>
  </si>
  <si>
    <t>408417</t>
  </si>
  <si>
    <t>Michael Lang</t>
  </si>
  <si>
    <t>Unit 3144 Box 6021 DPO AA 91882</t>
  </si>
  <si>
    <t>16200862046</t>
  </si>
  <si>
    <t>99894</t>
  </si>
  <si>
    <t>598263</t>
  </si>
  <si>
    <t>Phyllis Smith</t>
  </si>
  <si>
    <t>414655</t>
  </si>
  <si>
    <t>Victor Fox</t>
  </si>
  <si>
    <t>97111 Scott Mountains Suite 231 West Lucas, WV 90471</t>
  </si>
  <si>
    <t>8238454510</t>
  </si>
  <si>
    <t>64588</t>
  </si>
  <si>
    <t>191079</t>
  </si>
  <si>
    <t>Lori Doyle</t>
  </si>
  <si>
    <t>Leslie Simmons</t>
  </si>
  <si>
    <t>05442 Carmen Club Suite 994 North Pamelaville, DE 23970</t>
  </si>
  <si>
    <t>10331013359</t>
  </si>
  <si>
    <t>37594</t>
  </si>
  <si>
    <t>587330</t>
  </si>
  <si>
    <t>Colin Holland</t>
  </si>
  <si>
    <t>416253</t>
  </si>
  <si>
    <t>Matthew Lutz</t>
  </si>
  <si>
    <t>5441 Mcintosh Summit Jonestown, AZ 34781</t>
  </si>
  <si>
    <t>4736008115</t>
  </si>
  <si>
    <t>28890</t>
  </si>
  <si>
    <t>205552</t>
  </si>
  <si>
    <t>Becky Burton</t>
  </si>
  <si>
    <t>430835</t>
  </si>
  <si>
    <t>Morgan King</t>
  </si>
  <si>
    <t>359 Sean Island Lake Andrew, UT 96039</t>
  </si>
  <si>
    <t>6059934222</t>
  </si>
  <si>
    <t>46122</t>
  </si>
  <si>
    <t>754714</t>
  </si>
  <si>
    <t>Anthony Holt</t>
  </si>
  <si>
    <t>225</t>
  </si>
  <si>
    <t>418019</t>
  </si>
  <si>
    <t>Melissa Jones</t>
  </si>
  <si>
    <t>6199 Jessica Neck Apt. 884 Marissaborough, OH 46080</t>
  </si>
  <si>
    <t>5359656760</t>
  </si>
  <si>
    <t>99137</t>
  </si>
  <si>
    <t>457757</t>
  </si>
  <si>
    <t>Donald Becker</t>
  </si>
  <si>
    <t>411794</t>
  </si>
  <si>
    <t>Aaron Brown</t>
  </si>
  <si>
    <t>211 Lee Mission East Maryhaven, MI 15337</t>
  </si>
  <si>
    <t>8643529443</t>
  </si>
  <si>
    <t>55498</t>
  </si>
  <si>
    <t>478782</t>
  </si>
  <si>
    <t>Christopher Fleming</t>
  </si>
  <si>
    <t>207</t>
  </si>
  <si>
    <t>416811</t>
  </si>
  <si>
    <t>Patrick Cannon</t>
  </si>
  <si>
    <t>597 Beasley Way Brownville, KS 16131</t>
  </si>
  <si>
    <t>5953872303</t>
  </si>
  <si>
    <t>83480</t>
  </si>
  <si>
    <t>996483</t>
  </si>
  <si>
    <t>Jose Lee</t>
  </si>
  <si>
    <t>419311</t>
  </si>
  <si>
    <t>Jaime Christensen</t>
  </si>
  <si>
    <t>225 Christine Port Tonyaberg, AR 17443</t>
  </si>
  <si>
    <t>8266188693</t>
  </si>
  <si>
    <t>20087</t>
  </si>
  <si>
    <t>619829</t>
  </si>
  <si>
    <t>Matthew Garcia</t>
  </si>
  <si>
    <t>412303</t>
  </si>
  <si>
    <t>Tracy Washington</t>
  </si>
  <si>
    <t>PSC 6521, Box 4376 APO AP 31421</t>
  </si>
  <si>
    <t>1206484685</t>
  </si>
  <si>
    <t>82323</t>
  </si>
  <si>
    <t>791012</t>
  </si>
  <si>
    <t>Benjamin Bowman</t>
  </si>
  <si>
    <t>437956</t>
  </si>
  <si>
    <t>Ruth Carter</t>
  </si>
  <si>
    <t>757 Melissa Forges Apt. 718 Carolineshire, MS 31831</t>
  </si>
  <si>
    <t>0934657156</t>
  </si>
  <si>
    <t>57549</t>
  </si>
  <si>
    <t>562761</t>
  </si>
  <si>
    <t>Stephanie Gonzalez</t>
  </si>
  <si>
    <t>407630</t>
  </si>
  <si>
    <t>Alison Brown</t>
  </si>
  <si>
    <t>7036 Powell Center Apt. 285 Staceyview, TX 26223</t>
  </si>
  <si>
    <t>5350093084</t>
  </si>
  <si>
    <t>43532</t>
  </si>
  <si>
    <t>420523</t>
  </si>
  <si>
    <t>Vincent Hunt</t>
  </si>
  <si>
    <t>Thomas Jennings</t>
  </si>
  <si>
    <t>37396 Garcia Common Jayview, OK 03128</t>
  </si>
  <si>
    <t>3310402266</t>
  </si>
  <si>
    <t>81428</t>
  </si>
  <si>
    <t>906193</t>
  </si>
  <si>
    <t>Brandon Mcguire</t>
  </si>
  <si>
    <t>439329</t>
  </si>
  <si>
    <t>Kimberly Curtis</t>
  </si>
  <si>
    <t>7040 Lisa Branch Port Briannashire, VA 72992</t>
  </si>
  <si>
    <t>15286200551</t>
  </si>
  <si>
    <t>44775</t>
  </si>
  <si>
    <t>729316</t>
  </si>
  <si>
    <t>Samantha Weeks</t>
  </si>
  <si>
    <t>429866</t>
  </si>
  <si>
    <t>Katrina Thomas</t>
  </si>
  <si>
    <t>5571 Jordan Terrace Suite 734 North Jenniferport, DC 55472</t>
  </si>
  <si>
    <t>7771569345</t>
  </si>
  <si>
    <t>41840</t>
  </si>
  <si>
    <t>817238</t>
  </si>
  <si>
    <t>Natalie Taylor</t>
  </si>
  <si>
    <t>411870</t>
  </si>
  <si>
    <t>Matthew Bauer</t>
  </si>
  <si>
    <t>21134 Stevens Harbor Apt. 466 Mossstad, IA 19437</t>
  </si>
  <si>
    <t>8469076303</t>
  </si>
  <si>
    <t>59555</t>
  </si>
  <si>
    <t>768597</t>
  </si>
  <si>
    <t>David Medina</t>
  </si>
  <si>
    <t>435393</t>
  </si>
  <si>
    <t>Sherry Mcdonald</t>
  </si>
  <si>
    <t>5823 Galloway Turnpike Suite 043 North Kimberly, GA 32036</t>
  </si>
  <si>
    <t>9181615959</t>
  </si>
  <si>
    <t>53675</t>
  </si>
  <si>
    <t>621238</t>
  </si>
  <si>
    <t>Amber Romero</t>
  </si>
  <si>
    <t>403415</t>
  </si>
  <si>
    <t>276 Martha Alley West Paula, NC 08293</t>
  </si>
  <si>
    <t>2787268137</t>
  </si>
  <si>
    <t>93282</t>
  </si>
  <si>
    <t>861263</t>
  </si>
  <si>
    <t>Julie Adams</t>
  </si>
  <si>
    <t>428159</t>
  </si>
  <si>
    <t>19875 Alex Port Emilystad, AK 82834</t>
  </si>
  <si>
    <t>5679204013</t>
  </si>
  <si>
    <t>47242</t>
  </si>
  <si>
    <t>366249</t>
  </si>
  <si>
    <t>John Martinez</t>
  </si>
  <si>
    <t>437467</t>
  </si>
  <si>
    <t>Wendy Hoffman</t>
  </si>
  <si>
    <t>75192 Harold Loaf Apt. 796 North Rogerview, VT 48282</t>
  </si>
  <si>
    <t>3465240885</t>
  </si>
  <si>
    <t>82189</t>
  </si>
  <si>
    <t>377954</t>
  </si>
  <si>
    <t>Mrs. Suzanne Everett</t>
  </si>
  <si>
    <t>636</t>
  </si>
  <si>
    <t>438372</t>
  </si>
  <si>
    <t>Cody Oconnor</t>
  </si>
  <si>
    <t>08944 Moore Crossing North Katherine, NE 54187</t>
  </si>
  <si>
    <t>2915039746</t>
  </si>
  <si>
    <t>46664</t>
  </si>
  <si>
    <t>870617</t>
  </si>
  <si>
    <t>Kathryn Smith</t>
  </si>
  <si>
    <t>722</t>
  </si>
  <si>
    <t>414766</t>
  </si>
  <si>
    <t>Corey Charles</t>
  </si>
  <si>
    <t>87009 Zimmerman Isle Lake Gabriella, IL 80104</t>
  </si>
  <si>
    <t>6022642229</t>
  </si>
  <si>
    <t>78831</t>
  </si>
  <si>
    <t>414407</t>
  </si>
  <si>
    <t>Mallory Harris</t>
  </si>
  <si>
    <t>642</t>
  </si>
  <si>
    <t>414596</t>
  </si>
  <si>
    <t>David Smith</t>
  </si>
  <si>
    <t>4096 Vasquez Tunnel Suite 617 Snyderside, SD 83919</t>
  </si>
  <si>
    <t>0119033789</t>
  </si>
  <si>
    <t>25724</t>
  </si>
  <si>
    <t>599674</t>
  </si>
  <si>
    <t>Spencer Grant</t>
  </si>
  <si>
    <t>671</t>
  </si>
  <si>
    <t>431020</t>
  </si>
  <si>
    <t>Valerie Hanson</t>
  </si>
  <si>
    <t>0127 Long Glen Peterberg, OR 37992</t>
  </si>
  <si>
    <t>4060384453</t>
  </si>
  <si>
    <t>85433</t>
  </si>
  <si>
    <t>253824</t>
  </si>
  <si>
    <t>Christopher Cox</t>
  </si>
  <si>
    <t>429836</t>
  </si>
  <si>
    <t>Joshua Jones</t>
  </si>
  <si>
    <t>5458 Penny Common Apt. 530 Jacobsside, MT 15088</t>
  </si>
  <si>
    <t>6754468498</t>
  </si>
  <si>
    <t>880206</t>
  </si>
  <si>
    <t>Dylan Brown</t>
  </si>
  <si>
    <t>401155</t>
  </si>
  <si>
    <t>Russell Long</t>
  </si>
  <si>
    <t>Unit 9861 Box 1807 DPO AA 98020</t>
  </si>
  <si>
    <t>1107658428</t>
  </si>
  <si>
    <t>22840</t>
  </si>
  <si>
    <t>219405</t>
  </si>
  <si>
    <t>Benjamin Cooper</t>
  </si>
  <si>
    <t>401676</t>
  </si>
  <si>
    <t>Michelle Ellis</t>
  </si>
  <si>
    <t>12448 Newman Vista Apt. 320 Ramirezmouth, IA 19834</t>
  </si>
  <si>
    <t>0189213651</t>
  </si>
  <si>
    <t>17463</t>
  </si>
  <si>
    <t>509714</t>
  </si>
  <si>
    <t>Henry Carpenter</t>
  </si>
  <si>
    <t>237</t>
  </si>
  <si>
    <t>416855</t>
  </si>
  <si>
    <t>Heather Riggs</t>
  </si>
  <si>
    <t>39988 Alexis Spur Apt. 692 Holtview, NJ 84070</t>
  </si>
  <si>
    <t>2088601457</t>
  </si>
  <si>
    <t>91665</t>
  </si>
  <si>
    <t>924068</t>
  </si>
  <si>
    <t>Rachel Mitchell</t>
  </si>
  <si>
    <t>431171</t>
  </si>
  <si>
    <t>Melinda Roberts</t>
  </si>
  <si>
    <t>40556 Valerie Squares Toddburgh, WA 35291</t>
  </si>
  <si>
    <t>0780749727</t>
  </si>
  <si>
    <t>22059</t>
  </si>
  <si>
    <t>350911</t>
  </si>
  <si>
    <t>Tracey Bell</t>
  </si>
  <si>
    <t>434249</t>
  </si>
  <si>
    <t>David David</t>
  </si>
  <si>
    <t>11816 Oliver Divide Apt. 125 Conradport, WI 85334</t>
  </si>
  <si>
    <t>16816216292</t>
  </si>
  <si>
    <t>74989</t>
  </si>
  <si>
    <t>353157</t>
  </si>
  <si>
    <t>Jeremy Anderson</t>
  </si>
  <si>
    <t>433543</t>
  </si>
  <si>
    <t>Beth Kent</t>
  </si>
  <si>
    <t>49699 Kevin Point Suite 348 North Mauriceside, LA 43213</t>
  </si>
  <si>
    <t>5155501890</t>
  </si>
  <si>
    <t>82301</t>
  </si>
  <si>
    <t>925922</t>
  </si>
  <si>
    <t>Johnathan Reynolds</t>
  </si>
  <si>
    <t>408583</t>
  </si>
  <si>
    <t>117 Russell Drive Debrabury, NH 60118</t>
  </si>
  <si>
    <t>7053413334</t>
  </si>
  <si>
    <t>89206</t>
  </si>
  <si>
    <t>169225</t>
  </si>
  <si>
    <t>Jessica Roberts</t>
  </si>
  <si>
    <t>409134</t>
  </si>
  <si>
    <t>Chad Scott</t>
  </si>
  <si>
    <t>04100 Garcia Isle New Richardchester, KY 76072</t>
  </si>
  <si>
    <t>6717707501</t>
  </si>
  <si>
    <t>13907</t>
  </si>
  <si>
    <t>667652</t>
  </si>
  <si>
    <t>John Campbell</t>
  </si>
  <si>
    <t>Unit 0026 Box 3512 DPO AE 91404</t>
  </si>
  <si>
    <t>2538546309</t>
  </si>
  <si>
    <t>45481</t>
  </si>
  <si>
    <t>518821</t>
  </si>
  <si>
    <t>Jackie Stanley</t>
  </si>
  <si>
    <t>439548</t>
  </si>
  <si>
    <t>Christopher Combs</t>
  </si>
  <si>
    <t>2885 Baker Prairie Apt. 313 Port Bradborough, LA 14589</t>
  </si>
  <si>
    <t>6272090852</t>
  </si>
  <si>
    <t>86909</t>
  </si>
  <si>
    <t>356463</t>
  </si>
  <si>
    <t>Denise Taylor</t>
  </si>
  <si>
    <t>401282</t>
  </si>
  <si>
    <t>Jennifer Wilson</t>
  </si>
  <si>
    <t>22475 Morales Avenue Francoport, NM 78258</t>
  </si>
  <si>
    <t>11706580698</t>
  </si>
  <si>
    <t>93886</t>
  </si>
  <si>
    <t>392167</t>
  </si>
  <si>
    <t>Jennifer Hanson</t>
  </si>
  <si>
    <t>417314</t>
  </si>
  <si>
    <t>Ashley Carr</t>
  </si>
  <si>
    <t>25782 Samantha Unions Suite 553 North Laurenshire, NE 21423</t>
  </si>
  <si>
    <t>9169160601</t>
  </si>
  <si>
    <t>59316</t>
  </si>
  <si>
    <t>235630</t>
  </si>
  <si>
    <t>Jessica Sullivan</t>
  </si>
  <si>
    <t>435811</t>
  </si>
  <si>
    <t>Robert Fernandez</t>
  </si>
  <si>
    <t>188 Curtis Circles Suite 126 Port Scott, VT 98296</t>
  </si>
  <si>
    <t>2042236826</t>
  </si>
  <si>
    <t>30256</t>
  </si>
  <si>
    <t>595190</t>
  </si>
  <si>
    <t>Robert Mcfarland</t>
  </si>
  <si>
    <t>423809</t>
  </si>
  <si>
    <t>Tommy Jenkins</t>
  </si>
  <si>
    <t>0586 Ware Extension Apt. 193 Sheilaville, IA 21148</t>
  </si>
  <si>
    <t>2348421502</t>
  </si>
  <si>
    <t>30714</t>
  </si>
  <si>
    <t>401429</t>
  </si>
  <si>
    <t>Chelsea Shannon</t>
  </si>
  <si>
    <t>435985</t>
  </si>
  <si>
    <t>Terri Hubbard</t>
  </si>
  <si>
    <t>65990 Douglas Lights Suite 914 Williamshaven, NE 92519</t>
  </si>
  <si>
    <t>4243982085</t>
  </si>
  <si>
    <t>35755</t>
  </si>
  <si>
    <t>353664</t>
  </si>
  <si>
    <t>Samantha Garcia</t>
  </si>
  <si>
    <t>641</t>
  </si>
  <si>
    <t>406442</t>
  </si>
  <si>
    <t>Frank Jones</t>
  </si>
  <si>
    <t>1521 Lopez Curve Emilyland, DE 98643</t>
  </si>
  <si>
    <t>9669590330</t>
  </si>
  <si>
    <t>92299</t>
  </si>
  <si>
    <t>295797</t>
  </si>
  <si>
    <t>Morgan Weaver</t>
  </si>
  <si>
    <t>427990</t>
  </si>
  <si>
    <t>James Oconnell</t>
  </si>
  <si>
    <t>6689 Torres View Brettside, MI 01324</t>
  </si>
  <si>
    <t>0304040367</t>
  </si>
  <si>
    <t>82772</t>
  </si>
  <si>
    <t>263337</t>
  </si>
  <si>
    <t>Joseph Sexton</t>
  </si>
  <si>
    <t>404091</t>
  </si>
  <si>
    <t>Dustin Carroll</t>
  </si>
  <si>
    <t>34515 Michele Prairie Ryanland, OR 54030</t>
  </si>
  <si>
    <t>8226282287</t>
  </si>
  <si>
    <t>29776</t>
  </si>
  <si>
    <t>194152</t>
  </si>
  <si>
    <t>Jennifer Jarvis</t>
  </si>
  <si>
    <t>432333</t>
  </si>
  <si>
    <t>Edward Murray</t>
  </si>
  <si>
    <t>294 Adam Spurs Apt. 458 Port Ronnie, MD 06072</t>
  </si>
  <si>
    <t>2437088697</t>
  </si>
  <si>
    <t>23292</t>
  </si>
  <si>
    <t>186396</t>
  </si>
  <si>
    <t>Olivia Young</t>
  </si>
  <si>
    <t>401169</t>
  </si>
  <si>
    <t>Amber King</t>
  </si>
  <si>
    <t>56087 David Corner East Nicholasville, NJ 57712</t>
  </si>
  <si>
    <t>6509817570</t>
  </si>
  <si>
    <t>15788</t>
  </si>
  <si>
    <t>180740</t>
  </si>
  <si>
    <t>Patrick Jackson</t>
  </si>
  <si>
    <t>343</t>
  </si>
  <si>
    <t>413463</t>
  </si>
  <si>
    <t>Corey Ross</t>
  </si>
  <si>
    <t>02393 Kayla Turnpike Apt. 862 Dianaborough, DC 52527</t>
  </si>
  <si>
    <t>0350850566</t>
  </si>
  <si>
    <t>29328</t>
  </si>
  <si>
    <t>585450</t>
  </si>
  <si>
    <t>James Lewis</t>
  </si>
  <si>
    <t>401506</t>
  </si>
  <si>
    <t>Ronald Hammond</t>
  </si>
  <si>
    <t>722 Brian Dale Marilynchester, KS 88154</t>
  </si>
  <si>
    <t>13629819142</t>
  </si>
  <si>
    <t>79334</t>
  </si>
  <si>
    <t>338235</t>
  </si>
  <si>
    <t>Jodi Peck</t>
  </si>
  <si>
    <t>419889</t>
  </si>
  <si>
    <t>Samantha Juarez</t>
  </si>
  <si>
    <t>307 Nicholas Cape Suite 050 East Billyhaven, AR 96120</t>
  </si>
  <si>
    <t>11249070473</t>
  </si>
  <si>
    <t>48682</t>
  </si>
  <si>
    <t>513630</t>
  </si>
  <si>
    <t>Billy Wilson</t>
  </si>
  <si>
    <t>287</t>
  </si>
  <si>
    <t>424707</t>
  </si>
  <si>
    <t>Claudia Strong</t>
  </si>
  <si>
    <t>1507 Burnett Wells Suite 714 West Kelly, PA 72131</t>
  </si>
  <si>
    <t>1349325234</t>
  </si>
  <si>
    <t>85818</t>
  </si>
  <si>
    <t>732320</t>
  </si>
  <si>
    <t>Craig White</t>
  </si>
  <si>
    <t>430074</t>
  </si>
  <si>
    <t>Theresa Baker</t>
  </si>
  <si>
    <t>4610 Frank Gateway Suite 452 South Audrey, IN 35810</t>
  </si>
  <si>
    <t>0818104329</t>
  </si>
  <si>
    <t>37519</t>
  </si>
  <si>
    <t>138685</t>
  </si>
  <si>
    <t>Michael Stephens</t>
  </si>
  <si>
    <t>413572</t>
  </si>
  <si>
    <t>Brandi Thomas</t>
  </si>
  <si>
    <t>845 Cole Bridge Davidmouth, NY 51033</t>
  </si>
  <si>
    <t>1595291195</t>
  </si>
  <si>
    <t>76067</t>
  </si>
  <si>
    <t>187519</t>
  </si>
  <si>
    <t>Laura Hunter</t>
  </si>
  <si>
    <t>410272</t>
  </si>
  <si>
    <t>Tanner Sanchez</t>
  </si>
  <si>
    <t>860 Melinda Course Suite 930 Lake Timothybury, MN 66677</t>
  </si>
  <si>
    <t>2647386739</t>
  </si>
  <si>
    <t>47840</t>
  </si>
  <si>
    <t>169719</t>
  </si>
  <si>
    <t>Dr. Ashley Clark DVM</t>
  </si>
  <si>
    <t>631</t>
  </si>
  <si>
    <t>433141</t>
  </si>
  <si>
    <t>USCGC Oneill FPO AA 68901</t>
  </si>
  <si>
    <t>4594609517</t>
  </si>
  <si>
    <t>10326</t>
  </si>
  <si>
    <t>452906</t>
  </si>
  <si>
    <t>Mark Berry</t>
  </si>
  <si>
    <t>353</t>
  </si>
  <si>
    <t>423610</t>
  </si>
  <si>
    <t>Nicholas Barry</t>
  </si>
  <si>
    <t>38370 Nichols Mission Apt. 228 East Luismouth, UT 67739</t>
  </si>
  <si>
    <t>6872285100</t>
  </si>
  <si>
    <t>322950</t>
  </si>
  <si>
    <t>Logan Hernandez</t>
  </si>
  <si>
    <t>402890</t>
  </si>
  <si>
    <t>Jaime Jordan</t>
  </si>
  <si>
    <t>88517 Charles Greens Apt. 953 Andersonside, WA 37483</t>
  </si>
  <si>
    <t>3420370384</t>
  </si>
  <si>
    <t>31456</t>
  </si>
  <si>
    <t>330383</t>
  </si>
  <si>
    <t>Brittany Jones</t>
  </si>
  <si>
    <t>418658</t>
  </si>
  <si>
    <t>Keith Stephens</t>
  </si>
  <si>
    <t>29704 Smith Roads Apt. 157 Brownside, NV 95208</t>
  </si>
  <si>
    <t>7383872196</t>
  </si>
  <si>
    <t>33321</t>
  </si>
  <si>
    <t>699292</t>
  </si>
  <si>
    <t>Nicole Reyes</t>
  </si>
  <si>
    <t>421739</t>
  </si>
  <si>
    <t>Robert Simpson</t>
  </si>
  <si>
    <t>685 Dawson Road Jessicatown, MD 10403</t>
  </si>
  <si>
    <t>3060029076</t>
  </si>
  <si>
    <t>42644</t>
  </si>
  <si>
    <t>453133</t>
  </si>
  <si>
    <t>Hannah Bell</t>
  </si>
  <si>
    <t>426211</t>
  </si>
  <si>
    <t>Anthony Stafford</t>
  </si>
  <si>
    <t>4697 Barnett Lodge Apt. 323 Mccarthymouth, WI 90543</t>
  </si>
  <si>
    <t>7141922395</t>
  </si>
  <si>
    <t>61165</t>
  </si>
  <si>
    <t>495914</t>
  </si>
  <si>
    <t>Nicholas Davis</t>
  </si>
  <si>
    <t>417311</t>
  </si>
  <si>
    <t>Natalie Morgan</t>
  </si>
  <si>
    <t>534 Kaufman Streets Humphreyshire, AZ 72557</t>
  </si>
  <si>
    <t>1054990346</t>
  </si>
  <si>
    <t>23274</t>
  </si>
  <si>
    <t>493013</t>
  </si>
  <si>
    <t>Bradley Manning</t>
  </si>
  <si>
    <t>402228</t>
  </si>
  <si>
    <t>Brett Riley</t>
  </si>
  <si>
    <t>Unit 4164 Box 2503 DPO AE 89230</t>
  </si>
  <si>
    <t>4866480564</t>
  </si>
  <si>
    <t>96333</t>
  </si>
  <si>
    <t>187941</t>
  </si>
  <si>
    <t>Karen Watson</t>
  </si>
  <si>
    <t>415263</t>
  </si>
  <si>
    <t>Ashley Ayala</t>
  </si>
  <si>
    <t>189 Williams Ferry Suite 125 South Travis, AZ 47053</t>
  </si>
  <si>
    <t>8957401723</t>
  </si>
  <si>
    <t>31981</t>
  </si>
  <si>
    <t>574654</t>
  </si>
  <si>
    <t>Sherry Yates</t>
  </si>
  <si>
    <t>420502</t>
  </si>
  <si>
    <t>Holly Adams</t>
  </si>
  <si>
    <t>9982 Harris Circles Lake Justin, WI 30949</t>
  </si>
  <si>
    <t>4613144408</t>
  </si>
  <si>
    <t>47865</t>
  </si>
  <si>
    <t>154738</t>
  </si>
  <si>
    <t>Roy Blair</t>
  </si>
  <si>
    <t>406943</t>
  </si>
  <si>
    <t>Mary Fisher</t>
  </si>
  <si>
    <t>861 Marks Plains New Veronica, ME 25654</t>
  </si>
  <si>
    <t>4266180509</t>
  </si>
  <si>
    <t>89040</t>
  </si>
  <si>
    <t>593170</t>
  </si>
  <si>
    <t>Harry Herring</t>
  </si>
  <si>
    <t>403858</t>
  </si>
  <si>
    <t>Kathryn Martin</t>
  </si>
  <si>
    <t>PSC 7411, Box 9594 APO AE 88035</t>
  </si>
  <si>
    <t>2299421229</t>
  </si>
  <si>
    <t>91148</t>
  </si>
  <si>
    <t>231535</t>
  </si>
  <si>
    <t>Matthew Sloan</t>
  </si>
  <si>
    <t>468</t>
  </si>
  <si>
    <t>418164</t>
  </si>
  <si>
    <t>Terri Oneill</t>
  </si>
  <si>
    <t>905 Schultz Expressway Apt. 848 Loganside, PA 74821</t>
  </si>
  <si>
    <t>2031441329</t>
  </si>
  <si>
    <t>26938</t>
  </si>
  <si>
    <t>640760</t>
  </si>
  <si>
    <t>Melanie Munoz</t>
  </si>
  <si>
    <t>437075</t>
  </si>
  <si>
    <t>Colleen Lopez</t>
  </si>
  <si>
    <t>3646 Johnathan Ways Suite 340 New Amandaview, AL 33754</t>
  </si>
  <si>
    <t>0887040920</t>
  </si>
  <si>
    <t>67064</t>
  </si>
  <si>
    <t>255963</t>
  </si>
  <si>
    <t>Monique Webster</t>
  </si>
  <si>
    <t>909</t>
  </si>
  <si>
    <t>436114</t>
  </si>
  <si>
    <t>Frank House</t>
  </si>
  <si>
    <t>1782 Estes Drive Suite 914 New Lisa, RI 41589</t>
  </si>
  <si>
    <t>2558884025</t>
  </si>
  <si>
    <t>94884</t>
  </si>
  <si>
    <t>821447</t>
  </si>
  <si>
    <t>Thomas Boyd</t>
  </si>
  <si>
    <t>402469</t>
  </si>
  <si>
    <t>Anthony Pugh</t>
  </si>
  <si>
    <t>181 James Burg Apt. 242 Dunnstad, NY 44456</t>
  </si>
  <si>
    <t>5153865991</t>
  </si>
  <si>
    <t>54155</t>
  </si>
  <si>
    <t>498532</t>
  </si>
  <si>
    <t>Claudia Nelson</t>
  </si>
  <si>
    <t>761</t>
  </si>
  <si>
    <t>411453</t>
  </si>
  <si>
    <t>Alyssa Brandt</t>
  </si>
  <si>
    <t>8318 Tracy Light East Alejandra, CO 83469</t>
  </si>
  <si>
    <t>15262508881</t>
  </si>
  <si>
    <t>29165</t>
  </si>
  <si>
    <t>910011</t>
  </si>
  <si>
    <t>Allison Cardenas</t>
  </si>
  <si>
    <t>438081</t>
  </si>
  <si>
    <t>Catherine Raymond</t>
  </si>
  <si>
    <t>53502 Benson Ville Patrickfort, CO 17794</t>
  </si>
  <si>
    <t>4121645049</t>
  </si>
  <si>
    <t>76686</t>
  </si>
  <si>
    <t>229301</t>
  </si>
  <si>
    <t>Christine Tyler</t>
  </si>
  <si>
    <t>419673</t>
  </si>
  <si>
    <t>James Holt</t>
  </si>
  <si>
    <t>14971 Gibson Fields Apt. 571 Lake Jefferyhaven, WV 05039</t>
  </si>
  <si>
    <t>0763436372</t>
  </si>
  <si>
    <t>72615</t>
  </si>
  <si>
    <t>833721</t>
  </si>
  <si>
    <t>430485</t>
  </si>
  <si>
    <t>Jennifer Crawford</t>
  </si>
  <si>
    <t>897 Suzanne Station North Gregory, VT 22890</t>
  </si>
  <si>
    <t>2815700101</t>
  </si>
  <si>
    <t>94276</t>
  </si>
  <si>
    <t>738293</t>
  </si>
  <si>
    <t>James Wallace</t>
  </si>
  <si>
    <t>426878</t>
  </si>
  <si>
    <t>Joyce Flynn</t>
  </si>
  <si>
    <t>77354 Gonzalez Landing West Jeremy, WA 37081</t>
  </si>
  <si>
    <t>7696481083</t>
  </si>
  <si>
    <t>97800</t>
  </si>
  <si>
    <t>561124</t>
  </si>
  <si>
    <t>Stacy Cunningham</t>
  </si>
  <si>
    <t>412565</t>
  </si>
  <si>
    <t>Jordan Byrd</t>
  </si>
  <si>
    <t>6163 Patterson Via Munozmouth, OH 29486</t>
  </si>
  <si>
    <t>5910884784</t>
  </si>
  <si>
    <t>33367</t>
  </si>
  <si>
    <t>546253</t>
  </si>
  <si>
    <t>Jesse Hurley</t>
  </si>
  <si>
    <t>437958</t>
  </si>
  <si>
    <t>Robert Welch</t>
  </si>
  <si>
    <t>450 Richard Cape Port Robert, IL 34931</t>
  </si>
  <si>
    <t>1201418233</t>
  </si>
  <si>
    <t>78643</t>
  </si>
  <si>
    <t>983093</t>
  </si>
  <si>
    <t>965</t>
  </si>
  <si>
    <t>430138</t>
  </si>
  <si>
    <t>Philip Murray</t>
  </si>
  <si>
    <t>USS Vega FPO AE 50100</t>
  </si>
  <si>
    <t>7364950430</t>
  </si>
  <si>
    <t>53460</t>
  </si>
  <si>
    <t>433485</t>
  </si>
  <si>
    <t>Billy Peterson</t>
  </si>
  <si>
    <t>429724</t>
  </si>
  <si>
    <t>Kayla Lewis</t>
  </si>
  <si>
    <t>01943 Moody Estate Apt. 637 East April, DE 14995</t>
  </si>
  <si>
    <t>4399573273</t>
  </si>
  <si>
    <t>80698</t>
  </si>
  <si>
    <t>543193</t>
  </si>
  <si>
    <t>Brandon Baker</t>
  </si>
  <si>
    <t>372</t>
  </si>
  <si>
    <t>402827</t>
  </si>
  <si>
    <t>Lori Fox</t>
  </si>
  <si>
    <t>75210 Kimberly Mill North Nicholas, HI 67851</t>
  </si>
  <si>
    <t>0576133922</t>
  </si>
  <si>
    <t>93842</t>
  </si>
  <si>
    <t>774507</t>
  </si>
  <si>
    <t>Benjamin Simmons</t>
  </si>
  <si>
    <t>753</t>
  </si>
  <si>
    <t>415750</t>
  </si>
  <si>
    <t>Misty Collins</t>
  </si>
  <si>
    <t>3392 Johnson Port Collinsfort, UT 11859</t>
  </si>
  <si>
    <t>4827304173</t>
  </si>
  <si>
    <t>95472</t>
  </si>
  <si>
    <t>919596</t>
  </si>
  <si>
    <t>Todd Owens</t>
  </si>
  <si>
    <t>414172</t>
  </si>
  <si>
    <t>Joseph Walker</t>
  </si>
  <si>
    <t>32846 Woodard Extension Aprilville, AR 31400</t>
  </si>
  <si>
    <t>14346520789</t>
  </si>
  <si>
    <t>50914</t>
  </si>
  <si>
    <t>115387</t>
  </si>
  <si>
    <t>Erik Lopez</t>
  </si>
  <si>
    <t>611</t>
  </si>
  <si>
    <t>438117</t>
  </si>
  <si>
    <t>Thomas Johnson</t>
  </si>
  <si>
    <t>62202 Aaron Rapid Suite 858 Leeville, AK 83150</t>
  </si>
  <si>
    <t>9691765963</t>
  </si>
  <si>
    <t>11382</t>
  </si>
  <si>
    <t>467432</t>
  </si>
  <si>
    <t>Charles Dean</t>
  </si>
  <si>
    <t>420537</t>
  </si>
  <si>
    <t>Ashley Snyder</t>
  </si>
  <si>
    <t>153 Andrea Ranch Suite 014 New Antoniofurt, WV 66009</t>
  </si>
  <si>
    <t>3685945517</t>
  </si>
  <si>
    <t>65688</t>
  </si>
  <si>
    <t>963560</t>
  </si>
  <si>
    <t>Chelsea Bradford</t>
  </si>
  <si>
    <t>404300</t>
  </si>
  <si>
    <t>Jillian Wright</t>
  </si>
  <si>
    <t>25733 Morales Mills Robertborough, WV 23683</t>
  </si>
  <si>
    <t>6243640649</t>
  </si>
  <si>
    <t>30101</t>
  </si>
  <si>
    <t>476590</t>
  </si>
  <si>
    <t>Lisa Smith</t>
  </si>
  <si>
    <t>416293</t>
  </si>
  <si>
    <t>Rhonda White DDS</t>
  </si>
  <si>
    <t>8821 Nguyen Harbors Apt. 424 Amyfort, CT 15847</t>
  </si>
  <si>
    <t>6150901344</t>
  </si>
  <si>
    <t>65283</t>
  </si>
  <si>
    <t>398667</t>
  </si>
  <si>
    <t>Jonathan Bush</t>
  </si>
  <si>
    <t>434499</t>
  </si>
  <si>
    <t>Emma Hall</t>
  </si>
  <si>
    <t>16142 Charles Summit West Nicholasbury, MA 20152</t>
  </si>
  <si>
    <t>5907697058</t>
  </si>
  <si>
    <t>46663</t>
  </si>
  <si>
    <t>873180</t>
  </si>
  <si>
    <t>Tanya Perez</t>
  </si>
  <si>
    <t>920</t>
  </si>
  <si>
    <t>415106</t>
  </si>
  <si>
    <t>Elizabeth Gutierrez</t>
  </si>
  <si>
    <t>806 Brown Hill Suite 293 Hernandezshire, TX 22720</t>
  </si>
  <si>
    <t>5831037589</t>
  </si>
  <si>
    <t>62225</t>
  </si>
  <si>
    <t>337604</t>
  </si>
  <si>
    <t>Brandon Garrett</t>
  </si>
  <si>
    <t>500</t>
  </si>
  <si>
    <t>400164</t>
  </si>
  <si>
    <t>Steve Garner</t>
  </si>
  <si>
    <t>353 Gonzalez Groves Suite 831 Jessicastad, NJ 96004</t>
  </si>
  <si>
    <t>8890338044</t>
  </si>
  <si>
    <t>92592</t>
  </si>
  <si>
    <t>168573</t>
  </si>
  <si>
    <t>Amy Davis</t>
  </si>
  <si>
    <t>435118</t>
  </si>
  <si>
    <t>Jordan Smith Jr.</t>
  </si>
  <si>
    <t>41830 Wilkins Underpass New Alexandraton, FL 71992</t>
  </si>
  <si>
    <t>5949883544</t>
  </si>
  <si>
    <t>54980</t>
  </si>
  <si>
    <t>893843</t>
  </si>
  <si>
    <t>Larry Nunez</t>
  </si>
  <si>
    <t>431280</t>
  </si>
  <si>
    <t>Lee Moore</t>
  </si>
  <si>
    <t>31269 Nicole Burgs Barbaraland, MO 21056</t>
  </si>
  <si>
    <t>8533326200</t>
  </si>
  <si>
    <t>12019</t>
  </si>
  <si>
    <t>559709</t>
  </si>
  <si>
    <t>Molly Carr</t>
  </si>
  <si>
    <t>421397</t>
  </si>
  <si>
    <t>April Morris</t>
  </si>
  <si>
    <t>1040 Ramirez Stravenue Suite 593 Wallaceborough, VT 20665</t>
  </si>
  <si>
    <t>8243010895</t>
  </si>
  <si>
    <t>28672</t>
  </si>
  <si>
    <t>967082</t>
  </si>
  <si>
    <t>Zoe Hudson</t>
  </si>
  <si>
    <t>624</t>
  </si>
  <si>
    <t>403847</t>
  </si>
  <si>
    <t>Susan West</t>
  </si>
  <si>
    <t>2372 Nguyen Ports Apt. 876 Laurabury, NH 45794</t>
  </si>
  <si>
    <t>8884615812</t>
  </si>
  <si>
    <t>41315</t>
  </si>
  <si>
    <t>483729</t>
  </si>
  <si>
    <t>William Small</t>
  </si>
  <si>
    <t>435161</t>
  </si>
  <si>
    <t>Steven Jones</t>
  </si>
  <si>
    <t>06816 Suarez Drive Apt. 483 West Williamtown, WI 94558</t>
  </si>
  <si>
    <t>8224085991</t>
  </si>
  <si>
    <t>62316</t>
  </si>
  <si>
    <t>520236</t>
  </si>
  <si>
    <t>Paul George</t>
  </si>
  <si>
    <t>283</t>
  </si>
  <si>
    <t>423689</t>
  </si>
  <si>
    <t>Clayton Clark</t>
  </si>
  <si>
    <t>892 Thomas Union Suite 164 North Amber, DE 19994</t>
  </si>
  <si>
    <t>0405190594</t>
  </si>
  <si>
    <t>95426</t>
  </si>
  <si>
    <t>887414</t>
  </si>
  <si>
    <t>Jackie Logan</t>
  </si>
  <si>
    <t>435807</t>
  </si>
  <si>
    <t>Christopher Duran</t>
  </si>
  <si>
    <t>264 Ortiz Fall Suite 532 Lake Andrew, MI 33944</t>
  </si>
  <si>
    <t>7967825753</t>
  </si>
  <si>
    <t>73554</t>
  </si>
  <si>
    <t>474196</t>
  </si>
  <si>
    <t>Donald Taylor</t>
  </si>
  <si>
    <t>Dr. Randy Martinez</t>
  </si>
  <si>
    <t>259 Paul Stravenue Lake Sherryberg, ID 01266</t>
  </si>
  <si>
    <t>4060301853</t>
  </si>
  <si>
    <t>94309</t>
  </si>
  <si>
    <t>382849</t>
  </si>
  <si>
    <t>David Sandoval</t>
  </si>
  <si>
    <t>430762</t>
  </si>
  <si>
    <t>Stephen Lopez</t>
  </si>
  <si>
    <t>USNV Moore FPO AE 31476</t>
  </si>
  <si>
    <t>7493764291</t>
  </si>
  <si>
    <t>21953</t>
  </si>
  <si>
    <t>813523</t>
  </si>
  <si>
    <t>Sydney Cook</t>
  </si>
  <si>
    <t>400136</t>
  </si>
  <si>
    <t>James Young</t>
  </si>
  <si>
    <t>59993 George Crescent Christophertown, MA 78913</t>
  </si>
  <si>
    <t>1628064320</t>
  </si>
  <si>
    <t>28649</t>
  </si>
  <si>
    <t>781971</t>
  </si>
  <si>
    <t>April Avila</t>
  </si>
  <si>
    <t>400673</t>
  </si>
  <si>
    <t>Courtney Mckinney</t>
  </si>
  <si>
    <t>4638 Sanchez Parks Kimberlyhaven, FL 41890</t>
  </si>
  <si>
    <t>5063336910</t>
  </si>
  <si>
    <t>78998</t>
  </si>
  <si>
    <t>437453</t>
  </si>
  <si>
    <t>Donald Turner</t>
  </si>
  <si>
    <t>435127</t>
  </si>
  <si>
    <t>8525 Harvey Fields Suite 103 Port Ashley, SD 46832</t>
  </si>
  <si>
    <t>0390162372</t>
  </si>
  <si>
    <t>98334</t>
  </si>
  <si>
    <t>181260</t>
  </si>
  <si>
    <t>Shawn Romero</t>
  </si>
  <si>
    <t>417835</t>
  </si>
  <si>
    <t>James Rocha</t>
  </si>
  <si>
    <t>65072 Tran Groves Amandaport, GA 90068</t>
  </si>
  <si>
    <t>15005423542</t>
  </si>
  <si>
    <t>96483</t>
  </si>
  <si>
    <t>758789</t>
  </si>
  <si>
    <t>Timothy Kelly</t>
  </si>
  <si>
    <t>439071</t>
  </si>
  <si>
    <t>Tiffany Williams</t>
  </si>
  <si>
    <t>97654 Donald Circles South Matthew, FL 21863</t>
  </si>
  <si>
    <t>5647868452</t>
  </si>
  <si>
    <t>24680</t>
  </si>
  <si>
    <t>811659</t>
  </si>
  <si>
    <t>Jason Williams</t>
  </si>
  <si>
    <t>421046</t>
  </si>
  <si>
    <t>466 Hernandez Cove Pierceland, AK 46202</t>
  </si>
  <si>
    <t>16180701132</t>
  </si>
  <si>
    <t>91811</t>
  </si>
  <si>
    <t>896077</t>
  </si>
  <si>
    <t>Kathleen Allen</t>
  </si>
  <si>
    <t>430870</t>
  </si>
  <si>
    <t>Charles Moore</t>
  </si>
  <si>
    <t>48009 Miller Squares Apt. 237 Lake Kristina, DC 37823</t>
  </si>
  <si>
    <t>9290630642</t>
  </si>
  <si>
    <t>53069</t>
  </si>
  <si>
    <t>102412</t>
  </si>
  <si>
    <t>Mary Matthews</t>
  </si>
  <si>
    <t>434419</t>
  </si>
  <si>
    <t>Robert Hancock</t>
  </si>
  <si>
    <t>03537 Cruz Plains Apt. 305 West Mistyport, ME 32765</t>
  </si>
  <si>
    <t>0223817632</t>
  </si>
  <si>
    <t>84066</t>
  </si>
  <si>
    <t>115825</t>
  </si>
  <si>
    <t>Thomas Paul</t>
  </si>
  <si>
    <t>434934</t>
  </si>
  <si>
    <t>Claire Vaughan</t>
  </si>
  <si>
    <t>992 Davis Spring Suite 528 Tiffanyview, FL 64145</t>
  </si>
  <si>
    <t>6483081423</t>
  </si>
  <si>
    <t>69187</t>
  </si>
  <si>
    <t>739667</t>
  </si>
  <si>
    <t>John Hester</t>
  </si>
  <si>
    <t>975</t>
  </si>
  <si>
    <t>424804</t>
  </si>
  <si>
    <t>48927 William Station Apt. 517 Perezmouth, LA 21515</t>
  </si>
  <si>
    <t>3128086990</t>
  </si>
  <si>
    <t>70822</t>
  </si>
  <si>
    <t>218187</t>
  </si>
  <si>
    <t>Elizabeth Simon</t>
  </si>
  <si>
    <t>427952</t>
  </si>
  <si>
    <t>Eric Park</t>
  </si>
  <si>
    <t>06256 Tammy Loaf Suite 270 Lake Christophermouth, WY 89194</t>
  </si>
  <si>
    <t>4438767127</t>
  </si>
  <si>
    <t>57639</t>
  </si>
  <si>
    <t>768943</t>
  </si>
  <si>
    <t>436562</t>
  </si>
  <si>
    <t>Elizabeth Hall</t>
  </si>
  <si>
    <t>7128 Scott View Apt. 943 Lake Denise, LA 76981</t>
  </si>
  <si>
    <t>0126443003</t>
  </si>
  <si>
    <t>15879</t>
  </si>
  <si>
    <t>118764</t>
  </si>
  <si>
    <t>Jonathon Lopez</t>
  </si>
  <si>
    <t>406575</t>
  </si>
  <si>
    <t>Phillip Smith</t>
  </si>
  <si>
    <t>2272 Sharon Unions Suite 304 New Austin, SD 04031</t>
  </si>
  <si>
    <t>5149301537</t>
  </si>
  <si>
    <t>29080</t>
  </si>
  <si>
    <t>162445</t>
  </si>
  <si>
    <t>George Grant</t>
  </si>
  <si>
    <t>437292</t>
  </si>
  <si>
    <t>Nichole Ayala</t>
  </si>
  <si>
    <t>619 Erica Hollow Apt. 242 West Sara, MT 59279</t>
  </si>
  <si>
    <t>0670272397</t>
  </si>
  <si>
    <t>45415</t>
  </si>
  <si>
    <t>522034</t>
  </si>
  <si>
    <t>Melinda Jenkins</t>
  </si>
  <si>
    <t>428518</t>
  </si>
  <si>
    <t>Kurt Schwartz</t>
  </si>
  <si>
    <t>292 Keith Extensions New Donna, MD 59486</t>
  </si>
  <si>
    <t>4235818710</t>
  </si>
  <si>
    <t>68148</t>
  </si>
  <si>
    <t>571200</t>
  </si>
  <si>
    <t>Megan Keith</t>
  </si>
  <si>
    <t>416599</t>
  </si>
  <si>
    <t>Larry Rodriguez</t>
  </si>
  <si>
    <t>3086 Anderson Glens Suite 735 Brianport, AL 61553</t>
  </si>
  <si>
    <t>9692894984</t>
  </si>
  <si>
    <t>13916</t>
  </si>
  <si>
    <t>331793</t>
  </si>
  <si>
    <t>Stephanie Howell</t>
  </si>
  <si>
    <t>411973</t>
  </si>
  <si>
    <t>Pamela Smith</t>
  </si>
  <si>
    <t>080 William Circles North Jennyfort, NJ 62559</t>
  </si>
  <si>
    <t>8054746482</t>
  </si>
  <si>
    <t>80246</t>
  </si>
  <si>
    <t>854323</t>
  </si>
  <si>
    <t>Patricia Flores</t>
  </si>
  <si>
    <t>408802</t>
  </si>
  <si>
    <t>Lorraine Keller</t>
  </si>
  <si>
    <t>991 Goodman Pass Apt. 644 Lyonsland, WI 38004</t>
  </si>
  <si>
    <t>6195496564</t>
  </si>
  <si>
    <t>70618</t>
  </si>
  <si>
    <t>116500</t>
  </si>
  <si>
    <t>Kenneth Taylor</t>
  </si>
  <si>
    <t>422957</t>
  </si>
  <si>
    <t>Suzanne Johnson</t>
  </si>
  <si>
    <t>721 David Junctions Suite 855 South Dianashire, OK 06716</t>
  </si>
  <si>
    <t>0738975096</t>
  </si>
  <si>
    <t>15062</t>
  </si>
  <si>
    <t>897937</t>
  </si>
  <si>
    <t>Rebecca Rubio</t>
  </si>
  <si>
    <t>407876</t>
  </si>
  <si>
    <t>Nicholas Evans DDS</t>
  </si>
  <si>
    <t>Unit 0755 Box 2369 DPO AE 63863</t>
  </si>
  <si>
    <t>1922224543</t>
  </si>
  <si>
    <t>55748</t>
  </si>
  <si>
    <t>967655</t>
  </si>
  <si>
    <t>James Burgess</t>
  </si>
  <si>
    <t>432766</t>
  </si>
  <si>
    <t>Dr. Patrick Petersen DDS</t>
  </si>
  <si>
    <t>41686 Hubbard Rapid New Erinport, IN 18881</t>
  </si>
  <si>
    <t>19989171683</t>
  </si>
  <si>
    <t>58395</t>
  </si>
  <si>
    <t>113960</t>
  </si>
  <si>
    <t>Xavier Roberson</t>
  </si>
  <si>
    <t>435490</t>
  </si>
  <si>
    <t>Caleb Williams</t>
  </si>
  <si>
    <t>13622 Cody Viaduct Suite 623 Gonzalezfurt, CA 22067</t>
  </si>
  <si>
    <t>9786772204</t>
  </si>
  <si>
    <t>38122</t>
  </si>
  <si>
    <t>453788</t>
  </si>
  <si>
    <t>Tyler Fletcher</t>
  </si>
  <si>
    <t>Alexander Jenkins</t>
  </si>
  <si>
    <t>62290 Graham Forges Port Sherylshire, FL 09392</t>
  </si>
  <si>
    <t>3647183447</t>
  </si>
  <si>
    <t>31662</t>
  </si>
  <si>
    <t>363997</t>
  </si>
  <si>
    <t>Amber Hernandez</t>
  </si>
  <si>
    <t>402249</t>
  </si>
  <si>
    <t>Cynthia Reyes</t>
  </si>
  <si>
    <t>0687 Joseph Unions New Crystal, AR 75079</t>
  </si>
  <si>
    <t>6069774624</t>
  </si>
  <si>
    <t>63042</t>
  </si>
  <si>
    <t>398238</t>
  </si>
  <si>
    <t>Nicholas Williamson</t>
  </si>
  <si>
    <t>426784</t>
  </si>
  <si>
    <t>Lauren Zamora</t>
  </si>
  <si>
    <t>09566 Moon Mountain Port Lisafurt, VA 91182</t>
  </si>
  <si>
    <t>8830953853</t>
  </si>
  <si>
    <t>93718</t>
  </si>
  <si>
    <t>458283</t>
  </si>
  <si>
    <t>Heather Stein</t>
  </si>
  <si>
    <t>333</t>
  </si>
  <si>
    <t>414370</t>
  </si>
  <si>
    <t>Molly Hood</t>
  </si>
  <si>
    <t>05899 Bailey Camp East Julia, ND 49573</t>
  </si>
  <si>
    <t>8259637926</t>
  </si>
  <si>
    <t>31717</t>
  </si>
  <si>
    <t>645309</t>
  </si>
  <si>
    <t>David Sanchez</t>
  </si>
  <si>
    <t>810</t>
  </si>
  <si>
    <t>427925</t>
  </si>
  <si>
    <t>Jeffrey Castro</t>
  </si>
  <si>
    <t>USS Leon FPO AA 69702</t>
  </si>
  <si>
    <t>0343816594</t>
  </si>
  <si>
    <t>89998</t>
  </si>
  <si>
    <t>555173</t>
  </si>
  <si>
    <t>Bradley Anthony</t>
  </si>
  <si>
    <t>412850</t>
  </si>
  <si>
    <t>Michelle Dickson</t>
  </si>
  <si>
    <t>90752 Page Roads Howardstad, NE 86874</t>
  </si>
  <si>
    <t>4732333689</t>
  </si>
  <si>
    <t>18358</t>
  </si>
  <si>
    <t>747868</t>
  </si>
  <si>
    <t>Angel Walker</t>
  </si>
  <si>
    <t>413757</t>
  </si>
  <si>
    <t>Michael Wells</t>
  </si>
  <si>
    <t>Unit 0249 Box 7545 DPO AA 69875</t>
  </si>
  <si>
    <t>9391403943</t>
  </si>
  <si>
    <t>17922</t>
  </si>
  <si>
    <t>763485</t>
  </si>
  <si>
    <t>Mercedes Shaw</t>
  </si>
  <si>
    <t>612</t>
  </si>
  <si>
    <t>436821</t>
  </si>
  <si>
    <t>James Henderson</t>
  </si>
  <si>
    <t>6464 Hailey Well South Danielmouth, FL 33460</t>
  </si>
  <si>
    <t>6953621235</t>
  </si>
  <si>
    <t>92966</t>
  </si>
  <si>
    <t>828208</t>
  </si>
  <si>
    <t>Brenda Clark</t>
  </si>
  <si>
    <t>439367</t>
  </si>
  <si>
    <t>Stephen Coleman</t>
  </si>
  <si>
    <t>324 Stacy Inlet Apt. 515 Jamesview, AL 85131</t>
  </si>
  <si>
    <t>0294669340</t>
  </si>
  <si>
    <t>97615</t>
  </si>
  <si>
    <t>999567</t>
  </si>
  <si>
    <t>Joshua Schneider</t>
  </si>
  <si>
    <t>435826</t>
  </si>
  <si>
    <t>Deborah Nelson</t>
  </si>
  <si>
    <t>Unit 5841 Box 9127 DPO AE 53607</t>
  </si>
  <si>
    <t>6909456051</t>
  </si>
  <si>
    <t>36637</t>
  </si>
  <si>
    <t>649319</t>
  </si>
  <si>
    <t>Carlos Mason</t>
  </si>
  <si>
    <t>304</t>
  </si>
  <si>
    <t>410247</t>
  </si>
  <si>
    <t>Hunter Reese</t>
  </si>
  <si>
    <t>3502 Wesley Drives Apt. 834 Phamberg, WY 62837</t>
  </si>
  <si>
    <t>7959628394</t>
  </si>
  <si>
    <t>21397</t>
  </si>
  <si>
    <t>241255</t>
  </si>
  <si>
    <t>James Andrade</t>
  </si>
  <si>
    <t>433538</t>
  </si>
  <si>
    <t>Rachael Ford</t>
  </si>
  <si>
    <t>USS Gomez FPO AA 20279</t>
  </si>
  <si>
    <t>6427289772</t>
  </si>
  <si>
    <t>69810</t>
  </si>
  <si>
    <t>330925</t>
  </si>
  <si>
    <t>Theresa Greene</t>
  </si>
  <si>
    <t>404361</t>
  </si>
  <si>
    <t>Mason Banks</t>
  </si>
  <si>
    <t>434 Lee Village Kellymouth, WY 40071</t>
  </si>
  <si>
    <t>2668166499</t>
  </si>
  <si>
    <t>81292</t>
  </si>
  <si>
    <t>666136</t>
  </si>
  <si>
    <t>Jamie Gross</t>
  </si>
  <si>
    <t>482</t>
  </si>
  <si>
    <t>419939</t>
  </si>
  <si>
    <t>Kaitlin Jordan</t>
  </si>
  <si>
    <t>PSC 7751, Box 3631 APO AE 04109</t>
  </si>
  <si>
    <t>0790298350</t>
  </si>
  <si>
    <t>71914</t>
  </si>
  <si>
    <t>318937</t>
  </si>
  <si>
    <t>Ashley Mendez</t>
  </si>
  <si>
    <t>415210</t>
  </si>
  <si>
    <t>Erin Gardner</t>
  </si>
  <si>
    <t>21025 Middleton Villages Port Kimberly, OH 53100</t>
  </si>
  <si>
    <t>7477863268</t>
  </si>
  <si>
    <t>63581</t>
  </si>
  <si>
    <t>374281</t>
  </si>
  <si>
    <t>Stephen Harris</t>
  </si>
  <si>
    <t>791</t>
  </si>
  <si>
    <t>438188</t>
  </si>
  <si>
    <t>Karen Powers</t>
  </si>
  <si>
    <t>45838 Kenneth Trace East Carrie, IA 48733</t>
  </si>
  <si>
    <t>9121598835</t>
  </si>
  <si>
    <t>70276</t>
  </si>
  <si>
    <t>464038</t>
  </si>
  <si>
    <t>Robert Jenkins Jr.</t>
  </si>
  <si>
    <t>401525</t>
  </si>
  <si>
    <t>Adam Palmer</t>
  </si>
  <si>
    <t>86802 Thompson Bridge East Terribury, GA 88042</t>
  </si>
  <si>
    <t>6283866830</t>
  </si>
  <si>
    <t>66881</t>
  </si>
  <si>
    <t>293638</t>
  </si>
  <si>
    <t>William Garcia</t>
  </si>
  <si>
    <t>401419</t>
  </si>
  <si>
    <t>05454 Lee Islands Brendaport, WI 98441</t>
  </si>
  <si>
    <t>3228875956</t>
  </si>
  <si>
    <t>30240</t>
  </si>
  <si>
    <t>946897</t>
  </si>
  <si>
    <t>Seth Parks DVM</t>
  </si>
  <si>
    <t>405460</t>
  </si>
  <si>
    <t>Ashley Arnold</t>
  </si>
  <si>
    <t>USNS Gould FPO AP 79201</t>
  </si>
  <si>
    <t>7889354538</t>
  </si>
  <si>
    <t>79566</t>
  </si>
  <si>
    <t>236929</t>
  </si>
  <si>
    <t>Katherine Keller</t>
  </si>
  <si>
    <t>412569</t>
  </si>
  <si>
    <t>Christopher White</t>
  </si>
  <si>
    <t>305 Hansen Mill Suite 769 Marychester, AZ 29533</t>
  </si>
  <si>
    <t>0666954422</t>
  </si>
  <si>
    <t>28051</t>
  </si>
  <si>
    <t>299809</t>
  </si>
  <si>
    <t>Matthew Matthews</t>
  </si>
  <si>
    <t>226</t>
  </si>
  <si>
    <t>410818</t>
  </si>
  <si>
    <t>Jeffery Mcdonald</t>
  </si>
  <si>
    <t>1037 Olson Trail Apt. 528 Joestad, TX 80143</t>
  </si>
  <si>
    <t>1870885825</t>
  </si>
  <si>
    <t>15541</t>
  </si>
  <si>
    <t>564641</t>
  </si>
  <si>
    <t>William Marks</t>
  </si>
  <si>
    <t>422392</t>
  </si>
  <si>
    <t>Whitney Lawson</t>
  </si>
  <si>
    <t>832 Martinez Mill North Raymondview, AR 04367</t>
  </si>
  <si>
    <t>8930837006</t>
  </si>
  <si>
    <t>16377</t>
  </si>
  <si>
    <t>226100</t>
  </si>
  <si>
    <t>799</t>
  </si>
  <si>
    <t>414196</t>
  </si>
  <si>
    <t>Lauren Garcia</t>
  </si>
  <si>
    <t>147 Mercado Common Apt. 375 Port Kathyside, WY 27950</t>
  </si>
  <si>
    <t>5350212089</t>
  </si>
  <si>
    <t>52974</t>
  </si>
  <si>
    <t>199025</t>
  </si>
  <si>
    <t>Angela Williams</t>
  </si>
  <si>
    <t>405212</t>
  </si>
  <si>
    <t>Heather Burton</t>
  </si>
  <si>
    <t>2802 Weaver Islands Apt. 387 South Scott, OR 18261</t>
  </si>
  <si>
    <t>16595509838</t>
  </si>
  <si>
    <t>46384</t>
  </si>
  <si>
    <t>302937</t>
  </si>
  <si>
    <t>Linda Rangel</t>
  </si>
  <si>
    <t>410658</t>
  </si>
  <si>
    <t>Gary Rivers</t>
  </si>
  <si>
    <t>97050 Hernandez Alley Suite 080 Christopherville, HI 62278</t>
  </si>
  <si>
    <t>0518330719</t>
  </si>
  <si>
    <t>61944</t>
  </si>
  <si>
    <t>447774</t>
  </si>
  <si>
    <t>James Lopez</t>
  </si>
  <si>
    <t>425974</t>
  </si>
  <si>
    <t>Franklin Johnson</t>
  </si>
  <si>
    <t>589 Heath Mountain Dixonfort, WY 83124</t>
  </si>
  <si>
    <t>2440849553</t>
  </si>
  <si>
    <t>11907</t>
  </si>
  <si>
    <t>146483</t>
  </si>
  <si>
    <t>Donna Adams</t>
  </si>
  <si>
    <t>428842</t>
  </si>
  <si>
    <t>Joseph Lopez</t>
  </si>
  <si>
    <t>268 Ronald Canyon Apt. 271 West William, OK 84552</t>
  </si>
  <si>
    <t>3231191844</t>
  </si>
  <si>
    <t>73807</t>
  </si>
  <si>
    <t>989409</t>
  </si>
  <si>
    <t>Lisa Fields</t>
  </si>
  <si>
    <t>438799</t>
  </si>
  <si>
    <t>Jennifer Scott</t>
  </si>
  <si>
    <t>9602 Shelley Burg Ashleyview, OR 68399</t>
  </si>
  <si>
    <t>5053298403</t>
  </si>
  <si>
    <t>28288</t>
  </si>
  <si>
    <t>950382</t>
  </si>
  <si>
    <t>Caleb Jefferson</t>
  </si>
  <si>
    <t>242</t>
  </si>
  <si>
    <t>403104</t>
  </si>
  <si>
    <t>Jesus Sweeney</t>
  </si>
  <si>
    <t>6905 Stacey Park Suite 148 Lake Jessicaton, IA 71614</t>
  </si>
  <si>
    <t>2357515063</t>
  </si>
  <si>
    <t>13332</t>
  </si>
  <si>
    <t>150565</t>
  </si>
  <si>
    <t>Brandon Ramos</t>
  </si>
  <si>
    <t>Toni Cooper</t>
  </si>
  <si>
    <t>6212 Jerry Prairie East Elizabeth, CO 44148</t>
  </si>
  <si>
    <t>4007290887</t>
  </si>
  <si>
    <t>13628</t>
  </si>
  <si>
    <t>234296</t>
  </si>
  <si>
    <t>Marcus Hall</t>
  </si>
  <si>
    <t>436242</t>
  </si>
  <si>
    <t>Melissa Carey</t>
  </si>
  <si>
    <t>1837 Robert Extensions Apt. 611 North Laurafurt, WA 37329</t>
  </si>
  <si>
    <t>2294688224</t>
  </si>
  <si>
    <t>37209</t>
  </si>
  <si>
    <t>616318</t>
  </si>
  <si>
    <t>Spencer Vargas</t>
  </si>
  <si>
    <t>406597</t>
  </si>
  <si>
    <t>Richard Taylor</t>
  </si>
  <si>
    <t>10285 Lucas Points Suite 257 South Meganshire, CA 72590</t>
  </si>
  <si>
    <t>1922344713</t>
  </si>
  <si>
    <t>41245</t>
  </si>
  <si>
    <t>680122</t>
  </si>
  <si>
    <t>Terry Douglas</t>
  </si>
  <si>
    <t>426993</t>
  </si>
  <si>
    <t>Jennifer Ritter</t>
  </si>
  <si>
    <t>11940 Jessica Curve Lake Joshua, AL 16072</t>
  </si>
  <si>
    <t>1043727297</t>
  </si>
  <si>
    <t>58674</t>
  </si>
  <si>
    <t>588626</t>
  </si>
  <si>
    <t>Brent Hanson MD</t>
  </si>
  <si>
    <t>Dennis Holloway</t>
  </si>
  <si>
    <t>481 Eric Highway Suite 837 Williamsville, TN 74124</t>
  </si>
  <si>
    <t>15566371266</t>
  </si>
  <si>
    <t>75584</t>
  </si>
  <si>
    <t>953029</t>
  </si>
  <si>
    <t>Jennifer Reynolds</t>
  </si>
  <si>
    <t>405162</t>
  </si>
  <si>
    <t>Rebecca Cook</t>
  </si>
  <si>
    <t>56934 Garrett Ferry Kirkstad, MT 44573</t>
  </si>
  <si>
    <t>5063267523</t>
  </si>
  <si>
    <t>26265</t>
  </si>
  <si>
    <t>274758</t>
  </si>
  <si>
    <t>Steven Hanna</t>
  </si>
  <si>
    <t>430405</t>
  </si>
  <si>
    <t>Bruce Smith</t>
  </si>
  <si>
    <t>112 Joyce Hills Apt. 141 West Candacehaven, AZ 84059</t>
  </si>
  <si>
    <t>9820079230</t>
  </si>
  <si>
    <t>22874</t>
  </si>
  <si>
    <t>508587</t>
  </si>
  <si>
    <t>Lisa Noble</t>
  </si>
  <si>
    <t>408960</t>
  </si>
  <si>
    <t>Linda Morrow</t>
  </si>
  <si>
    <t>PSC 9889, Box 7378 APO AE 50841</t>
  </si>
  <si>
    <t>0491341724</t>
  </si>
  <si>
    <t>45808</t>
  </si>
  <si>
    <t>607017</t>
  </si>
  <si>
    <t>Nathan Watkins</t>
  </si>
  <si>
    <t>680</t>
  </si>
  <si>
    <t>400603</t>
  </si>
  <si>
    <t>Dr. Brenda Martin MD</t>
  </si>
  <si>
    <t>264 Swanson Springs Douglasburgh, WY 51552</t>
  </si>
  <si>
    <t>4129256351</t>
  </si>
  <si>
    <t>46020</t>
  </si>
  <si>
    <t>628911</t>
  </si>
  <si>
    <t>Jacqueline Hansen</t>
  </si>
  <si>
    <t>431936</t>
  </si>
  <si>
    <t>Raymond Harris</t>
  </si>
  <si>
    <t>9639 Williams Lights Suite 883 Port William, WV 32198</t>
  </si>
  <si>
    <t>6854114998</t>
  </si>
  <si>
    <t>86219</t>
  </si>
  <si>
    <t>449300</t>
  </si>
  <si>
    <t>Steven Villa</t>
  </si>
  <si>
    <t>457</t>
  </si>
  <si>
    <t>425572</t>
  </si>
  <si>
    <t>Joyce Jacobs</t>
  </si>
  <si>
    <t>142 Kimberly Lane Ritterstad, MT 51560</t>
  </si>
  <si>
    <t>9045952285</t>
  </si>
  <si>
    <t>30043</t>
  </si>
  <si>
    <t>274149</t>
  </si>
  <si>
    <t>Antonio Brown</t>
  </si>
  <si>
    <t>406468</t>
  </si>
  <si>
    <t>Meghan Williams</t>
  </si>
  <si>
    <t>24101 Smith Flats Pooleshire, ND 46596</t>
  </si>
  <si>
    <t>14964493786</t>
  </si>
  <si>
    <t>49093</t>
  </si>
  <si>
    <t>865765</t>
  </si>
  <si>
    <t>Elizabeth Huynh</t>
  </si>
  <si>
    <t>425040</t>
  </si>
  <si>
    <t>Sarah Martinez</t>
  </si>
  <si>
    <t>14714 Norma Meadow Clarkfurt, NH 05386</t>
  </si>
  <si>
    <t>6464015341</t>
  </si>
  <si>
    <t>91569</t>
  </si>
  <si>
    <t>232491</t>
  </si>
  <si>
    <t>Elizabeth Rowe</t>
  </si>
  <si>
    <t>432737</t>
  </si>
  <si>
    <t>Charles Fitzgerald</t>
  </si>
  <si>
    <t>62605 Snyder Viaduct Apt. 973 Dianashire, IA 48328</t>
  </si>
  <si>
    <t>4611030209</t>
  </si>
  <si>
    <t>68819</t>
  </si>
  <si>
    <t>821332</t>
  </si>
  <si>
    <t>Sherry Jones</t>
  </si>
  <si>
    <t>426815</t>
  </si>
  <si>
    <t>Curtis Moore</t>
  </si>
  <si>
    <t>56199 Becker Parks Griffithburgh, MA 03609</t>
  </si>
  <si>
    <t>5837008548</t>
  </si>
  <si>
    <t>43424</t>
  </si>
  <si>
    <t>236332</t>
  </si>
  <si>
    <t>Rhonda Boyle</t>
  </si>
  <si>
    <t>423971</t>
  </si>
  <si>
    <t>Jordan Adams</t>
  </si>
  <si>
    <t>1392 William Brook Eduardoburgh, NE 52850</t>
  </si>
  <si>
    <t>2856154761</t>
  </si>
  <si>
    <t>50582</t>
  </si>
  <si>
    <t>605170</t>
  </si>
  <si>
    <t>Kathy Murphy</t>
  </si>
  <si>
    <t>425700</t>
  </si>
  <si>
    <t>Donald Randall</t>
  </si>
  <si>
    <t>218 Harrell Square South Michael, MO 87864</t>
  </si>
  <si>
    <t>5072068699</t>
  </si>
  <si>
    <t>78368</t>
  </si>
  <si>
    <t>536085</t>
  </si>
  <si>
    <t>Matthew Li</t>
  </si>
  <si>
    <t>409485</t>
  </si>
  <si>
    <t>Shannon Vasquez</t>
  </si>
  <si>
    <t>418 Soto Forest Suite 433 East Andrew, KY 76255</t>
  </si>
  <si>
    <t>6793440613</t>
  </si>
  <si>
    <t>53280</t>
  </si>
  <si>
    <t>468878</t>
  </si>
  <si>
    <t>Anthony Taylor</t>
  </si>
  <si>
    <t>430153</t>
  </si>
  <si>
    <t>Veronica Mcmahon</t>
  </si>
  <si>
    <t>633 Adrian Ramp New Michaelport, PA 09756</t>
  </si>
  <si>
    <t>5864134780</t>
  </si>
  <si>
    <t>82250</t>
  </si>
  <si>
    <t>546269</t>
  </si>
  <si>
    <t>Paul Mcbride</t>
  </si>
  <si>
    <t>438426</t>
  </si>
  <si>
    <t>Suzanne Rodriguez</t>
  </si>
  <si>
    <t>24725 Coleman Prairie Dianeborough, MN 21114</t>
  </si>
  <si>
    <t>1175749678</t>
  </si>
  <si>
    <t>81128</t>
  </si>
  <si>
    <t>970622</t>
  </si>
  <si>
    <t>Grant Gilbert</t>
  </si>
  <si>
    <t>423114</t>
  </si>
  <si>
    <t>Logan Patterson</t>
  </si>
  <si>
    <t>66636 Flowers Parkways Davidtown, CT 76155</t>
  </si>
  <si>
    <t>8997797114</t>
  </si>
  <si>
    <t>95514</t>
  </si>
  <si>
    <t>391371</t>
  </si>
  <si>
    <t>Zachary Navarro</t>
  </si>
  <si>
    <t>418003</t>
  </si>
  <si>
    <t>Debbie Brown</t>
  </si>
  <si>
    <t>77888 Harris Parkways Apt. 025 Longshire, MA 78755</t>
  </si>
  <si>
    <t>12809083630</t>
  </si>
  <si>
    <t>69499</t>
  </si>
  <si>
    <t>587719</t>
  </si>
  <si>
    <t>Thomas Lopez</t>
  </si>
  <si>
    <t>434537</t>
  </si>
  <si>
    <t>Vanessa Henderson</t>
  </si>
  <si>
    <t>47807 Kaitlyn View Suite 632 Davidfurt, ID 54857</t>
  </si>
  <si>
    <t>6591697992</t>
  </si>
  <si>
    <t>59863</t>
  </si>
  <si>
    <t>779560</t>
  </si>
  <si>
    <t>James Vazquez</t>
  </si>
  <si>
    <t>812</t>
  </si>
  <si>
    <t>410574</t>
  </si>
  <si>
    <t>Daniel Cooley</t>
  </si>
  <si>
    <t>1300 Weaver Views North Larryshire, KS 24762</t>
  </si>
  <si>
    <t>2484734535</t>
  </si>
  <si>
    <t>29441</t>
  </si>
  <si>
    <t>290951</t>
  </si>
  <si>
    <t>Steven King</t>
  </si>
  <si>
    <t>428177</t>
  </si>
  <si>
    <t>Melinda Erickson</t>
  </si>
  <si>
    <t>54488 Justin Rest Suite 310 North Victoriamouth, ND 99339</t>
  </si>
  <si>
    <t>8836914787</t>
  </si>
  <si>
    <t>90007</t>
  </si>
  <si>
    <t>875923</t>
  </si>
  <si>
    <t>Jennifer Buckley</t>
  </si>
  <si>
    <t>418730</t>
  </si>
  <si>
    <t>Michelle Schultz MD</t>
  </si>
  <si>
    <t>75750 Matthew Road Pamelastad, WY 62848</t>
  </si>
  <si>
    <t>2567633757</t>
  </si>
  <si>
    <t>45612</t>
  </si>
  <si>
    <t>220116</t>
  </si>
  <si>
    <t>Tiffany Martin</t>
  </si>
  <si>
    <t>411055</t>
  </si>
  <si>
    <t>Michael Burton</t>
  </si>
  <si>
    <t>Unit 5989 Box 1720 DPO AE 44048</t>
  </si>
  <si>
    <t>8485891134</t>
  </si>
  <si>
    <t>84922</t>
  </si>
  <si>
    <t>896593</t>
  </si>
  <si>
    <t>Anthony Garner</t>
  </si>
  <si>
    <t>420143</t>
  </si>
  <si>
    <t>Sarah Lyons</t>
  </si>
  <si>
    <t>Unit 3516 Box 1390 DPO AE 33750</t>
  </si>
  <si>
    <t>9558365313</t>
  </si>
  <si>
    <t>65213</t>
  </si>
  <si>
    <t>986811</t>
  </si>
  <si>
    <t>Maria Vang</t>
  </si>
  <si>
    <t>414013</t>
  </si>
  <si>
    <t>John Lawson</t>
  </si>
  <si>
    <t>883 Rachel Mountains Martinbury, CA 40394</t>
  </si>
  <si>
    <t>1399672499</t>
  </si>
  <si>
    <t>37326</t>
  </si>
  <si>
    <t>930217</t>
  </si>
  <si>
    <t>Linda Welch</t>
  </si>
  <si>
    <t>420194</t>
  </si>
  <si>
    <t>Danielle Carr</t>
  </si>
  <si>
    <t>PSC 1110, Box 8972 APO AP 74745</t>
  </si>
  <si>
    <t>4534859942</t>
  </si>
  <si>
    <t>86466</t>
  </si>
  <si>
    <t>984014</t>
  </si>
  <si>
    <t>Cory Weeks</t>
  </si>
  <si>
    <t>677</t>
  </si>
  <si>
    <t>406914</t>
  </si>
  <si>
    <t>Anne Johns</t>
  </si>
  <si>
    <t>6712 Erickson Islands Lake Susan, MN 35599</t>
  </si>
  <si>
    <t>7770132784</t>
  </si>
  <si>
    <t>10891</t>
  </si>
  <si>
    <t>978196</t>
  </si>
  <si>
    <t>Dawn Jones</t>
  </si>
  <si>
    <t>433947</t>
  </si>
  <si>
    <t>Tina Miller</t>
  </si>
  <si>
    <t>6431 Hanson Path Gallagherside, GA 44075</t>
  </si>
  <si>
    <t>9529953667</t>
  </si>
  <si>
    <t>89136</t>
  </si>
  <si>
    <t>607103</t>
  </si>
  <si>
    <t>Matthew Boone</t>
  </si>
  <si>
    <t>437618</t>
  </si>
  <si>
    <t>Jeremy Thomas</t>
  </si>
  <si>
    <t>59967 Susan Mountains Suite 938 Amandastad, ID 81507</t>
  </si>
  <si>
    <t>16912620876</t>
  </si>
  <si>
    <t>41113</t>
  </si>
  <si>
    <t>989832</t>
  </si>
  <si>
    <t>Noah Mitchell</t>
  </si>
  <si>
    <t>407851</t>
  </si>
  <si>
    <t>William Freeman</t>
  </si>
  <si>
    <t>181 Kristin Streets Carlashire, TX 46749</t>
  </si>
  <si>
    <t>0047988282</t>
  </si>
  <si>
    <t>80921</t>
  </si>
  <si>
    <t>754703</t>
  </si>
  <si>
    <t>Thomas Lane</t>
  </si>
  <si>
    <t>415284</t>
  </si>
  <si>
    <t>Isabella Henderson</t>
  </si>
  <si>
    <t>4506 Steven Station Rachelshire, DE 85939</t>
  </si>
  <si>
    <t>15512781623</t>
  </si>
  <si>
    <t>69016</t>
  </si>
  <si>
    <t>888026</t>
  </si>
  <si>
    <t>Vicki Valdez</t>
  </si>
  <si>
    <t>408010</t>
  </si>
  <si>
    <t>Linda Young</t>
  </si>
  <si>
    <t>Unit 9223 Box 4913 DPO AA 36880</t>
  </si>
  <si>
    <t>6483772844</t>
  </si>
  <si>
    <t>89201</t>
  </si>
  <si>
    <t>708221</t>
  </si>
  <si>
    <t>Robert Kennedy</t>
  </si>
  <si>
    <t>428469</t>
  </si>
  <si>
    <t>Todd Gibson</t>
  </si>
  <si>
    <t>3838 Compton Centers Adamsside, ME 23994</t>
  </si>
  <si>
    <t>19029495502</t>
  </si>
  <si>
    <t>49391</t>
  </si>
  <si>
    <t>215678</t>
  </si>
  <si>
    <t>Dakota Walker</t>
  </si>
  <si>
    <t>434034</t>
  </si>
  <si>
    <t>Danielle Rodriguez</t>
  </si>
  <si>
    <t>2559 Matthew Views Davilaland, PA 26452</t>
  </si>
  <si>
    <t>8334525756</t>
  </si>
  <si>
    <t>52625</t>
  </si>
  <si>
    <t>443538</t>
  </si>
  <si>
    <t>Sarah Jennings</t>
  </si>
  <si>
    <t>403723</t>
  </si>
  <si>
    <t>Brandon Holmes</t>
  </si>
  <si>
    <t>Unit 7961 Box 5631 DPO AE 10413</t>
  </si>
  <si>
    <t>6753720158</t>
  </si>
  <si>
    <t>67499</t>
  </si>
  <si>
    <t>367371</t>
  </si>
  <si>
    <t>Daniel Cruz</t>
  </si>
  <si>
    <t>401721</t>
  </si>
  <si>
    <t>Alexis Jensen</t>
  </si>
  <si>
    <t>33884 Boyd Lakes South Ryanchester, OH 16330</t>
  </si>
  <si>
    <t>9874778931</t>
  </si>
  <si>
    <t>10857</t>
  </si>
  <si>
    <t>919008</t>
  </si>
  <si>
    <t>Samuel Mendoza</t>
  </si>
  <si>
    <t>426550</t>
  </si>
  <si>
    <t>Steven Fernandez</t>
  </si>
  <si>
    <t>1247 Stephen Underpass Apt. 103 New Jean, HI 42405</t>
  </si>
  <si>
    <t>1382563229</t>
  </si>
  <si>
    <t>16079</t>
  </si>
  <si>
    <t>294743</t>
  </si>
  <si>
    <t>Ashley Cochran</t>
  </si>
  <si>
    <t>431293</t>
  </si>
  <si>
    <t>Diana Kelley</t>
  </si>
  <si>
    <t>770 Joseph Extension Apt. 053 West Laurenberg, MO 29982</t>
  </si>
  <si>
    <t>6003725523</t>
  </si>
  <si>
    <t>70230</t>
  </si>
  <si>
    <t>572107</t>
  </si>
  <si>
    <t>Briana Stuart</t>
  </si>
  <si>
    <t>404041</t>
  </si>
  <si>
    <t>Jeffery Frederick</t>
  </si>
  <si>
    <t>782 Kimberly Locks Apt. 788 Williamburgh, DE 97222</t>
  </si>
  <si>
    <t>3883218736</t>
  </si>
  <si>
    <t>81709</t>
  </si>
  <si>
    <t>779492</t>
  </si>
  <si>
    <t>Erin Knox</t>
  </si>
  <si>
    <t>798</t>
  </si>
  <si>
    <t>401637</t>
  </si>
  <si>
    <t>Brenda Williams</t>
  </si>
  <si>
    <t>436 Ryan Port Arroyomouth, IA 57110</t>
  </si>
  <si>
    <t>8341389622</t>
  </si>
  <si>
    <t>85486</t>
  </si>
  <si>
    <t>863630</t>
  </si>
  <si>
    <t>Mr. Paul Chavez</t>
  </si>
  <si>
    <t>882</t>
  </si>
  <si>
    <t>425981</t>
  </si>
  <si>
    <t>James Dunn</t>
  </si>
  <si>
    <t>401 Peter Ways Suite 331 New Jose, OK 79932</t>
  </si>
  <si>
    <t>5440189448</t>
  </si>
  <si>
    <t>31266</t>
  </si>
  <si>
    <t>436871</t>
  </si>
  <si>
    <t>Yvonne Jenkins</t>
  </si>
  <si>
    <t>413296</t>
  </si>
  <si>
    <t>Carolyn Jones</t>
  </si>
  <si>
    <t>29678 Laura Islands Suite 835 Port Vincentland, DC 04949</t>
  </si>
  <si>
    <t>1749759093</t>
  </si>
  <si>
    <t>32966</t>
  </si>
  <si>
    <t>898019</t>
  </si>
  <si>
    <t>Rachel Burch</t>
  </si>
  <si>
    <t>418545</t>
  </si>
  <si>
    <t>Eric Jones MD</t>
  </si>
  <si>
    <t>8801 Cook Plains Apt. 529 South Kathrynborough, FL 64307</t>
  </si>
  <si>
    <t>1929645279</t>
  </si>
  <si>
    <t>29879</t>
  </si>
  <si>
    <t>386699</t>
  </si>
  <si>
    <t>Julia Hoover</t>
  </si>
  <si>
    <t>413707</t>
  </si>
  <si>
    <t>Andrew Jones</t>
  </si>
  <si>
    <t>225 Hunt Glens Suite 397 South Jessicafurt, NY 04162</t>
  </si>
  <si>
    <t>0099741111</t>
  </si>
  <si>
    <t>90989</t>
  </si>
  <si>
    <t>734888</t>
  </si>
  <si>
    <t>Kenneth Buck</t>
  </si>
  <si>
    <t>416631</t>
  </si>
  <si>
    <t>Lance Hickman</t>
  </si>
  <si>
    <t>8806 Johnson Mountain Suite 598 Summersfurt, HI 58151</t>
  </si>
  <si>
    <t>0145543504</t>
  </si>
  <si>
    <t>14400</t>
  </si>
  <si>
    <t>460528</t>
  </si>
  <si>
    <t>Penny Hardy</t>
  </si>
  <si>
    <t>411276</t>
  </si>
  <si>
    <t>02020 Stacey Mission Suite 910 East Robertville, WY 33381</t>
  </si>
  <si>
    <t>1674351495</t>
  </si>
  <si>
    <t>28406</t>
  </si>
  <si>
    <t>414589</t>
  </si>
  <si>
    <t>Michael Walker MD</t>
  </si>
  <si>
    <t>409108</t>
  </si>
  <si>
    <t>Jason Marsh</t>
  </si>
  <si>
    <t>4057 Brown Centers Danielmouth, WV 28772</t>
  </si>
  <si>
    <t>8562013440</t>
  </si>
  <si>
    <t>28586</t>
  </si>
  <si>
    <t>800784</t>
  </si>
  <si>
    <t>Corey Woods</t>
  </si>
  <si>
    <t>402534</t>
  </si>
  <si>
    <t>Donna Villanueva</t>
  </si>
  <si>
    <t>985 Hernandez Mountains Suite 404 East Gabriellaburgh, KS 52029</t>
  </si>
  <si>
    <t>6889852416</t>
  </si>
  <si>
    <t>55728</t>
  </si>
  <si>
    <t>973876</t>
  </si>
  <si>
    <t>Mr. Dale Villanueva DDS</t>
  </si>
  <si>
    <t>533</t>
  </si>
  <si>
    <t>402296</t>
  </si>
  <si>
    <t>Christopher Vaughn</t>
  </si>
  <si>
    <t>5884 Watson Wells Suite 173 Yangburgh, OK 45432</t>
  </si>
  <si>
    <t>2740847174</t>
  </si>
  <si>
    <t>16434</t>
  </si>
  <si>
    <t>854871</t>
  </si>
  <si>
    <t>Kirsten Washington</t>
  </si>
  <si>
    <t>324</t>
  </si>
  <si>
    <t>427097</t>
  </si>
  <si>
    <t>Abigail Mccullough</t>
  </si>
  <si>
    <t>USCGC Day FPO AP 35850</t>
  </si>
  <si>
    <t>9966835916</t>
  </si>
  <si>
    <t>91010</t>
  </si>
  <si>
    <t>406379</t>
  </si>
  <si>
    <t>Sonya Case</t>
  </si>
  <si>
    <t>434729</t>
  </si>
  <si>
    <t>Amber Taylor</t>
  </si>
  <si>
    <t>2934 Jessica Rapids Melvinland, MT 19420</t>
  </si>
  <si>
    <t>3960498506</t>
  </si>
  <si>
    <t>35975</t>
  </si>
  <si>
    <t>938729</t>
  </si>
  <si>
    <t>Robert Martinez</t>
  </si>
  <si>
    <t>945</t>
  </si>
  <si>
    <t>406459</t>
  </si>
  <si>
    <t>Warren May</t>
  </si>
  <si>
    <t>7121 Mario Islands Tabithaberg, KS 80359</t>
  </si>
  <si>
    <t>9716577340</t>
  </si>
  <si>
    <t>56624</t>
  </si>
  <si>
    <t>859339</t>
  </si>
  <si>
    <t>Cameron Smith</t>
  </si>
  <si>
    <t>406868</t>
  </si>
  <si>
    <t>John Archer</t>
  </si>
  <si>
    <t>6471 Diana Crossing South Andrew, CO 79944</t>
  </si>
  <si>
    <t>4490548592</t>
  </si>
  <si>
    <t>11100</t>
  </si>
  <si>
    <t>486337</t>
  </si>
  <si>
    <t>Brittney Mathis</t>
  </si>
  <si>
    <t>431365</t>
  </si>
  <si>
    <t>Vanessa Bryan</t>
  </si>
  <si>
    <t>761 Johnson Field Port Jonathan, MA 77622</t>
  </si>
  <si>
    <t>8511270888</t>
  </si>
  <si>
    <t>10109</t>
  </si>
  <si>
    <t>753221</t>
  </si>
  <si>
    <t>Traci Lewis</t>
  </si>
  <si>
    <t>438042</t>
  </si>
  <si>
    <t>Kevin Ramsey</t>
  </si>
  <si>
    <t>938 Thompson Ridge East Heather, MN 12661</t>
  </si>
  <si>
    <t>0260751382</t>
  </si>
  <si>
    <t>72538</t>
  </si>
  <si>
    <t>987858</t>
  </si>
  <si>
    <t>Ashlee Harris</t>
  </si>
  <si>
    <t>940</t>
  </si>
  <si>
    <t>430458</t>
  </si>
  <si>
    <t>Timothy Hill</t>
  </si>
  <si>
    <t>USCGC Hudson FPO AA 38947</t>
  </si>
  <si>
    <t>6204987279</t>
  </si>
  <si>
    <t>57848</t>
  </si>
  <si>
    <t>633782</t>
  </si>
  <si>
    <t>Daniel Smith</t>
  </si>
  <si>
    <t>427669</t>
  </si>
  <si>
    <t>Frederick Hansen</t>
  </si>
  <si>
    <t>1179 Foster Hills East Justinport, SD 39778</t>
  </si>
  <si>
    <t>1993503822</t>
  </si>
  <si>
    <t>40529</t>
  </si>
  <si>
    <t>262873</t>
  </si>
  <si>
    <t>Amy Johnston</t>
  </si>
  <si>
    <t>725</t>
  </si>
  <si>
    <t>434418</t>
  </si>
  <si>
    <t>Christopher Butler</t>
  </si>
  <si>
    <t>1676 Brian Ports Suite 602 East Marthaberg, IL 03687</t>
  </si>
  <si>
    <t>19741879805</t>
  </si>
  <si>
    <t>12912</t>
  </si>
  <si>
    <t>296165</t>
  </si>
  <si>
    <t>Dr. Misty Morgan</t>
  </si>
  <si>
    <t>437229</t>
  </si>
  <si>
    <t>Kimberly Alvarez</t>
  </si>
  <si>
    <t>USNV Jones FPO AA 46194</t>
  </si>
  <si>
    <t>0873930884</t>
  </si>
  <si>
    <t>48475</t>
  </si>
  <si>
    <t>594965</t>
  </si>
  <si>
    <t>Shannon Thompson</t>
  </si>
  <si>
    <t>414071</t>
  </si>
  <si>
    <t>Timothy Ray</t>
  </si>
  <si>
    <t>140 Sarah Creek Karaton, NM 29636</t>
  </si>
  <si>
    <t>9461818655</t>
  </si>
  <si>
    <t>43555</t>
  </si>
  <si>
    <t>498058</t>
  </si>
  <si>
    <t>Michael Contreras</t>
  </si>
  <si>
    <t>412670</t>
  </si>
  <si>
    <t>Lindsey Ellis</t>
  </si>
  <si>
    <t>2638 Kelly Burg Andradeland, FL 64389</t>
  </si>
  <si>
    <t>3347094447</t>
  </si>
  <si>
    <t>83669</t>
  </si>
  <si>
    <t>733847</t>
  </si>
  <si>
    <t>Janice Dominguez</t>
  </si>
  <si>
    <t>439102</t>
  </si>
  <si>
    <t>Colin Johnson</t>
  </si>
  <si>
    <t>82372 Michael Creek Suite 378 Thomasstad, WY 59875</t>
  </si>
  <si>
    <t>3803277330</t>
  </si>
  <si>
    <t>21218</t>
  </si>
  <si>
    <t>755337</t>
  </si>
  <si>
    <t>Rhonda Decker</t>
  </si>
  <si>
    <t>436564</t>
  </si>
  <si>
    <t>Samuel Banks</t>
  </si>
  <si>
    <t>USNS Le FPO AE 65403</t>
  </si>
  <si>
    <t>12787153090</t>
  </si>
  <si>
    <t>22005</t>
  </si>
  <si>
    <t>162835</t>
  </si>
  <si>
    <t>Miguel Crawford</t>
  </si>
  <si>
    <t>Jane Daniel</t>
  </si>
  <si>
    <t>93970 Jessica Ranch Lake Jessica, DE 23043</t>
  </si>
  <si>
    <t>9626108045</t>
  </si>
  <si>
    <t>68420</t>
  </si>
  <si>
    <t>255702</t>
  </si>
  <si>
    <t>281</t>
  </si>
  <si>
    <t>417119</t>
  </si>
  <si>
    <t>Shane Sanchez</t>
  </si>
  <si>
    <t>011 Hill Pass Apt. 488 South Curtisberg, TN 92787</t>
  </si>
  <si>
    <t>5393646849</t>
  </si>
  <si>
    <t>75755</t>
  </si>
  <si>
    <t>652070</t>
  </si>
  <si>
    <t>Scott Livingston</t>
  </si>
  <si>
    <t>433407</t>
  </si>
  <si>
    <t>Bryan Romero</t>
  </si>
  <si>
    <t>592 Whitaker Trail Suite 087 Matthewberg, NJ 80237</t>
  </si>
  <si>
    <t>2221467569</t>
  </si>
  <si>
    <t>98401</t>
  </si>
  <si>
    <t>504030</t>
  </si>
  <si>
    <t>Tristan Schultz</t>
  </si>
  <si>
    <t>429677</t>
  </si>
  <si>
    <t>Joshua Thompson</t>
  </si>
  <si>
    <t>Unit 8663 Box 6947 DPO AE 78888</t>
  </si>
  <si>
    <t>0182364196</t>
  </si>
  <si>
    <t>24199</t>
  </si>
  <si>
    <t>779634</t>
  </si>
  <si>
    <t>Jamie Burke</t>
  </si>
  <si>
    <t>430004</t>
  </si>
  <si>
    <t>Kevin Buchanan</t>
  </si>
  <si>
    <t>29262 Welch Vista Suite 891 Port Chelsea, DC 59282</t>
  </si>
  <si>
    <t>4399150441</t>
  </si>
  <si>
    <t>51841</t>
  </si>
  <si>
    <t>405753</t>
  </si>
  <si>
    <t>Margaret Mueller</t>
  </si>
  <si>
    <t>918</t>
  </si>
  <si>
    <t>401354</t>
  </si>
  <si>
    <t>Melissa Becker</t>
  </si>
  <si>
    <t>1472 Dodson Islands Simmonston, OH 38064</t>
  </si>
  <si>
    <t>1669759105</t>
  </si>
  <si>
    <t>86634</t>
  </si>
  <si>
    <t>815228</t>
  </si>
  <si>
    <t>Kyle Sanchez</t>
  </si>
  <si>
    <t>428798</t>
  </si>
  <si>
    <t>Roger Aguilar</t>
  </si>
  <si>
    <t>36270 Davis Gardens Port Michaelton, MS 33713</t>
  </si>
  <si>
    <t>18416834739</t>
  </si>
  <si>
    <t>18481</t>
  </si>
  <si>
    <t>268189</t>
  </si>
  <si>
    <t>Mrs. Melissa Velez</t>
  </si>
  <si>
    <t>405942</t>
  </si>
  <si>
    <t>Frank Burnett</t>
  </si>
  <si>
    <t>055 Avery Row Apt. 676 Keithbury, LA 30036</t>
  </si>
  <si>
    <t>2954891165</t>
  </si>
  <si>
    <t>38009</t>
  </si>
  <si>
    <t>576368</t>
  </si>
  <si>
    <t>Terry Collins</t>
  </si>
  <si>
    <t>430257</t>
  </si>
  <si>
    <t>Marcus Walsh</t>
  </si>
  <si>
    <t>312 Phillips Landing Suite 434 Port Courtneyport, VA 34556</t>
  </si>
  <si>
    <t>2574131426</t>
  </si>
  <si>
    <t>80505</t>
  </si>
  <si>
    <t>871498</t>
  </si>
  <si>
    <t>Dawn Horne</t>
  </si>
  <si>
    <t>Teresa Roth</t>
  </si>
  <si>
    <t>64205 Lewis View West Daniellemouth, CO 51091</t>
  </si>
  <si>
    <t>6663194768</t>
  </si>
  <si>
    <t>90639</t>
  </si>
  <si>
    <t>897792</t>
  </si>
  <si>
    <t>Crystal Benson</t>
  </si>
  <si>
    <t>412834</t>
  </si>
  <si>
    <t>Julian Carter</t>
  </si>
  <si>
    <t>56501 Mcdonald Circle Apt. 569 Jimmymouth, GA 53499</t>
  </si>
  <si>
    <t>15273168836</t>
  </si>
  <si>
    <t>35231</t>
  </si>
  <si>
    <t>532328</t>
  </si>
  <si>
    <t>Robert Kramer</t>
  </si>
  <si>
    <t>417</t>
  </si>
  <si>
    <t>429096</t>
  </si>
  <si>
    <t>Lisa Whitaker</t>
  </si>
  <si>
    <t>184 Garcia Spur Apt. 298 Burnsstad, DC 16407</t>
  </si>
  <si>
    <t>5239867332</t>
  </si>
  <si>
    <t>36189</t>
  </si>
  <si>
    <t>299377</t>
  </si>
  <si>
    <t>Anthony Miller</t>
  </si>
  <si>
    <t>404118</t>
  </si>
  <si>
    <t>Jennifer Robinson</t>
  </si>
  <si>
    <t>48193 Michael Passage Suite 944 Toddton, NJ 93836</t>
  </si>
  <si>
    <t>3433999579</t>
  </si>
  <si>
    <t>35828</t>
  </si>
  <si>
    <t>171690</t>
  </si>
  <si>
    <t>Pamela Morales</t>
  </si>
  <si>
    <t>426224</t>
  </si>
  <si>
    <t>Jose Jones</t>
  </si>
  <si>
    <t>Unit 4614 Box 7730 DPO AE 62538</t>
  </si>
  <si>
    <t>8233780297</t>
  </si>
  <si>
    <t>92382</t>
  </si>
  <si>
    <t>241126</t>
  </si>
  <si>
    <t>Angela Mcdonald</t>
  </si>
  <si>
    <t>408532</t>
  </si>
  <si>
    <t>Brittany Johnson</t>
  </si>
  <si>
    <t>Unit 9290 Box 7410 DPO AA 26239</t>
  </si>
  <si>
    <t>3172551536</t>
  </si>
  <si>
    <t>87675</t>
  </si>
  <si>
    <t>144761</t>
  </si>
  <si>
    <t>Carla Ryan</t>
  </si>
  <si>
    <t>413937</t>
  </si>
  <si>
    <t>Duane Williams</t>
  </si>
  <si>
    <t>5488 Nguyen Hill Suite 100 Desireeside, AZ 46231</t>
  </si>
  <si>
    <t>9182952144</t>
  </si>
  <si>
    <t>67791</t>
  </si>
  <si>
    <t>320753</t>
  </si>
  <si>
    <t>Carolyn Roberson</t>
  </si>
  <si>
    <t>401570</t>
  </si>
  <si>
    <t>Hannah Cherry</t>
  </si>
  <si>
    <t>336 King Field Suite 953 Jacksonshire, DE 37613</t>
  </si>
  <si>
    <t>13163619620</t>
  </si>
  <si>
    <t>26714</t>
  </si>
  <si>
    <t>864288</t>
  </si>
  <si>
    <t>Melissa Lopez DDS</t>
  </si>
  <si>
    <t>433639</t>
  </si>
  <si>
    <t>Robert Nash</t>
  </si>
  <si>
    <t>3836 Dunn Gateway Suite 690 Maureenburgh, RI 17422</t>
  </si>
  <si>
    <t>6159685490</t>
  </si>
  <si>
    <t>63380</t>
  </si>
  <si>
    <t>802280</t>
  </si>
  <si>
    <t>Robin Larson</t>
  </si>
  <si>
    <t>422527</t>
  </si>
  <si>
    <t>Kim Chen</t>
  </si>
  <si>
    <t>740 Daniel Camp Lake Michaelmouth, AR 20248</t>
  </si>
  <si>
    <t>9885574583</t>
  </si>
  <si>
    <t>67999</t>
  </si>
  <si>
    <t>892405</t>
  </si>
  <si>
    <t>Kayla Maldonado</t>
  </si>
  <si>
    <t>735</t>
  </si>
  <si>
    <t>412346</t>
  </si>
  <si>
    <t>Shannon Steele</t>
  </si>
  <si>
    <t>921 Brandon Pine Cordovamouth, NE 87611</t>
  </si>
  <si>
    <t>2212530926</t>
  </si>
  <si>
    <t>43648</t>
  </si>
  <si>
    <t>837383</t>
  </si>
  <si>
    <t>Mallory Dillon</t>
  </si>
  <si>
    <t>407706</t>
  </si>
  <si>
    <t>John Phillips</t>
  </si>
  <si>
    <t>4240 Johnson Plain Apt. 470 West Janice, OH 78079</t>
  </si>
  <si>
    <t>6770709958</t>
  </si>
  <si>
    <t>81338</t>
  </si>
  <si>
    <t>112987</t>
  </si>
  <si>
    <t>Adam Navarro</t>
  </si>
  <si>
    <t>432116</t>
  </si>
  <si>
    <t>Valerie Pace</t>
  </si>
  <si>
    <t>3065 Smith Parkways Apt. 591 Tannershire, ND 94932</t>
  </si>
  <si>
    <t>0984831455</t>
  </si>
  <si>
    <t>92524</t>
  </si>
  <si>
    <t>377336</t>
  </si>
  <si>
    <t>Jonathan Cochran</t>
  </si>
  <si>
    <t>431703</t>
  </si>
  <si>
    <t>Maria King</t>
  </si>
  <si>
    <t>050 Davis Course Jordanside, OK 20581</t>
  </si>
  <si>
    <t>3396340334</t>
  </si>
  <si>
    <t>30516</t>
  </si>
  <si>
    <t>103200</t>
  </si>
  <si>
    <t>Carolyn West</t>
  </si>
  <si>
    <t>434869</t>
  </si>
  <si>
    <t>Mrs. Rebecca Chambers</t>
  </si>
  <si>
    <t>94971 Cox Extension Lake Stephanie, TN 75159</t>
  </si>
  <si>
    <t>4493351896</t>
  </si>
  <si>
    <t>57399</t>
  </si>
  <si>
    <t>431075</t>
  </si>
  <si>
    <t>Katie Weeks</t>
  </si>
  <si>
    <t>445</t>
  </si>
  <si>
    <t>416739</t>
  </si>
  <si>
    <t>09236 Reyes Wells Apt. 082 Lake William, VT 99110</t>
  </si>
  <si>
    <t>5523953981</t>
  </si>
  <si>
    <t>44804</t>
  </si>
  <si>
    <t>738159</t>
  </si>
  <si>
    <t>Abigail Martinez</t>
  </si>
  <si>
    <t>411389</t>
  </si>
  <si>
    <t>Travis Patterson</t>
  </si>
  <si>
    <t>164 Haynes Road Suite 734 West Williamview, MT 70703</t>
  </si>
  <si>
    <t>11638036842</t>
  </si>
  <si>
    <t>78461</t>
  </si>
  <si>
    <t>498168</t>
  </si>
  <si>
    <t>Devin Wallace</t>
  </si>
  <si>
    <t>430067</t>
  </si>
  <si>
    <t>Sandra Johnson</t>
  </si>
  <si>
    <t>1223 Yolanda Branch Donaldside, AR 22136</t>
  </si>
  <si>
    <t>2705897560</t>
  </si>
  <si>
    <t>78656</t>
  </si>
  <si>
    <t>107388</t>
  </si>
  <si>
    <t>Charles Case</t>
  </si>
  <si>
    <t>434813</t>
  </si>
  <si>
    <t>Alexandra Garcia</t>
  </si>
  <si>
    <t>11859 Walter Road Port Margaret, UT 17084</t>
  </si>
  <si>
    <t>2490628326</t>
  </si>
  <si>
    <t>34603</t>
  </si>
  <si>
    <t>830062</t>
  </si>
  <si>
    <t>Harold Craig</t>
  </si>
  <si>
    <t>435116</t>
  </si>
  <si>
    <t>5074 Torres Extensions North Franklin, MN 72961</t>
  </si>
  <si>
    <t>9328053967</t>
  </si>
  <si>
    <t>42717</t>
  </si>
  <si>
    <t>147021</t>
  </si>
  <si>
    <t>Dr. Collin Gordon</t>
  </si>
  <si>
    <t>423984</t>
  </si>
  <si>
    <t>Jerry Lawrence</t>
  </si>
  <si>
    <t>67102 Matthew Rest Port Lauraton, WI 95963</t>
  </si>
  <si>
    <t>2856456556</t>
  </si>
  <si>
    <t>73117</t>
  </si>
  <si>
    <t>146140</t>
  </si>
  <si>
    <t>Nicole Jackson</t>
  </si>
  <si>
    <t>404006</t>
  </si>
  <si>
    <t>Julia Villegas</t>
  </si>
  <si>
    <t>2666 Mark Unions Suite 592 East Nicoleberg, CA 78046</t>
  </si>
  <si>
    <t>5069100682</t>
  </si>
  <si>
    <t>42112</t>
  </si>
  <si>
    <t>779888</t>
  </si>
  <si>
    <t>Tiffany Hunt</t>
  </si>
  <si>
    <t>417144</t>
  </si>
  <si>
    <t>Gregory Mitchell</t>
  </si>
  <si>
    <t>998 Marvin Stravenue Lake Aprilmouth, MN 99021</t>
  </si>
  <si>
    <t>5552633160</t>
  </si>
  <si>
    <t>92257</t>
  </si>
  <si>
    <t>268339</t>
  </si>
  <si>
    <t>Julia Werner</t>
  </si>
  <si>
    <t>434683</t>
  </si>
  <si>
    <t>Doris Davis</t>
  </si>
  <si>
    <t>39454 Kelly Turnpike Port Taraville, IA 19521</t>
  </si>
  <si>
    <t>5298353667</t>
  </si>
  <si>
    <t>77038</t>
  </si>
  <si>
    <t>243434</t>
  </si>
  <si>
    <t>Theresa Mcdonald</t>
  </si>
  <si>
    <t>408617</t>
  </si>
  <si>
    <t>Andre Little</t>
  </si>
  <si>
    <t>8914 Lisa Locks Suite 127 Randyfurt, CT 64155</t>
  </si>
  <si>
    <t>1185138668</t>
  </si>
  <si>
    <t>11865</t>
  </si>
  <si>
    <t>521918</t>
  </si>
  <si>
    <t>Kaitlyn Mayer</t>
  </si>
  <si>
    <t>437703</t>
  </si>
  <si>
    <t>Edward Hendrix</t>
  </si>
  <si>
    <t>84706 Zachary Walk New Michelle, AR 88854</t>
  </si>
  <si>
    <t>3098761525</t>
  </si>
  <si>
    <t>28934</t>
  </si>
  <si>
    <t>922706</t>
  </si>
  <si>
    <t>Jonathan Reilly</t>
  </si>
  <si>
    <t>414429</t>
  </si>
  <si>
    <t>Thomas Gonzalez</t>
  </si>
  <si>
    <t>0934 Renee Parkway Apt. 640 West David, DE 33062</t>
  </si>
  <si>
    <t>9999595542</t>
  </si>
  <si>
    <t>43747</t>
  </si>
  <si>
    <t>116311</t>
  </si>
  <si>
    <t>Sean Taylor</t>
  </si>
  <si>
    <t>432533</t>
  </si>
  <si>
    <t>Thomas Franklin</t>
  </si>
  <si>
    <t>4372 Jennifer Estates New Samanthafurt, AZ 49061</t>
  </si>
  <si>
    <t>2860198676</t>
  </si>
  <si>
    <t>20815</t>
  </si>
  <si>
    <t>734010</t>
  </si>
  <si>
    <t>Sarah Andrews</t>
  </si>
  <si>
    <t>414230</t>
  </si>
  <si>
    <t>Jason Gates</t>
  </si>
  <si>
    <t>489 Kristen Port Apt. 239 North Juanfurt, WY 91240</t>
  </si>
  <si>
    <t>9444697685</t>
  </si>
  <si>
    <t>92395</t>
  </si>
  <si>
    <t>320874</t>
  </si>
  <si>
    <t>495</t>
  </si>
  <si>
    <t>439032</t>
  </si>
  <si>
    <t>Jasmine Adams</t>
  </si>
  <si>
    <t>75168 Jennifer Mall New Bradleyview, OK 44885</t>
  </si>
  <si>
    <t>4800725768</t>
  </si>
  <si>
    <t>79724</t>
  </si>
  <si>
    <t>149615</t>
  </si>
  <si>
    <t>Carol Maxwell</t>
  </si>
  <si>
    <t>411759</t>
  </si>
  <si>
    <t>Jason Martinez</t>
  </si>
  <si>
    <t>34829 Saunders Rapid Apt. 196 Phillipsville, IN 86259</t>
  </si>
  <si>
    <t>4524132529</t>
  </si>
  <si>
    <t>46964</t>
  </si>
  <si>
    <t>956601</t>
  </si>
  <si>
    <t>Stacy Combs</t>
  </si>
  <si>
    <t>404657</t>
  </si>
  <si>
    <t>Cameron Martinez</t>
  </si>
  <si>
    <t>68520 George Landing Suite 255 Estradafurt, IN 38673</t>
  </si>
  <si>
    <t>16531672846</t>
  </si>
  <si>
    <t>98432</t>
  </si>
  <si>
    <t>956540</t>
  </si>
  <si>
    <t>Veronica Perez</t>
  </si>
  <si>
    <t>431461</t>
  </si>
  <si>
    <t>Jose Richardson</t>
  </si>
  <si>
    <t>9397 Terrell Mission Apt. 052 Liland, ID 31783</t>
  </si>
  <si>
    <t>4697041429</t>
  </si>
  <si>
    <t>95018</t>
  </si>
  <si>
    <t>635203</t>
  </si>
  <si>
    <t>Richard Clark</t>
  </si>
  <si>
    <t>439297</t>
  </si>
  <si>
    <t>Elizabeth Johnston</t>
  </si>
  <si>
    <t>607 Samuel Estates Suite 515 Michaelchester, MD 40705</t>
  </si>
  <si>
    <t>6428387955</t>
  </si>
  <si>
    <t>77686</t>
  </si>
  <si>
    <t>656566</t>
  </si>
  <si>
    <t>Kevin Robinson</t>
  </si>
  <si>
    <t>409225</t>
  </si>
  <si>
    <t>Randy Fernandez</t>
  </si>
  <si>
    <t>58667 Campbell Forge Baldwinshire, MT 31380</t>
  </si>
  <si>
    <t>8992671840</t>
  </si>
  <si>
    <t>42106</t>
  </si>
  <si>
    <t>940371</t>
  </si>
  <si>
    <t>Brittany Soto</t>
  </si>
  <si>
    <t>436836</t>
  </si>
  <si>
    <t>Gary Atkinson</t>
  </si>
  <si>
    <t>PSC 4978, Box 7199 APO AA 89372</t>
  </si>
  <si>
    <t>17689455830</t>
  </si>
  <si>
    <t>76633</t>
  </si>
  <si>
    <t>440654</t>
  </si>
  <si>
    <t>Lindsey Brown</t>
  </si>
  <si>
    <t>413632</t>
  </si>
  <si>
    <t>867 Webster Place West Rebeccatown, FL 99633</t>
  </si>
  <si>
    <t>8503735560</t>
  </si>
  <si>
    <t>25867</t>
  </si>
  <si>
    <t>969999</t>
  </si>
  <si>
    <t>401483</t>
  </si>
  <si>
    <t>Steven Wilson</t>
  </si>
  <si>
    <t>51968 Joseph Flat Gregfurt, MO 02061</t>
  </si>
  <si>
    <t>9889451305</t>
  </si>
  <si>
    <t>21261</t>
  </si>
  <si>
    <t>874264</t>
  </si>
  <si>
    <t>David Hicks</t>
  </si>
  <si>
    <t>436196</t>
  </si>
  <si>
    <t>David Kim</t>
  </si>
  <si>
    <t>977 Sandoval Turnpike Riverastad, MN 87298</t>
  </si>
  <si>
    <t>8774082474</t>
  </si>
  <si>
    <t>15687</t>
  </si>
  <si>
    <t>865331</t>
  </si>
  <si>
    <t>Denise Moon</t>
  </si>
  <si>
    <t>412827</t>
  </si>
  <si>
    <t>Felicia Moody</t>
  </si>
  <si>
    <t>8564 Joseph Summit Rosetown, MO 75676</t>
  </si>
  <si>
    <t>14721961388</t>
  </si>
  <si>
    <t>32505</t>
  </si>
  <si>
    <t>564442</t>
  </si>
  <si>
    <t>Gerald Day</t>
  </si>
  <si>
    <t>439152</t>
  </si>
  <si>
    <t>Mr. Allen Williams</t>
  </si>
  <si>
    <t>79198 Albert Key North Erikaland, KY 29129</t>
  </si>
  <si>
    <t>3263615654</t>
  </si>
  <si>
    <t>46947</t>
  </si>
  <si>
    <t>638064</t>
  </si>
  <si>
    <t>William Williams</t>
  </si>
  <si>
    <t>433258</t>
  </si>
  <si>
    <t>Sean Tyler</t>
  </si>
  <si>
    <t>583 Jay Harbors Suite 237 Nunezhaven, SD 94683</t>
  </si>
  <si>
    <t>4161801794</t>
  </si>
  <si>
    <t>91562</t>
  </si>
  <si>
    <t>490466</t>
  </si>
  <si>
    <t>Gary Saunders</t>
  </si>
  <si>
    <t>986</t>
  </si>
  <si>
    <t>427539</t>
  </si>
  <si>
    <t>Sara Garner</t>
  </si>
  <si>
    <t>60259 Edwards Villages Tamimouth, MI 44570</t>
  </si>
  <si>
    <t>0096429387</t>
  </si>
  <si>
    <t>64194</t>
  </si>
  <si>
    <t>691013</t>
  </si>
  <si>
    <t>Shawn Galloway</t>
  </si>
  <si>
    <t>417177</t>
  </si>
  <si>
    <t>Timothy Moore</t>
  </si>
  <si>
    <t>522 Smith Islands Apt. 962 Smithfurt, WY 81171</t>
  </si>
  <si>
    <t>9156390601</t>
  </si>
  <si>
    <t>39649</t>
  </si>
  <si>
    <t>799363</t>
  </si>
  <si>
    <t>Jamie Gonzalez</t>
  </si>
  <si>
    <t>430827</t>
  </si>
  <si>
    <t>Jeff Gaines</t>
  </si>
  <si>
    <t>86027 Johnson Heights Suite 812 West Christophermouth, DC 19845</t>
  </si>
  <si>
    <t>9622651044</t>
  </si>
  <si>
    <t>79286</t>
  </si>
  <si>
    <t>559217</t>
  </si>
  <si>
    <t>Tom Patrick</t>
  </si>
  <si>
    <t>424279</t>
  </si>
  <si>
    <t>Gregory Hansen III</t>
  </si>
  <si>
    <t>6666 Colon Vista Apt. 236 West Tiffanyton, TX 29998</t>
  </si>
  <si>
    <t>4987399252</t>
  </si>
  <si>
    <t>97480</t>
  </si>
  <si>
    <t>819745</t>
  </si>
  <si>
    <t>Vincent Petersen</t>
  </si>
  <si>
    <t>423983</t>
  </si>
  <si>
    <t>Mary Callahan</t>
  </si>
  <si>
    <t>8911 Carlos Gateway South Elizabeth, SD 73802</t>
  </si>
  <si>
    <t>4446269526</t>
  </si>
  <si>
    <t>18849</t>
  </si>
  <si>
    <t>745496</t>
  </si>
  <si>
    <t>Robert Wheeler</t>
  </si>
  <si>
    <t>436960</t>
  </si>
  <si>
    <t>Caitlin Watkins</t>
  </si>
  <si>
    <t>231 Elizabeth Summit New Alexistown, ND 90467</t>
  </si>
  <si>
    <t>1734324399</t>
  </si>
  <si>
    <t>47630</t>
  </si>
  <si>
    <t>152839</t>
  </si>
  <si>
    <t>Carl Sullivan</t>
  </si>
  <si>
    <t>417227</t>
  </si>
  <si>
    <t>Danielle Hutchinson</t>
  </si>
  <si>
    <t>3608 Hood Estate Rickfurt, FL 17328</t>
  </si>
  <si>
    <t>10243955431</t>
  </si>
  <si>
    <t>84512</t>
  </si>
  <si>
    <t>397966</t>
  </si>
  <si>
    <t>Jesse Armstrong</t>
  </si>
  <si>
    <t>435434</t>
  </si>
  <si>
    <t>Mark Robertson</t>
  </si>
  <si>
    <t>6060 Victoria Harbors East Scottland, AL 27619</t>
  </si>
  <si>
    <t>2447382841</t>
  </si>
  <si>
    <t>54811</t>
  </si>
  <si>
    <t>481216</t>
  </si>
  <si>
    <t>Kimberly Diaz</t>
  </si>
  <si>
    <t>403733</t>
  </si>
  <si>
    <t>Jessica Hopkins</t>
  </si>
  <si>
    <t>2755 Megan Mountain New Robertmouth, AR 98273</t>
  </si>
  <si>
    <t>3138968224</t>
  </si>
  <si>
    <t>55701</t>
  </si>
  <si>
    <t>797594</t>
  </si>
  <si>
    <t>Stephanie Gibbs</t>
  </si>
  <si>
    <t>Karen Johnson</t>
  </si>
  <si>
    <t>4021 John Lake Lake Jeffreyfort, MD 92509</t>
  </si>
  <si>
    <t>1762480078</t>
  </si>
  <si>
    <t>10487</t>
  </si>
  <si>
    <t>107556</t>
  </si>
  <si>
    <t>Diane Simon</t>
  </si>
  <si>
    <t>421274</t>
  </si>
  <si>
    <t>77542 Sheila Unions Apt. 155 Victorberg, MT 70222</t>
  </si>
  <si>
    <t>1144883314</t>
  </si>
  <si>
    <t>19214</t>
  </si>
  <si>
    <t>319549</t>
  </si>
  <si>
    <t>Richard Martin</t>
  </si>
  <si>
    <t>404962</t>
  </si>
  <si>
    <t>Kimberly Myers</t>
  </si>
  <si>
    <t>518 Jessica Run Suite 688 Jordanside, CA 14620</t>
  </si>
  <si>
    <t>1920435556</t>
  </si>
  <si>
    <t>18570</t>
  </si>
  <si>
    <t>972089</t>
  </si>
  <si>
    <t>Micheal Hodge</t>
  </si>
  <si>
    <t>407817</t>
  </si>
  <si>
    <t>Jennifer Miller DDS</t>
  </si>
  <si>
    <t>3456 Sandra Village South Andrew, WV 45963</t>
  </si>
  <si>
    <t>8445692411</t>
  </si>
  <si>
    <t>21428</t>
  </si>
  <si>
    <t>828629</t>
  </si>
  <si>
    <t>Ashley Perez</t>
  </si>
  <si>
    <t>951</t>
  </si>
  <si>
    <t>426738</t>
  </si>
  <si>
    <t>Allen Dean</t>
  </si>
  <si>
    <t>1121 Warner Expressway Apt. 069 Brendashire, TX 22661</t>
  </si>
  <si>
    <t>8257341154</t>
  </si>
  <si>
    <t>70350</t>
  </si>
  <si>
    <t>274426</t>
  </si>
  <si>
    <t>Michael Mann</t>
  </si>
  <si>
    <t>418661</t>
  </si>
  <si>
    <t>Stephanie Walker</t>
  </si>
  <si>
    <t>9592 Robin Fort Apt. 598 Thompsonhaven, NC 88940</t>
  </si>
  <si>
    <t>4508787137</t>
  </si>
  <si>
    <t>84331</t>
  </si>
  <si>
    <t>971847</t>
  </si>
  <si>
    <t>Bobby Mitchell</t>
  </si>
  <si>
    <t>412498</t>
  </si>
  <si>
    <t>Jennifer Walker</t>
  </si>
  <si>
    <t>25109 April Stream Suite 410 Lake Mark, TX 40424</t>
  </si>
  <si>
    <t>0165326521</t>
  </si>
  <si>
    <t>51373</t>
  </si>
  <si>
    <t>153582</t>
  </si>
  <si>
    <t>Elizabeth Ritter</t>
  </si>
  <si>
    <t>432042</t>
  </si>
  <si>
    <t>Aaron Mullins</t>
  </si>
  <si>
    <t>651 Jeffrey Streets East Josephberg, AL 62577</t>
  </si>
  <si>
    <t>7564450653</t>
  </si>
  <si>
    <t>98517</t>
  </si>
  <si>
    <t>280048</t>
  </si>
  <si>
    <t>Sara Logan</t>
  </si>
  <si>
    <t>417045</t>
  </si>
  <si>
    <t>Katelyn Keller</t>
  </si>
  <si>
    <t>31362 Wang Island Weaverside, MO 07079</t>
  </si>
  <si>
    <t>6818155083</t>
  </si>
  <si>
    <t>36744</t>
  </si>
  <si>
    <t>751359</t>
  </si>
  <si>
    <t>Kristine Blevins</t>
  </si>
  <si>
    <t>423921</t>
  </si>
  <si>
    <t>Brandy Burton</t>
  </si>
  <si>
    <t>166 Michael Cove Suite 897 North Anthony, UT 77673</t>
  </si>
  <si>
    <t>2835401127</t>
  </si>
  <si>
    <t>54996</t>
  </si>
  <si>
    <t>999858</t>
  </si>
  <si>
    <t>Diane Munoz</t>
  </si>
  <si>
    <t>431683</t>
  </si>
  <si>
    <t>Dr. Christian Landry PhD</t>
  </si>
  <si>
    <t>PSC 7981, Box 0397 APO AP 86863</t>
  </si>
  <si>
    <t>6825576388</t>
  </si>
  <si>
    <t>96439</t>
  </si>
  <si>
    <t>869305</t>
  </si>
  <si>
    <t>Derrick Sims</t>
  </si>
  <si>
    <t>420549</t>
  </si>
  <si>
    <t>Stacey Castillo</t>
  </si>
  <si>
    <t>871 Ryan Harbor Suite 138 South Beverly, VT 58712</t>
  </si>
  <si>
    <t>15293795109</t>
  </si>
  <si>
    <t>50652</t>
  </si>
  <si>
    <t>441000</t>
  </si>
  <si>
    <t>Ronald Patterson</t>
  </si>
  <si>
    <t>436662</t>
  </si>
  <si>
    <t>Vickie Peck</t>
  </si>
  <si>
    <t>326 Christina Corners South David, MO 56667</t>
  </si>
  <si>
    <t>5112515484</t>
  </si>
  <si>
    <t>94174</t>
  </si>
  <si>
    <t>118470</t>
  </si>
  <si>
    <t>Kathryn Jones</t>
  </si>
  <si>
    <t>413773</t>
  </si>
  <si>
    <t>Rachel Mullen</t>
  </si>
  <si>
    <t>239 Cooper Point New Alexanderside, AZ 99281</t>
  </si>
  <si>
    <t>9926020844</t>
  </si>
  <si>
    <t>46005</t>
  </si>
  <si>
    <t>731026</t>
  </si>
  <si>
    <t>Steven Lopez</t>
  </si>
  <si>
    <t>456</t>
  </si>
  <si>
    <t>416799</t>
  </si>
  <si>
    <t>Lindsey Schmitt</t>
  </si>
  <si>
    <t>62477 Arias Islands Apt. 155 Johnsonside, VT 08357</t>
  </si>
  <si>
    <t>9681067161</t>
  </si>
  <si>
    <t>49082</t>
  </si>
  <si>
    <t>805202</t>
  </si>
  <si>
    <t>Anita Roberts</t>
  </si>
  <si>
    <t>404374</t>
  </si>
  <si>
    <t>Mr. James Gonzalez</t>
  </si>
  <si>
    <t>655 Campbell Mount Wilkinsonborough, HI 12458</t>
  </si>
  <si>
    <t>2094354171</t>
  </si>
  <si>
    <t>99880</t>
  </si>
  <si>
    <t>893189</t>
  </si>
  <si>
    <t>Patricia Jensen</t>
  </si>
  <si>
    <t>420665</t>
  </si>
  <si>
    <t>39621 Dixon Harbor Andersonbury, NC 08413</t>
  </si>
  <si>
    <t>0922747502</t>
  </si>
  <si>
    <t>78062</t>
  </si>
  <si>
    <t>157671</t>
  </si>
  <si>
    <t>Dr. Melissa Reyes DVM</t>
  </si>
  <si>
    <t>417714</t>
  </si>
  <si>
    <t>Maria Gibson</t>
  </si>
  <si>
    <t>48857 Erin Brook Suite 663 East Jameston, MO 51211</t>
  </si>
  <si>
    <t>0389104811</t>
  </si>
  <si>
    <t>93981</t>
  </si>
  <si>
    <t>703561</t>
  </si>
  <si>
    <t>Tammy Simpson</t>
  </si>
  <si>
    <t>570</t>
  </si>
  <si>
    <t>409453</t>
  </si>
  <si>
    <t>Jennifer Barnes</t>
  </si>
  <si>
    <t>18208 Obrien Inlet Apt. 234 Port Brendafort, AK 43863</t>
  </si>
  <si>
    <t>0435484837</t>
  </si>
  <si>
    <t>63902</t>
  </si>
  <si>
    <t>932167</t>
  </si>
  <si>
    <t>Sarah Stewart</t>
  </si>
  <si>
    <t>284</t>
  </si>
  <si>
    <t>437748</t>
  </si>
  <si>
    <t>Jessica Edwards</t>
  </si>
  <si>
    <t>USNV Lopez FPO AP 57475</t>
  </si>
  <si>
    <t>0890171451</t>
  </si>
  <si>
    <t>39837</t>
  </si>
  <si>
    <t>470860</t>
  </si>
  <si>
    <t>Anne Hudson</t>
  </si>
  <si>
    <t>406207</t>
  </si>
  <si>
    <t>Jordan Fields</t>
  </si>
  <si>
    <t>8713 Kimberly Spring Suite 800 Brianmouth, TX 91436</t>
  </si>
  <si>
    <t>3055913685</t>
  </si>
  <si>
    <t>40282</t>
  </si>
  <si>
    <t>799762</t>
  </si>
  <si>
    <t>Katie Wiley</t>
  </si>
  <si>
    <t>431599</t>
  </si>
  <si>
    <t>Yvonne Mcmillan</t>
  </si>
  <si>
    <t>38999 Bowman Plain Lozanochester, OH 90482</t>
  </si>
  <si>
    <t>13445177968</t>
  </si>
  <si>
    <t>78638</t>
  </si>
  <si>
    <t>713286</t>
  </si>
  <si>
    <t>Sarah Romero</t>
  </si>
  <si>
    <t>417937</t>
  </si>
  <si>
    <t>Laura Bennett</t>
  </si>
  <si>
    <t>7322 Dixon Street Apt. 065 Johnsonmouth, WY 53755</t>
  </si>
  <si>
    <t>9428947006</t>
  </si>
  <si>
    <t>29360</t>
  </si>
  <si>
    <t>810490</t>
  </si>
  <si>
    <t>Gary Shaw</t>
  </si>
  <si>
    <t>932</t>
  </si>
  <si>
    <t>405128</t>
  </si>
  <si>
    <t>Richard Hammond</t>
  </si>
  <si>
    <t>7012 Kenneth Mount New Markfort, KS 14155</t>
  </si>
  <si>
    <t>4603335489</t>
  </si>
  <si>
    <t>16302</t>
  </si>
  <si>
    <t>581617</t>
  </si>
  <si>
    <t>Stephen Davis</t>
  </si>
  <si>
    <t>415817</t>
  </si>
  <si>
    <t>Jeffrey Gates</t>
  </si>
  <si>
    <t>00854 Sherri Wells New David, NH 62510</t>
  </si>
  <si>
    <t>0651657546</t>
  </si>
  <si>
    <t>37656</t>
  </si>
  <si>
    <t>607567</t>
  </si>
  <si>
    <t>Stephanie Arnold</t>
  </si>
  <si>
    <t>402341</t>
  </si>
  <si>
    <t>Robert Maynard</t>
  </si>
  <si>
    <t>532 Padilla Coves Apt. 185 North Allisonburgh, GA 22218</t>
  </si>
  <si>
    <t>0894594950</t>
  </si>
  <si>
    <t>92296</t>
  </si>
  <si>
    <t>509998</t>
  </si>
  <si>
    <t>Aaron Davis</t>
  </si>
  <si>
    <t>406906</t>
  </si>
  <si>
    <t>Michael Lane</t>
  </si>
  <si>
    <t>58864 Sara Mountains Suite 087 Wallaceville, ID 34757</t>
  </si>
  <si>
    <t>7548337442</t>
  </si>
  <si>
    <t>37501</t>
  </si>
  <si>
    <t>302227</t>
  </si>
  <si>
    <t>Michael Ramirez</t>
  </si>
  <si>
    <t>897</t>
  </si>
  <si>
    <t>426002</t>
  </si>
  <si>
    <t>Amanda Wheeler</t>
  </si>
  <si>
    <t>928 Kelly Garden Suite 941 Michaelside, NC 25452</t>
  </si>
  <si>
    <t>1219387144</t>
  </si>
  <si>
    <t>26133</t>
  </si>
  <si>
    <t>146156</t>
  </si>
  <si>
    <t>John Moyer</t>
  </si>
  <si>
    <t>417677</t>
  </si>
  <si>
    <t>Thomas Bell</t>
  </si>
  <si>
    <t>Unit 3109 Box 2806 DPO AP 34950</t>
  </si>
  <si>
    <t>7288189309</t>
  </si>
  <si>
    <t>18339</t>
  </si>
  <si>
    <t>614288</t>
  </si>
  <si>
    <t>Sandra Young</t>
  </si>
  <si>
    <t>402584</t>
  </si>
  <si>
    <t>Mario Williams</t>
  </si>
  <si>
    <t>8646 Quinn Pines Pinedamouth, NM 99129</t>
  </si>
  <si>
    <t>8254792961</t>
  </si>
  <si>
    <t>12182</t>
  </si>
  <si>
    <t>482010</t>
  </si>
  <si>
    <t>Tristan Haynes</t>
  </si>
  <si>
    <t>435077</t>
  </si>
  <si>
    <t>Ashley Ferguson</t>
  </si>
  <si>
    <t>27804 Tyler Points Suite 989 North Sara, CT 94977</t>
  </si>
  <si>
    <t>4206947203</t>
  </si>
  <si>
    <t>97149</t>
  </si>
  <si>
    <t>443965</t>
  </si>
  <si>
    <t>Lisa Carter</t>
  </si>
  <si>
    <t>437701</t>
  </si>
  <si>
    <t>Zachary Molina</t>
  </si>
  <si>
    <t>03696 Smith Inlet Apt. 672 Carlmouth, MO 22834</t>
  </si>
  <si>
    <t>17111231003</t>
  </si>
  <si>
    <t>28103</t>
  </si>
  <si>
    <t>705838</t>
  </si>
  <si>
    <t>William Hall</t>
  </si>
  <si>
    <t>Mario Jones</t>
  </si>
  <si>
    <t>38850 Ellison Course Apt. 319 Brookston, WI 02037</t>
  </si>
  <si>
    <t>3050832856</t>
  </si>
  <si>
    <t>26058</t>
  </si>
  <si>
    <t>854983</t>
  </si>
  <si>
    <t>410922</t>
  </si>
  <si>
    <t>Mark Stout</t>
  </si>
  <si>
    <t>1048 Torres Station Suite 104 South Clinton, SC 52613</t>
  </si>
  <si>
    <t>6616490241</t>
  </si>
  <si>
    <t>52749</t>
  </si>
  <si>
    <t>846963</t>
  </si>
  <si>
    <t>Jennifer Gonzalez</t>
  </si>
  <si>
    <t>752</t>
  </si>
  <si>
    <t>413756</t>
  </si>
  <si>
    <t>Tricia Adams</t>
  </si>
  <si>
    <t>1309 Alexis Station Weberhaven, UT 84782</t>
  </si>
  <si>
    <t>3128262119</t>
  </si>
  <si>
    <t>88166</t>
  </si>
  <si>
    <t>248120</t>
  </si>
  <si>
    <t>Kimberly Williams</t>
  </si>
  <si>
    <t>473</t>
  </si>
  <si>
    <t>432380</t>
  </si>
  <si>
    <t>Andrea Cummings</t>
  </si>
  <si>
    <t>933 William Vista Suite 138 Seanburgh, CO 06430</t>
  </si>
  <si>
    <t>13377922262</t>
  </si>
  <si>
    <t>34705</t>
  </si>
  <si>
    <t>440114</t>
  </si>
  <si>
    <t>Bradley Gray</t>
  </si>
  <si>
    <t>745</t>
  </si>
  <si>
    <t>415089</t>
  </si>
  <si>
    <t>Joshua George</t>
  </si>
  <si>
    <t>530 Daniel Stream Suite 518 Thomasshire, DC 19087</t>
  </si>
  <si>
    <t>4849474977</t>
  </si>
  <si>
    <t>31305</t>
  </si>
  <si>
    <t>256895</t>
  </si>
  <si>
    <t>Anthony King</t>
  </si>
  <si>
    <t>838</t>
  </si>
  <si>
    <t>432604</t>
  </si>
  <si>
    <t>Debbie Williams</t>
  </si>
  <si>
    <t>09139 Tammy Mill Suite 733 Tracybury, IA 58152</t>
  </si>
  <si>
    <t>9316547672</t>
  </si>
  <si>
    <t>21625</t>
  </si>
  <si>
    <t>803814</t>
  </si>
  <si>
    <t>Ashley Barnes</t>
  </si>
  <si>
    <t>659</t>
  </si>
  <si>
    <t>429284</t>
  </si>
  <si>
    <t>Matthew Rodriguez</t>
  </si>
  <si>
    <t>024 Fisher Mount Suite 637 New Andrew, NY 69352</t>
  </si>
  <si>
    <t>3554906637</t>
  </si>
  <si>
    <t>71893</t>
  </si>
  <si>
    <t>177529</t>
  </si>
  <si>
    <t>948</t>
  </si>
  <si>
    <t>401007</t>
  </si>
  <si>
    <t>Steven Hernandez</t>
  </si>
  <si>
    <t>4191 Moran Glen Robertfort, LA 48601</t>
  </si>
  <si>
    <t>0498299014</t>
  </si>
  <si>
    <t>13747</t>
  </si>
  <si>
    <t>807252</t>
  </si>
  <si>
    <t>Alexander Berry</t>
  </si>
  <si>
    <t>415003</t>
  </si>
  <si>
    <t>Eric Jensen</t>
  </si>
  <si>
    <t>7551 Natasha Cliff Suite 300 North Davidfurt, WY 02534</t>
  </si>
  <si>
    <t>3450885860</t>
  </si>
  <si>
    <t>95993</t>
  </si>
  <si>
    <t>342872</t>
  </si>
  <si>
    <t>Jason Ward</t>
  </si>
  <si>
    <t>430137</t>
  </si>
  <si>
    <t>Michelle Stewart</t>
  </si>
  <si>
    <t>Unit 1166 Box 7602 DPO AA 55099</t>
  </si>
  <si>
    <t>2419295493</t>
  </si>
  <si>
    <t>31416</t>
  </si>
  <si>
    <t>347916</t>
  </si>
  <si>
    <t>Scott Allen</t>
  </si>
  <si>
    <t>412992</t>
  </si>
  <si>
    <t>Christopher Wong</t>
  </si>
  <si>
    <t>5361 Arnold Stravenue Suite 953 Starkfort, NM 69748</t>
  </si>
  <si>
    <t>19270699825</t>
  </si>
  <si>
    <t>34382</t>
  </si>
  <si>
    <t>518489</t>
  </si>
  <si>
    <t>Brian Brady</t>
  </si>
  <si>
    <t>402604</t>
  </si>
  <si>
    <t>Manuel Cooper</t>
  </si>
  <si>
    <t>USS Torres FPO AA 87238</t>
  </si>
  <si>
    <t>1749929631</t>
  </si>
  <si>
    <t>96314</t>
  </si>
  <si>
    <t>285850</t>
  </si>
  <si>
    <t>Andrew Carter</t>
  </si>
  <si>
    <t>416092</t>
  </si>
  <si>
    <t>Michael Ponce</t>
  </si>
  <si>
    <t>007 Jennifer Flats Bryantmouth, UT 36955</t>
  </si>
  <si>
    <t>2805086871</t>
  </si>
  <si>
    <t>85405</t>
  </si>
  <si>
    <t>581254</t>
  </si>
  <si>
    <t>Matthew White</t>
  </si>
  <si>
    <t>William Wilson</t>
  </si>
  <si>
    <t>684 Thomas Park Apt. 265 Langstad, OH 73544</t>
  </si>
  <si>
    <t>2001540545</t>
  </si>
  <si>
    <t>55214</t>
  </si>
  <si>
    <t>863943</t>
  </si>
  <si>
    <t>Laurie Deleon</t>
  </si>
  <si>
    <t>400274</t>
  </si>
  <si>
    <t>Sabrina Melendez DVM</t>
  </si>
  <si>
    <t>6889 John Pass South Marymouth, IN 39170</t>
  </si>
  <si>
    <t>0559487822</t>
  </si>
  <si>
    <t>79988</t>
  </si>
  <si>
    <t>229668</t>
  </si>
  <si>
    <t>Frederick Rivera</t>
  </si>
  <si>
    <t>416909</t>
  </si>
  <si>
    <t>Jose Gould</t>
  </si>
  <si>
    <t>874 Robert Unions Matthewfurt, OH 68429</t>
  </si>
  <si>
    <t>8551428938</t>
  </si>
  <si>
    <t>75185</t>
  </si>
  <si>
    <t>857323</t>
  </si>
  <si>
    <t>Brittany Bennett</t>
  </si>
  <si>
    <t>435387</t>
  </si>
  <si>
    <t>Terri Jones</t>
  </si>
  <si>
    <t>364 Wesley Fords New Andrew, WY 69919</t>
  </si>
  <si>
    <t>2389457091</t>
  </si>
  <si>
    <t>39730</t>
  </si>
  <si>
    <t>713995</t>
  </si>
  <si>
    <t>Stephanie White</t>
  </si>
  <si>
    <t>430484</t>
  </si>
  <si>
    <t>Nicole Palmer</t>
  </si>
  <si>
    <t>PSC 2231, Box 6204 APO AE 05958</t>
  </si>
  <si>
    <t>6691918583</t>
  </si>
  <si>
    <t>27436</t>
  </si>
  <si>
    <t>473367</t>
  </si>
  <si>
    <t>Carl Douglas</t>
  </si>
  <si>
    <t>423176</t>
  </si>
  <si>
    <t>Tyler Graham</t>
  </si>
  <si>
    <t>145 Ryan Street South Chrisberg, SC 02512</t>
  </si>
  <si>
    <t>9276001267</t>
  </si>
  <si>
    <t>77010</t>
  </si>
  <si>
    <t>473033</t>
  </si>
  <si>
    <t>Nathaniel Morse</t>
  </si>
  <si>
    <t>406313</t>
  </si>
  <si>
    <t>Todd Clark</t>
  </si>
  <si>
    <t>25839 Miles Via New Richardton, CT 88880</t>
  </si>
  <si>
    <t>9172175868</t>
  </si>
  <si>
    <t>30255</t>
  </si>
  <si>
    <t>709449</t>
  </si>
  <si>
    <t>Deanna Green</t>
  </si>
  <si>
    <t>405745</t>
  </si>
  <si>
    <t>Kyle Simmons</t>
  </si>
  <si>
    <t>623 Susan Glen Shannonhaven, MT 29617</t>
  </si>
  <si>
    <t>2027975263</t>
  </si>
  <si>
    <t>13160</t>
  </si>
  <si>
    <t>368045</t>
  </si>
  <si>
    <t>Brandy Saunders</t>
  </si>
  <si>
    <t>Nicholas Moore</t>
  </si>
  <si>
    <t>7789 Patterson Plains Apt. 285 Port Krystal, NM 70597</t>
  </si>
  <si>
    <t>4349956651</t>
  </si>
  <si>
    <t>68100</t>
  </si>
  <si>
    <t>154471</t>
  </si>
  <si>
    <t>Jason Compton</t>
  </si>
  <si>
    <t>432820</t>
  </si>
  <si>
    <t>Dustin French</t>
  </si>
  <si>
    <t>76598 Bradley Mill Suite 106 Randallstad, PA 26292</t>
  </si>
  <si>
    <t>16661112531</t>
  </si>
  <si>
    <t>87673</t>
  </si>
  <si>
    <t>504749</t>
  </si>
  <si>
    <t>Stephanie Evans MD</t>
  </si>
  <si>
    <t>672</t>
  </si>
  <si>
    <t>420296</t>
  </si>
  <si>
    <t>Patricia Rhodes</t>
  </si>
  <si>
    <t>264 Goodwin Mountain Suite 950 New Savannah, LA 51140</t>
  </si>
  <si>
    <t>5319372354</t>
  </si>
  <si>
    <t>34338</t>
  </si>
  <si>
    <t>527616</t>
  </si>
  <si>
    <t>Amanda Thompson</t>
  </si>
  <si>
    <t>410837</t>
  </si>
  <si>
    <t>John Velazquez</t>
  </si>
  <si>
    <t>69995 Bradley Hills Apt. 731 Bonillafurt, NH 43333</t>
  </si>
  <si>
    <t>1796152831</t>
  </si>
  <si>
    <t>70997</t>
  </si>
  <si>
    <t>449766</t>
  </si>
  <si>
    <t>Brandon Nixon</t>
  </si>
  <si>
    <t>407253</t>
  </si>
  <si>
    <t>John Hensley</t>
  </si>
  <si>
    <t>USNS Horton FPO AA 80356</t>
  </si>
  <si>
    <t>5558671434</t>
  </si>
  <si>
    <t>27033</t>
  </si>
  <si>
    <t>847405</t>
  </si>
  <si>
    <t>Kari Nguyen</t>
  </si>
  <si>
    <t>419438</t>
  </si>
  <si>
    <t>Elizabeth Harris</t>
  </si>
  <si>
    <t>418 Suzanne Mews Port Michele, NC 36389</t>
  </si>
  <si>
    <t>6139292207</t>
  </si>
  <si>
    <t>63539</t>
  </si>
  <si>
    <t>463470</t>
  </si>
  <si>
    <t>Sarah Farmer</t>
  </si>
  <si>
    <t>429493</t>
  </si>
  <si>
    <t>Casey Jefferson</t>
  </si>
  <si>
    <t>Unit 8574 Box 9456 DPO AA 81780</t>
  </si>
  <si>
    <t>7055728891</t>
  </si>
  <si>
    <t>88928</t>
  </si>
  <si>
    <t>422182</t>
  </si>
  <si>
    <t>Michelle Barron</t>
  </si>
  <si>
    <t>411660</t>
  </si>
  <si>
    <t>Matthew Brock</t>
  </si>
  <si>
    <t>329 Ramsey Underpass Scottberg, ND 01517</t>
  </si>
  <si>
    <t>8477621868</t>
  </si>
  <si>
    <t>66720</t>
  </si>
  <si>
    <t>497592</t>
  </si>
  <si>
    <t>Anne Ortiz</t>
  </si>
  <si>
    <t>401739</t>
  </si>
  <si>
    <t>Nathan Wang</t>
  </si>
  <si>
    <t>67084 Lozano Skyway Suite 618 Harpertown, KY 85791</t>
  </si>
  <si>
    <t>4672116671</t>
  </si>
  <si>
    <t>10744</t>
  </si>
  <si>
    <t>995071</t>
  </si>
  <si>
    <t>Rebecca Dean</t>
  </si>
  <si>
    <t>403462</t>
  </si>
  <si>
    <t>Aaron Henderson</t>
  </si>
  <si>
    <t>069 Thomas Prairie Johnsonville, AZ 64263</t>
  </si>
  <si>
    <t>9317432600</t>
  </si>
  <si>
    <t>51464</t>
  </si>
  <si>
    <t>870403</t>
  </si>
  <si>
    <t>Robert Nguyen</t>
  </si>
  <si>
    <t>416276</t>
  </si>
  <si>
    <t>Daniel Decker</t>
  </si>
  <si>
    <t>268 Lucas Village Gabriellestad, PA 09052</t>
  </si>
  <si>
    <t>3252208184</t>
  </si>
  <si>
    <t>32150</t>
  </si>
  <si>
    <t>183717</t>
  </si>
  <si>
    <t>Heather Delgado</t>
  </si>
  <si>
    <t>427446</t>
  </si>
  <si>
    <t>Curtis Randolph</t>
  </si>
  <si>
    <t>591 Rasmussen Islands Suite 925 Janiceburgh, VT 00666</t>
  </si>
  <si>
    <t>4834796546</t>
  </si>
  <si>
    <t>75366</t>
  </si>
  <si>
    <t>192630</t>
  </si>
  <si>
    <t>Jeanette Leon</t>
  </si>
  <si>
    <t>435476</t>
  </si>
  <si>
    <t>Mary Sanders</t>
  </si>
  <si>
    <t>73042 Jeffrey Way North Victoria, HI 78848</t>
  </si>
  <si>
    <t>4830898316</t>
  </si>
  <si>
    <t>73841</t>
  </si>
  <si>
    <t>289736</t>
  </si>
  <si>
    <t>Traci Ross</t>
  </si>
  <si>
    <t>425614</t>
  </si>
  <si>
    <t>704 Ford Trail Matthewview, KS 64397</t>
  </si>
  <si>
    <t>9069263757</t>
  </si>
  <si>
    <t>60245</t>
  </si>
  <si>
    <t>729280</t>
  </si>
  <si>
    <t>Alicia Moss</t>
  </si>
  <si>
    <t>428608</t>
  </si>
  <si>
    <t>Mr. Elijah Miller DDS</t>
  </si>
  <si>
    <t>332 Mark Falls Apt. 629 Ryanstad, WY 42204</t>
  </si>
  <si>
    <t>7680832950</t>
  </si>
  <si>
    <t>29259</t>
  </si>
  <si>
    <t>592621</t>
  </si>
  <si>
    <t>Jose Sanchez</t>
  </si>
  <si>
    <t>402254</t>
  </si>
  <si>
    <t>Joseph Gonzalez</t>
  </si>
  <si>
    <t>6168 Stephen Creek South Chadville, MD 99344</t>
  </si>
  <si>
    <t>7536565343</t>
  </si>
  <si>
    <t>52060</t>
  </si>
  <si>
    <t>322702</t>
  </si>
  <si>
    <t>Whitney Torres</t>
  </si>
  <si>
    <t>425322</t>
  </si>
  <si>
    <t>Austin Mejia</t>
  </si>
  <si>
    <t>PSC 3052, Box 5432 APO AP 84713</t>
  </si>
  <si>
    <t>4093184281</t>
  </si>
  <si>
    <t>38670</t>
  </si>
  <si>
    <t>478888</t>
  </si>
  <si>
    <t>Christopher Hall</t>
  </si>
  <si>
    <t>435928</t>
  </si>
  <si>
    <t>Luke Hart MD</t>
  </si>
  <si>
    <t>4865 Miller Crest West Michelleside, MS 32255</t>
  </si>
  <si>
    <t>16450644798</t>
  </si>
  <si>
    <t>13286</t>
  </si>
  <si>
    <t>732020</t>
  </si>
  <si>
    <t>Kathleen Schultz</t>
  </si>
  <si>
    <t>419471</t>
  </si>
  <si>
    <t>Destiny Jacobs</t>
  </si>
  <si>
    <t>773 Williams Junction Suite 708 West Matthewbury, WA 96156</t>
  </si>
  <si>
    <t>5382046089</t>
  </si>
  <si>
    <t>12050</t>
  </si>
  <si>
    <t>358431</t>
  </si>
  <si>
    <t>Melanie Koch</t>
  </si>
  <si>
    <t>436320</t>
  </si>
  <si>
    <t>Jerry Rogers</t>
  </si>
  <si>
    <t>02729 Amanda Villages Apt. 588 Johaven, MN 38726</t>
  </si>
  <si>
    <t>7471263088</t>
  </si>
  <si>
    <t>57179</t>
  </si>
  <si>
    <t>614704</t>
  </si>
  <si>
    <t>David Goodman</t>
  </si>
  <si>
    <t>401093</t>
  </si>
  <si>
    <t>Allison Baker</t>
  </si>
  <si>
    <t>25360 Wendy Harbor Richardport, NM 31202</t>
  </si>
  <si>
    <t>9793810212</t>
  </si>
  <si>
    <t>65698</t>
  </si>
  <si>
    <t>520955</t>
  </si>
  <si>
    <t>Charles Martin MD</t>
  </si>
  <si>
    <t>439097</t>
  </si>
  <si>
    <t>David James</t>
  </si>
  <si>
    <t>47147 Gregory Wells Port Christina, FL 41672</t>
  </si>
  <si>
    <t>9601739937</t>
  </si>
  <si>
    <t>45984</t>
  </si>
  <si>
    <t>678477</t>
  </si>
  <si>
    <t>Dr. Laura George</t>
  </si>
  <si>
    <t>438472</t>
  </si>
  <si>
    <t>Mckenzie Scott</t>
  </si>
  <si>
    <t>9460 Amy Mission Hebertborough, KS 82825</t>
  </si>
  <si>
    <t>5867366175</t>
  </si>
  <si>
    <t>87577</t>
  </si>
  <si>
    <t>200205</t>
  </si>
  <si>
    <t>Linda Webb</t>
  </si>
  <si>
    <t>405250</t>
  </si>
  <si>
    <t>Jessica Fitzpatrick</t>
  </si>
  <si>
    <t>38904 Christina Spur Lake Christineshire, CT 60417</t>
  </si>
  <si>
    <t>7565908568</t>
  </si>
  <si>
    <t>56220</t>
  </si>
  <si>
    <t>556522</t>
  </si>
  <si>
    <t>Phillip Cobb</t>
  </si>
  <si>
    <t>426904</t>
  </si>
  <si>
    <t>Cynthia Price</t>
  </si>
  <si>
    <t>3428 Charles Pass South Rachelview, NM 03189</t>
  </si>
  <si>
    <t>0779541781</t>
  </si>
  <si>
    <t>98653</t>
  </si>
  <si>
    <t>993288</t>
  </si>
  <si>
    <t>433631</t>
  </si>
  <si>
    <t>Sherry Carroll</t>
  </si>
  <si>
    <t>0529 Leon Coves Apt. 805 Bradleyport, NH 21629</t>
  </si>
  <si>
    <t>8268637724</t>
  </si>
  <si>
    <t>39185</t>
  </si>
  <si>
    <t>804498</t>
  </si>
  <si>
    <t>Julia Fischer</t>
  </si>
  <si>
    <t>Cynthia Mejia</t>
  </si>
  <si>
    <t>02771 Gibbs Cliffs Suite 658 Ryanbury, NH 14400</t>
  </si>
  <si>
    <t>5995882729</t>
  </si>
  <si>
    <t>46895</t>
  </si>
  <si>
    <t>315668</t>
  </si>
  <si>
    <t>403333</t>
  </si>
  <si>
    <t>Preston Spencer</t>
  </si>
  <si>
    <t>998 Foster Camp Whitemouth, AL 61181</t>
  </si>
  <si>
    <t>3827554315</t>
  </si>
  <si>
    <t>21269</t>
  </si>
  <si>
    <t>786469</t>
  </si>
  <si>
    <t>Amy Silva</t>
  </si>
  <si>
    <t>412605</t>
  </si>
  <si>
    <t>Nicholas Blake DDS</t>
  </si>
  <si>
    <t>7529 Matthew Ranch Suite 204 Wayneville, KY 87176</t>
  </si>
  <si>
    <t>2042146757</t>
  </si>
  <si>
    <t>17565</t>
  </si>
  <si>
    <t>717424</t>
  </si>
  <si>
    <t>Oscar Mcdonald</t>
  </si>
  <si>
    <t>432149</t>
  </si>
  <si>
    <t>Maria Alvarado</t>
  </si>
  <si>
    <t>265 Carr Corner Apt. 550 Lewisshire, GA 61655</t>
  </si>
  <si>
    <t>4354470493</t>
  </si>
  <si>
    <t>42272</t>
  </si>
  <si>
    <t>633178</t>
  </si>
  <si>
    <t>Donna Hill</t>
  </si>
  <si>
    <t>416921</t>
  </si>
  <si>
    <t>Daniel Kim</t>
  </si>
  <si>
    <t>12668 Cox Fields Suite 890 New Calvinbury, DC 88158</t>
  </si>
  <si>
    <t>4754223911</t>
  </si>
  <si>
    <t>59376</t>
  </si>
  <si>
    <t>784321</t>
  </si>
  <si>
    <t>Jenna Gibbs</t>
  </si>
  <si>
    <t>408026</t>
  </si>
  <si>
    <t>Scott Thompson</t>
  </si>
  <si>
    <t>85696 Melissa Haven East Robinport, WV 29779</t>
  </si>
  <si>
    <t>8782734044</t>
  </si>
  <si>
    <t>46795</t>
  </si>
  <si>
    <t>138164</t>
  </si>
  <si>
    <t>Brandon Evans</t>
  </si>
  <si>
    <t>425871</t>
  </si>
  <si>
    <t>Randy Mills</t>
  </si>
  <si>
    <t>375 Wade Neck Elizabethport, AR 27484</t>
  </si>
  <si>
    <t>0642664329</t>
  </si>
  <si>
    <t>96036</t>
  </si>
  <si>
    <t>633915</t>
  </si>
  <si>
    <t>Travis Hanson</t>
  </si>
  <si>
    <t>327</t>
  </si>
  <si>
    <t>434613</t>
  </si>
  <si>
    <t>Penny Werner</t>
  </si>
  <si>
    <t>7590 Lara Mills Suite 079 North Kellytown, OH 62170</t>
  </si>
  <si>
    <t>3792161060</t>
  </si>
  <si>
    <t>59676</t>
  </si>
  <si>
    <t>807272</t>
  </si>
  <si>
    <t>Alexander Dunn</t>
  </si>
  <si>
    <t>438707</t>
  </si>
  <si>
    <t>Stacy Wilson</t>
  </si>
  <si>
    <t>6061 Debra Hills Brendafurt, NY 82001</t>
  </si>
  <si>
    <t>4574418239</t>
  </si>
  <si>
    <t>49238</t>
  </si>
  <si>
    <t>420332</t>
  </si>
  <si>
    <t>Laura Valencia</t>
  </si>
  <si>
    <t>422697</t>
  </si>
  <si>
    <t>Anthony Case</t>
  </si>
  <si>
    <t>933 Johnson Underpass East Andrewfurt, CA 37219</t>
  </si>
  <si>
    <t>6665503632</t>
  </si>
  <si>
    <t>44139</t>
  </si>
  <si>
    <t>140973</t>
  </si>
  <si>
    <t>Sheila Russell</t>
  </si>
  <si>
    <t>400336</t>
  </si>
  <si>
    <t>Patrick Smith</t>
  </si>
  <si>
    <t>295 Jared Groves Suite 544 Marymouth, NM 22721</t>
  </si>
  <si>
    <t>6606640015</t>
  </si>
  <si>
    <t>22719</t>
  </si>
  <si>
    <t>332797</t>
  </si>
  <si>
    <t>430386</t>
  </si>
  <si>
    <t>Michael Roman</t>
  </si>
  <si>
    <t>7363 Connie Parkway Apt. 919 West Stephanie, KY 75161</t>
  </si>
  <si>
    <t>9056922360</t>
  </si>
  <si>
    <t>75635</t>
  </si>
  <si>
    <t>888773</t>
  </si>
  <si>
    <t>Larry Thompson</t>
  </si>
  <si>
    <t>401678</t>
  </si>
  <si>
    <t>Michael Knight DVM</t>
  </si>
  <si>
    <t>3951 Fisher Square Suite 649 Faithport, LA 90595</t>
  </si>
  <si>
    <t>13114749101</t>
  </si>
  <si>
    <t>77186</t>
  </si>
  <si>
    <t>211056</t>
  </si>
  <si>
    <t>Olivia Figueroa</t>
  </si>
  <si>
    <t>424389</t>
  </si>
  <si>
    <t>David Boyle</t>
  </si>
  <si>
    <t>201 Julian Courts West Briana, RI 51839</t>
  </si>
  <si>
    <t>3508082986</t>
  </si>
  <si>
    <t>65803</t>
  </si>
  <si>
    <t>225713</t>
  </si>
  <si>
    <t>Nicole Hill</t>
  </si>
  <si>
    <t>626</t>
  </si>
  <si>
    <t>431780</t>
  </si>
  <si>
    <t>Joshua Wallace</t>
  </si>
  <si>
    <t>501 Jennifer Vista Suite 322 North Reneeport, CT 16734</t>
  </si>
  <si>
    <t>13507954839</t>
  </si>
  <si>
    <t>88636</t>
  </si>
  <si>
    <t>530556</t>
  </si>
  <si>
    <t>Ashley Hill</t>
  </si>
  <si>
    <t>430408</t>
  </si>
  <si>
    <t>Mary Dodson</t>
  </si>
  <si>
    <t>146 Nicole Loaf Suite 680 Port Nicole, VT 67524</t>
  </si>
  <si>
    <t>8850682281</t>
  </si>
  <si>
    <t>34966</t>
  </si>
  <si>
    <t>660700</t>
  </si>
  <si>
    <t>Natasha Lang</t>
  </si>
  <si>
    <t>679</t>
  </si>
  <si>
    <t>415968</t>
  </si>
  <si>
    <t>Janice Crawford</t>
  </si>
  <si>
    <t>7619 Marshall Hollow Karenborough, OR 34301</t>
  </si>
  <si>
    <t>0240738362</t>
  </si>
  <si>
    <t>63813</t>
  </si>
  <si>
    <t>291734</t>
  </si>
  <si>
    <t>Laura Griffin</t>
  </si>
  <si>
    <t>873</t>
  </si>
  <si>
    <t>435778</t>
  </si>
  <si>
    <t>Phillip Davila</t>
  </si>
  <si>
    <t>431 Lee Terrace Port Josephside, KY 50287</t>
  </si>
  <si>
    <t>5604287277</t>
  </si>
  <si>
    <t>20902</t>
  </si>
  <si>
    <t>243285</t>
  </si>
  <si>
    <t>Kendra Hill</t>
  </si>
  <si>
    <t>435755</t>
  </si>
  <si>
    <t>Lisa Neal</t>
  </si>
  <si>
    <t>9851 Rachel Grove Ricardoshire, RI 82826</t>
  </si>
  <si>
    <t>5113743656</t>
  </si>
  <si>
    <t>74560</t>
  </si>
  <si>
    <t>838568</t>
  </si>
  <si>
    <t>Michael Maynard</t>
  </si>
  <si>
    <t>400840</t>
  </si>
  <si>
    <t>Aimee Villa DVM</t>
  </si>
  <si>
    <t>5851 Newman Divide Suite 816 East Tommyton, OH 45948</t>
  </si>
  <si>
    <t>0801244053</t>
  </si>
  <si>
    <t>37076</t>
  </si>
  <si>
    <t>816021</t>
  </si>
  <si>
    <t>Ronald Blair</t>
  </si>
  <si>
    <t>868</t>
  </si>
  <si>
    <t>426675</t>
  </si>
  <si>
    <t>Jeffrey Ramirez</t>
  </si>
  <si>
    <t>91468 Cox Estates Apt. 834 Delgadoton, VA 37401</t>
  </si>
  <si>
    <t>7350169487</t>
  </si>
  <si>
    <t>52649</t>
  </si>
  <si>
    <t>230139</t>
  </si>
  <si>
    <t>427022</t>
  </si>
  <si>
    <t>Linda Byrd</t>
  </si>
  <si>
    <t>609 Kenneth Forges Apt. 085 New Anne, CT 28766</t>
  </si>
  <si>
    <t>5859102908</t>
  </si>
  <si>
    <t>15660</t>
  </si>
  <si>
    <t>969787</t>
  </si>
  <si>
    <t>Kaitlyn Parker</t>
  </si>
  <si>
    <t>424057</t>
  </si>
  <si>
    <t>Steven Perez</t>
  </si>
  <si>
    <t>086 Sara Track Cindyland, MI 82597</t>
  </si>
  <si>
    <t>8361515238</t>
  </si>
  <si>
    <t>97669</t>
  </si>
  <si>
    <t>266833</t>
  </si>
  <si>
    <t>James Parks</t>
  </si>
  <si>
    <t>381</t>
  </si>
  <si>
    <t>438187</t>
  </si>
  <si>
    <t>Amanda Adams</t>
  </si>
  <si>
    <t>84864 Donna Manor Hartfort, KS 54898</t>
  </si>
  <si>
    <t>6750290183</t>
  </si>
  <si>
    <t>20300</t>
  </si>
  <si>
    <t>632527</t>
  </si>
  <si>
    <t>Ms. Amanda King MD</t>
  </si>
  <si>
    <t>400238</t>
  </si>
  <si>
    <t>Gloria Harrison</t>
  </si>
  <si>
    <t>710 Christensen Alley Apt. 745 Piercemouth, NH 44339</t>
  </si>
  <si>
    <t>0154508968</t>
  </si>
  <si>
    <t>86173</t>
  </si>
  <si>
    <t>967224</t>
  </si>
  <si>
    <t>Kathleen Butler</t>
  </si>
  <si>
    <t>801</t>
  </si>
  <si>
    <t>436547</t>
  </si>
  <si>
    <t>Jason Taylor</t>
  </si>
  <si>
    <t>864 Ian Pike Suite 992 West John, MS 97887</t>
  </si>
  <si>
    <t>2388333801</t>
  </si>
  <si>
    <t>24216</t>
  </si>
  <si>
    <t>756500</t>
  </si>
  <si>
    <t>Jacqueline Jackson</t>
  </si>
  <si>
    <t>413402</t>
  </si>
  <si>
    <t>Tara Hernandez</t>
  </si>
  <si>
    <t>6711 Aaron Neck North Bradleyville, WV 16613</t>
  </si>
  <si>
    <t>5833129527</t>
  </si>
  <si>
    <t>59090</t>
  </si>
  <si>
    <t>509830</t>
  </si>
  <si>
    <t>Jesse Jones</t>
  </si>
  <si>
    <t>438632</t>
  </si>
  <si>
    <t>Ralph Ford</t>
  </si>
  <si>
    <t>62465 Jo Pike Steventown, WY 41367</t>
  </si>
  <si>
    <t>8218278908</t>
  </si>
  <si>
    <t>12091</t>
  </si>
  <si>
    <t>307839</t>
  </si>
  <si>
    <t>Michael Ortiz</t>
  </si>
  <si>
    <t>404087</t>
  </si>
  <si>
    <t>Emily Johnson</t>
  </si>
  <si>
    <t>2584 Maria Expressway Williamsville, MN 17751</t>
  </si>
  <si>
    <t>1076645441</t>
  </si>
  <si>
    <t>83164</t>
  </si>
  <si>
    <t>170235</t>
  </si>
  <si>
    <t>Christine Glenn</t>
  </si>
  <si>
    <t>836</t>
  </si>
  <si>
    <t>428164</t>
  </si>
  <si>
    <t>Mr. Paul Marshall</t>
  </si>
  <si>
    <t>416 Park Keys Melanieton, NH 77107</t>
  </si>
  <si>
    <t>16757416550</t>
  </si>
  <si>
    <t>57524</t>
  </si>
  <si>
    <t>104501</t>
  </si>
  <si>
    <t>Christopher Allen</t>
  </si>
  <si>
    <t>438055</t>
  </si>
  <si>
    <t>Patricia Carroll</t>
  </si>
  <si>
    <t>3972 Johnny Manor Ericton, NY 86591</t>
  </si>
  <si>
    <t>4680567728</t>
  </si>
  <si>
    <t>63017</t>
  </si>
  <si>
    <t>206930</t>
  </si>
  <si>
    <t>Shawn Dunn</t>
  </si>
  <si>
    <t>427541</t>
  </si>
  <si>
    <t>Rachel Perez</t>
  </si>
  <si>
    <t>12791 Nicholson Flats Apt. 463 North Latasha, PA 67623</t>
  </si>
  <si>
    <t>1358884801</t>
  </si>
  <si>
    <t>92852</t>
  </si>
  <si>
    <t>626293</t>
  </si>
  <si>
    <t>Michael Lewis</t>
  </si>
  <si>
    <t>430801</t>
  </si>
  <si>
    <t>David Brown</t>
  </si>
  <si>
    <t>9334 Wendy Islands Suite 516 Jenniferstad, HI 48206</t>
  </si>
  <si>
    <t>3844678696</t>
  </si>
  <si>
    <t>31404</t>
  </si>
  <si>
    <t>486706</t>
  </si>
  <si>
    <t>438687</t>
  </si>
  <si>
    <t>Dwayne Howard</t>
  </si>
  <si>
    <t>1967 Sara Mission North Lindsaymouth, FL 02093</t>
  </si>
  <si>
    <t>9443050158</t>
  </si>
  <si>
    <t>66547</t>
  </si>
  <si>
    <t>339322</t>
  </si>
  <si>
    <t>Kimberly Wagner DDS</t>
  </si>
  <si>
    <t>427945</t>
  </si>
  <si>
    <t>Ryan Vasquez</t>
  </si>
  <si>
    <t>55858 Paul Route Apt. 669 North Erinchester, NH 56528</t>
  </si>
  <si>
    <t>3925477570</t>
  </si>
  <si>
    <t>92232</t>
  </si>
  <si>
    <t>916092</t>
  </si>
  <si>
    <t>John Huffman</t>
  </si>
  <si>
    <t>581 Sandra Port North Nicoleton, IN 89036</t>
  </si>
  <si>
    <t>9475622940</t>
  </si>
  <si>
    <t>22304</t>
  </si>
  <si>
    <t>545993</t>
  </si>
  <si>
    <t>Denise Thomas</t>
  </si>
  <si>
    <t>425095</t>
  </si>
  <si>
    <t>Kathy Bailey</t>
  </si>
  <si>
    <t>6939 Kevin Knolls Millerhaven, FL 40051</t>
  </si>
  <si>
    <t>0293733358</t>
  </si>
  <si>
    <t>61402</t>
  </si>
  <si>
    <t>988277</t>
  </si>
  <si>
    <t>Tony Henderson</t>
  </si>
  <si>
    <t>432772</t>
  </si>
  <si>
    <t>Amy Ramirez</t>
  </si>
  <si>
    <t>93854 Jennifer Lake Suite 200 East Ray, MI 35549</t>
  </si>
  <si>
    <t>3147720940</t>
  </si>
  <si>
    <t>89322</t>
  </si>
  <si>
    <t>463801</t>
  </si>
  <si>
    <t>Kathy Yoder</t>
  </si>
  <si>
    <t>436401</t>
  </si>
  <si>
    <t>Sean Reynolds</t>
  </si>
  <si>
    <t>Unit 4836 Box 2801 DPO AA 25511</t>
  </si>
  <si>
    <t>8848962095</t>
  </si>
  <si>
    <t>27548</t>
  </si>
  <si>
    <t>358831</t>
  </si>
  <si>
    <t>Brandon Reed</t>
  </si>
  <si>
    <t>419275</t>
  </si>
  <si>
    <t>Gabrielle Carroll</t>
  </si>
  <si>
    <t>0446 Johnson Courts Lake Mary, NC 56402</t>
  </si>
  <si>
    <t>9096120224</t>
  </si>
  <si>
    <t>49483</t>
  </si>
  <si>
    <t>777845</t>
  </si>
  <si>
    <t>Peter Smith</t>
  </si>
  <si>
    <t>415104</t>
  </si>
  <si>
    <t>Jason Hanson</t>
  </si>
  <si>
    <t>7139 Andersen Mills Apt. 875 Haileyburgh, KS 78051</t>
  </si>
  <si>
    <t>2800424242</t>
  </si>
  <si>
    <t>27999</t>
  </si>
  <si>
    <t>155026</t>
  </si>
  <si>
    <t>Richard Morris</t>
  </si>
  <si>
    <t>401781</t>
  </si>
  <si>
    <t>Jacqueline Young</t>
  </si>
  <si>
    <t>11854 Waller Stravenue Apt. 698 Wilsonfurt, DE 13698</t>
  </si>
  <si>
    <t>1526728983</t>
  </si>
  <si>
    <t>57750</t>
  </si>
  <si>
    <t>838973</t>
  </si>
  <si>
    <t>Stacy Schmitt</t>
  </si>
  <si>
    <t>432416</t>
  </si>
  <si>
    <t>Stacey Cooper</t>
  </si>
  <si>
    <t>6906 Martinez Mountain Suite 880 Melissatown, KY 18798</t>
  </si>
  <si>
    <t>7875634562</t>
  </si>
  <si>
    <t>28504</t>
  </si>
  <si>
    <t>753135</t>
  </si>
  <si>
    <t>Jeffrey Shaffer</t>
  </si>
  <si>
    <t>419372</t>
  </si>
  <si>
    <t>Lisa Santos</t>
  </si>
  <si>
    <t>566 Roberts Road Suite 468 East Travisfort, DC 84708</t>
  </si>
  <si>
    <t>1985378276</t>
  </si>
  <si>
    <t>90568</t>
  </si>
  <si>
    <t>925332</t>
  </si>
  <si>
    <t>Sherri Bell</t>
  </si>
  <si>
    <t>431002</t>
  </si>
  <si>
    <t>Chris Maldonado</t>
  </si>
  <si>
    <t>1025 Dana Shore South Joshua, LA 96785</t>
  </si>
  <si>
    <t>2977852776</t>
  </si>
  <si>
    <t>44183</t>
  </si>
  <si>
    <t>290792</t>
  </si>
  <si>
    <t>Teresa Gallegos</t>
  </si>
  <si>
    <t>400660</t>
  </si>
  <si>
    <t>Maria Villanueva</t>
  </si>
  <si>
    <t>91656 Brown Plains South Laurahaven, GA 93663</t>
  </si>
  <si>
    <t>6918061822</t>
  </si>
  <si>
    <t>70645</t>
  </si>
  <si>
    <t>151630</t>
  </si>
  <si>
    <t>Dr. Gregory Gibbs</t>
  </si>
  <si>
    <t>436613</t>
  </si>
  <si>
    <t>Melanie Mendoza</t>
  </si>
  <si>
    <t>6272 Medina Turnpike Suite 215 Greenfort, MT 23426</t>
  </si>
  <si>
    <t>0853584799</t>
  </si>
  <si>
    <t>49493</t>
  </si>
  <si>
    <t>543057</t>
  </si>
  <si>
    <t>Pamela Bradshaw</t>
  </si>
  <si>
    <t>412824</t>
  </si>
  <si>
    <t>5652 Joseph Plain North Brandy, AR 47099</t>
  </si>
  <si>
    <t>6938713360</t>
  </si>
  <si>
    <t>15304</t>
  </si>
  <si>
    <t>817911</t>
  </si>
  <si>
    <t>Jorge Spencer</t>
  </si>
  <si>
    <t>433</t>
  </si>
  <si>
    <t>431687</t>
  </si>
  <si>
    <t>84014 Tammy Drive Apt. 921 Bradfurt, NC 13206</t>
  </si>
  <si>
    <t>5443892159</t>
  </si>
  <si>
    <t>95593</t>
  </si>
  <si>
    <t>793792</t>
  </si>
  <si>
    <t>Peter Carpenter</t>
  </si>
  <si>
    <t>436246</t>
  </si>
  <si>
    <t>George Simmons</t>
  </si>
  <si>
    <t>26808 Bates Estates Port Paul, ID 91245</t>
  </si>
  <si>
    <t>12127231315</t>
  </si>
  <si>
    <t>95181</t>
  </si>
  <si>
    <t>628152</t>
  </si>
  <si>
    <t>Michael Johnson</t>
  </si>
  <si>
    <t>220</t>
  </si>
  <si>
    <t>430839</t>
  </si>
  <si>
    <t>Brenda Mcgee</t>
  </si>
  <si>
    <t>092 Yoder Drive Jeffreytown, AK 52209</t>
  </si>
  <si>
    <t>8929893278</t>
  </si>
  <si>
    <t>41518</t>
  </si>
  <si>
    <t>588980</t>
  </si>
  <si>
    <t>Robert Lowe</t>
  </si>
  <si>
    <t>406717</t>
  </si>
  <si>
    <t>64582 Mathew Fort Port Davidview, TX 67187</t>
  </si>
  <si>
    <t>4753103105</t>
  </si>
  <si>
    <t>76456</t>
  </si>
  <si>
    <t>455414</t>
  </si>
  <si>
    <t>Omar Moore</t>
  </si>
  <si>
    <t>429079</t>
  </si>
  <si>
    <t>Eric Cameron</t>
  </si>
  <si>
    <t>27815 Donaldson Plains Suite 070 Hardyshire, WA 06031</t>
  </si>
  <si>
    <t>7574455348</t>
  </si>
  <si>
    <t>64096</t>
  </si>
  <si>
    <t>845127</t>
  </si>
  <si>
    <t>Jon Walsh</t>
  </si>
  <si>
    <t>425357</t>
  </si>
  <si>
    <t>Alejandro Richards</t>
  </si>
  <si>
    <t>33369 Kathleen Stream Melissaland, LA 21581</t>
  </si>
  <si>
    <t>3075840881</t>
  </si>
  <si>
    <t>28772</t>
  </si>
  <si>
    <t>528775</t>
  </si>
  <si>
    <t>Steven Williams</t>
  </si>
  <si>
    <t>436529</t>
  </si>
  <si>
    <t>Jessica Bailey</t>
  </si>
  <si>
    <t>633 Jessica Fork Apt. 342 Brewermouth, FL 09108</t>
  </si>
  <si>
    <t>1631911230</t>
  </si>
  <si>
    <t>67212</t>
  </si>
  <si>
    <t>230768</t>
  </si>
  <si>
    <t>Darin Holder</t>
  </si>
  <si>
    <t>423424</t>
  </si>
  <si>
    <t>Andre Walters</t>
  </si>
  <si>
    <t>9183 Vanessa Forest North Cynthia, UT 18751</t>
  </si>
  <si>
    <t>8724447195</t>
  </si>
  <si>
    <t>30452</t>
  </si>
  <si>
    <t>704583</t>
  </si>
  <si>
    <t>Anne Moreno</t>
  </si>
  <si>
    <t>401765</t>
  </si>
  <si>
    <t>Brian Henry</t>
  </si>
  <si>
    <t>61650 James Inlet Charlesbury, AL 18134</t>
  </si>
  <si>
    <t>1952634020</t>
  </si>
  <si>
    <t>54509</t>
  </si>
  <si>
    <t>304424</t>
  </si>
  <si>
    <t>Joshua Martinez</t>
  </si>
  <si>
    <t>526</t>
  </si>
  <si>
    <t>402724</t>
  </si>
  <si>
    <t>Ryan Smith</t>
  </si>
  <si>
    <t>375 Bates Greens Rebeccachester, MS 30293</t>
  </si>
  <si>
    <t>6520009548</t>
  </si>
  <si>
    <t>26092</t>
  </si>
  <si>
    <t>911570</t>
  </si>
  <si>
    <t>Jennifer Mccarthy</t>
  </si>
  <si>
    <t>437980</t>
  </si>
  <si>
    <t>Margaret Mendez</t>
  </si>
  <si>
    <t>Unit 8148 Box 3574 DPO AE 96896</t>
  </si>
  <si>
    <t>6017970989</t>
  </si>
  <si>
    <t>68876</t>
  </si>
  <si>
    <t>746272</t>
  </si>
  <si>
    <t>Cathy Spears</t>
  </si>
  <si>
    <t>421825</t>
  </si>
  <si>
    <t>Allison Garcia</t>
  </si>
  <si>
    <t>0478 Alexander Trail North Andrea, IA 44601</t>
  </si>
  <si>
    <t>4114383907</t>
  </si>
  <si>
    <t>31560</t>
  </si>
  <si>
    <t>422947</t>
  </si>
  <si>
    <t>Carol Morrison</t>
  </si>
  <si>
    <t>978</t>
  </si>
  <si>
    <t>403907</t>
  </si>
  <si>
    <t>Maria Schmidt</t>
  </si>
  <si>
    <t>931 Rogers Flat South Sheila, NV 12737</t>
  </si>
  <si>
    <t>6375643063</t>
  </si>
  <si>
    <t>55409</t>
  </si>
  <si>
    <t>135652</t>
  </si>
  <si>
    <t>Christina Mcmillan DDS</t>
  </si>
  <si>
    <t>436918</t>
  </si>
  <si>
    <t>Michael Harris</t>
  </si>
  <si>
    <t>6709 Eddie Square Collinbury, ND 97839</t>
  </si>
  <si>
    <t>8048395755</t>
  </si>
  <si>
    <t>96889</t>
  </si>
  <si>
    <t>723014</t>
  </si>
  <si>
    <t>Michelle Contreras</t>
  </si>
  <si>
    <t>432393</t>
  </si>
  <si>
    <t>Brenda Burton</t>
  </si>
  <si>
    <t>8042 Torres Key Port Joseph, PA 81800</t>
  </si>
  <si>
    <t>4889320027</t>
  </si>
  <si>
    <t>64716</t>
  </si>
  <si>
    <t>506187</t>
  </si>
  <si>
    <t>Holly Freeman</t>
  </si>
  <si>
    <t>425549</t>
  </si>
  <si>
    <t>Penny Goodwin</t>
  </si>
  <si>
    <t>Unit 0268 Box 2721 DPO AA 66357</t>
  </si>
  <si>
    <t>7047202737</t>
  </si>
  <si>
    <t>53183</t>
  </si>
  <si>
    <t>831162</t>
  </si>
  <si>
    <t>Kayla Edwards</t>
  </si>
  <si>
    <t>426974</t>
  </si>
  <si>
    <t>Catherine Meadows</t>
  </si>
  <si>
    <t>78187 Reeves Glen Vincentbury, NE 88327</t>
  </si>
  <si>
    <t>6664048186</t>
  </si>
  <si>
    <t>28717</t>
  </si>
  <si>
    <t>993557</t>
  </si>
  <si>
    <t>Hailey Jones</t>
  </si>
  <si>
    <t>415305</t>
  </si>
  <si>
    <t>Stacie Rowland</t>
  </si>
  <si>
    <t>PSC 5578, Box 6614 APO AA 74386</t>
  </si>
  <si>
    <t>6447028225</t>
  </si>
  <si>
    <t>49157</t>
  </si>
  <si>
    <t>Emily Chen</t>
  </si>
  <si>
    <t>432223</t>
  </si>
  <si>
    <t>Lisa Poole</t>
  </si>
  <si>
    <t>55884 Watson Ford Elizabethville, CT 29372</t>
  </si>
  <si>
    <t>7513369944</t>
  </si>
  <si>
    <t>73126</t>
  </si>
  <si>
    <t>181624</t>
  </si>
  <si>
    <t>Billy Reed</t>
  </si>
  <si>
    <t>433440</t>
  </si>
  <si>
    <t>James Khan</t>
  </si>
  <si>
    <t>360 Nicole Wall Apt. 076 Port Patrick, WV 55288</t>
  </si>
  <si>
    <t>5439260406</t>
  </si>
  <si>
    <t>27810</t>
  </si>
  <si>
    <t>325846</t>
  </si>
  <si>
    <t>430670</t>
  </si>
  <si>
    <t>Brandy Barrett</t>
  </si>
  <si>
    <t>475 Kristen Pass Suite 787 Lake Donna, WY 35737</t>
  </si>
  <si>
    <t>18976330024</t>
  </si>
  <si>
    <t>80454</t>
  </si>
  <si>
    <t>557432</t>
  </si>
  <si>
    <t>Michael Thomas</t>
  </si>
  <si>
    <t>416202</t>
  </si>
  <si>
    <t>Dr. Heidi Charles</t>
  </si>
  <si>
    <t>23341 Renee Avenue West Martin, CO 66298</t>
  </si>
  <si>
    <t>1173960990</t>
  </si>
  <si>
    <t>44688</t>
  </si>
  <si>
    <t>435284</t>
  </si>
  <si>
    <t>Janice Jackson</t>
  </si>
  <si>
    <t>433530</t>
  </si>
  <si>
    <t>Dr. Keith Gonzalez</t>
  </si>
  <si>
    <t>7643 Miles Throughway East Philip, KY 12808</t>
  </si>
  <si>
    <t>6660959391</t>
  </si>
  <si>
    <t>92420</t>
  </si>
  <si>
    <t>966621</t>
  </si>
  <si>
    <t>Stephanie Lopez</t>
  </si>
  <si>
    <t>432923</t>
  </si>
  <si>
    <t>William Ward</t>
  </si>
  <si>
    <t>080 Pierce Plain Martintown, CO 74186</t>
  </si>
  <si>
    <t>0859729027</t>
  </si>
  <si>
    <t>55125</t>
  </si>
  <si>
    <t>977643</t>
  </si>
  <si>
    <t>Jerry Ruiz</t>
  </si>
  <si>
    <t>410362</t>
  </si>
  <si>
    <t>Christopher Hopkins</t>
  </si>
  <si>
    <t>1663 Johnson Manor Hollandview, RI 61561</t>
  </si>
  <si>
    <t>1951055275</t>
  </si>
  <si>
    <t>58353</t>
  </si>
  <si>
    <t>242797</t>
  </si>
  <si>
    <t>Dennis Richmond</t>
  </si>
  <si>
    <t>432453</t>
  </si>
  <si>
    <t>Emily Ibarra</t>
  </si>
  <si>
    <t>97550 Robert Motorway Brandtland, NV 30721</t>
  </si>
  <si>
    <t>4349134047</t>
  </si>
  <si>
    <t>42270</t>
  </si>
  <si>
    <t>520800</t>
  </si>
  <si>
    <t>Jason Logan</t>
  </si>
  <si>
    <t>416462</t>
  </si>
  <si>
    <t>Richard Davies</t>
  </si>
  <si>
    <t>14976 Duane Spur Apt. 087 Waltersburgh, NJ 15532</t>
  </si>
  <si>
    <t>0759619769</t>
  </si>
  <si>
    <t>30654</t>
  </si>
  <si>
    <t>414652</t>
  </si>
  <si>
    <t>Misty Graves</t>
  </si>
  <si>
    <t>432047</t>
  </si>
  <si>
    <t>Jaclyn Miller</t>
  </si>
  <si>
    <t>926 Anderson Cliff Douglaston, KY 74464</t>
  </si>
  <si>
    <t>6899791140</t>
  </si>
  <si>
    <t>32288</t>
  </si>
  <si>
    <t>894896</t>
  </si>
  <si>
    <t>Megan Mathews</t>
  </si>
  <si>
    <t>422121</t>
  </si>
  <si>
    <t>Craig Knight</t>
  </si>
  <si>
    <t>USCGC Baldwin FPO AA 53271</t>
  </si>
  <si>
    <t>3522426165</t>
  </si>
  <si>
    <t>23728</t>
  </si>
  <si>
    <t>993777</t>
  </si>
  <si>
    <t>Ms. Shelby Arias</t>
  </si>
  <si>
    <t>424302</t>
  </si>
  <si>
    <t>Lauren White</t>
  </si>
  <si>
    <t>76987 Jimenez Neck Yoderview, MS 63859</t>
  </si>
  <si>
    <t>10468177302</t>
  </si>
  <si>
    <t>12618</t>
  </si>
  <si>
    <t>534713</t>
  </si>
  <si>
    <t>Julie Walker</t>
  </si>
  <si>
    <t>766</t>
  </si>
  <si>
    <t>439113</t>
  </si>
  <si>
    <t>Jennifer Friedman</t>
  </si>
  <si>
    <t>242 Justin Glen Apt. 677 Port Nicholas, HI 50249</t>
  </si>
  <si>
    <t>16990213850</t>
  </si>
  <si>
    <t>58706</t>
  </si>
  <si>
    <t>381763</t>
  </si>
  <si>
    <t>Marissa Morales</t>
  </si>
  <si>
    <t>435783</t>
  </si>
  <si>
    <t>Brenda Kim</t>
  </si>
  <si>
    <t>392 Nguyen Course Apt. 806 South Georgehaven, KY 72544</t>
  </si>
  <si>
    <t>8092823130</t>
  </si>
  <si>
    <t>75496</t>
  </si>
  <si>
    <t>366325</t>
  </si>
  <si>
    <t>Matthew Schaefer</t>
  </si>
  <si>
    <t>834</t>
  </si>
  <si>
    <t>400618</t>
  </si>
  <si>
    <t>Michael Moody</t>
  </si>
  <si>
    <t>714 Randy Street South Justin, ND 57261</t>
  </si>
  <si>
    <t>7952390589</t>
  </si>
  <si>
    <t>31647</t>
  </si>
  <si>
    <t>672936</t>
  </si>
  <si>
    <t>Mary Huber</t>
  </si>
  <si>
    <t>436664</t>
  </si>
  <si>
    <t>Abigail Reynolds</t>
  </si>
  <si>
    <t>791 Olson Light Apt. 775 Beverlyville, MA 01705</t>
  </si>
  <si>
    <t>6464863760</t>
  </si>
  <si>
    <t>42842</t>
  </si>
  <si>
    <t>278195</t>
  </si>
  <si>
    <t>Kevin Hill</t>
  </si>
  <si>
    <t>409907</t>
  </si>
  <si>
    <t>Veronica Gomez</t>
  </si>
  <si>
    <t>26275 Valerie Mission Apt. 280 West Elizabethtown, IL 04779</t>
  </si>
  <si>
    <t>4770246203</t>
  </si>
  <si>
    <t>83564</t>
  </si>
  <si>
    <t>224759</t>
  </si>
  <si>
    <t>Maria Chung</t>
  </si>
  <si>
    <t>400212</t>
  </si>
  <si>
    <t>Elizabeth Smith</t>
  </si>
  <si>
    <t>9301 Wheeler Trail Apt. 473 East Marvinfurt, WY 62233</t>
  </si>
  <si>
    <t>5841514465</t>
  </si>
  <si>
    <t>14463</t>
  </si>
  <si>
    <t>752906</t>
  </si>
  <si>
    <t>Sandy Foster</t>
  </si>
  <si>
    <t>420571</t>
  </si>
  <si>
    <t>Bruce Walker</t>
  </si>
  <si>
    <t>51668 Jose Circle New Jessicatown, AL 08844</t>
  </si>
  <si>
    <t>9365135429</t>
  </si>
  <si>
    <t>64802</t>
  </si>
  <si>
    <t>883139</t>
  </si>
  <si>
    <t>Dawn Wright</t>
  </si>
  <si>
    <t>419035</t>
  </si>
  <si>
    <t>James King</t>
  </si>
  <si>
    <t>7323 Jonathan View Stevenstad, WY 00824</t>
  </si>
  <si>
    <t>13143656993</t>
  </si>
  <si>
    <t>31363</t>
  </si>
  <si>
    <t>276082</t>
  </si>
  <si>
    <t>Megan Simpson</t>
  </si>
  <si>
    <t>402006</t>
  </si>
  <si>
    <t>Carrie Perez</t>
  </si>
  <si>
    <t>739 Lindsey Meadow Apt. 766 West Robertview, NJ 19792</t>
  </si>
  <si>
    <t>5675020877</t>
  </si>
  <si>
    <t>39867</t>
  </si>
  <si>
    <t>375157</t>
  </si>
  <si>
    <t>Matthew Davis</t>
  </si>
  <si>
    <t>423775</t>
  </si>
  <si>
    <t>Kimberly Hutchinson</t>
  </si>
  <si>
    <t>2723 Hernandez Manor Mortonport, NV 02862</t>
  </si>
  <si>
    <t>1916243379</t>
  </si>
  <si>
    <t>48596</t>
  </si>
  <si>
    <t>241624</t>
  </si>
  <si>
    <t>Jonathon Johnson</t>
  </si>
  <si>
    <t>414561</t>
  </si>
  <si>
    <t>Daniel Mitchell</t>
  </si>
  <si>
    <t>017 Drake Harbors Apt. 207 East Christopherside, WA 25324</t>
  </si>
  <si>
    <t>2889917205</t>
  </si>
  <si>
    <t>39453</t>
  </si>
  <si>
    <t>433256</t>
  </si>
  <si>
    <t>Ricky Cole</t>
  </si>
  <si>
    <t>432442</t>
  </si>
  <si>
    <t>Austin Cain</t>
  </si>
  <si>
    <t>6100 James Square Suite 367 East Elizabeth, MN 26603</t>
  </si>
  <si>
    <t>2403375507</t>
  </si>
  <si>
    <t>54722</t>
  </si>
  <si>
    <t>336324</t>
  </si>
  <si>
    <t>Joshua Silva</t>
  </si>
  <si>
    <t>985</t>
  </si>
  <si>
    <t>436492</t>
  </si>
  <si>
    <t>Yvette Hoffman</t>
  </si>
  <si>
    <t>1318 Virginia Garden Apt. 597 Port Beth, RI 57464</t>
  </si>
  <si>
    <t>0285165460</t>
  </si>
  <si>
    <t>32324</t>
  </si>
  <si>
    <t>262583</t>
  </si>
  <si>
    <t>Jessica Brewer</t>
  </si>
  <si>
    <t>423058</t>
  </si>
  <si>
    <t>Tammy Hurst</t>
  </si>
  <si>
    <t>9888 Koch Fords Burkeview, IN 05635</t>
  </si>
  <si>
    <t>0826555044</t>
  </si>
  <si>
    <t>95050</t>
  </si>
  <si>
    <t>709624</t>
  </si>
  <si>
    <t>Annette Conrad</t>
  </si>
  <si>
    <t>415467</t>
  </si>
  <si>
    <t>92232 Cindy Lane East Kurtbury, ND 80259</t>
  </si>
  <si>
    <t>0675796816</t>
  </si>
  <si>
    <t>98367</t>
  </si>
  <si>
    <t>925692</t>
  </si>
  <si>
    <t>James Wright</t>
  </si>
  <si>
    <t>415159</t>
  </si>
  <si>
    <t>Eric Ryan</t>
  </si>
  <si>
    <t>47383 Erin Flat Reyeschester, NJ 44421</t>
  </si>
  <si>
    <t>6261813528</t>
  </si>
  <si>
    <t>23910</t>
  </si>
  <si>
    <t>730049</t>
  </si>
  <si>
    <t>Susan Barajas</t>
  </si>
  <si>
    <t>402980</t>
  </si>
  <si>
    <t>Jessica Barnes</t>
  </si>
  <si>
    <t>9351 Julie Knolls Port Angela, NC 15417</t>
  </si>
  <si>
    <t>9764120958</t>
  </si>
  <si>
    <t>25501</t>
  </si>
  <si>
    <t>742891</t>
  </si>
  <si>
    <t>John Rivas</t>
  </si>
  <si>
    <t>400402</t>
  </si>
  <si>
    <t>Summer Duncan</t>
  </si>
  <si>
    <t>3388 Mary Orchard Suite 876 West Crystaltown, WI 74062</t>
  </si>
  <si>
    <t>8666759499</t>
  </si>
  <si>
    <t>28402</t>
  </si>
  <si>
    <t>366808</t>
  </si>
  <si>
    <t>Jonathan Vincent</t>
  </si>
  <si>
    <t>David Welch</t>
  </si>
  <si>
    <t>53549 Goodman Overpass Apt. 978 New Douglashaven, SD 46274</t>
  </si>
  <si>
    <t>5234799079</t>
  </si>
  <si>
    <t>66870</t>
  </si>
  <si>
    <t>665930</t>
  </si>
  <si>
    <t>Jeffrey Williams</t>
  </si>
  <si>
    <t>421618</t>
  </si>
  <si>
    <t>Jamie King</t>
  </si>
  <si>
    <t>59421 Amanda Lakes Suite 586 North Cheryl, MI 11282</t>
  </si>
  <si>
    <t>2990552569</t>
  </si>
  <si>
    <t>92460</t>
  </si>
  <si>
    <t>152485</t>
  </si>
  <si>
    <t>Alyssa Vang</t>
  </si>
  <si>
    <t>409311</t>
  </si>
  <si>
    <t>Stephen Foster</t>
  </si>
  <si>
    <t>0829 Sullivan Lakes Suite 288 Houseborough, IL 00649</t>
  </si>
  <si>
    <t>3752840784</t>
  </si>
  <si>
    <t>54542</t>
  </si>
  <si>
    <t>970821</t>
  </si>
  <si>
    <t>Nicole Morgan</t>
  </si>
  <si>
    <t>417483</t>
  </si>
  <si>
    <t>Beth Hunt</t>
  </si>
  <si>
    <t>74149 Steve Drives Lake Melissatown, CA 39390</t>
  </si>
  <si>
    <t>4534654485</t>
  </si>
  <si>
    <t>15703</t>
  </si>
  <si>
    <t>266354</t>
  </si>
  <si>
    <t>Mrs. Lisa Cole</t>
  </si>
  <si>
    <t>417050</t>
  </si>
  <si>
    <t>Tonya Mcdonald</t>
  </si>
  <si>
    <t>987 Theresa Streets Apt. 502 Kaiserport, FL 11837</t>
  </si>
  <si>
    <t>5030713373</t>
  </si>
  <si>
    <t>86452</t>
  </si>
  <si>
    <t>722876</t>
  </si>
  <si>
    <t>Rick Lane</t>
  </si>
  <si>
    <t>Sean Clark</t>
  </si>
  <si>
    <t>1285 Amanda Brook Stewartborough, MI 96258</t>
  </si>
  <si>
    <t>2896247701</t>
  </si>
  <si>
    <t>18244</t>
  </si>
  <si>
    <t>585337</t>
  </si>
  <si>
    <t>Diana Mcintyre</t>
  </si>
  <si>
    <t>426396</t>
  </si>
  <si>
    <t>Jamie Davis</t>
  </si>
  <si>
    <t>70544 Christopher Hollow Higginsview, LA 80615</t>
  </si>
  <si>
    <t>7300590794</t>
  </si>
  <si>
    <t>63273</t>
  </si>
  <si>
    <t>351892</t>
  </si>
  <si>
    <t>Kaylee Mitchell</t>
  </si>
  <si>
    <t>438216</t>
  </si>
  <si>
    <t>Candace Calhoun</t>
  </si>
  <si>
    <t>860 Joseph Ferry Suite 928 West Paul, ND 54182</t>
  </si>
  <si>
    <t>1072098810</t>
  </si>
  <si>
    <t>87924</t>
  </si>
  <si>
    <t>446354</t>
  </si>
  <si>
    <t>Sean Daniels</t>
  </si>
  <si>
    <t>278</t>
  </si>
  <si>
    <t>412936</t>
  </si>
  <si>
    <t>Tristan Andrews</t>
  </si>
  <si>
    <t>368 Mack Mills Leeburgh, CA 07932</t>
  </si>
  <si>
    <t>1106942920</t>
  </si>
  <si>
    <t>74827</t>
  </si>
  <si>
    <t>545199</t>
  </si>
  <si>
    <t>Nancy Gonzalez</t>
  </si>
  <si>
    <t>430389</t>
  </si>
  <si>
    <t>Kevin Church</t>
  </si>
  <si>
    <t>2808 Michael Pike East Mark, NE 05234</t>
  </si>
  <si>
    <t>8244610682</t>
  </si>
  <si>
    <t>29447</t>
  </si>
  <si>
    <t>777178</t>
  </si>
  <si>
    <t>Mrs. Sabrina Santiago</t>
  </si>
  <si>
    <t>409382</t>
  </si>
  <si>
    <t>Regina Price</t>
  </si>
  <si>
    <t>USNV Anderson FPO AP 13957</t>
  </si>
  <si>
    <t>7888426408</t>
  </si>
  <si>
    <t>91991</t>
  </si>
  <si>
    <t>175384</t>
  </si>
  <si>
    <t>Rebecca Nunez</t>
  </si>
  <si>
    <t>419350</t>
  </si>
  <si>
    <t>George Nixon</t>
  </si>
  <si>
    <t>2118 Johnson Mission Kennethbury, WI 23284</t>
  </si>
  <si>
    <t>1819871860</t>
  </si>
  <si>
    <t>32536</t>
  </si>
  <si>
    <t>445480</t>
  </si>
  <si>
    <t>Mr. Christopher Ross</t>
  </si>
  <si>
    <t>421989</t>
  </si>
  <si>
    <t>14431 Wagner Motorway Suite 228 West Natashastad, PA 34787</t>
  </si>
  <si>
    <t>3008962704</t>
  </si>
  <si>
    <t>47479</t>
  </si>
  <si>
    <t>811570</t>
  </si>
  <si>
    <t>Ashley Hayes DVM</t>
  </si>
  <si>
    <t>407487</t>
  </si>
  <si>
    <t>Elizabeth Gregory</t>
  </si>
  <si>
    <t>496 Paul Course Apt. 639 Port Melindatown, VA 43492</t>
  </si>
  <si>
    <t>16598309551</t>
  </si>
  <si>
    <t>72079</t>
  </si>
  <si>
    <t>548091</t>
  </si>
  <si>
    <t>Joel Diaz</t>
  </si>
  <si>
    <t>433204</t>
  </si>
  <si>
    <t>Jennifer Fletcher</t>
  </si>
  <si>
    <t>365 Lisa Cliff Apt. 607 West Andrew, TX 06363</t>
  </si>
  <si>
    <t>10870496809</t>
  </si>
  <si>
    <t>31446</t>
  </si>
  <si>
    <t>906717</t>
  </si>
  <si>
    <t>Paul Rodriguez</t>
  </si>
  <si>
    <t>450</t>
  </si>
  <si>
    <t>400478</t>
  </si>
  <si>
    <t>David Rodriguez</t>
  </si>
  <si>
    <t>74931 Campos Grove Lake Jeff, VA 73272</t>
  </si>
  <si>
    <t>1193853647</t>
  </si>
  <si>
    <t>89900</t>
  </si>
  <si>
    <t>479745</t>
  </si>
  <si>
    <t>Joanna Brennan</t>
  </si>
  <si>
    <t>863</t>
  </si>
  <si>
    <t>426085</t>
  </si>
  <si>
    <t>Aaron Ortiz</t>
  </si>
  <si>
    <t>347 Ian Key Lake Catherineville, TN 54608</t>
  </si>
  <si>
    <t>0006624212</t>
  </si>
  <si>
    <t>55255</t>
  </si>
  <si>
    <t>905237</t>
  </si>
  <si>
    <t>Jessica Murphy</t>
  </si>
  <si>
    <t>431463</t>
  </si>
  <si>
    <t>Kevin Hudson</t>
  </si>
  <si>
    <t>USCGC Mason FPO AE 10145</t>
  </si>
  <si>
    <t>0791580845</t>
  </si>
  <si>
    <t>99475</t>
  </si>
  <si>
    <t>865853</t>
  </si>
  <si>
    <t>Michael Willis</t>
  </si>
  <si>
    <t>416500</t>
  </si>
  <si>
    <t>393 Villanueva Walks Suite 897 Port Todd, PA 23722</t>
  </si>
  <si>
    <t>18001724944</t>
  </si>
  <si>
    <t>21561</t>
  </si>
  <si>
    <t>456956</t>
  </si>
  <si>
    <t>Michael Stewart</t>
  </si>
  <si>
    <t>427142</t>
  </si>
  <si>
    <t>Natalie Haynes</t>
  </si>
  <si>
    <t>310 Curtis Cove Port Amandachester, ME 34014</t>
  </si>
  <si>
    <t>2268460475</t>
  </si>
  <si>
    <t>85439</t>
  </si>
  <si>
    <t>111150</t>
  </si>
  <si>
    <t>Michael Ramos</t>
  </si>
  <si>
    <t>Michelle Allen</t>
  </si>
  <si>
    <t>693 Guzman Mount Apt. 182 New Joelfort, NM 32186</t>
  </si>
  <si>
    <t>8510044691</t>
  </si>
  <si>
    <t>14000</t>
  </si>
  <si>
    <t>939304</t>
  </si>
  <si>
    <t>Paul Thomas</t>
  </si>
  <si>
    <t>403074</t>
  </si>
  <si>
    <t>Kristina May</t>
  </si>
  <si>
    <t>0080 Brian Streets Apt. 764 South Robertshire, UT 84941</t>
  </si>
  <si>
    <t>5222241776</t>
  </si>
  <si>
    <t>19022</t>
  </si>
  <si>
    <t>293266</t>
  </si>
  <si>
    <t>Karen Salinas</t>
  </si>
  <si>
    <t>428684</t>
  </si>
  <si>
    <t>Paul Turner</t>
  </si>
  <si>
    <t>40922 Barron Gateway Apt. 767 Brownfurt, PA 79894</t>
  </si>
  <si>
    <t>9239967409</t>
  </si>
  <si>
    <t>73515</t>
  </si>
  <si>
    <t>960042</t>
  </si>
  <si>
    <t>Daniel James</t>
  </si>
  <si>
    <t>406387</t>
  </si>
  <si>
    <t>Joseph Ortega</t>
  </si>
  <si>
    <t>492 Kaitlyn Drive Jonathanmouth, VA 37567</t>
  </si>
  <si>
    <t>8327319608</t>
  </si>
  <si>
    <t>66599</t>
  </si>
  <si>
    <t>335035</t>
  </si>
  <si>
    <t>Nicholas Lester</t>
  </si>
  <si>
    <t>401117</t>
  </si>
  <si>
    <t>Mary Fletcher</t>
  </si>
  <si>
    <t>793 Brown Cape Lake Jenniferhaven, GA 72921</t>
  </si>
  <si>
    <t>3161319417</t>
  </si>
  <si>
    <t>48502</t>
  </si>
  <si>
    <t>323795</t>
  </si>
  <si>
    <t>431573</t>
  </si>
  <si>
    <t>Zachary Cooper</t>
  </si>
  <si>
    <t>Unit 6171 Box 6111 DPO AE 20860</t>
  </si>
  <si>
    <t>8399905829</t>
  </si>
  <si>
    <t>56654</t>
  </si>
  <si>
    <t>621103</t>
  </si>
  <si>
    <t>Joan Diaz</t>
  </si>
  <si>
    <t>418136</t>
  </si>
  <si>
    <t>Linda Berry</t>
  </si>
  <si>
    <t>459 Martinez Ville Suite 200 Lake Jamesberg, FL 40578</t>
  </si>
  <si>
    <t>4112409064</t>
  </si>
  <si>
    <t>23438</t>
  </si>
  <si>
    <t>219030</t>
  </si>
  <si>
    <t>Nicholas Young</t>
  </si>
  <si>
    <t>411413</t>
  </si>
  <si>
    <t>Natalie Smith</t>
  </si>
  <si>
    <t>USS Ross FPO AP 48838</t>
  </si>
  <si>
    <t>6276567564</t>
  </si>
  <si>
    <t>86226</t>
  </si>
  <si>
    <t>388983</t>
  </si>
  <si>
    <t>William Rosario</t>
  </si>
  <si>
    <t>423729</t>
  </si>
  <si>
    <t>Barry White</t>
  </si>
  <si>
    <t>802 James Shore Gordonchester, RI 03878</t>
  </si>
  <si>
    <t>7266241769</t>
  </si>
  <si>
    <t>27032</t>
  </si>
  <si>
    <t>151932</t>
  </si>
  <si>
    <t>Thomas Shaw</t>
  </si>
  <si>
    <t>437607</t>
  </si>
  <si>
    <t>David Cole</t>
  </si>
  <si>
    <t>3242 Mcguire Mission Suite 700 Bookerfort, KS 71815</t>
  </si>
  <si>
    <t>8119822283</t>
  </si>
  <si>
    <t>37902</t>
  </si>
  <si>
    <t>436070</t>
  </si>
  <si>
    <t>Megan Bishop</t>
  </si>
  <si>
    <t>411777</t>
  </si>
  <si>
    <t>Justin Grant</t>
  </si>
  <si>
    <t>34863 Allen Junctions South Andrewland, NM 26458</t>
  </si>
  <si>
    <t>8142352985</t>
  </si>
  <si>
    <t>51236</t>
  </si>
  <si>
    <t>685543</t>
  </si>
  <si>
    <t>Christina Burns DDS</t>
  </si>
  <si>
    <t>403928</t>
  </si>
  <si>
    <t>Tabitha Parks</t>
  </si>
  <si>
    <t>USCGC Martin FPO AP 54136</t>
  </si>
  <si>
    <t>7192875000</t>
  </si>
  <si>
    <t>41952</t>
  </si>
  <si>
    <t>284536</t>
  </si>
  <si>
    <t>Lisa Hudson</t>
  </si>
  <si>
    <t>436665</t>
  </si>
  <si>
    <t>Kelly Salazar</t>
  </si>
  <si>
    <t>1464 Rachel Harbor Apt. 687 North Rebeccaview, NM 94983</t>
  </si>
  <si>
    <t>8375733060</t>
  </si>
  <si>
    <t>10055</t>
  </si>
  <si>
    <t>500708</t>
  </si>
  <si>
    <t>Cynthia Jimenez</t>
  </si>
  <si>
    <t>422382</t>
  </si>
  <si>
    <t>Jonathan Murray</t>
  </si>
  <si>
    <t>02374 Lisa Spurs East Jacob, NM 35760</t>
  </si>
  <si>
    <t>5516425178</t>
  </si>
  <si>
    <t>34730</t>
  </si>
  <si>
    <t>551962</t>
  </si>
  <si>
    <t>Nathaniel Schultz</t>
  </si>
  <si>
    <t>403794</t>
  </si>
  <si>
    <t>Brittany White</t>
  </si>
  <si>
    <t>54600 King Mountains Port Sarahville, FL 46155</t>
  </si>
  <si>
    <t>0600094276</t>
  </si>
  <si>
    <t>27654</t>
  </si>
  <si>
    <t>406565</t>
  </si>
  <si>
    <t>Angela Strickland</t>
  </si>
  <si>
    <t>404639</t>
  </si>
  <si>
    <t>Samuel Barnes</t>
  </si>
  <si>
    <t>Unit 1845 Box 0870 DPO AP 85721</t>
  </si>
  <si>
    <t>9493824435</t>
  </si>
  <si>
    <t>61895</t>
  </si>
  <si>
    <t>564548</t>
  </si>
  <si>
    <t>Tyler Murphy</t>
  </si>
  <si>
    <t>409208</t>
  </si>
  <si>
    <t>David Davidson</t>
  </si>
  <si>
    <t>65804 Ian Burg Thomasville, VT 48885</t>
  </si>
  <si>
    <t>8364905925</t>
  </si>
  <si>
    <t>41902</t>
  </si>
  <si>
    <t>990221</t>
  </si>
  <si>
    <t>Anthony Clark</t>
  </si>
  <si>
    <t>430487</t>
  </si>
  <si>
    <t>Olivia Bryan</t>
  </si>
  <si>
    <t>910 James Center North Lanceshire, TX 05927</t>
  </si>
  <si>
    <t>5146737593</t>
  </si>
  <si>
    <t>66223</t>
  </si>
  <si>
    <t>267586</t>
  </si>
  <si>
    <t>Dr. Adam Anderson</t>
  </si>
  <si>
    <t>405686</t>
  </si>
  <si>
    <t>Donald Serrano</t>
  </si>
  <si>
    <t>50374 James Corners Suite 230 New Roberto, ME 66539</t>
  </si>
  <si>
    <t>9688977838</t>
  </si>
  <si>
    <t>25877</t>
  </si>
  <si>
    <t>820004</t>
  </si>
  <si>
    <t>Lindsay Kelley</t>
  </si>
  <si>
    <t>406878</t>
  </si>
  <si>
    <t>Edward Gonzalez</t>
  </si>
  <si>
    <t>5565 Catherine Shoals South Johnmouth, WY 70519</t>
  </si>
  <si>
    <t>9605581149</t>
  </si>
  <si>
    <t>45480</t>
  </si>
  <si>
    <t>778983</t>
  </si>
  <si>
    <t>Jessica Parker</t>
  </si>
  <si>
    <t>431132</t>
  </si>
  <si>
    <t>Cindy Zhang</t>
  </si>
  <si>
    <t>09378 Bullock Dam Jayland, RI 71387</t>
  </si>
  <si>
    <t>6222550833</t>
  </si>
  <si>
    <t>32633</t>
  </si>
  <si>
    <t>796757</t>
  </si>
  <si>
    <t>Haley Ferrell</t>
  </si>
  <si>
    <t>405274</t>
  </si>
  <si>
    <t>Stephen Baker</t>
  </si>
  <si>
    <t>488 Massey Station Johnton, MS 10645</t>
  </si>
  <si>
    <t>2986540123</t>
  </si>
  <si>
    <t>65395</t>
  </si>
  <si>
    <t>571758</t>
  </si>
  <si>
    <t>Gregory Evans</t>
  </si>
  <si>
    <t>405183</t>
  </si>
  <si>
    <t>Terry Martinez</t>
  </si>
  <si>
    <t>446 Charles Glens Kimberlyburgh, OH 53592</t>
  </si>
  <si>
    <t>5373531905</t>
  </si>
  <si>
    <t>99799</t>
  </si>
  <si>
    <t>877590</t>
  </si>
  <si>
    <t>Deborah Fleming</t>
  </si>
  <si>
    <t>432665</t>
  </si>
  <si>
    <t>Andrew Davidson</t>
  </si>
  <si>
    <t>54853 Smith Stream Maryburgh, CT 73986</t>
  </si>
  <si>
    <t>4506967666</t>
  </si>
  <si>
    <t>53698</t>
  </si>
  <si>
    <t>240119</t>
  </si>
  <si>
    <t>Isaac Alexander</t>
  </si>
  <si>
    <t>433830</t>
  </si>
  <si>
    <t>Blake Aguirre</t>
  </si>
  <si>
    <t>3997 Brenda Centers Suite 352 New Robin, VA 97949</t>
  </si>
  <si>
    <t>6386292910</t>
  </si>
  <si>
    <t>10956</t>
  </si>
  <si>
    <t>360591</t>
  </si>
  <si>
    <t>Courtney Freeman</t>
  </si>
  <si>
    <t>408507</t>
  </si>
  <si>
    <t>Sarah Rodriguez</t>
  </si>
  <si>
    <t>11081 Austin Dam Rogersfort, AL 96866</t>
  </si>
  <si>
    <t>5730079814</t>
  </si>
  <si>
    <t>65593</t>
  </si>
  <si>
    <t>175151</t>
  </si>
  <si>
    <t>Wendy Daniels</t>
  </si>
  <si>
    <t>426947</t>
  </si>
  <si>
    <t>Elizabeth Kelly</t>
  </si>
  <si>
    <t>308 Bradley Fords Suite 519 Jennifermouth, AR 01972</t>
  </si>
  <si>
    <t>14726404951</t>
  </si>
  <si>
    <t>52972</t>
  </si>
  <si>
    <t>620562</t>
  </si>
  <si>
    <t>Robert Lopez</t>
  </si>
  <si>
    <t>403491</t>
  </si>
  <si>
    <t>Elizabeth Lewis</t>
  </si>
  <si>
    <t>8831 Watts Parkway Jimfurt, NV 02414</t>
  </si>
  <si>
    <t>2626923242</t>
  </si>
  <si>
    <t>46039</t>
  </si>
  <si>
    <t>780857</t>
  </si>
  <si>
    <t>Jennifer Evans</t>
  </si>
  <si>
    <t>819</t>
  </si>
  <si>
    <t>430337</t>
  </si>
  <si>
    <t>Sarah Rose</t>
  </si>
  <si>
    <t>USS Ramirez FPO AP 50114</t>
  </si>
  <si>
    <t>7605600132</t>
  </si>
  <si>
    <t>81341</t>
  </si>
  <si>
    <t>847916</t>
  </si>
  <si>
    <t>Tyler Baldwin</t>
  </si>
  <si>
    <t>409205</t>
  </si>
  <si>
    <t>Danielle Sloan</t>
  </si>
  <si>
    <t>948 Albert Parks Suite 533 Lake Kevin, MA 13941</t>
  </si>
  <si>
    <t>4013924384</t>
  </si>
  <si>
    <t>34762</t>
  </si>
  <si>
    <t>850282</t>
  </si>
  <si>
    <t>Steven Long</t>
  </si>
  <si>
    <t>421632</t>
  </si>
  <si>
    <t>James Drake</t>
  </si>
  <si>
    <t>45888 Mills Corner Port William, SD 23150</t>
  </si>
  <si>
    <t>9624683428</t>
  </si>
  <si>
    <t>34139</t>
  </si>
  <si>
    <t>585342</t>
  </si>
  <si>
    <t>James Anthony</t>
  </si>
  <si>
    <t>435764</t>
  </si>
  <si>
    <t>Victoria Bowers</t>
  </si>
  <si>
    <t>909 Gay Summit Melissaview, AR 11227</t>
  </si>
  <si>
    <t>7385165814</t>
  </si>
  <si>
    <t>33058</t>
  </si>
  <si>
    <t>927151</t>
  </si>
  <si>
    <t>Alan Hill</t>
  </si>
  <si>
    <t>423757</t>
  </si>
  <si>
    <t>Alexis Huerta</t>
  </si>
  <si>
    <t>99445 Allen Mall New Darin, CO 88231</t>
  </si>
  <si>
    <t>9814260707</t>
  </si>
  <si>
    <t>22514</t>
  </si>
  <si>
    <t>713198</t>
  </si>
  <si>
    <t>Holly Mcdowell</t>
  </si>
  <si>
    <t>411169</t>
  </si>
  <si>
    <t>Kristina Wells</t>
  </si>
  <si>
    <t>72592 Nancy Wall Apt. 067 New Chad, VA 91049</t>
  </si>
  <si>
    <t>7302234398</t>
  </si>
  <si>
    <t>85229</t>
  </si>
  <si>
    <t>855460</t>
  </si>
  <si>
    <t>Linda Wilson</t>
  </si>
  <si>
    <t>420597</t>
  </si>
  <si>
    <t>Kim Coleman</t>
  </si>
  <si>
    <t>83771 Paul Plaza Lisahaven, RI 21286</t>
  </si>
  <si>
    <t>0820195597</t>
  </si>
  <si>
    <t>51828</t>
  </si>
  <si>
    <t>665468</t>
  </si>
  <si>
    <t>John Ball</t>
  </si>
  <si>
    <t>435892</t>
  </si>
  <si>
    <t>Frank Jensen</t>
  </si>
  <si>
    <t>0948 Zachary Lodge Williamside, WY 77900</t>
  </si>
  <si>
    <t>7152447178</t>
  </si>
  <si>
    <t>67882</t>
  </si>
  <si>
    <t>929321</t>
  </si>
  <si>
    <t>411625</t>
  </si>
  <si>
    <t>Angela Rangel</t>
  </si>
  <si>
    <t>733 Berg Grove Buckland, ND 95623</t>
  </si>
  <si>
    <t>6592417168</t>
  </si>
  <si>
    <t>67003</t>
  </si>
  <si>
    <t>344914</t>
  </si>
  <si>
    <t>Troy Cox</t>
  </si>
  <si>
    <t>400691</t>
  </si>
  <si>
    <t>David Mcdaniel</t>
  </si>
  <si>
    <t>4583 Nicole Forks Apt. 345 Robertshire, HI 07195</t>
  </si>
  <si>
    <t>15060475647</t>
  </si>
  <si>
    <t>57941</t>
  </si>
  <si>
    <t>997167</t>
  </si>
  <si>
    <t>Timothy Tran</t>
  </si>
  <si>
    <t>400872</t>
  </si>
  <si>
    <t>James Ward</t>
  </si>
  <si>
    <t>61167 Curtis Wells Apt. 799 Christineport, OR 21353</t>
  </si>
  <si>
    <t>1978656861</t>
  </si>
  <si>
    <t>46139</t>
  </si>
  <si>
    <t>139727</t>
  </si>
  <si>
    <t>William Smith</t>
  </si>
  <si>
    <t>410664</t>
  </si>
  <si>
    <t>Rebekah Jones</t>
  </si>
  <si>
    <t>42388 Joshua Crescent Apt. 299 Sharontown, DE 16746</t>
  </si>
  <si>
    <t>5515669174</t>
  </si>
  <si>
    <t>62810</t>
  </si>
  <si>
    <t>897060</t>
  </si>
  <si>
    <t>Jose George</t>
  </si>
  <si>
    <t>420610</t>
  </si>
  <si>
    <t>Matthew Cunningham</t>
  </si>
  <si>
    <t>887 Short Oval New Laurenport, VT 87525</t>
  </si>
  <si>
    <t>7808420504</t>
  </si>
  <si>
    <t>62718</t>
  </si>
  <si>
    <t>568417</t>
  </si>
  <si>
    <t>Charles Adams</t>
  </si>
  <si>
    <t>419703</t>
  </si>
  <si>
    <t>Dr. Stephanie Morales</t>
  </si>
  <si>
    <t>2927 Donald Common Armstrongside, NY 99903</t>
  </si>
  <si>
    <t>3252544876</t>
  </si>
  <si>
    <t>42978</t>
  </si>
  <si>
    <t>136502</t>
  </si>
  <si>
    <t>Thomas Robertson</t>
  </si>
  <si>
    <t>439876</t>
  </si>
  <si>
    <t>Christopher Young</t>
  </si>
  <si>
    <t>837 Gardner Path Richardville, CT 25565</t>
  </si>
  <si>
    <t>7671756087</t>
  </si>
  <si>
    <t>18010</t>
  </si>
  <si>
    <t>761985</t>
  </si>
  <si>
    <t>Craig Holmes</t>
  </si>
  <si>
    <t>429204</t>
  </si>
  <si>
    <t>Donald May</t>
  </si>
  <si>
    <t>9491 Martinez Unions Victoriastad, OK 98807</t>
  </si>
  <si>
    <t>5772992000</t>
  </si>
  <si>
    <t>96520</t>
  </si>
  <si>
    <t>879147</t>
  </si>
  <si>
    <t>Roberto Thompson</t>
  </si>
  <si>
    <t>423236</t>
  </si>
  <si>
    <t>Bailey Edwards</t>
  </si>
  <si>
    <t>6340 Erica Square Jonathonmouth, CA 02092</t>
  </si>
  <si>
    <t>8567888609</t>
  </si>
  <si>
    <t>98301</t>
  </si>
  <si>
    <t>390826</t>
  </si>
  <si>
    <t>Amy Arias</t>
  </si>
  <si>
    <t>409272</t>
  </si>
  <si>
    <t>Alexis Erickson</t>
  </si>
  <si>
    <t>USS Bailey FPO AP 04070</t>
  </si>
  <si>
    <t>6635836347</t>
  </si>
  <si>
    <t>81118</t>
  </si>
  <si>
    <t>213348</t>
  </si>
  <si>
    <t>Mark Moore</t>
  </si>
  <si>
    <t>432015</t>
  </si>
  <si>
    <t>Albert Moore</t>
  </si>
  <si>
    <t>718 Martinez Squares Apt. 359 West Jamesville, CA 89860</t>
  </si>
  <si>
    <t>3242006297</t>
  </si>
  <si>
    <t>84324</t>
  </si>
  <si>
    <t>782871</t>
  </si>
  <si>
    <t>Billy Smith</t>
  </si>
  <si>
    <t>422652</t>
  </si>
  <si>
    <t>Jonathan Hobbs</t>
  </si>
  <si>
    <t>24885 Pearson Track Suite 373 Fieldsbury, TN 59115</t>
  </si>
  <si>
    <t>11689035165</t>
  </si>
  <si>
    <t>85219</t>
  </si>
  <si>
    <t>519297</t>
  </si>
  <si>
    <t>Tanya Bradley</t>
  </si>
  <si>
    <t>403540</t>
  </si>
  <si>
    <t>Jason Espinoza</t>
  </si>
  <si>
    <t>Unit 4122 Box 3708 DPO AP 70241</t>
  </si>
  <si>
    <t>13063347194</t>
  </si>
  <si>
    <t>92791</t>
  </si>
  <si>
    <t>488688</t>
  </si>
  <si>
    <t>Dorothy Blevins</t>
  </si>
  <si>
    <t>410616</t>
  </si>
  <si>
    <t>Brittany Rosales</t>
  </si>
  <si>
    <t>PSC 8996, Box 2159 APO AP 71420</t>
  </si>
  <si>
    <t>0563484074</t>
  </si>
  <si>
    <t>34897</t>
  </si>
  <si>
    <t>319753</t>
  </si>
  <si>
    <t>Chad Walker</t>
  </si>
  <si>
    <t>411473</t>
  </si>
  <si>
    <t>William Washington</t>
  </si>
  <si>
    <t>984 Raymond Meadows Suite 198 Lake Josephport, IA 12042</t>
  </si>
  <si>
    <t>10093227750</t>
  </si>
  <si>
    <t>69319</t>
  </si>
  <si>
    <t>602386</t>
  </si>
  <si>
    <t>William Jones</t>
  </si>
  <si>
    <t>429432</t>
  </si>
  <si>
    <t>Michael Cline</t>
  </si>
  <si>
    <t>246 Tammy Centers Nathanielchester, ME 67699</t>
  </si>
  <si>
    <t>19164504018</t>
  </si>
  <si>
    <t>57883</t>
  </si>
  <si>
    <t>575491</t>
  </si>
  <si>
    <t>Richard Ingram</t>
  </si>
  <si>
    <t>412205</t>
  </si>
  <si>
    <t>Richard Gomez</t>
  </si>
  <si>
    <t>77893 Robert Lodge Deanside, IN 09694</t>
  </si>
  <si>
    <t>4949994648</t>
  </si>
  <si>
    <t>78410</t>
  </si>
  <si>
    <t>412084</t>
  </si>
  <si>
    <t>Brian Hughes</t>
  </si>
  <si>
    <t>415787</t>
  </si>
  <si>
    <t>Yolanda Mora</t>
  </si>
  <si>
    <t>6666 Carroll Dale Apt. 662 Lake Thomas, OK 84848</t>
  </si>
  <si>
    <t>1308280922</t>
  </si>
  <si>
    <t>14880</t>
  </si>
  <si>
    <t>863013</t>
  </si>
  <si>
    <t>Ellen Hernandez</t>
  </si>
  <si>
    <t>405319</t>
  </si>
  <si>
    <t>Lisa Robbins</t>
  </si>
  <si>
    <t>387 Shannon Underpass South Keithfort, WY 31393</t>
  </si>
  <si>
    <t>8789778171</t>
  </si>
  <si>
    <t>21321</t>
  </si>
  <si>
    <t>620535</t>
  </si>
  <si>
    <t>Rachel Morris</t>
  </si>
  <si>
    <t>419358</t>
  </si>
  <si>
    <t>Jenna Martin</t>
  </si>
  <si>
    <t>532 Taylor Highway North Janicetown, UT 78075</t>
  </si>
  <si>
    <t>6122597517</t>
  </si>
  <si>
    <t>62029</t>
  </si>
  <si>
    <t>355096</t>
  </si>
  <si>
    <t>Brian Murphy DVM</t>
  </si>
  <si>
    <t>417127</t>
  </si>
  <si>
    <t>Daniel Cunningham</t>
  </si>
  <si>
    <t>704 Brown Stravenue New Lisa, RI 88730</t>
  </si>
  <si>
    <t>5027553561</t>
  </si>
  <si>
    <t>38936</t>
  </si>
  <si>
    <t>287971</t>
  </si>
  <si>
    <t>Ashley Stewart</t>
  </si>
  <si>
    <t>415157</t>
  </si>
  <si>
    <t>Thomas Heath</t>
  </si>
  <si>
    <t>740 Fitzpatrick Crescent Suite 177 South Anne, LA 38352</t>
  </si>
  <si>
    <t>4649239392</t>
  </si>
  <si>
    <t>72789</t>
  </si>
  <si>
    <t>207992</t>
  </si>
  <si>
    <t>Kayla Richard</t>
  </si>
  <si>
    <t>410274</t>
  </si>
  <si>
    <t>Alexander Rodriguez</t>
  </si>
  <si>
    <t>523 Wilkins Gateway North Matthewmouth, TX 16210</t>
  </si>
  <si>
    <t>3037285333</t>
  </si>
  <si>
    <t>47574</t>
  </si>
  <si>
    <t>571553</t>
  </si>
  <si>
    <t>Reginald Johnson</t>
  </si>
  <si>
    <t>428839</t>
  </si>
  <si>
    <t>Tina Baker</t>
  </si>
  <si>
    <t>Unit 6969 Box 5659 DPO AP 41453</t>
  </si>
  <si>
    <t>17249132970</t>
  </si>
  <si>
    <t>49257</t>
  </si>
  <si>
    <t>929460</t>
  </si>
  <si>
    <t>Tony Terry</t>
  </si>
  <si>
    <t>417762</t>
  </si>
  <si>
    <t>Gary Jackson</t>
  </si>
  <si>
    <t>7063 Danielle Burg South Angelafort, NV 36134</t>
  </si>
  <si>
    <t>5653309472</t>
  </si>
  <si>
    <t>44622</t>
  </si>
  <si>
    <t>895774</t>
  </si>
  <si>
    <t>Annette Perez</t>
  </si>
  <si>
    <t>402814</t>
  </si>
  <si>
    <t>Cory Collins</t>
  </si>
  <si>
    <t>4380 Craig Prairie Randallview, IN 39440</t>
  </si>
  <si>
    <t>5229086686</t>
  </si>
  <si>
    <t>65231</t>
  </si>
  <si>
    <t>757613</t>
  </si>
  <si>
    <t>Keith Marquez</t>
  </si>
  <si>
    <t>407450</t>
  </si>
  <si>
    <t>Billy Baldwin</t>
  </si>
  <si>
    <t>USCGC Guzman FPO AP 84997</t>
  </si>
  <si>
    <t>3813279647</t>
  </si>
  <si>
    <t>99810</t>
  </si>
  <si>
    <t>607640</t>
  </si>
  <si>
    <t>Marissa Johns</t>
  </si>
  <si>
    <t>407673</t>
  </si>
  <si>
    <t>Steven Cox</t>
  </si>
  <si>
    <t>01752 Maria Lake Suite 778 Port Kellymouth, CO 48131</t>
  </si>
  <si>
    <t>16784341753</t>
  </si>
  <si>
    <t>47275</t>
  </si>
  <si>
    <t>937044</t>
  </si>
  <si>
    <t>Kevin Bates</t>
  </si>
  <si>
    <t>411356</t>
  </si>
  <si>
    <t>Ashley Elliott</t>
  </si>
  <si>
    <t>1872 Debbie Viaduct Port Annetteshire, CA 90513</t>
  </si>
  <si>
    <t>0225575186</t>
  </si>
  <si>
    <t>22387</t>
  </si>
  <si>
    <t>531823</t>
  </si>
  <si>
    <t>Michael Garcia</t>
  </si>
  <si>
    <t>434239</t>
  </si>
  <si>
    <t>Dylan Stephens</t>
  </si>
  <si>
    <t>958 Mason Extensions Suite 604 Adamtown, MD 14653</t>
  </si>
  <si>
    <t>7442311829</t>
  </si>
  <si>
    <t>35725</t>
  </si>
  <si>
    <t>105041</t>
  </si>
  <si>
    <t>Kristin Hughes</t>
  </si>
  <si>
    <t>Peter Rowland</t>
  </si>
  <si>
    <t>26488 Mcguire Lakes Port Beth, SC 50957</t>
  </si>
  <si>
    <t>8698682807</t>
  </si>
  <si>
    <t>44049</t>
  </si>
  <si>
    <t>936159</t>
  </si>
  <si>
    <t>Samantha Weaver</t>
  </si>
  <si>
    <t>434996</t>
  </si>
  <si>
    <t>John Bailey</t>
  </si>
  <si>
    <t>2034 Flowers Burgs Suite 319 South Joshuamouth, PA 56483</t>
  </si>
  <si>
    <t>2373346626</t>
  </si>
  <si>
    <t>57605</t>
  </si>
  <si>
    <t>864050</t>
  </si>
  <si>
    <t>Eugene Choi</t>
  </si>
  <si>
    <t>Phillip Mccarty</t>
  </si>
  <si>
    <t>142 Tonya Pine Mendozaton, MT 20732</t>
  </si>
  <si>
    <t>13740915476</t>
  </si>
  <si>
    <t>66281</t>
  </si>
  <si>
    <t>720049</t>
  </si>
  <si>
    <t>Kelly Frank</t>
  </si>
  <si>
    <t>686</t>
  </si>
  <si>
    <t>437000</t>
  </si>
  <si>
    <t>Christina Williams</t>
  </si>
  <si>
    <t>70656 Thomas Throughway North Brianfurt, IA 91905</t>
  </si>
  <si>
    <t>4778412571</t>
  </si>
  <si>
    <t>43014</t>
  </si>
  <si>
    <t>219054</t>
  </si>
  <si>
    <t>Heather Pham</t>
  </si>
  <si>
    <t>426846</t>
  </si>
  <si>
    <t>1626 Hill Stravenue Richardland, OK 15746</t>
  </si>
  <si>
    <t>9796421283</t>
  </si>
  <si>
    <t>65278</t>
  </si>
  <si>
    <t>316467</t>
  </si>
  <si>
    <t>Jacob Brown</t>
  </si>
  <si>
    <t>439660</t>
  </si>
  <si>
    <t>Tammy Burke</t>
  </si>
  <si>
    <t>577 Bell Junction Jamiefort, TN 08044</t>
  </si>
  <si>
    <t>0070979002</t>
  </si>
  <si>
    <t>78379</t>
  </si>
  <si>
    <t>345631</t>
  </si>
  <si>
    <t>Shane Morrison</t>
  </si>
  <si>
    <t>431589</t>
  </si>
  <si>
    <t>Joseph Chavez</t>
  </si>
  <si>
    <t>USCGC Hernandez FPO AA 74119</t>
  </si>
  <si>
    <t>4400954396</t>
  </si>
  <si>
    <t>93298</t>
  </si>
  <si>
    <t>771667</t>
  </si>
  <si>
    <t>Melissa Rodriguez</t>
  </si>
  <si>
    <t>412641</t>
  </si>
  <si>
    <t>12209 Adams Prairie North Christopherberg, ID 57286</t>
  </si>
  <si>
    <t>5938310438</t>
  </si>
  <si>
    <t>15237</t>
  </si>
  <si>
    <t>497710</t>
  </si>
  <si>
    <t>Linda Doyle</t>
  </si>
  <si>
    <t>431176</t>
  </si>
  <si>
    <t>Austin Jefferson</t>
  </si>
  <si>
    <t>9662 Walter Field Suite 823 Lake Richardburgh, SD 47684</t>
  </si>
  <si>
    <t>8646930460</t>
  </si>
  <si>
    <t>87730</t>
  </si>
  <si>
    <t>411630</t>
  </si>
  <si>
    <t>Michelle Ray</t>
  </si>
  <si>
    <t>378</t>
  </si>
  <si>
    <t>433700</t>
  </si>
  <si>
    <t>Vanessa Dorsey</t>
  </si>
  <si>
    <t>28757 Kelly Lights North Amyside, ID 47271</t>
  </si>
  <si>
    <t>4465695936</t>
  </si>
  <si>
    <t>19472</t>
  </si>
  <si>
    <t>518779</t>
  </si>
  <si>
    <t>Kimberly Chavez</t>
  </si>
  <si>
    <t>429174</t>
  </si>
  <si>
    <t>Justin Miles</t>
  </si>
  <si>
    <t>6865 Wayne Pass Julianville, AR 35269</t>
  </si>
  <si>
    <t>9425860447</t>
  </si>
  <si>
    <t>70117</t>
  </si>
  <si>
    <t>770727</t>
  </si>
  <si>
    <t>Antonio Pugh</t>
  </si>
  <si>
    <t>424885</t>
  </si>
  <si>
    <t>James Hernandez</t>
  </si>
  <si>
    <t>132 Nicolas Valleys Apt. 515 East Danielle, SD 18134</t>
  </si>
  <si>
    <t>3049935496</t>
  </si>
  <si>
    <t>65925</t>
  </si>
  <si>
    <t>905156</t>
  </si>
  <si>
    <t>Christina Peters</t>
  </si>
  <si>
    <t>566</t>
  </si>
  <si>
    <t>405705</t>
  </si>
  <si>
    <t>Eric Waters</t>
  </si>
  <si>
    <t>8397 Wayne Ridges Tateport, NH 98685</t>
  </si>
  <si>
    <t>6273504748</t>
  </si>
  <si>
    <t>32656</t>
  </si>
  <si>
    <t>454993</t>
  </si>
  <si>
    <t>Alyssa Sanchez</t>
  </si>
  <si>
    <t>400038</t>
  </si>
  <si>
    <t>Andrea Kelly</t>
  </si>
  <si>
    <t>07756 Knight Rapid Mariechester, NC 05325</t>
  </si>
  <si>
    <t>4435297471</t>
  </si>
  <si>
    <t>73261</t>
  </si>
  <si>
    <t>762520</t>
  </si>
  <si>
    <t>Richard Johnson</t>
  </si>
  <si>
    <t>419738</t>
  </si>
  <si>
    <t>Lisa Mendez</t>
  </si>
  <si>
    <t>899 Carla Circle Apt. 442 Rhondaport, MA 49773</t>
  </si>
  <si>
    <t>9198953637</t>
  </si>
  <si>
    <t>22227</t>
  </si>
  <si>
    <t>427090</t>
  </si>
  <si>
    <t>Ruth Armstrong</t>
  </si>
  <si>
    <t>471</t>
  </si>
  <si>
    <t>419947</t>
  </si>
  <si>
    <t>Angela Anthony</t>
  </si>
  <si>
    <t>3191 Day Island Apt. 223 Hamiltontown, AL 74391</t>
  </si>
  <si>
    <t>2695562636</t>
  </si>
  <si>
    <t>63522</t>
  </si>
  <si>
    <t>660361</t>
  </si>
  <si>
    <t>Jacob Campbell</t>
  </si>
  <si>
    <t>425558</t>
  </si>
  <si>
    <t>David Moreno</t>
  </si>
  <si>
    <t>03589 Jennifer Plaza Suite 461 Michaelburgh, AL 71823</t>
  </si>
  <si>
    <t>9557582078</t>
  </si>
  <si>
    <t>89241</t>
  </si>
  <si>
    <t>498297</t>
  </si>
  <si>
    <t>Anthony Rodriguez</t>
  </si>
  <si>
    <t>425068</t>
  </si>
  <si>
    <t>Catherine Maxwell</t>
  </si>
  <si>
    <t>Unit 6773 Box 3966 DPO AE 04220</t>
  </si>
  <si>
    <t>1072121720</t>
  </si>
  <si>
    <t>56595</t>
  </si>
  <si>
    <t>488040</t>
  </si>
  <si>
    <t>Matthew Barr</t>
  </si>
  <si>
    <t>437788</t>
  </si>
  <si>
    <t>830 Craig Club Apt. 278 North Gregoryburgh, WV 58964</t>
  </si>
  <si>
    <t>2277898463</t>
  </si>
  <si>
    <t>31921</t>
  </si>
  <si>
    <t>540045</t>
  </si>
  <si>
    <t>Brandon Rose</t>
  </si>
  <si>
    <t>433812</t>
  </si>
  <si>
    <t>Veronica Williams</t>
  </si>
  <si>
    <t>PSC 4292, Box 8924 APO AE 09754</t>
  </si>
  <si>
    <t>2840486990</t>
  </si>
  <si>
    <t>93043</t>
  </si>
  <si>
    <t>290375</t>
  </si>
  <si>
    <t>Dr. Nancy Avery</t>
  </si>
  <si>
    <t>407555</t>
  </si>
  <si>
    <t>Jessica Carr</t>
  </si>
  <si>
    <t>519 Carolyn Summit Caitlynland, NC 31034</t>
  </si>
  <si>
    <t>7846167051</t>
  </si>
  <si>
    <t>71958</t>
  </si>
  <si>
    <t>755501</t>
  </si>
  <si>
    <t>Julia Joseph</t>
  </si>
  <si>
    <t>418923</t>
  </si>
  <si>
    <t>Edward Long</t>
  </si>
  <si>
    <t>80070 Ross Trail Apt. 728 Shermanfurt, CO 91555</t>
  </si>
  <si>
    <t>0450572908</t>
  </si>
  <si>
    <t>41386</t>
  </si>
  <si>
    <t>492124</t>
  </si>
  <si>
    <t>400724</t>
  </si>
  <si>
    <t>Vanessa Taylor</t>
  </si>
  <si>
    <t>PSC 9339, Box 7450 APO AP 55386</t>
  </si>
  <si>
    <t>9900979129</t>
  </si>
  <si>
    <t>70823</t>
  </si>
  <si>
    <t>140915</t>
  </si>
  <si>
    <t>Matthew Alvarado II</t>
  </si>
  <si>
    <t>435909</t>
  </si>
  <si>
    <t>Daniel Bautista</t>
  </si>
  <si>
    <t>0125 Barbara Island Port Jeremy, HI 18627</t>
  </si>
  <si>
    <t>7276060100</t>
  </si>
  <si>
    <t>11184</t>
  </si>
  <si>
    <t>509017</t>
  </si>
  <si>
    <t>Dana Martin</t>
  </si>
  <si>
    <t>Justin Carr</t>
  </si>
  <si>
    <t>357 Thompson Tunnel Apt. 430 North Martin, CA 98673</t>
  </si>
  <si>
    <t>10090204341</t>
  </si>
  <si>
    <t>19656</t>
  </si>
  <si>
    <t>831972</t>
  </si>
  <si>
    <t>Pamela Hayes</t>
  </si>
  <si>
    <t>436507</t>
  </si>
  <si>
    <t>Sean Webb</t>
  </si>
  <si>
    <t>4250 Troy Via Suite 457 Port Daniel, CT 64467</t>
  </si>
  <si>
    <t>3048830129</t>
  </si>
  <si>
    <t>42726</t>
  </si>
  <si>
    <t>380550</t>
  </si>
  <si>
    <t>April Mcdonald</t>
  </si>
  <si>
    <t>408516</t>
  </si>
  <si>
    <t>Deborah Patrick</t>
  </si>
  <si>
    <t>431 Nancy Mews Port Saraview, MD 22375</t>
  </si>
  <si>
    <t>6564095346</t>
  </si>
  <si>
    <t>44414</t>
  </si>
  <si>
    <t>190822</t>
  </si>
  <si>
    <t>Brandon Brown</t>
  </si>
  <si>
    <t>420315</t>
  </si>
  <si>
    <t>464 Robert Tunnel Apt. 361 West Mary, OK 86830</t>
  </si>
  <si>
    <t>6548949078</t>
  </si>
  <si>
    <t>45959</t>
  </si>
  <si>
    <t>865913</t>
  </si>
  <si>
    <t>David Terry</t>
  </si>
  <si>
    <t>438996</t>
  </si>
  <si>
    <t>Jennifer Neal</t>
  </si>
  <si>
    <t>487 Tommy Loaf Evansside, WY 23233</t>
  </si>
  <si>
    <t>3701329992</t>
  </si>
  <si>
    <t>85587</t>
  </si>
  <si>
    <t>187328</t>
  </si>
  <si>
    <t>Jason Mcbride</t>
  </si>
  <si>
    <t>424902</t>
  </si>
  <si>
    <t>904 Manning Villages Suite 331 Lake Debra, PA 00729</t>
  </si>
  <si>
    <t>4140304608</t>
  </si>
  <si>
    <t>41207</t>
  </si>
  <si>
    <t>345600</t>
  </si>
  <si>
    <t>Cynthia Costa</t>
  </si>
  <si>
    <t>419155</t>
  </si>
  <si>
    <t>Jonathan Hamilton</t>
  </si>
  <si>
    <t>042 Stephenson Road Apt. 730 East Josephberg, OH 46801</t>
  </si>
  <si>
    <t>6420994668</t>
  </si>
  <si>
    <t>65568</t>
  </si>
  <si>
    <t>248516</t>
  </si>
  <si>
    <t>Craig Soto</t>
  </si>
  <si>
    <t>426728</t>
  </si>
  <si>
    <t>Jennifer Baxter</t>
  </si>
  <si>
    <t>60945 Shea Locks Frederickview, KS 28691</t>
  </si>
  <si>
    <t>5126175190</t>
  </si>
  <si>
    <t>26459</t>
  </si>
  <si>
    <t>669483</t>
  </si>
  <si>
    <t>Darryl Lewis</t>
  </si>
  <si>
    <t>430956</t>
  </si>
  <si>
    <t>Anne Shepard</t>
  </si>
  <si>
    <t>61454 Glenda Curve Nunezshire, CT 28990</t>
  </si>
  <si>
    <t>3177609393</t>
  </si>
  <si>
    <t>33791</t>
  </si>
  <si>
    <t>940545</t>
  </si>
  <si>
    <t>Robert Munoz</t>
  </si>
  <si>
    <t>436917</t>
  </si>
  <si>
    <t>Mr. Ryan Green Jr.</t>
  </si>
  <si>
    <t>0544 Cole Estates Gonzalezland, KS 63604</t>
  </si>
  <si>
    <t>3276502301</t>
  </si>
  <si>
    <t>11832</t>
  </si>
  <si>
    <t>190991</t>
  </si>
  <si>
    <t>Cameron Johnson</t>
  </si>
  <si>
    <t>429404</t>
  </si>
  <si>
    <t>Terri Edwards</t>
  </si>
  <si>
    <t>3678 Loretta Trail Suite 643 Albertburgh, MT 00516</t>
  </si>
  <si>
    <t>1954963661</t>
  </si>
  <si>
    <t>46246</t>
  </si>
  <si>
    <t>327710</t>
  </si>
  <si>
    <t>Cody King</t>
  </si>
  <si>
    <t>422286</t>
  </si>
  <si>
    <t>Helen Roy</t>
  </si>
  <si>
    <t>37694 Collier Gardens Lake Jacob, FL 24575</t>
  </si>
  <si>
    <t>6259448221</t>
  </si>
  <si>
    <t>73136</t>
  </si>
  <si>
    <t>535598</t>
  </si>
  <si>
    <t>Lindsey Roy</t>
  </si>
  <si>
    <t>402705</t>
  </si>
  <si>
    <t>Angela Moore</t>
  </si>
  <si>
    <t>1929 Villarreal Mall West Michaelborough, VA 52416</t>
  </si>
  <si>
    <t>8804661580</t>
  </si>
  <si>
    <t>72077</t>
  </si>
  <si>
    <t>962001</t>
  </si>
  <si>
    <t>William Singh</t>
  </si>
  <si>
    <t>451</t>
  </si>
  <si>
    <t>427721</t>
  </si>
  <si>
    <t>David Adams</t>
  </si>
  <si>
    <t>691 Fernandez Isle South Caitlinborough, AZ 33880</t>
  </si>
  <si>
    <t>1236760593</t>
  </si>
  <si>
    <t>89525</t>
  </si>
  <si>
    <t>572783</t>
  </si>
  <si>
    <t>Louis Nelson</t>
  </si>
  <si>
    <t>439374</t>
  </si>
  <si>
    <t>Jason Simpson</t>
  </si>
  <si>
    <t>186 Mcguire Shores Suite 631 Christyport, MO 94991</t>
  </si>
  <si>
    <t>0261115207</t>
  </si>
  <si>
    <t>38980</t>
  </si>
  <si>
    <t>799417</t>
  </si>
  <si>
    <t>Christopher Berger</t>
  </si>
  <si>
    <t>401461</t>
  </si>
  <si>
    <t>James Martin</t>
  </si>
  <si>
    <t>06402 Gibbs Plaza Apt. 428 Suttonland, IN 04895</t>
  </si>
  <si>
    <t>9339543853</t>
  </si>
  <si>
    <t>75313</t>
  </si>
  <si>
    <t>318363</t>
  </si>
  <si>
    <t>Laurie Taylor</t>
  </si>
  <si>
    <t>432687</t>
  </si>
  <si>
    <t>Timothy Miller</t>
  </si>
  <si>
    <t>8731 Sparks Gardens West Jared, OH 52160</t>
  </si>
  <si>
    <t>0920132620</t>
  </si>
  <si>
    <t>56057</t>
  </si>
  <si>
    <t>772865</t>
  </si>
  <si>
    <t>Lisa Wallace</t>
  </si>
  <si>
    <t>425139</t>
  </si>
  <si>
    <t>Christian Reese</t>
  </si>
  <si>
    <t>9010 Sarah Lakes Suite 672 Daniellemouth, GA 60880</t>
  </si>
  <si>
    <t>3502176739</t>
  </si>
  <si>
    <t>32846</t>
  </si>
  <si>
    <t>752307</t>
  </si>
  <si>
    <t>Wesley Larson</t>
  </si>
  <si>
    <t>439014</t>
  </si>
  <si>
    <t>Jessica Brown</t>
  </si>
  <si>
    <t>042 Brenda Lane Johnsonshire, UT 91739</t>
  </si>
  <si>
    <t>10400523328</t>
  </si>
  <si>
    <t>75032</t>
  </si>
  <si>
    <t>567909</t>
  </si>
  <si>
    <t>Frank Koch</t>
  </si>
  <si>
    <t>403634</t>
  </si>
  <si>
    <t>Theresa Martinez</t>
  </si>
  <si>
    <t>880 Bell Spur Apt. 238 Jordanbury, MD 90300</t>
  </si>
  <si>
    <t>9070804799</t>
  </si>
  <si>
    <t>93838</t>
  </si>
  <si>
    <t>539813</t>
  </si>
  <si>
    <t>Tammy Lewis</t>
  </si>
  <si>
    <t>417196</t>
  </si>
  <si>
    <t>Carolyn Lopez</t>
  </si>
  <si>
    <t>PSC 7634, Box 2380 APO AP 74001</t>
  </si>
  <si>
    <t>0893845842</t>
  </si>
  <si>
    <t>10901</t>
  </si>
  <si>
    <t>376014</t>
  </si>
  <si>
    <t>Stephanie Williams</t>
  </si>
  <si>
    <t>422154</t>
  </si>
  <si>
    <t>Tiffany Hall</t>
  </si>
  <si>
    <t>0012 Robinson Terrace North Shelley, WA 44022</t>
  </si>
  <si>
    <t>9516702700</t>
  </si>
  <si>
    <t>34126</t>
  </si>
  <si>
    <t>326992</t>
  </si>
  <si>
    <t>John Young</t>
  </si>
  <si>
    <t>414231</t>
  </si>
  <si>
    <t>Misty Cook</t>
  </si>
  <si>
    <t>2464 Daniels Cliffs New Veronica, OK 79907</t>
  </si>
  <si>
    <t>4032115021</t>
  </si>
  <si>
    <t>87425</t>
  </si>
  <si>
    <t>376473</t>
  </si>
  <si>
    <t>Breanna Yoder</t>
  </si>
  <si>
    <t>433184</t>
  </si>
  <si>
    <t>Phillip Howard</t>
  </si>
  <si>
    <t>USS Berg FPO AE 97714</t>
  </si>
  <si>
    <t>2637373829</t>
  </si>
  <si>
    <t>84427</t>
  </si>
  <si>
    <t>541931</t>
  </si>
  <si>
    <t>Greg Pacheco</t>
  </si>
  <si>
    <t>417262</t>
  </si>
  <si>
    <t>Elizabeth Morris</t>
  </si>
  <si>
    <t>90973 Brandi Island South Stephanie, RI 90722</t>
  </si>
  <si>
    <t>3374200485</t>
  </si>
  <si>
    <t>27183</t>
  </si>
  <si>
    <t>532642</t>
  </si>
  <si>
    <t>Julia Wilkinson</t>
  </si>
  <si>
    <t>402809</t>
  </si>
  <si>
    <t>Lori Bullock</t>
  </si>
  <si>
    <t>9723 Kayla Roads Lake Michelle, MD 39912</t>
  </si>
  <si>
    <t>4268887181</t>
  </si>
  <si>
    <t>12257</t>
  </si>
  <si>
    <t>864547</t>
  </si>
  <si>
    <t>Mitchell Parrish</t>
  </si>
  <si>
    <t>727</t>
  </si>
  <si>
    <t>407734</t>
  </si>
  <si>
    <t>Janice Short</t>
  </si>
  <si>
    <t>7104 Velez Alley Suite 213 South Mary, MS 94309</t>
  </si>
  <si>
    <t>9240307746</t>
  </si>
  <si>
    <t>87363</t>
  </si>
  <si>
    <t>447571</t>
  </si>
  <si>
    <t>Taylor Watson</t>
  </si>
  <si>
    <t>428398</t>
  </si>
  <si>
    <t>Anne Pope</t>
  </si>
  <si>
    <t>89675 Gray Stream Prattton, NC 56585</t>
  </si>
  <si>
    <t>0047359732</t>
  </si>
  <si>
    <t>71964</t>
  </si>
  <si>
    <t>702071</t>
  </si>
  <si>
    <t>Henry Thomas</t>
  </si>
  <si>
    <t>430468</t>
  </si>
  <si>
    <t>Amanda Bartlett</t>
  </si>
  <si>
    <t>9950 Shaw Turnpike Suite 653 Joshualand, LA 72075</t>
  </si>
  <si>
    <t>8243734560</t>
  </si>
  <si>
    <t>15187</t>
  </si>
  <si>
    <t>363375</t>
  </si>
  <si>
    <t>Ariana Chapman</t>
  </si>
  <si>
    <t>418375</t>
  </si>
  <si>
    <t>Rhonda Jones PhD</t>
  </si>
  <si>
    <t>34315 Lawrence Highway Apt. 980 Lake Marilyn, WI 19002</t>
  </si>
  <si>
    <t>7110808342</t>
  </si>
  <si>
    <t>76400</t>
  </si>
  <si>
    <t>584399</t>
  </si>
  <si>
    <t>Jocelyn Kennedy</t>
  </si>
  <si>
    <t>428731</t>
  </si>
  <si>
    <t>Leonard Rodriguez</t>
  </si>
  <si>
    <t>197 Wade Ridge Apt. 076 South Robertfurt, SD 98932</t>
  </si>
  <si>
    <t>5381670504</t>
  </si>
  <si>
    <t>79995</t>
  </si>
  <si>
    <t>992314</t>
  </si>
  <si>
    <t>Nicholas Hamilton</t>
  </si>
  <si>
    <t>403076</t>
  </si>
  <si>
    <t>Sarah Hernandez</t>
  </si>
  <si>
    <t>4734 Robert Causeway Apt. 297 Rosariofort, WY 59595</t>
  </si>
  <si>
    <t>7724934092</t>
  </si>
  <si>
    <t>34324</t>
  </si>
  <si>
    <t>604128</t>
  </si>
  <si>
    <t>Paul Davenport</t>
  </si>
  <si>
    <t>716</t>
  </si>
  <si>
    <t>424975</t>
  </si>
  <si>
    <t>Mitchell Monroe</t>
  </si>
  <si>
    <t>Unit 5346 Box 8806 DPO AP 23191</t>
  </si>
  <si>
    <t>9642848722</t>
  </si>
  <si>
    <t>95954</t>
  </si>
  <si>
    <t>290294</t>
  </si>
  <si>
    <t>Kimberly Massey</t>
  </si>
  <si>
    <t>437220</t>
  </si>
  <si>
    <t>Sara Perez</t>
  </si>
  <si>
    <t>721 Morgan Extensions Suite 196 Lake Henryborough, AK 09013</t>
  </si>
  <si>
    <t>0640535782</t>
  </si>
  <si>
    <t>26483</t>
  </si>
  <si>
    <t>906829</t>
  </si>
  <si>
    <t>Kathleen Clark</t>
  </si>
  <si>
    <t>436706</t>
  </si>
  <si>
    <t>Jason Singh</t>
  </si>
  <si>
    <t>72004 Pamela Mall Apt. 238 Chambershaven, MN 18421</t>
  </si>
  <si>
    <t>1753783037</t>
  </si>
  <si>
    <t>87545</t>
  </si>
  <si>
    <t>418578</t>
  </si>
  <si>
    <t>Melissa Garcia</t>
  </si>
  <si>
    <t>400646</t>
  </si>
  <si>
    <t>Susan Dyer</t>
  </si>
  <si>
    <t>Unit 8489 Box 1776 DPO AA 06381</t>
  </si>
  <si>
    <t>5053728967</t>
  </si>
  <si>
    <t>76271</t>
  </si>
  <si>
    <t>474934</t>
  </si>
  <si>
    <t>Derek Smith</t>
  </si>
  <si>
    <t>436900</t>
  </si>
  <si>
    <t>Tyler Patrick</t>
  </si>
  <si>
    <t>44371 Baxter Stream Suite 501 Shelleyburgh, SC 74110</t>
  </si>
  <si>
    <t>0744856924</t>
  </si>
  <si>
    <t>63262</t>
  </si>
  <si>
    <t>396022</t>
  </si>
  <si>
    <t>412738</t>
  </si>
  <si>
    <t>Danielle Hughes</t>
  </si>
  <si>
    <t>21805 Tracy Locks Suite 968 Leonardshire, MT 81116</t>
  </si>
  <si>
    <t>17163743378</t>
  </si>
  <si>
    <t>24332</t>
  </si>
  <si>
    <t>854368</t>
  </si>
  <si>
    <t>Lisa Lane</t>
  </si>
  <si>
    <t>411</t>
  </si>
  <si>
    <t>406686</t>
  </si>
  <si>
    <t>Jamie Stephens</t>
  </si>
  <si>
    <t>6649 Allen Fort Apt. 801 North Lorishire, VA 25390</t>
  </si>
  <si>
    <t>9263451046</t>
  </si>
  <si>
    <t>55719</t>
  </si>
  <si>
    <t>242046</t>
  </si>
  <si>
    <t>Lisa Shields</t>
  </si>
  <si>
    <t>418256</t>
  </si>
  <si>
    <t>Billy Evans</t>
  </si>
  <si>
    <t>7393 Black Highway South Ashley, SD 89893</t>
  </si>
  <si>
    <t>9742167412</t>
  </si>
  <si>
    <t>879401</t>
  </si>
  <si>
    <t>Amanda Lambert</t>
  </si>
  <si>
    <t>413999</t>
  </si>
  <si>
    <t>Joseph Perez</t>
  </si>
  <si>
    <t>8223 Obrien Road Suite 878 South Rachel, NE 99610</t>
  </si>
  <si>
    <t>2584942551</t>
  </si>
  <si>
    <t>33763</t>
  </si>
  <si>
    <t>200098</t>
  </si>
  <si>
    <t>407658</t>
  </si>
  <si>
    <t>Thomas Thompson</t>
  </si>
  <si>
    <t>66967 Lisa Camp Suite 846 Christopherview, OK 31973</t>
  </si>
  <si>
    <t>1534863276</t>
  </si>
  <si>
    <t>45138</t>
  </si>
  <si>
    <t>259289</t>
  </si>
  <si>
    <t>Frank Jimenez</t>
  </si>
  <si>
    <t>422643</t>
  </si>
  <si>
    <t>Kevin Macias</t>
  </si>
  <si>
    <t>0121 Glenn Fords North Jesse, TX 54866</t>
  </si>
  <si>
    <t>14485143568</t>
  </si>
  <si>
    <t>57209</t>
  </si>
  <si>
    <t>604142</t>
  </si>
  <si>
    <t>David Dickson</t>
  </si>
  <si>
    <t>830</t>
  </si>
  <si>
    <t>420272</t>
  </si>
  <si>
    <t>Mark Bruce</t>
  </si>
  <si>
    <t>78975 Regina Mews Apt. 463 Flynnfort, KY 07904</t>
  </si>
  <si>
    <t>2927347936</t>
  </si>
  <si>
    <t>92151</t>
  </si>
  <si>
    <t>148641</t>
  </si>
  <si>
    <t>Jamie Morrison</t>
  </si>
  <si>
    <t>432651</t>
  </si>
  <si>
    <t>Jennifer Chavez</t>
  </si>
  <si>
    <t>37788 Edwards Meadows Delgadomouth, AK 10954</t>
  </si>
  <si>
    <t>5415436202</t>
  </si>
  <si>
    <t>62023</t>
  </si>
  <si>
    <t>947637</t>
  </si>
  <si>
    <t>Kim Casey</t>
  </si>
  <si>
    <t>427151</t>
  </si>
  <si>
    <t>Darryl Gordon</t>
  </si>
  <si>
    <t>8580 Adrienne Glens Port Peter, IL 48938</t>
  </si>
  <si>
    <t>0376269830</t>
  </si>
  <si>
    <t>76589</t>
  </si>
  <si>
    <t>379926</t>
  </si>
  <si>
    <t>Lisa White</t>
  </si>
  <si>
    <t>403131</t>
  </si>
  <si>
    <t>Leonard Douglas</t>
  </si>
  <si>
    <t>7133 Joseph Dam Lake Pamelafurt, NE 16979</t>
  </si>
  <si>
    <t>5112043326</t>
  </si>
  <si>
    <t>21934</t>
  </si>
  <si>
    <t>482565</t>
  </si>
  <si>
    <t>Randall Harris</t>
  </si>
  <si>
    <t>403772</t>
  </si>
  <si>
    <t>John Hurst</t>
  </si>
  <si>
    <t>852 Robinson Heights Suite 100 Campbellstad, NC 62257</t>
  </si>
  <si>
    <t>2219069732</t>
  </si>
  <si>
    <t>40837</t>
  </si>
  <si>
    <t>446875</t>
  </si>
  <si>
    <t>Jennifer Nguyen</t>
  </si>
  <si>
    <t>416761</t>
  </si>
  <si>
    <t>Angela Shields</t>
  </si>
  <si>
    <t>72334 Joseph Oval North Tammy, NC 36950</t>
  </si>
  <si>
    <t>8619863154</t>
  </si>
  <si>
    <t>39047</t>
  </si>
  <si>
    <t>912462</t>
  </si>
  <si>
    <t>430760</t>
  </si>
  <si>
    <t>Chad Fisher</t>
  </si>
  <si>
    <t>696 Mitchell Mount East Stephaniechester, NE 07327</t>
  </si>
  <si>
    <t>0880357020</t>
  </si>
  <si>
    <t>77424</t>
  </si>
  <si>
    <t>489921</t>
  </si>
  <si>
    <t>530</t>
  </si>
  <si>
    <t>428857</t>
  </si>
  <si>
    <t>Brian Brown</t>
  </si>
  <si>
    <t>801 Harris Pines Suite 668 Heathstad, AZ 84338</t>
  </si>
  <si>
    <t>3015427207</t>
  </si>
  <si>
    <t>78557</t>
  </si>
  <si>
    <t>769947</t>
  </si>
  <si>
    <t>Gregory Ortiz</t>
  </si>
  <si>
    <t>431794</t>
  </si>
  <si>
    <t>Andrea Hodges</t>
  </si>
  <si>
    <t>1148 Barnes Wells Johntown, MA 00878</t>
  </si>
  <si>
    <t>6174947197</t>
  </si>
  <si>
    <t>76827</t>
  </si>
  <si>
    <t>282523</t>
  </si>
  <si>
    <t>Hunter Jordan DDS</t>
  </si>
  <si>
    <t>404730</t>
  </si>
  <si>
    <t>David Morgan</t>
  </si>
  <si>
    <t>66527 Wright Camp East Monicahaven, IA 37395</t>
  </si>
  <si>
    <t>3014086699</t>
  </si>
  <si>
    <t>67398</t>
  </si>
  <si>
    <t>190007</t>
  </si>
  <si>
    <t>Anthony Smith</t>
  </si>
  <si>
    <t>426189</t>
  </si>
  <si>
    <t>Nicholas Mills</t>
  </si>
  <si>
    <t>054 Galloway Burgs Apt. 330 West Justinmouth, MN 12235</t>
  </si>
  <si>
    <t>19902631794</t>
  </si>
  <si>
    <t>82413</t>
  </si>
  <si>
    <t>926618</t>
  </si>
  <si>
    <t>Kyle Baker</t>
  </si>
  <si>
    <t>405640</t>
  </si>
  <si>
    <t>Nancy Walker</t>
  </si>
  <si>
    <t>6529 Solis Cliffs Baileyfurt, DE 37359</t>
  </si>
  <si>
    <t>3673306334</t>
  </si>
  <si>
    <t>29628</t>
  </si>
  <si>
    <t>726156</t>
  </si>
  <si>
    <t>Lisa Taylor</t>
  </si>
  <si>
    <t>435576</t>
  </si>
  <si>
    <t>Michelle Ortiz</t>
  </si>
  <si>
    <t>138 Molly Station Apt. 111 Greeneborough, DC 52229</t>
  </si>
  <si>
    <t>12197378128</t>
  </si>
  <si>
    <t>40013</t>
  </si>
  <si>
    <t>801646</t>
  </si>
  <si>
    <t>Chad Lewis</t>
  </si>
  <si>
    <t>401575</t>
  </si>
  <si>
    <t>Steven Dean</t>
  </si>
  <si>
    <t>984 Nunez Shoal Suite 018 East Adamborough, NJ 18024</t>
  </si>
  <si>
    <t>5425993914</t>
  </si>
  <si>
    <t>39519</t>
  </si>
  <si>
    <t>366892</t>
  </si>
  <si>
    <t>Andrew Wilson</t>
  </si>
  <si>
    <t>435279</t>
  </si>
  <si>
    <t>Patricia Kennedy</t>
  </si>
  <si>
    <t>963 Lyons Mall South Heidi, IN 27767</t>
  </si>
  <si>
    <t>7137196107</t>
  </si>
  <si>
    <t>74136</t>
  </si>
  <si>
    <t>991945</t>
  </si>
  <si>
    <t>Angela Larsen</t>
  </si>
  <si>
    <t>424197</t>
  </si>
  <si>
    <t>Diana Lopez</t>
  </si>
  <si>
    <t>825 Patrick Ports Suite 148 North Antonioville, NY 56169</t>
  </si>
  <si>
    <t>0506801931</t>
  </si>
  <si>
    <t>45024</t>
  </si>
  <si>
    <t>385209</t>
  </si>
  <si>
    <t>416280</t>
  </si>
  <si>
    <t>Lynn Pierce</t>
  </si>
  <si>
    <t>USS Smith FPO AA 35471</t>
  </si>
  <si>
    <t>9211422515</t>
  </si>
  <si>
    <t>17009</t>
  </si>
  <si>
    <t>119190</t>
  </si>
  <si>
    <t>Ethan Perry</t>
  </si>
  <si>
    <t>430006</t>
  </si>
  <si>
    <t>Edwin White</t>
  </si>
  <si>
    <t>403 Nathan Forest Suite 103 Wilsontown, NY 46132</t>
  </si>
  <si>
    <t>11006506871</t>
  </si>
  <si>
    <t>20510</t>
  </si>
  <si>
    <t>927157</t>
  </si>
  <si>
    <t>Samuel Gonzalez</t>
  </si>
  <si>
    <t>424492</t>
  </si>
  <si>
    <t>Bryan Becker</t>
  </si>
  <si>
    <t>550 Simmons Mill Davidside, AL 11050</t>
  </si>
  <si>
    <t>1671265730</t>
  </si>
  <si>
    <t>61153</t>
  </si>
  <si>
    <t>738923</t>
  </si>
  <si>
    <t>Mary Moore</t>
  </si>
  <si>
    <t>439105</t>
  </si>
  <si>
    <t>Anthony Cruz</t>
  </si>
  <si>
    <t>702 Paul Flats Suite 559 Daychester, IN 70181</t>
  </si>
  <si>
    <t>5040363782</t>
  </si>
  <si>
    <t>64654</t>
  </si>
  <si>
    <t>296446</t>
  </si>
  <si>
    <t>Victor Hoffman</t>
  </si>
  <si>
    <t>413414</t>
  </si>
  <si>
    <t>Nicole Fuller</t>
  </si>
  <si>
    <t>163 Newman Parkways Apt. 836 North Hollyhaven, TN 57163</t>
  </si>
  <si>
    <t>2265315588</t>
  </si>
  <si>
    <t>62715</t>
  </si>
  <si>
    <t>811516</t>
  </si>
  <si>
    <t>Jacqueline Pugh</t>
  </si>
  <si>
    <t>413466</t>
  </si>
  <si>
    <t>Donald Shepard</t>
  </si>
  <si>
    <t>3049 Hamilton Ranch Apt. 733 Wangview, NC 49102</t>
  </si>
  <si>
    <t>0321807956</t>
  </si>
  <si>
    <t>25539</t>
  </si>
  <si>
    <t>324749</t>
  </si>
  <si>
    <t>Shawn Coleman</t>
  </si>
  <si>
    <t>432297</t>
  </si>
  <si>
    <t>Sarah Meyer</t>
  </si>
  <si>
    <t>98516 Kristen Plains Apt. 367 Lucaston, MN 75437</t>
  </si>
  <si>
    <t>18081685050</t>
  </si>
  <si>
    <t>51325</t>
  </si>
  <si>
    <t>802910</t>
  </si>
  <si>
    <t>Kristin Smith</t>
  </si>
  <si>
    <t>431159</t>
  </si>
  <si>
    <t>Lori Porter</t>
  </si>
  <si>
    <t>213 John Crest Martinezton, CA 99696</t>
  </si>
  <si>
    <t>8001919241</t>
  </si>
  <si>
    <t>98285</t>
  </si>
  <si>
    <t>141246</t>
  </si>
  <si>
    <t>William Roberson</t>
  </si>
  <si>
    <t>407653</t>
  </si>
  <si>
    <t>Eric Ross</t>
  </si>
  <si>
    <t>454 John Locks South Jeremyfort, VA 90776</t>
  </si>
  <si>
    <t>2876826478</t>
  </si>
  <si>
    <t>23495</t>
  </si>
  <si>
    <t>148749</t>
  </si>
  <si>
    <t>Taylor Wright</t>
  </si>
  <si>
    <t>685</t>
  </si>
  <si>
    <t>428829</t>
  </si>
  <si>
    <t>Karen Ramirez MD</t>
  </si>
  <si>
    <t>113 Hernandez Shoals Apt. 432 Port Danaside, KY 10042</t>
  </si>
  <si>
    <t>2246220553</t>
  </si>
  <si>
    <t>95154</t>
  </si>
  <si>
    <t>207583</t>
  </si>
  <si>
    <t>Kristine Martin</t>
  </si>
  <si>
    <t>427832</t>
  </si>
  <si>
    <t>Christopher Wiley</t>
  </si>
  <si>
    <t>6401 Smith Ridges Port Matthew, CT 26294</t>
  </si>
  <si>
    <t>6552078375</t>
  </si>
  <si>
    <t>38564</t>
  </si>
  <si>
    <t>Eddie Bryan</t>
  </si>
  <si>
    <t>414038</t>
  </si>
  <si>
    <t>Scott Rocha</t>
  </si>
  <si>
    <t>181 William Streets Apt. 945 Lake Traci, NY 91682</t>
  </si>
  <si>
    <t>2327238687</t>
  </si>
  <si>
    <t>99689</t>
  </si>
  <si>
    <t>838245</t>
  </si>
  <si>
    <t>406202</t>
  </si>
  <si>
    <t>Richard Fischer</t>
  </si>
  <si>
    <t>66935 Dawn Center South James, MD 12954</t>
  </si>
  <si>
    <t>9464256421</t>
  </si>
  <si>
    <t>57082</t>
  </si>
  <si>
    <t>121583</t>
  </si>
  <si>
    <t>Oscar James</t>
  </si>
  <si>
    <t>428823</t>
  </si>
  <si>
    <t>Michael Gross</t>
  </si>
  <si>
    <t>4431 Connie Forks Jamesside, DE 98827</t>
  </si>
  <si>
    <t>13897263980</t>
  </si>
  <si>
    <t>54962</t>
  </si>
  <si>
    <t>696860</t>
  </si>
  <si>
    <t>Kenneth Williams</t>
  </si>
  <si>
    <t>418458</t>
  </si>
  <si>
    <t>Patricia Simpson</t>
  </si>
  <si>
    <t>USNV Smith FPO AA 65869</t>
  </si>
  <si>
    <t>12355794038</t>
  </si>
  <si>
    <t>96063</t>
  </si>
  <si>
    <t>978144</t>
  </si>
  <si>
    <t>Riley Escobar</t>
  </si>
  <si>
    <t>405177</t>
  </si>
  <si>
    <t>Travis Schmidt</t>
  </si>
  <si>
    <t>Unit 0691 Box 5610 DPO AE 84593</t>
  </si>
  <si>
    <t>0989283495</t>
  </si>
  <si>
    <t>23029</t>
  </si>
  <si>
    <t>669339</t>
  </si>
  <si>
    <t>Ellen Turner</t>
  </si>
  <si>
    <t>427228</t>
  </si>
  <si>
    <t>Eric Berry</t>
  </si>
  <si>
    <t>988 Garza Plaza Debrastad, VT 70975</t>
  </si>
  <si>
    <t>8000212589</t>
  </si>
  <si>
    <t>95741</t>
  </si>
  <si>
    <t>301925</t>
  </si>
  <si>
    <t>Thomas Wilson</t>
  </si>
  <si>
    <t>431737</t>
  </si>
  <si>
    <t>Ashley Wall</t>
  </si>
  <si>
    <t>0464 Pamela Station Suite 772 Lake Tammy, FL 57678</t>
  </si>
  <si>
    <t>1192829328</t>
  </si>
  <si>
    <t>85892</t>
  </si>
  <si>
    <t>919562</t>
  </si>
  <si>
    <t>Jennifer Ramos</t>
  </si>
  <si>
    <t>429950</t>
  </si>
  <si>
    <t>Melissa Crawford</t>
  </si>
  <si>
    <t>9703 Sandra Green Suite 397 North Jenniferstad, OH 01266</t>
  </si>
  <si>
    <t>8432041283</t>
  </si>
  <si>
    <t>85891</t>
  </si>
  <si>
    <t>118018</t>
  </si>
  <si>
    <t>William Anderson</t>
  </si>
  <si>
    <t>Jessica Hess</t>
  </si>
  <si>
    <t>36329 House Lane Lake James, WY 10216</t>
  </si>
  <si>
    <t>7287504946</t>
  </si>
  <si>
    <t>78276</t>
  </si>
  <si>
    <t>468356</t>
  </si>
  <si>
    <t>Jason Miller</t>
  </si>
  <si>
    <t>428379</t>
  </si>
  <si>
    <t>Monica Bartlett</t>
  </si>
  <si>
    <t>8208 Lisa Oval Boydville, AL 06386</t>
  </si>
  <si>
    <t>1386672225</t>
  </si>
  <si>
    <t>53162</t>
  </si>
  <si>
    <t>808343</t>
  </si>
  <si>
    <t>Mark Lee</t>
  </si>
  <si>
    <t>431771</t>
  </si>
  <si>
    <t>Hunter Tucker</t>
  </si>
  <si>
    <t>Unit 3292 Box 4592 DPO AE 30941</t>
  </si>
  <si>
    <t>8177620354</t>
  </si>
  <si>
    <t>15242</t>
  </si>
  <si>
    <t>992502</t>
  </si>
  <si>
    <t>Donna Andrade</t>
  </si>
  <si>
    <t>438268</t>
  </si>
  <si>
    <t>Carla Davis</t>
  </si>
  <si>
    <t>839 Anna Stravenue Lake Michelle, SD 58927</t>
  </si>
  <si>
    <t>18124221151</t>
  </si>
  <si>
    <t>29193</t>
  </si>
  <si>
    <t>891313</t>
  </si>
  <si>
    <t>Ashley Carter</t>
  </si>
  <si>
    <t>425367</t>
  </si>
  <si>
    <t>John Conway</t>
  </si>
  <si>
    <t>Unit 2975 Box 9206 DPO AE 61001</t>
  </si>
  <si>
    <t>3246631120</t>
  </si>
  <si>
    <t>44455</t>
  </si>
  <si>
    <t>655401</t>
  </si>
  <si>
    <t>Bridget Garcia</t>
  </si>
  <si>
    <t>410435</t>
  </si>
  <si>
    <t>Kenneth Martinez</t>
  </si>
  <si>
    <t>50302 Smith Mountains Noblemouth, ME 49420</t>
  </si>
  <si>
    <t>3732901281</t>
  </si>
  <si>
    <t>18727</t>
  </si>
  <si>
    <t>282528</t>
  </si>
  <si>
    <t>Caleb Martinez</t>
  </si>
  <si>
    <t>418398</t>
  </si>
  <si>
    <t>Terrence Brown</t>
  </si>
  <si>
    <t>7632 Padilla Pine New Marissabury, KY 16018</t>
  </si>
  <si>
    <t>4431120925</t>
  </si>
  <si>
    <t>97173</t>
  </si>
  <si>
    <t>515726</t>
  </si>
  <si>
    <t>Michael Santiago</t>
  </si>
  <si>
    <t>413046</t>
  </si>
  <si>
    <t>Janice Jones</t>
  </si>
  <si>
    <t>61795 Campbell Islands South David, NE 42438</t>
  </si>
  <si>
    <t>0985373400</t>
  </si>
  <si>
    <t>744135</t>
  </si>
  <si>
    <t>Keith Gardner</t>
  </si>
  <si>
    <t>411684</t>
  </si>
  <si>
    <t>Michael Young</t>
  </si>
  <si>
    <t>36133 Rhonda Flats Timothyton, KY 25373</t>
  </si>
  <si>
    <t>0729492360</t>
  </si>
  <si>
    <t>43631</t>
  </si>
  <si>
    <t>261181</t>
  </si>
  <si>
    <t>John Jones</t>
  </si>
  <si>
    <t>433303</t>
  </si>
  <si>
    <t>Teresa Brooks</t>
  </si>
  <si>
    <t>7728 Gary Creek Heatherfort, WA 91871</t>
  </si>
  <si>
    <t>1150966509</t>
  </si>
  <si>
    <t>88420</t>
  </si>
  <si>
    <t>691402</t>
  </si>
  <si>
    <t>Anne Thomas</t>
  </si>
  <si>
    <t>401423</t>
  </si>
  <si>
    <t>Alexander Sullivan</t>
  </si>
  <si>
    <t>2879 Taylor Mill Apt. 130 Lake Erinchester, VA 10205</t>
  </si>
  <si>
    <t>5831636507</t>
  </si>
  <si>
    <t>97622</t>
  </si>
  <si>
    <t>645778</t>
  </si>
  <si>
    <t>Devon Allen</t>
  </si>
  <si>
    <t>408</t>
  </si>
  <si>
    <t>400151</t>
  </si>
  <si>
    <t>William Cervantes</t>
  </si>
  <si>
    <t>USS Fischer FPO AA 30853</t>
  </si>
  <si>
    <t>8790955915</t>
  </si>
  <si>
    <t>99205</t>
  </si>
  <si>
    <t>469769</t>
  </si>
  <si>
    <t>Tracy Dalton</t>
  </si>
  <si>
    <t>424058</t>
  </si>
  <si>
    <t>Jeremy Simon</t>
  </si>
  <si>
    <t>47014 Mcgrath Plains Lake Karen, NJ 30363</t>
  </si>
  <si>
    <t>18075227754</t>
  </si>
  <si>
    <t>51497</t>
  </si>
  <si>
    <t>278257</t>
  </si>
  <si>
    <t>Harry Christensen</t>
  </si>
  <si>
    <t>427679</t>
  </si>
  <si>
    <t>Benjamin Ball</t>
  </si>
  <si>
    <t>343 Jennifer Terrace North Robert, CT 24842</t>
  </si>
  <si>
    <t>8055003436</t>
  </si>
  <si>
    <t>11545</t>
  </si>
  <si>
    <t>966222</t>
  </si>
  <si>
    <t>David Robertson</t>
  </si>
  <si>
    <t>403584</t>
  </si>
  <si>
    <t>Deborah Arnold</t>
  </si>
  <si>
    <t>5068 Torres Flats Apt. 209 East Wanda, RI 40878</t>
  </si>
  <si>
    <t>6924858149</t>
  </si>
  <si>
    <t>95840</t>
  </si>
  <si>
    <t>240336</t>
  </si>
  <si>
    <t>Vanessa Hernandez</t>
  </si>
  <si>
    <t>421035</t>
  </si>
  <si>
    <t>Joshua Ramirez</t>
  </si>
  <si>
    <t>8801 Nichols Forges Suite 731 Erikaton, NE 72266</t>
  </si>
  <si>
    <t>9880953285</t>
  </si>
  <si>
    <t>99849</t>
  </si>
  <si>
    <t>253994</t>
  </si>
  <si>
    <t>Eric Bennett</t>
  </si>
  <si>
    <t>431317</t>
  </si>
  <si>
    <t>Gwendolyn Wagner</t>
  </si>
  <si>
    <t>6339 Jennifer Extensions Suite 630 Port Todd, ME 48951</t>
  </si>
  <si>
    <t>5454425069</t>
  </si>
  <si>
    <t>84651</t>
  </si>
  <si>
    <t>600108</t>
  </si>
  <si>
    <t>Kevin Leach</t>
  </si>
  <si>
    <t>418595</t>
  </si>
  <si>
    <t>Jennifer Chen</t>
  </si>
  <si>
    <t>31076 Michael Motorway Harpertown, WA 01809</t>
  </si>
  <si>
    <t>5137999698</t>
  </si>
  <si>
    <t>18670</t>
  </si>
  <si>
    <t>810216</t>
  </si>
  <si>
    <t>Rose Jackson DVM</t>
  </si>
  <si>
    <t>417832</t>
  </si>
  <si>
    <t>Tony Gonzalez</t>
  </si>
  <si>
    <t>70802 Eric Stream New Amandamouth, FL 67735</t>
  </si>
  <si>
    <t>0167462033</t>
  </si>
  <si>
    <t>15123</t>
  </si>
  <si>
    <t>923858</t>
  </si>
  <si>
    <t>Andrew Oconnor</t>
  </si>
  <si>
    <t>Abigail Brown</t>
  </si>
  <si>
    <t>588 Briana Court Millerborough, AK 04631</t>
  </si>
  <si>
    <t>0770941915</t>
  </si>
  <si>
    <t>79330</t>
  </si>
  <si>
    <t>468166</t>
  </si>
  <si>
    <t>Melissa Carrillo</t>
  </si>
  <si>
    <t>435261</t>
  </si>
  <si>
    <t>Jessica Allen</t>
  </si>
  <si>
    <t>844 Jennings Shoal Meyerburgh, SC 65505</t>
  </si>
  <si>
    <t>6910754071</t>
  </si>
  <si>
    <t>89839</t>
  </si>
  <si>
    <t>280123</t>
  </si>
  <si>
    <t>Anita Hoffman</t>
  </si>
  <si>
    <t>785</t>
  </si>
  <si>
    <t>410697</t>
  </si>
  <si>
    <t>Kimberly Thompson</t>
  </si>
  <si>
    <t>135 Cody Trafficway Apt. 021 South Julieview, MN 30390</t>
  </si>
  <si>
    <t>2331410691</t>
  </si>
  <si>
    <t>43377</t>
  </si>
  <si>
    <t>789909</t>
  </si>
  <si>
    <t>Carlos Maldonado</t>
  </si>
  <si>
    <t>425136</t>
  </si>
  <si>
    <t>Matthew Schwartz</t>
  </si>
  <si>
    <t>5563 Steven Shore Apt. 899 Cristinachester, GA 67290</t>
  </si>
  <si>
    <t>3221450953</t>
  </si>
  <si>
    <t>23840</t>
  </si>
  <si>
    <t>689497</t>
  </si>
  <si>
    <t>Daniel Wilson</t>
  </si>
  <si>
    <t>914</t>
  </si>
  <si>
    <t>426795</t>
  </si>
  <si>
    <t>Matthew Allen</t>
  </si>
  <si>
    <t>248 Mills Shoals Suite 303 Lake Anna, NV 39065</t>
  </si>
  <si>
    <t>4045026920</t>
  </si>
  <si>
    <t>47964</t>
  </si>
  <si>
    <t>869641</t>
  </si>
  <si>
    <t>Danielle Byrd</t>
  </si>
  <si>
    <t>431720</t>
  </si>
  <si>
    <t>Brandon Price</t>
  </si>
  <si>
    <t>PSC 4753, Box 4125 APO AP 18584</t>
  </si>
  <si>
    <t>0218678394</t>
  </si>
  <si>
    <t>24085</t>
  </si>
  <si>
    <t>408082</t>
  </si>
  <si>
    <t>Brandon Thompson</t>
  </si>
  <si>
    <t>424769</t>
  </si>
  <si>
    <t>John Brown</t>
  </si>
  <si>
    <t>611 Diaz Cliffs Jacobshire, OR 12851</t>
  </si>
  <si>
    <t>3893790311</t>
  </si>
  <si>
    <t>39354</t>
  </si>
  <si>
    <t>535722</t>
  </si>
  <si>
    <t>Bobby Anderson</t>
  </si>
  <si>
    <t>602</t>
  </si>
  <si>
    <t>438273</t>
  </si>
  <si>
    <t>Jason Spencer</t>
  </si>
  <si>
    <t>4881 Regina Parkways Apt. 937 South Loribury, DE 02394</t>
  </si>
  <si>
    <t>15689499131</t>
  </si>
  <si>
    <t>36854</t>
  </si>
  <si>
    <t>160096</t>
  </si>
  <si>
    <t>425028</t>
  </si>
  <si>
    <t>Michelle Harper</t>
  </si>
  <si>
    <t>USNV Holland FPO AA 57276</t>
  </si>
  <si>
    <t>2116655164</t>
  </si>
  <si>
    <t>60894</t>
  </si>
  <si>
    <t>626339</t>
  </si>
  <si>
    <t>Catherine Ho</t>
  </si>
  <si>
    <t>436287</t>
  </si>
  <si>
    <t>Briana Waters</t>
  </si>
  <si>
    <t>97191 Paul Summit Josephside, KS 84694</t>
  </si>
  <si>
    <t>17841206142</t>
  </si>
  <si>
    <t>78730</t>
  </si>
  <si>
    <t>758246</t>
  </si>
  <si>
    <t>Joshua Morgan</t>
  </si>
  <si>
    <t>900</t>
  </si>
  <si>
    <t>438670</t>
  </si>
  <si>
    <t>Corey Mills</t>
  </si>
  <si>
    <t>16459 Ryan Walk Apt. 330 Holmeston, IN 93534</t>
  </si>
  <si>
    <t>5851753583</t>
  </si>
  <si>
    <t>48908</t>
  </si>
  <si>
    <t>296141</t>
  </si>
  <si>
    <t>Michelle Buck</t>
  </si>
  <si>
    <t>435382</t>
  </si>
  <si>
    <t>Shane Gordon</t>
  </si>
  <si>
    <t>72347 Raymond Meadow Juliestad, DE 17596</t>
  </si>
  <si>
    <t>7821453848</t>
  </si>
  <si>
    <t>75670</t>
  </si>
  <si>
    <t>736417</t>
  </si>
  <si>
    <t>Mackenzie Whitaker</t>
  </si>
  <si>
    <t>424766</t>
  </si>
  <si>
    <t>Steven Griffith</t>
  </si>
  <si>
    <t>057 Michael Groves Suite 137 Wellston, IL 32270</t>
  </si>
  <si>
    <t>0476501773</t>
  </si>
  <si>
    <t>56676</t>
  </si>
  <si>
    <t>580727</t>
  </si>
  <si>
    <t>Mr. Matthew Shepherd</t>
  </si>
  <si>
    <t>427288</t>
  </si>
  <si>
    <t>Sarah Lewis</t>
  </si>
  <si>
    <t>163 Tommy Mountain East Timothy, MN 44259</t>
  </si>
  <si>
    <t>4148916104</t>
  </si>
  <si>
    <t>45171</t>
  </si>
  <si>
    <t>645784</t>
  </si>
  <si>
    <t>Barbara Bailey</t>
  </si>
  <si>
    <t>421558</t>
  </si>
  <si>
    <t>Louis Middleton</t>
  </si>
  <si>
    <t>02439 Wayne Ramp Suite 801 North Devin, KY 94230</t>
  </si>
  <si>
    <t>3472549293</t>
  </si>
  <si>
    <t>93555</t>
  </si>
  <si>
    <t>814632</t>
  </si>
  <si>
    <t>Amber Ayala</t>
  </si>
  <si>
    <t>Steven Johnson</t>
  </si>
  <si>
    <t>675 Sarah Ranch Suite 112 Johnsonside, WY 05386</t>
  </si>
  <si>
    <t>1771568583</t>
  </si>
  <si>
    <t>56144</t>
  </si>
  <si>
    <t>987792</t>
  </si>
  <si>
    <t>Lucas Hawkins</t>
  </si>
  <si>
    <t>432041</t>
  </si>
  <si>
    <t>Emily Cohen</t>
  </si>
  <si>
    <t>4229 Heather Estates North Catherinemouth, SD 42962</t>
  </si>
  <si>
    <t>5423430255</t>
  </si>
  <si>
    <t>85138</t>
  </si>
  <si>
    <t>692328</t>
  </si>
  <si>
    <t>Richard Mendoza</t>
  </si>
  <si>
    <t>406915</t>
  </si>
  <si>
    <t>Christopher Stanley</t>
  </si>
  <si>
    <t>11907 Shelia Union Garyfurt, IN 01166</t>
  </si>
  <si>
    <t>2816734873</t>
  </si>
  <si>
    <t>40774</t>
  </si>
  <si>
    <t>606492</t>
  </si>
  <si>
    <t>Larry Steele</t>
  </si>
  <si>
    <t>432115</t>
  </si>
  <si>
    <t>Gabriel Ramos</t>
  </si>
  <si>
    <t>82587 Linda Burgs Apt. 152 Lake Savannahborough, GA 18862</t>
  </si>
  <si>
    <t>1313264990</t>
  </si>
  <si>
    <t>86670</t>
  </si>
  <si>
    <t>696241</t>
  </si>
  <si>
    <t>Thomas Marshall</t>
  </si>
  <si>
    <t>411086</t>
  </si>
  <si>
    <t>29340 Howe Spring North Ashley, SD 66586</t>
  </si>
  <si>
    <t>9991769750</t>
  </si>
  <si>
    <t>49740</t>
  </si>
  <si>
    <t>930203</t>
  </si>
  <si>
    <t>Sean Lewis</t>
  </si>
  <si>
    <t>415552</t>
  </si>
  <si>
    <t>Benjamin Mueller</t>
  </si>
  <si>
    <t>5162 Charles Courts Apt. 163 New Morgan, VT 52260</t>
  </si>
  <si>
    <t>3457854466</t>
  </si>
  <si>
    <t>28676</t>
  </si>
  <si>
    <t>336139</t>
  </si>
  <si>
    <t>Andrea Coleman</t>
  </si>
  <si>
    <t>428692</t>
  </si>
  <si>
    <t>Anthony Walton</t>
  </si>
  <si>
    <t>517 Amber Curve Robertchester, MO 56250</t>
  </si>
  <si>
    <t>2612702262</t>
  </si>
  <si>
    <t>24222</t>
  </si>
  <si>
    <t>149311</t>
  </si>
  <si>
    <t>John Brown MD</t>
  </si>
  <si>
    <t>402699</t>
  </si>
  <si>
    <t>Darryl Cox</t>
  </si>
  <si>
    <t>847 Casey Locks Apt. 306 South Robertville, MS 93435</t>
  </si>
  <si>
    <t>4975058413</t>
  </si>
  <si>
    <t>68960</t>
  </si>
  <si>
    <t>996116</t>
  </si>
  <si>
    <t>Andrea Lucas</t>
  </si>
  <si>
    <t>406726</t>
  </si>
  <si>
    <t>Brooke Jones</t>
  </si>
  <si>
    <t>2327 Anderson Islands Novakchester, NY 62319</t>
  </si>
  <si>
    <t>6446266763</t>
  </si>
  <si>
    <t>90409</t>
  </si>
  <si>
    <t>299625</t>
  </si>
  <si>
    <t>Steven Hamilton</t>
  </si>
  <si>
    <t>416897</t>
  </si>
  <si>
    <t>Lucas Cruz</t>
  </si>
  <si>
    <t>98113 Perez Drives North Jonborough, OK 04860</t>
  </si>
  <si>
    <t>7742087965</t>
  </si>
  <si>
    <t>73970</t>
  </si>
  <si>
    <t>357788</t>
  </si>
  <si>
    <t>Kim Miller</t>
  </si>
  <si>
    <t>418045</t>
  </si>
  <si>
    <t>Taylor Spence</t>
  </si>
  <si>
    <t>2184 Leah Circle Apt. 832 Lake Saraport, CO 33123</t>
  </si>
  <si>
    <t>4772302252</t>
  </si>
  <si>
    <t>74840</t>
  </si>
  <si>
    <t>772580</t>
  </si>
  <si>
    <t>Darin Bishop</t>
  </si>
  <si>
    <t>957</t>
  </si>
  <si>
    <t>426314</t>
  </si>
  <si>
    <t>Sydney Reed</t>
  </si>
  <si>
    <t>985 Rivera Estate Lake Christina, DC 66298</t>
  </si>
  <si>
    <t>0768806235</t>
  </si>
  <si>
    <t>28234</t>
  </si>
  <si>
    <t>986909</t>
  </si>
  <si>
    <t>Michael Pratt</t>
  </si>
  <si>
    <t>414769</t>
  </si>
  <si>
    <t>Christopher Joyce</t>
  </si>
  <si>
    <t>850 Matthew Locks North James, AL 05219</t>
  </si>
  <si>
    <t>8313419023</t>
  </si>
  <si>
    <t>37054</t>
  </si>
  <si>
    <t>688110</t>
  </si>
  <si>
    <t>Alex Cunningham</t>
  </si>
  <si>
    <t>437113</t>
  </si>
  <si>
    <t>Nicole Berry</t>
  </si>
  <si>
    <t>098 Turner Walk Apt. 871 West Jacobborough, WV 69654</t>
  </si>
  <si>
    <t>18786187850</t>
  </si>
  <si>
    <t>80989</t>
  </si>
  <si>
    <t>746123</t>
  </si>
  <si>
    <t>Ryan Branch</t>
  </si>
  <si>
    <t>415818</t>
  </si>
  <si>
    <t>Anita Padilla</t>
  </si>
  <si>
    <t>182 John Divide Apt. 305 Johnsonport, KS 47056</t>
  </si>
  <si>
    <t>1415409459</t>
  </si>
  <si>
    <t>56170</t>
  </si>
  <si>
    <t>768663</t>
  </si>
  <si>
    <t>Barry Hall</t>
  </si>
  <si>
    <t>417279</t>
  </si>
  <si>
    <t>Micheal Reed</t>
  </si>
  <si>
    <t>Unit 4785 Box 4781 DPO AE 10973</t>
  </si>
  <si>
    <t>0455068914</t>
  </si>
  <si>
    <t>33821</t>
  </si>
  <si>
    <t>180390</t>
  </si>
  <si>
    <t>Benjamin Barry</t>
  </si>
  <si>
    <t>408462</t>
  </si>
  <si>
    <t>Megan Turner</t>
  </si>
  <si>
    <t>2007 Carolyn Mountain New Tara, WA 36072</t>
  </si>
  <si>
    <t>8625368934</t>
  </si>
  <si>
    <t>35088</t>
  </si>
  <si>
    <t>634065</t>
  </si>
  <si>
    <t>Frances Brennan</t>
  </si>
  <si>
    <t>410181</t>
  </si>
  <si>
    <t>Teresa Gonzalez</t>
  </si>
  <si>
    <t>PSC 8626, Box 4393 APO AP 79469</t>
  </si>
  <si>
    <t>18925806526</t>
  </si>
  <si>
    <t>10263</t>
  </si>
  <si>
    <t>863665</t>
  </si>
  <si>
    <t>Gregory Woods</t>
  </si>
  <si>
    <t>410480</t>
  </si>
  <si>
    <t>Stanley Wright</t>
  </si>
  <si>
    <t>2741 Barker Fall Suite 909 South Brandon, MS 54289</t>
  </si>
  <si>
    <t>8134713093</t>
  </si>
  <si>
    <t>62115</t>
  </si>
  <si>
    <t>202932</t>
  </si>
  <si>
    <t>Stephanie Padilla</t>
  </si>
  <si>
    <t>404281</t>
  </si>
  <si>
    <t>Allison Johnson</t>
  </si>
  <si>
    <t>605 Martinez Bridge Suite 949 Port Jenniferstad, WA 44599</t>
  </si>
  <si>
    <t>4155543035</t>
  </si>
  <si>
    <t>38373</t>
  </si>
  <si>
    <t>378859</t>
  </si>
  <si>
    <t>William Fuentes</t>
  </si>
  <si>
    <t>421799</t>
  </si>
  <si>
    <t>Elizabeth Peterson</t>
  </si>
  <si>
    <t>578 Dougherty Square Karenhaven, MT 26671</t>
  </si>
  <si>
    <t>2868352636</t>
  </si>
  <si>
    <t>12929</t>
  </si>
  <si>
    <t>568931</t>
  </si>
  <si>
    <t>Lisa Schmidt</t>
  </si>
  <si>
    <t>682</t>
  </si>
  <si>
    <t>436635</t>
  </si>
  <si>
    <t>Brian Lee</t>
  </si>
  <si>
    <t>26182 Mcclain Path North Willie, IL 23090</t>
  </si>
  <si>
    <t>7921704118</t>
  </si>
  <si>
    <t>21097</t>
  </si>
  <si>
    <t>421231</t>
  </si>
  <si>
    <t>Michelle Brown</t>
  </si>
  <si>
    <t>407634</t>
  </si>
  <si>
    <t>Sharon Mejia</t>
  </si>
  <si>
    <t>469 Scott Trail Angelaborough, IA 47575</t>
  </si>
  <si>
    <t>0050888607</t>
  </si>
  <si>
    <t>60744</t>
  </si>
  <si>
    <t>460584</t>
  </si>
  <si>
    <t>Elizabeth Rice</t>
  </si>
  <si>
    <t>432635</t>
  </si>
  <si>
    <t>Christopher Padilla</t>
  </si>
  <si>
    <t>4225 Weiss Haven Fergusonchester, NJ 54084</t>
  </si>
  <si>
    <t>4644914800</t>
  </si>
  <si>
    <t>15488</t>
  </si>
  <si>
    <t>606934</t>
  </si>
  <si>
    <t>Robert Rodriguez</t>
  </si>
  <si>
    <t>422012</t>
  </si>
  <si>
    <t>Megan Cox</t>
  </si>
  <si>
    <t>7550 Jason Plain Heatherfort, OR 90069</t>
  </si>
  <si>
    <t>6551306451</t>
  </si>
  <si>
    <t>77404</t>
  </si>
  <si>
    <t>795909</t>
  </si>
  <si>
    <t>John Curtis</t>
  </si>
  <si>
    <t>406916</t>
  </si>
  <si>
    <t>Chase Garcia</t>
  </si>
  <si>
    <t>87771 Sandra Park Stewartberg, RI 42154</t>
  </si>
  <si>
    <t>7484246841</t>
  </si>
  <si>
    <t>90798</t>
  </si>
  <si>
    <t>889630</t>
  </si>
  <si>
    <t>Steven Mason</t>
  </si>
  <si>
    <t>427350</t>
  </si>
  <si>
    <t>James Durham</t>
  </si>
  <si>
    <t>91087 Zachary Prairie Lake Tiffany, NY 36404</t>
  </si>
  <si>
    <t>6830436366</t>
  </si>
  <si>
    <t>60728</t>
  </si>
  <si>
    <t>179636</t>
  </si>
  <si>
    <t>Patrick Thomas</t>
  </si>
  <si>
    <t>428411</t>
  </si>
  <si>
    <t>Jermaine Solomon</t>
  </si>
  <si>
    <t>PSC 7111, Box 2566 APO AA 63781</t>
  </si>
  <si>
    <t>3127252655</t>
  </si>
  <si>
    <t>74746</t>
  </si>
  <si>
    <t>995228</t>
  </si>
  <si>
    <t>Brittany Williams</t>
  </si>
  <si>
    <t>435401</t>
  </si>
  <si>
    <t>Norman Davis</t>
  </si>
  <si>
    <t>7313 Ana Pike Apt. 266 Brownland, OH 95202</t>
  </si>
  <si>
    <t>2854882564</t>
  </si>
  <si>
    <t>33748</t>
  </si>
  <si>
    <t>337912</t>
  </si>
  <si>
    <t>Tiffany Frazier</t>
  </si>
  <si>
    <t>421210</t>
  </si>
  <si>
    <t>Adam Phillips</t>
  </si>
  <si>
    <t>519 David Walks Apt. 771 Sarahton, NC 62874</t>
  </si>
  <si>
    <t>9257742412</t>
  </si>
  <si>
    <t>12661</t>
  </si>
  <si>
    <t>783853</t>
  </si>
  <si>
    <t>James Horn</t>
  </si>
  <si>
    <t>435524</t>
  </si>
  <si>
    <t>Bonnie Olson</t>
  </si>
  <si>
    <t>34344 Jones Route Suite 061 Woodton, MS 74546</t>
  </si>
  <si>
    <t>1910112929</t>
  </si>
  <si>
    <t>87811</t>
  </si>
  <si>
    <t>576086</t>
  </si>
  <si>
    <t>Justin Deleon</t>
  </si>
  <si>
    <t>400733</t>
  </si>
  <si>
    <t>Haley Owens</t>
  </si>
  <si>
    <t>87138 Miller Landing Port Zacharyhaven, OR 37715</t>
  </si>
  <si>
    <t>1243854397</t>
  </si>
  <si>
    <t>68822</t>
  </si>
  <si>
    <t>534115</t>
  </si>
  <si>
    <t>Tyler Davidson</t>
  </si>
  <si>
    <t>423528</t>
  </si>
  <si>
    <t>Patrick Valencia</t>
  </si>
  <si>
    <t>Unit 2365 Box 7695 DPO AA 38313</t>
  </si>
  <si>
    <t>9701468528</t>
  </si>
  <si>
    <t>30634</t>
  </si>
  <si>
    <t>925153</t>
  </si>
  <si>
    <t>William Porter MD</t>
  </si>
  <si>
    <t>412534</t>
  </si>
  <si>
    <t>Mary Hood</t>
  </si>
  <si>
    <t>122 Wells Bridge New Jose, DC 88905</t>
  </si>
  <si>
    <t>0914912546</t>
  </si>
  <si>
    <t>47161</t>
  </si>
  <si>
    <t>979881</t>
  </si>
  <si>
    <t>Kristina Kennedy</t>
  </si>
  <si>
    <t>412277</t>
  </si>
  <si>
    <t>Billy Todd</t>
  </si>
  <si>
    <t>24243 Anthony Port Apt. 221 New Pamelaberg, WV 69565</t>
  </si>
  <si>
    <t>10011749294</t>
  </si>
  <si>
    <t>37951</t>
  </si>
  <si>
    <t>327422</t>
  </si>
  <si>
    <t>Stephanie Ramirez</t>
  </si>
  <si>
    <t>418139</t>
  </si>
  <si>
    <t>Michelle Daniels</t>
  </si>
  <si>
    <t>6515 Gibson Club Suite 408 New Brittany, SC 41712</t>
  </si>
  <si>
    <t>7304389424</t>
  </si>
  <si>
    <t>80450</t>
  </si>
  <si>
    <t>853526</t>
  </si>
  <si>
    <t>Daniel Hughes</t>
  </si>
  <si>
    <t>415626</t>
  </si>
  <si>
    <t>Troy Johnson</t>
  </si>
  <si>
    <t>19778 Warren Cape Suite 850 North Karen, MO 74347</t>
  </si>
  <si>
    <t>5022064218</t>
  </si>
  <si>
    <t>95132</t>
  </si>
  <si>
    <t>475300</t>
  </si>
  <si>
    <t>Gina Marks</t>
  </si>
  <si>
    <t>416672</t>
  </si>
  <si>
    <t>Daniel Hanna</t>
  </si>
  <si>
    <t>37111 Laura Square New Shannonfurt, NE 09728</t>
  </si>
  <si>
    <t>1725152655</t>
  </si>
  <si>
    <t>96625</t>
  </si>
  <si>
    <t>506876</t>
  </si>
  <si>
    <t>Michael Medina</t>
  </si>
  <si>
    <t>423891</t>
  </si>
  <si>
    <t>Debbie Johnson</t>
  </si>
  <si>
    <t>249 Edwards Dale Suite 972 Patriciafurt, AL 16912</t>
  </si>
  <si>
    <t>0102188539</t>
  </si>
  <si>
    <t>77183</t>
  </si>
  <si>
    <t>487942</t>
  </si>
  <si>
    <t>Tiffany Jones</t>
  </si>
  <si>
    <t>423213</t>
  </si>
  <si>
    <t>Raymond Smith</t>
  </si>
  <si>
    <t>0770 Joshua River East Alexanderview, NC 47211</t>
  </si>
  <si>
    <t>13155625339</t>
  </si>
  <si>
    <t>47910</t>
  </si>
  <si>
    <t>469249</t>
  </si>
  <si>
    <t>Randy Green</t>
  </si>
  <si>
    <t>425355</t>
  </si>
  <si>
    <t>Regina Mathews</t>
  </si>
  <si>
    <t>12155 Garrett Flat Apt. 602 Hayesburgh, AK 20580</t>
  </si>
  <si>
    <t>5438085899</t>
  </si>
  <si>
    <t>46752</t>
  </si>
  <si>
    <t>829660</t>
  </si>
  <si>
    <t>Martin Burke</t>
  </si>
  <si>
    <t>404573</t>
  </si>
  <si>
    <t>Grace Jennings</t>
  </si>
  <si>
    <t>574 Jones Freeway Nicholasport, AZ 53720</t>
  </si>
  <si>
    <t>0749698231</t>
  </si>
  <si>
    <t>73644</t>
  </si>
  <si>
    <t>567676</t>
  </si>
  <si>
    <t>Jose Nelson</t>
  </si>
  <si>
    <t>859</t>
  </si>
  <si>
    <t>436104</t>
  </si>
  <si>
    <t>David Ellis</t>
  </si>
  <si>
    <t>724 Brown Divide Suite 650 Moorebury, OR 45730</t>
  </si>
  <si>
    <t>8317767481</t>
  </si>
  <si>
    <t>48560</t>
  </si>
  <si>
    <t>793516</t>
  </si>
  <si>
    <t>Austin Saunders</t>
  </si>
  <si>
    <t>404870</t>
  </si>
  <si>
    <t>Ashley Gomez</t>
  </si>
  <si>
    <t>58480 Jenna Crossing Apt. 064 South Annamouth, AR 11030</t>
  </si>
  <si>
    <t>3488467998</t>
  </si>
  <si>
    <t>57441</t>
  </si>
  <si>
    <t>148850</t>
  </si>
  <si>
    <t>Christian Ramirez</t>
  </si>
  <si>
    <t>432188</t>
  </si>
  <si>
    <t>Kenneth Hamilton</t>
  </si>
  <si>
    <t>36348 Stanton Trail Wendyport, TX 26830</t>
  </si>
  <si>
    <t>8778590914</t>
  </si>
  <si>
    <t>31751</t>
  </si>
  <si>
    <t>107917</t>
  </si>
  <si>
    <t>Javier Morales</t>
  </si>
  <si>
    <t>507</t>
  </si>
  <si>
    <t>401943</t>
  </si>
  <si>
    <t>Nicole Arnold</t>
  </si>
  <si>
    <t>183 Jonathon Point Lake Jennifer, RI 87772</t>
  </si>
  <si>
    <t>5528828787</t>
  </si>
  <si>
    <t>61771</t>
  </si>
  <si>
    <t>896920</t>
  </si>
  <si>
    <t>Kimberly Grimes MD</t>
  </si>
  <si>
    <t>439926</t>
  </si>
  <si>
    <t>Lisa Walker MD</t>
  </si>
  <si>
    <t>4852 Allen Groves Dawnport, LA 11179</t>
  </si>
  <si>
    <t>6254994198</t>
  </si>
  <si>
    <t>15498</t>
  </si>
  <si>
    <t>154989</t>
  </si>
  <si>
    <t>Ashley Sullivan</t>
  </si>
  <si>
    <t>436896</t>
  </si>
  <si>
    <t>Jonathan Lee</t>
  </si>
  <si>
    <t>838 Stevens Vista Cruzberg, NC 82015</t>
  </si>
  <si>
    <t>4087438451</t>
  </si>
  <si>
    <t>64833</t>
  </si>
  <si>
    <t>986033</t>
  </si>
  <si>
    <t>Rebecca Eaton</t>
  </si>
  <si>
    <t>436904</t>
  </si>
  <si>
    <t>Jason Hardy</t>
  </si>
  <si>
    <t>493 Thomas Trail Apt. 380 Joseview, SC 20650</t>
  </si>
  <si>
    <t>5471624404</t>
  </si>
  <si>
    <t>96487</t>
  </si>
  <si>
    <t>407562</t>
  </si>
  <si>
    <t>Jennifer Torres</t>
  </si>
  <si>
    <t>Kevin Hood</t>
  </si>
  <si>
    <t>44891 Jessica Shore Sandyport, IN 94355</t>
  </si>
  <si>
    <t>3399119935</t>
  </si>
  <si>
    <t>25939</t>
  </si>
  <si>
    <t>376437</t>
  </si>
  <si>
    <t>Jesse Morgan</t>
  </si>
  <si>
    <t>427296</t>
  </si>
  <si>
    <t>Kathryn Pena</t>
  </si>
  <si>
    <t>12364 Moore Crossing Apt. 875 Lake Anna, NV 38162</t>
  </si>
  <si>
    <t>6478958653</t>
  </si>
  <si>
    <t>70673</t>
  </si>
  <si>
    <t>600267</t>
  </si>
  <si>
    <t>Terry Henderson</t>
  </si>
  <si>
    <t>435096</t>
  </si>
  <si>
    <t>Mark Bryant</t>
  </si>
  <si>
    <t>83794 Kathryn Parkways Apt. 989 Middletonburgh, DC 53833</t>
  </si>
  <si>
    <t>6483852674</t>
  </si>
  <si>
    <t>87479</t>
  </si>
  <si>
    <t>722172</t>
  </si>
  <si>
    <t>Andrew Castro</t>
  </si>
  <si>
    <t>408476</t>
  </si>
  <si>
    <t>Bradley Clayton</t>
  </si>
  <si>
    <t>Unit 4925 Box 5843 DPO AE 85003</t>
  </si>
  <si>
    <t>2147658669</t>
  </si>
  <si>
    <t>72102</t>
  </si>
  <si>
    <t>497026</t>
  </si>
  <si>
    <t>Ashley Gaines</t>
  </si>
  <si>
    <t>419445</t>
  </si>
  <si>
    <t>Garrett Evans</t>
  </si>
  <si>
    <t>099 Shaffer Way Debbietown, TN 91860</t>
  </si>
  <si>
    <t>6134890547</t>
  </si>
  <si>
    <t>86397</t>
  </si>
  <si>
    <t>547291</t>
  </si>
  <si>
    <t>Kyle Miller</t>
  </si>
  <si>
    <t>429646</t>
  </si>
  <si>
    <t>Scott Pope</t>
  </si>
  <si>
    <t>20034 Garner Prairie Port David, OR 33620</t>
  </si>
  <si>
    <t>7310269693</t>
  </si>
  <si>
    <t>66697</t>
  </si>
  <si>
    <t>860670</t>
  </si>
  <si>
    <t>Sheila Foster</t>
  </si>
  <si>
    <t>583</t>
  </si>
  <si>
    <t>415784</t>
  </si>
  <si>
    <t>742 Chandler Branch Apt. 463 New Rachelhaven, NJ 60193</t>
  </si>
  <si>
    <t>0942598656</t>
  </si>
  <si>
    <t>14674</t>
  </si>
  <si>
    <t>591961</t>
  </si>
  <si>
    <t>Jennifer Gardner</t>
  </si>
  <si>
    <t>403660</t>
  </si>
  <si>
    <t>Caitlin Zimmerman</t>
  </si>
  <si>
    <t>57576 Jennifer Club Rachelburgh, NM 94313</t>
  </si>
  <si>
    <t>6835733664</t>
  </si>
  <si>
    <t>97573</t>
  </si>
  <si>
    <t>509013</t>
  </si>
  <si>
    <t>David Clay</t>
  </si>
  <si>
    <t>402946</t>
  </si>
  <si>
    <t>Kimberly Wilson</t>
  </si>
  <si>
    <t>9869 Charles Junctions South Maryburgh, NM 33814</t>
  </si>
  <si>
    <t>2364499257</t>
  </si>
  <si>
    <t>52446</t>
  </si>
  <si>
    <t>429560</t>
  </si>
  <si>
    <t>Donna Bean</t>
  </si>
  <si>
    <t>486</t>
  </si>
  <si>
    <t>414687</t>
  </si>
  <si>
    <t>Stephanie Anderson</t>
  </si>
  <si>
    <t>66059 Greg Square Suite 210 Jacobborough, AK 38733</t>
  </si>
  <si>
    <t>6202465799</t>
  </si>
  <si>
    <t>43881</t>
  </si>
  <si>
    <t>798947</t>
  </si>
  <si>
    <t>Benjamin Cochran</t>
  </si>
  <si>
    <t>427420</t>
  </si>
  <si>
    <t>6947 Booth Meadow West Todd, AZ 83145</t>
  </si>
  <si>
    <t>1020796841</t>
  </si>
  <si>
    <t>27419</t>
  </si>
  <si>
    <t>119840</t>
  </si>
  <si>
    <t>Cathy Gonzalez</t>
  </si>
  <si>
    <t>405903</t>
  </si>
  <si>
    <t>Timothy Martin</t>
  </si>
  <si>
    <t>9705 Clarke Place Suite 899 New Ashley, NM 47644</t>
  </si>
  <si>
    <t>8639000926</t>
  </si>
  <si>
    <t>23372</t>
  </si>
  <si>
    <t>131490</t>
  </si>
  <si>
    <t>Christopher Christian</t>
  </si>
  <si>
    <t>402151</t>
  </si>
  <si>
    <t>Eric King</t>
  </si>
  <si>
    <t>PSC 3689, Box 0726 APO AA 73165</t>
  </si>
  <si>
    <t>5013088564</t>
  </si>
  <si>
    <t>46838</t>
  </si>
  <si>
    <t>901227</t>
  </si>
  <si>
    <t>Morgan Sharp</t>
  </si>
  <si>
    <t>434049</t>
  </si>
  <si>
    <t>Morgan Baker</t>
  </si>
  <si>
    <t>19427 Paul Falls North Jessicamouth, MO 92972</t>
  </si>
  <si>
    <t>3612541663</t>
  </si>
  <si>
    <t>96323</t>
  </si>
  <si>
    <t>713561</t>
  </si>
  <si>
    <t>Bryan Stevenson</t>
  </si>
  <si>
    <t>424966</t>
  </si>
  <si>
    <t>Jamie Knight</t>
  </si>
  <si>
    <t>Unit 6136 Box 9096 DPO AE 63105</t>
  </si>
  <si>
    <t>3880946467</t>
  </si>
  <si>
    <t>40285</t>
  </si>
  <si>
    <t>533388</t>
  </si>
  <si>
    <t>Cynthia Johnson</t>
  </si>
  <si>
    <t>Joseph Barajas</t>
  </si>
  <si>
    <t>2081 Samantha Lodge Suite 797 East Tami, PA 58809</t>
  </si>
  <si>
    <t>8501188618</t>
  </si>
  <si>
    <t>55718</t>
  </si>
  <si>
    <t>656627</t>
  </si>
  <si>
    <t>Sierra Richards</t>
  </si>
  <si>
    <t>432929</t>
  </si>
  <si>
    <t>Nicholas Miller</t>
  </si>
  <si>
    <t>498 Kenneth Pine Nancybury, IL 13593</t>
  </si>
  <si>
    <t>6558854859</t>
  </si>
  <si>
    <t>55977</t>
  </si>
  <si>
    <t>582160</t>
  </si>
  <si>
    <t>Kelly Sweeney</t>
  </si>
  <si>
    <t>439635</t>
  </si>
  <si>
    <t>Carlos Morris</t>
  </si>
  <si>
    <t>60382 Zachary Garden Suite 609 Pierceton, OK 14676</t>
  </si>
  <si>
    <t>6686118865</t>
  </si>
  <si>
    <t>20716</t>
  </si>
  <si>
    <t>980237</t>
  </si>
  <si>
    <t>Nathan Johnson</t>
  </si>
  <si>
    <t>Elaine Phillips</t>
  </si>
  <si>
    <t>558 Abigail Mountains North Howard, MD 00605</t>
  </si>
  <si>
    <t>3875452601</t>
  </si>
  <si>
    <t>72083</t>
  </si>
  <si>
    <t>642741</t>
  </si>
  <si>
    <t>Angela Wright</t>
  </si>
  <si>
    <t>419070</t>
  </si>
  <si>
    <t>Edward Grimes</t>
  </si>
  <si>
    <t>73522 Miller Point Apt. 493 Stanleyport, FL 57355</t>
  </si>
  <si>
    <t>9526021633</t>
  </si>
  <si>
    <t>50863</t>
  </si>
  <si>
    <t>377487</t>
  </si>
  <si>
    <t>Latoya Tucker</t>
  </si>
  <si>
    <t>411585</t>
  </si>
  <si>
    <t>Jacob Miller</t>
  </si>
  <si>
    <t>8156 Davis Glens Edwardburgh, ME 26334</t>
  </si>
  <si>
    <t>5409823484</t>
  </si>
  <si>
    <t>74931</t>
  </si>
  <si>
    <t>214354</t>
  </si>
  <si>
    <t>Heather Aguilar</t>
  </si>
  <si>
    <t>419496</t>
  </si>
  <si>
    <t>Zachary Kelly</t>
  </si>
  <si>
    <t>24082 Villegas Plain Gonzalezland, MS 53209</t>
  </si>
  <si>
    <t>4544751255</t>
  </si>
  <si>
    <t>85678</t>
  </si>
  <si>
    <t>Amanda White</t>
  </si>
  <si>
    <t>432560</t>
  </si>
  <si>
    <t>Monica Stafford</t>
  </si>
  <si>
    <t>614 Mary Row Apt. 508 Mooreside, MD 81976</t>
  </si>
  <si>
    <t>6248078486</t>
  </si>
  <si>
    <t>49006</t>
  </si>
  <si>
    <t>767352</t>
  </si>
  <si>
    <t>Michaela Adams</t>
  </si>
  <si>
    <t>427828</t>
  </si>
  <si>
    <t>Briana Bailey</t>
  </si>
  <si>
    <t>891 Aguilar Ville Bethmouth, KY 80786</t>
  </si>
  <si>
    <t>7649296961</t>
  </si>
  <si>
    <t>81956</t>
  </si>
  <si>
    <t>827292</t>
  </si>
  <si>
    <t>Leroy Vasquez</t>
  </si>
  <si>
    <t>402355</t>
  </si>
  <si>
    <t>Jessica Campbell MD</t>
  </si>
  <si>
    <t>88819 Melanie Motorway Apt. 895 New Adam, NC 96392</t>
  </si>
  <si>
    <t>6788290901</t>
  </si>
  <si>
    <t>38302</t>
  </si>
  <si>
    <t>400271</t>
  </si>
  <si>
    <t>Tammy Stone</t>
  </si>
  <si>
    <t>435181</t>
  </si>
  <si>
    <t>Brian Woods</t>
  </si>
  <si>
    <t>48793 Sarah Ville Apt. 594 Mooreberg, IN 59048</t>
  </si>
  <si>
    <t>0993613101</t>
  </si>
  <si>
    <t>11817</t>
  </si>
  <si>
    <t>824555</t>
  </si>
  <si>
    <t>Joshua Stanton</t>
  </si>
  <si>
    <t>423002</t>
  </si>
  <si>
    <t>Amanda Murray</t>
  </si>
  <si>
    <t>044 Barker Point New Jennifer, VT 97352</t>
  </si>
  <si>
    <t>1452563942</t>
  </si>
  <si>
    <t>76517</t>
  </si>
  <si>
    <t>336374</t>
  </si>
  <si>
    <t>Matthew Petersen</t>
  </si>
  <si>
    <t>437253</t>
  </si>
  <si>
    <t>Anthony Mcgrath</t>
  </si>
  <si>
    <t>08434 Brandy Mill Apt. 715 Garciaview, LA 62873</t>
  </si>
  <si>
    <t>8756390622</t>
  </si>
  <si>
    <t>59319</t>
  </si>
  <si>
    <t>361351</t>
  </si>
  <si>
    <t>Greg Mann</t>
  </si>
  <si>
    <t>423441</t>
  </si>
  <si>
    <t>Kimberly Johnson</t>
  </si>
  <si>
    <t>7406 Smith Fall Suite 733 North Mary, IN 19924</t>
  </si>
  <si>
    <t>7733418643</t>
  </si>
  <si>
    <t>64123</t>
  </si>
  <si>
    <t>224735</t>
  </si>
  <si>
    <t>Alexander Smith DDS</t>
  </si>
  <si>
    <t>402312</t>
  </si>
  <si>
    <t>Jesse Anderson</t>
  </si>
  <si>
    <t>74023 Kimberly Brooks Suite 766 West Sherri, KY 35260</t>
  </si>
  <si>
    <t>9246631726</t>
  </si>
  <si>
    <t>53447</t>
  </si>
  <si>
    <t>579916</t>
  </si>
  <si>
    <t>Shawna Phillips</t>
  </si>
  <si>
    <t>439178</t>
  </si>
  <si>
    <t>Damon Castillo</t>
  </si>
  <si>
    <t>21359 Pam Avenue Apt. 503 North Morgan, TX 41895</t>
  </si>
  <si>
    <t>6272331490</t>
  </si>
  <si>
    <t>45728</t>
  </si>
  <si>
    <t>520353</t>
  </si>
  <si>
    <t>Steven Reyes</t>
  </si>
  <si>
    <t>430499</t>
  </si>
  <si>
    <t>7243 Kenneth Brooks Port Aprilmouth, IN 19480</t>
  </si>
  <si>
    <t>4443736176</t>
  </si>
  <si>
    <t>58747</t>
  </si>
  <si>
    <t>471136</t>
  </si>
  <si>
    <t>Samantha Black</t>
  </si>
  <si>
    <t>674</t>
  </si>
  <si>
    <t>433541</t>
  </si>
  <si>
    <t>Andrew White</t>
  </si>
  <si>
    <t>6687 Douglas Ford Apt. 173 North Tiffanyhaven, NC 71156</t>
  </si>
  <si>
    <t>0474243137</t>
  </si>
  <si>
    <t>92470</t>
  </si>
  <si>
    <t>514646</t>
  </si>
  <si>
    <t>Lacey Powers</t>
  </si>
  <si>
    <t>438530</t>
  </si>
  <si>
    <t>Barbara Freeman</t>
  </si>
  <si>
    <t>3295 Elizabeth Villages Gilestown, ID 43665</t>
  </si>
  <si>
    <t>0839035670</t>
  </si>
  <si>
    <t>57722</t>
  </si>
  <si>
    <t>124316</t>
  </si>
  <si>
    <t>Mary Bridges</t>
  </si>
  <si>
    <t>418354</t>
  </si>
  <si>
    <t>Gary Hernandez</t>
  </si>
  <si>
    <t>452 Brian Drive Apt. 711 Washingtonside, TN 54856</t>
  </si>
  <si>
    <t>3643791186</t>
  </si>
  <si>
    <t>66708</t>
  </si>
  <si>
    <t>452674</t>
  </si>
  <si>
    <t>Andrew Walsh Jr.</t>
  </si>
  <si>
    <t>404866</t>
  </si>
  <si>
    <t>Patrick Howard</t>
  </si>
  <si>
    <t>3236 Mckenzie Ville Suite 013 Amberbury, TN 87976</t>
  </si>
  <si>
    <t>0776401071</t>
  </si>
  <si>
    <t>69943</t>
  </si>
  <si>
    <t>614689</t>
  </si>
  <si>
    <t>Jennifer Edwards</t>
  </si>
  <si>
    <t>433045</t>
  </si>
  <si>
    <t>Paul Scott</t>
  </si>
  <si>
    <t>256 Marissa River Apt. 420 New Samantha, GA 26278</t>
  </si>
  <si>
    <t>8562853513</t>
  </si>
  <si>
    <t>10729</t>
  </si>
  <si>
    <t>877380</t>
  </si>
  <si>
    <t>Lisa Mooney</t>
  </si>
  <si>
    <t>403796</t>
  </si>
  <si>
    <t>Aaron Lewis</t>
  </si>
  <si>
    <t>30223 Ball Brooks Donaldside, AK 13155</t>
  </si>
  <si>
    <t>7659921123</t>
  </si>
  <si>
    <t>60956</t>
  </si>
  <si>
    <t>602572</t>
  </si>
  <si>
    <t>Jared Reyes</t>
  </si>
  <si>
    <t>423501</t>
  </si>
  <si>
    <t>Alicia Pace</t>
  </si>
  <si>
    <t>369 Ronald Ford Suite 422 Loritown, IN 44424</t>
  </si>
  <si>
    <t>4000313646</t>
  </si>
  <si>
    <t>31201</t>
  </si>
  <si>
    <t>146384</t>
  </si>
  <si>
    <t>James Howell</t>
  </si>
  <si>
    <t>417969</t>
  </si>
  <si>
    <t>Rebecca Jacobs</t>
  </si>
  <si>
    <t>9001 Crystal Lane Apt. 389 Lake Charlesmouth, WI 84006</t>
  </si>
  <si>
    <t>7022483868</t>
  </si>
  <si>
    <t>36833</t>
  </si>
  <si>
    <t>126020</t>
  </si>
  <si>
    <t>Tyler Hansen</t>
  </si>
  <si>
    <t>437069</t>
  </si>
  <si>
    <t>Robert Ortiz</t>
  </si>
  <si>
    <t>05079 Stewart Alley Apt. 602 Colemanshire, OH 38469</t>
  </si>
  <si>
    <t>1358320913</t>
  </si>
  <si>
    <t>59271</t>
  </si>
  <si>
    <t>910463</t>
  </si>
  <si>
    <t>Nathan Gallagher</t>
  </si>
  <si>
    <t>409028</t>
  </si>
  <si>
    <t>Melinda Wilkins</t>
  </si>
  <si>
    <t>1316 Austin Manor Apt. 762 Larrychester, WI 38015</t>
  </si>
  <si>
    <t>4274614520</t>
  </si>
  <si>
    <t>98694</t>
  </si>
  <si>
    <t>607077</t>
  </si>
  <si>
    <t>Julia Hawkins</t>
  </si>
  <si>
    <t>438807</t>
  </si>
  <si>
    <t>Michael Lindsey</t>
  </si>
  <si>
    <t>14814 Jones Drives Suite 087 South Sharon, NJ 98541</t>
  </si>
  <si>
    <t>3873912589</t>
  </si>
  <si>
    <t>56704</t>
  </si>
  <si>
    <t>201039</t>
  </si>
  <si>
    <t>Melissa Martin</t>
  </si>
  <si>
    <t>429954</t>
  </si>
  <si>
    <t>Jessica Silva</t>
  </si>
  <si>
    <t>69501 Humphrey Plain Apt. 866 West Tiffanyton, UT 52935</t>
  </si>
  <si>
    <t>0462943988</t>
  </si>
  <si>
    <t>681135</t>
  </si>
  <si>
    <t>Julie Lopez</t>
  </si>
  <si>
    <t>420286</t>
  </si>
  <si>
    <t>Nathan Washington</t>
  </si>
  <si>
    <t>60321 Robert Well Levyville, MO 87484</t>
  </si>
  <si>
    <t>15497759131</t>
  </si>
  <si>
    <t>59830</t>
  </si>
  <si>
    <t>399097</t>
  </si>
  <si>
    <t>Erica Dalton</t>
  </si>
  <si>
    <t>424798</t>
  </si>
  <si>
    <t>Matthew Nguyen</t>
  </si>
  <si>
    <t>959 Morgan Station Joshuamouth, NM 75395</t>
  </si>
  <si>
    <t>17481689838</t>
  </si>
  <si>
    <t>66233</t>
  </si>
  <si>
    <t>383266</t>
  </si>
  <si>
    <t>Tammie Gonzales</t>
  </si>
  <si>
    <t>407604</t>
  </si>
  <si>
    <t>John Hardy Jr.</t>
  </si>
  <si>
    <t>674 Elijah Cove Simsfurt, NY 84108</t>
  </si>
  <si>
    <t>13684447524</t>
  </si>
  <si>
    <t>11431</t>
  </si>
  <si>
    <t>518545</t>
  </si>
  <si>
    <t>Anthony Garrett</t>
  </si>
  <si>
    <t>413026</t>
  </si>
  <si>
    <t>Austin Adams</t>
  </si>
  <si>
    <t>51738 Villarreal Tunnel Port Andreaport, TN 48947</t>
  </si>
  <si>
    <t>5618542727</t>
  </si>
  <si>
    <t>80840</t>
  </si>
  <si>
    <t>374211</t>
  </si>
  <si>
    <t>Sandra Campbell</t>
  </si>
  <si>
    <t>433147</t>
  </si>
  <si>
    <t>Ashley Kerr</t>
  </si>
  <si>
    <t>57486 Katelyn Pines New Diane, MA 04975</t>
  </si>
  <si>
    <t>1666241430</t>
  </si>
  <si>
    <t>75523</t>
  </si>
  <si>
    <t>613823</t>
  </si>
  <si>
    <t>Mr. Charles Stanley MD</t>
  </si>
  <si>
    <t>436393</t>
  </si>
  <si>
    <t>Daniel Pennington</t>
  </si>
  <si>
    <t>3169 Ruiz Inlet Heatherfort, OH 93270</t>
  </si>
  <si>
    <t>7914168626</t>
  </si>
  <si>
    <t>21137</t>
  </si>
  <si>
    <t>850240</t>
  </si>
  <si>
    <t>Ashley Garcia</t>
  </si>
  <si>
    <t>431311</t>
  </si>
  <si>
    <t>Stephen Reeves</t>
  </si>
  <si>
    <t>453 Amanda Square Mendozastad, NH 74530</t>
  </si>
  <si>
    <t>4204983849</t>
  </si>
  <si>
    <t>81473</t>
  </si>
  <si>
    <t>997984</t>
  </si>
  <si>
    <t>Robert Smith</t>
  </si>
  <si>
    <t>773</t>
  </si>
  <si>
    <t>423473</t>
  </si>
  <si>
    <t>Eileen Carey</t>
  </si>
  <si>
    <t>USNV Mclean FPO AP 08046</t>
  </si>
  <si>
    <t>8227939094</t>
  </si>
  <si>
    <t>89523</t>
  </si>
  <si>
    <t>996456</t>
  </si>
  <si>
    <t>Christopher Murphy</t>
  </si>
  <si>
    <t>433451</t>
  </si>
  <si>
    <t>Troy Escobar</t>
  </si>
  <si>
    <t>398 Pamela Track East Cindyland, ID 67697</t>
  </si>
  <si>
    <t>9402742469</t>
  </si>
  <si>
    <t>17696</t>
  </si>
  <si>
    <t>284795</t>
  </si>
  <si>
    <t>Dennis Herrera</t>
  </si>
  <si>
    <t>409429</t>
  </si>
  <si>
    <t>1264 Lopez Courts East Kristinatown, KS 68886</t>
  </si>
  <si>
    <t>7369043490</t>
  </si>
  <si>
    <t>79074</t>
  </si>
  <si>
    <t>339136</t>
  </si>
  <si>
    <t>Joseph Hendrix</t>
  </si>
  <si>
    <t>439730</t>
  </si>
  <si>
    <t>4872 Williams Coves Suite 296 South Kristina, MO 44508</t>
  </si>
  <si>
    <t>5898435905</t>
  </si>
  <si>
    <t>98247</t>
  </si>
  <si>
    <t>988862</t>
  </si>
  <si>
    <t>Jessica Gates</t>
  </si>
  <si>
    <t>437434</t>
  </si>
  <si>
    <t>Krista Anderson</t>
  </si>
  <si>
    <t>65182 Michael Street Suite 548 Chambersport, WI 65056</t>
  </si>
  <si>
    <t>18060924638</t>
  </si>
  <si>
    <t>80102</t>
  </si>
  <si>
    <t>952289</t>
  </si>
  <si>
    <t>Stanley Castaneda</t>
  </si>
  <si>
    <t>404045</t>
  </si>
  <si>
    <t>Theresa Kelly</t>
  </si>
  <si>
    <t>88839 Miller Cliff Apt. 623 South Kaylaview, VA 33022</t>
  </si>
  <si>
    <t>3286889079</t>
  </si>
  <si>
    <t>37763</t>
  </si>
  <si>
    <t>787406</t>
  </si>
  <si>
    <t>Susan Turner</t>
  </si>
  <si>
    <t>408742</t>
  </si>
  <si>
    <t>Nathan Boyle</t>
  </si>
  <si>
    <t>3767 William Forks Apt. 699 East Travis, VA 33433</t>
  </si>
  <si>
    <t>0363095149</t>
  </si>
  <si>
    <t>92005</t>
  </si>
  <si>
    <t>324545</t>
  </si>
  <si>
    <t>Hannah Andersen</t>
  </si>
  <si>
    <t>421277</t>
  </si>
  <si>
    <t>Drew Phillips</t>
  </si>
  <si>
    <t>1098 Lisa Stravenue Suite 985 South Michelleville, CT 63303</t>
  </si>
  <si>
    <t>3476665257</t>
  </si>
  <si>
    <t>11022</t>
  </si>
  <si>
    <t>863325</t>
  </si>
  <si>
    <t>Daniel Mccoy</t>
  </si>
  <si>
    <t>402558</t>
  </si>
  <si>
    <t>Jamie West</t>
  </si>
  <si>
    <t>8374 Patterson Point North Janettown, MN 43747</t>
  </si>
  <si>
    <t>1716527910</t>
  </si>
  <si>
    <t>71469</t>
  </si>
  <si>
    <t>831393</t>
  </si>
  <si>
    <t>Haley Oliver</t>
  </si>
  <si>
    <t>426573</t>
  </si>
  <si>
    <t>Austin Knight</t>
  </si>
  <si>
    <t>1693 Adam Loaf Suite 359 Nicholasport, WY 02318</t>
  </si>
  <si>
    <t>9715622613</t>
  </si>
  <si>
    <t>99189</t>
  </si>
  <si>
    <t>850845</t>
  </si>
  <si>
    <t>Barbara Mercado</t>
  </si>
  <si>
    <t>412083</t>
  </si>
  <si>
    <t>Kevin Wise DDS</t>
  </si>
  <si>
    <t>81364 Richardson Trafficway South Stephanieside, TN 05135</t>
  </si>
  <si>
    <t>6925458587</t>
  </si>
  <si>
    <t>22408</t>
  </si>
  <si>
    <t>748062</t>
  </si>
  <si>
    <t>Mary Spence</t>
  </si>
  <si>
    <t>426381</t>
  </si>
  <si>
    <t>Michael Price</t>
  </si>
  <si>
    <t>545 Kim Pass Cynthiaburgh, WI 90165</t>
  </si>
  <si>
    <t>0325660350</t>
  </si>
  <si>
    <t>18005</t>
  </si>
  <si>
    <t>400025</t>
  </si>
  <si>
    <t>Sarah Oliver</t>
  </si>
  <si>
    <t>430068</t>
  </si>
  <si>
    <t>Jennifer Adams</t>
  </si>
  <si>
    <t>PSC 8422, Box 2119 APO AA 13659</t>
  </si>
  <si>
    <t>1126584746</t>
  </si>
  <si>
    <t>65929</t>
  </si>
  <si>
    <t>109213</t>
  </si>
  <si>
    <t>Jared Wallace</t>
  </si>
  <si>
    <t>Mark Schmidt</t>
  </si>
  <si>
    <t>Unit 6230 Box 7722 DPO AA 89066</t>
  </si>
  <si>
    <t>6006841577</t>
  </si>
  <si>
    <t>34395</t>
  </si>
  <si>
    <t>945253</t>
  </si>
  <si>
    <t>Peggy Blackburn</t>
  </si>
  <si>
    <t>436834</t>
  </si>
  <si>
    <t>Brian Mitchell</t>
  </si>
  <si>
    <t>971 Evans Track North Steven, NC 25671</t>
  </si>
  <si>
    <t>4866055655</t>
  </si>
  <si>
    <t>85713</t>
  </si>
  <si>
    <t>230321</t>
  </si>
  <si>
    <t>Phillip Ayala</t>
  </si>
  <si>
    <t>411090</t>
  </si>
  <si>
    <t>Stacy Oneill</t>
  </si>
  <si>
    <t>12420 Todd Path Suite 068 Briantown, HI 70558</t>
  </si>
  <si>
    <t>0345977997</t>
  </si>
  <si>
    <t>62007</t>
  </si>
  <si>
    <t>803003</t>
  </si>
  <si>
    <t>Rebecca Sanders</t>
  </si>
  <si>
    <t>437106</t>
  </si>
  <si>
    <t>Shawn Brown</t>
  </si>
  <si>
    <t>0373 Lewis Trafficway Tyroneberg, MT 87431</t>
  </si>
  <si>
    <t>3077280209</t>
  </si>
  <si>
    <t>65352</t>
  </si>
  <si>
    <t>355172</t>
  </si>
  <si>
    <t>Michael Heath</t>
  </si>
  <si>
    <t>414317</t>
  </si>
  <si>
    <t>Robert Murray</t>
  </si>
  <si>
    <t>761 Casey Centers Apt. 487 Morrisland, AL 23221</t>
  </si>
  <si>
    <t>9297512898</t>
  </si>
  <si>
    <t>93317</t>
  </si>
  <si>
    <t>112422</t>
  </si>
  <si>
    <t>Morgan Matthews</t>
  </si>
  <si>
    <t>429400</t>
  </si>
  <si>
    <t>Paul Humphrey</t>
  </si>
  <si>
    <t>932 Grant Junctions Lake Madison, OK 02134</t>
  </si>
  <si>
    <t>1830923284</t>
  </si>
  <si>
    <t>79373</t>
  </si>
  <si>
    <t>897403</t>
  </si>
  <si>
    <t>Kimberly Wu</t>
  </si>
  <si>
    <t>229</t>
  </si>
  <si>
    <t>417498</t>
  </si>
  <si>
    <t>Robert Zimmerman</t>
  </si>
  <si>
    <t>Unit 2314 Box 1400 DPO AA 88502</t>
  </si>
  <si>
    <t>17564289079</t>
  </si>
  <si>
    <t>39484</t>
  </si>
  <si>
    <t>795930</t>
  </si>
  <si>
    <t>Sandra Gutierrez</t>
  </si>
  <si>
    <t>406268</t>
  </si>
  <si>
    <t>Leslie Hansen</t>
  </si>
  <si>
    <t>422 Thomas Ridges Apt. 686 Port Spencer, UT 76789</t>
  </si>
  <si>
    <t>1139957871</t>
  </si>
  <si>
    <t>61714</t>
  </si>
  <si>
    <t>649988</t>
  </si>
  <si>
    <t>Laura Boyle</t>
  </si>
  <si>
    <t>410934</t>
  </si>
  <si>
    <t>Ms. Jeanette Thompson DDS</t>
  </si>
  <si>
    <t>5838 Jessica Pine Port Ashley, UT 73380</t>
  </si>
  <si>
    <t>2928216514</t>
  </si>
  <si>
    <t>55742</t>
  </si>
  <si>
    <t>424151</t>
  </si>
  <si>
    <t>Richard Foley</t>
  </si>
  <si>
    <t>415977</t>
  </si>
  <si>
    <t>Derek Reed</t>
  </si>
  <si>
    <t>294 Alexis Vista Suite 168 East Jonathan, ND 36774</t>
  </si>
  <si>
    <t>8595527243</t>
  </si>
  <si>
    <t>19506</t>
  </si>
  <si>
    <t>171125</t>
  </si>
  <si>
    <t>Natasha Manning</t>
  </si>
  <si>
    <t>424587</t>
  </si>
  <si>
    <t>Melanie Clark</t>
  </si>
  <si>
    <t>685 Michelle Crossing Andreastad, WY 59171</t>
  </si>
  <si>
    <t>9199892156</t>
  </si>
  <si>
    <t>35375</t>
  </si>
  <si>
    <t>574754</t>
  </si>
  <si>
    <t>Emily Roman</t>
  </si>
  <si>
    <t>410077</t>
  </si>
  <si>
    <t>Michelle Ortega</t>
  </si>
  <si>
    <t>7091 Stacy Port Scottchester, FL 12613</t>
  </si>
  <si>
    <t>6677245290</t>
  </si>
  <si>
    <t>77639</t>
  </si>
  <si>
    <t>120402</t>
  </si>
  <si>
    <t>Ann Humphrey</t>
  </si>
  <si>
    <t>439259</t>
  </si>
  <si>
    <t>Monica Baker</t>
  </si>
  <si>
    <t>5056 Brent Walk Thomasside, UT 27778</t>
  </si>
  <si>
    <t>5203764485</t>
  </si>
  <si>
    <t>21965</t>
  </si>
  <si>
    <t>402094</t>
  </si>
  <si>
    <t>Matthew Fowler</t>
  </si>
  <si>
    <t>414205</t>
  </si>
  <si>
    <t>Jonathan Randall</t>
  </si>
  <si>
    <t>79320 Stephanie Islands Garcialand, MS 93390</t>
  </si>
  <si>
    <t>1698969000</t>
  </si>
  <si>
    <t>11551</t>
  </si>
  <si>
    <t>166551</t>
  </si>
  <si>
    <t>Tony Hernandez</t>
  </si>
  <si>
    <t>419726</t>
  </si>
  <si>
    <t>44203 Johnson Crest Suite 334 Holtside, OH 04563</t>
  </si>
  <si>
    <t>10690652918</t>
  </si>
  <si>
    <t>56381</t>
  </si>
  <si>
    <t>830841</t>
  </si>
  <si>
    <t>Christopher Ayala</t>
  </si>
  <si>
    <t>415850</t>
  </si>
  <si>
    <t>Rebecca Farrell</t>
  </si>
  <si>
    <t>989 Terry Manors East Rebekah, NE 09870</t>
  </si>
  <si>
    <t>4834677645</t>
  </si>
  <si>
    <t>71554</t>
  </si>
  <si>
    <t>526326</t>
  </si>
  <si>
    <t>James Schmidt</t>
  </si>
  <si>
    <t>421208</t>
  </si>
  <si>
    <t>Benjamin Moore</t>
  </si>
  <si>
    <t>397 James Ridges Zoeport, MI 65808</t>
  </si>
  <si>
    <t>1944529496</t>
  </si>
  <si>
    <t>18894</t>
  </si>
  <si>
    <t>262070</t>
  </si>
  <si>
    <t>Caitlin Kane</t>
  </si>
  <si>
    <t>414893</t>
  </si>
  <si>
    <t>Walter Black</t>
  </si>
  <si>
    <t>Unit 3563 Box 7964 DPO AP 15020</t>
  </si>
  <si>
    <t>2065875415</t>
  </si>
  <si>
    <t>45704</t>
  </si>
  <si>
    <t>599486</t>
  </si>
  <si>
    <t>Amber Clark</t>
  </si>
  <si>
    <t>436209</t>
  </si>
  <si>
    <t>Frances Frost</t>
  </si>
  <si>
    <t>84592 Logan Drive West Sheila, NM 76564</t>
  </si>
  <si>
    <t>0266911900</t>
  </si>
  <si>
    <t>54262</t>
  </si>
  <si>
    <t>306766</t>
  </si>
  <si>
    <t>Robert Sherman DDS</t>
  </si>
  <si>
    <t>411187</t>
  </si>
  <si>
    <t>James Brown</t>
  </si>
  <si>
    <t>Unit 8082 Box 6663 DPO AP 27196</t>
  </si>
  <si>
    <t>9631280365</t>
  </si>
  <si>
    <t>66687</t>
  </si>
  <si>
    <t>160121</t>
  </si>
  <si>
    <t>Steven Barnes</t>
  </si>
  <si>
    <t>401527</t>
  </si>
  <si>
    <t>Brandon Williams</t>
  </si>
  <si>
    <t>4946 Kevin Wells Suite 283 East Janice, AL 76327</t>
  </si>
  <si>
    <t>5082615315</t>
  </si>
  <si>
    <t>95099</t>
  </si>
  <si>
    <t>881889</t>
  </si>
  <si>
    <t>Jacqueline Christensen</t>
  </si>
  <si>
    <t>419646</t>
  </si>
  <si>
    <t>Brandi Salinas</t>
  </si>
  <si>
    <t>5152 Ortiz Courts East William, WY 69252</t>
  </si>
  <si>
    <t>4198433905</t>
  </si>
  <si>
    <t>97189</t>
  </si>
  <si>
    <t>318949</t>
  </si>
  <si>
    <t>Leslie Hardy</t>
  </si>
  <si>
    <t>422529</t>
  </si>
  <si>
    <t>36211 Candice Branch Henryfurt, NH 73559</t>
  </si>
  <si>
    <t>6621765563</t>
  </si>
  <si>
    <t>64728</t>
  </si>
  <si>
    <t>663155</t>
  </si>
  <si>
    <t>Allen Carlson</t>
  </si>
  <si>
    <t>403674</t>
  </si>
  <si>
    <t>Stacey Fisher</t>
  </si>
  <si>
    <t>5948 Herrera Mill Apt. 332 Thomaschester, MT 60454</t>
  </si>
  <si>
    <t>3195871026</t>
  </si>
  <si>
    <t>41382</t>
  </si>
  <si>
    <t>181130</t>
  </si>
  <si>
    <t>Mark Anderson</t>
  </si>
  <si>
    <t>415558</t>
  </si>
  <si>
    <t>Jamie Curtis</t>
  </si>
  <si>
    <t>7267 John Green Katiemouth, CA 77103</t>
  </si>
  <si>
    <t>0897681441</t>
  </si>
  <si>
    <t>72296</t>
  </si>
  <si>
    <t>377602</t>
  </si>
  <si>
    <t>Dana Salinas</t>
  </si>
  <si>
    <t>407271</t>
  </si>
  <si>
    <t>Ebony Duncan</t>
  </si>
  <si>
    <t>861 Perkins Pines Apt. 422 Weeksville, CA 63622</t>
  </si>
  <si>
    <t>6916443003</t>
  </si>
  <si>
    <t>84678</t>
  </si>
  <si>
    <t>936043</t>
  </si>
  <si>
    <t>421842</t>
  </si>
  <si>
    <t>Mary Lowe</t>
  </si>
  <si>
    <t>787 Walter Lodge South George, NJ 54534</t>
  </si>
  <si>
    <t>8794600436</t>
  </si>
  <si>
    <t>78196</t>
  </si>
  <si>
    <t>118824</t>
  </si>
  <si>
    <t>Jim Hawkins</t>
  </si>
  <si>
    <t>401493</t>
  </si>
  <si>
    <t>Christopher Cook</t>
  </si>
  <si>
    <t>66422 Hall Brook Stevenborough, TN 13770</t>
  </si>
  <si>
    <t>5630268573</t>
  </si>
  <si>
    <t>53608</t>
  </si>
  <si>
    <t>325794</t>
  </si>
  <si>
    <t>Daniel Ellison</t>
  </si>
  <si>
    <t>422843</t>
  </si>
  <si>
    <t>Carl King</t>
  </si>
  <si>
    <t>Unit 8897 Box 2224 DPO AE 52361</t>
  </si>
  <si>
    <t>3919429263</t>
  </si>
  <si>
    <t>29772</t>
  </si>
  <si>
    <t>349730</t>
  </si>
  <si>
    <t>Clayton Perez</t>
  </si>
  <si>
    <t>400232</t>
  </si>
  <si>
    <t>Katherine Smith</t>
  </si>
  <si>
    <t>018 Collins Coves Lake Josebury, MA 51599</t>
  </si>
  <si>
    <t>5507223053</t>
  </si>
  <si>
    <t>86287</t>
  </si>
  <si>
    <t>730688</t>
  </si>
  <si>
    <t>575</t>
  </si>
  <si>
    <t>417963</t>
  </si>
  <si>
    <t>Laura Hall</t>
  </si>
  <si>
    <t>40856 David Knoll Port Jenniferchester, NY 36314</t>
  </si>
  <si>
    <t>1825544989</t>
  </si>
  <si>
    <t>24797</t>
  </si>
  <si>
    <t>405547</t>
  </si>
  <si>
    <t>Christopher Walton</t>
  </si>
  <si>
    <t>435672</t>
  </si>
  <si>
    <t>Victor Williams</t>
  </si>
  <si>
    <t>53053 Bennett Mountain Suite 214 Markview, MT 91092</t>
  </si>
  <si>
    <t>5815036727</t>
  </si>
  <si>
    <t>66648</t>
  </si>
  <si>
    <t>510672</t>
  </si>
  <si>
    <t>Kevin Long</t>
  </si>
  <si>
    <t>413682</t>
  </si>
  <si>
    <t>Justin Jenkins</t>
  </si>
  <si>
    <t>02695 Mills Plaza Suite 068 South Chase, TN 69460</t>
  </si>
  <si>
    <t>4225526427</t>
  </si>
  <si>
    <t>34314</t>
  </si>
  <si>
    <t>580310</t>
  </si>
  <si>
    <t>Alexander Frank</t>
  </si>
  <si>
    <t>599</t>
  </si>
  <si>
    <t>433463</t>
  </si>
  <si>
    <t>Derek Lindsey</t>
  </si>
  <si>
    <t>3536 James Vista Lake Larryport, DE 01211</t>
  </si>
  <si>
    <t>2974435012</t>
  </si>
  <si>
    <t>39463</t>
  </si>
  <si>
    <t>451603</t>
  </si>
  <si>
    <t>Ashley Clark</t>
  </si>
  <si>
    <t>416848</t>
  </si>
  <si>
    <t>Evan Stanley</t>
  </si>
  <si>
    <t>59685 Hayes Street Suite 662 New Karlbury, MI 93224</t>
  </si>
  <si>
    <t>9744651937</t>
  </si>
  <si>
    <t>94535</t>
  </si>
  <si>
    <t>699236</t>
  </si>
  <si>
    <t>Nicole Yang</t>
  </si>
  <si>
    <t>414955</t>
  </si>
  <si>
    <t>Nathan Gordon</t>
  </si>
  <si>
    <t>5054 Sharon Burg South Christopherside, AZ 69719</t>
  </si>
  <si>
    <t>1306292464</t>
  </si>
  <si>
    <t>56348</t>
  </si>
  <si>
    <t>658096</t>
  </si>
  <si>
    <t>Amy Herrera</t>
  </si>
  <si>
    <t>406532</t>
  </si>
  <si>
    <t>Christina Floyd</t>
  </si>
  <si>
    <t>760 Jessica Harbors Suite 506 East Tony, SC 32848</t>
  </si>
  <si>
    <t>3004091573</t>
  </si>
  <si>
    <t>50116</t>
  </si>
  <si>
    <t>546932</t>
  </si>
  <si>
    <t>David Roberson</t>
  </si>
  <si>
    <t>407652</t>
  </si>
  <si>
    <t>Amy Wilson</t>
  </si>
  <si>
    <t>638 Tyler Port West Tiffany, IL 51974</t>
  </si>
  <si>
    <t>2455816707</t>
  </si>
  <si>
    <t>40830</t>
  </si>
  <si>
    <t>329163</t>
  </si>
  <si>
    <t>Lisa Lopez</t>
  </si>
  <si>
    <t>424427</t>
  </si>
  <si>
    <t>Catherine Mills</t>
  </si>
  <si>
    <t>5272 Amanda Inlet Port Thomas, MT 39503</t>
  </si>
  <si>
    <t>3817207835</t>
  </si>
  <si>
    <t>82851</t>
  </si>
  <si>
    <t>487147</t>
  </si>
  <si>
    <t>Jennifer Smith</t>
  </si>
  <si>
    <t>409479</t>
  </si>
  <si>
    <t>Caitlyn Mcmahon</t>
  </si>
  <si>
    <t>6365 Martinez Curve Petersenmouth, WI 70254</t>
  </si>
  <si>
    <t>9869025792</t>
  </si>
  <si>
    <t>76424</t>
  </si>
  <si>
    <t>890816</t>
  </si>
  <si>
    <t>Haley Harvey</t>
  </si>
  <si>
    <t>434044</t>
  </si>
  <si>
    <t>Larry Crawford</t>
  </si>
  <si>
    <t>99672 Robin Corners Caroltown, CO 42860</t>
  </si>
  <si>
    <t>0812608183</t>
  </si>
  <si>
    <t>59865</t>
  </si>
  <si>
    <t>871472</t>
  </si>
  <si>
    <t>Roy Price</t>
  </si>
  <si>
    <t>412825</t>
  </si>
  <si>
    <t>Austin Fisher</t>
  </si>
  <si>
    <t>94060 Mark Springs Lindseyland, NV 61171</t>
  </si>
  <si>
    <t>8491200444</t>
  </si>
  <si>
    <t>46996</t>
  </si>
  <si>
    <t>943068</t>
  </si>
  <si>
    <t>Mariah Mccullough</t>
  </si>
  <si>
    <t>429240</t>
  </si>
  <si>
    <t>Catherine Hendricks</t>
  </si>
  <si>
    <t>10447 Katherine Inlet Kennethview, VA 43727</t>
  </si>
  <si>
    <t>15512194688</t>
  </si>
  <si>
    <t>19513</t>
  </si>
  <si>
    <t>264144</t>
  </si>
  <si>
    <t>Evan Stewart</t>
  </si>
  <si>
    <t>430397</t>
  </si>
  <si>
    <t>Jordan Medina</t>
  </si>
  <si>
    <t>1167 Nicole Prairie Apt. 329 Timothyshire, MA 77724</t>
  </si>
  <si>
    <t>9503955089</t>
  </si>
  <si>
    <t>11516</t>
  </si>
  <si>
    <t>945347</t>
  </si>
  <si>
    <t>430639</t>
  </si>
  <si>
    <t>06168 Samantha Walks Apt. 480 South Charlesstad, AL 39865</t>
  </si>
  <si>
    <t>10509498527</t>
  </si>
  <si>
    <t>41362</t>
  </si>
  <si>
    <t>420843</t>
  </si>
  <si>
    <t>Kaitlyn Harris</t>
  </si>
  <si>
    <t>425960</t>
  </si>
  <si>
    <t>Kimberly Berger</t>
  </si>
  <si>
    <t>173 Mccoy Trace West Kristin, NY 42951</t>
  </si>
  <si>
    <t>0402720033</t>
  </si>
  <si>
    <t>11047</t>
  </si>
  <si>
    <t>960023</t>
  </si>
  <si>
    <t>Jennifer Farley</t>
  </si>
  <si>
    <t>411392</t>
  </si>
  <si>
    <t>Mr. Daniel Calhoun</t>
  </si>
  <si>
    <t>4688 Flowers Lights Port Angelahaven, OR 66025</t>
  </si>
  <si>
    <t>6596438774</t>
  </si>
  <si>
    <t>62570</t>
  </si>
  <si>
    <t>394092</t>
  </si>
  <si>
    <t>Cindy Sherman</t>
  </si>
  <si>
    <t>421615</t>
  </si>
  <si>
    <t>Megan Smith</t>
  </si>
  <si>
    <t>227 Richmond Plaza New Michael, CA 50845</t>
  </si>
  <si>
    <t>5110931711</t>
  </si>
  <si>
    <t>86401</t>
  </si>
  <si>
    <t>598330</t>
  </si>
  <si>
    <t>Ryan Roberts</t>
  </si>
  <si>
    <t>439137</t>
  </si>
  <si>
    <t>Zachary Decker</t>
  </si>
  <si>
    <t>61251 Lisa Pike Apt. 291 Nicolechester, MT 46938</t>
  </si>
  <si>
    <t>9544684578</t>
  </si>
  <si>
    <t>535646</t>
  </si>
  <si>
    <t>Aaron Stevens</t>
  </si>
  <si>
    <t>422448</t>
  </si>
  <si>
    <t>Andrew Deleon</t>
  </si>
  <si>
    <t>USS Payne FPO AA 99250</t>
  </si>
  <si>
    <t>9649173105</t>
  </si>
  <si>
    <t>57631</t>
  </si>
  <si>
    <t>738171</t>
  </si>
  <si>
    <t>Austin Hudson</t>
  </si>
  <si>
    <t>432588</t>
  </si>
  <si>
    <t>204 Franklin Causeway Apt. 522 Michaelchester, NM 76601</t>
  </si>
  <si>
    <t>8349347614</t>
  </si>
  <si>
    <t>16279</t>
  </si>
  <si>
    <t>616245</t>
  </si>
  <si>
    <t>Kim Rice</t>
  </si>
  <si>
    <t>427134</t>
  </si>
  <si>
    <t>Ashley Berry</t>
  </si>
  <si>
    <t>884 Barbara Ridge Suite 410 South Mark, WV 96229</t>
  </si>
  <si>
    <t>4128725949</t>
  </si>
  <si>
    <t>90205</t>
  </si>
  <si>
    <t>814336</t>
  </si>
  <si>
    <t>Sheryl Kline</t>
  </si>
  <si>
    <t>433933</t>
  </si>
  <si>
    <t>Mackenzie Knight</t>
  </si>
  <si>
    <t>92077 Clayton Lodge Port Melaniestad, MD 02089</t>
  </si>
  <si>
    <t>9508918675</t>
  </si>
  <si>
    <t>53932</t>
  </si>
  <si>
    <t>931151</t>
  </si>
  <si>
    <t>Cody Rodriguez</t>
  </si>
  <si>
    <t>419988</t>
  </si>
  <si>
    <t>Jennifer Reilly</t>
  </si>
  <si>
    <t>75008 Diane Mount Port Breannafurt, MT 30373</t>
  </si>
  <si>
    <t>3981606315</t>
  </si>
  <si>
    <t>86386</t>
  </si>
  <si>
    <t>237083</t>
  </si>
  <si>
    <t>Stacy Thompson</t>
  </si>
  <si>
    <t>415589</t>
  </si>
  <si>
    <t>Tracy Friedman</t>
  </si>
  <si>
    <t>7039 Dixon Circle West Bryce, CT 95116</t>
  </si>
  <si>
    <t>4416842424</t>
  </si>
  <si>
    <t>41773</t>
  </si>
  <si>
    <t>553884</t>
  </si>
  <si>
    <t>437424</t>
  </si>
  <si>
    <t>Robert Cook</t>
  </si>
  <si>
    <t>3651 Boyer Key Lake Maryburgh, VT 29108</t>
  </si>
  <si>
    <t>0631741332</t>
  </si>
  <si>
    <t>92184</t>
  </si>
  <si>
    <t>761072</t>
  </si>
  <si>
    <t>Pamela Sullivan</t>
  </si>
  <si>
    <t>406679</t>
  </si>
  <si>
    <t>Timothy Berry</t>
  </si>
  <si>
    <t>9137 Jorge Spurs Suite 232 Davidport, ND 39666</t>
  </si>
  <si>
    <t>16322591600</t>
  </si>
  <si>
    <t>63356</t>
  </si>
  <si>
    <t>371798</t>
  </si>
  <si>
    <t>410629</t>
  </si>
  <si>
    <t>Randall Cobb</t>
  </si>
  <si>
    <t>455 Erin Fort Suite 796 Wolfeberg, TX 15375</t>
  </si>
  <si>
    <t>4976801433</t>
  </si>
  <si>
    <t>65583</t>
  </si>
  <si>
    <t>745753</t>
  </si>
  <si>
    <t>Brandy Wilson</t>
  </si>
  <si>
    <t>432183</t>
  </si>
  <si>
    <t>Carl Taylor</t>
  </si>
  <si>
    <t>2950 Amanda Port Apt. 965 Port Gregorybury, MA 61296</t>
  </si>
  <si>
    <t>0855470582</t>
  </si>
  <si>
    <t>54623</t>
  </si>
  <si>
    <t>546012</t>
  </si>
  <si>
    <t>Colton Combs</t>
  </si>
  <si>
    <t>429614</t>
  </si>
  <si>
    <t>Aaron Haynes</t>
  </si>
  <si>
    <t>5389 Jason Spring Suite 507 Lake Oliviatown, MI 11795</t>
  </si>
  <si>
    <t>2885399695</t>
  </si>
  <si>
    <t>11062</t>
  </si>
  <si>
    <t>646746</t>
  </si>
  <si>
    <t>Lisa Powell</t>
  </si>
  <si>
    <t>224</t>
  </si>
  <si>
    <t>414472</t>
  </si>
  <si>
    <t>Barbara Martin</t>
  </si>
  <si>
    <t>045 Jillian River Apt. 612 South Emily, MN 22269</t>
  </si>
  <si>
    <t>3095912517</t>
  </si>
  <si>
    <t>23034</t>
  </si>
  <si>
    <t>595945</t>
  </si>
  <si>
    <t>Gina Smith</t>
  </si>
  <si>
    <t>435184</t>
  </si>
  <si>
    <t>Timothy Chavez</t>
  </si>
  <si>
    <t>0337 Williams Cove Suite 721 West William, LA 57985</t>
  </si>
  <si>
    <t>0073142804</t>
  </si>
  <si>
    <t>35356</t>
  </si>
  <si>
    <t>883187</t>
  </si>
  <si>
    <t>Jill Ramirez</t>
  </si>
  <si>
    <t>424991</t>
  </si>
  <si>
    <t>Karen Taylor</t>
  </si>
  <si>
    <t>58608 Cole Inlet Smithtown, GA 84536</t>
  </si>
  <si>
    <t>7745872960</t>
  </si>
  <si>
    <t>52194</t>
  </si>
  <si>
    <t>699757</t>
  </si>
  <si>
    <t>Reginald George</t>
  </si>
  <si>
    <t>429123</t>
  </si>
  <si>
    <t>Kristin Gardner</t>
  </si>
  <si>
    <t>341 Kennedy Gardens New Williamstad, NM 38974</t>
  </si>
  <si>
    <t>14554631233</t>
  </si>
  <si>
    <t>11004</t>
  </si>
  <si>
    <t>166656</t>
  </si>
  <si>
    <t>Raymond Patel</t>
  </si>
  <si>
    <t>408706</t>
  </si>
  <si>
    <t>Steven Curry</t>
  </si>
  <si>
    <t>45920 Anthony Rapid Suite 032 West Evelynstad, KS 77759</t>
  </si>
  <si>
    <t>5162406222</t>
  </si>
  <si>
    <t>98906</t>
  </si>
  <si>
    <t>659003</t>
  </si>
  <si>
    <t>Kaitlin Pittman</t>
  </si>
  <si>
    <t>435852</t>
  </si>
  <si>
    <t>Jason Bell</t>
  </si>
  <si>
    <t>308 Patterson Trafficway Apt. 541 North Leslieberg, TN 16103</t>
  </si>
  <si>
    <t>7121838551</t>
  </si>
  <si>
    <t>33663</t>
  </si>
  <si>
    <t>972963</t>
  </si>
  <si>
    <t>Jeffrey Strickland</t>
  </si>
  <si>
    <t>415080</t>
  </si>
  <si>
    <t>Erika Kim</t>
  </si>
  <si>
    <t>655 Saunders Trail Beltranton, OK 61799</t>
  </si>
  <si>
    <t>2247823919</t>
  </si>
  <si>
    <t>65886</t>
  </si>
  <si>
    <t>319274</t>
  </si>
  <si>
    <t>Jeremy Mendoza</t>
  </si>
  <si>
    <t>401342</t>
  </si>
  <si>
    <t>Mary Thompson</t>
  </si>
  <si>
    <t>130 Megan Radial Katiemouth, KY 53085</t>
  </si>
  <si>
    <t>8712542726</t>
  </si>
  <si>
    <t>87604</t>
  </si>
  <si>
    <t>939226</t>
  </si>
  <si>
    <t>Jeanne Moyer</t>
  </si>
  <si>
    <t>429531</t>
  </si>
  <si>
    <t>Lisa Hamilton</t>
  </si>
  <si>
    <t>Unit 0625 Box 2624 DPO AA 93908</t>
  </si>
  <si>
    <t>3766663955</t>
  </si>
  <si>
    <t>72929</t>
  </si>
  <si>
    <t>796612</t>
  </si>
  <si>
    <t>Beth Greene</t>
  </si>
  <si>
    <t>673</t>
  </si>
  <si>
    <t>426809</t>
  </si>
  <si>
    <t>Sara Scott</t>
  </si>
  <si>
    <t>025 Michael Lane Suite 314 East Amanda, NC 74396</t>
  </si>
  <si>
    <t>3585558830</t>
  </si>
  <si>
    <t>96354</t>
  </si>
  <si>
    <t>630396</t>
  </si>
  <si>
    <t>Amanda Hammond</t>
  </si>
  <si>
    <t>439383</t>
  </si>
  <si>
    <t>Donald Wells</t>
  </si>
  <si>
    <t>948 Moreno Crest Turnerborough, PA 78566</t>
  </si>
  <si>
    <t>8768166871</t>
  </si>
  <si>
    <t>78271</t>
  </si>
  <si>
    <t>923361</t>
  </si>
  <si>
    <t>Robert Velez</t>
  </si>
  <si>
    <t>837</t>
  </si>
  <si>
    <t>432586</t>
  </si>
  <si>
    <t>Joshua Rivera</t>
  </si>
  <si>
    <t>3900 Ortega Radial Shafferside, TX 74447</t>
  </si>
  <si>
    <t>7831811570</t>
  </si>
  <si>
    <t>14952</t>
  </si>
  <si>
    <t>589936</t>
  </si>
  <si>
    <t>Cody Hernandez</t>
  </si>
  <si>
    <t>409454</t>
  </si>
  <si>
    <t>Lindsay Howard</t>
  </si>
  <si>
    <t>35923 Gould Path Apt. 092 Colemanfurt, VA 53268</t>
  </si>
  <si>
    <t>6994559942</t>
  </si>
  <si>
    <t>38252</t>
  </si>
  <si>
    <t>492495</t>
  </si>
  <si>
    <t>Anthony Scott</t>
  </si>
  <si>
    <t>426417</t>
  </si>
  <si>
    <t>William Glenn</t>
  </si>
  <si>
    <t>0962 Cummings Harbor Suite 202 Lake Reginaldtown, OK 57589</t>
  </si>
  <si>
    <t>9022572735</t>
  </si>
  <si>
    <t>81981</t>
  </si>
  <si>
    <t>550771</t>
  </si>
  <si>
    <t>Laura Wang</t>
  </si>
  <si>
    <t>433023</t>
  </si>
  <si>
    <t>Elizabeth Murphy</t>
  </si>
  <si>
    <t>463 Duncan Tunnel Bryanside, NV 67578</t>
  </si>
  <si>
    <t>8434658164</t>
  </si>
  <si>
    <t>37139</t>
  </si>
  <si>
    <t>657402</t>
  </si>
  <si>
    <t>Melissa Estrada</t>
  </si>
  <si>
    <t>404968</t>
  </si>
  <si>
    <t>Jason Wu</t>
  </si>
  <si>
    <t>32755 Burton Plaza Suite 836 Sandersburgh, NE 46155</t>
  </si>
  <si>
    <t>18493477126</t>
  </si>
  <si>
    <t>96016</t>
  </si>
  <si>
    <t>556959</t>
  </si>
  <si>
    <t>Jessica Barr</t>
  </si>
  <si>
    <t>430253</t>
  </si>
  <si>
    <t>Kim Garner</t>
  </si>
  <si>
    <t>14555 Green Flats East Joseph, KS 54234</t>
  </si>
  <si>
    <t>6768270696</t>
  </si>
  <si>
    <t>96940</t>
  </si>
  <si>
    <t>432828</t>
  </si>
  <si>
    <t>Shelia Curtis</t>
  </si>
  <si>
    <t>400743</t>
  </si>
  <si>
    <t>Unit 8279 Box 0591 DPO AE 98155</t>
  </si>
  <si>
    <t>8977670667</t>
  </si>
  <si>
    <t>18159</t>
  </si>
  <si>
    <t>189249</t>
  </si>
  <si>
    <t>Brandon Ballard</t>
  </si>
  <si>
    <t>406775</t>
  </si>
  <si>
    <t>Valerie Cox</t>
  </si>
  <si>
    <t>166 Melissa Motorway Apt. 352 Port Sheliaberg, AR 38410</t>
  </si>
  <si>
    <t>8388114351</t>
  </si>
  <si>
    <t>69813</t>
  </si>
  <si>
    <t>525621</t>
  </si>
  <si>
    <t>Brett Tate</t>
  </si>
  <si>
    <t>Gregory Reynolds</t>
  </si>
  <si>
    <t>152 Shelby Squares Apt. 779 East Kimton, TX 12527</t>
  </si>
  <si>
    <t>1139876146</t>
  </si>
  <si>
    <t>70382</t>
  </si>
  <si>
    <t>465850</t>
  </si>
  <si>
    <t>John Chandler</t>
  </si>
  <si>
    <t>433941</t>
  </si>
  <si>
    <t>Amanda Hansen</t>
  </si>
  <si>
    <t>20957 Crystal Street Port Sarahside, CO 62173</t>
  </si>
  <si>
    <t>0913189023</t>
  </si>
  <si>
    <t>91857</t>
  </si>
  <si>
    <t>690569</t>
  </si>
  <si>
    <t>Jonathan Hodges</t>
  </si>
  <si>
    <t>424579</t>
  </si>
  <si>
    <t>Willie Lane</t>
  </si>
  <si>
    <t>4102 Scott Cape Apt. 231 Johnborough, WI 58613</t>
  </si>
  <si>
    <t>7036803263</t>
  </si>
  <si>
    <t>23854</t>
  </si>
  <si>
    <t>779752</t>
  </si>
  <si>
    <t>Sarah Vasquez</t>
  </si>
  <si>
    <t>757</t>
  </si>
  <si>
    <t>414600</t>
  </si>
  <si>
    <t>893 Perry Harbors West Annhaven, NY 72717</t>
  </si>
  <si>
    <t>0060295389</t>
  </si>
  <si>
    <t>40775</t>
  </si>
  <si>
    <t>635545</t>
  </si>
  <si>
    <t>Alisha Marshall</t>
  </si>
  <si>
    <t>405491</t>
  </si>
  <si>
    <t>Mathew Romero</t>
  </si>
  <si>
    <t>211 Tamara Loaf New Nathanielton, MT 70867</t>
  </si>
  <si>
    <t>3959922380</t>
  </si>
  <si>
    <t>84931</t>
  </si>
  <si>
    <t>437323</t>
  </si>
  <si>
    <t>416390</t>
  </si>
  <si>
    <t>Darren Sanchez</t>
  </si>
  <si>
    <t>02298 Nolan Haven Apt. 058 Scottshire, PA 81594</t>
  </si>
  <si>
    <t>4125934916</t>
  </si>
  <si>
    <t>72200</t>
  </si>
  <si>
    <t>386780</t>
  </si>
  <si>
    <t>Dominique Taylor</t>
  </si>
  <si>
    <t>842</t>
  </si>
  <si>
    <t>417628</t>
  </si>
  <si>
    <t>Lindsey Schneider</t>
  </si>
  <si>
    <t>911 Timothy Skyway East Brandon, OH 34058</t>
  </si>
  <si>
    <t>4042985046</t>
  </si>
  <si>
    <t>11153</t>
  </si>
  <si>
    <t>606958</t>
  </si>
  <si>
    <t>Jose Krueger</t>
  </si>
  <si>
    <t>403345</t>
  </si>
  <si>
    <t>Juan Trevino</t>
  </si>
  <si>
    <t>7966 Duncan Terrace Lake Brandonburgh, NJ 75304</t>
  </si>
  <si>
    <t>3484541004</t>
  </si>
  <si>
    <t>81831</t>
  </si>
  <si>
    <t>947385</t>
  </si>
  <si>
    <t>Thomas Evans</t>
  </si>
  <si>
    <t>Rebecca Jenkins</t>
  </si>
  <si>
    <t>20266 Sellers Manors Apt. 487 West Kellyfort, TN 96076</t>
  </si>
  <si>
    <t>5439925130</t>
  </si>
  <si>
    <t>64521</t>
  </si>
  <si>
    <t>907235</t>
  </si>
  <si>
    <t>Kathy Stewart</t>
  </si>
  <si>
    <t>402025</t>
  </si>
  <si>
    <t>Tina Lee</t>
  </si>
  <si>
    <t>0070 Amy Lakes Port Nathanmouth, KS 18726</t>
  </si>
  <si>
    <t>9892253433</t>
  </si>
  <si>
    <t>28532</t>
  </si>
  <si>
    <t>979976</t>
  </si>
  <si>
    <t>Nathan Olson</t>
  </si>
  <si>
    <t>416342</t>
  </si>
  <si>
    <t>Jeremiah Hayes</t>
  </si>
  <si>
    <t>Unit 0428 Box 7831 DPO AA 25440</t>
  </si>
  <si>
    <t>3564018097</t>
  </si>
  <si>
    <t>85523</t>
  </si>
  <si>
    <t>793575</t>
  </si>
  <si>
    <t>Douglas Wells</t>
  </si>
  <si>
    <t>435429</t>
  </si>
  <si>
    <t>Eric Allen</t>
  </si>
  <si>
    <t>66361 Greer Walks East Jenniferfort, ME 78696</t>
  </si>
  <si>
    <t>9012559622</t>
  </si>
  <si>
    <t>24611</t>
  </si>
  <si>
    <t>536058</t>
  </si>
  <si>
    <t>Richard Doyle</t>
  </si>
  <si>
    <t>431304</t>
  </si>
  <si>
    <t>Robert Gonzalez</t>
  </si>
  <si>
    <t>037 Harris Prairie Suite 345 Lake Kimberly, TX 42571</t>
  </si>
  <si>
    <t>1406569641</t>
  </si>
  <si>
    <t>11420</t>
  </si>
  <si>
    <t>422840</t>
  </si>
  <si>
    <t>Jasmin Turner</t>
  </si>
  <si>
    <t>Lance Kelly</t>
  </si>
  <si>
    <t>398 Barnett Shores Apt. 561 South Matthewport, GA 26764</t>
  </si>
  <si>
    <t>2566205907</t>
  </si>
  <si>
    <t>14626</t>
  </si>
  <si>
    <t>126444</t>
  </si>
  <si>
    <t>Thomas Underwood</t>
  </si>
  <si>
    <t>404890</t>
  </si>
  <si>
    <t>Jeffery Woods</t>
  </si>
  <si>
    <t>624 Brian Knoll Apt. 381 Lake James, CA 55804</t>
  </si>
  <si>
    <t>6743601189</t>
  </si>
  <si>
    <t>75299</t>
  </si>
  <si>
    <t>180658</t>
  </si>
  <si>
    <t>433714</t>
  </si>
  <si>
    <t>Anthony Combs</t>
  </si>
  <si>
    <t>027 Joshua Route West Jessica, WA 74250</t>
  </si>
  <si>
    <t>12049857686</t>
  </si>
  <si>
    <t>76140</t>
  </si>
  <si>
    <t>310116</t>
  </si>
  <si>
    <t>Joseph Mendoza</t>
  </si>
  <si>
    <t>Robert Wise</t>
  </si>
  <si>
    <t>1576 Pugh Shores Valeriemouth, MD 56829</t>
  </si>
  <si>
    <t>9623987534</t>
  </si>
  <si>
    <t>27699</t>
  </si>
  <si>
    <t>797095</t>
  </si>
  <si>
    <t>Diana Camacho</t>
  </si>
  <si>
    <t>404120</t>
  </si>
  <si>
    <t>Ryan Martinez</t>
  </si>
  <si>
    <t>60995 Smith Fall South Alice, OH 20992</t>
  </si>
  <si>
    <t>4858020273</t>
  </si>
  <si>
    <t>11045</t>
  </si>
  <si>
    <t>940490</t>
  </si>
  <si>
    <t>Caitlin Harris</t>
  </si>
  <si>
    <t>409174</t>
  </si>
  <si>
    <t>Joshua Vasquez</t>
  </si>
  <si>
    <t>4864 Elizabeth Ramp Lake George, ME 44568</t>
  </si>
  <si>
    <t>6291831898</t>
  </si>
  <si>
    <t>96210</t>
  </si>
  <si>
    <t>935585</t>
  </si>
  <si>
    <t>Rebecca Martin</t>
  </si>
  <si>
    <t>436457</t>
  </si>
  <si>
    <t>967 Blair Valleys Josephborough, AL 45384</t>
  </si>
  <si>
    <t>4446981018</t>
  </si>
  <si>
    <t>233097</t>
  </si>
  <si>
    <t>427833</t>
  </si>
  <si>
    <t>Dennis Mullins</t>
  </si>
  <si>
    <t>79562 Garcia Locks Apt. 427 West John, NJ 24183</t>
  </si>
  <si>
    <t>3657937684</t>
  </si>
  <si>
    <t>26673</t>
  </si>
  <si>
    <t>681774</t>
  </si>
  <si>
    <t>Christopher Turner</t>
  </si>
  <si>
    <t>417490</t>
  </si>
  <si>
    <t>Emily Williams</t>
  </si>
  <si>
    <t>153 Trevino Court Suite 435 South Waynebury, WY 24883</t>
  </si>
  <si>
    <t>5048087937</t>
  </si>
  <si>
    <t>69534</t>
  </si>
  <si>
    <t>456575</t>
  </si>
  <si>
    <t>Christina Cooper</t>
  </si>
  <si>
    <t>404537</t>
  </si>
  <si>
    <t>Chelsey King</t>
  </si>
  <si>
    <t>3257 Carolyn Freeway Jonathonchester, WV 27088</t>
  </si>
  <si>
    <t>7541819433</t>
  </si>
  <si>
    <t>70396</t>
  </si>
  <si>
    <t>143309</t>
  </si>
  <si>
    <t>420442</t>
  </si>
  <si>
    <t>Sarah Hurst</t>
  </si>
  <si>
    <t>7318 Kim Junctions Sanchezport, WI 68735</t>
  </si>
  <si>
    <t>3564118412</t>
  </si>
  <si>
    <t>66346</t>
  </si>
  <si>
    <t>155268</t>
  </si>
  <si>
    <t>Crystal Weiss</t>
  </si>
  <si>
    <t>418739</t>
  </si>
  <si>
    <t>Sarah Hartman</t>
  </si>
  <si>
    <t>55217 Dawn Plains Suite 706 Alyssamouth, AL 93825</t>
  </si>
  <si>
    <t>19133595343</t>
  </si>
  <si>
    <t>36246</t>
  </si>
  <si>
    <t>761984</t>
  </si>
  <si>
    <t>Benjamin Stewart</t>
  </si>
  <si>
    <t>325</t>
  </si>
  <si>
    <t>431186</t>
  </si>
  <si>
    <t>145 William Plaza New Elizabethfurt, NM 83577</t>
  </si>
  <si>
    <t>8915647685</t>
  </si>
  <si>
    <t>55572</t>
  </si>
  <si>
    <t>301335</t>
  </si>
  <si>
    <t>Alyssa Bell</t>
  </si>
  <si>
    <t>410006</t>
  </si>
  <si>
    <t>Oscar Nguyen</t>
  </si>
  <si>
    <t>18236 James Springs Nguyenside, AL 59534</t>
  </si>
  <si>
    <t>1466423758</t>
  </si>
  <si>
    <t>31922</t>
  </si>
  <si>
    <t>798088</t>
  </si>
  <si>
    <t>Michael Hill</t>
  </si>
  <si>
    <t>414448</t>
  </si>
  <si>
    <t>Kirsten Johnson</t>
  </si>
  <si>
    <t>54824 Jessica Street Suite 829 Adamberg, DC 05587</t>
  </si>
  <si>
    <t>0189548098</t>
  </si>
  <si>
    <t>11665</t>
  </si>
  <si>
    <t>788714</t>
  </si>
  <si>
    <t>Eric Chandler</t>
  </si>
  <si>
    <t>419626</t>
  </si>
  <si>
    <t>Chad Hoover</t>
  </si>
  <si>
    <t>90308 Annette Rest Apt. 947 Jarviston, OR 52998</t>
  </si>
  <si>
    <t>5164620930</t>
  </si>
  <si>
    <t>13186</t>
  </si>
  <si>
    <t>893936</t>
  </si>
  <si>
    <t>Alexis Juarez</t>
  </si>
  <si>
    <t>400</t>
  </si>
  <si>
    <t>407877</t>
  </si>
  <si>
    <t>David Warner</t>
  </si>
  <si>
    <t>1707 Barron Coves Apt. 550 Micheleville, FL 98181</t>
  </si>
  <si>
    <t>2721328700</t>
  </si>
  <si>
    <t>79754</t>
  </si>
  <si>
    <t>168329</t>
  </si>
  <si>
    <t>Julie Mason</t>
  </si>
  <si>
    <t>424010</t>
  </si>
  <si>
    <t>Sandra Wiggins</t>
  </si>
  <si>
    <t>PSC 0077, Box 0781 APO AE 01989</t>
  </si>
  <si>
    <t>2629268667</t>
  </si>
  <si>
    <t>64242</t>
  </si>
  <si>
    <t>782714</t>
  </si>
  <si>
    <t>Barbara Evans</t>
  </si>
  <si>
    <t>425908</t>
  </si>
  <si>
    <t>Julia Li</t>
  </si>
  <si>
    <t>7020 Kaiser Ville West Kristinastad, IN 66618</t>
  </si>
  <si>
    <t>3574802786</t>
  </si>
  <si>
    <t>61116</t>
  </si>
  <si>
    <t>442436</t>
  </si>
  <si>
    <t>Sabrina May</t>
  </si>
  <si>
    <t>419728</t>
  </si>
  <si>
    <t>206 Danielle Mountains Suite 381 Bobbyshire, CA 24529</t>
  </si>
  <si>
    <t>0218028990</t>
  </si>
  <si>
    <t>67077</t>
  </si>
  <si>
    <t>644547</t>
  </si>
  <si>
    <t>Alejandro Garza</t>
  </si>
  <si>
    <t>433621</t>
  </si>
  <si>
    <t>448 Kelly Falls Stephaniemouth, NC 77395</t>
  </si>
  <si>
    <t>4803783595</t>
  </si>
  <si>
    <t>41029</t>
  </si>
  <si>
    <t>655905</t>
  </si>
  <si>
    <t>Kyle Curry</t>
  </si>
  <si>
    <t>434948</t>
  </si>
  <si>
    <t>Sarah White</t>
  </si>
  <si>
    <t>45382 Andrew Knoll Jasonborough, TX 44280</t>
  </si>
  <si>
    <t>8100086391</t>
  </si>
  <si>
    <t>19313</t>
  </si>
  <si>
    <t>134664</t>
  </si>
  <si>
    <t>Jean Washington</t>
  </si>
  <si>
    <t>418958</t>
  </si>
  <si>
    <t>Taylor Allen</t>
  </si>
  <si>
    <t>6908 Anthony Stream New Johnville, ID 25955</t>
  </si>
  <si>
    <t>4642000960</t>
  </si>
  <si>
    <t>66728</t>
  </si>
  <si>
    <t>143513</t>
  </si>
  <si>
    <t>David Davis</t>
  </si>
  <si>
    <t>433973</t>
  </si>
  <si>
    <t>Jackie Roberts</t>
  </si>
  <si>
    <t>USCGC Anderson FPO AP 89304</t>
  </si>
  <si>
    <t>9796960718</t>
  </si>
  <si>
    <t>48826</t>
  </si>
  <si>
    <t>559696</t>
  </si>
  <si>
    <t>Barbara Andrews</t>
  </si>
  <si>
    <t>415841</t>
  </si>
  <si>
    <t>Travis Johnson</t>
  </si>
  <si>
    <t>039 Justin Camp Suite 684 East Amandaville, MO 66727</t>
  </si>
  <si>
    <t>8427620619</t>
  </si>
  <si>
    <t>69049</t>
  </si>
  <si>
    <t>101404</t>
  </si>
  <si>
    <t>Patricia Phillips</t>
  </si>
  <si>
    <t>425070</t>
  </si>
  <si>
    <t>Robert Larson</t>
  </si>
  <si>
    <t>33793 Johnson Stream Holmesside, NM 16147</t>
  </si>
  <si>
    <t>5838624638</t>
  </si>
  <si>
    <t>42997</t>
  </si>
  <si>
    <t>304281</t>
  </si>
  <si>
    <t>Ruth Ibarra</t>
  </si>
  <si>
    <t>282</t>
  </si>
  <si>
    <t>402966</t>
  </si>
  <si>
    <t>Charles Reynolds</t>
  </si>
  <si>
    <t>77239 Sandra Drives South Julie, NJ 70869</t>
  </si>
  <si>
    <t>5227019625</t>
  </si>
  <si>
    <t>84051</t>
  </si>
  <si>
    <t>Christopher Gomez</t>
  </si>
  <si>
    <t>426951</t>
  </si>
  <si>
    <t>Debra Hanson</t>
  </si>
  <si>
    <t>170 Lori Port Apt. 623 West Don, GA 49637</t>
  </si>
  <si>
    <t>0972032718</t>
  </si>
  <si>
    <t>17327</t>
  </si>
  <si>
    <t>372333</t>
  </si>
  <si>
    <t>Joseph Dawson</t>
  </si>
  <si>
    <t>435634</t>
  </si>
  <si>
    <t>Karen White</t>
  </si>
  <si>
    <t>6396 Burns Ford North Diane, VT 40107</t>
  </si>
  <si>
    <t>6098441707</t>
  </si>
  <si>
    <t>27189</t>
  </si>
  <si>
    <t>847118</t>
  </si>
  <si>
    <t>Taylor Holland</t>
  </si>
  <si>
    <t>439443</t>
  </si>
  <si>
    <t>Diane Daniels</t>
  </si>
  <si>
    <t>01885 Stephen Station Apt. 854 Olsonfurt, TN 80200</t>
  </si>
  <si>
    <t>0759528554</t>
  </si>
  <si>
    <t>14242</t>
  </si>
  <si>
    <t>575746</t>
  </si>
  <si>
    <t>Susan Mcclure</t>
  </si>
  <si>
    <t>420528</t>
  </si>
  <si>
    <t>Zachary Rubio</t>
  </si>
  <si>
    <t>21070 Mosley Row North Harold, MO 96014</t>
  </si>
  <si>
    <t>13920454660</t>
  </si>
  <si>
    <t>67612</t>
  </si>
  <si>
    <t>476808</t>
  </si>
  <si>
    <t>Brittany Wood</t>
  </si>
  <si>
    <t>411587</t>
  </si>
  <si>
    <t>Brian Smith</t>
  </si>
  <si>
    <t>198 Ann Light Suite 861 Evansport, NE 20470</t>
  </si>
  <si>
    <t>8416183979</t>
  </si>
  <si>
    <t>48985</t>
  </si>
  <si>
    <t>983129</t>
  </si>
  <si>
    <t>Shane Thompson</t>
  </si>
  <si>
    <t>417244</t>
  </si>
  <si>
    <t>Mark White</t>
  </si>
  <si>
    <t>06743 Johnson Corner Port Ryanside, IN 49006</t>
  </si>
  <si>
    <t>9221154520</t>
  </si>
  <si>
    <t>76076</t>
  </si>
  <si>
    <t>490199</t>
  </si>
  <si>
    <t>Aaron White</t>
  </si>
  <si>
    <t>432663</t>
  </si>
  <si>
    <t>Catherine Salazar</t>
  </si>
  <si>
    <t>8380 Jackson Field West Tamaraside, SC 41893</t>
  </si>
  <si>
    <t>7343388550</t>
  </si>
  <si>
    <t>87871</t>
  </si>
  <si>
    <t>936353</t>
  </si>
  <si>
    <t>Kimberly Robinson</t>
  </si>
  <si>
    <t>436210</t>
  </si>
  <si>
    <t>Angela Diaz</t>
  </si>
  <si>
    <t>076 Vaughn Circles Apt. 774 New Ashleyborough, ND 45617</t>
  </si>
  <si>
    <t>10903150316</t>
  </si>
  <si>
    <t>52781</t>
  </si>
  <si>
    <t>746169</t>
  </si>
  <si>
    <t>Sandra Pearson</t>
  </si>
  <si>
    <t>422290</t>
  </si>
  <si>
    <t>Bill Taylor</t>
  </si>
  <si>
    <t>5664 Crystal Stravenue Bakerport, DC 74712</t>
  </si>
  <si>
    <t>2787110536</t>
  </si>
  <si>
    <t>76505</t>
  </si>
  <si>
    <t>509204</t>
  </si>
  <si>
    <t>421856</t>
  </si>
  <si>
    <t>Robert Andrews</t>
  </si>
  <si>
    <t>5617 Miller Course Suite 831 Sanchezburgh, DE 56382</t>
  </si>
  <si>
    <t>8124288955</t>
  </si>
  <si>
    <t>56472</t>
  </si>
  <si>
    <t>789544</t>
  </si>
  <si>
    <t>Corey Case</t>
  </si>
  <si>
    <t>427931</t>
  </si>
  <si>
    <t>Adam Nichols</t>
  </si>
  <si>
    <t>362 Charles Landing South Alanburgh, WI 61970</t>
  </si>
  <si>
    <t>6142669668</t>
  </si>
  <si>
    <t>80554</t>
  </si>
  <si>
    <t>393670</t>
  </si>
  <si>
    <t>Kenneth Nelson</t>
  </si>
  <si>
    <t>435426</t>
  </si>
  <si>
    <t>Laura Ray</t>
  </si>
  <si>
    <t>USCGC Cooke FPO AE 47674</t>
  </si>
  <si>
    <t>7798044268</t>
  </si>
  <si>
    <t>37359</t>
  </si>
  <si>
    <t>982801</t>
  </si>
  <si>
    <t>Angela Gilbert</t>
  </si>
  <si>
    <t>433191</t>
  </si>
  <si>
    <t>Anthony Wilson</t>
  </si>
  <si>
    <t>9500 Jared Ramp Port Rogerfort, RI 46160</t>
  </si>
  <si>
    <t>5620834946</t>
  </si>
  <si>
    <t>80870</t>
  </si>
  <si>
    <t>305407</t>
  </si>
  <si>
    <t>Nancy Woods</t>
  </si>
  <si>
    <t>431828</t>
  </si>
  <si>
    <t>Mrs. Amanda Miller PhD</t>
  </si>
  <si>
    <t>6574 Kim Radial Apt. 061 Lake Cindy, NM 88208</t>
  </si>
  <si>
    <t>7393097201</t>
  </si>
  <si>
    <t>81184</t>
  </si>
  <si>
    <t>214741</t>
  </si>
  <si>
    <t>Caroline Martin</t>
  </si>
  <si>
    <t>419015</t>
  </si>
  <si>
    <t>11429 Daniels Shores Apt. 019 Michealberg, WA 04272</t>
  </si>
  <si>
    <t>7367836515</t>
  </si>
  <si>
    <t>31743</t>
  </si>
  <si>
    <t>875059</t>
  </si>
  <si>
    <t>Dale Anderson</t>
  </si>
  <si>
    <t>Alexandra Mccann</t>
  </si>
  <si>
    <t>01706 Gray Pass Apt. 455 Lake Nicoleville, IN 20215</t>
  </si>
  <si>
    <t>8506597411</t>
  </si>
  <si>
    <t>94275</t>
  </si>
  <si>
    <t>948878</t>
  </si>
  <si>
    <t>Lauren Morris</t>
  </si>
  <si>
    <t>416453</t>
  </si>
  <si>
    <t>George Jackson</t>
  </si>
  <si>
    <t>7583 Wolfe Shoals Port Raymondport, MO 73149</t>
  </si>
  <si>
    <t>1572299761</t>
  </si>
  <si>
    <t>97672</t>
  </si>
  <si>
    <t>761081</t>
  </si>
  <si>
    <t>Laura Rodriguez</t>
  </si>
  <si>
    <t>414077</t>
  </si>
  <si>
    <t>Raymond Shannon</t>
  </si>
  <si>
    <t>054 Graham Brook Suite 064 Herringshire, NV 90239</t>
  </si>
  <si>
    <t>6801870712</t>
  </si>
  <si>
    <t>51711</t>
  </si>
  <si>
    <t>551036</t>
  </si>
  <si>
    <t>Sandra Ford</t>
  </si>
  <si>
    <t>429259</t>
  </si>
  <si>
    <t>Amy Schaefer</t>
  </si>
  <si>
    <t>4878 Hunt Forks Suite 433 Michaelfort, AK 40648</t>
  </si>
  <si>
    <t>6879409750</t>
  </si>
  <si>
    <t>50366</t>
  </si>
  <si>
    <t>518845</t>
  </si>
  <si>
    <t>Alexis Boone</t>
  </si>
  <si>
    <t>484</t>
  </si>
  <si>
    <t>432656</t>
  </si>
  <si>
    <t>Anthony Bishop</t>
  </si>
  <si>
    <t>240 Kyle Falls Lake Charlesview, ND 61221</t>
  </si>
  <si>
    <t>1743200825</t>
  </si>
  <si>
    <t>13124</t>
  </si>
  <si>
    <t>430477</t>
  </si>
  <si>
    <t>Robin Lam</t>
  </si>
  <si>
    <t>816</t>
  </si>
  <si>
    <t>436357</t>
  </si>
  <si>
    <t>7993 Miles Row Hurleyshire, CT 06311</t>
  </si>
  <si>
    <t>6966293126</t>
  </si>
  <si>
    <t>68057</t>
  </si>
  <si>
    <t>766726</t>
  </si>
  <si>
    <t>Mr. Peter Acosta</t>
  </si>
  <si>
    <t>401624</t>
  </si>
  <si>
    <t>Wendy Perry</t>
  </si>
  <si>
    <t>203 Craig Port Thompsonside, UT 82624</t>
  </si>
  <si>
    <t>2782928887</t>
  </si>
  <si>
    <t>42950</t>
  </si>
  <si>
    <t>311946</t>
  </si>
  <si>
    <t>Brittany Ray</t>
  </si>
  <si>
    <t>420497</t>
  </si>
  <si>
    <t>Ashley Thomas</t>
  </si>
  <si>
    <t>39880 Russell Vista Apt. 737 Tannerhaven, IL 96727</t>
  </si>
  <si>
    <t>3535291873</t>
  </si>
  <si>
    <t>10164</t>
  </si>
  <si>
    <t>190117</t>
  </si>
  <si>
    <t>437262</t>
  </si>
  <si>
    <t>Robert Knapp</t>
  </si>
  <si>
    <t>73403 Jeffrey Flats Kellyhaven, TX 10410</t>
  </si>
  <si>
    <t>8559310940</t>
  </si>
  <si>
    <t>98255</t>
  </si>
  <si>
    <t>311370</t>
  </si>
  <si>
    <t>Debra Gray</t>
  </si>
  <si>
    <t>Stephen Cole</t>
  </si>
  <si>
    <t>386 Johnson Extension West Steven, TX 09637</t>
  </si>
  <si>
    <t>1202486189</t>
  </si>
  <si>
    <t>78566</t>
  </si>
  <si>
    <t>138074</t>
  </si>
  <si>
    <t>Michael Dawson</t>
  </si>
  <si>
    <t>408113</t>
  </si>
  <si>
    <t>Ashley Wagner</t>
  </si>
  <si>
    <t>35645 Colin Motorway Tiffanyberg, AZ 29280</t>
  </si>
  <si>
    <t>3610390654</t>
  </si>
  <si>
    <t>84545</t>
  </si>
  <si>
    <t>399789</t>
  </si>
  <si>
    <t>Tracey Booth</t>
  </si>
  <si>
    <t>430646</t>
  </si>
  <si>
    <t>Carolyn Davis</t>
  </si>
  <si>
    <t>Unit 2621 Box 4382 DPO AP 39061</t>
  </si>
  <si>
    <t>17993387498</t>
  </si>
  <si>
    <t>58108</t>
  </si>
  <si>
    <t>642310</t>
  </si>
  <si>
    <t>Leslie Wise</t>
  </si>
  <si>
    <t>420907</t>
  </si>
  <si>
    <t>Christian Smith</t>
  </si>
  <si>
    <t>639 Preston Dam Washingtonton, PA 19465</t>
  </si>
  <si>
    <t>7929299098</t>
  </si>
  <si>
    <t>88427</t>
  </si>
  <si>
    <t>243270</t>
  </si>
  <si>
    <t>Sharon Simpson</t>
  </si>
  <si>
    <t>416902</t>
  </si>
  <si>
    <t>Eugene Foster</t>
  </si>
  <si>
    <t>7231 Austin Trail Suite 391 Taylorhaven, DE 95620</t>
  </si>
  <si>
    <t>7615517065</t>
  </si>
  <si>
    <t>86943</t>
  </si>
  <si>
    <t>845833</t>
  </si>
  <si>
    <t>Nathaniel Combs</t>
  </si>
  <si>
    <t>419415</t>
  </si>
  <si>
    <t>Justin Price</t>
  </si>
  <si>
    <t>0280 George Rapid Apt. 635 Baileytown, DE 81453</t>
  </si>
  <si>
    <t>15165610915</t>
  </si>
  <si>
    <t>56041</t>
  </si>
  <si>
    <t>698257</t>
  </si>
  <si>
    <t>Adam Brown</t>
  </si>
  <si>
    <t>438827</t>
  </si>
  <si>
    <t>Laura Yang</t>
  </si>
  <si>
    <t>35734 Baldwin Turnpike Apt. 805 North Keith, MO 93557</t>
  </si>
  <si>
    <t>8565045479</t>
  </si>
  <si>
    <t>14468</t>
  </si>
  <si>
    <t>630230</t>
  </si>
  <si>
    <t>Margaret Lee</t>
  </si>
  <si>
    <t>403081</t>
  </si>
  <si>
    <t>Janet Hess</t>
  </si>
  <si>
    <t>892 Hoffman Turnpike Suite 750 West Craig, IL 76275</t>
  </si>
  <si>
    <t>4466902310</t>
  </si>
  <si>
    <t>88696</t>
  </si>
  <si>
    <t>264850</t>
  </si>
  <si>
    <t>David Brooks</t>
  </si>
  <si>
    <t>411912</t>
  </si>
  <si>
    <t>Marcus Peters</t>
  </si>
  <si>
    <t>PSC 7034, Box 3710 APO AA 03803</t>
  </si>
  <si>
    <t>13721754353</t>
  </si>
  <si>
    <t>82734</t>
  </si>
  <si>
    <t>298210</t>
  </si>
  <si>
    <t>Meagan Shepherd</t>
  </si>
  <si>
    <t>427790</t>
  </si>
  <si>
    <t>Christopher Lewis</t>
  </si>
  <si>
    <t>PSC 8224, Box 4118 APO AA 80470</t>
  </si>
  <si>
    <t>7230642102</t>
  </si>
  <si>
    <t>89021</t>
  </si>
  <si>
    <t>642465</t>
  </si>
  <si>
    <t>Sue Joyce</t>
  </si>
  <si>
    <t>421234</t>
  </si>
  <si>
    <t>Thomas Walker</t>
  </si>
  <si>
    <t>626 Jacob Ridge West Matthew, KY 86215</t>
  </si>
  <si>
    <t>2644388982</t>
  </si>
  <si>
    <t>97047</t>
  </si>
  <si>
    <t>636656</t>
  </si>
  <si>
    <t>Brandon Cooper</t>
  </si>
  <si>
    <t>419923</t>
  </si>
  <si>
    <t>Jacqueline Stewart MD</t>
  </si>
  <si>
    <t>437 Jonathon Burg Suite 618 Kellyburgh, MO 46314</t>
  </si>
  <si>
    <t>1241357783</t>
  </si>
  <si>
    <t>57766</t>
  </si>
  <si>
    <t>916765</t>
  </si>
  <si>
    <t>Deborah Gutierrez</t>
  </si>
  <si>
    <t>435229</t>
  </si>
  <si>
    <t>Madison Mitchell</t>
  </si>
  <si>
    <t>95517 Jacob Plains Tranchester, OH 16348</t>
  </si>
  <si>
    <t>7617152938</t>
  </si>
  <si>
    <t>47759</t>
  </si>
  <si>
    <t>290408</t>
  </si>
  <si>
    <t>415352</t>
  </si>
  <si>
    <t>Timothy Becker</t>
  </si>
  <si>
    <t>048 Gonzalez Islands Apt. 067 Port Holly, RI 11971</t>
  </si>
  <si>
    <t>3287190876</t>
  </si>
  <si>
    <t>67472</t>
  </si>
  <si>
    <t>583892</t>
  </si>
  <si>
    <t>Jenna Spencer</t>
  </si>
  <si>
    <t>409407</t>
  </si>
  <si>
    <t>Brooke Obrien</t>
  </si>
  <si>
    <t>7609 Timothy Mill Apt. 952 East Roberthaven, NM 65545</t>
  </si>
  <si>
    <t>4801066048</t>
  </si>
  <si>
    <t>84881</t>
  </si>
  <si>
    <t>938171</t>
  </si>
  <si>
    <t>Jeremy Espinoza</t>
  </si>
  <si>
    <t>432505</t>
  </si>
  <si>
    <t>Stephen Phillips</t>
  </si>
  <si>
    <t>608 Pratt Forge Cordovafurt, MI 02884</t>
  </si>
  <si>
    <t>0783274657</t>
  </si>
  <si>
    <t>10101</t>
  </si>
  <si>
    <t>483921</t>
  </si>
  <si>
    <t>Dustin Hodges</t>
  </si>
  <si>
    <t>562</t>
  </si>
  <si>
    <t>433961</t>
  </si>
  <si>
    <t>Bryan Graham</t>
  </si>
  <si>
    <t>8159 May Ville South Jessicafort, OR 11566</t>
  </si>
  <si>
    <t>8290816109</t>
  </si>
  <si>
    <t>59890</t>
  </si>
  <si>
    <t>808083</t>
  </si>
  <si>
    <t>David Perez</t>
  </si>
  <si>
    <t>403951</t>
  </si>
  <si>
    <t>Elaine Conley</t>
  </si>
  <si>
    <t>1154 Schultz Skyway Apt. 486 North John, NY 82240</t>
  </si>
  <si>
    <t>5330990002</t>
  </si>
  <si>
    <t>34600</t>
  </si>
  <si>
    <t>796642</t>
  </si>
  <si>
    <t>Luke Robinson</t>
  </si>
  <si>
    <t>Victoria Wells</t>
  </si>
  <si>
    <t>1321 Rodriguez Fall Apt. 087 Matthewstad, CO 00818</t>
  </si>
  <si>
    <t>9017221073</t>
  </si>
  <si>
    <t>62787</t>
  </si>
  <si>
    <t>951173</t>
  </si>
  <si>
    <t>Peter Mueller</t>
  </si>
  <si>
    <t>433988</t>
  </si>
  <si>
    <t>Robert Cortez</t>
  </si>
  <si>
    <t>61720 Christopher Plain Thomasfurt, NC 92115</t>
  </si>
  <si>
    <t>15440163073</t>
  </si>
  <si>
    <t>95249</t>
  </si>
  <si>
    <t>547465</t>
  </si>
  <si>
    <t>428008</t>
  </si>
  <si>
    <t>Lisa Torres</t>
  </si>
  <si>
    <t>2059 Ali Summit North Nicholasbury, MN 98238</t>
  </si>
  <si>
    <t>5090844046</t>
  </si>
  <si>
    <t>71876</t>
  </si>
  <si>
    <t>596879</t>
  </si>
  <si>
    <t>Jacob Bond</t>
  </si>
  <si>
    <t>425530</t>
  </si>
  <si>
    <t>Christopher Garner</t>
  </si>
  <si>
    <t>USCGC Smith FPO AA 37431</t>
  </si>
  <si>
    <t>3913742844</t>
  </si>
  <si>
    <t>32373</t>
  </si>
  <si>
    <t>595815</t>
  </si>
  <si>
    <t>Brian Lewis</t>
  </si>
  <si>
    <t>422515</t>
  </si>
  <si>
    <t>Karen Keller</t>
  </si>
  <si>
    <t>04602 Elliott Pine Suite 613 Flemingberg, PA 69604</t>
  </si>
  <si>
    <t>3093072457</t>
  </si>
  <si>
    <t>90141</t>
  </si>
  <si>
    <t>865642</t>
  </si>
  <si>
    <t>Eric Miller</t>
  </si>
  <si>
    <t>425990</t>
  </si>
  <si>
    <t>David Garrison</t>
  </si>
  <si>
    <t>2486 Oliver Road Port Ellen, OH 66888</t>
  </si>
  <si>
    <t>6153523508</t>
  </si>
  <si>
    <t>79482</t>
  </si>
  <si>
    <t>953259</t>
  </si>
  <si>
    <t>Johnathan Martin</t>
  </si>
  <si>
    <t>404127</t>
  </si>
  <si>
    <t>Nancy Jackson MD</t>
  </si>
  <si>
    <t>57866 Robert Stream North Patriciamouth, OK 01530</t>
  </si>
  <si>
    <t>0398019273</t>
  </si>
  <si>
    <t>12525</t>
  </si>
  <si>
    <t>951761</t>
  </si>
  <si>
    <t>Christopher Archer</t>
  </si>
  <si>
    <t>428619</t>
  </si>
  <si>
    <t>Rita Russell</t>
  </si>
  <si>
    <t>90435 Gaines Crest West Meredithtown, NJ 13679</t>
  </si>
  <si>
    <t>3580664601</t>
  </si>
  <si>
    <t>94714</t>
  </si>
  <si>
    <t>427942</t>
  </si>
  <si>
    <t>Emily Stout</t>
  </si>
  <si>
    <t>406907</t>
  </si>
  <si>
    <t>Bradley Jackson</t>
  </si>
  <si>
    <t>114 Rhonda Fords West Nancyberg, OH 17351</t>
  </si>
  <si>
    <t>7955287785</t>
  </si>
  <si>
    <t>92630</t>
  </si>
  <si>
    <t>551384</t>
  </si>
  <si>
    <t>Leslie Hernandez</t>
  </si>
  <si>
    <t>404121</t>
  </si>
  <si>
    <t>Matthew Krause</t>
  </si>
  <si>
    <t>83935 Sanchez Heights Apt. 268 Wongland, GA 75779</t>
  </si>
  <si>
    <t>9400734753</t>
  </si>
  <si>
    <t>47102</t>
  </si>
  <si>
    <t>432906</t>
  </si>
  <si>
    <t>Mrs. Nancy Schwartz MD</t>
  </si>
  <si>
    <t>417138</t>
  </si>
  <si>
    <t>John Ibarra</t>
  </si>
  <si>
    <t>PSC 6774, Box 7467 APO AA 93681</t>
  </si>
  <si>
    <t>7417891315</t>
  </si>
  <si>
    <t>97483</t>
  </si>
  <si>
    <t>488911</t>
  </si>
  <si>
    <t>Susan Payne</t>
  </si>
  <si>
    <t>426426</t>
  </si>
  <si>
    <t>Scott Marsh</t>
  </si>
  <si>
    <t>2607 Sherry Mills New Crystal, NH 37699</t>
  </si>
  <si>
    <t>2562894059</t>
  </si>
  <si>
    <t>58427</t>
  </si>
  <si>
    <t>655115</t>
  </si>
  <si>
    <t>Dean Pratt</t>
  </si>
  <si>
    <t>413186</t>
  </si>
  <si>
    <t>Walter Roth MD</t>
  </si>
  <si>
    <t>879 Jesus Drives Suite 159 Lake Deborahbury, AK 76842</t>
  </si>
  <si>
    <t>10074171168</t>
  </si>
  <si>
    <t>34204</t>
  </si>
  <si>
    <t>300781</t>
  </si>
  <si>
    <t>Thomas Silva</t>
  </si>
  <si>
    <t>438593</t>
  </si>
  <si>
    <t>Heather Carey</t>
  </si>
  <si>
    <t>5165 Drake Estates Suite 313 Kathyburgh, NE 58570</t>
  </si>
  <si>
    <t>8863621226</t>
  </si>
  <si>
    <t>70972</t>
  </si>
  <si>
    <t>872568</t>
  </si>
  <si>
    <t>Sean Garcia</t>
  </si>
  <si>
    <t>423674</t>
  </si>
  <si>
    <t>Stephanie Hicks</t>
  </si>
  <si>
    <t>08702 Caldwell Garden Apt. 620 Lake Anthony, AZ 31470</t>
  </si>
  <si>
    <t>9542892659</t>
  </si>
  <si>
    <t>63484</t>
  </si>
  <si>
    <t>411750</t>
  </si>
  <si>
    <t>Tyler Jones</t>
  </si>
  <si>
    <t>433239</t>
  </si>
  <si>
    <t>Christopher Castillo</t>
  </si>
  <si>
    <t>901 Baird Pine Port Lindaborough, NH 43840</t>
  </si>
  <si>
    <t>1390912602</t>
  </si>
  <si>
    <t>74969</t>
  </si>
  <si>
    <t>607037</t>
  </si>
  <si>
    <t>Tiffany Wright</t>
  </si>
  <si>
    <t>401758</t>
  </si>
  <si>
    <t>Tiffany Casey</t>
  </si>
  <si>
    <t>87613 Pearson Shoal West Lindsey, NH 77800</t>
  </si>
  <si>
    <t>3494504669</t>
  </si>
  <si>
    <t>47448</t>
  </si>
  <si>
    <t>106106</t>
  </si>
  <si>
    <t>Ian Vincent</t>
  </si>
  <si>
    <t>437876</t>
  </si>
  <si>
    <t>2256 Kim Ville Port Dianefort, GA 79704</t>
  </si>
  <si>
    <t>9106842377</t>
  </si>
  <si>
    <t>21548</t>
  </si>
  <si>
    <t>537969</t>
  </si>
  <si>
    <t>Tara Vaughn</t>
  </si>
  <si>
    <t>437568</t>
  </si>
  <si>
    <t>Darrell Rios</t>
  </si>
  <si>
    <t>44283 Walter Shoal Chasefort, KS 83974</t>
  </si>
  <si>
    <t>1001681492</t>
  </si>
  <si>
    <t>46978</t>
  </si>
  <si>
    <t>960260</t>
  </si>
  <si>
    <t>Brandon Carter</t>
  </si>
  <si>
    <t>418878</t>
  </si>
  <si>
    <t>George Moran</t>
  </si>
  <si>
    <t>432 Walton Mall Apt. 256 Randolphmouth, TN 43125</t>
  </si>
  <si>
    <t>4428869485</t>
  </si>
  <si>
    <t>13736</t>
  </si>
  <si>
    <t>230015</t>
  </si>
  <si>
    <t>David Johns</t>
  </si>
  <si>
    <t>421368</t>
  </si>
  <si>
    <t>Christine Pollard</t>
  </si>
  <si>
    <t>2420 Elizabeth Stravenue Suite 667 Stephensmouth, IN 87401</t>
  </si>
  <si>
    <t>2434046689</t>
  </si>
  <si>
    <t>17604</t>
  </si>
  <si>
    <t>155742</t>
  </si>
  <si>
    <t>Steven Clark</t>
  </si>
  <si>
    <t>430787</t>
  </si>
  <si>
    <t>James Bautista</t>
  </si>
  <si>
    <t>773 Wilson Lodge Suite 709 Lake Kennethchester, PA 27180</t>
  </si>
  <si>
    <t>8928623318</t>
  </si>
  <si>
    <t>92364</t>
  </si>
  <si>
    <t>754849</t>
  </si>
  <si>
    <t>Matthew Hernandez</t>
  </si>
  <si>
    <t>417664</t>
  </si>
  <si>
    <t>Walter Blake</t>
  </si>
  <si>
    <t>6956 Amy Roads Apt. 171 Lake Douglastown, MT 84027</t>
  </si>
  <si>
    <t>6305753432</t>
  </si>
  <si>
    <t>61921</t>
  </si>
  <si>
    <t>218461</t>
  </si>
  <si>
    <t>Lauren Mann</t>
  </si>
  <si>
    <t>408917</t>
  </si>
  <si>
    <t>Timothy Smith</t>
  </si>
  <si>
    <t>2782 Rosario Springs Apt. 595 Ryanville, DE 09540</t>
  </si>
  <si>
    <t>0378427200</t>
  </si>
  <si>
    <t>83433</t>
  </si>
  <si>
    <t>763508</t>
  </si>
  <si>
    <t>Stephen Carson</t>
  </si>
  <si>
    <t>411174</t>
  </si>
  <si>
    <t>Katie Christensen</t>
  </si>
  <si>
    <t>4073 Holly Lodge Apt. 279 North Brendaland, NJ 44849</t>
  </si>
  <si>
    <t>4512833013</t>
  </si>
  <si>
    <t>88472</t>
  </si>
  <si>
    <t>178499</t>
  </si>
  <si>
    <t>Harry Coleman</t>
  </si>
  <si>
    <t>411031</t>
  </si>
  <si>
    <t>30949 Green Spring Apt. 028 West Courtney, MS 56324</t>
  </si>
  <si>
    <t>3836004994</t>
  </si>
  <si>
    <t>55774</t>
  </si>
  <si>
    <t>799528</t>
  </si>
  <si>
    <t>Miguel Duran</t>
  </si>
  <si>
    <t>411670</t>
  </si>
  <si>
    <t>Danielle Williams</t>
  </si>
  <si>
    <t>1845 Anne Burgs Apt. 058 New Robert, NM 26560</t>
  </si>
  <si>
    <t>9464160337</t>
  </si>
  <si>
    <t>84378</t>
  </si>
  <si>
    <t>247074</t>
  </si>
  <si>
    <t>Jeremy Dean</t>
  </si>
  <si>
    <t>434684</t>
  </si>
  <si>
    <t>Tanner Garner</t>
  </si>
  <si>
    <t>712 Richardson Square Reedchester, KS 82413</t>
  </si>
  <si>
    <t>1730473704</t>
  </si>
  <si>
    <t>52200</t>
  </si>
  <si>
    <t>947427</t>
  </si>
  <si>
    <t>Jamie Hill</t>
  </si>
  <si>
    <t>406544</t>
  </si>
  <si>
    <t>PSC 8533, Box 0284 APO AE 69464</t>
  </si>
  <si>
    <t>9318369387</t>
  </si>
  <si>
    <t>18869</t>
  </si>
  <si>
    <t>566067</t>
  </si>
  <si>
    <t>Juan Clark</t>
  </si>
  <si>
    <t>412784</t>
  </si>
  <si>
    <t>Jacob Hill Jr.</t>
  </si>
  <si>
    <t>Unit 1583 Box 4496 DPO AP 52746</t>
  </si>
  <si>
    <t>0270089056</t>
  </si>
  <si>
    <t>10946</t>
  </si>
  <si>
    <t>854047</t>
  </si>
  <si>
    <t>Miss Courtney Gardner</t>
  </si>
  <si>
    <t>408002</t>
  </si>
  <si>
    <t>Cory Moses</t>
  </si>
  <si>
    <t>USCGC Sandoval FPO AP 94235</t>
  </si>
  <si>
    <t>9636011311</t>
  </si>
  <si>
    <t>42959</t>
  </si>
  <si>
    <t>574768</t>
  </si>
  <si>
    <t>Mr. Nathan Mcclure</t>
  </si>
  <si>
    <t>435800</t>
  </si>
  <si>
    <t>Samantha Owens</t>
  </si>
  <si>
    <t>9674 Brown Centers Suite 506 Hutchinsontown, NH 21583</t>
  </si>
  <si>
    <t>3635627119</t>
  </si>
  <si>
    <t>34131</t>
  </si>
  <si>
    <t>697956</t>
  </si>
  <si>
    <t>Derek Pace</t>
  </si>
  <si>
    <t>424448</t>
  </si>
  <si>
    <t>Guy Lee</t>
  </si>
  <si>
    <t>5151 Newton Views Suite 377 East Rosechester, VT 60782</t>
  </si>
  <si>
    <t>2822262050</t>
  </si>
  <si>
    <t>70558</t>
  </si>
  <si>
    <t>405286</t>
  </si>
  <si>
    <t>Austin Watts</t>
  </si>
  <si>
    <t>Joe Becker DDS</t>
  </si>
  <si>
    <t>1973 Scott Mission Suite 267 Williamborough, MO 45517</t>
  </si>
  <si>
    <t>8733964272</t>
  </si>
  <si>
    <t>45195</t>
  </si>
  <si>
    <t>108780</t>
  </si>
  <si>
    <t>Daniel Martinez MD</t>
  </si>
  <si>
    <t>Andrea Knight</t>
  </si>
  <si>
    <t>USCGC Fleming FPO AA 27347</t>
  </si>
  <si>
    <t>6672348738</t>
  </si>
  <si>
    <t>93495</t>
  </si>
  <si>
    <t>977224</t>
  </si>
  <si>
    <t>421529</t>
  </si>
  <si>
    <t>Ashley Grant</t>
  </si>
  <si>
    <t>3105 Patricia Springs Suite 523 Schwartzstad, UT 58394</t>
  </si>
  <si>
    <t>3313071486</t>
  </si>
  <si>
    <t>82373</t>
  </si>
  <si>
    <t>362960</t>
  </si>
  <si>
    <t>Martin Ramirez</t>
  </si>
  <si>
    <t>409741</t>
  </si>
  <si>
    <t>Christina Bennett</t>
  </si>
  <si>
    <t>9530 Mcneil Radial West Justinmouth, MI 96570</t>
  </si>
  <si>
    <t>4983898619</t>
  </si>
  <si>
    <t>86732</t>
  </si>
  <si>
    <t>659215</t>
  </si>
  <si>
    <t>Teresa Atkinson</t>
  </si>
  <si>
    <t>430495</t>
  </si>
  <si>
    <t>Keith Long</t>
  </si>
  <si>
    <t>68731 Barry Park Michaelborough, IN 39327</t>
  </si>
  <si>
    <t>7841017825</t>
  </si>
  <si>
    <t>30748</t>
  </si>
  <si>
    <t>124173</t>
  </si>
  <si>
    <t>Pamela Vasquez</t>
  </si>
  <si>
    <t>400906</t>
  </si>
  <si>
    <t>895 Li Prairie Apt. 180 West Vanessaberg, AL 41078</t>
  </si>
  <si>
    <t>9145345474</t>
  </si>
  <si>
    <t>78380</t>
  </si>
  <si>
    <t>838170</t>
  </si>
  <si>
    <t>Chad Nichols</t>
  </si>
  <si>
    <t>409301</t>
  </si>
  <si>
    <t>Erica Ross</t>
  </si>
  <si>
    <t>18558 Maria Radial Loweside, NC 90259</t>
  </si>
  <si>
    <t>8981267435</t>
  </si>
  <si>
    <t>36471</t>
  </si>
  <si>
    <t>282760</t>
  </si>
  <si>
    <t>Matthew Hooper</t>
  </si>
  <si>
    <t>432411</t>
  </si>
  <si>
    <t>Jason Wade</t>
  </si>
  <si>
    <t>9471 Walton Centers Johnborough, WA 01099</t>
  </si>
  <si>
    <t>5544328212</t>
  </si>
  <si>
    <t>76105</t>
  </si>
  <si>
    <t>157995</t>
  </si>
  <si>
    <t>Teresa Simmons</t>
  </si>
  <si>
    <t>418260</t>
  </si>
  <si>
    <t>Shane Brown</t>
  </si>
  <si>
    <t>728 Park Ports Suite 045 West Cynthiaview, OK 09720</t>
  </si>
  <si>
    <t>7945390516</t>
  </si>
  <si>
    <t>266533</t>
  </si>
  <si>
    <t>Emily Serrano</t>
  </si>
  <si>
    <t>412748</t>
  </si>
  <si>
    <t>Joseph Scott</t>
  </si>
  <si>
    <t>7387 Andrew Plains Parkerport, KS 87980</t>
  </si>
  <si>
    <t>18116964993</t>
  </si>
  <si>
    <t>66331</t>
  </si>
  <si>
    <t>141642</t>
  </si>
  <si>
    <t>Chad Marshall</t>
  </si>
  <si>
    <t>408133</t>
  </si>
  <si>
    <t>Dale Allen</t>
  </si>
  <si>
    <t>184 Barton Stravenue Suite 421 New Kristin, FL 84518</t>
  </si>
  <si>
    <t>8143986971</t>
  </si>
  <si>
    <t>12865</t>
  </si>
  <si>
    <t>757862</t>
  </si>
  <si>
    <t>Joshua Mercado</t>
  </si>
  <si>
    <t>423924</t>
  </si>
  <si>
    <t>Theresa Roach</t>
  </si>
  <si>
    <t>325 Jim Expressway Jenniferport, AK 34898</t>
  </si>
  <si>
    <t>9666973872</t>
  </si>
  <si>
    <t>53768</t>
  </si>
  <si>
    <t>518592</t>
  </si>
  <si>
    <t>Katherine Harrison</t>
  </si>
  <si>
    <t>426103</t>
  </si>
  <si>
    <t>Marie Gordon</t>
  </si>
  <si>
    <t>81863 Werner Cape Apt. 892 Delgadochester, WA 66307</t>
  </si>
  <si>
    <t>7574103559</t>
  </si>
  <si>
    <t>37134</t>
  </si>
  <si>
    <t>938144</t>
  </si>
  <si>
    <t>Thomas Moreno</t>
  </si>
  <si>
    <t>437245</t>
  </si>
  <si>
    <t>Lindsay Dawson</t>
  </si>
  <si>
    <t>86734 Elizabeth Ridges Karinafort, MI 97839</t>
  </si>
  <si>
    <t>5441955945</t>
  </si>
  <si>
    <t>38103</t>
  </si>
  <si>
    <t>378958</t>
  </si>
  <si>
    <t>Kelsey Foster</t>
  </si>
  <si>
    <t>415756</t>
  </si>
  <si>
    <t>Courtney Evans</t>
  </si>
  <si>
    <t>PSC 1684, Box 5636 APO AP 71302</t>
  </si>
  <si>
    <t>4962455899</t>
  </si>
  <si>
    <t>19216</t>
  </si>
  <si>
    <t>864992</t>
  </si>
  <si>
    <t>Francisco Briggs</t>
  </si>
  <si>
    <t>420237</t>
  </si>
  <si>
    <t>Stephanie Barnes</t>
  </si>
  <si>
    <t>0105 Fisher Vista Suite 499 Port Scott, UT 97208</t>
  </si>
  <si>
    <t>9306732412</t>
  </si>
  <si>
    <t>57312</t>
  </si>
  <si>
    <t>404892</t>
  </si>
  <si>
    <t>John Gibson</t>
  </si>
  <si>
    <t>432150</t>
  </si>
  <si>
    <t>Anthony Boyle</t>
  </si>
  <si>
    <t>50114 Christopher Rue Suite 896 Joycetown, HI 07864</t>
  </si>
  <si>
    <t>9495975281</t>
  </si>
  <si>
    <t>57183</t>
  </si>
  <si>
    <t>211857</t>
  </si>
  <si>
    <t>Dr. Ann Li</t>
  </si>
  <si>
    <t>628</t>
  </si>
  <si>
    <t>420013</t>
  </si>
  <si>
    <t>Derrick Wagner</t>
  </si>
  <si>
    <t>70310 Lewis Ridge Suite 930 New Stacyville, WA 24937</t>
  </si>
  <si>
    <t>4812323656</t>
  </si>
  <si>
    <t>64639</t>
  </si>
  <si>
    <t>221402</t>
  </si>
  <si>
    <t>Michelle Alvarez</t>
  </si>
  <si>
    <t>403363</t>
  </si>
  <si>
    <t>Victoria Whitney</t>
  </si>
  <si>
    <t>511 Matthew Ridges Darlenefort, VA 70732</t>
  </si>
  <si>
    <t>0833745723</t>
  </si>
  <si>
    <t>66878</t>
  </si>
  <si>
    <t>873861</t>
  </si>
  <si>
    <t>Frederick Dunlap</t>
  </si>
  <si>
    <t>711</t>
  </si>
  <si>
    <t>405492</t>
  </si>
  <si>
    <t>Alicia Palmer</t>
  </si>
  <si>
    <t>466 Scott Mountain Suite 184 Christopherborough, WV 38402</t>
  </si>
  <si>
    <t>6145535228</t>
  </si>
  <si>
    <t>49823</t>
  </si>
  <si>
    <t>203667</t>
  </si>
  <si>
    <t>Judy Long</t>
  </si>
  <si>
    <t>404944</t>
  </si>
  <si>
    <t>Barbara Mcgee</t>
  </si>
  <si>
    <t>PSC 5854, Box 2212 APO AA 73757</t>
  </si>
  <si>
    <t>7063908999</t>
  </si>
  <si>
    <t>13772</t>
  </si>
  <si>
    <t>302440</t>
  </si>
  <si>
    <t>Kimberly Peters</t>
  </si>
  <si>
    <t>439171</t>
  </si>
  <si>
    <t>Ricardo Ramirez</t>
  </si>
  <si>
    <t>6226 Wanda Motorway Russellchester, GA 29931</t>
  </si>
  <si>
    <t>11608973702</t>
  </si>
  <si>
    <t>21564</t>
  </si>
  <si>
    <t>166338</t>
  </si>
  <si>
    <t>Charles Rowe</t>
  </si>
  <si>
    <t>429364</t>
  </si>
  <si>
    <t>Randy Lopez</t>
  </si>
  <si>
    <t>284 Anthony Way South Christineshire, LA 65083</t>
  </si>
  <si>
    <t>6175006892</t>
  </si>
  <si>
    <t>940183</t>
  </si>
  <si>
    <t>Joseph Love</t>
  </si>
  <si>
    <t>409846</t>
  </si>
  <si>
    <t>3322 Brown Land Apt. 690 West Ashleytown, IN 71132</t>
  </si>
  <si>
    <t>0601296255</t>
  </si>
  <si>
    <t>52950</t>
  </si>
  <si>
    <t>510402</t>
  </si>
  <si>
    <t>Cynthia Glass</t>
  </si>
  <si>
    <t>429965</t>
  </si>
  <si>
    <t>Sharon Tucker</t>
  </si>
  <si>
    <t>348 Pugh Divide Parsonstown, OH 73417</t>
  </si>
  <si>
    <t>0410754782</t>
  </si>
  <si>
    <t>52389</t>
  </si>
  <si>
    <t>227615</t>
  </si>
  <si>
    <t>Kayla Miller</t>
  </si>
  <si>
    <t>422923</t>
  </si>
  <si>
    <t>6237 Brown Flat Parkport, DE 34087</t>
  </si>
  <si>
    <t>4440968671</t>
  </si>
  <si>
    <t>67331</t>
  </si>
  <si>
    <t>775803</t>
  </si>
  <si>
    <t>Carolyn Graham</t>
  </si>
  <si>
    <t>424929</t>
  </si>
  <si>
    <t>Jason Sanders DDS</t>
  </si>
  <si>
    <t>PSC 7602, Box 2554 APO AE 23550</t>
  </si>
  <si>
    <t>8911394404</t>
  </si>
  <si>
    <t>10832</t>
  </si>
  <si>
    <t>629664</t>
  </si>
  <si>
    <t>Andrea Holland</t>
  </si>
  <si>
    <t>403947</t>
  </si>
  <si>
    <t>Jonathan Hunter</t>
  </si>
  <si>
    <t>25118 Shea Hollow South Seanland, WA 24922</t>
  </si>
  <si>
    <t>10907232298</t>
  </si>
  <si>
    <t>26942</t>
  </si>
  <si>
    <t>286080</t>
  </si>
  <si>
    <t>Jessica Neal</t>
  </si>
  <si>
    <t>403903</t>
  </si>
  <si>
    <t>Katherine Brady</t>
  </si>
  <si>
    <t>Unit 0130 Box 0535 DPO AP 94037</t>
  </si>
  <si>
    <t>5493348966</t>
  </si>
  <si>
    <t>26869</t>
  </si>
  <si>
    <t>576642</t>
  </si>
  <si>
    <t>425294</t>
  </si>
  <si>
    <t>Gregory Campbell</t>
  </si>
  <si>
    <t>523 Roberts Forks Port Alanborough, MO 49666</t>
  </si>
  <si>
    <t>0578749174</t>
  </si>
  <si>
    <t>98440</t>
  </si>
  <si>
    <t>722699</t>
  </si>
  <si>
    <t>Michelle Curtis</t>
  </si>
  <si>
    <t>434817</t>
  </si>
  <si>
    <t>Jeanne Green</t>
  </si>
  <si>
    <t>1335 Jennifer Bridge Callahantown, ND 97848</t>
  </si>
  <si>
    <t>0903991826</t>
  </si>
  <si>
    <t>62764</t>
  </si>
  <si>
    <t>818835</t>
  </si>
  <si>
    <t>Jody Charles</t>
  </si>
  <si>
    <t>268</t>
  </si>
  <si>
    <t>427430</t>
  </si>
  <si>
    <t>George Evans</t>
  </si>
  <si>
    <t>90522 Proctor Pine Suite 714 Sheltonstad, AR 95311</t>
  </si>
  <si>
    <t>8476819236</t>
  </si>
  <si>
    <t>40176</t>
  </si>
  <si>
    <t>382255</t>
  </si>
  <si>
    <t>Laura Zuniga</t>
  </si>
  <si>
    <t>421743</t>
  </si>
  <si>
    <t>Dr. Sierra Thomas</t>
  </si>
  <si>
    <t>5346 Jason Dam Suite 768 Edwardschester, WI 26241</t>
  </si>
  <si>
    <t>5652699448</t>
  </si>
  <si>
    <t>53593</t>
  </si>
  <si>
    <t>298085</t>
  </si>
  <si>
    <t>James Snyder</t>
  </si>
  <si>
    <t>421049</t>
  </si>
  <si>
    <t>Thomas Knight</t>
  </si>
  <si>
    <t>81746 Rodriguez Crossing Lake Matthewbury, WY 96969</t>
  </si>
  <si>
    <t>3172605046</t>
  </si>
  <si>
    <t>68924</t>
  </si>
  <si>
    <t>254883</t>
  </si>
  <si>
    <t>419608</t>
  </si>
  <si>
    <t>Megan Dunlap</t>
  </si>
  <si>
    <t>0840 Morrow Mount New Kellyhaven, NV 53681</t>
  </si>
  <si>
    <t>6154170266</t>
  </si>
  <si>
    <t>69385</t>
  </si>
  <si>
    <t>956295</t>
  </si>
  <si>
    <t>William Long</t>
  </si>
  <si>
    <t>435454</t>
  </si>
  <si>
    <t>Angela Smith</t>
  </si>
  <si>
    <t>08368 Johnson Ridges Jerryfurt, CT 09263</t>
  </si>
  <si>
    <t>0582678388</t>
  </si>
  <si>
    <t>43488</t>
  </si>
  <si>
    <t>603790</t>
  </si>
  <si>
    <t>Stuart Davis</t>
  </si>
  <si>
    <t>17926 Wall Oval New Joseph, MT 39332</t>
  </si>
  <si>
    <t>9286922167</t>
  </si>
  <si>
    <t>97110</t>
  </si>
  <si>
    <t>351150</t>
  </si>
  <si>
    <t>Kathy Thomas</t>
  </si>
  <si>
    <t>843</t>
  </si>
  <si>
    <t>428761</t>
  </si>
  <si>
    <t>Christopher Mcintyre</t>
  </si>
  <si>
    <t>0877 Rachel Key West Latoyaburgh, MI 21085</t>
  </si>
  <si>
    <t>6162979840</t>
  </si>
  <si>
    <t>27592</t>
  </si>
  <si>
    <t>759555</t>
  </si>
  <si>
    <t>Steven Summers</t>
  </si>
  <si>
    <t>415161</t>
  </si>
  <si>
    <t>Donald Avila</t>
  </si>
  <si>
    <t>161 Hansen Port East Shawn, FL 14851</t>
  </si>
  <si>
    <t>5982980119</t>
  </si>
  <si>
    <t>46163</t>
  </si>
  <si>
    <t>560270</t>
  </si>
  <si>
    <t>Bryan Johnson</t>
  </si>
  <si>
    <t>404429</t>
  </si>
  <si>
    <t>Katherine Nelson</t>
  </si>
  <si>
    <t>44966 Joseph Mission Kristinachester, WI 35655</t>
  </si>
  <si>
    <t>2487147846</t>
  </si>
  <si>
    <t>10281</t>
  </si>
  <si>
    <t>371519</t>
  </si>
  <si>
    <t>Mandy Miller</t>
  </si>
  <si>
    <t>430984</t>
  </si>
  <si>
    <t>Andrew Burnett</t>
  </si>
  <si>
    <t>5474 Christopher Overpass Morganborough, SC 93048</t>
  </si>
  <si>
    <t>1918702168</t>
  </si>
  <si>
    <t>78065</t>
  </si>
  <si>
    <t>347762</t>
  </si>
  <si>
    <t>Daniel Cohen</t>
  </si>
  <si>
    <t>Ryan Graham</t>
  </si>
  <si>
    <t>1788 Jennings Springs Port Robert, RI 78141</t>
  </si>
  <si>
    <t>0548045022</t>
  </si>
  <si>
    <t>94020</t>
  </si>
  <si>
    <t>638012</t>
  </si>
  <si>
    <t>Colleen Williams</t>
  </si>
  <si>
    <t>424141</t>
  </si>
  <si>
    <t>Raymond Santiago</t>
  </si>
  <si>
    <t>02160 Parks Prairie Thorntonshire, IN 72807</t>
  </si>
  <si>
    <t>8030506743</t>
  </si>
  <si>
    <t>11476</t>
  </si>
  <si>
    <t>768152</t>
  </si>
  <si>
    <t>Pamela Dickerson</t>
  </si>
  <si>
    <t>410621</t>
  </si>
  <si>
    <t>Dennis Harper</t>
  </si>
  <si>
    <t>016 Frey Throughway North Hailey, NE 05626</t>
  </si>
  <si>
    <t>2109476097</t>
  </si>
  <si>
    <t>86825</t>
  </si>
  <si>
    <t>949173</t>
  </si>
  <si>
    <t>Maria Goodman</t>
  </si>
  <si>
    <t>405514</t>
  </si>
  <si>
    <t>Deanna Stokes</t>
  </si>
  <si>
    <t>43891 Brian Shore Jaclynville, UT 49140</t>
  </si>
  <si>
    <t>5081316278</t>
  </si>
  <si>
    <t>74688</t>
  </si>
  <si>
    <t>295504</t>
  </si>
  <si>
    <t>James Diaz</t>
  </si>
  <si>
    <t>427494</t>
  </si>
  <si>
    <t>Geoffrey Bright</t>
  </si>
  <si>
    <t>146 Jack Drive Apt. 462 South Melissa, IA 07286</t>
  </si>
  <si>
    <t>8308606571</t>
  </si>
  <si>
    <t>57310</t>
  </si>
  <si>
    <t>Kimberly Rodriguez</t>
  </si>
  <si>
    <t>Sean Chavez</t>
  </si>
  <si>
    <t>PSC 2362, Box 1478 APO AP 43897</t>
  </si>
  <si>
    <t>9236473615</t>
  </si>
  <si>
    <t>93384</t>
  </si>
  <si>
    <t>691708</t>
  </si>
  <si>
    <t>Louis Jones</t>
  </si>
  <si>
    <t>426253</t>
  </si>
  <si>
    <t>Edward Campbell</t>
  </si>
  <si>
    <t>5900 Erin Orchard Suite 195 Bryantfort, MA 51518</t>
  </si>
  <si>
    <t>7171007653</t>
  </si>
  <si>
    <t>65515</t>
  </si>
  <si>
    <t>805564</t>
  </si>
  <si>
    <t>Joanna Murray</t>
  </si>
  <si>
    <t>421705</t>
  </si>
  <si>
    <t>Shannon Morris</t>
  </si>
  <si>
    <t>3947 Anthony Trail Suite 416 Jacobsonburgh, IL 73532</t>
  </si>
  <si>
    <t>8865638447</t>
  </si>
  <si>
    <t>75139</t>
  </si>
  <si>
    <t>431118</t>
  </si>
  <si>
    <t>Julie Stanley</t>
  </si>
  <si>
    <t>Courtney Gray</t>
  </si>
  <si>
    <t>316 Wise Stravenue Zoefort, ME 97104</t>
  </si>
  <si>
    <t>8780581880</t>
  </si>
  <si>
    <t>94216</t>
  </si>
  <si>
    <t>926105</t>
  </si>
  <si>
    <t>Rodney Thomas</t>
  </si>
  <si>
    <t>438026</t>
  </si>
  <si>
    <t>Dennis Montes</t>
  </si>
  <si>
    <t>206 Stanley Flats South Jacob, KY 54064</t>
  </si>
  <si>
    <t>1097338519</t>
  </si>
  <si>
    <t>14323</t>
  </si>
  <si>
    <t>499846</t>
  </si>
  <si>
    <t>Sean Stein</t>
  </si>
  <si>
    <t>431191</t>
  </si>
  <si>
    <t>Joshua Edwards</t>
  </si>
  <si>
    <t>987 Sherman Path Apt. 904 Seanside, NH 87790</t>
  </si>
  <si>
    <t>1294968823</t>
  </si>
  <si>
    <t>44476</t>
  </si>
  <si>
    <t>624218</t>
  </si>
  <si>
    <t>Kenneth King</t>
  </si>
  <si>
    <t>417623</t>
  </si>
  <si>
    <t>Amanda Briggs</t>
  </si>
  <si>
    <t>33286 Joseph Ferry Johnsonstad, RI 22023</t>
  </si>
  <si>
    <t>4992452673</t>
  </si>
  <si>
    <t>97348</t>
  </si>
  <si>
    <t>111902</t>
  </si>
  <si>
    <t>Holly Chan</t>
  </si>
  <si>
    <t>402739</t>
  </si>
  <si>
    <t>Breanna Thornton</t>
  </si>
  <si>
    <t>PSC 4555, Box 0920 APO AE 02000</t>
  </si>
  <si>
    <t>4379042696</t>
  </si>
  <si>
    <t>55924</t>
  </si>
  <si>
    <t>700622</t>
  </si>
  <si>
    <t>Anita Hunter</t>
  </si>
  <si>
    <t>410799</t>
  </si>
  <si>
    <t>Brent Malone</t>
  </si>
  <si>
    <t>6813 Brooks Station Apt. 076 West Carol, MT 67949</t>
  </si>
  <si>
    <t>3037433105</t>
  </si>
  <si>
    <t>36041</t>
  </si>
  <si>
    <t>625608</t>
  </si>
  <si>
    <t>Frank Rivera</t>
  </si>
  <si>
    <t>416985</t>
  </si>
  <si>
    <t>Belinda Ramos</t>
  </si>
  <si>
    <t>1921 Christopher Orchard Suite 251 North Christian, AZ 42929</t>
  </si>
  <si>
    <t>4013835072</t>
  </si>
  <si>
    <t>322737</t>
  </si>
  <si>
    <t>Charles Schultz</t>
  </si>
  <si>
    <t>434824</t>
  </si>
  <si>
    <t>Brian Haynes</t>
  </si>
  <si>
    <t>502 David Trace South Stevenport, WI 09046</t>
  </si>
  <si>
    <t>2921556953</t>
  </si>
  <si>
    <t>26283</t>
  </si>
  <si>
    <t>757061</t>
  </si>
  <si>
    <t>Tara Nelson</t>
  </si>
  <si>
    <t>427702</t>
  </si>
  <si>
    <t>Stephen Rowland</t>
  </si>
  <si>
    <t>296 Foster Roads Lake Anita, AK 95677</t>
  </si>
  <si>
    <t>16874806999</t>
  </si>
  <si>
    <t>77425</t>
  </si>
  <si>
    <t>188776</t>
  </si>
  <si>
    <t>Matthew Tate</t>
  </si>
  <si>
    <t>406377</t>
  </si>
  <si>
    <t>Sandra Cox</t>
  </si>
  <si>
    <t>31833 Brianna Terrace Apt. 017 New Joshuahaven, RI 13384</t>
  </si>
  <si>
    <t>1521241722</t>
  </si>
  <si>
    <t>83298</t>
  </si>
  <si>
    <t>828948</t>
  </si>
  <si>
    <t>406119</t>
  </si>
  <si>
    <t>Christina Reese</t>
  </si>
  <si>
    <t>98359 Hannah Summit Lake Ricky, OR 73940</t>
  </si>
  <si>
    <t>3838880492</t>
  </si>
  <si>
    <t>53130</t>
  </si>
  <si>
    <t>203723</t>
  </si>
  <si>
    <t>Emily Burke</t>
  </si>
  <si>
    <t>414267</t>
  </si>
  <si>
    <t>William Warren</t>
  </si>
  <si>
    <t>756 Dixon Pines Apt. 694 Debrafort, NV 64393</t>
  </si>
  <si>
    <t>18046877191</t>
  </si>
  <si>
    <t>60244</t>
  </si>
  <si>
    <t>838625</t>
  </si>
  <si>
    <t>Ashley Simmons</t>
  </si>
  <si>
    <t>404251</t>
  </si>
  <si>
    <t>Joshua Ellis</t>
  </si>
  <si>
    <t>09278 Lisa Mountain Apt. 158 East Carol, DC 13300</t>
  </si>
  <si>
    <t>0127743958</t>
  </si>
  <si>
    <t>50952</t>
  </si>
  <si>
    <t>318107</t>
  </si>
  <si>
    <t>Luke Nelson</t>
  </si>
  <si>
    <t>425347</t>
  </si>
  <si>
    <t>Carl Cooper</t>
  </si>
  <si>
    <t>8325 Ashley Island Suite 493 New Danny, SD 86271</t>
  </si>
  <si>
    <t>7267794506</t>
  </si>
  <si>
    <t>49506</t>
  </si>
  <si>
    <t>569413</t>
  </si>
  <si>
    <t>David Russell</t>
  </si>
  <si>
    <t>419439</t>
  </si>
  <si>
    <t>Heidi Murphy</t>
  </si>
  <si>
    <t>7501 Adams Forks Gambleshire, MN 15945</t>
  </si>
  <si>
    <t>5244895757</t>
  </si>
  <si>
    <t>55253</t>
  </si>
  <si>
    <t>234371</t>
  </si>
  <si>
    <t>Jason Hughes</t>
  </si>
  <si>
    <t>436526</t>
  </si>
  <si>
    <t>Tina Luna</t>
  </si>
  <si>
    <t>USNV Morales FPO AE 68311</t>
  </si>
  <si>
    <t>4284810741</t>
  </si>
  <si>
    <t>41515</t>
  </si>
  <si>
    <t>199253</t>
  </si>
  <si>
    <t>Michael Booth</t>
  </si>
  <si>
    <t>400567</t>
  </si>
  <si>
    <t>Bruce Chapman</t>
  </si>
  <si>
    <t>791 Christopher Heights Apt. 896 East Janet, IN 74283</t>
  </si>
  <si>
    <t>0102222097</t>
  </si>
  <si>
    <t>17791</t>
  </si>
  <si>
    <t>351028</t>
  </si>
  <si>
    <t>Mr. Michael Kramer</t>
  </si>
  <si>
    <t>423110</t>
  </si>
  <si>
    <t>William Delgado</t>
  </si>
  <si>
    <t>USNS Sampson FPO AE 55481</t>
  </si>
  <si>
    <t>3451956632</t>
  </si>
  <si>
    <t>71253</t>
  </si>
  <si>
    <t>638309</t>
  </si>
  <si>
    <t>Daniel Davis</t>
  </si>
  <si>
    <t>431493</t>
  </si>
  <si>
    <t>Robert Cannon</t>
  </si>
  <si>
    <t>0450 Amber Lakes East Gary, WI 62855</t>
  </si>
  <si>
    <t>1463225567</t>
  </si>
  <si>
    <t>61659</t>
  </si>
  <si>
    <t>464563</t>
  </si>
  <si>
    <t>Anthony Lee</t>
  </si>
  <si>
    <t>404269</t>
  </si>
  <si>
    <t>Jeffery Miller</t>
  </si>
  <si>
    <t>963 Lopez Points West Joseph, AZ 13267</t>
  </si>
  <si>
    <t>7362728384</t>
  </si>
  <si>
    <t>14475</t>
  </si>
  <si>
    <t>968163</t>
  </si>
  <si>
    <t>Natasha Mcguire</t>
  </si>
  <si>
    <t>408102</t>
  </si>
  <si>
    <t>Colin Anderson</t>
  </si>
  <si>
    <t>PSC 3500, Box 3039 APO AE 19717</t>
  </si>
  <si>
    <t>2336433440</t>
  </si>
  <si>
    <t>37095</t>
  </si>
  <si>
    <t>608596</t>
  </si>
  <si>
    <t>Mrs. Sarah Johnson</t>
  </si>
  <si>
    <t>664</t>
  </si>
  <si>
    <t>415231</t>
  </si>
  <si>
    <t>Brittany Martinez</t>
  </si>
  <si>
    <t>0725 Joseph Landing Keithville, GA 16266</t>
  </si>
  <si>
    <t>8845816703</t>
  </si>
  <si>
    <t>73687</t>
  </si>
  <si>
    <t>917579</t>
  </si>
  <si>
    <t>Michael Rodriguez</t>
  </si>
  <si>
    <t>432849</t>
  </si>
  <si>
    <t>Michael Kramer</t>
  </si>
  <si>
    <t>79828 Jasmine Bypass Suite 441 Lake Jefferyville, AL 11615</t>
  </si>
  <si>
    <t>15261599698</t>
  </si>
  <si>
    <t>82444</t>
  </si>
  <si>
    <t>181850</t>
  </si>
  <si>
    <t>Shelly Chavez</t>
  </si>
  <si>
    <t>414679</t>
  </si>
  <si>
    <t>Linda Crosby</t>
  </si>
  <si>
    <t>152 Roy Club Apt. 513 South Jennifer, AR 41185</t>
  </si>
  <si>
    <t>9982060155</t>
  </si>
  <si>
    <t>58517</t>
  </si>
  <si>
    <t>145334</t>
  </si>
  <si>
    <t>Jeffrey Green</t>
  </si>
  <si>
    <t>401522</t>
  </si>
  <si>
    <t>Kristy Kaufman</t>
  </si>
  <si>
    <t>12838 George Inlet Suite 432 Jeremystad, CO 76625</t>
  </si>
  <si>
    <t>16857274451</t>
  </si>
  <si>
    <t>66452</t>
  </si>
  <si>
    <t>894861</t>
  </si>
  <si>
    <t>Larry Smith</t>
  </si>
  <si>
    <t>411748</t>
  </si>
  <si>
    <t>Michael Mccormick</t>
  </si>
  <si>
    <t>35582 Wright Stravenue New Joseph, OK 70887</t>
  </si>
  <si>
    <t>1583525897</t>
  </si>
  <si>
    <t>12393</t>
  </si>
  <si>
    <t>471804</t>
  </si>
  <si>
    <t>Brian Woodard</t>
  </si>
  <si>
    <t>411046</t>
  </si>
  <si>
    <t>Michael Winters</t>
  </si>
  <si>
    <t>PSC 0548, Box 8303 APO AP 83749</t>
  </si>
  <si>
    <t>3912892669</t>
  </si>
  <si>
    <t>67028</t>
  </si>
  <si>
    <t>584055</t>
  </si>
  <si>
    <t>Kathryn White</t>
  </si>
  <si>
    <t>424687</t>
  </si>
  <si>
    <t>Derek Richardson</t>
  </si>
  <si>
    <t>90081 Briggs Shores Suite 096 Wagnerbury, SC 50865</t>
  </si>
  <si>
    <t>5895605882</t>
  </si>
  <si>
    <t>97765</t>
  </si>
  <si>
    <t>621787</t>
  </si>
  <si>
    <t>Christopher Stark</t>
  </si>
  <si>
    <t>400174</t>
  </si>
  <si>
    <t>Angela Fry</t>
  </si>
  <si>
    <t>38513 Christina Squares Deanville, MT 68652</t>
  </si>
  <si>
    <t>7380674279</t>
  </si>
  <si>
    <t>97171</t>
  </si>
  <si>
    <t>163419</t>
  </si>
  <si>
    <t>David Craig</t>
  </si>
  <si>
    <t>375</t>
  </si>
  <si>
    <t>432525</t>
  </si>
  <si>
    <t>Keith Watson DVM</t>
  </si>
  <si>
    <t>54556 Becker Falls South Davidmouth, VT 09346</t>
  </si>
  <si>
    <t>9969477735</t>
  </si>
  <si>
    <t>89305</t>
  </si>
  <si>
    <t>882043</t>
  </si>
  <si>
    <t>Steven Shah</t>
  </si>
  <si>
    <t>403012</t>
  </si>
  <si>
    <t>Emily Ortiz</t>
  </si>
  <si>
    <t>547 George Brook Suite 179 New Adamstad, RI 12294</t>
  </si>
  <si>
    <t>1204087057</t>
  </si>
  <si>
    <t>47977</t>
  </si>
  <si>
    <t>175107</t>
  </si>
  <si>
    <t>Charles Reid</t>
  </si>
  <si>
    <t>417930</t>
  </si>
  <si>
    <t>Brian Leblanc</t>
  </si>
  <si>
    <t>8301 Jerry Harbors Suite 544 Port Alisonhaven, IN 74491</t>
  </si>
  <si>
    <t>0328398124</t>
  </si>
  <si>
    <t>79829</t>
  </si>
  <si>
    <t>556860</t>
  </si>
  <si>
    <t>Angela Mccormick</t>
  </si>
  <si>
    <t>406773</t>
  </si>
  <si>
    <t>Dr. Mark Mosley</t>
  </si>
  <si>
    <t>6224 Carey Dale Michealville, SC 18483</t>
  </si>
  <si>
    <t>0051005181</t>
  </si>
  <si>
    <t>18586</t>
  </si>
  <si>
    <t>283681</t>
  </si>
  <si>
    <t>410855</t>
  </si>
  <si>
    <t>Sue Davis</t>
  </si>
  <si>
    <t>24398 George Throughway West Margaretbury, OR 37715</t>
  </si>
  <si>
    <t>0636371037</t>
  </si>
  <si>
    <t>89531</t>
  </si>
  <si>
    <t>426105</t>
  </si>
  <si>
    <t>433122</t>
  </si>
  <si>
    <t>James Cochran</t>
  </si>
  <si>
    <t>8135 Patterson Burgs Vegaburgh, PA 83770</t>
  </si>
  <si>
    <t>6115283761</t>
  </si>
  <si>
    <t>81285</t>
  </si>
  <si>
    <t>996208</t>
  </si>
  <si>
    <t>Erik Mendoza</t>
  </si>
  <si>
    <t>Adam Mills</t>
  </si>
  <si>
    <t>787 Ferguson Roads Johnsonberg, NY 25809</t>
  </si>
  <si>
    <t>3740219173</t>
  </si>
  <si>
    <t>39918</t>
  </si>
  <si>
    <t>558177</t>
  </si>
  <si>
    <t>Jessica Horton</t>
  </si>
  <si>
    <t>400039</t>
  </si>
  <si>
    <t>Stephanie Garcia</t>
  </si>
  <si>
    <t>45340 Johnson Stream Apt. 526 West Kristi, VT 08702</t>
  </si>
  <si>
    <t>4048605699</t>
  </si>
  <si>
    <t>98826</t>
  </si>
  <si>
    <t>791677</t>
  </si>
  <si>
    <t>Robert Wilson</t>
  </si>
  <si>
    <t>424346</t>
  </si>
  <si>
    <t>Karen Torres</t>
  </si>
  <si>
    <t>8312 Macias Prairie New Andre, TX 63879</t>
  </si>
  <si>
    <t>8700373500</t>
  </si>
  <si>
    <t>17785</t>
  </si>
  <si>
    <t>646499</t>
  </si>
  <si>
    <t>Shannon Pope</t>
  </si>
  <si>
    <t>439389</t>
  </si>
  <si>
    <t>Patricia Perez</t>
  </si>
  <si>
    <t>2358 Jacob Crossroad East Danielburgh, PA 52595</t>
  </si>
  <si>
    <t>5605315218</t>
  </si>
  <si>
    <t>16286</t>
  </si>
  <si>
    <t>969654</t>
  </si>
  <si>
    <t>Judith Carroll</t>
  </si>
  <si>
    <t>412969</t>
  </si>
  <si>
    <t>Chad Snyder</t>
  </si>
  <si>
    <t>0788 Smith Neck Apt. 477 Port Donald, UT 86214</t>
  </si>
  <si>
    <t>13208811992</t>
  </si>
  <si>
    <t>97764</t>
  </si>
  <si>
    <t>565986</t>
  </si>
  <si>
    <t>Patrick Yu</t>
  </si>
  <si>
    <t>420769</t>
  </si>
  <si>
    <t>Jessica Mendoza</t>
  </si>
  <si>
    <t>8346 Juan Square North Sandra, SC 02820</t>
  </si>
  <si>
    <t>1482662125</t>
  </si>
  <si>
    <t>33221</t>
  </si>
  <si>
    <t>832973</t>
  </si>
  <si>
    <t>Joan Zimmerman</t>
  </si>
  <si>
    <t>403856</t>
  </si>
  <si>
    <t>Sarah Phillips</t>
  </si>
  <si>
    <t>4687 Brown Plains New Dawnborough, NV 03666</t>
  </si>
  <si>
    <t>3341880038</t>
  </si>
  <si>
    <t>69320</t>
  </si>
  <si>
    <t>933108</t>
  </si>
  <si>
    <t>Julie Wyatt</t>
  </si>
  <si>
    <t>Linda Torres</t>
  </si>
  <si>
    <t>786 Williams Crossroad Apt. 700 Veronicaville, WI 06322</t>
  </si>
  <si>
    <t>1890945780</t>
  </si>
  <si>
    <t>12265</t>
  </si>
  <si>
    <t>876121</t>
  </si>
  <si>
    <t>Randall Ramirez</t>
  </si>
  <si>
    <t>434179</t>
  </si>
  <si>
    <t>Mary Nguyen</t>
  </si>
  <si>
    <t>841 Samuel Tunnel South Lisahaven, MO 08525</t>
  </si>
  <si>
    <t>9152746478</t>
  </si>
  <si>
    <t>96872</t>
  </si>
  <si>
    <t>977598</t>
  </si>
  <si>
    <t>John Kirk</t>
  </si>
  <si>
    <t>418702</t>
  </si>
  <si>
    <t>Robert Davenport</t>
  </si>
  <si>
    <t>82656 Jose Coves Apt. 927 Marybury, DC 99313</t>
  </si>
  <si>
    <t>4302495520</t>
  </si>
  <si>
    <t>94373</t>
  </si>
  <si>
    <t>840822</t>
  </si>
  <si>
    <t>Todd James</t>
  </si>
  <si>
    <t>401280</t>
  </si>
  <si>
    <t>Dr. Harry Owen</t>
  </si>
  <si>
    <t>26028 Ann Garden Suite 287 East Kathrynstad, AK 62615</t>
  </si>
  <si>
    <t>6882574812</t>
  </si>
  <si>
    <t>49832</t>
  </si>
  <si>
    <t>151055</t>
  </si>
  <si>
    <t>Jason Jackson</t>
  </si>
  <si>
    <t>439497</t>
  </si>
  <si>
    <t>Deborah Garcia</t>
  </si>
  <si>
    <t>0258 Karen Dale Rosehaven, MT 77982</t>
  </si>
  <si>
    <t>8089239292</t>
  </si>
  <si>
    <t>97855</t>
  </si>
  <si>
    <t>609210</t>
  </si>
  <si>
    <t>Rachel Powell</t>
  </si>
  <si>
    <t>409185</t>
  </si>
  <si>
    <t>Benjamin Robles</t>
  </si>
  <si>
    <t>3678 Tiffany Row South Joshuachester, OH 11955</t>
  </si>
  <si>
    <t>6412169894</t>
  </si>
  <si>
    <t>26375</t>
  </si>
  <si>
    <t>809472</t>
  </si>
  <si>
    <t>David Galvan</t>
  </si>
  <si>
    <t>Kayla Silva</t>
  </si>
  <si>
    <t>4837 Thomas Estates Apt. 834 North John, CT 60577</t>
  </si>
  <si>
    <t>7912717358</t>
  </si>
  <si>
    <t>72461</t>
  </si>
  <si>
    <t>256782</t>
  </si>
  <si>
    <t>Andrea Estrada</t>
  </si>
  <si>
    <t>435032</t>
  </si>
  <si>
    <t>Tiffany Franklin</t>
  </si>
  <si>
    <t>84406 English Lane Kathleenberg, FL 07372</t>
  </si>
  <si>
    <t>7302947084</t>
  </si>
  <si>
    <t>31103</t>
  </si>
  <si>
    <t>387982</t>
  </si>
  <si>
    <t>Laura Perez</t>
  </si>
  <si>
    <t>426564</t>
  </si>
  <si>
    <t>David Love</t>
  </si>
  <si>
    <t>USNS Williams FPO AE 71606</t>
  </si>
  <si>
    <t>4493841485</t>
  </si>
  <si>
    <t>70075</t>
  </si>
  <si>
    <t>702614</t>
  </si>
  <si>
    <t>Julia Johnson</t>
  </si>
  <si>
    <t>433866</t>
  </si>
  <si>
    <t>Justin Harrison</t>
  </si>
  <si>
    <t>627 Young Station Suite 147 North Tamara, UT 35058</t>
  </si>
  <si>
    <t>8318257547</t>
  </si>
  <si>
    <t>55031</t>
  </si>
  <si>
    <t>789521</t>
  </si>
  <si>
    <t>Kevin Mosley</t>
  </si>
  <si>
    <t>411163</t>
  </si>
  <si>
    <t>Mark Hardin</t>
  </si>
  <si>
    <t>372 Cohen Center North Joseborough, FL 99174</t>
  </si>
  <si>
    <t>2485776609</t>
  </si>
  <si>
    <t>58202</t>
  </si>
  <si>
    <t>827341</t>
  </si>
  <si>
    <t>Bridget Clark</t>
  </si>
  <si>
    <t>409841</t>
  </si>
  <si>
    <t>Devin Dunlap</t>
  </si>
  <si>
    <t>40794 Davis Inlet Apt. 650 Martinezhaven, NV 11797</t>
  </si>
  <si>
    <t>2718408273</t>
  </si>
  <si>
    <t>45196</t>
  </si>
  <si>
    <t>292797</t>
  </si>
  <si>
    <t>Jordan Roman</t>
  </si>
  <si>
    <t>426000</t>
  </si>
  <si>
    <t>Jonathan Randolph</t>
  </si>
  <si>
    <t>65942 Edwards Flats Alejandroburgh, NV 15258</t>
  </si>
  <si>
    <t>3149749544</t>
  </si>
  <si>
    <t>50301</t>
  </si>
  <si>
    <t>442061</t>
  </si>
  <si>
    <t>Tanner Solis</t>
  </si>
  <si>
    <t>436207</t>
  </si>
  <si>
    <t>Mrs. Emily Rangel MD</t>
  </si>
  <si>
    <t>PSC 7799, Box 3844 APO AE 33438</t>
  </si>
  <si>
    <t>18708841288</t>
  </si>
  <si>
    <t>11524</t>
  </si>
  <si>
    <t>949363</t>
  </si>
  <si>
    <t>407384</t>
  </si>
  <si>
    <t>Natalie Baldwin</t>
  </si>
  <si>
    <t>4226 Carr Canyon South Willie, OR 51805</t>
  </si>
  <si>
    <t>0974447851</t>
  </si>
  <si>
    <t>54051</t>
  </si>
  <si>
    <t>648594</t>
  </si>
  <si>
    <t>Carolyn Coffey</t>
  </si>
  <si>
    <t>464</t>
  </si>
  <si>
    <t>400563</t>
  </si>
  <si>
    <t>Jason Newton</t>
  </si>
  <si>
    <t>9511 Jason Passage Apt. 797 Walkerside, GA 57751</t>
  </si>
  <si>
    <t>7353401771</t>
  </si>
  <si>
    <t>94782</t>
  </si>
  <si>
    <t>200819</t>
  </si>
  <si>
    <t>Sherry Klein</t>
  </si>
  <si>
    <t>401983</t>
  </si>
  <si>
    <t>William Petersen</t>
  </si>
  <si>
    <t>188 Moore Mission Rebeccaport, IL 37415</t>
  </si>
  <si>
    <t>8195736324</t>
  </si>
  <si>
    <t>20502</t>
  </si>
  <si>
    <t>501299</t>
  </si>
  <si>
    <t>Gail Miller</t>
  </si>
  <si>
    <t>426069</t>
  </si>
  <si>
    <t>Thomas Caldwell</t>
  </si>
  <si>
    <t>54819 Rogers Hill East Jeremy, MI 48337</t>
  </si>
  <si>
    <t>8946083117</t>
  </si>
  <si>
    <t>92906</t>
  </si>
  <si>
    <t>468630</t>
  </si>
  <si>
    <t>Sherry Wood</t>
  </si>
  <si>
    <t>428501</t>
  </si>
  <si>
    <t>Peter Ramirez</t>
  </si>
  <si>
    <t>2483 Gabriela Lodge South Rebeccachester, CT 07589</t>
  </si>
  <si>
    <t>9672867037</t>
  </si>
  <si>
    <t>16460</t>
  </si>
  <si>
    <t>544438</t>
  </si>
  <si>
    <t>Courtney Foster</t>
  </si>
  <si>
    <t>439019</t>
  </si>
  <si>
    <t>Debbie Wood</t>
  </si>
  <si>
    <t>006 Calhoun Dam Apt. 997 Heidichester, GA 24060</t>
  </si>
  <si>
    <t>15409514416</t>
  </si>
  <si>
    <t>81349</t>
  </si>
  <si>
    <t>688476</t>
  </si>
  <si>
    <t>Sarah Valencia</t>
  </si>
  <si>
    <t>435989</t>
  </si>
  <si>
    <t>Belinda Jacobs</t>
  </si>
  <si>
    <t>USS Cooper FPO AA 54674</t>
  </si>
  <si>
    <t>0913846417</t>
  </si>
  <si>
    <t>491850</t>
  </si>
  <si>
    <t>Nicholas Maynard</t>
  </si>
  <si>
    <t>432112</t>
  </si>
  <si>
    <t>Amber Foster</t>
  </si>
  <si>
    <t>Unit 1892 Box 8725 DPO AA 02663</t>
  </si>
  <si>
    <t>2497149949</t>
  </si>
  <si>
    <t>94460</t>
  </si>
  <si>
    <t>765879</t>
  </si>
  <si>
    <t>Reginald Carr</t>
  </si>
  <si>
    <t>409602</t>
  </si>
  <si>
    <t>Tabitha Obrien</t>
  </si>
  <si>
    <t>934 John Ville North Mariahmouth, AK 57133</t>
  </si>
  <si>
    <t>0004706854</t>
  </si>
  <si>
    <t>94479</t>
  </si>
  <si>
    <t>198969</t>
  </si>
  <si>
    <t>Alexander Rivera</t>
  </si>
  <si>
    <t>406626</t>
  </si>
  <si>
    <t>Shirley Mills</t>
  </si>
  <si>
    <t>558 White Circle Suite 253 Tanyashire, TN 14851</t>
  </si>
  <si>
    <t>6506181870</t>
  </si>
  <si>
    <t>85533</t>
  </si>
  <si>
    <t>179548</t>
  </si>
  <si>
    <t>William Wilkins</t>
  </si>
  <si>
    <t>431371</t>
  </si>
  <si>
    <t>Zachary Rhodes</t>
  </si>
  <si>
    <t>63412 Charles Corner South Kelsey, MS 19642</t>
  </si>
  <si>
    <t>6431694052</t>
  </si>
  <si>
    <t>94648</t>
  </si>
  <si>
    <t>250359</t>
  </si>
  <si>
    <t>407081</t>
  </si>
  <si>
    <t>Emma Anderson</t>
  </si>
  <si>
    <t>80252 Kevin Lodge Apt. 624 South Mason, DE 41911</t>
  </si>
  <si>
    <t>4556676117</t>
  </si>
  <si>
    <t>35617</t>
  </si>
  <si>
    <t>963530</t>
  </si>
  <si>
    <t>Kristen Robbins</t>
  </si>
  <si>
    <t>412169</t>
  </si>
  <si>
    <t>Troy Hill</t>
  </si>
  <si>
    <t>240 Tony Oval Johnsonville, AZ 04752</t>
  </si>
  <si>
    <t>7845123430</t>
  </si>
  <si>
    <t>71557</t>
  </si>
  <si>
    <t>827471</t>
  </si>
  <si>
    <t>Leslie Walker</t>
  </si>
  <si>
    <t>418707</t>
  </si>
  <si>
    <t>Cassandra Riley</t>
  </si>
  <si>
    <t>07968 Anderson Isle East Zachary, IN 63881</t>
  </si>
  <si>
    <t>5656125478</t>
  </si>
  <si>
    <t>73012</t>
  </si>
  <si>
    <t>468897</t>
  </si>
  <si>
    <t>Mark Green</t>
  </si>
  <si>
    <t>407849</t>
  </si>
  <si>
    <t>Danielle Hensley</t>
  </si>
  <si>
    <t>8776 Leah Isle Apt. 201 North Megan, UT 02245</t>
  </si>
  <si>
    <t>5995493110</t>
  </si>
  <si>
    <t>70993</t>
  </si>
  <si>
    <t>259739</t>
  </si>
  <si>
    <t>Joshua Lewis</t>
  </si>
  <si>
    <t>420853</t>
  </si>
  <si>
    <t>Cole Diaz</t>
  </si>
  <si>
    <t>0309 Lynn Point Apt. 028 Lake Gina, NY 59046</t>
  </si>
  <si>
    <t>1104648682</t>
  </si>
  <si>
    <t>16016</t>
  </si>
  <si>
    <t>796081</t>
  </si>
  <si>
    <t>Erika Stanton</t>
  </si>
  <si>
    <t>432827</t>
  </si>
  <si>
    <t>David Howard</t>
  </si>
  <si>
    <t>18502 Collins Hill Apt. 050 North Carlosstad, MI 01441</t>
  </si>
  <si>
    <t>2328766406</t>
  </si>
  <si>
    <t>66976</t>
  </si>
  <si>
    <t>713381</t>
  </si>
  <si>
    <t>Anthony Curtis</t>
  </si>
  <si>
    <t>436647</t>
  </si>
  <si>
    <t>John Bryant</t>
  </si>
  <si>
    <t>7367 Ortiz Dale Richardsonville, MS 53896</t>
  </si>
  <si>
    <t>11966114601</t>
  </si>
  <si>
    <t>75536</t>
  </si>
  <si>
    <t>723196</t>
  </si>
  <si>
    <t>Michael Fowler</t>
  </si>
  <si>
    <t>412191</t>
  </si>
  <si>
    <t>James Hood</t>
  </si>
  <si>
    <t>2392 Ronald Wells Suite 374 Port Ryan, MN 09067</t>
  </si>
  <si>
    <t>2584798355</t>
  </si>
  <si>
    <t>90673</t>
  </si>
  <si>
    <t>705407</t>
  </si>
  <si>
    <t>Jillian Martinez</t>
  </si>
  <si>
    <t>425707</t>
  </si>
  <si>
    <t>Tamara Davis</t>
  </si>
  <si>
    <t>707 Heather Street Apt. 935 New Cindymouth, MD 35465</t>
  </si>
  <si>
    <t>4277855862</t>
  </si>
  <si>
    <t>53128</t>
  </si>
  <si>
    <t>236695</t>
  </si>
  <si>
    <t>Robert Esparza</t>
  </si>
  <si>
    <t>426706</t>
  </si>
  <si>
    <t>Maurice Jones Jr.</t>
  </si>
  <si>
    <t>USNS Bentley FPO AE 85442</t>
  </si>
  <si>
    <t>18008955633</t>
  </si>
  <si>
    <t>78909</t>
  </si>
  <si>
    <t>958623</t>
  </si>
  <si>
    <t>Nicole Mays</t>
  </si>
  <si>
    <t>430176</t>
  </si>
  <si>
    <t>Debbie Davenport</t>
  </si>
  <si>
    <t>4653 Mary Inlet Jilltown, IL 68701</t>
  </si>
  <si>
    <t>1707176084</t>
  </si>
  <si>
    <t>55600</t>
  </si>
  <si>
    <t>148937</t>
  </si>
  <si>
    <t>John Torres</t>
  </si>
  <si>
    <t>435594</t>
  </si>
  <si>
    <t>Sandra Travis</t>
  </si>
  <si>
    <t>341 Christopher Street Suite 211 Davidborough, MD 76723</t>
  </si>
  <si>
    <t>7212377401</t>
  </si>
  <si>
    <t>27631</t>
  </si>
  <si>
    <t>475931</t>
  </si>
  <si>
    <t>Justin Elliott</t>
  </si>
  <si>
    <t>413108</t>
  </si>
  <si>
    <t>Mia Hernandez</t>
  </si>
  <si>
    <t>4278 Jerry Via South Gabriel, NC 01107</t>
  </si>
  <si>
    <t>0173770022</t>
  </si>
  <si>
    <t>56559</t>
  </si>
  <si>
    <t>347438</t>
  </si>
  <si>
    <t>Pam Wood</t>
  </si>
  <si>
    <t>438809</t>
  </si>
  <si>
    <t>Jennifer Fuller</t>
  </si>
  <si>
    <t>0189 Shawn Glen Suite 618 East Timothy, MD 69422</t>
  </si>
  <si>
    <t>1830743940</t>
  </si>
  <si>
    <t>44418</t>
  </si>
  <si>
    <t>131666</t>
  </si>
  <si>
    <t>William Wagner</t>
  </si>
  <si>
    <t>418222</t>
  </si>
  <si>
    <t>Maria Williams</t>
  </si>
  <si>
    <t>095 Paul Turnpike Apt. 936 New Ashleymouth, MI 16205</t>
  </si>
  <si>
    <t>1213095302</t>
  </si>
  <si>
    <t>37973</t>
  </si>
  <si>
    <t>434266</t>
  </si>
  <si>
    <t>Sabrina Stone</t>
  </si>
  <si>
    <t>415179</t>
  </si>
  <si>
    <t>Gary King</t>
  </si>
  <si>
    <t>23140 Carlson Parks Brianshire, KY 02068</t>
  </si>
  <si>
    <t>6603492696</t>
  </si>
  <si>
    <t>31105</t>
  </si>
  <si>
    <t>903007</t>
  </si>
  <si>
    <t>William Cannon</t>
  </si>
  <si>
    <t>404355</t>
  </si>
  <si>
    <t>Angela Pierce</t>
  </si>
  <si>
    <t>778 Matthew Lane Apt. 489 South Joshua, KS 45251</t>
  </si>
  <si>
    <t>3150115050</t>
  </si>
  <si>
    <t>10892</t>
  </si>
  <si>
    <t>218931</t>
  </si>
  <si>
    <t>Shane Lamb</t>
  </si>
  <si>
    <t>435530</t>
  </si>
  <si>
    <t>Kimberly Campbell</t>
  </si>
  <si>
    <t>529 Jay Throughway South Sydney, MO 92131</t>
  </si>
  <si>
    <t>0870909313</t>
  </si>
  <si>
    <t>44290</t>
  </si>
  <si>
    <t>463540</t>
  </si>
  <si>
    <t>Mark Evans</t>
  </si>
  <si>
    <t>432617</t>
  </si>
  <si>
    <t>Noah Miranda</t>
  </si>
  <si>
    <t>52952 Anthony Squares Tiffanyshire, AZ 34780</t>
  </si>
  <si>
    <t>9894609354</t>
  </si>
  <si>
    <t>69145</t>
  </si>
  <si>
    <t>601759</t>
  </si>
  <si>
    <t>Shaun Carr</t>
  </si>
  <si>
    <t>422666</t>
  </si>
  <si>
    <t>Jacob Nichols</t>
  </si>
  <si>
    <t>64244 Brett Plains Port Christophertown, WY 36603</t>
  </si>
  <si>
    <t>17529071222</t>
  </si>
  <si>
    <t>12700</t>
  </si>
  <si>
    <t>550580</t>
  </si>
  <si>
    <t>Mary Pope</t>
  </si>
  <si>
    <t>411235</t>
  </si>
  <si>
    <t>Ebony Elliott</t>
  </si>
  <si>
    <t>2437 Adam Causeway Williamsfurt, PA 51632</t>
  </si>
  <si>
    <t>1299079074</t>
  </si>
  <si>
    <t>77436</t>
  </si>
  <si>
    <t>486012</t>
  </si>
  <si>
    <t>Douglas Russo</t>
  </si>
  <si>
    <t>403524</t>
  </si>
  <si>
    <t>Lori Evans</t>
  </si>
  <si>
    <t>045 Anita Valley Suite 401 South Margaret, MI 20456</t>
  </si>
  <si>
    <t>0110807043</t>
  </si>
  <si>
    <t>27572</t>
  </si>
  <si>
    <t>418936</t>
  </si>
  <si>
    <t>Mark Flores</t>
  </si>
  <si>
    <t>418555</t>
  </si>
  <si>
    <t>Susan Harris</t>
  </si>
  <si>
    <t>USNV Moore FPO AE 32022</t>
  </si>
  <si>
    <t>5469803157</t>
  </si>
  <si>
    <t>83357</t>
  </si>
  <si>
    <t>806956</t>
  </si>
  <si>
    <t>Julia Wilson</t>
  </si>
  <si>
    <t>436645</t>
  </si>
  <si>
    <t>David Cameron</t>
  </si>
  <si>
    <t>67735 Young Canyon West Donnaburgh, UT 37700</t>
  </si>
  <si>
    <t>4273703052</t>
  </si>
  <si>
    <t>30504</t>
  </si>
  <si>
    <t>694646</t>
  </si>
  <si>
    <t>Joseph Smith</t>
  </si>
  <si>
    <t>937</t>
  </si>
  <si>
    <t>401084</t>
  </si>
  <si>
    <t>Christopher Woods</t>
  </si>
  <si>
    <t>51154 Hunt Plains Laurenside, SC 74180</t>
  </si>
  <si>
    <t>6321868508</t>
  </si>
  <si>
    <t>98789</t>
  </si>
  <si>
    <t>665796</t>
  </si>
  <si>
    <t>Allison Day</t>
  </si>
  <si>
    <t>437379</t>
  </si>
  <si>
    <t>Emily King</t>
  </si>
  <si>
    <t>8134 Hayes Corner Cookport, OR 06551</t>
  </si>
  <si>
    <t>3455969563</t>
  </si>
  <si>
    <t>79441</t>
  </si>
  <si>
    <t>815063</t>
  </si>
  <si>
    <t>406769</t>
  </si>
  <si>
    <t>Scott Mahoney</t>
  </si>
  <si>
    <t>4472 Butler Causeway Suite 257 South Spencer, ND 64103</t>
  </si>
  <si>
    <t>4035995471</t>
  </si>
  <si>
    <t>73268</t>
  </si>
  <si>
    <t>712743</t>
  </si>
  <si>
    <t>Holly Hill</t>
  </si>
  <si>
    <t>424964</t>
  </si>
  <si>
    <t>Tamara French</t>
  </si>
  <si>
    <t>54635 Jason Crescent Apt. 641 New Mauricestad, MD 63369</t>
  </si>
  <si>
    <t>12480406418</t>
  </si>
  <si>
    <t>23590</t>
  </si>
  <si>
    <t>888568</t>
  </si>
  <si>
    <t>Michael Calderon</t>
  </si>
  <si>
    <t>439333</t>
  </si>
  <si>
    <t>Rick Compton</t>
  </si>
  <si>
    <t>5567 Christy Skyway Suite 652 West Cesar, GA 78425</t>
  </si>
  <si>
    <t>0494761142</t>
  </si>
  <si>
    <t>89138</t>
  </si>
  <si>
    <t>479057</t>
  </si>
  <si>
    <t>432354</t>
  </si>
  <si>
    <t>William Luna</t>
  </si>
  <si>
    <t>62301 Crawford Groves Suite 705 Andrewshire, ID 25697</t>
  </si>
  <si>
    <t>8196000919</t>
  </si>
  <si>
    <t>52997</t>
  </si>
  <si>
    <t>623842</t>
  </si>
  <si>
    <t>Russell Greene</t>
  </si>
  <si>
    <t>Ronald Hoffman</t>
  </si>
  <si>
    <t>30419 Petersen Mountain Ingrambury, ID 40549</t>
  </si>
  <si>
    <t>7267756562</t>
  </si>
  <si>
    <t>59113</t>
  </si>
  <si>
    <t>653605</t>
  </si>
  <si>
    <t>Albert Sharp</t>
  </si>
  <si>
    <t>408109</t>
  </si>
  <si>
    <t>Roger Hamilton</t>
  </si>
  <si>
    <t>46930 Angela Path Port Michaelberg, FL 25943</t>
  </si>
  <si>
    <t>3867616793</t>
  </si>
  <si>
    <t>43411</t>
  </si>
  <si>
    <t>257602</t>
  </si>
  <si>
    <t>Sarah Crane</t>
  </si>
  <si>
    <t>424251</t>
  </si>
  <si>
    <t>Jonathan Mccoy</t>
  </si>
  <si>
    <t>373 Brewer Station Suite 982 Jessicaview, LA 10471</t>
  </si>
  <si>
    <t>1364502042</t>
  </si>
  <si>
    <t>69026</t>
  </si>
  <si>
    <t>787162</t>
  </si>
  <si>
    <t>Dr. Lori Patel</t>
  </si>
  <si>
    <t>436140</t>
  </si>
  <si>
    <t>Tina Jensen</t>
  </si>
  <si>
    <t>882 Joseph Isle Markland, IA 43885</t>
  </si>
  <si>
    <t>3137265108</t>
  </si>
  <si>
    <t>70298</t>
  </si>
  <si>
    <t>173727</t>
  </si>
  <si>
    <t>Phillip Davis</t>
  </si>
  <si>
    <t>408296</t>
  </si>
  <si>
    <t>Kathleen Frost</t>
  </si>
  <si>
    <t>7796 Travis Views Suite 547 East David, OK 66736</t>
  </si>
  <si>
    <t>7529659848</t>
  </si>
  <si>
    <t>42831</t>
  </si>
  <si>
    <t>377230</t>
  </si>
  <si>
    <t>Jennifer Shah</t>
  </si>
  <si>
    <t>406204</t>
  </si>
  <si>
    <t>Gene Brown</t>
  </si>
  <si>
    <t>48852 Fields Lodge Jenniferton, NV 23550</t>
  </si>
  <si>
    <t>2855920164</t>
  </si>
  <si>
    <t>91973</t>
  </si>
  <si>
    <t>639845</t>
  </si>
  <si>
    <t>Lisa Donovan</t>
  </si>
  <si>
    <t>383</t>
  </si>
  <si>
    <t>400547</t>
  </si>
  <si>
    <t>Justin Fuller</t>
  </si>
  <si>
    <t>38178 Moore Circle Veronicaton, LA 34366</t>
  </si>
  <si>
    <t>3202818412</t>
  </si>
  <si>
    <t>67906</t>
  </si>
  <si>
    <t>854793</t>
  </si>
  <si>
    <t>Johnny Chaney</t>
  </si>
  <si>
    <t>401548</t>
  </si>
  <si>
    <t>Sharon Ryan</t>
  </si>
  <si>
    <t>36783 Simpson Plaza North Johntown, AR 40335</t>
  </si>
  <si>
    <t>1005328339</t>
  </si>
  <si>
    <t>10538</t>
  </si>
  <si>
    <t>522706</t>
  </si>
  <si>
    <t>Craig Garcia</t>
  </si>
  <si>
    <t>408001</t>
  </si>
  <si>
    <t>Gregory Ferguson</t>
  </si>
  <si>
    <t>574 Johns Mews Apt. 769 West Barbara, KS 33412</t>
  </si>
  <si>
    <t>8202463868</t>
  </si>
  <si>
    <t>69610</t>
  </si>
  <si>
    <t>841835</t>
  </si>
  <si>
    <t>Taylor Carr</t>
  </si>
  <si>
    <t>407701</t>
  </si>
  <si>
    <t>Samuel Collins</t>
  </si>
  <si>
    <t>3265 Nelson Fall Vanessaville, OK 95857</t>
  </si>
  <si>
    <t>2201673056</t>
  </si>
  <si>
    <t>83527</t>
  </si>
  <si>
    <t>146378</t>
  </si>
  <si>
    <t>John Ross</t>
  </si>
  <si>
    <t>426698</t>
  </si>
  <si>
    <t>Allison Barnes</t>
  </si>
  <si>
    <t>USNV Lee FPO AP 56456</t>
  </si>
  <si>
    <t>3198037431</t>
  </si>
  <si>
    <t>38335</t>
  </si>
  <si>
    <t>698526</t>
  </si>
  <si>
    <t>Donna Jimenez</t>
  </si>
  <si>
    <t>Eddie Barron</t>
  </si>
  <si>
    <t>893 Garza Valley Shannonbury, RI 52529</t>
  </si>
  <si>
    <t>3998740673</t>
  </si>
  <si>
    <t>29564</t>
  </si>
  <si>
    <t>362693</t>
  </si>
  <si>
    <t>Walter Mcintyre</t>
  </si>
  <si>
    <t>424556</t>
  </si>
  <si>
    <t>Edward Baker</t>
  </si>
  <si>
    <t>35377 Wright Road New Christybury, ND 56977</t>
  </si>
  <si>
    <t>8208118022</t>
  </si>
  <si>
    <t>20416</t>
  </si>
  <si>
    <t>622157</t>
  </si>
  <si>
    <t>Joseph Parker</t>
  </si>
  <si>
    <t>403614</t>
  </si>
  <si>
    <t>38338 Melton Lodge Lake Rebeccabury, WA 60394</t>
  </si>
  <si>
    <t>0783666868</t>
  </si>
  <si>
    <t>49540</t>
  </si>
  <si>
    <t>250898</t>
  </si>
  <si>
    <t>Brittany Mason</t>
  </si>
  <si>
    <t>413554</t>
  </si>
  <si>
    <t>2726 Charles Forks Apt. 092 East Dawn, WV 27598</t>
  </si>
  <si>
    <t>4115329865</t>
  </si>
  <si>
    <t>22759</t>
  </si>
  <si>
    <t>517036</t>
  </si>
  <si>
    <t>402743</t>
  </si>
  <si>
    <t>Adrian Mendez</t>
  </si>
  <si>
    <t>470 Alex Mountain Jameshaven, LA 80440</t>
  </si>
  <si>
    <t>4402382076</t>
  </si>
  <si>
    <t>13144</t>
  </si>
  <si>
    <t>743961</t>
  </si>
  <si>
    <t>Anthony White</t>
  </si>
  <si>
    <t>420000</t>
  </si>
  <si>
    <t>Amber Rice</t>
  </si>
  <si>
    <t>75271 Melissa Extensions Apt. 553 Port Kyle, ID 68768</t>
  </si>
  <si>
    <t>3741774408</t>
  </si>
  <si>
    <t>60253</t>
  </si>
  <si>
    <t>818997</t>
  </si>
  <si>
    <t>Emily Jensen</t>
  </si>
  <si>
    <t>438126</t>
  </si>
  <si>
    <t>Kelli Parrish</t>
  </si>
  <si>
    <t>2595 Shawn Station New Justin, HI 70624</t>
  </si>
  <si>
    <t>17813372666</t>
  </si>
  <si>
    <t>25184</t>
  </si>
  <si>
    <t>977473</t>
  </si>
  <si>
    <t>Victoria Johnson</t>
  </si>
  <si>
    <t>403834</t>
  </si>
  <si>
    <t>Lisa Pham</t>
  </si>
  <si>
    <t>606 Davis Mount Apt. 259 East Jamieport, NM 90292</t>
  </si>
  <si>
    <t>9544005367</t>
  </si>
  <si>
    <t>99252</t>
  </si>
  <si>
    <t>713017</t>
  </si>
  <si>
    <t>James Roth</t>
  </si>
  <si>
    <t>404602</t>
  </si>
  <si>
    <t>Elizabeth Richardson</t>
  </si>
  <si>
    <t>534 Browning Plain Port Jenna, MO 98015</t>
  </si>
  <si>
    <t>1261621851</t>
  </si>
  <si>
    <t>58673</t>
  </si>
  <si>
    <t>467623</t>
  </si>
  <si>
    <t>Jack Smith</t>
  </si>
  <si>
    <t>436101</t>
  </si>
  <si>
    <t>Sean Pratt</t>
  </si>
  <si>
    <t>64673 Samuel Divide Apt. 601 Michellemouth, NY 34248</t>
  </si>
  <si>
    <t>4428527478</t>
  </si>
  <si>
    <t>31261</t>
  </si>
  <si>
    <t>825451</t>
  </si>
  <si>
    <t>Amy Frazier DDS</t>
  </si>
  <si>
    <t>439545</t>
  </si>
  <si>
    <t>Ashley Lee</t>
  </si>
  <si>
    <t>Unit 4567 Box 1868 DPO AA 58386</t>
  </si>
  <si>
    <t>5236680255</t>
  </si>
  <si>
    <t>46510</t>
  </si>
  <si>
    <t>842273</t>
  </si>
  <si>
    <t>Nancy Gordon</t>
  </si>
  <si>
    <t>435112</t>
  </si>
  <si>
    <t>Randall Webb</t>
  </si>
  <si>
    <t>192 Sarah Curve Port Katherine, MO 58786</t>
  </si>
  <si>
    <t>15155683896</t>
  </si>
  <si>
    <t>50907</t>
  </si>
  <si>
    <t>786006</t>
  </si>
  <si>
    <t>Jordan Olsen</t>
  </si>
  <si>
    <t>415412</t>
  </si>
  <si>
    <t>Carl Lee</t>
  </si>
  <si>
    <t>USNS Robinson FPO AE 94298</t>
  </si>
  <si>
    <t>14673093777</t>
  </si>
  <si>
    <t>86965</t>
  </si>
  <si>
    <t>100701</t>
  </si>
  <si>
    <t>Scott Rodriguez</t>
  </si>
  <si>
    <t>434708</t>
  </si>
  <si>
    <t>Rickey Greene</t>
  </si>
  <si>
    <t>5677 Williams Shoals North Annafurt, CA 01153</t>
  </si>
  <si>
    <t>6299344120</t>
  </si>
  <si>
    <t>59182</t>
  </si>
  <si>
    <t>572764</t>
  </si>
  <si>
    <t>Tasha Goodwin</t>
  </si>
  <si>
    <t>Robert Fuller</t>
  </si>
  <si>
    <t>658 Lewis Well Apt. 672 Lake Danielfort, IA 25077</t>
  </si>
  <si>
    <t>5825103782</t>
  </si>
  <si>
    <t>28791</t>
  </si>
  <si>
    <t>958971</t>
  </si>
  <si>
    <t>Jennifer Gibson</t>
  </si>
  <si>
    <t>428746</t>
  </si>
  <si>
    <t>James Zimmerman</t>
  </si>
  <si>
    <t>Unit 9604 Box 7904 DPO AA 10634</t>
  </si>
  <si>
    <t>1357859110</t>
  </si>
  <si>
    <t>35769</t>
  </si>
  <si>
    <t>354093</t>
  </si>
  <si>
    <t>Thomas Luna</t>
  </si>
  <si>
    <t>426975</t>
  </si>
  <si>
    <t>Cheryl Medina</t>
  </si>
  <si>
    <t>68241 Barton Extension Susanstad, GA 80429</t>
  </si>
  <si>
    <t>0485950585</t>
  </si>
  <si>
    <t>12057</t>
  </si>
  <si>
    <t>273193</t>
  </si>
  <si>
    <t>Michael Conway</t>
  </si>
  <si>
    <t>403855</t>
  </si>
  <si>
    <t>Erin Walker</t>
  </si>
  <si>
    <t>0006 John Throughway Jenniferbury, DC 14117</t>
  </si>
  <si>
    <t>0793139382</t>
  </si>
  <si>
    <t>44659</t>
  </si>
  <si>
    <t>962622</t>
  </si>
  <si>
    <t>Joseph Wilson</t>
  </si>
  <si>
    <t>412528</t>
  </si>
  <si>
    <t>Austin Hensley</t>
  </si>
  <si>
    <t>48156 Danielle Land Hicksshire, MO 49634</t>
  </si>
  <si>
    <t>16332464193</t>
  </si>
  <si>
    <t>31430</t>
  </si>
  <si>
    <t>246497</t>
  </si>
  <si>
    <t>Billy Dunlap</t>
  </si>
  <si>
    <t>432752</t>
  </si>
  <si>
    <t>Natalie Campbell</t>
  </si>
  <si>
    <t>01225 Espinoza Squares Apt. 211 Moorefort, VA 01880</t>
  </si>
  <si>
    <t>4944604877</t>
  </si>
  <si>
    <t>83415</t>
  </si>
  <si>
    <t>964275</t>
  </si>
  <si>
    <t>Dustin Hester</t>
  </si>
  <si>
    <t>424721</t>
  </si>
  <si>
    <t>John Bates</t>
  </si>
  <si>
    <t>467 Angela Locks Mirandaburgh, UT 41288</t>
  </si>
  <si>
    <t>7227892045</t>
  </si>
  <si>
    <t>63652</t>
  </si>
  <si>
    <t>978353</t>
  </si>
  <si>
    <t>Michelle Cook</t>
  </si>
  <si>
    <t>412308</t>
  </si>
  <si>
    <t>Mark Russell</t>
  </si>
  <si>
    <t>975 Carter Station Scottchester, KS 36641</t>
  </si>
  <si>
    <t>5154734453</t>
  </si>
  <si>
    <t>98089</t>
  </si>
  <si>
    <t>948354</t>
  </si>
  <si>
    <t>Donald Wilson</t>
  </si>
  <si>
    <t>433999</t>
  </si>
  <si>
    <t>Dr. Kevin Jones</t>
  </si>
  <si>
    <t>387 Kelly Cliffs Mariahaven, SD 07883</t>
  </si>
  <si>
    <t>9042351211</t>
  </si>
  <si>
    <t>80675</t>
  </si>
  <si>
    <t>316542</t>
  </si>
  <si>
    <t>Lisa Caldwell</t>
  </si>
  <si>
    <t>437475</t>
  </si>
  <si>
    <t>Mr. Brandon Banks DDS</t>
  </si>
  <si>
    <t>017 Martinez Rue South Kevin, PA 42361</t>
  </si>
  <si>
    <t>0338814962</t>
  </si>
  <si>
    <t>50535</t>
  </si>
  <si>
    <t>294603</t>
  </si>
  <si>
    <t>Adam Simmons</t>
  </si>
  <si>
    <t>430505</t>
  </si>
  <si>
    <t>Sharon Wilson</t>
  </si>
  <si>
    <t>USNV Alvarez FPO AE 33511</t>
  </si>
  <si>
    <t>0943864237</t>
  </si>
  <si>
    <t>44878</t>
  </si>
  <si>
    <t>657616</t>
  </si>
  <si>
    <t>Adrienne Lee</t>
  </si>
  <si>
    <t>439887</t>
  </si>
  <si>
    <t>Victoria Luna</t>
  </si>
  <si>
    <t>83218 Reynolds Glen East Randy, OH 08660</t>
  </si>
  <si>
    <t>1167319238</t>
  </si>
  <si>
    <t>17846</t>
  </si>
  <si>
    <t>729688</t>
  </si>
  <si>
    <t>Richard Williams</t>
  </si>
  <si>
    <t>434297</t>
  </si>
  <si>
    <t>Renee Espinoza</t>
  </si>
  <si>
    <t>0288 Wong Fork Jamiebury, WA 65275</t>
  </si>
  <si>
    <t>6446843211</t>
  </si>
  <si>
    <t>45231</t>
  </si>
  <si>
    <t>253213</t>
  </si>
  <si>
    <t>Jennifer Rodriguez</t>
  </si>
  <si>
    <t>433016</t>
  </si>
  <si>
    <t>Michael Nelson</t>
  </si>
  <si>
    <t>82705 Scott Street Apt. 126 Sarahland, KY 51109</t>
  </si>
  <si>
    <t>6129831852</t>
  </si>
  <si>
    <t>70916</t>
  </si>
  <si>
    <t>503083</t>
  </si>
  <si>
    <t>Nicole Buck</t>
  </si>
  <si>
    <t>424233</t>
  </si>
  <si>
    <t>Natasha Farrell</t>
  </si>
  <si>
    <t>85462 Nguyen Trail Suite 424 Buckleyburgh, MI 67732</t>
  </si>
  <si>
    <t>7221697877</t>
  </si>
  <si>
    <t>72391</t>
  </si>
  <si>
    <t>302578</t>
  </si>
  <si>
    <t>Meghan Wilson MD</t>
  </si>
  <si>
    <t>404840</t>
  </si>
  <si>
    <t>Christine Dickson</t>
  </si>
  <si>
    <t>2863 Gavin Forge Suite 875 Adamview, IA 92840</t>
  </si>
  <si>
    <t>4624807128</t>
  </si>
  <si>
    <t>81443</t>
  </si>
  <si>
    <t>579594</t>
  </si>
  <si>
    <t>Caitlin Fields</t>
  </si>
  <si>
    <t>417189</t>
  </si>
  <si>
    <t>Jennifer Price</t>
  </si>
  <si>
    <t>776 Jennifer Curve Suite 473 New Michaeltown, MD 24598</t>
  </si>
  <si>
    <t>1601449514</t>
  </si>
  <si>
    <t>79501</t>
  </si>
  <si>
    <t>388905</t>
  </si>
  <si>
    <t>Michelle Brooks</t>
  </si>
  <si>
    <t>401926</t>
  </si>
  <si>
    <t>Paul Guzman</t>
  </si>
  <si>
    <t>PSC 5767, Box 6664 APO AA 22374</t>
  </si>
  <si>
    <t>7527611913</t>
  </si>
  <si>
    <t>15887</t>
  </si>
  <si>
    <t>874271</t>
  </si>
  <si>
    <t>Dana Johnson</t>
  </si>
  <si>
    <t>419400</t>
  </si>
  <si>
    <t>Mary Anderson</t>
  </si>
  <si>
    <t>43896 Wilcox Bypass West Madison, CO 87570</t>
  </si>
  <si>
    <t>10701995147</t>
  </si>
  <si>
    <t>14269</t>
  </si>
  <si>
    <t>778767</t>
  </si>
  <si>
    <t>Anna Graham</t>
  </si>
  <si>
    <t>436571</t>
  </si>
  <si>
    <t>David Ware</t>
  </si>
  <si>
    <t>5924 Jose Mission Port Rachelville, TX 53412</t>
  </si>
  <si>
    <t>7022246932</t>
  </si>
  <si>
    <t>97969</t>
  </si>
  <si>
    <t>825560</t>
  </si>
  <si>
    <t>Stephanie Johnson</t>
  </si>
  <si>
    <t>432289</t>
  </si>
  <si>
    <t>Michael Huerta</t>
  </si>
  <si>
    <t>28582 Collins Pines West William, AR 30429</t>
  </si>
  <si>
    <t>7898974960</t>
  </si>
  <si>
    <t>89316</t>
  </si>
  <si>
    <t>613156</t>
  </si>
  <si>
    <t>Tammy Simon</t>
  </si>
  <si>
    <t>430991</t>
  </si>
  <si>
    <t>Brianna Whitehead</t>
  </si>
  <si>
    <t>488 Harmon Center North Rebeccaton, IL 94981</t>
  </si>
  <si>
    <t>9463355833</t>
  </si>
  <si>
    <t>541024</t>
  </si>
  <si>
    <t>Jessica Mckay</t>
  </si>
  <si>
    <t>432034</t>
  </si>
  <si>
    <t>Susan Holland</t>
  </si>
  <si>
    <t>06617 Smith Land New Brianville, AK 07664</t>
  </si>
  <si>
    <t>9553096802</t>
  </si>
  <si>
    <t>20728</t>
  </si>
  <si>
    <t>441960</t>
  </si>
  <si>
    <t>Michelle Lara</t>
  </si>
  <si>
    <t>426037</t>
  </si>
  <si>
    <t>Valerie Adams</t>
  </si>
  <si>
    <t>26954 Murphy Overpass Suite 212 West Scott, LA 10807</t>
  </si>
  <si>
    <t>3896904208</t>
  </si>
  <si>
    <t>76959</t>
  </si>
  <si>
    <t>100263</t>
  </si>
  <si>
    <t>Erin Garcia</t>
  </si>
  <si>
    <t>410168</t>
  </si>
  <si>
    <t>Brittany Adams</t>
  </si>
  <si>
    <t>767 Dickerson Curve Elizabethmouth, MI 30691</t>
  </si>
  <si>
    <t>3400936138</t>
  </si>
  <si>
    <t>19568</t>
  </si>
  <si>
    <t>215762</t>
  </si>
  <si>
    <t>Christian Allen</t>
  </si>
  <si>
    <t>428568</t>
  </si>
  <si>
    <t>Sean Manning</t>
  </si>
  <si>
    <t>221 Deborah Drives Apt. 954 Lake Charles, WA 33176</t>
  </si>
  <si>
    <t>18354049383</t>
  </si>
  <si>
    <t>62177</t>
  </si>
  <si>
    <t>978733</t>
  </si>
  <si>
    <t>Zachary Sanchez</t>
  </si>
  <si>
    <t>413052</t>
  </si>
  <si>
    <t>John Cuevas</t>
  </si>
  <si>
    <t>513 Hernandez Islands Timothyborough, TN 53183</t>
  </si>
  <si>
    <t>5134119234</t>
  </si>
  <si>
    <t>92018</t>
  </si>
  <si>
    <t>270292</t>
  </si>
  <si>
    <t>Emily Everett MD</t>
  </si>
  <si>
    <t>424535</t>
  </si>
  <si>
    <t>Amber Huff</t>
  </si>
  <si>
    <t>0567 Janet Branch New Karen, AZ 40542</t>
  </si>
  <si>
    <t>8368486912</t>
  </si>
  <si>
    <t>34495</t>
  </si>
  <si>
    <t>649968</t>
  </si>
  <si>
    <t>Anna Davis</t>
  </si>
  <si>
    <t>408552</t>
  </si>
  <si>
    <t>Lori Wallace MD</t>
  </si>
  <si>
    <t>281 Huber Plain Davidstad, MA 79177</t>
  </si>
  <si>
    <t>5059740111</t>
  </si>
  <si>
    <t>44570</t>
  </si>
  <si>
    <t>166073</t>
  </si>
  <si>
    <t>Jennifer Howard</t>
  </si>
  <si>
    <t>433963</t>
  </si>
  <si>
    <t>Jonathan Mcdonald</t>
  </si>
  <si>
    <t>985 Theresa Motorway Suite 309 Keithfurt, GA 60062</t>
  </si>
  <si>
    <t>7773517433</t>
  </si>
  <si>
    <t>53545</t>
  </si>
  <si>
    <t>198459</t>
  </si>
  <si>
    <t>Ralph Guerrero</t>
  </si>
  <si>
    <t>418413</t>
  </si>
  <si>
    <t>Rebecca White</t>
  </si>
  <si>
    <t>473 Fischer Pines North Mindy, ID 58213</t>
  </si>
  <si>
    <t>10491869763</t>
  </si>
  <si>
    <t>29858</t>
  </si>
  <si>
    <t>377735</t>
  </si>
  <si>
    <t>Sandra Tanner</t>
  </si>
  <si>
    <t>413077</t>
  </si>
  <si>
    <t>Ashley Mcdonald</t>
  </si>
  <si>
    <t>8562 Elizabeth Stravenue Apt. 155 New Shanehaven, CA 29152</t>
  </si>
  <si>
    <t>1451764782</t>
  </si>
  <si>
    <t>79626</t>
  </si>
  <si>
    <t>672679</t>
  </si>
  <si>
    <t>Willie Schaefer</t>
  </si>
  <si>
    <t>428523</t>
  </si>
  <si>
    <t>Stephanie Robertson</t>
  </si>
  <si>
    <t>4813 Amanda Isle Elizabethstad, MS 70295</t>
  </si>
  <si>
    <t>0427115061</t>
  </si>
  <si>
    <t>10063</t>
  </si>
  <si>
    <t>775624</t>
  </si>
  <si>
    <t>Ryan Cameron</t>
  </si>
  <si>
    <t>414434</t>
  </si>
  <si>
    <t>Tara Wilkerson</t>
  </si>
  <si>
    <t>7686 Baldwin Radial New Jennifer, AK 17066</t>
  </si>
  <si>
    <t>1005702666</t>
  </si>
  <si>
    <t>90151</t>
  </si>
  <si>
    <t>955135</t>
  </si>
  <si>
    <t>Mark Wilson</t>
  </si>
  <si>
    <t>418668</t>
  </si>
  <si>
    <t>Laura Paul</t>
  </si>
  <si>
    <t>6433 Caitlyn Squares Suite 560 Carrieport, MA 75916</t>
  </si>
  <si>
    <t>9671137054</t>
  </si>
  <si>
    <t>83692</t>
  </si>
  <si>
    <t>484902</t>
  </si>
  <si>
    <t>Robert Fritz</t>
  </si>
  <si>
    <t>408889</t>
  </si>
  <si>
    <t>Scott Jackson</t>
  </si>
  <si>
    <t>2159 Mcbride Tunnel Apt. 131 Thomasmouth, OK 67569</t>
  </si>
  <si>
    <t>2087239299</t>
  </si>
  <si>
    <t>14729</t>
  </si>
  <si>
    <t>636221</t>
  </si>
  <si>
    <t>Samantha Martin</t>
  </si>
  <si>
    <t>416565</t>
  </si>
  <si>
    <t>5433 White Mountains Suite 758 Stewartton, WA 42064</t>
  </si>
  <si>
    <t>13736558610</t>
  </si>
  <si>
    <t>721655</t>
  </si>
  <si>
    <t>Eduardo Gray</t>
  </si>
  <si>
    <t>425079</t>
  </si>
  <si>
    <t>Toni Scott</t>
  </si>
  <si>
    <t>65117 Robert Villages Suite 965 Callahanhaven, MN 60450</t>
  </si>
  <si>
    <t>6612522065</t>
  </si>
  <si>
    <t>98298</t>
  </si>
  <si>
    <t>130002</t>
  </si>
  <si>
    <t>Rachel Smith</t>
  </si>
  <si>
    <t>428003</t>
  </si>
  <si>
    <t>Jordan Snyder</t>
  </si>
  <si>
    <t>025 Owens Drive Randallville, VT 59094</t>
  </si>
  <si>
    <t>2916593475</t>
  </si>
  <si>
    <t>39058</t>
  </si>
  <si>
    <t>497130</t>
  </si>
  <si>
    <t>Adam Gibson</t>
  </si>
  <si>
    <t>422790</t>
  </si>
  <si>
    <t>Noah Williams</t>
  </si>
  <si>
    <t>45944 Porter Orchard Schwartzborough, ME 68762</t>
  </si>
  <si>
    <t>2255966112</t>
  </si>
  <si>
    <t>28287</t>
  </si>
  <si>
    <t>805953</t>
  </si>
  <si>
    <t>Nicole Sanchez</t>
  </si>
  <si>
    <t>433187</t>
  </si>
  <si>
    <t>773 Kramer Crescent Suite 061 East Dakota, KY 44543</t>
  </si>
  <si>
    <t>1229317879</t>
  </si>
  <si>
    <t>55904</t>
  </si>
  <si>
    <t>319670</t>
  </si>
  <si>
    <t>Jennifer Davis</t>
  </si>
  <si>
    <t>420871</t>
  </si>
  <si>
    <t>Elizabeth Matthews</t>
  </si>
  <si>
    <t>9105 Charles Parkways Suite 595 Stevenhaven, NM 84517</t>
  </si>
  <si>
    <t>6019171124</t>
  </si>
  <si>
    <t>29426</t>
  </si>
  <si>
    <t>853787</t>
  </si>
  <si>
    <t>Dustin Moore</t>
  </si>
  <si>
    <t>436801</t>
  </si>
  <si>
    <t>Katie Mccormick PhD</t>
  </si>
  <si>
    <t>Unit 0525 Box 2782 DPO AP 65785</t>
  </si>
  <si>
    <t>8301290807</t>
  </si>
  <si>
    <t>29467</t>
  </si>
  <si>
    <t>597764</t>
  </si>
  <si>
    <t>Hannah Miles</t>
  </si>
  <si>
    <t>404670</t>
  </si>
  <si>
    <t>Paul Le</t>
  </si>
  <si>
    <t>35987 Jeffrey Corners Jenniferbury, MO 01858</t>
  </si>
  <si>
    <t>4350265877</t>
  </si>
  <si>
    <t>13952</t>
  </si>
  <si>
    <t>182863</t>
  </si>
  <si>
    <t>Jared Strickland</t>
  </si>
  <si>
    <t>425460</t>
  </si>
  <si>
    <t>Anita Graves</t>
  </si>
  <si>
    <t>Unit 0848 Box 9639 DPO AE 26665</t>
  </si>
  <si>
    <t>6507517111</t>
  </si>
  <si>
    <t>21841</t>
  </si>
  <si>
    <t>934062</t>
  </si>
  <si>
    <t>Audrey Garcia</t>
  </si>
  <si>
    <t>407482</t>
  </si>
  <si>
    <t>Kristine Smith</t>
  </si>
  <si>
    <t>31997 Little Rapids Morrisonstad, MA 33447</t>
  </si>
  <si>
    <t>2057992779</t>
  </si>
  <si>
    <t>82802</t>
  </si>
  <si>
    <t>878166</t>
  </si>
  <si>
    <t>Brianna James</t>
  </si>
  <si>
    <t>405384</t>
  </si>
  <si>
    <t>Robert Rivera</t>
  </si>
  <si>
    <t>10836 Baker Plains New Danaburgh, ND 48980</t>
  </si>
  <si>
    <t>4871475453</t>
  </si>
  <si>
    <t>37724</t>
  </si>
  <si>
    <t>709083</t>
  </si>
  <si>
    <t>Sharon Watson</t>
  </si>
  <si>
    <t>405925</t>
  </si>
  <si>
    <t>Samantha Mercado</t>
  </si>
  <si>
    <t>08179 Mendoza Plains Fordstad, MI 44414</t>
  </si>
  <si>
    <t>5670873286</t>
  </si>
  <si>
    <t>13825</t>
  </si>
  <si>
    <t>465615</t>
  </si>
  <si>
    <t>Paula Mercado</t>
  </si>
  <si>
    <t>419850</t>
  </si>
  <si>
    <t>Adrienne Barton</t>
  </si>
  <si>
    <t>2244 Wolf Drive East Susan, WV 21554</t>
  </si>
  <si>
    <t>4592422911</t>
  </si>
  <si>
    <t>84903</t>
  </si>
  <si>
    <t>693514</t>
  </si>
  <si>
    <t>Jessica Butler</t>
  </si>
  <si>
    <t>434114</t>
  </si>
  <si>
    <t>Nathan Barrett</t>
  </si>
  <si>
    <t>0132 Ellison Club East Jennifermouth, AR 05311</t>
  </si>
  <si>
    <t>8572667847</t>
  </si>
  <si>
    <t>48588</t>
  </si>
  <si>
    <t>720295</t>
  </si>
  <si>
    <t>Steven Wade</t>
  </si>
  <si>
    <t>421407</t>
  </si>
  <si>
    <t>Jeremiah Santiago</t>
  </si>
  <si>
    <t>Unit 0818 Box 4348 DPO AA 09927</t>
  </si>
  <si>
    <t>3410474309</t>
  </si>
  <si>
    <t>21874</t>
  </si>
  <si>
    <t>376021</t>
  </si>
  <si>
    <t>Sarah Paul</t>
  </si>
  <si>
    <t>426446</t>
  </si>
  <si>
    <t>Natalie Ruiz</t>
  </si>
  <si>
    <t>USNS Gray FPO AA 28299</t>
  </si>
  <si>
    <t>8718476108</t>
  </si>
  <si>
    <t>18471</t>
  </si>
  <si>
    <t>446988</t>
  </si>
  <si>
    <t>431939</t>
  </si>
  <si>
    <t>Robert Parks</t>
  </si>
  <si>
    <t>95355 Garrett Branch North Johnside, MO 87511</t>
  </si>
  <si>
    <t>17479432583</t>
  </si>
  <si>
    <t>88608</t>
  </si>
  <si>
    <t>245521</t>
  </si>
  <si>
    <t>Tina Allen</t>
  </si>
  <si>
    <t>407274</t>
  </si>
  <si>
    <t>Joshua Pham</t>
  </si>
  <si>
    <t>74442 Gabriella Divide Suite 090 Robertchester, ME 18186</t>
  </si>
  <si>
    <t>1911592341</t>
  </si>
  <si>
    <t>25935</t>
  </si>
  <si>
    <t>328850</t>
  </si>
  <si>
    <t>Andrea Kane</t>
  </si>
  <si>
    <t>794</t>
  </si>
  <si>
    <t>437989</t>
  </si>
  <si>
    <t>Ryan Davis</t>
  </si>
  <si>
    <t>955 Higgins Green Stevenview, CA 44092</t>
  </si>
  <si>
    <t>3536306554</t>
  </si>
  <si>
    <t>94742</t>
  </si>
  <si>
    <t>358615</t>
  </si>
  <si>
    <t>Andrew Rios</t>
  </si>
  <si>
    <t>434761</t>
  </si>
  <si>
    <t>Jared Davis</t>
  </si>
  <si>
    <t>854 Shelton Shores Apt. 483 Rossbury, AZ 40013</t>
  </si>
  <si>
    <t>9716251628</t>
  </si>
  <si>
    <t>74208</t>
  </si>
  <si>
    <t>631193</t>
  </si>
  <si>
    <t>Clinton Jackson</t>
  </si>
  <si>
    <t>408400</t>
  </si>
  <si>
    <t>Bryan Simmons</t>
  </si>
  <si>
    <t>9160 Ward Hollow Apt. 269 Lake Sarah, SD 55879</t>
  </si>
  <si>
    <t>4333129304</t>
  </si>
  <si>
    <t>19628</t>
  </si>
  <si>
    <t>883867</t>
  </si>
  <si>
    <t>Zachary Gibson</t>
  </si>
  <si>
    <t>421970</t>
  </si>
  <si>
    <t>Randall Rice</t>
  </si>
  <si>
    <t>9510 Williams Stream Suite 542 Davidborough, MO 32374</t>
  </si>
  <si>
    <t>2605754538</t>
  </si>
  <si>
    <t>14560</t>
  </si>
  <si>
    <t>923568</t>
  </si>
  <si>
    <t>Carla Day</t>
  </si>
  <si>
    <t>405610</t>
  </si>
  <si>
    <t>Cassandra Cline</t>
  </si>
  <si>
    <t>54387 Young Plains Lake Lawrence, MS 25598</t>
  </si>
  <si>
    <t>7451555248</t>
  </si>
  <si>
    <t>98497</t>
  </si>
  <si>
    <t>958912</t>
  </si>
  <si>
    <t>Stephanie Bauer</t>
  </si>
  <si>
    <t>432619</t>
  </si>
  <si>
    <t>Jacob Jensen</t>
  </si>
  <si>
    <t>678 Johnathan Ports Lake Keith, NV 67509</t>
  </si>
  <si>
    <t>15016096572</t>
  </si>
  <si>
    <t>91145</t>
  </si>
  <si>
    <t>381488</t>
  </si>
  <si>
    <t>Kim Davis</t>
  </si>
  <si>
    <t>414110</t>
  </si>
  <si>
    <t>Kerry Richards</t>
  </si>
  <si>
    <t>47595 Blackwell Light Rodrigueztown, NJ 82589</t>
  </si>
  <si>
    <t>8815298423</t>
  </si>
  <si>
    <t>86423</t>
  </si>
  <si>
    <t>477756</t>
  </si>
  <si>
    <t>403976</t>
  </si>
  <si>
    <t>Derek Calhoun</t>
  </si>
  <si>
    <t>55525 Philip Trafficway Apt. 343 Lake Anthony, FL 31047</t>
  </si>
  <si>
    <t>4413921929</t>
  </si>
  <si>
    <t>46227</t>
  </si>
  <si>
    <t>322451</t>
  </si>
  <si>
    <t>Marc Rogers</t>
  </si>
  <si>
    <t>439580</t>
  </si>
  <si>
    <t>Ricky Parker</t>
  </si>
  <si>
    <t>615 Wilson Trail Apt. 706 Elizabethchester, ID 84355</t>
  </si>
  <si>
    <t>2226557533</t>
  </si>
  <si>
    <t>73232</t>
  </si>
  <si>
    <t>337171</t>
  </si>
  <si>
    <t>Johnny Burnett</t>
  </si>
  <si>
    <t>404225</t>
  </si>
  <si>
    <t>75882 Flores Underpass West Caseychester, RI 11182</t>
  </si>
  <si>
    <t>9943542275</t>
  </si>
  <si>
    <t>46176</t>
  </si>
  <si>
    <t>820963</t>
  </si>
  <si>
    <t>Kathleen Smith</t>
  </si>
  <si>
    <t>412957</t>
  </si>
  <si>
    <t>Alison King</t>
  </si>
  <si>
    <t>1979 Jonathan Shore Suite 773 Montoyafurt, AR 97399</t>
  </si>
  <si>
    <t>5853429870</t>
  </si>
  <si>
    <t>19552</t>
  </si>
  <si>
    <t>758928</t>
  </si>
  <si>
    <t>Luis Tucker</t>
  </si>
  <si>
    <t>437210</t>
  </si>
  <si>
    <t>Justin Neal</t>
  </si>
  <si>
    <t>56489 Todd Circle Apt. 967 Morganberg, PA 01928</t>
  </si>
  <si>
    <t>9498152743</t>
  </si>
  <si>
    <t>33713</t>
  </si>
  <si>
    <t>547503</t>
  </si>
  <si>
    <t>Rachel Miller</t>
  </si>
  <si>
    <t>418851</t>
  </si>
  <si>
    <t>Stephen Bean</t>
  </si>
  <si>
    <t>2670 Michele Mountains East Krystal, NV 53191</t>
  </si>
  <si>
    <t>7791441478</t>
  </si>
  <si>
    <t>89705</t>
  </si>
  <si>
    <t>541710</t>
  </si>
  <si>
    <t>Shannon Nicholson</t>
  </si>
  <si>
    <t>430871</t>
  </si>
  <si>
    <t>Tracie Blackburn</t>
  </si>
  <si>
    <t>97646 Adams Drive South Alexis, ID 41535</t>
  </si>
  <si>
    <t>1042201575</t>
  </si>
  <si>
    <t>56699</t>
  </si>
  <si>
    <t>712188</t>
  </si>
  <si>
    <t>Sean White</t>
  </si>
  <si>
    <t>403804</t>
  </si>
  <si>
    <t>Angela Blair</t>
  </si>
  <si>
    <t>1624 Briana Valley Bakerfurt, VT 83555</t>
  </si>
  <si>
    <t>6851920919</t>
  </si>
  <si>
    <t>70057</t>
  </si>
  <si>
    <t>835979</t>
  </si>
  <si>
    <t>Brittney Bates</t>
  </si>
  <si>
    <t>410651</t>
  </si>
  <si>
    <t>Christine Bullock</t>
  </si>
  <si>
    <t>91074 Espinoza Spurs Jimenezstad, TN 01112</t>
  </si>
  <si>
    <t>1035188042</t>
  </si>
  <si>
    <t>67154</t>
  </si>
  <si>
    <t>277310</t>
  </si>
  <si>
    <t>Brandon Mccullough</t>
  </si>
  <si>
    <t>400917</t>
  </si>
  <si>
    <t>Lauren Williams</t>
  </si>
  <si>
    <t>830 Aaron Tunnel Coryview, CA 99056</t>
  </si>
  <si>
    <t>1650889940</t>
  </si>
  <si>
    <t>40824</t>
  </si>
  <si>
    <t>643752</t>
  </si>
  <si>
    <t>Evelyn Cox</t>
  </si>
  <si>
    <t>439557</t>
  </si>
  <si>
    <t>Keith Trevino</t>
  </si>
  <si>
    <t>70600 Kathleen Shoal Apt. 611 Bruceberg, IN 29562</t>
  </si>
  <si>
    <t>1906870841</t>
  </si>
  <si>
    <t>60028</t>
  </si>
  <si>
    <t>144004</t>
  </si>
  <si>
    <t>Michael Foster</t>
  </si>
  <si>
    <t>437858</t>
  </si>
  <si>
    <t>Christine Nguyen</t>
  </si>
  <si>
    <t>35937 Bryan Estate Suite 785 New Charles, IL 46072</t>
  </si>
  <si>
    <t>12814176104</t>
  </si>
  <si>
    <t>41582</t>
  </si>
  <si>
    <t>202433</t>
  </si>
  <si>
    <t>Whitney Cruz</t>
  </si>
  <si>
    <t>402421</t>
  </si>
  <si>
    <t>Sara Villarreal</t>
  </si>
  <si>
    <t>547 Stephanie Green Brandiview, OR 36197</t>
  </si>
  <si>
    <t>8523926360</t>
  </si>
  <si>
    <t>77897</t>
  </si>
  <si>
    <t>940733</t>
  </si>
  <si>
    <t>Charles Shah</t>
  </si>
  <si>
    <t>402011</t>
  </si>
  <si>
    <t>Teresa Haney</t>
  </si>
  <si>
    <t>87085 Hensley Glen Suite 792 Lake Connie, NC 29923</t>
  </si>
  <si>
    <t>5474059510</t>
  </si>
  <si>
    <t>25957</t>
  </si>
  <si>
    <t>692498</t>
  </si>
  <si>
    <t>Julie Hernandez</t>
  </si>
  <si>
    <t>412386</t>
  </si>
  <si>
    <t>Jessica Perez</t>
  </si>
  <si>
    <t>11970 Ashley Spur Glasschester, NH 66480</t>
  </si>
  <si>
    <t>5684788415</t>
  </si>
  <si>
    <t>93753</t>
  </si>
  <si>
    <t>305929</t>
  </si>
  <si>
    <t>Samantha Gilbert</t>
  </si>
  <si>
    <t>408927</t>
  </si>
  <si>
    <t>Clayton Tucker</t>
  </si>
  <si>
    <t>02418 Brown Port West Alexis, NV 54464</t>
  </si>
  <si>
    <t>4931084491</t>
  </si>
  <si>
    <t>95139</t>
  </si>
  <si>
    <t>738763</t>
  </si>
  <si>
    <t>Brittany Avery</t>
  </si>
  <si>
    <t>404293</t>
  </si>
  <si>
    <t>Jeffrey Smith</t>
  </si>
  <si>
    <t>20941 Anderson Walk Suite 751 South Gregory, TX 92848</t>
  </si>
  <si>
    <t>6161369194</t>
  </si>
  <si>
    <t>16863</t>
  </si>
  <si>
    <t>498060</t>
  </si>
  <si>
    <t>Eric Henderson</t>
  </si>
  <si>
    <t>Mark Blake</t>
  </si>
  <si>
    <t>3211 Aaron Gardens East Michaelburgh, MA 01900</t>
  </si>
  <si>
    <t>6195123791</t>
  </si>
  <si>
    <t>39839</t>
  </si>
  <si>
    <t>535640</t>
  </si>
  <si>
    <t>Amy Nolan</t>
  </si>
  <si>
    <t>424446</t>
  </si>
  <si>
    <t>David Gonzalez</t>
  </si>
  <si>
    <t>401 Kim Trafficway Hayesburgh, AL 89035</t>
  </si>
  <si>
    <t>4055932303</t>
  </si>
  <si>
    <t>87596</t>
  </si>
  <si>
    <t>605914</t>
  </si>
  <si>
    <t>Paul Garrett</t>
  </si>
  <si>
    <t>430795</t>
  </si>
  <si>
    <t>Steven Wang</t>
  </si>
  <si>
    <t>7746 Daniel Squares Apt. 892 New Katherineburgh, WY 65887</t>
  </si>
  <si>
    <t>6526704759</t>
  </si>
  <si>
    <t>99650</t>
  </si>
  <si>
    <t>284403</t>
  </si>
  <si>
    <t>Daniel Garcia</t>
  </si>
  <si>
    <t>415342</t>
  </si>
  <si>
    <t>Zachary Dixon</t>
  </si>
  <si>
    <t>8301 Roth Forges Suite 746 North Brad, MT 94750</t>
  </si>
  <si>
    <t>1929060421</t>
  </si>
  <si>
    <t>59285</t>
  </si>
  <si>
    <t>243001</t>
  </si>
  <si>
    <t>Alyssa Kemp</t>
  </si>
  <si>
    <t>401720</t>
  </si>
  <si>
    <t>Sandra Morris</t>
  </si>
  <si>
    <t>5717 Tanya Course Apt. 275 South Xavier, VT 46010</t>
  </si>
  <si>
    <t>3805699572</t>
  </si>
  <si>
    <t>35115</t>
  </si>
  <si>
    <t>569890</t>
  </si>
  <si>
    <t>Mathew Foley</t>
  </si>
  <si>
    <t>414032</t>
  </si>
  <si>
    <t>Joseph Mitchell</t>
  </si>
  <si>
    <t>613 Olson Walk North Robertborough, WV 76602</t>
  </si>
  <si>
    <t>4464370260</t>
  </si>
  <si>
    <t>24923</t>
  </si>
  <si>
    <t>519981</t>
  </si>
  <si>
    <t>Heather Crawford</t>
  </si>
  <si>
    <t>411520</t>
  </si>
  <si>
    <t>Dalton Davis</t>
  </si>
  <si>
    <t>1333 Armstrong Green Suite 319 Jillstad, RI 80863</t>
  </si>
  <si>
    <t>2119758766</t>
  </si>
  <si>
    <t>51872</t>
  </si>
  <si>
    <t>432564</t>
  </si>
  <si>
    <t>Richard Morales</t>
  </si>
  <si>
    <t>438245</t>
  </si>
  <si>
    <t>95356 Frank Track Suite 492 Port Cristian, IL 11563</t>
  </si>
  <si>
    <t>2991885108</t>
  </si>
  <si>
    <t>80343</t>
  </si>
  <si>
    <t>801762</t>
  </si>
  <si>
    <t>Crystal Friedman</t>
  </si>
  <si>
    <t>414464</t>
  </si>
  <si>
    <t>Jeffrey Rodriguez DDS</t>
  </si>
  <si>
    <t>0628 Cook Divide West Kyle, FL 55277</t>
  </si>
  <si>
    <t>9738314836</t>
  </si>
  <si>
    <t>371275</t>
  </si>
  <si>
    <t>Randy Johnson</t>
  </si>
  <si>
    <t>412906</t>
  </si>
  <si>
    <t>Adam Pope</t>
  </si>
  <si>
    <t>57202 Collins Brooks Suite 961 Port Christina, SC 36937</t>
  </si>
  <si>
    <t>1460078990</t>
  </si>
  <si>
    <t>48371</t>
  </si>
  <si>
    <t>531402</t>
  </si>
  <si>
    <t>Vernon Valencia</t>
  </si>
  <si>
    <t>410315</t>
  </si>
  <si>
    <t>Devin Young</t>
  </si>
  <si>
    <t>297 Howe Coves West Emily, VA 50887</t>
  </si>
  <si>
    <t>9198704600</t>
  </si>
  <si>
    <t>95621</t>
  </si>
  <si>
    <t>877601</t>
  </si>
  <si>
    <t>Edwin Cardenas</t>
  </si>
  <si>
    <t>439761</t>
  </si>
  <si>
    <t>Patricia Smith</t>
  </si>
  <si>
    <t>20855 Smith Squares Suite 843 Danielborough, FL 96580</t>
  </si>
  <si>
    <t>9136317501</t>
  </si>
  <si>
    <t>84499</t>
  </si>
  <si>
    <t>603617</t>
  </si>
  <si>
    <t>Glenn Doyle</t>
  </si>
  <si>
    <t>433252</t>
  </si>
  <si>
    <t>9288 Pamela Crossing Suite 587 South Virginia, OK 01102</t>
  </si>
  <si>
    <t>1621186678</t>
  </si>
  <si>
    <t>63795</t>
  </si>
  <si>
    <t>582377</t>
  </si>
  <si>
    <t>Natalie Wilkerson</t>
  </si>
  <si>
    <t>413054</t>
  </si>
  <si>
    <t>Rebecca Maldonado</t>
  </si>
  <si>
    <t>4810 Hernandez Mount Tiffanystad, WI 36356</t>
  </si>
  <si>
    <t>1149995481</t>
  </si>
  <si>
    <t>90178</t>
  </si>
  <si>
    <t>763894</t>
  </si>
  <si>
    <t>Casey Smith</t>
  </si>
  <si>
    <t>Luis Duncan</t>
  </si>
  <si>
    <t>PSC 3021, Box 5418 APO AA 44829</t>
  </si>
  <si>
    <t>4593487781</t>
  </si>
  <si>
    <t>13471</t>
  </si>
  <si>
    <t>803013</t>
  </si>
  <si>
    <t>Vincent Jordan</t>
  </si>
  <si>
    <t>413942</t>
  </si>
  <si>
    <t>Alicia Acosta</t>
  </si>
  <si>
    <t>098 White Camp Suite 238 New Damon, ID 84090</t>
  </si>
  <si>
    <t>3169792669</t>
  </si>
  <si>
    <t>38306</t>
  </si>
  <si>
    <t>901770</t>
  </si>
  <si>
    <t>Lynn Jones</t>
  </si>
  <si>
    <t>406392</t>
  </si>
  <si>
    <t>Andrew Hall</t>
  </si>
  <si>
    <t>99079 Timothy Drives Smithtown, IA 29662</t>
  </si>
  <si>
    <t>7748748178</t>
  </si>
  <si>
    <t>32208</t>
  </si>
  <si>
    <t>691832</t>
  </si>
  <si>
    <t>Rachel Mathis</t>
  </si>
  <si>
    <t>437190</t>
  </si>
  <si>
    <t>Bradley Parker</t>
  </si>
  <si>
    <t>584 Michael Junctions Rodriguezview, VA 86335</t>
  </si>
  <si>
    <t>4775584280</t>
  </si>
  <si>
    <t>96773</t>
  </si>
  <si>
    <t>205041</t>
  </si>
  <si>
    <t>Cristina Smith</t>
  </si>
  <si>
    <t>698</t>
  </si>
  <si>
    <t>426091</t>
  </si>
  <si>
    <t>Rhonda Cantrell</t>
  </si>
  <si>
    <t>8797 Mark Keys Suite 843 New Davidtown, AZ 34608</t>
  </si>
  <si>
    <t>1031810499</t>
  </si>
  <si>
    <t>89562</t>
  </si>
  <si>
    <t>208353</t>
  </si>
  <si>
    <t>Sheila Garcia</t>
  </si>
  <si>
    <t>420029</t>
  </si>
  <si>
    <t>19722 Smith Forge North Robertburgh, DC 14846</t>
  </si>
  <si>
    <t>0078739603</t>
  </si>
  <si>
    <t>85414</t>
  </si>
  <si>
    <t>162825</t>
  </si>
  <si>
    <t>Thomas Jackson</t>
  </si>
  <si>
    <t>437103</t>
  </si>
  <si>
    <t>Carol Mcdaniel</t>
  </si>
  <si>
    <t>361 Randolph Skyway Suite 918 Lake Karenmouth, AL 92610</t>
  </si>
  <si>
    <t>9777272830</t>
  </si>
  <si>
    <t>42901</t>
  </si>
  <si>
    <t>695101</t>
  </si>
  <si>
    <t>Kelsey Davis</t>
  </si>
  <si>
    <t>426008</t>
  </si>
  <si>
    <t>Christopher Simpson</t>
  </si>
  <si>
    <t>189 Roberts Drive Suite 359 Morganfurt, ME 56081</t>
  </si>
  <si>
    <t>5500887616</t>
  </si>
  <si>
    <t>34849</t>
  </si>
  <si>
    <t>258970</t>
  </si>
  <si>
    <t>Stephanie King</t>
  </si>
  <si>
    <t>421329</t>
  </si>
  <si>
    <t>Belinda Johnson</t>
  </si>
  <si>
    <t>054 Diana Corners Wilsonfurt, IA 59917</t>
  </si>
  <si>
    <t>1482598545</t>
  </si>
  <si>
    <t>63904</t>
  </si>
  <si>
    <t>737438</t>
  </si>
  <si>
    <t>Carlos Meyer</t>
  </si>
  <si>
    <t>433082</t>
  </si>
  <si>
    <t>Thomas Riley</t>
  </si>
  <si>
    <t>624 Jimenez Radial Lake John, HI 86304</t>
  </si>
  <si>
    <t>12786897693</t>
  </si>
  <si>
    <t>22141</t>
  </si>
  <si>
    <t>437812</t>
  </si>
  <si>
    <t>Daniel Pace</t>
  </si>
  <si>
    <t>434375</t>
  </si>
  <si>
    <t>Michael Hensley</t>
  </si>
  <si>
    <t>71779 Ronald Rapids East Doris, NH 65172</t>
  </si>
  <si>
    <t>2404700654</t>
  </si>
  <si>
    <t>79433</t>
  </si>
  <si>
    <t>909258</t>
  </si>
  <si>
    <t>Nicholas Mendez</t>
  </si>
  <si>
    <t>435757</t>
  </si>
  <si>
    <t>Beverly Villa</t>
  </si>
  <si>
    <t>454 Amy Lights Apt. 029 Ortizburgh, GA 27988</t>
  </si>
  <si>
    <t>7773890996</t>
  </si>
  <si>
    <t>33386</t>
  </si>
  <si>
    <t>229180</t>
  </si>
  <si>
    <t>Michelle Foley</t>
  </si>
  <si>
    <t>410178</t>
  </si>
  <si>
    <t>75301 Michael Highway Apt. 998 Robertport, SC 37458</t>
  </si>
  <si>
    <t>5391029809</t>
  </si>
  <si>
    <t>51040</t>
  </si>
  <si>
    <t>377259</t>
  </si>
  <si>
    <t>Peter Skinner</t>
  </si>
  <si>
    <t>409256</t>
  </si>
  <si>
    <t>5402 Gregory Mills Connormouth, UT 38436</t>
  </si>
  <si>
    <t>8846248967</t>
  </si>
  <si>
    <t>59431</t>
  </si>
  <si>
    <t>225710</t>
  </si>
  <si>
    <t>Carmen Christian</t>
  </si>
  <si>
    <t>410567</t>
  </si>
  <si>
    <t>Brian Morris</t>
  </si>
  <si>
    <t>711 James Cliffs Lake Ricardoton, HI 27576</t>
  </si>
  <si>
    <t>7087470398</t>
  </si>
  <si>
    <t>75595</t>
  </si>
  <si>
    <t>664086</t>
  </si>
  <si>
    <t>439551</t>
  </si>
  <si>
    <t>Amanda Lyons</t>
  </si>
  <si>
    <t>371 Rivera Coves Apt. 633 Lake Andrewstad, CO 47654</t>
  </si>
  <si>
    <t>7270806158</t>
  </si>
  <si>
    <t>25259</t>
  </si>
  <si>
    <t>573527</t>
  </si>
  <si>
    <t>Derek Ball</t>
  </si>
  <si>
    <t>437909</t>
  </si>
  <si>
    <t>Lisa Hansen</t>
  </si>
  <si>
    <t>38594 Rowe Lane Suite 631 Mckenzieburgh, CO 36044</t>
  </si>
  <si>
    <t>4941157087</t>
  </si>
  <si>
    <t>86585</t>
  </si>
  <si>
    <t>775548</t>
  </si>
  <si>
    <t>Melissa Lewis</t>
  </si>
  <si>
    <t>Andres Fitzpatrick</t>
  </si>
  <si>
    <t>74355 Kim Trail Suite 021 West Jackburgh, AK 82035</t>
  </si>
  <si>
    <t>4963415167</t>
  </si>
  <si>
    <t>83604</t>
  </si>
  <si>
    <t>760392</t>
  </si>
  <si>
    <t>Tina Evans</t>
  </si>
  <si>
    <t>421642</t>
  </si>
  <si>
    <t>Seth Payne</t>
  </si>
  <si>
    <t>PSC 3218, Box 9748 APO AA 56309</t>
  </si>
  <si>
    <t>3780293348</t>
  </si>
  <si>
    <t>32558</t>
  </si>
  <si>
    <t>871314</t>
  </si>
  <si>
    <t>Aaron Russell</t>
  </si>
  <si>
    <t>434937</t>
  </si>
  <si>
    <t>Charles Raymond</t>
  </si>
  <si>
    <t>31868 Denise Canyon Suite 046 East Ryan, DE 25654</t>
  </si>
  <si>
    <t>0323503468</t>
  </si>
  <si>
    <t>43164</t>
  </si>
  <si>
    <t>972349</t>
  </si>
  <si>
    <t>Justin Obrien</t>
  </si>
  <si>
    <t>412112</t>
  </si>
  <si>
    <t>Joshua Fletcher</t>
  </si>
  <si>
    <t>841 Cunningham Shoals Vaughnside, MI 50161</t>
  </si>
  <si>
    <t>8932451147</t>
  </si>
  <si>
    <t>58976</t>
  </si>
  <si>
    <t>853162</t>
  </si>
  <si>
    <t>Gabriel Garner</t>
  </si>
  <si>
    <t>414902</t>
  </si>
  <si>
    <t>James White</t>
  </si>
  <si>
    <t>985 Webb Trafficway South Karen, WI 31132</t>
  </si>
  <si>
    <t>0678976057</t>
  </si>
  <si>
    <t>10760</t>
  </si>
  <si>
    <t>361228</t>
  </si>
  <si>
    <t>Kyle Oconnor</t>
  </si>
  <si>
    <t>413337</t>
  </si>
  <si>
    <t>Elizabeth Gonzalez</t>
  </si>
  <si>
    <t>45562 Montgomery Plaza Lake Amy, TN 36487</t>
  </si>
  <si>
    <t>6666167424</t>
  </si>
  <si>
    <t>41376</t>
  </si>
  <si>
    <t>304468</t>
  </si>
  <si>
    <t>Mitchell Barry</t>
  </si>
  <si>
    <t>Jamie Robinson</t>
  </si>
  <si>
    <t>3864 Torres Dam Johnsonburgh, MA 22931</t>
  </si>
  <si>
    <t>6392020833</t>
  </si>
  <si>
    <t>34170</t>
  </si>
  <si>
    <t>915657</t>
  </si>
  <si>
    <t>Kristin Lopez</t>
  </si>
  <si>
    <t>401274</t>
  </si>
  <si>
    <t>John Walters</t>
  </si>
  <si>
    <t>001 Angela Rapid Apt. 282 South Johnton, NH 31539</t>
  </si>
  <si>
    <t>2309942188</t>
  </si>
  <si>
    <t>13784</t>
  </si>
  <si>
    <t>119243</t>
  </si>
  <si>
    <t>Andrew Wagner</t>
  </si>
  <si>
    <t>371</t>
  </si>
  <si>
    <t>420828</t>
  </si>
  <si>
    <t>Robert Jones</t>
  </si>
  <si>
    <t>03003 Moran Pass Apt. 271 Lake Tracey, MA 53927</t>
  </si>
  <si>
    <t>4308818235</t>
  </si>
  <si>
    <t>37166</t>
  </si>
  <si>
    <t>194809</t>
  </si>
  <si>
    <t>Johnny Thomas</t>
  </si>
  <si>
    <t>435249</t>
  </si>
  <si>
    <t>Tammy Jordan</t>
  </si>
  <si>
    <t>63185 Kenneth Flat Suite 125 East Josefurt, DC 31938</t>
  </si>
  <si>
    <t>6584491397</t>
  </si>
  <si>
    <t>22494</t>
  </si>
  <si>
    <t>615398</t>
  </si>
  <si>
    <t>Edward Kent</t>
  </si>
  <si>
    <t>425414</t>
  </si>
  <si>
    <t>Tanya Rosario</t>
  </si>
  <si>
    <t>028 Jesus Streets Apt. 826 West Timothy, GA 48005</t>
  </si>
  <si>
    <t>0450774985</t>
  </si>
  <si>
    <t>96653</t>
  </si>
  <si>
    <t>170941</t>
  </si>
  <si>
    <t>Brandy Barr</t>
  </si>
  <si>
    <t>425655</t>
  </si>
  <si>
    <t>George Harrington</t>
  </si>
  <si>
    <t>Unit 7649 Box 9294 DPO AE 33379</t>
  </si>
  <si>
    <t>3579469654</t>
  </si>
  <si>
    <t>85102</t>
  </si>
  <si>
    <t>593027</t>
  </si>
  <si>
    <t>Allen Hall</t>
  </si>
  <si>
    <t>437050</t>
  </si>
  <si>
    <t>Kathleen Lopez</t>
  </si>
  <si>
    <t>122 Dawn Lane Suite 450 Patriciamouth, TN 28821</t>
  </si>
  <si>
    <t>3669542054</t>
  </si>
  <si>
    <t>26022</t>
  </si>
  <si>
    <t>437222</t>
  </si>
  <si>
    <t>Sarah Warner</t>
  </si>
  <si>
    <t>434560</t>
  </si>
  <si>
    <t>Kristina Myers</t>
  </si>
  <si>
    <t>9500 Black Cove New Lori, PA 67521</t>
  </si>
  <si>
    <t>4497130864</t>
  </si>
  <si>
    <t>87096</t>
  </si>
  <si>
    <t>180231</t>
  </si>
  <si>
    <t>Kayla Washington</t>
  </si>
  <si>
    <t>421640</t>
  </si>
  <si>
    <t>Brian Pitts</t>
  </si>
  <si>
    <t>803 Benson Knolls Coxton, TX 84591</t>
  </si>
  <si>
    <t>4901723820</t>
  </si>
  <si>
    <t>90607</t>
  </si>
  <si>
    <t>706007</t>
  </si>
  <si>
    <t>Anthony Ortiz</t>
  </si>
  <si>
    <t>411674</t>
  </si>
  <si>
    <t>28731 John Lights Suite 210 Colinport, KY 60533</t>
  </si>
  <si>
    <t>8614138180</t>
  </si>
  <si>
    <t>48455</t>
  </si>
  <si>
    <t>283113</t>
  </si>
  <si>
    <t>Zachary Austin</t>
  </si>
  <si>
    <t>416374</t>
  </si>
  <si>
    <t>Unit 2946 Box 1038 DPO AE 03533</t>
  </si>
  <si>
    <t>8686593062</t>
  </si>
  <si>
    <t>55186</t>
  </si>
  <si>
    <t>432705</t>
  </si>
  <si>
    <t>Philip Thomas</t>
  </si>
  <si>
    <t>422258</t>
  </si>
  <si>
    <t>Nicholas Gill</t>
  </si>
  <si>
    <t>Unit 9805 Box 6523 DPO AA 71726</t>
  </si>
  <si>
    <t>7780110143</t>
  </si>
  <si>
    <t>34210</t>
  </si>
  <si>
    <t>929183</t>
  </si>
  <si>
    <t>Evelyn Duncan</t>
  </si>
  <si>
    <t>421999</t>
  </si>
  <si>
    <t>Mrs. Jennifer Gonzalez</t>
  </si>
  <si>
    <t>79563 Debra Crossing North Alexview, IN 40556</t>
  </si>
  <si>
    <t>3802240396</t>
  </si>
  <si>
    <t>78232</t>
  </si>
  <si>
    <t>572318</t>
  </si>
  <si>
    <t>James Medina</t>
  </si>
  <si>
    <t>435659</t>
  </si>
  <si>
    <t>Kristin Oconnor</t>
  </si>
  <si>
    <t>199 Kayla Club Lisaborough, FL 80281</t>
  </si>
  <si>
    <t>0153482068</t>
  </si>
  <si>
    <t>206328</t>
  </si>
  <si>
    <t>Willie Terry</t>
  </si>
  <si>
    <t>412555</t>
  </si>
  <si>
    <t>Brianna Lawrence</t>
  </si>
  <si>
    <t>9489 Wheeler Pine Robertton, WA 21881</t>
  </si>
  <si>
    <t>8942751845</t>
  </si>
  <si>
    <t>57872</t>
  </si>
  <si>
    <t>208735</t>
  </si>
  <si>
    <t>Brianna Rodriguez</t>
  </si>
  <si>
    <t>426989</t>
  </si>
  <si>
    <t>Michelle Morgan</t>
  </si>
  <si>
    <t>30649 Kaitlyn Squares Apt. 364 Ashleytown, TN 27635</t>
  </si>
  <si>
    <t>5634736785</t>
  </si>
  <si>
    <t>91837</t>
  </si>
  <si>
    <t>628312</t>
  </si>
  <si>
    <t>Kenneth Becker Jr.</t>
  </si>
  <si>
    <t>410605</t>
  </si>
  <si>
    <t>Elizabeth Simpson</t>
  </si>
  <si>
    <t>94309 Smith Squares Suite 305 Port Heathertown, AK 50876</t>
  </si>
  <si>
    <t>9468699178</t>
  </si>
  <si>
    <t>53434</t>
  </si>
  <si>
    <t>749830</t>
  </si>
  <si>
    <t>Michael Gomez</t>
  </si>
  <si>
    <t>410163</t>
  </si>
  <si>
    <t>Joel Freeman</t>
  </si>
  <si>
    <t>9345 Kimberly Wall West Shannon, KY 87017</t>
  </si>
  <si>
    <t>8437417326</t>
  </si>
  <si>
    <t>63396</t>
  </si>
  <si>
    <t>715068</t>
  </si>
  <si>
    <t>Sean Anderson</t>
  </si>
  <si>
    <t>417787</t>
  </si>
  <si>
    <t>Heidi Henry</t>
  </si>
  <si>
    <t>138 Lindsey Skyway Apt. 948 South Wendy, CT 58999</t>
  </si>
  <si>
    <t>2645941672</t>
  </si>
  <si>
    <t>21814</t>
  </si>
  <si>
    <t>292700</t>
  </si>
  <si>
    <t>Elizabeth Jones</t>
  </si>
  <si>
    <t>402346</t>
  </si>
  <si>
    <t>Vanessa Patterson</t>
  </si>
  <si>
    <t>579 Brandy Parkway Apt. 492 New Lisamouth, FL 23339</t>
  </si>
  <si>
    <t>8936072635</t>
  </si>
  <si>
    <t>80430</t>
  </si>
  <si>
    <t>111124</t>
  </si>
  <si>
    <t>Jonathan Reeves Jr.</t>
  </si>
  <si>
    <t>411881</t>
  </si>
  <si>
    <t>Laura Hartman</t>
  </si>
  <si>
    <t>35053 Kimberly Summit Suite 115 New Davidton, NJ 47896</t>
  </si>
  <si>
    <t>1917268121</t>
  </si>
  <si>
    <t>74498</t>
  </si>
  <si>
    <t>855916</t>
  </si>
  <si>
    <t>Scott Clark</t>
  </si>
  <si>
    <t>424168</t>
  </si>
  <si>
    <t>Lisa Ruiz</t>
  </si>
  <si>
    <t>3080 Alexandra Ridges Port Deborah, CO 33499</t>
  </si>
  <si>
    <t>5270943803</t>
  </si>
  <si>
    <t>67608</t>
  </si>
  <si>
    <t>387423</t>
  </si>
  <si>
    <t>Michael Lloyd</t>
  </si>
  <si>
    <t>412747</t>
  </si>
  <si>
    <t>Kevin Moss</t>
  </si>
  <si>
    <t>38637 Patrick Prairie Suite 128 Lake Robinstad, MT 77580</t>
  </si>
  <si>
    <t>8045969053</t>
  </si>
  <si>
    <t>13559</t>
  </si>
  <si>
    <t>226670</t>
  </si>
  <si>
    <t>Brandi Hensley</t>
  </si>
  <si>
    <t>421120</t>
  </si>
  <si>
    <t>Colleen Jackson</t>
  </si>
  <si>
    <t>USNS Hubbard FPO AA 39774</t>
  </si>
  <si>
    <t>7554535035</t>
  </si>
  <si>
    <t>58479</t>
  </si>
  <si>
    <t>726973</t>
  </si>
  <si>
    <t>401968</t>
  </si>
  <si>
    <t>Terry Richards</t>
  </si>
  <si>
    <t>740 Jacob Isle Apt. 332 East Barbara, MD 95124</t>
  </si>
  <si>
    <t>2819769922</t>
  </si>
  <si>
    <t>12281</t>
  </si>
  <si>
    <t>534513</t>
  </si>
  <si>
    <t>Kaitlin Bray</t>
  </si>
  <si>
    <t>431699</t>
  </si>
  <si>
    <t>Kristin White</t>
  </si>
  <si>
    <t>486 Smith Loaf Suite 544 West Tammymouth, IA 52013</t>
  </si>
  <si>
    <t>5743615956</t>
  </si>
  <si>
    <t>84592</t>
  </si>
  <si>
    <t>770637</t>
  </si>
  <si>
    <t>Kristina Bowen</t>
  </si>
  <si>
    <t>431750</t>
  </si>
  <si>
    <t>Tommy Mccormick</t>
  </si>
  <si>
    <t>197 Megan Plaza Apt. 197 South Nathan, FL 38306</t>
  </si>
  <si>
    <t>9461275632</t>
  </si>
  <si>
    <t>32815</t>
  </si>
  <si>
    <t>576906</t>
  </si>
  <si>
    <t>Douglas Ayers</t>
  </si>
  <si>
    <t>408638</t>
  </si>
  <si>
    <t>Taylor Hudson</t>
  </si>
  <si>
    <t>360 Short Drive West Christopher, CT 87018</t>
  </si>
  <si>
    <t>13681530359</t>
  </si>
  <si>
    <t>58911</t>
  </si>
  <si>
    <t>623762</t>
  </si>
  <si>
    <t>April Baldwin</t>
  </si>
  <si>
    <t>409899</t>
  </si>
  <si>
    <t>Joseph Hill</t>
  </si>
  <si>
    <t>220 Michael Pine Leeland, LA 86542</t>
  </si>
  <si>
    <t>7226199703</t>
  </si>
  <si>
    <t>50538</t>
  </si>
  <si>
    <t>119238</t>
  </si>
  <si>
    <t>Sharon Fisher</t>
  </si>
  <si>
    <t>426260</t>
  </si>
  <si>
    <t>Christopher Gordon</t>
  </si>
  <si>
    <t>0135 Rodriguez Corners Suite 301 New Caitlinmouth, CA 66476</t>
  </si>
  <si>
    <t>8071161191</t>
  </si>
  <si>
    <t>28796</t>
  </si>
  <si>
    <t>368592</t>
  </si>
  <si>
    <t>David Young DDS</t>
  </si>
  <si>
    <t>418359</t>
  </si>
  <si>
    <t>Mia Mcfarland</t>
  </si>
  <si>
    <t>55500 Adams Shoals Stewartborough, IN 36849</t>
  </si>
  <si>
    <t>3047433747</t>
  </si>
  <si>
    <t>26009</t>
  </si>
  <si>
    <t>319237</t>
  </si>
  <si>
    <t>Sarah Hall</t>
  </si>
  <si>
    <t>428315</t>
  </si>
  <si>
    <t>Heather Park</t>
  </si>
  <si>
    <t>215 Moreno Point Apt. 417 South Robertchester, NC 61579</t>
  </si>
  <si>
    <t>14275523335</t>
  </si>
  <si>
    <t>18074</t>
  </si>
  <si>
    <t>927472</t>
  </si>
  <si>
    <t>Elizabeth Garcia</t>
  </si>
  <si>
    <t>414788</t>
  </si>
  <si>
    <t>Erica Ward</t>
  </si>
  <si>
    <t>PSC 5880, Box 2204 APO AE 23251</t>
  </si>
  <si>
    <t>6921626107</t>
  </si>
  <si>
    <t>43768</t>
  </si>
  <si>
    <t>635320</t>
  </si>
  <si>
    <t>Ronald Mccarty</t>
  </si>
  <si>
    <t>434641</t>
  </si>
  <si>
    <t>Chad Mitchell</t>
  </si>
  <si>
    <t>5663 Velez Court East Dillon, MI 38390</t>
  </si>
  <si>
    <t>9727802127</t>
  </si>
  <si>
    <t>78103</t>
  </si>
  <si>
    <t>954532</t>
  </si>
  <si>
    <t>438394</t>
  </si>
  <si>
    <t>Don Kline</t>
  </si>
  <si>
    <t>955 Martin Crossroad Port Anthonyport, NC 58936</t>
  </si>
  <si>
    <t>4149284546</t>
  </si>
  <si>
    <t>82963</t>
  </si>
  <si>
    <t>384940</t>
  </si>
  <si>
    <t>Leah Mitchell</t>
  </si>
  <si>
    <t>425727</t>
  </si>
  <si>
    <t>Antonio Smith</t>
  </si>
  <si>
    <t>0705 Brandon Expressway Port Lindseyland, VA 41620</t>
  </si>
  <si>
    <t>9305956112</t>
  </si>
  <si>
    <t>47167</t>
  </si>
  <si>
    <t>666289</t>
  </si>
  <si>
    <t>Robert Howell</t>
  </si>
  <si>
    <t>411938</t>
  </si>
  <si>
    <t>Peter Mccall</t>
  </si>
  <si>
    <t>7685 Jesse Landing Timothyberg, NH 24767</t>
  </si>
  <si>
    <t>5953129649</t>
  </si>
  <si>
    <t>91497</t>
  </si>
  <si>
    <t>359749</t>
  </si>
  <si>
    <t>Harold Rice</t>
  </si>
  <si>
    <t>417953</t>
  </si>
  <si>
    <t>Mary Johnson</t>
  </si>
  <si>
    <t>209 Jean Lakes Apt. 062 New Shawna, MO 89955</t>
  </si>
  <si>
    <t>1975800210</t>
  </si>
  <si>
    <t>71445</t>
  </si>
  <si>
    <t>318180</t>
  </si>
  <si>
    <t>Karen Cortez</t>
  </si>
  <si>
    <t>423302</t>
  </si>
  <si>
    <t>Jasmine Ramirez</t>
  </si>
  <si>
    <t>59433 Stacey Estate Port Leeview, NY 11035</t>
  </si>
  <si>
    <t>1055206649</t>
  </si>
  <si>
    <t>304558</t>
  </si>
  <si>
    <t>Vicki Stewart</t>
  </si>
  <si>
    <t>439258</t>
  </si>
  <si>
    <t>Andre Ponce</t>
  </si>
  <si>
    <t>07999 Sandra Overpass Suite 322 West Dawnhaven, ID 00972</t>
  </si>
  <si>
    <t>6086425568</t>
  </si>
  <si>
    <t>20875</t>
  </si>
  <si>
    <t>198092</t>
  </si>
  <si>
    <t>Kurt Sellers</t>
  </si>
  <si>
    <t>403967</t>
  </si>
  <si>
    <t>Christopher Robbins</t>
  </si>
  <si>
    <t>813 Lewis Orchard Chadhaven, DE 93310</t>
  </si>
  <si>
    <t>8122752871</t>
  </si>
  <si>
    <t>46770</t>
  </si>
  <si>
    <t>283098</t>
  </si>
  <si>
    <t>Kimberly Santana</t>
  </si>
  <si>
    <t>438023</t>
  </si>
  <si>
    <t>James Randolph</t>
  </si>
  <si>
    <t>6264 Walker Hollow Apt. 326 South Karenfurt, AZ 32557</t>
  </si>
  <si>
    <t>8312091556</t>
  </si>
  <si>
    <t>35308</t>
  </si>
  <si>
    <t>389685</t>
  </si>
  <si>
    <t>Carolyn Smith</t>
  </si>
  <si>
    <t>0053 French Keys Coleborough, NJ 25197</t>
  </si>
  <si>
    <t>8906827872</t>
  </si>
  <si>
    <t>57995</t>
  </si>
  <si>
    <t>966779</t>
  </si>
  <si>
    <t>Troy Williamson</t>
  </si>
  <si>
    <t>419388</t>
  </si>
  <si>
    <t>Michael Greene</t>
  </si>
  <si>
    <t>Unit 5118 Box 4632 DPO AE 29933</t>
  </si>
  <si>
    <t>5289588019</t>
  </si>
  <si>
    <t>79689</t>
  </si>
  <si>
    <t>252864</t>
  </si>
  <si>
    <t>Nathan Thomas</t>
  </si>
  <si>
    <t>437903</t>
  </si>
  <si>
    <t>Marie King</t>
  </si>
  <si>
    <t>134 James Hollow Suite 835 New Melindaview, NY 06365</t>
  </si>
  <si>
    <t>2152843898</t>
  </si>
  <si>
    <t>36596</t>
  </si>
  <si>
    <t>705650</t>
  </si>
  <si>
    <t>Amanda Thornton</t>
  </si>
  <si>
    <t>430310</t>
  </si>
  <si>
    <t>Thomas Jones</t>
  </si>
  <si>
    <t>5943 Williams Field Alexisfort, OR 92919</t>
  </si>
  <si>
    <t>8880771825</t>
  </si>
  <si>
    <t>77601</t>
  </si>
  <si>
    <t>826399</t>
  </si>
  <si>
    <t>Linda Scott</t>
  </si>
  <si>
    <t>406879</t>
  </si>
  <si>
    <t>Charlotte Moore</t>
  </si>
  <si>
    <t>Unit 0917 Box 4800 DPO AP 53574</t>
  </si>
  <si>
    <t>0589263870</t>
  </si>
  <si>
    <t>15979</t>
  </si>
  <si>
    <t>307716</t>
  </si>
  <si>
    <t>Brittany Anderson</t>
  </si>
  <si>
    <t>415617</t>
  </si>
  <si>
    <t>Jennifer Young</t>
  </si>
  <si>
    <t>139 Jody Forge Apt. 148 Erikchester, NH 62334</t>
  </si>
  <si>
    <t>0599546483</t>
  </si>
  <si>
    <t>34833</t>
  </si>
  <si>
    <t>619183</t>
  </si>
  <si>
    <t>Matthew Campbell</t>
  </si>
  <si>
    <t>438628</t>
  </si>
  <si>
    <t>924 Hall Ports Morganbury, GA 02209</t>
  </si>
  <si>
    <t>8490213586</t>
  </si>
  <si>
    <t>38991</t>
  </si>
  <si>
    <t>589773</t>
  </si>
  <si>
    <t>Timothy Perry</t>
  </si>
  <si>
    <t>436487</t>
  </si>
  <si>
    <t>David Jones</t>
  </si>
  <si>
    <t>506 Blake Spurs Suite 160 Chadview, AR 31810</t>
  </si>
  <si>
    <t>2496173063</t>
  </si>
  <si>
    <t>58488</t>
  </si>
  <si>
    <t>883578</t>
  </si>
  <si>
    <t>Troy Roberts</t>
  </si>
  <si>
    <t>400225</t>
  </si>
  <si>
    <t>Melissa Fuller</t>
  </si>
  <si>
    <t>380 Smith Radial Apt. 114 North Sharon, VT 59979</t>
  </si>
  <si>
    <t>15021066361</t>
  </si>
  <si>
    <t>63721</t>
  </si>
  <si>
    <t>671267</t>
  </si>
  <si>
    <t>Maria Montoya</t>
  </si>
  <si>
    <t>400710</t>
  </si>
  <si>
    <t>Catherine Malone</t>
  </si>
  <si>
    <t>29383 Michael Village Apt. 754 Sheilaborough, WV 10028</t>
  </si>
  <si>
    <t>5779459426</t>
  </si>
  <si>
    <t>73292</t>
  </si>
  <si>
    <t>545403</t>
  </si>
  <si>
    <t>Gary Jimenez</t>
  </si>
  <si>
    <t>418163</t>
  </si>
  <si>
    <t>Heather Kim</t>
  </si>
  <si>
    <t>5850 Potter Mountains Michaelhaven, TN 13350</t>
  </si>
  <si>
    <t>6775217249</t>
  </si>
  <si>
    <t>76486</t>
  </si>
  <si>
    <t>601175</t>
  </si>
  <si>
    <t>Samantha Moon</t>
  </si>
  <si>
    <t>429636</t>
  </si>
  <si>
    <t>Troy Hoffman</t>
  </si>
  <si>
    <t>9540 Richardson Alley Suite 513 Shirleyburgh, WI 89811</t>
  </si>
  <si>
    <t>1851526319</t>
  </si>
  <si>
    <t>47273</t>
  </si>
  <si>
    <t>885344</t>
  </si>
  <si>
    <t>Tracey Russell</t>
  </si>
  <si>
    <t>430611</t>
  </si>
  <si>
    <t>Alyssa Marquez</t>
  </si>
  <si>
    <t>9889 Mcdonald Crescent Suite 833 Harrisview, NM 25746</t>
  </si>
  <si>
    <t>2230906390</t>
  </si>
  <si>
    <t>89224</t>
  </si>
  <si>
    <t>915995</t>
  </si>
  <si>
    <t>Jacqueline Moses</t>
  </si>
  <si>
    <t>437717</t>
  </si>
  <si>
    <t>Amanda Fowler</t>
  </si>
  <si>
    <t>08713 Darrell Ville Apt. 796 East Brandy, RI 01582</t>
  </si>
  <si>
    <t>3582623245</t>
  </si>
  <si>
    <t>37160</t>
  </si>
  <si>
    <t>602286</t>
  </si>
  <si>
    <t>Francisco Bailey</t>
  </si>
  <si>
    <t>438937</t>
  </si>
  <si>
    <t>Christopher Atkinson</t>
  </si>
  <si>
    <t>91756 Megan Crossing Tuckerstad, OR 63511</t>
  </si>
  <si>
    <t>4850921703</t>
  </si>
  <si>
    <t>71637</t>
  </si>
  <si>
    <t>123512</t>
  </si>
  <si>
    <t>Robert Mitchell</t>
  </si>
  <si>
    <t>439505</t>
  </si>
  <si>
    <t>Lindsay Mclean</t>
  </si>
  <si>
    <t>Unit 1884 Box 3478 DPO AE 56626</t>
  </si>
  <si>
    <t>6978526253</t>
  </si>
  <si>
    <t>44637</t>
  </si>
  <si>
    <t>416849</t>
  </si>
  <si>
    <t>Wendy Quinn</t>
  </si>
  <si>
    <t>401426</t>
  </si>
  <si>
    <t>Jacob Key</t>
  </si>
  <si>
    <t>47400 Thomas Overpass Suite 154 East Nathanborough, KS 44310</t>
  </si>
  <si>
    <t>5823232863</t>
  </si>
  <si>
    <t>55884</t>
  </si>
  <si>
    <t>178653</t>
  </si>
  <si>
    <t>Kathryn Jenkins</t>
  </si>
  <si>
    <t>400876</t>
  </si>
  <si>
    <t>Susan Cole</t>
  </si>
  <si>
    <t>PSC 4505, Box 7522 APO AE 67821</t>
  </si>
  <si>
    <t>4687837440</t>
  </si>
  <si>
    <t>81747</t>
  </si>
  <si>
    <t>693373</t>
  </si>
  <si>
    <t>Tina Romero</t>
  </si>
  <si>
    <t>434548</t>
  </si>
  <si>
    <t>John Lindsey</t>
  </si>
  <si>
    <t>3440 Catherine Spurs Apt. 580 Robinsonfurt, GA 79099</t>
  </si>
  <si>
    <t>8414476646</t>
  </si>
  <si>
    <t>64723</t>
  </si>
  <si>
    <t>932384</t>
  </si>
  <si>
    <t>Sean Mitchell</t>
  </si>
  <si>
    <t>423005</t>
  </si>
  <si>
    <t>Cathy Clarke</t>
  </si>
  <si>
    <t>48484 Brandi Prairie Apt. 508 North Kristin, NM 27365</t>
  </si>
  <si>
    <t>4266171661</t>
  </si>
  <si>
    <t>82627</t>
  </si>
  <si>
    <t>702844</t>
  </si>
  <si>
    <t>Cynthia Anderson</t>
  </si>
  <si>
    <t>428971</t>
  </si>
  <si>
    <t>Kevin Bowers</t>
  </si>
  <si>
    <t>USS Hunt FPO AE 64716</t>
  </si>
  <si>
    <t>6057782035</t>
  </si>
  <si>
    <t>34993</t>
  </si>
  <si>
    <t>413992</t>
  </si>
  <si>
    <t>Desiree Martinez</t>
  </si>
  <si>
    <t>416163</t>
  </si>
  <si>
    <t>George Adams MD</t>
  </si>
  <si>
    <t>236 Wright Street South Stevenview, MD 81696</t>
  </si>
  <si>
    <t>16453352613</t>
  </si>
  <si>
    <t>14504</t>
  </si>
  <si>
    <t>511963</t>
  </si>
  <si>
    <t>Angela Bailey</t>
  </si>
  <si>
    <t>417068</t>
  </si>
  <si>
    <t>Olivia Huff</t>
  </si>
  <si>
    <t>USS Davis FPO AP 56640</t>
  </si>
  <si>
    <t>8625093723</t>
  </si>
  <si>
    <t>71514</t>
  </si>
  <si>
    <t>124531</t>
  </si>
  <si>
    <t>Travis Moore</t>
  </si>
  <si>
    <t>416135</t>
  </si>
  <si>
    <t>Billy Vega</t>
  </si>
  <si>
    <t>6658 Phelps Well Apt. 247 Olsonburgh, WI 51294</t>
  </si>
  <si>
    <t>2518495234</t>
  </si>
  <si>
    <t>39339</t>
  </si>
  <si>
    <t>842830</t>
  </si>
  <si>
    <t>Deborah Thomas</t>
  </si>
  <si>
    <t>423903</t>
  </si>
  <si>
    <t>Steven Cordova</t>
  </si>
  <si>
    <t>030 Joseph Garden Jimenezton, CO 00561</t>
  </si>
  <si>
    <t>5791871227</t>
  </si>
  <si>
    <t>54404</t>
  </si>
  <si>
    <t>544740</t>
  </si>
  <si>
    <t>Allison Burch</t>
  </si>
  <si>
    <t>407200</t>
  </si>
  <si>
    <t>06978 Stephen Cape Apt. 882 Katherineburgh, NY 05548</t>
  </si>
  <si>
    <t>7395292476</t>
  </si>
  <si>
    <t>64127</t>
  </si>
  <si>
    <t>539010</t>
  </si>
  <si>
    <t>Sheila Johnson</t>
  </si>
  <si>
    <t>413929</t>
  </si>
  <si>
    <t>Dr. Jill Morris DDS</t>
  </si>
  <si>
    <t>7601 Kevin Isle Lake Sandrachester, ID 80782</t>
  </si>
  <si>
    <t>5234439141</t>
  </si>
  <si>
    <t>62794</t>
  </si>
  <si>
    <t>649594</t>
  </si>
  <si>
    <t>Tara Turner</t>
  </si>
  <si>
    <t>417364</t>
  </si>
  <si>
    <t>Michael Charles</t>
  </si>
  <si>
    <t>5037 Christopher Island Apt. 030 North Jeffreyland, MI 87944</t>
  </si>
  <si>
    <t>3922468907</t>
  </si>
  <si>
    <t>98134</t>
  </si>
  <si>
    <t>910289</t>
  </si>
  <si>
    <t>Mary Reid</t>
  </si>
  <si>
    <t>407367</t>
  </si>
  <si>
    <t>Clarence Johnson</t>
  </si>
  <si>
    <t>989 Swanson Manor Apt. 777 Kirkhaven, DE 64324</t>
  </si>
  <si>
    <t>5139458358</t>
  </si>
  <si>
    <t>99450</t>
  </si>
  <si>
    <t>416944</t>
  </si>
  <si>
    <t>Sharon Ingram</t>
  </si>
  <si>
    <t>438977</t>
  </si>
  <si>
    <t>Carl Flores</t>
  </si>
  <si>
    <t>PSC 2066, Box 1679 APO AE 28437</t>
  </si>
  <si>
    <t>14346677336</t>
  </si>
  <si>
    <t>22681</t>
  </si>
  <si>
    <t>509081</t>
  </si>
  <si>
    <t>Nicholas Mejia</t>
  </si>
  <si>
    <t>405801</t>
  </si>
  <si>
    <t>Dakota Davis</t>
  </si>
  <si>
    <t>5552 Catherine Underpass New Davidview, NV 80267</t>
  </si>
  <si>
    <t>9431141283</t>
  </si>
  <si>
    <t>59844</t>
  </si>
  <si>
    <t>389809</t>
  </si>
  <si>
    <t>Mr. Derek Mcdonald MD</t>
  </si>
  <si>
    <t>439079</t>
  </si>
  <si>
    <t>Michael Davis</t>
  </si>
  <si>
    <t>1085 Reyes Glens New Pattyport, NY 18369</t>
  </si>
  <si>
    <t>4763392587</t>
  </si>
  <si>
    <t>13293</t>
  </si>
  <si>
    <t>586696</t>
  </si>
  <si>
    <t>Rachel Mcclure</t>
  </si>
  <si>
    <t>427407</t>
  </si>
  <si>
    <t>Kenneth Silva</t>
  </si>
  <si>
    <t>701 Johnson Spur Jonathanside, CO 29203</t>
  </si>
  <si>
    <t>4492895256</t>
  </si>
  <si>
    <t>77334</t>
  </si>
  <si>
    <t>826117</t>
  </si>
  <si>
    <t>Thomas Harding</t>
  </si>
  <si>
    <t>433487</t>
  </si>
  <si>
    <t>Lisa Garner</t>
  </si>
  <si>
    <t>2054 Janet Vista Apt. 142 Jesusshire, CT 53012</t>
  </si>
  <si>
    <t>1233387089</t>
  </si>
  <si>
    <t>92144</t>
  </si>
  <si>
    <t>145410</t>
  </si>
  <si>
    <t>Penny Padilla</t>
  </si>
  <si>
    <t>438724</t>
  </si>
  <si>
    <t>Travis Perry</t>
  </si>
  <si>
    <t>6715 Amy Village Mcgrathton, VA 79268</t>
  </si>
  <si>
    <t>2459377235</t>
  </si>
  <si>
    <t>57021</t>
  </si>
  <si>
    <t>373710</t>
  </si>
  <si>
    <t>Thomas Beard</t>
  </si>
  <si>
    <t>403946</t>
  </si>
  <si>
    <t>Kenneth Christian</t>
  </si>
  <si>
    <t>472 Darren Station Meganfort, NY 70115</t>
  </si>
  <si>
    <t>6941486568</t>
  </si>
  <si>
    <t>61104</t>
  </si>
  <si>
    <t>399038</t>
  </si>
  <si>
    <t>Keith Sawyer</t>
  </si>
  <si>
    <t>419208</t>
  </si>
  <si>
    <t>Amanda Reid</t>
  </si>
  <si>
    <t>8582 Andrew Common Suite 994 East Royhaven, FL 44199</t>
  </si>
  <si>
    <t>4673311652</t>
  </si>
  <si>
    <t>62067</t>
  </si>
  <si>
    <t>506863</t>
  </si>
  <si>
    <t>Angela Vaughn</t>
  </si>
  <si>
    <t>428261</t>
  </si>
  <si>
    <t>Mary Frey</t>
  </si>
  <si>
    <t>124 Woodward Mountain Suite 105 Danielsport, MO 42042</t>
  </si>
  <si>
    <t>8915736957</t>
  </si>
  <si>
    <t>63765</t>
  </si>
  <si>
    <t>460682</t>
  </si>
  <si>
    <t>Keith Carson</t>
  </si>
  <si>
    <t>404959</t>
  </si>
  <si>
    <t>John Smith</t>
  </si>
  <si>
    <t>023 Patrick Port Apt. 495 South Timothytown, KY 16306</t>
  </si>
  <si>
    <t>2093444890</t>
  </si>
  <si>
    <t>20351</t>
  </si>
  <si>
    <t>329346</t>
  </si>
  <si>
    <t>Jennifer Swanson</t>
  </si>
  <si>
    <t>407761</t>
  </si>
  <si>
    <t>50831 Katherine Summit Suite 259 Hoffmanmouth, KY 38815</t>
  </si>
  <si>
    <t>3509464794</t>
  </si>
  <si>
    <t>75679</t>
  </si>
  <si>
    <t>490590</t>
  </si>
  <si>
    <t>Melanie Campbell</t>
  </si>
  <si>
    <t>438866</t>
  </si>
  <si>
    <t>Cody Richardson</t>
  </si>
  <si>
    <t>36354 Garcia Burg West Robert, FL 22764</t>
  </si>
  <si>
    <t>6382832991</t>
  </si>
  <si>
    <t>60815</t>
  </si>
  <si>
    <t>920579</t>
  </si>
  <si>
    <t>Julie Lloyd</t>
  </si>
  <si>
    <t>406950</t>
  </si>
  <si>
    <t>Russell Jarvis</t>
  </si>
  <si>
    <t>52548 Williams Pine West Matthewville, MT 73077</t>
  </si>
  <si>
    <t>1111002681</t>
  </si>
  <si>
    <t>42694</t>
  </si>
  <si>
    <t>199405</t>
  </si>
  <si>
    <t>Rachel Warner</t>
  </si>
  <si>
    <t>434593</t>
  </si>
  <si>
    <t>Travis Ruiz</t>
  </si>
  <si>
    <t>6394 Daniel Course Suite 225 South Andrew, VT 52062</t>
  </si>
  <si>
    <t>16988689770</t>
  </si>
  <si>
    <t>55518</t>
  </si>
  <si>
    <t>893691</t>
  </si>
  <si>
    <t>Gary Atkins</t>
  </si>
  <si>
    <t>401969</t>
  </si>
  <si>
    <t>Joshua Vance</t>
  </si>
  <si>
    <t>2998 William Trail Apt. 820 East Tina, VT 54354</t>
  </si>
  <si>
    <t>8498890889</t>
  </si>
  <si>
    <t>48056</t>
  </si>
  <si>
    <t>671188</t>
  </si>
  <si>
    <t>Jose Warren</t>
  </si>
  <si>
    <t>438369</t>
  </si>
  <si>
    <t>Laura Ruiz</t>
  </si>
  <si>
    <t>65781 Lisa Mountains Suite 319 Kathleenborough, HI 74015</t>
  </si>
  <si>
    <t>7279038352</t>
  </si>
  <si>
    <t>25274</t>
  </si>
  <si>
    <t>937275</t>
  </si>
  <si>
    <t>Mr. Tristan Walker</t>
  </si>
  <si>
    <t>619</t>
  </si>
  <si>
    <t>435178</t>
  </si>
  <si>
    <t>Sarah Johnson</t>
  </si>
  <si>
    <t>6294 James Passage North Eddieton, IL 73611</t>
  </si>
  <si>
    <t>0547104656</t>
  </si>
  <si>
    <t>22088</t>
  </si>
  <si>
    <t>926302</t>
  </si>
  <si>
    <t>Alexandria Hutchinson</t>
  </si>
  <si>
    <t>412526</t>
  </si>
  <si>
    <t>William Johnson</t>
  </si>
  <si>
    <t>773 Gray Spurs Williamsborough, KY 52123</t>
  </si>
  <si>
    <t>7944257820</t>
  </si>
  <si>
    <t>21873</t>
  </si>
  <si>
    <t>973325</t>
  </si>
  <si>
    <t>Ricky Kim</t>
  </si>
  <si>
    <t>434856</t>
  </si>
  <si>
    <t>Earl Wilson</t>
  </si>
  <si>
    <t>PSC 4174, Box 6423 APO AA 69150</t>
  </si>
  <si>
    <t>2275154960</t>
  </si>
  <si>
    <t>81141</t>
  </si>
  <si>
    <t>188309</t>
  </si>
  <si>
    <t>Jacob Crawford</t>
  </si>
  <si>
    <t>403937</t>
  </si>
  <si>
    <t>Nathan Day</t>
  </si>
  <si>
    <t>9897 Loretta Lodge Watkinschester, AZ 21163</t>
  </si>
  <si>
    <t>13971252629</t>
  </si>
  <si>
    <t>15958</t>
  </si>
  <si>
    <t>837444</t>
  </si>
  <si>
    <t>Ronald Roberts</t>
  </si>
  <si>
    <t>428610</t>
  </si>
  <si>
    <t>Ronald Whitaker</t>
  </si>
  <si>
    <t>5441 David Alley New Heidi, WA 25100</t>
  </si>
  <si>
    <t>2656085130</t>
  </si>
  <si>
    <t>52369</t>
  </si>
  <si>
    <t>822474</t>
  </si>
  <si>
    <t>Marcus Morris</t>
  </si>
  <si>
    <t>416558</t>
  </si>
  <si>
    <t>Tina Murray</t>
  </si>
  <si>
    <t>5355 Peters Grove Josephfurt, CO 25635</t>
  </si>
  <si>
    <t>0001857458</t>
  </si>
  <si>
    <t>78779</t>
  </si>
  <si>
    <t>207591</t>
  </si>
  <si>
    <t>Timothy Myers</t>
  </si>
  <si>
    <t>408047</t>
  </si>
  <si>
    <t>Daniel Butler</t>
  </si>
  <si>
    <t>1002 Willis Center Suite 422 South Michaelbury, WI 96416</t>
  </si>
  <si>
    <t>7275962973</t>
  </si>
  <si>
    <t>12904</t>
  </si>
  <si>
    <t>882036</t>
  </si>
  <si>
    <t>William Nelson</t>
  </si>
  <si>
    <t>426122</t>
  </si>
  <si>
    <t>Crystal Hernandez</t>
  </si>
  <si>
    <t>83956 Marcus Trace Suite 657 Greenburgh, IN 19521</t>
  </si>
  <si>
    <t>9006275975</t>
  </si>
  <si>
    <t>19289</t>
  </si>
  <si>
    <t>855236</t>
  </si>
  <si>
    <t>Dr. Monica Romero</t>
  </si>
  <si>
    <t>404561</t>
  </si>
  <si>
    <t>Kristen Bartlett</t>
  </si>
  <si>
    <t>87345 Ross Harbors Rodriguezstad, VA 95457</t>
  </si>
  <si>
    <t>1953531612</t>
  </si>
  <si>
    <t>61717</t>
  </si>
  <si>
    <t>452261</t>
  </si>
  <si>
    <t>Andrew Huffman</t>
  </si>
  <si>
    <t>412996</t>
  </si>
  <si>
    <t>Alicia Powell</t>
  </si>
  <si>
    <t>Unit 7394 Box 2787 DPO AA 69047</t>
  </si>
  <si>
    <t>8241123749</t>
  </si>
  <si>
    <t>47062</t>
  </si>
  <si>
    <t>484057</t>
  </si>
  <si>
    <t>Kelly Hays</t>
  </si>
  <si>
    <t>430097</t>
  </si>
  <si>
    <t>Brian Owens</t>
  </si>
  <si>
    <t>6648 Abigail Station Port Eddieview, RI 26251</t>
  </si>
  <si>
    <t>8173461240</t>
  </si>
  <si>
    <t>31789</t>
  </si>
  <si>
    <t>955517</t>
  </si>
  <si>
    <t>Olivia Byrd</t>
  </si>
  <si>
    <t>426880</t>
  </si>
  <si>
    <t>Kelly Mosley</t>
  </si>
  <si>
    <t>PSC 7652, Box 2389 APO AA 34819</t>
  </si>
  <si>
    <t>3625482522</t>
  </si>
  <si>
    <t>28212</t>
  </si>
  <si>
    <t>447566</t>
  </si>
  <si>
    <t>Lisa Allen</t>
  </si>
  <si>
    <t>401947</t>
  </si>
  <si>
    <t>Gregory Farrell</t>
  </si>
  <si>
    <t>9034 Turner Prairie North Julia, MA 37882</t>
  </si>
  <si>
    <t>6958529471</t>
  </si>
  <si>
    <t>13611</t>
  </si>
  <si>
    <t>297400</t>
  </si>
  <si>
    <t>Mark Grimes</t>
  </si>
  <si>
    <t>434273</t>
  </si>
  <si>
    <t>Ernest Hernandez</t>
  </si>
  <si>
    <t>USS Watson FPO AE 34091</t>
  </si>
  <si>
    <t>2131508090</t>
  </si>
  <si>
    <t>39053</t>
  </si>
  <si>
    <t>557601</t>
  </si>
  <si>
    <t>Matthew Everett</t>
  </si>
  <si>
    <t>433643</t>
  </si>
  <si>
    <t>Carrie Moore</t>
  </si>
  <si>
    <t>80355 Everett Overpass Port Peter, NJ 64094</t>
  </si>
  <si>
    <t>2932729483</t>
  </si>
  <si>
    <t>90657</t>
  </si>
  <si>
    <t>569172</t>
  </si>
  <si>
    <t>Steven Hoffman</t>
  </si>
  <si>
    <t>426760</t>
  </si>
  <si>
    <t>Kevin Allen</t>
  </si>
  <si>
    <t>551 Evan Hill Hallmouth, WV 11776</t>
  </si>
  <si>
    <t>6156506877</t>
  </si>
  <si>
    <t>19920</t>
  </si>
  <si>
    <t>829047</t>
  </si>
  <si>
    <t>406236</t>
  </si>
  <si>
    <t>William Fields</t>
  </si>
  <si>
    <t>45233 Carter Mountain Suite 218 Port Mark, VA 42405</t>
  </si>
  <si>
    <t>6493744584</t>
  </si>
  <si>
    <t>30741</t>
  </si>
  <si>
    <t>349535</t>
  </si>
  <si>
    <t>Mark Barnes</t>
  </si>
  <si>
    <t>439409</t>
  </si>
  <si>
    <t>Jennifer Bennett</t>
  </si>
  <si>
    <t>2514 Garcia Mission West Elizabethton, CT 41687</t>
  </si>
  <si>
    <t>3477693854</t>
  </si>
  <si>
    <t>84149</t>
  </si>
  <si>
    <t>930964</t>
  </si>
  <si>
    <t>Andrew Webster</t>
  </si>
  <si>
    <t>405832</t>
  </si>
  <si>
    <t>Nathan Peterson</t>
  </si>
  <si>
    <t>USNS Patterson FPO AE 21654</t>
  </si>
  <si>
    <t>3610132573</t>
  </si>
  <si>
    <t>72655</t>
  </si>
  <si>
    <t>450501</t>
  </si>
  <si>
    <t>Howard Mckay</t>
  </si>
  <si>
    <t>211</t>
  </si>
  <si>
    <t>405188</t>
  </si>
  <si>
    <t>Brian Melton</t>
  </si>
  <si>
    <t>5982 Johnson Estate Suite 469 West Alexander, MO 43420</t>
  </si>
  <si>
    <t>7279112577</t>
  </si>
  <si>
    <t>57437</t>
  </si>
  <si>
    <t>526622</t>
  </si>
  <si>
    <t>410017</t>
  </si>
  <si>
    <t>Mr. Raymond Freeman</t>
  </si>
  <si>
    <t>2902 Jamie Squares West Andrewbury, WA 82870</t>
  </si>
  <si>
    <t>1933535811</t>
  </si>
  <si>
    <t>87585</t>
  </si>
  <si>
    <t>196104</t>
  </si>
  <si>
    <t>Charles Lewis</t>
  </si>
  <si>
    <t>428915</t>
  </si>
  <si>
    <t>776 Miller Ford Suite 404 East Kaitlyn, MD 62083</t>
  </si>
  <si>
    <t>5083429379</t>
  </si>
  <si>
    <t>13050</t>
  </si>
  <si>
    <t>132327</t>
  </si>
  <si>
    <t>Kevin Johns</t>
  </si>
  <si>
    <t>409957</t>
  </si>
  <si>
    <t>04074 Lyons Extensions Suite 902 Ericborough, MA 71999</t>
  </si>
  <si>
    <t>6133116403</t>
  </si>
  <si>
    <t>15069</t>
  </si>
  <si>
    <t>808085</t>
  </si>
  <si>
    <t>Jeremy Fuentes</t>
  </si>
  <si>
    <t>411621</t>
  </si>
  <si>
    <t>Benjamin Warren</t>
  </si>
  <si>
    <t>9561 Dominguez Branch Suite 033 Ortegaburgh, TN 95279</t>
  </si>
  <si>
    <t>4808987911</t>
  </si>
  <si>
    <t>58835</t>
  </si>
  <si>
    <t>969900</t>
  </si>
  <si>
    <t>Erica Johnson</t>
  </si>
  <si>
    <t>434626</t>
  </si>
  <si>
    <t>Michael Massey</t>
  </si>
  <si>
    <t>6117 Jonathon Circle South Richard, HI 36749</t>
  </si>
  <si>
    <t>3068233404</t>
  </si>
  <si>
    <t>24998</t>
  </si>
  <si>
    <t>440083</t>
  </si>
  <si>
    <t>Martha Gates</t>
  </si>
  <si>
    <t>435735</t>
  </si>
  <si>
    <t>Alexandria Dean</t>
  </si>
  <si>
    <t>3937 Johnston Path Suite 927 East Stephanie, GA 60436</t>
  </si>
  <si>
    <t>4605557876</t>
  </si>
  <si>
    <t>14424</t>
  </si>
  <si>
    <t>935104</t>
  </si>
  <si>
    <t>Harry Myers</t>
  </si>
  <si>
    <t>509</t>
  </si>
  <si>
    <t>411378</t>
  </si>
  <si>
    <t>Lisa Hanna</t>
  </si>
  <si>
    <t>USS Goodman FPO AE 92895</t>
  </si>
  <si>
    <t>15060166932</t>
  </si>
  <si>
    <t>66553</t>
  </si>
  <si>
    <t>172354</t>
  </si>
  <si>
    <t>Mr. Travis Richardson</t>
  </si>
  <si>
    <t>408898</t>
  </si>
  <si>
    <t>Terry Vargas</t>
  </si>
  <si>
    <t>17005 Carson Plain Port Teresatown, MO 43061</t>
  </si>
  <si>
    <t>7388298264</t>
  </si>
  <si>
    <t>48373</t>
  </si>
  <si>
    <t>690816</t>
  </si>
  <si>
    <t>Jason Barber</t>
  </si>
  <si>
    <t>426813</t>
  </si>
  <si>
    <t>Chad Austin</t>
  </si>
  <si>
    <t>9576 Rodriguez Mews Apt. 110 Lisamouth, WI 11387</t>
  </si>
  <si>
    <t>7296820868</t>
  </si>
  <si>
    <t>42295</t>
  </si>
  <si>
    <t>767165</t>
  </si>
  <si>
    <t>Patrick Foster</t>
  </si>
  <si>
    <t>409494</t>
  </si>
  <si>
    <t>Jacqueline Moss</t>
  </si>
  <si>
    <t>517 Karen Meadow Lake Jennifertown, AK 29448</t>
  </si>
  <si>
    <t>5815214289</t>
  </si>
  <si>
    <t>75018</t>
  </si>
  <si>
    <t>653858</t>
  </si>
  <si>
    <t>Bryan Henry</t>
  </si>
  <si>
    <t>427817</t>
  </si>
  <si>
    <t>Nathaniel King</t>
  </si>
  <si>
    <t>829 Hayes Ford Joshuaview, AR 30012</t>
  </si>
  <si>
    <t>6393956380</t>
  </si>
  <si>
    <t>53244</t>
  </si>
  <si>
    <t>335771</t>
  </si>
  <si>
    <t>Steven Terry</t>
  </si>
  <si>
    <t>417365</t>
  </si>
  <si>
    <t>Lisa Jones</t>
  </si>
  <si>
    <t>874 Dillon Burgs Suite 081 Wrightview, MS 00592</t>
  </si>
  <si>
    <t>6349315457</t>
  </si>
  <si>
    <t>80690</t>
  </si>
  <si>
    <t>506583</t>
  </si>
  <si>
    <t>Beth Burnett</t>
  </si>
  <si>
    <t>425037</t>
  </si>
  <si>
    <t>Thomas Crane</t>
  </si>
  <si>
    <t>2816 Gabriel Villages Apt. 029 Stevenburgh, VT 20605</t>
  </si>
  <si>
    <t>6960144526</t>
  </si>
  <si>
    <t>82518</t>
  </si>
  <si>
    <t>217811</t>
  </si>
  <si>
    <t>Laura Bailey</t>
  </si>
  <si>
    <t>400035</t>
  </si>
  <si>
    <t>Christopher Lopez</t>
  </si>
  <si>
    <t>52351 Allen Prairie New Tylershire, WY 96467</t>
  </si>
  <si>
    <t>7390569983</t>
  </si>
  <si>
    <t>54160</t>
  </si>
  <si>
    <t>852917</t>
  </si>
  <si>
    <t>Tiffany White</t>
  </si>
  <si>
    <t>418752</t>
  </si>
  <si>
    <t>Bobby Neal</t>
  </si>
  <si>
    <t>64415 Allison Glens Apt. 168 Andersonhaven, CO 68406</t>
  </si>
  <si>
    <t>12547544633</t>
  </si>
  <si>
    <t>40014</t>
  </si>
  <si>
    <t>725236</t>
  </si>
  <si>
    <t>Sydney Marks</t>
  </si>
  <si>
    <t>405306</t>
  </si>
  <si>
    <t>Sandra Hernandez</t>
  </si>
  <si>
    <t>69741 Williams Fords Suite 226 Hamptonchester, WI 47865</t>
  </si>
  <si>
    <t>1112864990</t>
  </si>
  <si>
    <t>76083</t>
  </si>
  <si>
    <t>366364</t>
  </si>
  <si>
    <t>Elizabeth Saunders</t>
  </si>
  <si>
    <t>415832</t>
  </si>
  <si>
    <t>Craig Mitchell</t>
  </si>
  <si>
    <t>07034 Jensen Motorway Apt. 136 North Jasmineside, IL 71655</t>
  </si>
  <si>
    <t>1048777149</t>
  </si>
  <si>
    <t>76058</t>
  </si>
  <si>
    <t>267185</t>
  </si>
  <si>
    <t>421510</t>
  </si>
  <si>
    <t>William Kramer</t>
  </si>
  <si>
    <t>63593 Ford Junctions Grahamfurt, LA 30246</t>
  </si>
  <si>
    <t>4115807405</t>
  </si>
  <si>
    <t>85613</t>
  </si>
  <si>
    <t>210074</t>
  </si>
  <si>
    <t>Eric Liu</t>
  </si>
  <si>
    <t>401292</t>
  </si>
  <si>
    <t>Amy Brock</t>
  </si>
  <si>
    <t>PSC 5160, Box 6166 APO AE 61075</t>
  </si>
  <si>
    <t>1817502102</t>
  </si>
  <si>
    <t>24275</t>
  </si>
  <si>
    <t>792847</t>
  </si>
  <si>
    <t>Amber Bailey</t>
  </si>
  <si>
    <t>438611</t>
  </si>
  <si>
    <t>Cindy Hunter</t>
  </si>
  <si>
    <t>822 Castillo Wall Apt. 161 North Samantha, LA 66666</t>
  </si>
  <si>
    <t>5522505337</t>
  </si>
  <si>
    <t>25311</t>
  </si>
  <si>
    <t>196617</t>
  </si>
  <si>
    <t>James Hanson</t>
  </si>
  <si>
    <t>421429</t>
  </si>
  <si>
    <t>Alan Spencer</t>
  </si>
  <si>
    <t>PSC 4241, Box 2701 APO AP 24844</t>
  </si>
  <si>
    <t>2140295700</t>
  </si>
  <si>
    <t>55129</t>
  </si>
  <si>
    <t>513593</t>
  </si>
  <si>
    <t>Mitchell Chapman</t>
  </si>
  <si>
    <t>402</t>
  </si>
  <si>
    <t>420168</t>
  </si>
  <si>
    <t>121 Ortiz Cliffs Apt. 983 South Michaelfurt, WI 03730</t>
  </si>
  <si>
    <t>6573824424</t>
  </si>
  <si>
    <t>97055</t>
  </si>
  <si>
    <t>356140</t>
  </si>
  <si>
    <t>Christopher Larsen</t>
  </si>
  <si>
    <t>436903</t>
  </si>
  <si>
    <t>Tracy Sanchez</t>
  </si>
  <si>
    <t>2957 Peterson Walks South Shelley, TN 18533</t>
  </si>
  <si>
    <t>7774939324</t>
  </si>
  <si>
    <t>99220</t>
  </si>
  <si>
    <t>945913</t>
  </si>
  <si>
    <t>Pamela Jackson</t>
  </si>
  <si>
    <t>438656</t>
  </si>
  <si>
    <t>8040 Robles Points Christinafort, TN 27225</t>
  </si>
  <si>
    <t>7640341696</t>
  </si>
  <si>
    <t>51615</t>
  </si>
  <si>
    <t>305281</t>
  </si>
  <si>
    <t>Pamela James</t>
  </si>
  <si>
    <t>414762</t>
  </si>
  <si>
    <t>Kenneth Benjamin</t>
  </si>
  <si>
    <t>991 Joel Cliffs Apt. 243 Brandonfurt, MO 32096</t>
  </si>
  <si>
    <t>9969336708</t>
  </si>
  <si>
    <t>52237</t>
  </si>
  <si>
    <t>206602</t>
  </si>
  <si>
    <t>Spencer Zimmerman</t>
  </si>
  <si>
    <t>426775</t>
  </si>
  <si>
    <t>Scott Berg</t>
  </si>
  <si>
    <t>05315 Schaefer Ridges Lake Kyle, OK 89486</t>
  </si>
  <si>
    <t>3676889560</t>
  </si>
  <si>
    <t>83577</t>
  </si>
  <si>
    <t>587711</t>
  </si>
  <si>
    <t>William Perry</t>
  </si>
  <si>
    <t>434760</t>
  </si>
  <si>
    <t>5728 Johnson Creek Suite 761 Rasmussenland, DE 23766</t>
  </si>
  <si>
    <t>0955919608</t>
  </si>
  <si>
    <t>30948</t>
  </si>
  <si>
    <t>595099</t>
  </si>
  <si>
    <t>Julie Garner</t>
  </si>
  <si>
    <t>436578</t>
  </si>
  <si>
    <t>Patricia Martin</t>
  </si>
  <si>
    <t>096 Charles Haven Josephland, ID 64285</t>
  </si>
  <si>
    <t>0230944052</t>
  </si>
  <si>
    <t>39610</t>
  </si>
  <si>
    <t>431117</t>
  </si>
  <si>
    <t>Anna Chaney</t>
  </si>
  <si>
    <t>433906</t>
  </si>
  <si>
    <t>Gregory Lee</t>
  </si>
  <si>
    <t>PSC 3855, Box 4775 APO AA 00516</t>
  </si>
  <si>
    <t>9032256048</t>
  </si>
  <si>
    <t>52105</t>
  </si>
  <si>
    <t>377060</t>
  </si>
  <si>
    <t>Luis Green</t>
  </si>
  <si>
    <t>402197</t>
  </si>
  <si>
    <t>Brandon Johnson</t>
  </si>
  <si>
    <t>34965 Williams Shore Meganside, AL 18867</t>
  </si>
  <si>
    <t>12094733377</t>
  </si>
  <si>
    <t>69008</t>
  </si>
  <si>
    <t>684456</t>
  </si>
  <si>
    <t>Kelly Hardin</t>
  </si>
  <si>
    <t>420402</t>
  </si>
  <si>
    <t>John Stuart</t>
  </si>
  <si>
    <t>2610 Jay Ferry Suite 175 Lake Michelle, TX 21919</t>
  </si>
  <si>
    <t>8548907429</t>
  </si>
  <si>
    <t>17777</t>
  </si>
  <si>
    <t>228381</t>
  </si>
  <si>
    <t>437951</t>
  </si>
  <si>
    <t>Jill Molina</t>
  </si>
  <si>
    <t>887 Monica Brook Bakerhaven, ME 98917</t>
  </si>
  <si>
    <t>3901452556</t>
  </si>
  <si>
    <t>73147</t>
  </si>
  <si>
    <t>404711</t>
  </si>
  <si>
    <t>Rebecca Hartman</t>
  </si>
  <si>
    <t>415101</t>
  </si>
  <si>
    <t>Spencer Johnson</t>
  </si>
  <si>
    <t>8065 Spencer Fort Georgeberg, NM 23567</t>
  </si>
  <si>
    <t>1450061535</t>
  </si>
  <si>
    <t>71066</t>
  </si>
  <si>
    <t>169882</t>
  </si>
  <si>
    <t>Sharon Tran</t>
  </si>
  <si>
    <t>409684</t>
  </si>
  <si>
    <t>Stephanie Watts</t>
  </si>
  <si>
    <t>3304 Charlotte Hill Apt. 292 South Michellemouth, NM 79321</t>
  </si>
  <si>
    <t>16585363243</t>
  </si>
  <si>
    <t>14436</t>
  </si>
  <si>
    <t>529644</t>
  </si>
  <si>
    <t>Shannon Cook</t>
  </si>
  <si>
    <t>418679</t>
  </si>
  <si>
    <t>Edward Jacobson</t>
  </si>
  <si>
    <t>46260 Gonzales Track Apt. 534 East Russell, AL 63328</t>
  </si>
  <si>
    <t>1289862151</t>
  </si>
  <si>
    <t>41084</t>
  </si>
  <si>
    <t>809001</t>
  </si>
  <si>
    <t>Doris James</t>
  </si>
  <si>
    <t>Angela Phillips</t>
  </si>
  <si>
    <t>3727 Medina Plains Suite 291 Salashaven, MN 57596</t>
  </si>
  <si>
    <t>8741241491</t>
  </si>
  <si>
    <t>88531</t>
  </si>
  <si>
    <t>959917</t>
  </si>
  <si>
    <t>417346</t>
  </si>
  <si>
    <t>Michael Walker</t>
  </si>
  <si>
    <t>31918 Jeffrey Lights Apt. 008 West Abigail, IA 88667</t>
  </si>
  <si>
    <t>16654594934</t>
  </si>
  <si>
    <t>92763</t>
  </si>
  <si>
    <t>519193</t>
  </si>
  <si>
    <t>Mathew Allison</t>
  </si>
  <si>
    <t>409117</t>
  </si>
  <si>
    <t>Kristen Carter</t>
  </si>
  <si>
    <t>404 Thomas Forges Apt. 594 North John, TN 30100</t>
  </si>
  <si>
    <t>6457101281</t>
  </si>
  <si>
    <t>69845</t>
  </si>
  <si>
    <t>919109</t>
  </si>
  <si>
    <t>Christian Wilson</t>
  </si>
  <si>
    <t>411119</t>
  </si>
  <si>
    <t>David Douglas</t>
  </si>
  <si>
    <t>USS Moore FPO AA 45793</t>
  </si>
  <si>
    <t>9179545817</t>
  </si>
  <si>
    <t>10438</t>
  </si>
  <si>
    <t>665057</t>
  </si>
  <si>
    <t>Sherri Lawson</t>
  </si>
  <si>
    <t>Lisa Garcia</t>
  </si>
  <si>
    <t>91503 Green Trail West Kimberly, VA 09163</t>
  </si>
  <si>
    <t>3388614339</t>
  </si>
  <si>
    <t>38869</t>
  </si>
  <si>
    <t>322436</t>
  </si>
  <si>
    <t>414813</t>
  </si>
  <si>
    <t>Mark Mendez</t>
  </si>
  <si>
    <t>00459 Cabrera Station South Victor, IN 77943</t>
  </si>
  <si>
    <t>7524881271</t>
  </si>
  <si>
    <t>68675</t>
  </si>
  <si>
    <t>916758</t>
  </si>
  <si>
    <t>Brandon Anderson</t>
  </si>
  <si>
    <t>436477</t>
  </si>
  <si>
    <t>Leah Clark</t>
  </si>
  <si>
    <t>0418 Michael Land Bradleyside, CT 40432</t>
  </si>
  <si>
    <t>3734970006</t>
  </si>
  <si>
    <t>38148</t>
  </si>
  <si>
    <t>726481</t>
  </si>
  <si>
    <t>Christina Taylor MD</t>
  </si>
  <si>
    <t>423992</t>
  </si>
  <si>
    <t>Donald Griffith</t>
  </si>
  <si>
    <t>006 Gross Curve Port Jasonville, ME 91395</t>
  </si>
  <si>
    <t>8489315543</t>
  </si>
  <si>
    <t>34834</t>
  </si>
  <si>
    <t>390982</t>
  </si>
  <si>
    <t>Thomas Brewer</t>
  </si>
  <si>
    <t>416251</t>
  </si>
  <si>
    <t>Nicholas Beck</t>
  </si>
  <si>
    <t>76939 Matthew Burg Suite 271 East Alyssa, SD 71814</t>
  </si>
  <si>
    <t>2024919965</t>
  </si>
  <si>
    <t>69656</t>
  </si>
  <si>
    <t>993869</t>
  </si>
  <si>
    <t>Bobby Newman</t>
  </si>
  <si>
    <t>403531</t>
  </si>
  <si>
    <t>Alexander Rhodes</t>
  </si>
  <si>
    <t>954 Taylor Club New Meganland, WY 26538</t>
  </si>
  <si>
    <t>8491685203</t>
  </si>
  <si>
    <t>80295</t>
  </si>
  <si>
    <t>650272</t>
  </si>
  <si>
    <t>Rose Turner</t>
  </si>
  <si>
    <t>420244</t>
  </si>
  <si>
    <t>Michael Daniels</t>
  </si>
  <si>
    <t>9211 Watkins Mountain Cardenastown, IL 69399</t>
  </si>
  <si>
    <t>4543168409</t>
  </si>
  <si>
    <t>64895</t>
  </si>
  <si>
    <t>268934</t>
  </si>
  <si>
    <t>Patricia White</t>
  </si>
  <si>
    <t>437476</t>
  </si>
  <si>
    <t>Erica Ballard</t>
  </si>
  <si>
    <t>13725 Cardenas Lakes Apt. 280 Jonesfort, VT 86827</t>
  </si>
  <si>
    <t>7755384622</t>
  </si>
  <si>
    <t>20322</t>
  </si>
  <si>
    <t>355556</t>
  </si>
  <si>
    <t>Robert Shelton</t>
  </si>
  <si>
    <t>426805</t>
  </si>
  <si>
    <t>USCGC Kent FPO AA 22710</t>
  </si>
  <si>
    <t>9443504283</t>
  </si>
  <si>
    <t>62961</t>
  </si>
  <si>
    <t>974472</t>
  </si>
  <si>
    <t>Alexander Hall</t>
  </si>
  <si>
    <t>404997</t>
  </si>
  <si>
    <t>Jeremy Davis</t>
  </si>
  <si>
    <t>370 Rosales Ridges Apt. 658 West Debra, WA 63458</t>
  </si>
  <si>
    <t>8535048437</t>
  </si>
  <si>
    <t>58624</t>
  </si>
  <si>
    <t>957360</t>
  </si>
  <si>
    <t>Greg Jacobson</t>
  </si>
  <si>
    <t>403205</t>
  </si>
  <si>
    <t>Kelli Vasquez</t>
  </si>
  <si>
    <t>083 Alejandro Lakes Lake Shawn, NC 75364</t>
  </si>
  <si>
    <t>3216758952</t>
  </si>
  <si>
    <t>45379</t>
  </si>
  <si>
    <t>839785</t>
  </si>
  <si>
    <t>Natalie Wood</t>
  </si>
  <si>
    <t>433948</t>
  </si>
  <si>
    <t>Sabrina Cooper</t>
  </si>
  <si>
    <t>0343 Tamara Parks Suite 301 Port Ericamouth, SD 84337</t>
  </si>
  <si>
    <t>4592661602</t>
  </si>
  <si>
    <t>56357</t>
  </si>
  <si>
    <t>185168</t>
  </si>
  <si>
    <t>David Torres DVM</t>
  </si>
  <si>
    <t>423750</t>
  </si>
  <si>
    <t>Donna Donovan</t>
  </si>
  <si>
    <t>57663 Jones Trafficway Suite 112 Lake Teresa, AR 76496</t>
  </si>
  <si>
    <t>7950942624</t>
  </si>
  <si>
    <t>53030</t>
  </si>
  <si>
    <t>846496</t>
  </si>
  <si>
    <t>Karen Tucker</t>
  </si>
  <si>
    <t>403519</t>
  </si>
  <si>
    <t>Cody Blanchard</t>
  </si>
  <si>
    <t>244 Linda Trace Apt. 371 Brendamouth, GA 90532</t>
  </si>
  <si>
    <t>7067042602</t>
  </si>
  <si>
    <t>38501</t>
  </si>
  <si>
    <t>742688</t>
  </si>
  <si>
    <t>Kyle Day</t>
  </si>
  <si>
    <t>436484</t>
  </si>
  <si>
    <t>James Neal</t>
  </si>
  <si>
    <t>5377 Smith Port Apt. 423 North Elizabethside, CA 93750</t>
  </si>
  <si>
    <t>3582875548</t>
  </si>
  <si>
    <t>46493</t>
  </si>
  <si>
    <t>828720</t>
  </si>
  <si>
    <t>Anna Russell</t>
  </si>
  <si>
    <t>439128</t>
  </si>
  <si>
    <t>Kevin Matthews</t>
  </si>
  <si>
    <t>732 Eric Highway New Elizabethland, MD 58446</t>
  </si>
  <si>
    <t>4620497417</t>
  </si>
  <si>
    <t>44335</t>
  </si>
  <si>
    <t>862134</t>
  </si>
  <si>
    <t>435631</t>
  </si>
  <si>
    <t>Maurice Cook</t>
  </si>
  <si>
    <t>2005 Crane Crest New Shawnport, KS 96037</t>
  </si>
  <si>
    <t>6231044238</t>
  </si>
  <si>
    <t>23575</t>
  </si>
  <si>
    <t>836261</t>
  </si>
  <si>
    <t>Marco Kent</t>
  </si>
  <si>
    <t>407340</t>
  </si>
  <si>
    <t>Allison May</t>
  </si>
  <si>
    <t>927 Regina Lake Suite 289 New Victorburgh, CT 60396</t>
  </si>
  <si>
    <t>2602320036</t>
  </si>
  <si>
    <t>14160</t>
  </si>
  <si>
    <t>977079</t>
  </si>
  <si>
    <t>402744</t>
  </si>
  <si>
    <t>Jessica Olson</t>
  </si>
  <si>
    <t>55146 Richardson Mountains Apt. 054 South Tyler, TX 62516</t>
  </si>
  <si>
    <t>3836244187</t>
  </si>
  <si>
    <t>61837</t>
  </si>
  <si>
    <t>599643</t>
  </si>
  <si>
    <t>Rebecca Pearson</t>
  </si>
  <si>
    <t>Shane Stout</t>
  </si>
  <si>
    <t>USS Myers FPO AP 93611</t>
  </si>
  <si>
    <t>3513341145</t>
  </si>
  <si>
    <t>86620</t>
  </si>
  <si>
    <t>856036</t>
  </si>
  <si>
    <t>Scott Harris</t>
  </si>
  <si>
    <t>426615</t>
  </si>
  <si>
    <t>Daniel Keller</t>
  </si>
  <si>
    <t>322 Michael Lock South Rebeccaborough, UT 80809</t>
  </si>
  <si>
    <t>2987717399</t>
  </si>
  <si>
    <t>42041</t>
  </si>
  <si>
    <t>911260</t>
  </si>
  <si>
    <t>Michael Fry</t>
  </si>
  <si>
    <t>439141</t>
  </si>
  <si>
    <t>Carlos Hernandez</t>
  </si>
  <si>
    <t>994 Morris Circle Litown, CT 28711</t>
  </si>
  <si>
    <t>3772196813</t>
  </si>
  <si>
    <t>23035</t>
  </si>
  <si>
    <t>499123</t>
  </si>
  <si>
    <t>Daniel Sanchez</t>
  </si>
  <si>
    <t>416561</t>
  </si>
  <si>
    <t>Carla Brown</t>
  </si>
  <si>
    <t>6842 Janet Crescent Suite 043 Lake Ryan, TX 29386</t>
  </si>
  <si>
    <t>0078850695</t>
  </si>
  <si>
    <t>18998</t>
  </si>
  <si>
    <t>557612</t>
  </si>
  <si>
    <t>Kathleen Williams</t>
  </si>
  <si>
    <t>430467</t>
  </si>
  <si>
    <t>Ricky Vasquez</t>
  </si>
  <si>
    <t>2563 Eric Ranch Apt. 755 Lake Adam, WV 57964</t>
  </si>
  <si>
    <t>8432399276</t>
  </si>
  <si>
    <t>31670</t>
  </si>
  <si>
    <t>529783</t>
  </si>
  <si>
    <t>Nathaniel Whitehead</t>
  </si>
  <si>
    <t>417717</t>
  </si>
  <si>
    <t>Jamie Acevedo</t>
  </si>
  <si>
    <t>Unit 9879 Box 4745 DPO AP 68152</t>
  </si>
  <si>
    <t>8371447140</t>
  </si>
  <si>
    <t>28262</t>
  </si>
  <si>
    <t>141830</t>
  </si>
  <si>
    <t>Shelly Johnson</t>
  </si>
  <si>
    <t>410755</t>
  </si>
  <si>
    <t>Paul Thompson</t>
  </si>
  <si>
    <t>9159 Michael Trafficway Mackenzieside, WY 13436</t>
  </si>
  <si>
    <t>2365237828</t>
  </si>
  <si>
    <t>29704</t>
  </si>
  <si>
    <t>382699</t>
  </si>
  <si>
    <t>Brittany Kennedy</t>
  </si>
  <si>
    <t>Jacqueline Barnes</t>
  </si>
  <si>
    <t>5250 Singh Way Apt. 598 Lake Maria, WA 86421</t>
  </si>
  <si>
    <t>5149645209</t>
  </si>
  <si>
    <t>68139</t>
  </si>
  <si>
    <t>911148</t>
  </si>
  <si>
    <t>Shane Pruitt</t>
  </si>
  <si>
    <t>420128</t>
  </si>
  <si>
    <t>Pamela Tate</t>
  </si>
  <si>
    <t>996 Amanda Vista Connieport, OH 67752</t>
  </si>
  <si>
    <t>9296887047</t>
  </si>
  <si>
    <t>123192</t>
  </si>
  <si>
    <t>Michael Mccoy</t>
  </si>
  <si>
    <t>427583</t>
  </si>
  <si>
    <t>Joshua Duarte</t>
  </si>
  <si>
    <t>606 Wilson Pike New Linda, MS 01546</t>
  </si>
  <si>
    <t>4659798711</t>
  </si>
  <si>
    <t>13134</t>
  </si>
  <si>
    <t>611296</t>
  </si>
  <si>
    <t>Stefanie Taylor</t>
  </si>
  <si>
    <t>426487</t>
  </si>
  <si>
    <t>Shannon Roberts</t>
  </si>
  <si>
    <t>9410 Jim Camp Lisaton, KS 88267</t>
  </si>
  <si>
    <t>0667289881</t>
  </si>
  <si>
    <t>12991</t>
  </si>
  <si>
    <t>292565</t>
  </si>
  <si>
    <t>Brandi Martinez</t>
  </si>
  <si>
    <t>404257</t>
  </si>
  <si>
    <t>Deborah Hamilton</t>
  </si>
  <si>
    <t>Unit 6651 Box 5227 DPO AA 13145</t>
  </si>
  <si>
    <t>0097395666</t>
  </si>
  <si>
    <t>28719</t>
  </si>
  <si>
    <t>384717</t>
  </si>
  <si>
    <t>Richard Robertson</t>
  </si>
  <si>
    <t>8506 Sanchez Greens Apt. 996 Lake Erin, PA 18685</t>
  </si>
  <si>
    <t>6059520786</t>
  </si>
  <si>
    <t>11942</t>
  </si>
  <si>
    <t>154843</t>
  </si>
  <si>
    <t>Brittany Fuller</t>
  </si>
  <si>
    <t>416653</t>
  </si>
  <si>
    <t>Derek Munoz</t>
  </si>
  <si>
    <t>36526 Clark Hill Suite 451 South Lauramouth, OH 90899</t>
  </si>
  <si>
    <t>9703061626</t>
  </si>
  <si>
    <t>35744</t>
  </si>
  <si>
    <t>693823</t>
  </si>
  <si>
    <t>Tonya Rhodes</t>
  </si>
  <si>
    <t>422133</t>
  </si>
  <si>
    <t>Judith Hardin</t>
  </si>
  <si>
    <t>59845 Juan Station Apt. 102 Jamesfurt, TX 25591</t>
  </si>
  <si>
    <t>0035705645</t>
  </si>
  <si>
    <t>62331</t>
  </si>
  <si>
    <t>960637</t>
  </si>
  <si>
    <t>Kenneth Dennis</t>
  </si>
  <si>
    <t>Ronald Hart</t>
  </si>
  <si>
    <t>19574 House Union Apt. 735 Lake Tyrone, NH 85881</t>
  </si>
  <si>
    <t>1383630147</t>
  </si>
  <si>
    <t>63941</t>
  </si>
  <si>
    <t>827256</t>
  </si>
  <si>
    <t>Manuel Rodriguez</t>
  </si>
  <si>
    <t>433575</t>
  </si>
  <si>
    <t>Michael Vaughan</t>
  </si>
  <si>
    <t>USNV Cameron FPO AP 28375</t>
  </si>
  <si>
    <t>0451929926</t>
  </si>
  <si>
    <t>66767</t>
  </si>
  <si>
    <t>810685</t>
  </si>
  <si>
    <t>Billy Lee</t>
  </si>
  <si>
    <t>406350</t>
  </si>
  <si>
    <t>876 Manuel View Suite 042 Hineston, NE 20654</t>
  </si>
  <si>
    <t>13987129633</t>
  </si>
  <si>
    <t>74350</t>
  </si>
  <si>
    <t>807467</t>
  </si>
  <si>
    <t>Morgan Ward</t>
  </si>
  <si>
    <t>658</t>
  </si>
  <si>
    <t>429016</t>
  </si>
  <si>
    <t>Adrian Garrett</t>
  </si>
  <si>
    <t>89671 Joann Ferry Dylanstad, IA 66546</t>
  </si>
  <si>
    <t>3517497831</t>
  </si>
  <si>
    <t>35440</t>
  </si>
  <si>
    <t>725639</t>
  </si>
  <si>
    <t>Cassandra Perry</t>
  </si>
  <si>
    <t>401674</t>
  </si>
  <si>
    <t>Julia Vega</t>
  </si>
  <si>
    <t>9057 Rice Estates Katherinemouth, NM 50313</t>
  </si>
  <si>
    <t>19636730265</t>
  </si>
  <si>
    <t>68086</t>
  </si>
  <si>
    <t>855519</t>
  </si>
  <si>
    <t>Cody Decker</t>
  </si>
  <si>
    <t>404441</t>
  </si>
  <si>
    <t>Carl Miller</t>
  </si>
  <si>
    <t>017 Sabrina Bypass Suite 241 Coopershire, NJ 11773</t>
  </si>
  <si>
    <t>6315917383</t>
  </si>
  <si>
    <t>51954</t>
  </si>
  <si>
    <t>354964</t>
  </si>
  <si>
    <t>Derek Baker</t>
  </si>
  <si>
    <t>425061</t>
  </si>
  <si>
    <t>Madison Anderson</t>
  </si>
  <si>
    <t>5508 Brian Row Holtton, WV 34460</t>
  </si>
  <si>
    <t>1579072688</t>
  </si>
  <si>
    <t>23057</t>
  </si>
  <si>
    <t>133601</t>
  </si>
  <si>
    <t>James Schultz</t>
  </si>
  <si>
    <t>402788</t>
  </si>
  <si>
    <t>Lee Johnson</t>
  </si>
  <si>
    <t>139 Brady Heights North William, AZ 16771</t>
  </si>
  <si>
    <t>4829273598</t>
  </si>
  <si>
    <t>49638</t>
  </si>
  <si>
    <t>850854</t>
  </si>
  <si>
    <t>Dakota Butler</t>
  </si>
  <si>
    <t>408422</t>
  </si>
  <si>
    <t>Melanie Chapman</t>
  </si>
  <si>
    <t>0579 Crawford Curve Apt. 926 Espinozaland, NE 11572</t>
  </si>
  <si>
    <t>0029976744</t>
  </si>
  <si>
    <t>34436</t>
  </si>
  <si>
    <t>692668</t>
  </si>
  <si>
    <t>412506</t>
  </si>
  <si>
    <t>Briana Lopez</t>
  </si>
  <si>
    <t>095 Wilson Crescent Suite 846 Danielfurt, MT 20803</t>
  </si>
  <si>
    <t>6446771824</t>
  </si>
  <si>
    <t>81538</t>
  </si>
  <si>
    <t>242456</t>
  </si>
  <si>
    <t>Jacob Horton</t>
  </si>
  <si>
    <t>420217</t>
  </si>
  <si>
    <t>Allen Mack</t>
  </si>
  <si>
    <t>8335 Charles Centers Lake Donald, IN 11156</t>
  </si>
  <si>
    <t>2311155951</t>
  </si>
  <si>
    <t>82090</t>
  </si>
  <si>
    <t>623477</t>
  </si>
  <si>
    <t>Diane Nunez</t>
  </si>
  <si>
    <t>410740</t>
  </si>
  <si>
    <t>Angela Franco</t>
  </si>
  <si>
    <t>3379 Calvin Course Suite 712 Christinemouth, AL 30600</t>
  </si>
  <si>
    <t>8799914462</t>
  </si>
  <si>
    <t>511829</t>
  </si>
  <si>
    <t>404927</t>
  </si>
  <si>
    <t>Courtney Taylor</t>
  </si>
  <si>
    <t>87669 Cindy Hill Suite 354 Millerborough, SD 16697</t>
  </si>
  <si>
    <t>4117714606</t>
  </si>
  <si>
    <t>34554</t>
  </si>
  <si>
    <t>734924</t>
  </si>
  <si>
    <t>Matthew Dixon</t>
  </si>
  <si>
    <t>418740</t>
  </si>
  <si>
    <t>Melissa Lopez</t>
  </si>
  <si>
    <t>79038 Marcus Drive South Darrell, WY 09034</t>
  </si>
  <si>
    <t>14226091644</t>
  </si>
  <si>
    <t>92231</t>
  </si>
  <si>
    <t>907046</t>
  </si>
  <si>
    <t>Shelley Johnson</t>
  </si>
  <si>
    <t>400386</t>
  </si>
  <si>
    <t>Daniel Heath</t>
  </si>
  <si>
    <t>2304 Lane Lock New Samuel, DE 32549</t>
  </si>
  <si>
    <t>10012591705</t>
  </si>
  <si>
    <t>29976</t>
  </si>
  <si>
    <t>418020</t>
  </si>
  <si>
    <t>Brian Cline</t>
  </si>
  <si>
    <t>420355</t>
  </si>
  <si>
    <t>Stuart Hill</t>
  </si>
  <si>
    <t>12178 Flores Hollow Suite 419 Stonechester, OR 68890</t>
  </si>
  <si>
    <t>0227602877</t>
  </si>
  <si>
    <t>39282</t>
  </si>
  <si>
    <t>648061</t>
  </si>
  <si>
    <t>Christopher Smith</t>
  </si>
  <si>
    <t>426602</t>
  </si>
  <si>
    <t>Amber White</t>
  </si>
  <si>
    <t>4898 Robles Point Apt. 632 Onealbury, AK 98713</t>
  </si>
  <si>
    <t>7137176790</t>
  </si>
  <si>
    <t>50071</t>
  </si>
  <si>
    <t>433806</t>
  </si>
  <si>
    <t>Richard Hernandez</t>
  </si>
  <si>
    <t>410227</t>
  </si>
  <si>
    <t>Kathryn Winters</t>
  </si>
  <si>
    <t>36174 Norman Creek Murphyport, UT 03747</t>
  </si>
  <si>
    <t>9627077894</t>
  </si>
  <si>
    <t>50870</t>
  </si>
  <si>
    <t>535104</t>
  </si>
  <si>
    <t>Sandra Mcfarland</t>
  </si>
  <si>
    <t>317</t>
  </si>
  <si>
    <t>420644</t>
  </si>
  <si>
    <t>Angela Reynolds</t>
  </si>
  <si>
    <t>PSC 1696, Box 0424 APO AP 90149</t>
  </si>
  <si>
    <t>13210501538</t>
  </si>
  <si>
    <t>63286</t>
  </si>
  <si>
    <t>454941</t>
  </si>
  <si>
    <t>Andrew Dean</t>
  </si>
  <si>
    <t>404606</t>
  </si>
  <si>
    <t>Sean Chung</t>
  </si>
  <si>
    <t>050 Paul Way Apt. 855 Adamschester, CA 98449</t>
  </si>
  <si>
    <t>4709100386</t>
  </si>
  <si>
    <t>87376</t>
  </si>
  <si>
    <t>948774</t>
  </si>
  <si>
    <t>Maria Gonzalez</t>
  </si>
  <si>
    <t>422974</t>
  </si>
  <si>
    <t>Leslie Rodriguez</t>
  </si>
  <si>
    <t>509 Dustin Island Port Daniel, NC 31248</t>
  </si>
  <si>
    <t>0376926553</t>
  </si>
  <si>
    <t>58097</t>
  </si>
  <si>
    <t>936144</t>
  </si>
  <si>
    <t>April Glover</t>
  </si>
  <si>
    <t>404675</t>
  </si>
  <si>
    <t>Tiffany Craig</t>
  </si>
  <si>
    <t>378 Jennifer Shoals Suite 702 Savannahborough, MS 62155</t>
  </si>
  <si>
    <t>16804634908</t>
  </si>
  <si>
    <t>13382</t>
  </si>
  <si>
    <t>358192</t>
  </si>
  <si>
    <t>William White</t>
  </si>
  <si>
    <t>433042</t>
  </si>
  <si>
    <t>Aaron Vazquez</t>
  </si>
  <si>
    <t>473 Baker Oval Apt. 852 New Katie, UT 03606</t>
  </si>
  <si>
    <t>2005352107</t>
  </si>
  <si>
    <t>90702</t>
  </si>
  <si>
    <t>528039</t>
  </si>
  <si>
    <t>420284</t>
  </si>
  <si>
    <t>Anna Williams</t>
  </si>
  <si>
    <t>PSC 9679, Box 5618 APO AE 30079</t>
  </si>
  <si>
    <t>2935189541</t>
  </si>
  <si>
    <t>27561</t>
  </si>
  <si>
    <t>285820</t>
  </si>
  <si>
    <t>Holly Lawrence</t>
  </si>
  <si>
    <t>432048</t>
  </si>
  <si>
    <t>Antonio Patterson</t>
  </si>
  <si>
    <t>5935 Jordan Islands Lake Josephton, KS 35802</t>
  </si>
  <si>
    <t>1530913158</t>
  </si>
  <si>
    <t>63957</t>
  </si>
  <si>
    <t>128172</t>
  </si>
  <si>
    <t>Kyle Riley</t>
  </si>
  <si>
    <t>415091</t>
  </si>
  <si>
    <t>Jon Howard DDS</t>
  </si>
  <si>
    <t>1263 Jacqueline Inlet West Catherine, IL 11970</t>
  </si>
  <si>
    <t>7491381862</t>
  </si>
  <si>
    <t>30726</t>
  </si>
  <si>
    <t>731643</t>
  </si>
  <si>
    <t>Christina Sullivan</t>
  </si>
  <si>
    <t>416696</t>
  </si>
  <si>
    <t>Gregory Anderson</t>
  </si>
  <si>
    <t>244 Steven Isle Suite 813 Kennedyhaven, IN 01364</t>
  </si>
  <si>
    <t>0494582239</t>
  </si>
  <si>
    <t>23032</t>
  </si>
  <si>
    <t>109399</t>
  </si>
  <si>
    <t>Linda Mata</t>
  </si>
  <si>
    <t>412721</t>
  </si>
  <si>
    <t>Francisco Martinez</t>
  </si>
  <si>
    <t>PSC 5938, Box 5406 APO AP 06715</t>
  </si>
  <si>
    <t>2679647466</t>
  </si>
  <si>
    <t>80569</t>
  </si>
  <si>
    <t>159450</t>
  </si>
  <si>
    <t>April Richards</t>
  </si>
  <si>
    <t>425612</t>
  </si>
  <si>
    <t>Jared Weaver</t>
  </si>
  <si>
    <t>2892 Janet Branch Suite 718 Tuckerside, AK 06592</t>
  </si>
  <si>
    <t>6040490134</t>
  </si>
  <si>
    <t>76320</t>
  </si>
  <si>
    <t>457944</t>
  </si>
  <si>
    <t>Craig Cunningham</t>
  </si>
  <si>
    <t>417734</t>
  </si>
  <si>
    <t>Daniel Washington</t>
  </si>
  <si>
    <t>5942 Carlos Glen South Jenniferville, KY 32923</t>
  </si>
  <si>
    <t>2295362400</t>
  </si>
  <si>
    <t>59023</t>
  </si>
  <si>
    <t>419488</t>
  </si>
  <si>
    <t>Nicole Greer</t>
  </si>
  <si>
    <t>Brian Gibson</t>
  </si>
  <si>
    <t>022 Dawn Estate Apt. 150 Lake Seanshire, IN 17851</t>
  </si>
  <si>
    <t>16222470761</t>
  </si>
  <si>
    <t>90496</t>
  </si>
  <si>
    <t>677193</t>
  </si>
  <si>
    <t>Ashley Case</t>
  </si>
  <si>
    <t>417712</t>
  </si>
  <si>
    <t>Nicole Castro</t>
  </si>
  <si>
    <t>5218 Richard Hollow Suite 638 Cameronchester, NE 17089</t>
  </si>
  <si>
    <t>13674667315</t>
  </si>
  <si>
    <t>35842</t>
  </si>
  <si>
    <t>236791</t>
  </si>
  <si>
    <t>Bruce Carroll</t>
  </si>
  <si>
    <t>417486</t>
  </si>
  <si>
    <t>Russell Garner</t>
  </si>
  <si>
    <t>USNV Garcia FPO AP 19357</t>
  </si>
  <si>
    <t>9400803982</t>
  </si>
  <si>
    <t>92754</t>
  </si>
  <si>
    <t>284647</t>
  </si>
  <si>
    <t>Diana Williams</t>
  </si>
  <si>
    <t>409850</t>
  </si>
  <si>
    <t>Steven Mckinney</t>
  </si>
  <si>
    <t>6017 Jimenez Plaza Apt. 503 Lake Tracybury, ND 93050</t>
  </si>
  <si>
    <t>2907002140</t>
  </si>
  <si>
    <t>68701</t>
  </si>
  <si>
    <t>755507</t>
  </si>
  <si>
    <t>James Moyer</t>
  </si>
  <si>
    <t>426679</t>
  </si>
  <si>
    <t>Aaron Campbell</t>
  </si>
  <si>
    <t>433 Smith Landing Suite 651 North Brittany, AZ 09349</t>
  </si>
  <si>
    <t>4159845556</t>
  </si>
  <si>
    <t>77910</t>
  </si>
  <si>
    <t>682107</t>
  </si>
  <si>
    <t>Amy Young</t>
  </si>
  <si>
    <t>413994</t>
  </si>
  <si>
    <t>Margaret Sutton</t>
  </si>
  <si>
    <t>PSC 1073, Box 9897 APO AP 90516</t>
  </si>
  <si>
    <t>4376655714</t>
  </si>
  <si>
    <t>58544</t>
  </si>
  <si>
    <t>453257</t>
  </si>
  <si>
    <t>Peggy Castillo</t>
  </si>
  <si>
    <t>404528</t>
  </si>
  <si>
    <t>John Cardenas</t>
  </si>
  <si>
    <t>779 David Village North Tylerview, TN 22339</t>
  </si>
  <si>
    <t>5976450917</t>
  </si>
  <si>
    <t>51563</t>
  </si>
  <si>
    <t>884508</t>
  </si>
  <si>
    <t>Timothy Whitaker</t>
  </si>
  <si>
    <t>400444</t>
  </si>
  <si>
    <t>Marc Manning</t>
  </si>
  <si>
    <t>Unit 8916 Box 4596 DPO AA 65954</t>
  </si>
  <si>
    <t>6987244018</t>
  </si>
  <si>
    <t>20582</t>
  </si>
  <si>
    <t>376898</t>
  </si>
  <si>
    <t>Brandon Parker</t>
  </si>
  <si>
    <t>418274</t>
  </si>
  <si>
    <t>Mr. Christopher Mckay</t>
  </si>
  <si>
    <t>932 Klein Wall Suite 310 Andrewsberg, KY 56169</t>
  </si>
  <si>
    <t>7363579061</t>
  </si>
  <si>
    <t>47343</t>
  </si>
  <si>
    <t>989699</t>
  </si>
  <si>
    <t>Justin Stewart</t>
  </si>
  <si>
    <t>425517</t>
  </si>
  <si>
    <t>Leah Edwards</t>
  </si>
  <si>
    <t>273 Pearson Way Davidsonland, WV 05681</t>
  </si>
  <si>
    <t>9438667109</t>
  </si>
  <si>
    <t>93264</t>
  </si>
  <si>
    <t>649146</t>
  </si>
  <si>
    <t>Kelly Dixon</t>
  </si>
  <si>
    <t>Emily Graham</t>
  </si>
  <si>
    <t>733 Crystal Isle Suite 098 Harrellbury, PA 23844</t>
  </si>
  <si>
    <t>3832208886</t>
  </si>
  <si>
    <t>83488</t>
  </si>
  <si>
    <t>999674</t>
  </si>
  <si>
    <t>Donna Robles</t>
  </si>
  <si>
    <t>405650</t>
  </si>
  <si>
    <t>Ross Hernandez</t>
  </si>
  <si>
    <t>975 Murray Crest Elizabethhaven, KS 39574</t>
  </si>
  <si>
    <t>3990679517</t>
  </si>
  <si>
    <t>86566</t>
  </si>
  <si>
    <t>983698</t>
  </si>
  <si>
    <t>Kimberly Norris</t>
  </si>
  <si>
    <t>423655</t>
  </si>
  <si>
    <t>Randy Collier</t>
  </si>
  <si>
    <t>3722 Stacey Parks Suite 427 Lake Robert, NM 57725</t>
  </si>
  <si>
    <t>4217497506</t>
  </si>
  <si>
    <t>54470</t>
  </si>
  <si>
    <t>280448</t>
  </si>
  <si>
    <t>Suzanne Woods</t>
  </si>
  <si>
    <t>Chad Sullivan</t>
  </si>
  <si>
    <t>339 Smith Tunnel Apt. 201 East Dominiquemouth, FL 83736</t>
  </si>
  <si>
    <t>6858870251</t>
  </si>
  <si>
    <t>47869</t>
  </si>
  <si>
    <t>188966</t>
  </si>
  <si>
    <t>Aaron Gonzalez</t>
  </si>
  <si>
    <t>402207</t>
  </si>
  <si>
    <t>Lonnie Rogers</t>
  </si>
  <si>
    <t>18159 Nicholas Springs Apt. 806 West Anthonyside, NY 12931</t>
  </si>
  <si>
    <t>1778413280</t>
  </si>
  <si>
    <t>52168</t>
  </si>
  <si>
    <t>740112</t>
  </si>
  <si>
    <t>Melinda Velazquez</t>
  </si>
  <si>
    <t>422657</t>
  </si>
  <si>
    <t>Jennifer Mitchell</t>
  </si>
  <si>
    <t>PSC 6859, Box 3760 APO AP 15659</t>
  </si>
  <si>
    <t>7807238693</t>
  </si>
  <si>
    <t>45644</t>
  </si>
  <si>
    <t>955655</t>
  </si>
  <si>
    <t>Carrie Martin</t>
  </si>
  <si>
    <t>439765</t>
  </si>
  <si>
    <t>2659 Jody Shore West Jefffort, MS 22723</t>
  </si>
  <si>
    <t>12885388939</t>
  </si>
  <si>
    <t>86151</t>
  </si>
  <si>
    <t>469259</t>
  </si>
  <si>
    <t>Ronnie Thompson Jr.</t>
  </si>
  <si>
    <t>428897</t>
  </si>
  <si>
    <t>Aaron Green</t>
  </si>
  <si>
    <t>06009 Webster Ports Lake Brettshire, RI 83243</t>
  </si>
  <si>
    <t>9670990583</t>
  </si>
  <si>
    <t>47245</t>
  </si>
  <si>
    <t>390299</t>
  </si>
  <si>
    <t>Brett Wolf</t>
  </si>
  <si>
    <t>416479</t>
  </si>
  <si>
    <t>Daniel Sandoval</t>
  </si>
  <si>
    <t>80262 Daisy Hollow Suite 318 West Zacharyside, MN 43257</t>
  </si>
  <si>
    <t>7810245274</t>
  </si>
  <si>
    <t>24354</t>
  </si>
  <si>
    <t>444097</t>
  </si>
  <si>
    <t>439257</t>
  </si>
  <si>
    <t>Jerry Dixon</t>
  </si>
  <si>
    <t>2787 Evan Crescent Simmonsville, GA 61258</t>
  </si>
  <si>
    <t>5097400558</t>
  </si>
  <si>
    <t>23405</t>
  </si>
  <si>
    <t>333204</t>
  </si>
  <si>
    <t>Jennifer Clark</t>
  </si>
  <si>
    <t>433633</t>
  </si>
  <si>
    <t>Paul King</t>
  </si>
  <si>
    <t>86817 Jonathan Creek Garyport, OK 92606</t>
  </si>
  <si>
    <t>8558712021</t>
  </si>
  <si>
    <t>38417</t>
  </si>
  <si>
    <t>376358</t>
  </si>
  <si>
    <t>Paul Pham</t>
  </si>
  <si>
    <t>404519</t>
  </si>
  <si>
    <t>Maureen Stephens</t>
  </si>
  <si>
    <t>76387 Scott Spurs Finleyfort, NH 74549</t>
  </si>
  <si>
    <t>5708228340</t>
  </si>
  <si>
    <t>44847</t>
  </si>
  <si>
    <t>798542</t>
  </si>
  <si>
    <t>Dr. Erica Williams</t>
  </si>
  <si>
    <t>402042</t>
  </si>
  <si>
    <t>Jessica Carter</t>
  </si>
  <si>
    <t>378 Christopher Expressway South Sara, CA 16686</t>
  </si>
  <si>
    <t>1460718200</t>
  </si>
  <si>
    <t>63493</t>
  </si>
  <si>
    <t>386614</t>
  </si>
  <si>
    <t>Javier Hobbs</t>
  </si>
  <si>
    <t>415025</t>
  </si>
  <si>
    <t>Juan Jacobs</t>
  </si>
  <si>
    <t>994 Justin Station Suite 994 North Patriciastad, NY 98118</t>
  </si>
  <si>
    <t>6100303939</t>
  </si>
  <si>
    <t>61705</t>
  </si>
  <si>
    <t>179731</t>
  </si>
  <si>
    <t>Lucas Smith</t>
  </si>
  <si>
    <t>438106</t>
  </si>
  <si>
    <t>Richard Spencer</t>
  </si>
  <si>
    <t>3215 Aaron Plains Suite 439 Lewisfurt, AL 38351</t>
  </si>
  <si>
    <t>17215698311</t>
  </si>
  <si>
    <t>833504</t>
  </si>
  <si>
    <t>Sean Cox</t>
  </si>
  <si>
    <t>434048</t>
  </si>
  <si>
    <t>Rhonda Daniel</t>
  </si>
  <si>
    <t>432 Crystal Spur Lake Samanthaton, NJ 26956</t>
  </si>
  <si>
    <t>8237692231</t>
  </si>
  <si>
    <t>52978</t>
  </si>
  <si>
    <t>Ricky Hoffman</t>
  </si>
  <si>
    <t>427550</t>
  </si>
  <si>
    <t>Alejandro Conley</t>
  </si>
  <si>
    <t>953 Wilson Hollow Catherineville, NJ 24761</t>
  </si>
  <si>
    <t>1061191639</t>
  </si>
  <si>
    <t>19866</t>
  </si>
  <si>
    <t>883461</t>
  </si>
  <si>
    <t>Michael Ochoa</t>
  </si>
  <si>
    <t>429814</t>
  </si>
  <si>
    <t>Matthew Kline</t>
  </si>
  <si>
    <t>Unit 6746 Box 3833 DPO AE 89592</t>
  </si>
  <si>
    <t>7521366268</t>
  </si>
  <si>
    <t>91766</t>
  </si>
  <si>
    <t>734944</t>
  </si>
  <si>
    <t>Elizabeth Bass</t>
  </si>
  <si>
    <t>432612</t>
  </si>
  <si>
    <t>Douglas Mitchell</t>
  </si>
  <si>
    <t>6900 Gallagher Springs Loweryburgh, WY 18188</t>
  </si>
  <si>
    <t>0910671153</t>
  </si>
  <si>
    <t>62233</t>
  </si>
  <si>
    <t>685038</t>
  </si>
  <si>
    <t>William Jimenez</t>
  </si>
  <si>
    <t>413128</t>
  </si>
  <si>
    <t>Morgan Barnes</t>
  </si>
  <si>
    <t>USNS Peck FPO AA 96793</t>
  </si>
  <si>
    <t>1772658727</t>
  </si>
  <si>
    <t>30426</t>
  </si>
  <si>
    <t>659014</t>
  </si>
  <si>
    <t>412558</t>
  </si>
  <si>
    <t>Jennifer Lewis</t>
  </si>
  <si>
    <t>871 Leslie Fort Suite 766 Paulbury, DE 80791</t>
  </si>
  <si>
    <t>10235443390</t>
  </si>
  <si>
    <t>66861</t>
  </si>
  <si>
    <t>744840</t>
  </si>
  <si>
    <t>Andrea Vasquez</t>
  </si>
  <si>
    <t>410805</t>
  </si>
  <si>
    <t>Nicholas Hicks</t>
  </si>
  <si>
    <t>5898 Kelley Lights Suite 167 North Henryview, NH 48429</t>
  </si>
  <si>
    <t>4499200794</t>
  </si>
  <si>
    <t>19481</t>
  </si>
  <si>
    <t>461404</t>
  </si>
  <si>
    <t>Mrs. Samantha Thomas</t>
  </si>
  <si>
    <t>437700</t>
  </si>
  <si>
    <t>Terri Campbell</t>
  </si>
  <si>
    <t>25075 Derrick Viaduct Apt. 961 Edwardfurt, LA 54183</t>
  </si>
  <si>
    <t>5847817929</t>
  </si>
  <si>
    <t>41520</t>
  </si>
  <si>
    <t>999161</t>
  </si>
  <si>
    <t>Steven Sanders</t>
  </si>
  <si>
    <t>422091</t>
  </si>
  <si>
    <t>Jason Johnston</t>
  </si>
  <si>
    <t>45012 Novak Inlet Apt. 598 North Lucas, DC 16035</t>
  </si>
  <si>
    <t>8627346254</t>
  </si>
  <si>
    <t>60558</t>
  </si>
  <si>
    <t>404495</t>
  </si>
  <si>
    <t>John Duncan</t>
  </si>
  <si>
    <t>415196</t>
  </si>
  <si>
    <t>Ronald Gill</t>
  </si>
  <si>
    <t>9837 Roberts Causeway Pamelamouth, NH 73758</t>
  </si>
  <si>
    <t>5120420757</t>
  </si>
  <si>
    <t>74200</t>
  </si>
  <si>
    <t>658912</t>
  </si>
  <si>
    <t>Dr. Christina Ruiz</t>
  </si>
  <si>
    <t>426601</t>
  </si>
  <si>
    <t>Olivia Howard</t>
  </si>
  <si>
    <t>827 White Coves New Bailey, NY 56334</t>
  </si>
  <si>
    <t>6386105540</t>
  </si>
  <si>
    <t>71097</t>
  </si>
  <si>
    <t>896773</t>
  </si>
  <si>
    <t>Patricia Bartlett</t>
  </si>
  <si>
    <t>423694</t>
  </si>
  <si>
    <t>Mary Stevens</t>
  </si>
  <si>
    <t>644 Lynch Hills Apt. 868 New Heather, OH 61302</t>
  </si>
  <si>
    <t>6705999642</t>
  </si>
  <si>
    <t>29235</t>
  </si>
  <si>
    <t>161166</t>
  </si>
  <si>
    <t>Yvonne Lee</t>
  </si>
  <si>
    <t>438870</t>
  </si>
  <si>
    <t>Maria Reyes</t>
  </si>
  <si>
    <t>043 Melanie Burgs Apt. 963 Janetton, WV 91412</t>
  </si>
  <si>
    <t>7028087578</t>
  </si>
  <si>
    <t>11303</t>
  </si>
  <si>
    <t>556765</t>
  </si>
  <si>
    <t>Joseph Phillips</t>
  </si>
  <si>
    <t>292 Norman Islands Taylorbury, MA 41108</t>
  </si>
  <si>
    <t>1528571920</t>
  </si>
  <si>
    <t>43990</t>
  </si>
  <si>
    <t>585782</t>
  </si>
  <si>
    <t>Robert Ali</t>
  </si>
  <si>
    <t>420511</t>
  </si>
  <si>
    <t>Emily Rodriguez</t>
  </si>
  <si>
    <t>864 Devin Circle Suite 383 Sarahhaven, NH 81594</t>
  </si>
  <si>
    <t>0857030310</t>
  </si>
  <si>
    <t>66605</t>
  </si>
  <si>
    <t>497417</t>
  </si>
  <si>
    <t>Gavin Bauer</t>
  </si>
  <si>
    <t>408344</t>
  </si>
  <si>
    <t>Rachael Jones</t>
  </si>
  <si>
    <t>629 Samuel Crescent Perezview, TX 44836</t>
  </si>
  <si>
    <t>8626194321</t>
  </si>
  <si>
    <t>86185</t>
  </si>
  <si>
    <t>852035</t>
  </si>
  <si>
    <t>Robin Henderson</t>
  </si>
  <si>
    <t>425201</t>
  </si>
  <si>
    <t>Vickie Maldonado</t>
  </si>
  <si>
    <t>PSC 7072, Box 8880 APO AA 30328</t>
  </si>
  <si>
    <t>7783899303</t>
  </si>
  <si>
    <t>34780</t>
  </si>
  <si>
    <t>832692</t>
  </si>
  <si>
    <t>Samuel Davidson</t>
  </si>
  <si>
    <t>438488</t>
  </si>
  <si>
    <t>Brandon Wells</t>
  </si>
  <si>
    <t>397 Harris Forges South Rebeccafurt, GA 97798</t>
  </si>
  <si>
    <t>0569633286</t>
  </si>
  <si>
    <t>84688</t>
  </si>
  <si>
    <t>626456</t>
  </si>
  <si>
    <t>Adam Mullen</t>
  </si>
  <si>
    <t>405299</t>
  </si>
  <si>
    <t>Nancy Avila</t>
  </si>
  <si>
    <t>58442 Hernandez Fields Jillland, CA 02332</t>
  </si>
  <si>
    <t>4147733041</t>
  </si>
  <si>
    <t>82313</t>
  </si>
  <si>
    <t>291707</t>
  </si>
  <si>
    <t>Timothy Hunter</t>
  </si>
  <si>
    <t>434805</t>
  </si>
  <si>
    <t>Molly Smith</t>
  </si>
  <si>
    <t>7034 Bobby Union Apt. 684 Williamville, KS 58304</t>
  </si>
  <si>
    <t>3696430208</t>
  </si>
  <si>
    <t>41163</t>
  </si>
  <si>
    <t>381812</t>
  </si>
  <si>
    <t>Kaitlyn Meyers</t>
  </si>
  <si>
    <t>412535</t>
  </si>
  <si>
    <t>Molly Pearson</t>
  </si>
  <si>
    <t>8080 Jones Lodge New Marc, UT 42765</t>
  </si>
  <si>
    <t>7840905520</t>
  </si>
  <si>
    <t>76569</t>
  </si>
  <si>
    <t>221324</t>
  </si>
  <si>
    <t>Joseph Ray</t>
  </si>
  <si>
    <t>402585</t>
  </si>
  <si>
    <t>Mr. Wesley King</t>
  </si>
  <si>
    <t>PSC 2323, Box 2691 APO AP 63767</t>
  </si>
  <si>
    <t>1826232213</t>
  </si>
  <si>
    <t>84893</t>
  </si>
  <si>
    <t>251058</t>
  </si>
  <si>
    <t>Jason Waters</t>
  </si>
  <si>
    <t>Dustin Washington</t>
  </si>
  <si>
    <t>660 Jackson Run Suite 555 Lake Jasmineport, SC 34198</t>
  </si>
  <si>
    <t>4281698879</t>
  </si>
  <si>
    <t>63009</t>
  </si>
  <si>
    <t>274432</t>
  </si>
  <si>
    <t>Jennifer Avery</t>
  </si>
  <si>
    <t>428666</t>
  </si>
  <si>
    <t>Ashley Taylor</t>
  </si>
  <si>
    <t>0329 Ward Underpass Suite 234 East Michael, NY 27498</t>
  </si>
  <si>
    <t>5463253535</t>
  </si>
  <si>
    <t>78541</t>
  </si>
  <si>
    <t>159528</t>
  </si>
  <si>
    <t>Steven Harris</t>
  </si>
  <si>
    <t>410905</t>
  </si>
  <si>
    <t>Scott Johnson</t>
  </si>
  <si>
    <t>0053 Norris Squares Suite 097 Stevenchester, AL 40215</t>
  </si>
  <si>
    <t>18415782524</t>
  </si>
  <si>
    <t>86856</t>
  </si>
  <si>
    <t>821022</t>
  </si>
  <si>
    <t>David Ray</t>
  </si>
  <si>
    <t>413253</t>
  </si>
  <si>
    <t>Anthony Carter</t>
  </si>
  <si>
    <t>81709 Michael Fall Suite 049 Lake Eugenefurt, NJ 46342</t>
  </si>
  <si>
    <t>5052093397</t>
  </si>
  <si>
    <t>77526</t>
  </si>
  <si>
    <t>524646</t>
  </si>
  <si>
    <t>Lisa Brown DDS</t>
  </si>
  <si>
    <t>416793</t>
  </si>
  <si>
    <t>Mr. Gregory Randolph</t>
  </si>
  <si>
    <t>4547 Kirby Mews Lake Sabrina, OH 37206</t>
  </si>
  <si>
    <t>3271961260</t>
  </si>
  <si>
    <t>22112</t>
  </si>
  <si>
    <t>229546</t>
  </si>
  <si>
    <t>Eric Wong</t>
  </si>
  <si>
    <t>417331</t>
  </si>
  <si>
    <t>91464 Johnson Points Jamesfurt, SD 29232</t>
  </si>
  <si>
    <t>5403562145</t>
  </si>
  <si>
    <t>78973</t>
  </si>
  <si>
    <t>577160</t>
  </si>
  <si>
    <t>Christopher Floyd</t>
  </si>
  <si>
    <t>402883</t>
  </si>
  <si>
    <t>0603 Stephen Walk Brandonshire, MD 36997</t>
  </si>
  <si>
    <t>12198390881</t>
  </si>
  <si>
    <t>42043</t>
  </si>
  <si>
    <t>467221</t>
  </si>
  <si>
    <t>Amy Stewart</t>
  </si>
  <si>
    <t>422460</t>
  </si>
  <si>
    <t>Daniel Duffy</t>
  </si>
  <si>
    <t>Unit 7070 Box 6335 DPO AA 71326</t>
  </si>
  <si>
    <t>19499750702</t>
  </si>
  <si>
    <t>61277</t>
  </si>
  <si>
    <t>591343</t>
  </si>
  <si>
    <t>Shannon Douglas</t>
  </si>
  <si>
    <t>411335</t>
  </si>
  <si>
    <t>Madison Smith</t>
  </si>
  <si>
    <t>888 Anthony Plains Apt. 916 New Robert, WV 27982</t>
  </si>
  <si>
    <t>6747835223</t>
  </si>
  <si>
    <t>67227</t>
  </si>
  <si>
    <t>944921</t>
  </si>
  <si>
    <t>April Lewis</t>
  </si>
  <si>
    <t>Alexandra Wilson</t>
  </si>
  <si>
    <t>5055 Macdonald Crest Strongberg, SC 38724</t>
  </si>
  <si>
    <t>2443244746</t>
  </si>
  <si>
    <t>45318</t>
  </si>
  <si>
    <t>304302</t>
  </si>
  <si>
    <t>Michael Rich</t>
  </si>
  <si>
    <t>414171</t>
  </si>
  <si>
    <t>Chase Drake</t>
  </si>
  <si>
    <t>5742 Marshall Avenue Suite 105 East Brittneyburgh, IA 87564</t>
  </si>
  <si>
    <t>3409441983</t>
  </si>
  <si>
    <t>21836</t>
  </si>
  <si>
    <t>593253</t>
  </si>
  <si>
    <t>Robert Lawson</t>
  </si>
  <si>
    <t>402536</t>
  </si>
  <si>
    <t>Glenn Andrade</t>
  </si>
  <si>
    <t>423 Taylor Square Apt. 620 Careytown, LA 10529</t>
  </si>
  <si>
    <t>18475216906</t>
  </si>
  <si>
    <t>80464</t>
  </si>
  <si>
    <t>235917</t>
  </si>
  <si>
    <t>Nancy Benitez</t>
  </si>
  <si>
    <t>403861</t>
  </si>
  <si>
    <t>Joseph Davis</t>
  </si>
  <si>
    <t>2639 Pierce Flats Apt. 343 Allentown, WA 85958</t>
  </si>
  <si>
    <t>0384688510</t>
  </si>
  <si>
    <t>24850</t>
  </si>
  <si>
    <t>209071</t>
  </si>
  <si>
    <t>Jacob Washington</t>
  </si>
  <si>
    <t>305</t>
  </si>
  <si>
    <t>405266</t>
  </si>
  <si>
    <t>Richard Franklin</t>
  </si>
  <si>
    <t>PSC 8273, Box 2458 APO AA 61184</t>
  </si>
  <si>
    <t>7511447741</t>
  </si>
  <si>
    <t>49759</t>
  </si>
  <si>
    <t>663088</t>
  </si>
  <si>
    <t>Michael Guzman</t>
  </si>
  <si>
    <t>423800</t>
  </si>
  <si>
    <t>Timothy Roy MD</t>
  </si>
  <si>
    <t>738 Patricia Hollow Suite 427 South Dana, MT 05335</t>
  </si>
  <si>
    <t>8631784144</t>
  </si>
  <si>
    <t>178876</t>
  </si>
  <si>
    <t>Justin Mercer</t>
  </si>
  <si>
    <t>424481</t>
  </si>
  <si>
    <t>Melissa Turner</t>
  </si>
  <si>
    <t>92860 Johnson Ridges Suite 045 Pattersonfort, OR 92921</t>
  </si>
  <si>
    <t>2900657384</t>
  </si>
  <si>
    <t>41984</t>
  </si>
  <si>
    <t>754132</t>
  </si>
  <si>
    <t>Devin Ramirez</t>
  </si>
  <si>
    <t>434195</t>
  </si>
  <si>
    <t>Jose Gomez</t>
  </si>
  <si>
    <t>2158 Tran Hill Stewartport, RI 93029</t>
  </si>
  <si>
    <t>3551204713</t>
  </si>
  <si>
    <t>59545</t>
  </si>
  <si>
    <t>256723</t>
  </si>
  <si>
    <t>418721</t>
  </si>
  <si>
    <t>Jessica Tran</t>
  </si>
  <si>
    <t>93919 Rose Trace Hartmanport, DC 09047</t>
  </si>
  <si>
    <t>8780866749</t>
  </si>
  <si>
    <t>16651</t>
  </si>
  <si>
    <t>805372</t>
  </si>
  <si>
    <t>Vincent Williams</t>
  </si>
  <si>
    <t>424055</t>
  </si>
  <si>
    <t>Nicolas Russell</t>
  </si>
  <si>
    <t>8102 Michael Plains New Amandaberg, WY 91488</t>
  </si>
  <si>
    <t>1867732958</t>
  </si>
  <si>
    <t>53668</t>
  </si>
  <si>
    <t>674471</t>
  </si>
  <si>
    <t>John Reed</t>
  </si>
  <si>
    <t>404699</t>
  </si>
  <si>
    <t>Lori Reyes</t>
  </si>
  <si>
    <t>035 Escobar Ramp New Victoria, TX 18805</t>
  </si>
  <si>
    <t>0630412170</t>
  </si>
  <si>
    <t>54387</t>
  </si>
  <si>
    <t>750962</t>
  </si>
  <si>
    <t>Billy Joseph</t>
  </si>
  <si>
    <t>413167</t>
  </si>
  <si>
    <t>5075 Mcdaniel Meadows Apt. 571 Desireeburgh, WV 38968</t>
  </si>
  <si>
    <t>0941533375</t>
  </si>
  <si>
    <t>60293</t>
  </si>
  <si>
    <t>744664</t>
  </si>
  <si>
    <t>Nancy Taylor</t>
  </si>
  <si>
    <t>400890</t>
  </si>
  <si>
    <t>Elizabeth Bryant MD</t>
  </si>
  <si>
    <t>25077 Buck Motorway Suite 276 Murphyville, OH 37296</t>
  </si>
  <si>
    <t>9578871944</t>
  </si>
  <si>
    <t>93670</t>
  </si>
  <si>
    <t>109908</t>
  </si>
  <si>
    <t>Robert Larsen</t>
  </si>
  <si>
    <t>427131</t>
  </si>
  <si>
    <t>Jon Williams</t>
  </si>
  <si>
    <t>7892 Nathan Bridge Apt. 451 East Christopherside, ND 13346</t>
  </si>
  <si>
    <t>7114674256</t>
  </si>
  <si>
    <t>41694</t>
  </si>
  <si>
    <t>815729</t>
  </si>
  <si>
    <t>Crystal Martinez</t>
  </si>
  <si>
    <t>413768</t>
  </si>
  <si>
    <t>Theresa Harmon</t>
  </si>
  <si>
    <t>42096 Wilson Burgs Suite 968 Lake Gregory, RI 54698</t>
  </si>
  <si>
    <t>4188672704</t>
  </si>
  <si>
    <t>82377</t>
  </si>
  <si>
    <t>936162</t>
  </si>
  <si>
    <t>Kyle Adkins</t>
  </si>
  <si>
    <t>402291</t>
  </si>
  <si>
    <t>Kristin Castillo</t>
  </si>
  <si>
    <t>027 Ann Flat New Cory, NY 97415</t>
  </si>
  <si>
    <t>0465359068</t>
  </si>
  <si>
    <t>68171</t>
  </si>
  <si>
    <t>237518</t>
  </si>
  <si>
    <t>Heather Petersen</t>
  </si>
  <si>
    <t>404</t>
  </si>
  <si>
    <t>400422</t>
  </si>
  <si>
    <t>Sharon Quinn</t>
  </si>
  <si>
    <t>8080 Norman Path Apt. 792 Jonestown, FL 00976</t>
  </si>
  <si>
    <t>0697446264</t>
  </si>
  <si>
    <t>35454</t>
  </si>
  <si>
    <t>739460</t>
  </si>
  <si>
    <t>Donald Evans</t>
  </si>
  <si>
    <t>438431</t>
  </si>
  <si>
    <t>Samuel Robinson</t>
  </si>
  <si>
    <t>1684 Christopher Greens Johnstad, AZ 25771</t>
  </si>
  <si>
    <t>3598765456</t>
  </si>
  <si>
    <t>29518</t>
  </si>
  <si>
    <t>430945</t>
  </si>
  <si>
    <t>Patricia Williams</t>
  </si>
  <si>
    <t>408444</t>
  </si>
  <si>
    <t>Douglas Morris</t>
  </si>
  <si>
    <t>3354 Green Vista South Zachary, MN 74318</t>
  </si>
  <si>
    <t>0258451540</t>
  </si>
  <si>
    <t>53600</t>
  </si>
  <si>
    <t>239034</t>
  </si>
  <si>
    <t>Candice Morales</t>
  </si>
  <si>
    <t>401755</t>
  </si>
  <si>
    <t>James Roberts</t>
  </si>
  <si>
    <t>04188 Johnson Loaf Apt. 169 Raymouth, CT 10254</t>
  </si>
  <si>
    <t>0255620639</t>
  </si>
  <si>
    <t>81575</t>
  </si>
  <si>
    <t>738526</t>
  </si>
  <si>
    <t>Matthew Rowland</t>
  </si>
  <si>
    <t>402444</t>
  </si>
  <si>
    <t>Katherine Hess</t>
  </si>
  <si>
    <t>3900 Hunt Walk Apt. 473 Theresatown, DC 50576</t>
  </si>
  <si>
    <t>7337219332</t>
  </si>
  <si>
    <t>17427</t>
  </si>
  <si>
    <t>358887</t>
  </si>
  <si>
    <t>Joshua Coleman</t>
  </si>
  <si>
    <t>410730</t>
  </si>
  <si>
    <t>Candice Patterson</t>
  </si>
  <si>
    <t>5369 Jesse Prairie East Markbury, IN 58948</t>
  </si>
  <si>
    <t>1739807332</t>
  </si>
  <si>
    <t>86372</t>
  </si>
  <si>
    <t>358801</t>
  </si>
  <si>
    <t>Anne Montgomery</t>
  </si>
  <si>
    <t>418855</t>
  </si>
  <si>
    <t>Carrie Thomas</t>
  </si>
  <si>
    <t>3602 Mendez Vista Apt. 129 Nathanielside, KY 07046</t>
  </si>
  <si>
    <t>2220314853</t>
  </si>
  <si>
    <t>60737</t>
  </si>
  <si>
    <t>755962</t>
  </si>
  <si>
    <t>Scott Sanders</t>
  </si>
  <si>
    <t>650</t>
  </si>
  <si>
    <t>410098</t>
  </si>
  <si>
    <t>Mrs. Nicole Thomas</t>
  </si>
  <si>
    <t>57618 Michael Parks New Billy, MS 48951</t>
  </si>
  <si>
    <t>4604520134</t>
  </si>
  <si>
    <t>81860</t>
  </si>
  <si>
    <t>805560</t>
  </si>
  <si>
    <t>Haley Powell</t>
  </si>
  <si>
    <t>410627</t>
  </si>
  <si>
    <t>Susan Johnson</t>
  </si>
  <si>
    <t>PSC 6367, Box 8232 APO AP 76226</t>
  </si>
  <si>
    <t>2369056811</t>
  </si>
  <si>
    <t>39587</t>
  </si>
  <si>
    <t>983177</t>
  </si>
  <si>
    <t>Jennifer Gilbert</t>
  </si>
  <si>
    <t>408869</t>
  </si>
  <si>
    <t>Casey Gilmore</t>
  </si>
  <si>
    <t>USNS Riley FPO AP 76759</t>
  </si>
  <si>
    <t>9455005881</t>
  </si>
  <si>
    <t>22507</t>
  </si>
  <si>
    <t>982161</t>
  </si>
  <si>
    <t>Cheryl Turner</t>
  </si>
  <si>
    <t>436399</t>
  </si>
  <si>
    <t>Jeffrey Newman</t>
  </si>
  <si>
    <t>9244 Zachary Crossing Apt. 017 North Alexfort, MD 51678</t>
  </si>
  <si>
    <t>5392549294</t>
  </si>
  <si>
    <t>17003</t>
  </si>
  <si>
    <t>499952</t>
  </si>
  <si>
    <t>Kayla Cortez MD</t>
  </si>
  <si>
    <t>436456</t>
  </si>
  <si>
    <t>Ryan Page</t>
  </si>
  <si>
    <t>47532 Sarah Center Suite 407 Robertport, MN 47024</t>
  </si>
  <si>
    <t>1527752541</t>
  </si>
  <si>
    <t>99476</t>
  </si>
  <si>
    <t>568888</t>
  </si>
  <si>
    <t>Charlene Manning</t>
  </si>
  <si>
    <t>436290</t>
  </si>
  <si>
    <t>Peter Moreno</t>
  </si>
  <si>
    <t>1507 Johnson Glens Suite 459 Websterton, MT 50404</t>
  </si>
  <si>
    <t>0890803863</t>
  </si>
  <si>
    <t>99043</t>
  </si>
  <si>
    <t>769319</t>
  </si>
  <si>
    <t>Christopher Mitchell</t>
  </si>
  <si>
    <t>Lynn Campbell</t>
  </si>
  <si>
    <t>84551 Richard Spur Mcdanielland, TX 07995</t>
  </si>
  <si>
    <t>0271156441</t>
  </si>
  <si>
    <t>91218</t>
  </si>
  <si>
    <t>389337</t>
  </si>
  <si>
    <t>Michael Alexander</t>
  </si>
  <si>
    <t>407532</t>
  </si>
  <si>
    <t>Craig Porter</t>
  </si>
  <si>
    <t>0598 Cruz Lakes Suite 567 Pattersonshire, ME 06735</t>
  </si>
  <si>
    <t>1355103099</t>
  </si>
  <si>
    <t>51021</t>
  </si>
  <si>
    <t>421436</t>
  </si>
  <si>
    <t>Brian Howard</t>
  </si>
  <si>
    <t>420419</t>
  </si>
  <si>
    <t>Lawrence Stewart</t>
  </si>
  <si>
    <t>0846 Joseph Road Suite 376 West Alanhaven, IA 94631</t>
  </si>
  <si>
    <t>7970965757</t>
  </si>
  <si>
    <t>17349</t>
  </si>
  <si>
    <t>894541</t>
  </si>
  <si>
    <t>Stacy Caldwell</t>
  </si>
  <si>
    <t>433629</t>
  </si>
  <si>
    <t>Noah Cunningham</t>
  </si>
  <si>
    <t>38925 Chavez Shoals Mitchellfort, SC 33425</t>
  </si>
  <si>
    <t>19198373544</t>
  </si>
  <si>
    <t>10952</t>
  </si>
  <si>
    <t>302249</t>
  </si>
  <si>
    <t>Karen Travis</t>
  </si>
  <si>
    <t>406591</t>
  </si>
  <si>
    <t>Jacqueline Spencer</t>
  </si>
  <si>
    <t>9860 Wong Stream East Kylieshire, FL 03596</t>
  </si>
  <si>
    <t>3309572897</t>
  </si>
  <si>
    <t>59393</t>
  </si>
  <si>
    <t>358508</t>
  </si>
  <si>
    <t>John Cowan</t>
  </si>
  <si>
    <t>427735</t>
  </si>
  <si>
    <t>Eric Harrison</t>
  </si>
  <si>
    <t>2834 Brian Burgs Suite 873 Lisabury, MD 87936</t>
  </si>
  <si>
    <t>3479712172</t>
  </si>
  <si>
    <t>46087</t>
  </si>
  <si>
    <t>672525</t>
  </si>
  <si>
    <t>Samantha Roman</t>
  </si>
  <si>
    <t>401173</t>
  </si>
  <si>
    <t>Zachary Rush</t>
  </si>
  <si>
    <t>626 Wise Radial Apt. 509 Mitchellland, MS 88926</t>
  </si>
  <si>
    <t>8322524003</t>
  </si>
  <si>
    <t>60134</t>
  </si>
  <si>
    <t>425590</t>
  </si>
  <si>
    <t>Edward White</t>
  </si>
  <si>
    <t>602 Long Pike Port Craig, UT 73413</t>
  </si>
  <si>
    <t>17883793188</t>
  </si>
  <si>
    <t>74650</t>
  </si>
  <si>
    <t>Justin Gray</t>
  </si>
  <si>
    <t>412473</t>
  </si>
  <si>
    <t>Leroy Jones</t>
  </si>
  <si>
    <t>0518 Sarah Views Johnsontown, DE 89462</t>
  </si>
  <si>
    <t>8061593686</t>
  </si>
  <si>
    <t>39260</t>
  </si>
  <si>
    <t>505796</t>
  </si>
  <si>
    <t>Tara Wagner</t>
  </si>
  <si>
    <t>422257</t>
  </si>
  <si>
    <t>Dean Thomas</t>
  </si>
  <si>
    <t>PSC 3245, Box 8665 APO AP 49325</t>
  </si>
  <si>
    <t>7177187095</t>
  </si>
  <si>
    <t>10448</t>
  </si>
  <si>
    <t>418470</t>
  </si>
  <si>
    <t>Jason Barton</t>
  </si>
  <si>
    <t>414106</t>
  </si>
  <si>
    <t>Heather Buck</t>
  </si>
  <si>
    <t>7650 Oscar Crescent Apt. 326 South Scott, MO 03267</t>
  </si>
  <si>
    <t>9405287050</t>
  </si>
  <si>
    <t>97989</t>
  </si>
  <si>
    <t>324367</t>
  </si>
  <si>
    <t>Nicholas Gillespie</t>
  </si>
  <si>
    <t>414712</t>
  </si>
  <si>
    <t>Justin Mitchell</t>
  </si>
  <si>
    <t>6507 Michael Courts Vegabury, SC 48349</t>
  </si>
  <si>
    <t>4883104001</t>
  </si>
  <si>
    <t>387733</t>
  </si>
  <si>
    <t>Heather Rowe</t>
  </si>
  <si>
    <t>434158</t>
  </si>
  <si>
    <t>Leah Moore</t>
  </si>
  <si>
    <t>828 Michelle Springs Suite 794 Hardyville, ME 64451</t>
  </si>
  <si>
    <t>11042914993</t>
  </si>
  <si>
    <t>39803</t>
  </si>
  <si>
    <t>219560</t>
  </si>
  <si>
    <t>Ronald Fox</t>
  </si>
  <si>
    <t>408006</t>
  </si>
  <si>
    <t>John Mooney</t>
  </si>
  <si>
    <t>921 Baird Prairie Suite 733 Ashleymouth, VT 50270</t>
  </si>
  <si>
    <t>4999626421</t>
  </si>
  <si>
    <t>515431</t>
  </si>
  <si>
    <t>Stacey Wilson</t>
  </si>
  <si>
    <t>425065</t>
  </si>
  <si>
    <t>Veronica Thomas</t>
  </si>
  <si>
    <t>PSC 3006, Box 7841 APO AP 93021</t>
  </si>
  <si>
    <t>1278505340</t>
  </si>
  <si>
    <t>19039</t>
  </si>
  <si>
    <t>804038</t>
  </si>
  <si>
    <t>Megan Decker</t>
  </si>
  <si>
    <t>415657</t>
  </si>
  <si>
    <t>David Andrews</t>
  </si>
  <si>
    <t>6017 Davidson Station South Johnport, MN 67972</t>
  </si>
  <si>
    <t>3878805062</t>
  </si>
  <si>
    <t>34452</t>
  </si>
  <si>
    <t>380975</t>
  </si>
  <si>
    <t>Donald Johnson</t>
  </si>
  <si>
    <t>438985</t>
  </si>
  <si>
    <t>Bobby Green</t>
  </si>
  <si>
    <t>47247 Stone Crest Apt. 188 Scottborough, ME 90752</t>
  </si>
  <si>
    <t>6813618892</t>
  </si>
  <si>
    <t>56333</t>
  </si>
  <si>
    <t>766225</t>
  </si>
  <si>
    <t>Kim Gould</t>
  </si>
  <si>
    <t>438167</t>
  </si>
  <si>
    <t>Thomas Hunt</t>
  </si>
  <si>
    <t>6837 Gay Keys Roberthaven, AK 88537</t>
  </si>
  <si>
    <t>2210866428</t>
  </si>
  <si>
    <t>56876</t>
  </si>
  <si>
    <t>789440</t>
  </si>
  <si>
    <t>417878</t>
  </si>
  <si>
    <t>0831 Gomez Fords Suite 127 Johnborough, SD 84368</t>
  </si>
  <si>
    <t>2737564009</t>
  </si>
  <si>
    <t>22949</t>
  </si>
  <si>
    <t>167664</t>
  </si>
  <si>
    <t>Jason Montgomery</t>
  </si>
  <si>
    <t>408254</t>
  </si>
  <si>
    <t>Daniel Brown</t>
  </si>
  <si>
    <t>373 Henry Square Suite 585 Evansport, KS 88094</t>
  </si>
  <si>
    <t>0952039550</t>
  </si>
  <si>
    <t>93465</t>
  </si>
  <si>
    <t>562510</t>
  </si>
  <si>
    <t>Madeline Olson</t>
  </si>
  <si>
    <t>423693</t>
  </si>
  <si>
    <t>Jill Rodriguez</t>
  </si>
  <si>
    <t>447 Stephen Knoll Apt. 441 Lake Amy, OR 16728</t>
  </si>
  <si>
    <t>5243432496</t>
  </si>
  <si>
    <t>99267</t>
  </si>
  <si>
    <t>604393</t>
  </si>
  <si>
    <t>Maria Peters</t>
  </si>
  <si>
    <t>403010</t>
  </si>
  <si>
    <t>James Anderson</t>
  </si>
  <si>
    <t>15285 Lauren Circle Apt. 989 Snyderbury, FL 13415</t>
  </si>
  <si>
    <t>17233350313</t>
  </si>
  <si>
    <t>25018</t>
  </si>
  <si>
    <t>503756</t>
  </si>
  <si>
    <t>Carol Barker</t>
  </si>
  <si>
    <t>425781</t>
  </si>
  <si>
    <t>Ryan Robertson</t>
  </si>
  <si>
    <t>122 Elizabeth Isle New Noahtown, FL 11338</t>
  </si>
  <si>
    <t>0503170067</t>
  </si>
  <si>
    <t>96316</t>
  </si>
  <si>
    <t>547655</t>
  </si>
  <si>
    <t>Brandy Vang</t>
  </si>
  <si>
    <t>435180</t>
  </si>
  <si>
    <t>Scott Stevens</t>
  </si>
  <si>
    <t>6612 Villegas Plains Suite 619 Caseyhaven, ME 52270</t>
  </si>
  <si>
    <t>5374515881</t>
  </si>
  <si>
    <t>43333</t>
  </si>
  <si>
    <t>778081</t>
  </si>
  <si>
    <t>Donald Lee</t>
  </si>
  <si>
    <t>405963</t>
  </si>
  <si>
    <t>Mary Cisneros</t>
  </si>
  <si>
    <t>39905 Cook Oval Annaberg, WI 77022</t>
  </si>
  <si>
    <t>0171196369</t>
  </si>
  <si>
    <t>91405</t>
  </si>
  <si>
    <t>481723</t>
  </si>
  <si>
    <t>Tara Mcintosh</t>
  </si>
  <si>
    <t>411173</t>
  </si>
  <si>
    <t>Melissa Clark</t>
  </si>
  <si>
    <t>045 Malone Cove Suite 262 New Barbaraview, MS 12053</t>
  </si>
  <si>
    <t>9693922827</t>
  </si>
  <si>
    <t>94288</t>
  </si>
  <si>
    <t>670735</t>
  </si>
  <si>
    <t>Misty Walters</t>
  </si>
  <si>
    <t>Katherine Kaufman</t>
  </si>
  <si>
    <t>PSC 3406, Box 6033 APO AP 97404</t>
  </si>
  <si>
    <t>13889250671</t>
  </si>
  <si>
    <t>82650</t>
  </si>
  <si>
    <t>153975</t>
  </si>
  <si>
    <t>Jill Combs</t>
  </si>
  <si>
    <t>410350</t>
  </si>
  <si>
    <t>Heather Burke</t>
  </si>
  <si>
    <t>75564 Kim Spur Apt. 811 New Lauramouth, MN 65055</t>
  </si>
  <si>
    <t>0053234603</t>
  </si>
  <si>
    <t>18574</t>
  </si>
  <si>
    <t>809925</t>
  </si>
  <si>
    <t>Thomas Clay</t>
  </si>
  <si>
    <t>Contact Information</t>
  </si>
  <si>
    <t>Digits</t>
  </si>
  <si>
    <t>CleanDigits</t>
  </si>
  <si>
    <t>Length</t>
  </si>
  <si>
    <t>Mobile Check</t>
  </si>
  <si>
    <t>Landline Check</t>
  </si>
  <si>
    <t>Correct State</t>
  </si>
  <si>
    <t>Madhya Pradesh</t>
  </si>
  <si>
    <t>Haryana</t>
  </si>
  <si>
    <t>Assam</t>
  </si>
  <si>
    <t>Telangana</t>
  </si>
  <si>
    <t>Jammu and Kashmir</t>
  </si>
  <si>
    <t>Kerala</t>
  </si>
  <si>
    <t>Bihar</t>
  </si>
  <si>
    <t>Puducherry</t>
  </si>
  <si>
    <t>Jharkhand</t>
  </si>
  <si>
    <t>Andhra Pradesh</t>
  </si>
  <si>
    <t>Sum of Sales</t>
  </si>
  <si>
    <t>Order Value avg</t>
  </si>
  <si>
    <t>Row Labels</t>
  </si>
  <si>
    <t>Grand Total</t>
  </si>
  <si>
    <t>Month No</t>
  </si>
  <si>
    <t>Jun</t>
  </si>
  <si>
    <t>Oct</t>
  </si>
  <si>
    <t>Apr</t>
  </si>
  <si>
    <t>Jul</t>
  </si>
  <si>
    <t>Sep</t>
  </si>
  <si>
    <t>Aug</t>
  </si>
  <si>
    <t>Jan</t>
  </si>
  <si>
    <t>Feb</t>
  </si>
  <si>
    <t>Nov</t>
  </si>
  <si>
    <t>Mar</t>
  </si>
  <si>
    <t>Dec</t>
  </si>
  <si>
    <t xml:space="preserve"> </t>
  </si>
  <si>
    <t>Count of Order ID</t>
  </si>
  <si>
    <t>Sum of Quantity</t>
  </si>
  <si>
    <t>AVG ORDER VALUE</t>
  </si>
  <si>
    <t>Distinct Count of Store Number</t>
  </si>
  <si>
    <t>Sales_Display</t>
  </si>
  <si>
    <t>state</t>
  </si>
  <si>
    <t>sales</t>
  </si>
  <si>
    <t>city</t>
  </si>
  <si>
    <t>rank column</t>
  </si>
  <si>
    <t>performance</t>
  </si>
  <si>
    <t>Assumed margin</t>
  </si>
  <si>
    <t>Estimated profit</t>
  </si>
  <si>
    <t>Profit margin</t>
  </si>
  <si>
    <t>Average of Assumed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</si>
</sst>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4009]\ #,##0.00"/>
    <numFmt numFmtId="166" formatCode="[$₹-4009]\ #,##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cellXfs>
  <cellStyles count="1">
    <cellStyle name="Normal" xfId="0" builtinId="0"/>
  </cellStyles>
  <dxfs count="54">
    <dxf>
      <font>
        <b/>
        <i val="0"/>
      </font>
      <fill>
        <patternFill>
          <bgColor rgb="FF92D050"/>
        </patternFill>
      </fill>
    </dxf>
    <dxf>
      <font>
        <color rgb="FF006100"/>
      </font>
      <fill>
        <patternFill>
          <bgColor rgb="FFC6EFCE"/>
        </patternFill>
      </fill>
    </dxf>
    <dxf>
      <numFmt numFmtId="166" formatCode="[$₹-4009]\ #,##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2" formatCode="0.00"/>
    </dxf>
    <dxf>
      <numFmt numFmtId="14" formatCode="0.00%"/>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styles" Target="styles.xml"/><Relationship Id="rId21" Type="http://schemas.openxmlformats.org/officeDocument/2006/relationships/pivotCacheDefinition" Target="pivotCache/pivotCacheDefinition6.xml"/><Relationship Id="rId34" Type="http://schemas.microsoft.com/office/2007/relationships/slicerCache" Target="slicerCaches/slicerCache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pivotCacheDefinition" Target="pivotCache/pivotCacheDefinition14.xml"/><Relationship Id="rId41"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pivotCacheDefinition" Target="pivotCache/pivotCacheDefinition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microsoft.com/office/2007/relationships/slicerCache" Target="slicerCaches/slicerCache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[ZudioDASH.xlsx]kpi linechart!PivotTable12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linechart'!$B$7</c:f>
              <c:strCache>
                <c:ptCount val="1"/>
                <c:pt idx="0">
                  <c:v>Total</c:v>
                </c:pt>
              </c:strCache>
            </c:strRef>
          </c:tx>
          <c:spPr>
            <a:ln w="28575" cap="rnd">
              <a:solidFill>
                <a:schemeClr val="accent1"/>
              </a:solidFill>
              <a:round/>
            </a:ln>
            <a:effectLst/>
          </c:spPr>
          <c:marker>
            <c:symbol val="none"/>
          </c:marker>
          <c:cat>
            <c:multiLvlStrRef>
              <c:f>'kpi linechart'!$A$8:$A$32</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'kpi linechart'!$B$8:$B$32</c:f>
              <c:numCache>
                <c:formatCode>General</c:formatCode>
                <c:ptCount val="12"/>
                <c:pt idx="0">
                  <c:v>791005.59999999986</c:v>
                </c:pt>
                <c:pt idx="1">
                  <c:v>839878.79999999981</c:v>
                </c:pt>
                <c:pt idx="2">
                  <c:v>765862.40000000049</c:v>
                </c:pt>
                <c:pt idx="3">
                  <c:v>816146.79999999935</c:v>
                </c:pt>
                <c:pt idx="4">
                  <c:v>756070.79999999981</c:v>
                </c:pt>
                <c:pt idx="5">
                  <c:v>754773.1999999996</c:v>
                </c:pt>
                <c:pt idx="6">
                  <c:v>790390.79999999993</c:v>
                </c:pt>
                <c:pt idx="7">
                  <c:v>818039.99999999988</c:v>
                </c:pt>
                <c:pt idx="8">
                  <c:v>686611.59999999963</c:v>
                </c:pt>
                <c:pt idx="9">
                  <c:v>806040.40000000037</c:v>
                </c:pt>
                <c:pt idx="10">
                  <c:v>918799.2000000003</c:v>
                </c:pt>
                <c:pt idx="11">
                  <c:v>98920.799999999988</c:v>
                </c:pt>
              </c:numCache>
            </c:numRef>
          </c:val>
          <c:smooth val="0"/>
          <c:extLst>
            <c:ext xmlns:c16="http://schemas.microsoft.com/office/drawing/2014/chart" uri="{C3380CC4-5D6E-409C-BE32-E72D297353CC}">
              <c16:uniqueId val="{00000002-B5F3-442F-9040-782DAFB5B044}"/>
            </c:ext>
          </c:extLst>
        </c:ser>
        <c:dLbls>
          <c:showLegendKey val="0"/>
          <c:showVal val="0"/>
          <c:showCatName val="0"/>
          <c:showSerName val="0"/>
          <c:showPercent val="0"/>
          <c:showBubbleSize val="0"/>
        </c:dLbls>
        <c:smooth val="0"/>
        <c:axId val="2134901520"/>
        <c:axId val="2134891440"/>
      </c:lineChart>
      <c:catAx>
        <c:axId val="213490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91440"/>
        <c:crosses val="autoZero"/>
        <c:auto val="1"/>
        <c:lblAlgn val="ctr"/>
        <c:lblOffset val="100"/>
        <c:noMultiLvlLbl val="0"/>
      </c:catAx>
      <c:valAx>
        <c:axId val="213489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90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[ZudioDASH.xlsx]category chart!PivotTable13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'category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20-4A8B-B90D-4BA3D46F7B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20-4A8B-B90D-4BA3D46F7B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20-4A8B-B90D-4BA3D46F7B20}"/>
              </c:ext>
            </c:extLst>
          </c:dPt>
          <c:cat>
            <c:strRef>
              <c:f>'category chart'!$A$4:$A$7</c:f>
              <c:strCache>
                <c:ptCount val="3"/>
                <c:pt idx="0">
                  <c:v>Women</c:v>
                </c:pt>
                <c:pt idx="1">
                  <c:v>Men</c:v>
                </c:pt>
                <c:pt idx="2">
                  <c:v>Kids</c:v>
                </c:pt>
              </c:strCache>
            </c:strRef>
          </c:cat>
          <c:val>
            <c:numRef>
              <c:f>'category chart'!$B$4:$B$7</c:f>
              <c:numCache>
                <c:formatCode>General</c:formatCode>
                <c:ptCount val="3"/>
                <c:pt idx="0">
                  <c:v>3018398.8000000026</c:v>
                </c:pt>
                <c:pt idx="1">
                  <c:v>2954828.4000000013</c:v>
                </c:pt>
                <c:pt idx="2">
                  <c:v>2869313.1999999979</c:v>
                </c:pt>
              </c:numCache>
            </c:numRef>
          </c:val>
          <c:extLst>
            <c:ext xmlns:c16="http://schemas.microsoft.com/office/drawing/2014/chart" uri="{C3380CC4-5D6E-409C-BE32-E72D297353CC}">
              <c16:uniqueId val="{00000008-905A-4F3D-A86E-8893A2A8E3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[ZudioDASH.xlsx]Top 10!PivotTable14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10'!$B$3</c:f>
              <c:strCache>
                <c:ptCount val="1"/>
                <c:pt idx="0">
                  <c:v>Total</c:v>
                </c:pt>
              </c:strCache>
            </c:strRef>
          </c:tx>
          <c:spPr>
            <a:solidFill>
              <a:schemeClr val="accent1"/>
            </a:solidFill>
            <a:ln>
              <a:noFill/>
            </a:ln>
            <a:effectLst/>
          </c:spPr>
          <c:invertIfNegative val="0"/>
          <c:cat>
            <c:strRef>
              <c:f>'Top 10'!$A$4:$A$14</c:f>
              <c:strCache>
                <c:ptCount val="10"/>
                <c:pt idx="0">
                  <c:v>338</c:v>
                </c:pt>
                <c:pt idx="1">
                  <c:v>405</c:v>
                </c:pt>
                <c:pt idx="2">
                  <c:v>501</c:v>
                </c:pt>
                <c:pt idx="3">
                  <c:v>576</c:v>
                </c:pt>
                <c:pt idx="4">
                  <c:v>584</c:v>
                </c:pt>
                <c:pt idx="5">
                  <c:v>597</c:v>
                </c:pt>
                <c:pt idx="6">
                  <c:v>632</c:v>
                </c:pt>
                <c:pt idx="7">
                  <c:v>652</c:v>
                </c:pt>
                <c:pt idx="8">
                  <c:v>738</c:v>
                </c:pt>
                <c:pt idx="9">
                  <c:v>976</c:v>
                </c:pt>
              </c:strCache>
            </c:strRef>
          </c:cat>
          <c:val>
            <c:numRef>
              <c:f>'Top 10'!$B$4:$B$14</c:f>
              <c:numCache>
                <c:formatCode>General</c:formatCode>
                <c:ptCount val="10"/>
                <c:pt idx="0">
                  <c:v>39009.200000000004</c:v>
                </c:pt>
                <c:pt idx="1">
                  <c:v>30987.200000000004</c:v>
                </c:pt>
                <c:pt idx="2">
                  <c:v>32221.599999999999</c:v>
                </c:pt>
                <c:pt idx="3">
                  <c:v>35178</c:v>
                </c:pt>
                <c:pt idx="4">
                  <c:v>36420.800000000003</c:v>
                </c:pt>
                <c:pt idx="5">
                  <c:v>31285.599999999999</c:v>
                </c:pt>
                <c:pt idx="6">
                  <c:v>32167.600000000002</c:v>
                </c:pt>
                <c:pt idx="7">
                  <c:v>35679.200000000004</c:v>
                </c:pt>
                <c:pt idx="8">
                  <c:v>33326</c:v>
                </c:pt>
                <c:pt idx="9">
                  <c:v>30986</c:v>
                </c:pt>
              </c:numCache>
            </c:numRef>
          </c:val>
          <c:extLst>
            <c:ext xmlns:c16="http://schemas.microsoft.com/office/drawing/2014/chart" uri="{C3380CC4-5D6E-409C-BE32-E72D297353CC}">
              <c16:uniqueId val="{00000002-0E04-44DC-94B0-C9FFD85A5A8A}"/>
            </c:ext>
          </c:extLst>
        </c:ser>
        <c:dLbls>
          <c:showLegendKey val="0"/>
          <c:showVal val="0"/>
          <c:showCatName val="0"/>
          <c:showSerName val="0"/>
          <c:showPercent val="0"/>
          <c:showBubbleSize val="0"/>
        </c:dLbls>
        <c:gapWidth val="182"/>
        <c:axId val="1977571088"/>
        <c:axId val="2105204176"/>
      </c:barChart>
      <c:catAx>
        <c:axId val="197757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204176"/>
        <c:crosses val="autoZero"/>
        <c:auto val="1"/>
        <c:lblAlgn val="ctr"/>
        <c:lblOffset val="100"/>
        <c:noMultiLvlLbl val="0"/>
      </c:catAx>
      <c:valAx>
        <c:axId val="210520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57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[ZudioDASH.xlsx]city heat!PivotTable16</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'city heat'!$B$3</c:f>
              <c:strCache>
                <c:ptCount val="1"/>
                <c:pt idx="0">
                  <c:v>Total</c:v>
                </c:pt>
              </c:strCache>
            </c:strRef>
          </c:tx>
          <c:spPr>
            <a:solidFill>
              <a:schemeClr val="accent1"/>
            </a:solidFill>
            <a:ln>
              <a:noFill/>
            </a:ln>
            <a:effectLst/>
            <a:sp3d/>
          </c:spPr>
          <c:invertIfNegative val="0"/>
          <c:cat>
            <c:strRef>
              <c:f>'city heat'!$A$4:$A$46</c:f>
              <c:strCache>
                <c:ptCount val="42"/>
                <c:pt idx="0">
                  <c:v>Agra</c:v>
                </c:pt>
                <c:pt idx="1">
                  <c:v>Ahmedabad</c:v>
                </c:pt>
                <c:pt idx="2">
                  <c:v>Aurangabad</c:v>
                </c:pt>
                <c:pt idx="3">
                  <c:v>Bengaluru</c:v>
                </c:pt>
                <c:pt idx="4">
                  <c:v>Bhopal</c:v>
                </c:pt>
                <c:pt idx="5">
                  <c:v>Chandigarh</c:v>
                </c:pt>
                <c:pt idx="6">
                  <c:v>Chennai</c:v>
                </c:pt>
                <c:pt idx="7">
                  <c:v>Chhattisgarh</c:v>
                </c:pt>
                <c:pt idx="8">
                  <c:v>Coimbatore</c:v>
                </c:pt>
                <c:pt idx="9">
                  <c:v>Faridabad</c:v>
                </c:pt>
                <c:pt idx="10">
                  <c:v>Goa</c:v>
                </c:pt>
                <c:pt idx="11">
                  <c:v>Guwahati</c:v>
                </c:pt>
                <c:pt idx="12">
                  <c:v>Hyderabad</c:v>
                </c:pt>
                <c:pt idx="13">
                  <c:v>Indore</c:v>
                </c:pt>
                <c:pt idx="14">
                  <c:v>Jaipur</c:v>
                </c:pt>
                <c:pt idx="15">
                  <c:v>Jalna</c:v>
                </c:pt>
                <c:pt idx="16">
                  <c:v>Jammu</c:v>
                </c:pt>
                <c:pt idx="17">
                  <c:v>Kanpur</c:v>
                </c:pt>
                <c:pt idx="18">
                  <c:v>Kochi</c:v>
                </c:pt>
                <c:pt idx="19">
                  <c:v>Kolhapur</c:v>
                </c:pt>
                <c:pt idx="20">
                  <c:v>Kolkata</c:v>
                </c:pt>
                <c:pt idx="21">
                  <c:v>Lucknow</c:v>
                </c:pt>
                <c:pt idx="22">
                  <c:v>Madurai</c:v>
                </c:pt>
                <c:pt idx="23">
                  <c:v>Meerut</c:v>
                </c:pt>
                <c:pt idx="24">
                  <c:v>Mumbai</c:v>
                </c:pt>
                <c:pt idx="25">
                  <c:v>Mysuru</c:v>
                </c:pt>
                <c:pt idx="26">
                  <c:v>Nagpur</c:v>
                </c:pt>
                <c:pt idx="27">
                  <c:v>Nashik</c:v>
                </c:pt>
                <c:pt idx="28">
                  <c:v>New Delhi</c:v>
                </c:pt>
                <c:pt idx="29">
                  <c:v>Noida</c:v>
                </c:pt>
                <c:pt idx="30">
                  <c:v>Patna</c:v>
                </c:pt>
                <c:pt idx="31">
                  <c:v>Pondicherry</c:v>
                </c:pt>
                <c:pt idx="32">
                  <c:v>Pune</c:v>
                </c:pt>
                <c:pt idx="33">
                  <c:v>Rajkot</c:v>
                </c:pt>
                <c:pt idx="34">
                  <c:v>Ranchi</c:v>
                </c:pt>
                <c:pt idx="35">
                  <c:v>Satara</c:v>
                </c:pt>
                <c:pt idx="36">
                  <c:v>Solapur</c:v>
                </c:pt>
                <c:pt idx="37">
                  <c:v>Surat</c:v>
                </c:pt>
                <c:pt idx="38">
                  <c:v>Thane</c:v>
                </c:pt>
                <c:pt idx="39">
                  <c:v>Vadodara</c:v>
                </c:pt>
                <c:pt idx="40">
                  <c:v>Varanasi</c:v>
                </c:pt>
                <c:pt idx="41">
                  <c:v>Visakhapatnam</c:v>
                </c:pt>
              </c:strCache>
            </c:strRef>
          </c:cat>
          <c:val>
            <c:numRef>
              <c:f>'city heat'!$B$4:$B$46</c:f>
              <c:numCache>
                <c:formatCode>General</c:formatCode>
                <c:ptCount val="42"/>
                <c:pt idx="0">
                  <c:v>173441.60000000003</c:v>
                </c:pt>
                <c:pt idx="1">
                  <c:v>240031.19999999995</c:v>
                </c:pt>
                <c:pt idx="2">
                  <c:v>212798</c:v>
                </c:pt>
                <c:pt idx="3">
                  <c:v>191677.2</c:v>
                </c:pt>
                <c:pt idx="4">
                  <c:v>253830.40000000002</c:v>
                </c:pt>
                <c:pt idx="5">
                  <c:v>187812.79999999996</c:v>
                </c:pt>
                <c:pt idx="6">
                  <c:v>265269.99999999994</c:v>
                </c:pt>
                <c:pt idx="7">
                  <c:v>227924</c:v>
                </c:pt>
                <c:pt idx="8">
                  <c:v>292838.00000000006</c:v>
                </c:pt>
                <c:pt idx="9">
                  <c:v>214726</c:v>
                </c:pt>
                <c:pt idx="10">
                  <c:v>203632.4</c:v>
                </c:pt>
                <c:pt idx="11">
                  <c:v>211583.99999999994</c:v>
                </c:pt>
                <c:pt idx="12">
                  <c:v>236784.4</c:v>
                </c:pt>
                <c:pt idx="13">
                  <c:v>165925.60000000003</c:v>
                </c:pt>
                <c:pt idx="14">
                  <c:v>208220.80000000002</c:v>
                </c:pt>
                <c:pt idx="15">
                  <c:v>251615.20000000004</c:v>
                </c:pt>
                <c:pt idx="16">
                  <c:v>215214.40000000011</c:v>
                </c:pt>
                <c:pt idx="17">
                  <c:v>180632.80000000002</c:v>
                </c:pt>
                <c:pt idx="18">
                  <c:v>172963.60000000003</c:v>
                </c:pt>
                <c:pt idx="19">
                  <c:v>210026.00000000003</c:v>
                </c:pt>
                <c:pt idx="20">
                  <c:v>218603.19999999998</c:v>
                </c:pt>
                <c:pt idx="21">
                  <c:v>211228.00000000003</c:v>
                </c:pt>
                <c:pt idx="22">
                  <c:v>224643.6</c:v>
                </c:pt>
                <c:pt idx="23">
                  <c:v>217478.39999999999</c:v>
                </c:pt>
                <c:pt idx="24">
                  <c:v>136612</c:v>
                </c:pt>
                <c:pt idx="25">
                  <c:v>232558.40000000005</c:v>
                </c:pt>
                <c:pt idx="26">
                  <c:v>183591.60000000006</c:v>
                </c:pt>
                <c:pt idx="27">
                  <c:v>184724.40000000002</c:v>
                </c:pt>
                <c:pt idx="28">
                  <c:v>228078.39999999997</c:v>
                </c:pt>
                <c:pt idx="29">
                  <c:v>191889.60000000003</c:v>
                </c:pt>
                <c:pt idx="30">
                  <c:v>211697.59999999992</c:v>
                </c:pt>
                <c:pt idx="31">
                  <c:v>197334</c:v>
                </c:pt>
                <c:pt idx="32">
                  <c:v>195982.00000000006</c:v>
                </c:pt>
                <c:pt idx="33">
                  <c:v>270530.80000000005</c:v>
                </c:pt>
                <c:pt idx="34">
                  <c:v>217012.00000000003</c:v>
                </c:pt>
                <c:pt idx="35">
                  <c:v>199460.80000000002</c:v>
                </c:pt>
                <c:pt idx="36">
                  <c:v>177992.79999999996</c:v>
                </c:pt>
                <c:pt idx="37">
                  <c:v>213316.00000000006</c:v>
                </c:pt>
                <c:pt idx="38">
                  <c:v>189004.79999999999</c:v>
                </c:pt>
                <c:pt idx="39">
                  <c:v>198012.40000000008</c:v>
                </c:pt>
                <c:pt idx="40">
                  <c:v>212387.20000000004</c:v>
                </c:pt>
                <c:pt idx="41">
                  <c:v>213453.99999999997</c:v>
                </c:pt>
              </c:numCache>
            </c:numRef>
          </c:val>
          <c:extLst>
            <c:ext xmlns:c16="http://schemas.microsoft.com/office/drawing/2014/chart" uri="{C3380CC4-5D6E-409C-BE32-E72D297353CC}">
              <c16:uniqueId val="{00000000-1323-4643-A1D5-66B3FEF03FF2}"/>
            </c:ext>
          </c:extLst>
        </c:ser>
        <c:dLbls>
          <c:showLegendKey val="0"/>
          <c:showVal val="0"/>
          <c:showCatName val="0"/>
          <c:showSerName val="0"/>
          <c:showPercent val="0"/>
          <c:showBubbleSize val="0"/>
        </c:dLbls>
        <c:gapWidth val="150"/>
        <c:shape val="box"/>
        <c:axId val="1423137023"/>
        <c:axId val="1423134623"/>
        <c:axId val="0"/>
      </c:bar3DChart>
      <c:catAx>
        <c:axId val="142313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34623"/>
        <c:crosses val="autoZero"/>
        <c:auto val="1"/>
        <c:lblAlgn val="ctr"/>
        <c:lblOffset val="100"/>
        <c:noMultiLvlLbl val="0"/>
      </c:catAx>
      <c:valAx>
        <c:axId val="1423134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3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[ZudioDASH.xlsx]Sheet9!PivotTable17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solidFill>
              <a:schemeClr val="accent1"/>
            </a:solidFill>
            <a:ln>
              <a:noFill/>
            </a:ln>
            <a:effectLst/>
            <a:sp3d/>
          </c:spPr>
          <c:invertIfNegative val="0"/>
          <c:cat>
            <c:strRef>
              <c:f>Sheet9!$A$4:$A$104</c:f>
              <c:strCache>
                <c:ptCount val="100"/>
                <c:pt idx="0">
                  <c:v>1</c:v>
                </c:pt>
                <c:pt idx="1">
                  <c:v>10</c:v>
                </c:pt>
                <c:pt idx="2">
                  <c:v>100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24</c:v>
                </c:pt>
                <c:pt idx="18">
                  <c:v>25</c:v>
                </c:pt>
                <c:pt idx="19">
                  <c:v>26</c:v>
                </c:pt>
                <c:pt idx="20">
                  <c:v>27</c:v>
                </c:pt>
                <c:pt idx="21">
                  <c:v>28</c:v>
                </c:pt>
                <c:pt idx="22">
                  <c:v>29</c:v>
                </c:pt>
                <c:pt idx="23">
                  <c:v>3</c:v>
                </c:pt>
                <c:pt idx="24">
                  <c:v>30</c:v>
                </c:pt>
                <c:pt idx="25">
                  <c:v>31</c:v>
                </c:pt>
                <c:pt idx="26">
                  <c:v>32</c:v>
                </c:pt>
                <c:pt idx="27">
                  <c:v>33</c:v>
                </c:pt>
                <c:pt idx="28">
                  <c:v>34</c:v>
                </c:pt>
                <c:pt idx="29">
                  <c:v>35</c:v>
                </c:pt>
                <c:pt idx="30">
                  <c:v>36</c:v>
                </c:pt>
                <c:pt idx="31">
                  <c:v>37</c:v>
                </c:pt>
                <c:pt idx="32">
                  <c:v>38</c:v>
                </c:pt>
                <c:pt idx="33">
                  <c:v>39</c:v>
                </c:pt>
                <c:pt idx="34">
                  <c:v>4</c:v>
                </c:pt>
                <c:pt idx="35">
                  <c:v>40</c:v>
                </c:pt>
                <c:pt idx="36">
                  <c:v>41</c:v>
                </c:pt>
                <c:pt idx="37">
                  <c:v>42</c:v>
                </c:pt>
                <c:pt idx="38">
                  <c:v>43</c:v>
                </c:pt>
                <c:pt idx="39">
                  <c:v>44</c:v>
                </c:pt>
                <c:pt idx="40">
                  <c:v>45</c:v>
                </c:pt>
                <c:pt idx="41">
                  <c:v>46</c:v>
                </c:pt>
                <c:pt idx="42">
                  <c:v>47</c:v>
                </c:pt>
                <c:pt idx="43">
                  <c:v>48</c:v>
                </c:pt>
                <c:pt idx="44">
                  <c:v>49</c:v>
                </c:pt>
                <c:pt idx="45">
                  <c:v>5</c:v>
                </c:pt>
                <c:pt idx="46">
                  <c:v>50</c:v>
                </c:pt>
                <c:pt idx="47">
                  <c:v>51</c:v>
                </c:pt>
                <c:pt idx="48">
                  <c:v>52</c:v>
                </c:pt>
                <c:pt idx="49">
                  <c:v>53</c:v>
                </c:pt>
                <c:pt idx="50">
                  <c:v>54</c:v>
                </c:pt>
                <c:pt idx="51">
                  <c:v>55</c:v>
                </c:pt>
                <c:pt idx="52">
                  <c:v>56</c:v>
                </c:pt>
                <c:pt idx="53">
                  <c:v>57</c:v>
                </c:pt>
                <c:pt idx="54">
                  <c:v>58</c:v>
                </c:pt>
                <c:pt idx="55">
                  <c:v>59</c:v>
                </c:pt>
                <c:pt idx="56">
                  <c:v>6</c:v>
                </c:pt>
                <c:pt idx="57">
                  <c:v>60</c:v>
                </c:pt>
                <c:pt idx="58">
                  <c:v>61</c:v>
                </c:pt>
                <c:pt idx="59">
                  <c:v>62</c:v>
                </c:pt>
                <c:pt idx="60">
                  <c:v>63</c:v>
                </c:pt>
                <c:pt idx="61">
                  <c:v>64</c:v>
                </c:pt>
                <c:pt idx="62">
                  <c:v>65</c:v>
                </c:pt>
                <c:pt idx="63">
                  <c:v>66</c:v>
                </c:pt>
                <c:pt idx="64">
                  <c:v>67</c:v>
                </c:pt>
                <c:pt idx="65">
                  <c:v>68</c:v>
                </c:pt>
                <c:pt idx="66">
                  <c:v>69</c:v>
                </c:pt>
                <c:pt idx="67">
                  <c:v>7</c:v>
                </c:pt>
                <c:pt idx="68">
                  <c:v>70</c:v>
                </c:pt>
                <c:pt idx="69">
                  <c:v>71</c:v>
                </c:pt>
                <c:pt idx="70">
                  <c:v>72</c:v>
                </c:pt>
                <c:pt idx="71">
                  <c:v>73</c:v>
                </c:pt>
                <c:pt idx="72">
                  <c:v>74</c:v>
                </c:pt>
                <c:pt idx="73">
                  <c:v>75</c:v>
                </c:pt>
                <c:pt idx="74">
                  <c:v>76</c:v>
                </c:pt>
                <c:pt idx="75">
                  <c:v>77</c:v>
                </c:pt>
                <c:pt idx="76">
                  <c:v>78</c:v>
                </c:pt>
                <c:pt idx="77">
                  <c:v>79</c:v>
                </c:pt>
                <c:pt idx="78">
                  <c:v>8</c:v>
                </c:pt>
                <c:pt idx="79">
                  <c:v>80</c:v>
                </c:pt>
                <c:pt idx="80">
                  <c:v>81</c:v>
                </c:pt>
                <c:pt idx="81">
                  <c:v>82</c:v>
                </c:pt>
                <c:pt idx="82">
                  <c:v>83</c:v>
                </c:pt>
                <c:pt idx="83">
                  <c:v>84</c:v>
                </c:pt>
                <c:pt idx="84">
                  <c:v>85</c:v>
                </c:pt>
                <c:pt idx="85">
                  <c:v>86</c:v>
                </c:pt>
                <c:pt idx="86">
                  <c:v>87</c:v>
                </c:pt>
                <c:pt idx="87">
                  <c:v>88</c:v>
                </c:pt>
                <c:pt idx="88">
                  <c:v>89</c:v>
                </c:pt>
                <c:pt idx="89">
                  <c:v>9</c:v>
                </c:pt>
                <c:pt idx="90">
                  <c:v>90</c:v>
                </c:pt>
                <c:pt idx="91">
                  <c:v>91</c:v>
                </c:pt>
                <c:pt idx="92">
                  <c:v>92</c:v>
                </c:pt>
                <c:pt idx="93">
                  <c:v>93</c:v>
                </c:pt>
                <c:pt idx="94">
                  <c:v>94</c:v>
                </c:pt>
                <c:pt idx="95">
                  <c:v>95</c:v>
                </c:pt>
                <c:pt idx="96">
                  <c:v>96</c:v>
                </c:pt>
                <c:pt idx="97">
                  <c:v>97</c:v>
                </c:pt>
                <c:pt idx="98">
                  <c:v>98</c:v>
                </c:pt>
                <c:pt idx="99">
                  <c:v>99</c:v>
                </c:pt>
              </c:strCache>
            </c:strRef>
          </c:cat>
          <c:val>
            <c:numRef>
              <c:f>Sheet9!$B$4:$B$104</c:f>
              <c:numCache>
                <c:formatCode>General</c:formatCode>
                <c:ptCount val="100"/>
                <c:pt idx="0">
                  <c:v>90884.4</c:v>
                </c:pt>
                <c:pt idx="1">
                  <c:v>85810.000000000015</c:v>
                </c:pt>
                <c:pt idx="2">
                  <c:v>129647.99999999999</c:v>
                </c:pt>
                <c:pt idx="3">
                  <c:v>74319.200000000012</c:v>
                </c:pt>
                <c:pt idx="4">
                  <c:v>70313.60000000002</c:v>
                </c:pt>
                <c:pt idx="5">
                  <c:v>102809.59999999999</c:v>
                </c:pt>
                <c:pt idx="6">
                  <c:v>121893.20000000001</c:v>
                </c:pt>
                <c:pt idx="7">
                  <c:v>82644.800000000003</c:v>
                </c:pt>
                <c:pt idx="8">
                  <c:v>60924.800000000003</c:v>
                </c:pt>
                <c:pt idx="9">
                  <c:v>102812.40000000004</c:v>
                </c:pt>
                <c:pt idx="10">
                  <c:v>116789.2</c:v>
                </c:pt>
                <c:pt idx="11">
                  <c:v>106598.00000000001</c:v>
                </c:pt>
                <c:pt idx="12">
                  <c:v>125409.20000000004</c:v>
                </c:pt>
                <c:pt idx="13">
                  <c:v>102971.20000000001</c:v>
                </c:pt>
                <c:pt idx="14">
                  <c:v>53148</c:v>
                </c:pt>
                <c:pt idx="15">
                  <c:v>77515.999999999985</c:v>
                </c:pt>
                <c:pt idx="16">
                  <c:v>91347.199999999983</c:v>
                </c:pt>
                <c:pt idx="17">
                  <c:v>75908.800000000003</c:v>
                </c:pt>
                <c:pt idx="18">
                  <c:v>76962.000000000015</c:v>
                </c:pt>
                <c:pt idx="19">
                  <c:v>88470.399999999994</c:v>
                </c:pt>
                <c:pt idx="20">
                  <c:v>105757.60000000002</c:v>
                </c:pt>
                <c:pt idx="21">
                  <c:v>98494.800000000017</c:v>
                </c:pt>
                <c:pt idx="22">
                  <c:v>85680</c:v>
                </c:pt>
                <c:pt idx="23">
                  <c:v>66790.399999999994</c:v>
                </c:pt>
                <c:pt idx="24">
                  <c:v>95854.8</c:v>
                </c:pt>
                <c:pt idx="25">
                  <c:v>76862.400000000009</c:v>
                </c:pt>
                <c:pt idx="26">
                  <c:v>75010</c:v>
                </c:pt>
                <c:pt idx="27">
                  <c:v>51740.400000000009</c:v>
                </c:pt>
                <c:pt idx="28">
                  <c:v>95290.000000000015</c:v>
                </c:pt>
                <c:pt idx="29">
                  <c:v>59413.200000000012</c:v>
                </c:pt>
                <c:pt idx="30">
                  <c:v>108876.80000000005</c:v>
                </c:pt>
                <c:pt idx="31">
                  <c:v>78521.600000000006</c:v>
                </c:pt>
                <c:pt idx="32">
                  <c:v>93997.200000000012</c:v>
                </c:pt>
                <c:pt idx="33">
                  <c:v>103522.40000000002</c:v>
                </c:pt>
                <c:pt idx="34">
                  <c:v>79460.000000000015</c:v>
                </c:pt>
                <c:pt idx="35">
                  <c:v>81074.399999999994</c:v>
                </c:pt>
                <c:pt idx="36">
                  <c:v>88635.999999999985</c:v>
                </c:pt>
                <c:pt idx="37">
                  <c:v>67696.000000000015</c:v>
                </c:pt>
                <c:pt idx="38">
                  <c:v>103022.40000000001</c:v>
                </c:pt>
                <c:pt idx="39">
                  <c:v>79237.600000000006</c:v>
                </c:pt>
                <c:pt idx="40">
                  <c:v>99341.200000000026</c:v>
                </c:pt>
                <c:pt idx="41">
                  <c:v>55381.2</c:v>
                </c:pt>
                <c:pt idx="42">
                  <c:v>62223.999999999985</c:v>
                </c:pt>
                <c:pt idx="43">
                  <c:v>106917.20000000001</c:v>
                </c:pt>
                <c:pt idx="44">
                  <c:v>71667.599999999991</c:v>
                </c:pt>
                <c:pt idx="45">
                  <c:v>51788.799999999996</c:v>
                </c:pt>
                <c:pt idx="46">
                  <c:v>44951.199999999997</c:v>
                </c:pt>
                <c:pt idx="47">
                  <c:v>60738.80000000001</c:v>
                </c:pt>
                <c:pt idx="48">
                  <c:v>77154.400000000009</c:v>
                </c:pt>
                <c:pt idx="49">
                  <c:v>94666.800000000017</c:v>
                </c:pt>
                <c:pt idx="50">
                  <c:v>74906.8</c:v>
                </c:pt>
                <c:pt idx="51">
                  <c:v>110808</c:v>
                </c:pt>
                <c:pt idx="52">
                  <c:v>96722.4</c:v>
                </c:pt>
                <c:pt idx="53">
                  <c:v>98508.000000000015</c:v>
                </c:pt>
                <c:pt idx="54">
                  <c:v>74695.599999999991</c:v>
                </c:pt>
                <c:pt idx="55">
                  <c:v>118227.59999999999</c:v>
                </c:pt>
                <c:pt idx="56">
                  <c:v>65554</c:v>
                </c:pt>
                <c:pt idx="57">
                  <c:v>77275.199999999997</c:v>
                </c:pt>
                <c:pt idx="58">
                  <c:v>59476</c:v>
                </c:pt>
                <c:pt idx="59">
                  <c:v>113348.00000000001</c:v>
                </c:pt>
                <c:pt idx="60">
                  <c:v>106309.6</c:v>
                </c:pt>
                <c:pt idx="61">
                  <c:v>111078.8</c:v>
                </c:pt>
                <c:pt idx="62">
                  <c:v>64024.399999999987</c:v>
                </c:pt>
                <c:pt idx="63">
                  <c:v>65454.80000000001</c:v>
                </c:pt>
                <c:pt idx="64">
                  <c:v>52684.799999999988</c:v>
                </c:pt>
                <c:pt idx="65">
                  <c:v>108343.2</c:v>
                </c:pt>
                <c:pt idx="66">
                  <c:v>75834.8</c:v>
                </c:pt>
                <c:pt idx="67">
                  <c:v>114509.6</c:v>
                </c:pt>
                <c:pt idx="68">
                  <c:v>93199.200000000012</c:v>
                </c:pt>
                <c:pt idx="69">
                  <c:v>102116.80000000002</c:v>
                </c:pt>
                <c:pt idx="70">
                  <c:v>68648.399999999994</c:v>
                </c:pt>
                <c:pt idx="71">
                  <c:v>80350.399999999994</c:v>
                </c:pt>
                <c:pt idx="72">
                  <c:v>86653.999999999985</c:v>
                </c:pt>
                <c:pt idx="73">
                  <c:v>106580.79999999999</c:v>
                </c:pt>
                <c:pt idx="74">
                  <c:v>114191.60000000002</c:v>
                </c:pt>
                <c:pt idx="75">
                  <c:v>78098.8</c:v>
                </c:pt>
                <c:pt idx="76">
                  <c:v>117060.40000000001</c:v>
                </c:pt>
                <c:pt idx="77">
                  <c:v>102225.60000000001</c:v>
                </c:pt>
                <c:pt idx="78">
                  <c:v>82608.799999999988</c:v>
                </c:pt>
                <c:pt idx="79">
                  <c:v>79326.400000000009</c:v>
                </c:pt>
                <c:pt idx="80">
                  <c:v>106932</c:v>
                </c:pt>
                <c:pt idx="81">
                  <c:v>114342.8</c:v>
                </c:pt>
                <c:pt idx="82">
                  <c:v>87042.799999999988</c:v>
                </c:pt>
                <c:pt idx="83">
                  <c:v>66542.399999999994</c:v>
                </c:pt>
                <c:pt idx="84">
                  <c:v>55054.400000000009</c:v>
                </c:pt>
                <c:pt idx="85">
                  <c:v>97415.199999999983</c:v>
                </c:pt>
                <c:pt idx="86">
                  <c:v>119597.60000000002</c:v>
                </c:pt>
                <c:pt idx="87">
                  <c:v>105042.8</c:v>
                </c:pt>
                <c:pt idx="88">
                  <c:v>89098.8</c:v>
                </c:pt>
                <c:pt idx="89">
                  <c:v>150441.20000000004</c:v>
                </c:pt>
                <c:pt idx="90">
                  <c:v>79686.8</c:v>
                </c:pt>
                <c:pt idx="91">
                  <c:v>91124.799999999988</c:v>
                </c:pt>
                <c:pt idx="92">
                  <c:v>85406</c:v>
                </c:pt>
                <c:pt idx="93">
                  <c:v>84866</c:v>
                </c:pt>
                <c:pt idx="94">
                  <c:v>97777.599999999977</c:v>
                </c:pt>
                <c:pt idx="95">
                  <c:v>76483.200000000026</c:v>
                </c:pt>
                <c:pt idx="96">
                  <c:v>87250.8</c:v>
                </c:pt>
                <c:pt idx="97">
                  <c:v>90989.200000000012</c:v>
                </c:pt>
                <c:pt idx="98">
                  <c:v>102320.80000000002</c:v>
                </c:pt>
                <c:pt idx="99">
                  <c:v>99353.200000000026</c:v>
                </c:pt>
              </c:numCache>
            </c:numRef>
          </c:val>
          <c:extLst>
            <c:ext xmlns:c16="http://schemas.microsoft.com/office/drawing/2014/chart" uri="{C3380CC4-5D6E-409C-BE32-E72D297353CC}">
              <c16:uniqueId val="{00000001-6B7C-43C9-999B-14AB6553D094}"/>
            </c:ext>
          </c:extLst>
        </c:ser>
        <c:dLbls>
          <c:showLegendKey val="0"/>
          <c:showVal val="0"/>
          <c:showCatName val="0"/>
          <c:showSerName val="0"/>
          <c:showPercent val="0"/>
          <c:showBubbleSize val="0"/>
        </c:dLbls>
        <c:gapWidth val="150"/>
        <c:shape val="box"/>
        <c:axId val="2085095472"/>
        <c:axId val="2085095952"/>
        <c:axId val="0"/>
      </c:bar3DChart>
      <c:catAx>
        <c:axId val="2085095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095952"/>
        <c:crosses val="autoZero"/>
        <c:auto val="1"/>
        <c:lblAlgn val="ctr"/>
        <c:lblOffset val="100"/>
        <c:noMultiLvlLbl val="0"/>
      </c:catAx>
      <c:valAx>
        <c:axId val="208509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09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[ZudioDASH.xlsx]Sheet4!PivotTable5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Coimbatore</c:v>
                </c:pt>
                <c:pt idx="1">
                  <c:v>Rajkot</c:v>
                </c:pt>
                <c:pt idx="2">
                  <c:v>Chennai</c:v>
                </c:pt>
                <c:pt idx="3">
                  <c:v>Bhopal</c:v>
                </c:pt>
                <c:pt idx="4">
                  <c:v>Jalna</c:v>
                </c:pt>
                <c:pt idx="5">
                  <c:v>Ahmedabad</c:v>
                </c:pt>
                <c:pt idx="6">
                  <c:v>Hyderabad</c:v>
                </c:pt>
                <c:pt idx="7">
                  <c:v>Mysuru</c:v>
                </c:pt>
                <c:pt idx="8">
                  <c:v>New Delhi</c:v>
                </c:pt>
                <c:pt idx="9">
                  <c:v>Chhattisgarh</c:v>
                </c:pt>
              </c:strCache>
            </c:strRef>
          </c:cat>
          <c:val>
            <c:numRef>
              <c:f>Sheet4!$B$4:$B$14</c:f>
              <c:numCache>
                <c:formatCode>General</c:formatCode>
                <c:ptCount val="10"/>
                <c:pt idx="0">
                  <c:v>292838.00000000006</c:v>
                </c:pt>
                <c:pt idx="1">
                  <c:v>270530.80000000005</c:v>
                </c:pt>
                <c:pt idx="2">
                  <c:v>265269.99999999994</c:v>
                </c:pt>
                <c:pt idx="3">
                  <c:v>253830.40000000002</c:v>
                </c:pt>
                <c:pt idx="4">
                  <c:v>251615.20000000004</c:v>
                </c:pt>
                <c:pt idx="5">
                  <c:v>240031.19999999995</c:v>
                </c:pt>
                <c:pt idx="6">
                  <c:v>236784.4</c:v>
                </c:pt>
                <c:pt idx="7">
                  <c:v>232558.40000000005</c:v>
                </c:pt>
                <c:pt idx="8">
                  <c:v>228078.39999999997</c:v>
                </c:pt>
                <c:pt idx="9">
                  <c:v>227924</c:v>
                </c:pt>
              </c:numCache>
            </c:numRef>
          </c:val>
          <c:extLst>
            <c:ext xmlns:c16="http://schemas.microsoft.com/office/drawing/2014/chart" uri="{C3380CC4-5D6E-409C-BE32-E72D297353CC}">
              <c16:uniqueId val="{00000000-D873-449D-A60F-24573B007FE0}"/>
            </c:ext>
          </c:extLst>
        </c:ser>
        <c:dLbls>
          <c:showLegendKey val="0"/>
          <c:showVal val="0"/>
          <c:showCatName val="0"/>
          <c:showSerName val="0"/>
          <c:showPercent val="0"/>
          <c:showBubbleSize val="0"/>
        </c:dLbls>
        <c:gapWidth val="182"/>
        <c:axId val="1697619983"/>
        <c:axId val="1697620463"/>
      </c:barChart>
      <c:catAx>
        <c:axId val="169761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620463"/>
        <c:crosses val="autoZero"/>
        <c:auto val="1"/>
        <c:lblAlgn val="ctr"/>
        <c:lblOffset val="100"/>
        <c:noMultiLvlLbl val="0"/>
      </c:catAx>
      <c:valAx>
        <c:axId val="1697620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61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[ZudioDASH.xlsx]Sheet5!PivotTable6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Sheet5!$A$4:$A$25</c:f>
              <c:strCache>
                <c:ptCount val="21"/>
                <c:pt idx="0">
                  <c:v>Maharashtra</c:v>
                </c:pt>
                <c:pt idx="1">
                  <c:v>Uttar Pradesh</c:v>
                </c:pt>
                <c:pt idx="2">
                  <c:v>Gujarat</c:v>
                </c:pt>
                <c:pt idx="3">
                  <c:v>Tamil Nadu</c:v>
                </c:pt>
                <c:pt idx="4">
                  <c:v>Karnataka</c:v>
                </c:pt>
                <c:pt idx="5">
                  <c:v>Madhya Pradesh</c:v>
                </c:pt>
                <c:pt idx="6">
                  <c:v>Telangana</c:v>
                </c:pt>
                <c:pt idx="7">
                  <c:v>Delhi</c:v>
                </c:pt>
                <c:pt idx="8">
                  <c:v>Chhattisgarh</c:v>
                </c:pt>
                <c:pt idx="9">
                  <c:v>West Bengal</c:v>
                </c:pt>
                <c:pt idx="10">
                  <c:v>Jharkhand</c:v>
                </c:pt>
                <c:pt idx="11">
                  <c:v>Jammu and Kashmir</c:v>
                </c:pt>
                <c:pt idx="12">
                  <c:v>Haryana</c:v>
                </c:pt>
                <c:pt idx="13">
                  <c:v>Andhra Pradesh</c:v>
                </c:pt>
                <c:pt idx="14">
                  <c:v>Bihar</c:v>
                </c:pt>
                <c:pt idx="15">
                  <c:v>Assam</c:v>
                </c:pt>
                <c:pt idx="16">
                  <c:v>Rajasthan</c:v>
                </c:pt>
                <c:pt idx="17">
                  <c:v>Goa</c:v>
                </c:pt>
                <c:pt idx="18">
                  <c:v>Puducherry</c:v>
                </c:pt>
                <c:pt idx="19">
                  <c:v>Chandigarh</c:v>
                </c:pt>
                <c:pt idx="20">
                  <c:v>Kerala</c:v>
                </c:pt>
              </c:strCache>
            </c:strRef>
          </c:cat>
          <c:val>
            <c:numRef>
              <c:f>Sheet5!$B$4:$B$25</c:f>
              <c:numCache>
                <c:formatCode>General</c:formatCode>
                <c:ptCount val="21"/>
                <c:pt idx="0">
                  <c:v>1941807.6000000008</c:v>
                </c:pt>
                <c:pt idx="1">
                  <c:v>1187057.6000000001</c:v>
                </c:pt>
                <c:pt idx="2">
                  <c:v>921890.39999999967</c:v>
                </c:pt>
                <c:pt idx="3">
                  <c:v>782751.6</c:v>
                </c:pt>
                <c:pt idx="4">
                  <c:v>424235.59999999992</c:v>
                </c:pt>
                <c:pt idx="5">
                  <c:v>419755.99999999994</c:v>
                </c:pt>
                <c:pt idx="6">
                  <c:v>236784.4</c:v>
                </c:pt>
                <c:pt idx="7">
                  <c:v>228078.39999999997</c:v>
                </c:pt>
                <c:pt idx="8">
                  <c:v>227924</c:v>
                </c:pt>
                <c:pt idx="9">
                  <c:v>218603.19999999998</c:v>
                </c:pt>
                <c:pt idx="10">
                  <c:v>217012.00000000003</c:v>
                </c:pt>
                <c:pt idx="11">
                  <c:v>215214.40000000011</c:v>
                </c:pt>
                <c:pt idx="12">
                  <c:v>214726</c:v>
                </c:pt>
                <c:pt idx="13">
                  <c:v>213453.99999999997</c:v>
                </c:pt>
                <c:pt idx="14">
                  <c:v>211697.59999999992</c:v>
                </c:pt>
                <c:pt idx="15">
                  <c:v>211583.99999999994</c:v>
                </c:pt>
                <c:pt idx="16">
                  <c:v>208220.80000000002</c:v>
                </c:pt>
                <c:pt idx="17">
                  <c:v>203632.4</c:v>
                </c:pt>
                <c:pt idx="18">
                  <c:v>197334</c:v>
                </c:pt>
                <c:pt idx="19">
                  <c:v>187812.79999999996</c:v>
                </c:pt>
                <c:pt idx="20">
                  <c:v>172963.60000000003</c:v>
                </c:pt>
              </c:numCache>
            </c:numRef>
          </c:val>
          <c:extLst>
            <c:ext xmlns:c16="http://schemas.microsoft.com/office/drawing/2014/chart" uri="{C3380CC4-5D6E-409C-BE32-E72D297353CC}">
              <c16:uniqueId val="{00000000-BDE7-4BB6-94A2-A63E0B40D1FF}"/>
            </c:ext>
          </c:extLst>
        </c:ser>
        <c:dLbls>
          <c:dLblPos val="outEnd"/>
          <c:showLegendKey val="0"/>
          <c:showVal val="1"/>
          <c:showCatName val="0"/>
          <c:showSerName val="0"/>
          <c:showPercent val="0"/>
          <c:showBubbleSize val="0"/>
        </c:dLbls>
        <c:gapWidth val="182"/>
        <c:axId val="1754400239"/>
        <c:axId val="1754406479"/>
      </c:barChart>
      <c:catAx>
        <c:axId val="175440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406479"/>
        <c:crosses val="autoZero"/>
        <c:auto val="1"/>
        <c:lblAlgn val="ctr"/>
        <c:lblOffset val="100"/>
        <c:noMultiLvlLbl val="0"/>
      </c:catAx>
      <c:valAx>
        <c:axId val="1754406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40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[ZudioDASH.xlsx]category chart!PivotTable13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'category chart'!$B$3</c:f>
              <c:strCache>
                <c:ptCount val="1"/>
                <c:pt idx="0">
                  <c:v>Total</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6A6-43C6-ABF6-32E1BE7D11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6A6-43C6-ABF6-32E1BE7D11E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6A6-43C6-ABF6-32E1BE7D11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 chart'!$A$4:$A$7</c:f>
              <c:strCache>
                <c:ptCount val="3"/>
                <c:pt idx="0">
                  <c:v>Women</c:v>
                </c:pt>
                <c:pt idx="1">
                  <c:v>Men</c:v>
                </c:pt>
                <c:pt idx="2">
                  <c:v>Kids</c:v>
                </c:pt>
              </c:strCache>
            </c:strRef>
          </c:cat>
          <c:val>
            <c:numRef>
              <c:f>'category chart'!$B$4:$B$7</c:f>
              <c:numCache>
                <c:formatCode>General</c:formatCode>
                <c:ptCount val="3"/>
                <c:pt idx="0">
                  <c:v>3018398.8000000026</c:v>
                </c:pt>
                <c:pt idx="1">
                  <c:v>2954828.4000000013</c:v>
                </c:pt>
                <c:pt idx="2">
                  <c:v>2869313.1999999979</c:v>
                </c:pt>
              </c:numCache>
            </c:numRef>
          </c:val>
          <c:extLst>
            <c:ext xmlns:c16="http://schemas.microsoft.com/office/drawing/2014/chart" uri="{C3380CC4-5D6E-409C-BE32-E72D297353CC}">
              <c16:uniqueId val="{00000009-41B1-4071-B423-B4D1E17A461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049510856597469"/>
          <c:y val="0.13698259138201321"/>
          <c:w val="0.2213230732522071"/>
          <c:h val="0.480353756841446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chemeClr val="tx2">
          <a:lumMod val="40000"/>
          <a:lumOff val="6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[ZudioDASH.xlsx]kpi linechart!PivotTable12</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74466008181971E-2"/>
          <c:y val="8.1777731987971586E-2"/>
          <c:w val="0.92936141832210217"/>
          <c:h val="0.74413243190266376"/>
        </c:manualLayout>
      </c:layout>
      <c:lineChart>
        <c:grouping val="standard"/>
        <c:varyColors val="0"/>
        <c:ser>
          <c:idx val="0"/>
          <c:order val="0"/>
          <c:tx>
            <c:strRef>
              <c:f>'kpi linechart'!$B$7</c:f>
              <c:strCache>
                <c:ptCount val="1"/>
                <c:pt idx="0">
                  <c:v>Total</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'kpi linechart'!$A$8:$A$32</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Jan</c:v>
                  </c:pt>
                  <c:pt idx="1">
                    <c:v>Feb</c:v>
                  </c:pt>
                  <c:pt idx="2">
                    <c:v>Mar</c:v>
                  </c:pt>
                  <c:pt idx="3">
                    <c:v>Apr</c:v>
                  </c:pt>
                  <c:pt idx="4">
                    <c:v>May</c:v>
                  </c:pt>
                  <c:pt idx="5">
                    <c:v>Jun</c:v>
                  </c:pt>
                  <c:pt idx="6">
                    <c:v>Jul</c:v>
                  </c:pt>
                  <c:pt idx="7">
                    <c:v>Aug</c:v>
                  </c:pt>
                  <c:pt idx="8">
                    <c:v>Sep</c:v>
                  </c:pt>
                  <c:pt idx="9">
                    <c:v>Oct</c:v>
                  </c:pt>
                  <c:pt idx="10">
                    <c:v>Nov</c:v>
                  </c:pt>
                  <c:pt idx="11">
                    <c:v>Dec</c:v>
                  </c:pt>
                </c:lvl>
              </c:multiLvlStrCache>
            </c:multiLvlStrRef>
          </c:cat>
          <c:val>
            <c:numRef>
              <c:f>'kpi linechart'!$B$8:$B$32</c:f>
              <c:numCache>
                <c:formatCode>General</c:formatCode>
                <c:ptCount val="12"/>
                <c:pt idx="0">
                  <c:v>791005.59999999986</c:v>
                </c:pt>
                <c:pt idx="1">
                  <c:v>839878.79999999981</c:v>
                </c:pt>
                <c:pt idx="2">
                  <c:v>765862.40000000049</c:v>
                </c:pt>
                <c:pt idx="3">
                  <c:v>816146.79999999935</c:v>
                </c:pt>
                <c:pt idx="4">
                  <c:v>756070.79999999981</c:v>
                </c:pt>
                <c:pt idx="5">
                  <c:v>754773.1999999996</c:v>
                </c:pt>
                <c:pt idx="6">
                  <c:v>790390.79999999993</c:v>
                </c:pt>
                <c:pt idx="7">
                  <c:v>818039.99999999988</c:v>
                </c:pt>
                <c:pt idx="8">
                  <c:v>686611.59999999963</c:v>
                </c:pt>
                <c:pt idx="9">
                  <c:v>806040.40000000037</c:v>
                </c:pt>
                <c:pt idx="10">
                  <c:v>918799.2000000003</c:v>
                </c:pt>
                <c:pt idx="11">
                  <c:v>98920.799999999988</c:v>
                </c:pt>
              </c:numCache>
            </c:numRef>
          </c:val>
          <c:smooth val="0"/>
          <c:extLst>
            <c:ext xmlns:c16="http://schemas.microsoft.com/office/drawing/2014/chart" uri="{C3380CC4-5D6E-409C-BE32-E72D297353CC}">
              <c16:uniqueId val="{00000000-DC15-4625-9CE6-708A5999C099}"/>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34901520"/>
        <c:axId val="2134891440"/>
      </c:lineChart>
      <c:catAx>
        <c:axId val="21349015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4891440"/>
        <c:crosses val="autoZero"/>
        <c:auto val="1"/>
        <c:lblAlgn val="ctr"/>
        <c:lblOffset val="100"/>
        <c:noMultiLvlLbl val="0"/>
      </c:catAx>
      <c:valAx>
        <c:axId val="213489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3490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[ZudioDASH.xlsx]city heat!PivotTable16</c:name>
    <c:fmtId val="20"/>
  </c:pivotSource>
  <c:chart>
    <c:autoTitleDeleted val="1"/>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'city heat'!$B$3</c:f>
              <c:strCache>
                <c:ptCount val="1"/>
                <c:pt idx="0">
                  <c:v>Total</c:v>
                </c:pt>
              </c:strCache>
            </c:strRef>
          </c:tx>
          <c:spPr>
            <a:solidFill>
              <a:schemeClr val="dk1">
                <a:tint val="88500"/>
              </a:schemeClr>
            </a:solidFill>
            <a:ln>
              <a:noFill/>
            </a:ln>
            <a:effectLst/>
            <a:sp3d/>
          </c:spPr>
          <c:invertIfNegative val="0"/>
          <c:cat>
            <c:strRef>
              <c:f>'city heat'!$A$4:$A$46</c:f>
              <c:strCache>
                <c:ptCount val="42"/>
                <c:pt idx="0">
                  <c:v>Agra</c:v>
                </c:pt>
                <c:pt idx="1">
                  <c:v>Ahmedabad</c:v>
                </c:pt>
                <c:pt idx="2">
                  <c:v>Aurangabad</c:v>
                </c:pt>
                <c:pt idx="3">
                  <c:v>Bengaluru</c:v>
                </c:pt>
                <c:pt idx="4">
                  <c:v>Bhopal</c:v>
                </c:pt>
                <c:pt idx="5">
                  <c:v>Chandigarh</c:v>
                </c:pt>
                <c:pt idx="6">
                  <c:v>Chennai</c:v>
                </c:pt>
                <c:pt idx="7">
                  <c:v>Chhattisgarh</c:v>
                </c:pt>
                <c:pt idx="8">
                  <c:v>Coimbatore</c:v>
                </c:pt>
                <c:pt idx="9">
                  <c:v>Faridabad</c:v>
                </c:pt>
                <c:pt idx="10">
                  <c:v>Goa</c:v>
                </c:pt>
                <c:pt idx="11">
                  <c:v>Guwahati</c:v>
                </c:pt>
                <c:pt idx="12">
                  <c:v>Hyderabad</c:v>
                </c:pt>
                <c:pt idx="13">
                  <c:v>Indore</c:v>
                </c:pt>
                <c:pt idx="14">
                  <c:v>Jaipur</c:v>
                </c:pt>
                <c:pt idx="15">
                  <c:v>Jalna</c:v>
                </c:pt>
                <c:pt idx="16">
                  <c:v>Jammu</c:v>
                </c:pt>
                <c:pt idx="17">
                  <c:v>Kanpur</c:v>
                </c:pt>
                <c:pt idx="18">
                  <c:v>Kochi</c:v>
                </c:pt>
                <c:pt idx="19">
                  <c:v>Kolhapur</c:v>
                </c:pt>
                <c:pt idx="20">
                  <c:v>Kolkata</c:v>
                </c:pt>
                <c:pt idx="21">
                  <c:v>Lucknow</c:v>
                </c:pt>
                <c:pt idx="22">
                  <c:v>Madurai</c:v>
                </c:pt>
                <c:pt idx="23">
                  <c:v>Meerut</c:v>
                </c:pt>
                <c:pt idx="24">
                  <c:v>Mumbai</c:v>
                </c:pt>
                <c:pt idx="25">
                  <c:v>Mysuru</c:v>
                </c:pt>
                <c:pt idx="26">
                  <c:v>Nagpur</c:v>
                </c:pt>
                <c:pt idx="27">
                  <c:v>Nashik</c:v>
                </c:pt>
                <c:pt idx="28">
                  <c:v>New Delhi</c:v>
                </c:pt>
                <c:pt idx="29">
                  <c:v>Noida</c:v>
                </c:pt>
                <c:pt idx="30">
                  <c:v>Patna</c:v>
                </c:pt>
                <c:pt idx="31">
                  <c:v>Pondicherry</c:v>
                </c:pt>
                <c:pt idx="32">
                  <c:v>Pune</c:v>
                </c:pt>
                <c:pt idx="33">
                  <c:v>Rajkot</c:v>
                </c:pt>
                <c:pt idx="34">
                  <c:v>Ranchi</c:v>
                </c:pt>
                <c:pt idx="35">
                  <c:v>Satara</c:v>
                </c:pt>
                <c:pt idx="36">
                  <c:v>Solapur</c:v>
                </c:pt>
                <c:pt idx="37">
                  <c:v>Surat</c:v>
                </c:pt>
                <c:pt idx="38">
                  <c:v>Thane</c:v>
                </c:pt>
                <c:pt idx="39">
                  <c:v>Vadodara</c:v>
                </c:pt>
                <c:pt idx="40">
                  <c:v>Varanasi</c:v>
                </c:pt>
                <c:pt idx="41">
                  <c:v>Visakhapatnam</c:v>
                </c:pt>
              </c:strCache>
            </c:strRef>
          </c:cat>
          <c:val>
            <c:numRef>
              <c:f>'city heat'!$B$4:$B$46</c:f>
              <c:numCache>
                <c:formatCode>General</c:formatCode>
                <c:ptCount val="42"/>
                <c:pt idx="0">
                  <c:v>173441.60000000003</c:v>
                </c:pt>
                <c:pt idx="1">
                  <c:v>240031.19999999995</c:v>
                </c:pt>
                <c:pt idx="2">
                  <c:v>212798</c:v>
                </c:pt>
                <c:pt idx="3">
                  <c:v>191677.2</c:v>
                </c:pt>
                <c:pt idx="4">
                  <c:v>253830.40000000002</c:v>
                </c:pt>
                <c:pt idx="5">
                  <c:v>187812.79999999996</c:v>
                </c:pt>
                <c:pt idx="6">
                  <c:v>265269.99999999994</c:v>
                </c:pt>
                <c:pt idx="7">
                  <c:v>227924</c:v>
                </c:pt>
                <c:pt idx="8">
                  <c:v>292838.00000000006</c:v>
                </c:pt>
                <c:pt idx="9">
                  <c:v>214726</c:v>
                </c:pt>
                <c:pt idx="10">
                  <c:v>203632.4</c:v>
                </c:pt>
                <c:pt idx="11">
                  <c:v>211583.99999999994</c:v>
                </c:pt>
                <c:pt idx="12">
                  <c:v>236784.4</c:v>
                </c:pt>
                <c:pt idx="13">
                  <c:v>165925.60000000003</c:v>
                </c:pt>
                <c:pt idx="14">
                  <c:v>208220.80000000002</c:v>
                </c:pt>
                <c:pt idx="15">
                  <c:v>251615.20000000004</c:v>
                </c:pt>
                <c:pt idx="16">
                  <c:v>215214.40000000011</c:v>
                </c:pt>
                <c:pt idx="17">
                  <c:v>180632.80000000002</c:v>
                </c:pt>
                <c:pt idx="18">
                  <c:v>172963.60000000003</c:v>
                </c:pt>
                <c:pt idx="19">
                  <c:v>210026.00000000003</c:v>
                </c:pt>
                <c:pt idx="20">
                  <c:v>218603.19999999998</c:v>
                </c:pt>
                <c:pt idx="21">
                  <c:v>211228.00000000003</c:v>
                </c:pt>
                <c:pt idx="22">
                  <c:v>224643.6</c:v>
                </c:pt>
                <c:pt idx="23">
                  <c:v>217478.39999999999</c:v>
                </c:pt>
                <c:pt idx="24">
                  <c:v>136612</c:v>
                </c:pt>
                <c:pt idx="25">
                  <c:v>232558.40000000005</c:v>
                </c:pt>
                <c:pt idx="26">
                  <c:v>183591.60000000006</c:v>
                </c:pt>
                <c:pt idx="27">
                  <c:v>184724.40000000002</c:v>
                </c:pt>
                <c:pt idx="28">
                  <c:v>228078.39999999997</c:v>
                </c:pt>
                <c:pt idx="29">
                  <c:v>191889.60000000003</c:v>
                </c:pt>
                <c:pt idx="30">
                  <c:v>211697.59999999992</c:v>
                </c:pt>
                <c:pt idx="31">
                  <c:v>197334</c:v>
                </c:pt>
                <c:pt idx="32">
                  <c:v>195982.00000000006</c:v>
                </c:pt>
                <c:pt idx="33">
                  <c:v>270530.80000000005</c:v>
                </c:pt>
                <c:pt idx="34">
                  <c:v>217012.00000000003</c:v>
                </c:pt>
                <c:pt idx="35">
                  <c:v>199460.80000000002</c:v>
                </c:pt>
                <c:pt idx="36">
                  <c:v>177992.79999999996</c:v>
                </c:pt>
                <c:pt idx="37">
                  <c:v>213316.00000000006</c:v>
                </c:pt>
                <c:pt idx="38">
                  <c:v>189004.79999999999</c:v>
                </c:pt>
                <c:pt idx="39">
                  <c:v>198012.40000000008</c:v>
                </c:pt>
                <c:pt idx="40">
                  <c:v>212387.20000000004</c:v>
                </c:pt>
                <c:pt idx="41">
                  <c:v>213453.99999999997</c:v>
                </c:pt>
              </c:numCache>
            </c:numRef>
          </c:val>
          <c:extLst>
            <c:ext xmlns:c16="http://schemas.microsoft.com/office/drawing/2014/chart" uri="{C3380CC4-5D6E-409C-BE32-E72D297353CC}">
              <c16:uniqueId val="{00000000-9142-4C98-AC64-09B674CBF128}"/>
            </c:ext>
          </c:extLst>
        </c:ser>
        <c:dLbls>
          <c:showLegendKey val="0"/>
          <c:showVal val="0"/>
          <c:showCatName val="0"/>
          <c:showSerName val="0"/>
          <c:showPercent val="0"/>
          <c:showBubbleSize val="0"/>
        </c:dLbls>
        <c:gapWidth val="150"/>
        <c:shape val="box"/>
        <c:axId val="1423137023"/>
        <c:axId val="1423134623"/>
        <c:axId val="0"/>
      </c:bar3DChart>
      <c:catAx>
        <c:axId val="142313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34623"/>
        <c:crosses val="autoZero"/>
        <c:auto val="1"/>
        <c:lblAlgn val="ctr"/>
        <c:lblOffset val="100"/>
        <c:noMultiLvlLbl val="0"/>
      </c:catAx>
      <c:valAx>
        <c:axId val="142313462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3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[ZudioDASH.xlsx]Sheet4!PivotTable5</c:name>
    <c:fmtId val="12"/>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Coimbatore</c:v>
                </c:pt>
                <c:pt idx="1">
                  <c:v>Rajkot</c:v>
                </c:pt>
                <c:pt idx="2">
                  <c:v>Chennai</c:v>
                </c:pt>
                <c:pt idx="3">
                  <c:v>Bhopal</c:v>
                </c:pt>
                <c:pt idx="4">
                  <c:v>Jalna</c:v>
                </c:pt>
                <c:pt idx="5">
                  <c:v>Ahmedabad</c:v>
                </c:pt>
                <c:pt idx="6">
                  <c:v>Hyderabad</c:v>
                </c:pt>
                <c:pt idx="7">
                  <c:v>Mysuru</c:v>
                </c:pt>
                <c:pt idx="8">
                  <c:v>New Delhi</c:v>
                </c:pt>
                <c:pt idx="9">
                  <c:v>Chhattisgarh</c:v>
                </c:pt>
              </c:strCache>
            </c:strRef>
          </c:cat>
          <c:val>
            <c:numRef>
              <c:f>Sheet4!$B$4:$B$14</c:f>
              <c:numCache>
                <c:formatCode>General</c:formatCode>
                <c:ptCount val="10"/>
                <c:pt idx="0">
                  <c:v>292838.00000000006</c:v>
                </c:pt>
                <c:pt idx="1">
                  <c:v>270530.80000000005</c:v>
                </c:pt>
                <c:pt idx="2">
                  <c:v>265269.99999999994</c:v>
                </c:pt>
                <c:pt idx="3">
                  <c:v>253830.40000000002</c:v>
                </c:pt>
                <c:pt idx="4">
                  <c:v>251615.20000000004</c:v>
                </c:pt>
                <c:pt idx="5">
                  <c:v>240031.19999999995</c:v>
                </c:pt>
                <c:pt idx="6">
                  <c:v>236784.4</c:v>
                </c:pt>
                <c:pt idx="7">
                  <c:v>232558.40000000005</c:v>
                </c:pt>
                <c:pt idx="8">
                  <c:v>228078.39999999997</c:v>
                </c:pt>
                <c:pt idx="9">
                  <c:v>227924</c:v>
                </c:pt>
              </c:numCache>
            </c:numRef>
          </c:val>
          <c:extLst>
            <c:ext xmlns:c16="http://schemas.microsoft.com/office/drawing/2014/chart" uri="{C3380CC4-5D6E-409C-BE32-E72D297353CC}">
              <c16:uniqueId val="{00000000-52FC-440F-9D25-5B5D9F91B52A}"/>
            </c:ext>
          </c:extLst>
        </c:ser>
        <c:dLbls>
          <c:dLblPos val="outEnd"/>
          <c:showLegendKey val="0"/>
          <c:showVal val="1"/>
          <c:showCatName val="0"/>
          <c:showSerName val="0"/>
          <c:showPercent val="0"/>
          <c:showBubbleSize val="0"/>
        </c:dLbls>
        <c:gapWidth val="182"/>
        <c:axId val="1697619983"/>
        <c:axId val="1697620463"/>
      </c:barChart>
      <c:catAx>
        <c:axId val="169761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620463"/>
        <c:crosses val="autoZero"/>
        <c:auto val="1"/>
        <c:lblAlgn val="ctr"/>
        <c:lblOffset val="100"/>
        <c:noMultiLvlLbl val="0"/>
      </c:catAx>
      <c:valAx>
        <c:axId val="1697620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61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[ZudioDASH.xlsx]Sheet5!PivotTable6</c:name>
    <c:fmtId val="7"/>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Sheet5!$A$4:$A$25</c:f>
              <c:strCache>
                <c:ptCount val="21"/>
                <c:pt idx="0">
                  <c:v>Maharashtra</c:v>
                </c:pt>
                <c:pt idx="1">
                  <c:v>Uttar Pradesh</c:v>
                </c:pt>
                <c:pt idx="2">
                  <c:v>Gujarat</c:v>
                </c:pt>
                <c:pt idx="3">
                  <c:v>Tamil Nadu</c:v>
                </c:pt>
                <c:pt idx="4">
                  <c:v>Karnataka</c:v>
                </c:pt>
                <c:pt idx="5">
                  <c:v>Madhya Pradesh</c:v>
                </c:pt>
                <c:pt idx="6">
                  <c:v>Telangana</c:v>
                </c:pt>
                <c:pt idx="7">
                  <c:v>Delhi</c:v>
                </c:pt>
                <c:pt idx="8">
                  <c:v>Chhattisgarh</c:v>
                </c:pt>
                <c:pt idx="9">
                  <c:v>West Bengal</c:v>
                </c:pt>
                <c:pt idx="10">
                  <c:v>Jharkhand</c:v>
                </c:pt>
                <c:pt idx="11">
                  <c:v>Jammu and Kashmir</c:v>
                </c:pt>
                <c:pt idx="12">
                  <c:v>Haryana</c:v>
                </c:pt>
                <c:pt idx="13">
                  <c:v>Andhra Pradesh</c:v>
                </c:pt>
                <c:pt idx="14">
                  <c:v>Bihar</c:v>
                </c:pt>
                <c:pt idx="15">
                  <c:v>Assam</c:v>
                </c:pt>
                <c:pt idx="16">
                  <c:v>Rajasthan</c:v>
                </c:pt>
                <c:pt idx="17">
                  <c:v>Goa</c:v>
                </c:pt>
                <c:pt idx="18">
                  <c:v>Puducherry</c:v>
                </c:pt>
                <c:pt idx="19">
                  <c:v>Chandigarh</c:v>
                </c:pt>
                <c:pt idx="20">
                  <c:v>Kerala</c:v>
                </c:pt>
              </c:strCache>
            </c:strRef>
          </c:cat>
          <c:val>
            <c:numRef>
              <c:f>Sheet5!$B$4:$B$25</c:f>
              <c:numCache>
                <c:formatCode>General</c:formatCode>
                <c:ptCount val="21"/>
                <c:pt idx="0">
                  <c:v>1941807.6000000008</c:v>
                </c:pt>
                <c:pt idx="1">
                  <c:v>1187057.6000000001</c:v>
                </c:pt>
                <c:pt idx="2">
                  <c:v>921890.39999999967</c:v>
                </c:pt>
                <c:pt idx="3">
                  <c:v>782751.6</c:v>
                </c:pt>
                <c:pt idx="4">
                  <c:v>424235.59999999992</c:v>
                </c:pt>
                <c:pt idx="5">
                  <c:v>419755.99999999994</c:v>
                </c:pt>
                <c:pt idx="6">
                  <c:v>236784.4</c:v>
                </c:pt>
                <c:pt idx="7">
                  <c:v>228078.39999999997</c:v>
                </c:pt>
                <c:pt idx="8">
                  <c:v>227924</c:v>
                </c:pt>
                <c:pt idx="9">
                  <c:v>218603.19999999998</c:v>
                </c:pt>
                <c:pt idx="10">
                  <c:v>217012.00000000003</c:v>
                </c:pt>
                <c:pt idx="11">
                  <c:v>215214.40000000011</c:v>
                </c:pt>
                <c:pt idx="12">
                  <c:v>214726</c:v>
                </c:pt>
                <c:pt idx="13">
                  <c:v>213453.99999999997</c:v>
                </c:pt>
                <c:pt idx="14">
                  <c:v>211697.59999999992</c:v>
                </c:pt>
                <c:pt idx="15">
                  <c:v>211583.99999999994</c:v>
                </c:pt>
                <c:pt idx="16">
                  <c:v>208220.80000000002</c:v>
                </c:pt>
                <c:pt idx="17">
                  <c:v>203632.4</c:v>
                </c:pt>
                <c:pt idx="18">
                  <c:v>197334</c:v>
                </c:pt>
                <c:pt idx="19">
                  <c:v>187812.79999999996</c:v>
                </c:pt>
                <c:pt idx="20">
                  <c:v>172963.60000000003</c:v>
                </c:pt>
              </c:numCache>
            </c:numRef>
          </c:val>
          <c:extLst>
            <c:ext xmlns:c16="http://schemas.microsoft.com/office/drawing/2014/chart" uri="{C3380CC4-5D6E-409C-BE32-E72D297353CC}">
              <c16:uniqueId val="{00000000-0F1D-4FBC-B656-CA2599DC70F6}"/>
            </c:ext>
          </c:extLst>
        </c:ser>
        <c:dLbls>
          <c:dLblPos val="outEnd"/>
          <c:showLegendKey val="0"/>
          <c:showVal val="1"/>
          <c:showCatName val="0"/>
          <c:showSerName val="0"/>
          <c:showPercent val="0"/>
          <c:showBubbleSize val="0"/>
        </c:dLbls>
        <c:gapWidth val="182"/>
        <c:axId val="1754400239"/>
        <c:axId val="1754406479"/>
      </c:barChart>
      <c:catAx>
        <c:axId val="175440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406479"/>
        <c:crosses val="autoZero"/>
        <c:auto val="1"/>
        <c:lblAlgn val="ctr"/>
        <c:lblOffset val="100"/>
        <c:noMultiLvlLbl val="0"/>
      </c:catAx>
      <c:valAx>
        <c:axId val="1754406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40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9D7C18BE-E93D-440C-B940-A0E0AACECA11}">
          <cx:tx>
            <cx:txData>
              <cx:f>_xlchart.v5.2</cx:f>
              <cx:v>sales</cx:v>
            </cx:txData>
          </cx:tx>
          <cx:dataId val="0"/>
          <cx:layoutPr>
            <cx:geography cultureLanguage="en-US" cultureRegion="US" attribution="Powered by Bing">
              <cx:geoCache provider="{E9337A44-BEBE-4D9F-B70C-5C5E7DAFC167}">
                <cx:binary>7Hxpbxy5suVfMfxhPk2quWRyefP6ApeZtWmXLLft/pKolmQmc08mmduvn5CXbqmstt14vsAYGMGA
UZXF4nIYwRMngvXft9N/3Zb3e/tiqsq6/6/b6deXmXPtf/3yS3+b3Vf7/qgyt7bpm/fu6Lapfmne
vze397/c2f1oav0LQTj85TbbW3c/vfzXf8O36fvmtLndO9PUV/7eztf3vS9d/5Vnzz56sb+rTJ2Y
3llz6/CvL/9d32V2/+LS7u/u++zli/vaGTffzO39ry+ffPbli18Ov/GL3l+UMEDn76Atjo54FEVY
SCQ//r18UTa1/vSYyyPJohBHMvz4lH7u+nxfQfPvH9aHQe3v7ux938PsPvz/ZfsnU4HHly9f3Da+
dg8LqWFNf325q+/M/uUL0zfxxwdx8zCP3fmHif/yFIJ//ffBG7AUB+88Qulw3b716AuQzvZ32fwf
AInQo4gKDEAJ9OEPPwVJHBEhJKMUPwvS9w/reZAO2x+AdPZzgRRn2d450+u9/YF2RPARYUyEMiLP
QSTIEQox4REiTw3oe0fzPDJPWx/gEt/8VMbz777fV58X53/u2Ag7olFIhQTX9oxjk+RIABzg9eiz
NvPN0TwPyKdmB0j8+9VPhYQycKL9QCSiI8aliHBEnzUNeIwkY6E8MI1vDuN5CD41O4BAXf9UEMTZ
Hs65H+uiKDriRIJRCPYcDpwdcYEiOGX4R4sIP2+Bj0f99w3peUwetz0AJt7+VMAk92VmPi/MD/BS
4oiFlErEnseEH2EchRyM5yMm7HPXHzH55mieh+NTswMkktOfColNAzTwB9Jgyiihkjx7WvDwCEWE
SUbIRxyiz11/xOEbY3kehQ+NDjDY/PvnwsDne7t3nxfjB9gDOWKSMMzDZ2kUx0eR5IiBUTxrD5tv
j+dvsPjc8BCP458LDwvHxoubxu3Lb2HyHwyDtns77+sfaJ1EHmEpsAzB7B4Hp0DxQkRCFH4Kiw68
43eM4/nd8GfDg92w/blIxPG+qvyLhx1xsu+zyvxATkchIgVSF0Xo08EknyITHWHEGRxqz59bH0f2
v/ZV+3++Z2zPo/TslxwgdnzyU9nvMRDv4oH6fct6n8ocXxN4QDtgEcNEik+BjniClIgAyBBTwj4d
fAes77tG9Df4/DWZQ1R+Ls53toeZgAU5+wN9GpZHIWgFgkIM+uEPP8EF2DhGQlLySXeTB4zjO8f0
PDJPGh9gc/ZzYXOyt/Xe7YsfiUx4xDEKSfg3HASQAdcH0ezzysF3jeh5XB41PUDl5N8/lR+72Vem
fHG+v/M/zpFhfIQwwwiJpx6Mi6MQcURQxD939pGUf98gnkficdsDKG5Aaf6JNOmTe7svf6R1oKMw
lIJzDifFUzIWIkHgLPkUyR6oOd8ex/NIfG53gMLJzxWsXvo7Dwkla+fPe/R/HiuBQQhJMCP0+VhJ
HnEGGifw4z8PmI/h8kfz+L4hPQ/K47YHwFy++6nM43qf73sHlOvH4QLKcyRCGhL5vKZDjyBNIKUI
+UdcDlJq3zWi52F51PQAleufK469uS/3tf6hMSTmRxAlsgjyAU/9ljxCCMCQ0SemBY8fm8l3DeV5
OB41PYDjZvNTGclr5yBF/sNzz2AoklAITuBQ//D3lAILBKEJoxH5HLkcGMp3j+p5dA6aHyD0+udK
ar65790LdQ82803h5x+FjuIh9484MKtHR73gR5KDGhp+IsCHscl3DuZ5WJ40PgDljfp/2myeZ4WP
Jeonn/iHlRqEQEKTRECBP50bT60FKjVAwWYhD5+XRj/VTfz9aJ6H41OzJwP/Dxdh/L0y+afOkUDI
t/pQAfOoRuPrTz9MD6pzDpp+LYPwca12d7++JDgEE/izsObhO54cEk+yxX81uAdq8etLySBwoSDA
IBoyiBwZaGUj2OuvLwVQNDiQQs5CEDGBL8CTurEugx7BxhiHtA8HDY1iQUHb7Bv/4VF4BHJOJAXs
hCiiHOM/S48um3LWTf3nSnx6/aL21WVjatf/+hKkoJcv2o+fexgpnHxw/kFPWBLJQQnCoDS0t/tr
qG+Cj+P/3WR8RFnQ022aLc2o0BRkeOVxSvMNaryvY9Es5aUwaZbFUlJRx4OeHVepy9sqzhwfemXB
idhkaRxe1wItkaJV5JvtFPjUbJo5DLZC2mFFMA7vZ+zoqIKam+MwKn2ptBdlHMrB7FitV3lU95eh
qcmV7DE712RmcUWC+nQi0ux6nU5nnoSvRNj2MazgvEEttknTEHeW93zdizbJwzFfRYwe86qKeet9
sthxidk81Iq4No0XK5o1n4slCQtPVjTyc9x08izVAT4fgl5vwiX7vcbGnMykFEkeDCxeUC/XTUTv
WkmieBz627oqxKZojVCujxblp3Te5W3jrhYpx+PCoOxOdmyIyxn3xzV2ez4FYgvBrF3nvg2TUUKf
wrD7dOD43HXT3eJ9tEbTXKowD85Zx1WTL3/ILtsFmiauSt9MHT1xXXka8jxxsz+uQrwxGaozxbvg
NmzEuE4neleW7aYPm1wVbN76cm5iMtIbLbNBNSZfVlFh0qTSTaM6nL8ps2haOc7fshyd5hYLJXgy
9qONjZ+6ldSdSIQPhhM89laRDh9XVTNvZhNupoAZBSVwl4VtrVbL1FerUFdkO7bhH/MYlEllGbpa
KCMXs49IXNrQ/171pJpVwwZ9S1KWqiyf4Bs8DTY1HsNba32wKX0nLqpK8xM6sfm9lW5QPjS0U00/
LSdFW42nNisuEG7N+9COTVzMLVVYB1pVfROoyJTuri18EQciuMadPC68q2KscVGqJbD0gqRjup1L
cVk0XCYjW65F1lwVHG0CPfLLpTLjLhpKc2I6xxqFipRcyqHpEhPNt2WUT2sRlL9X1A9nPWe7gJQL
UgPpi2vOfbTibZefTEgMqmNiTfN2XNUTXeImrOcTV/ALHITRtdN9j085T3MZo6zGXVLPgaFxFRaV
X7uq9CYOylEHKy5L1ql8gMkmZRuC3eXMyzFm3lTlKlzSCm0KkzOYcJCTawtFY6XKadUPyWBoXSQl
WxCK/dChXLVosnrVczHrZFkyw2KOm5QnaZmOfqVzHFrlgzqbVK3toE+D0FRu67FsXZyRoq9UXoSm
fRMUuTUG7Fm4JSkqEZWKo0bEZBD1cB5luZu3oi7sfJJ2WTmuxRSVWOnaWvGqIl3U7IqoDJr3bWEW
Cf3mEiygz0oZaxLkTM1pWofKp1Lo1Sx1U8V6QFGzySibiWqibmQrR5DJ1mkViP6uIUNWxQ2UBQ0J
buYmU3Uno98R0fObegSLkS5PL622Yk7yFJtOsXnKmm1KxhIpMgRVHbN88pWKmlJHCS9KWCxeBMoO
4crDMF4XOQILcQJMwSyZKvK6etXn2t2PadeEicnGsYuL3ODikjV5la8XH9ZiVbmh1+dZUQP64dxm
Gz1MxK1IWtgyRkwsNJl10Oabymcc71hnXXnb2cCbteRFV8SkEmmvwgEv+1pyE3eTz65lvaBVVDLo
0LdF4nA1wETbjPvdnE42Ut0wqbJZjllAyO8FM9lZLUO3H+vGh6rMpu7MN72vVSaWfFdNbNmLKIij
rA8VYv1N7vhN5qa3os6npK+7+Z2Ixm69FFl5RXMMbs9ottZ17V6FnDfrYejFO006mynqwuV3jJa7
kfk0scjXv6WBTVpZJ0GfD6qygzth8L1WMYdAcQUXOg7VqbNDQTcySGFFh9lWMdNj0KhSBN3FbEu8
CrIp9Rs9to4kDS/suCJ1XY4n4LV/G1w48TXLOvcqr3hJr9OyG9J1yblIJt+zk57UYa5m69B0HZVG
Ltsy7HQyoLLIXpUcZ3cBK3GkRlP1WSJsaG5sU7vhd90szh4veOLLOhtMz1SnM4VNMW+LcfpjyvJU
KAZ7GSuhmYyJbpc1Tvs8tlM/XDo3m4swqHU80Gk6E9RfzYUPd2nG8iuo2fHrvlzq18GC+Gkgy+ld
P0XtVRsgadQwS3nTL+V8Nae2Ki8H2TR/1DSKtr5Yxl06VDxQoxfVnqUGXwW9tIoTJy8mVw2dcjgX
f2gi/JvSFHmX2DoyTFnq0yJOHRXvRbl0p+3sx/dpNow+NrLh5U0fdDzueTDbmFCWZSveoLx8bwSz
Os6DDJ0Xw8CumwazN9UY5BszGMLXMpxZeYrrbgKvMGeroJb2ptFdq+O+GOt7wkXzfuDB+HbsiG+T
LsxkwqLKNgrnrjDKTEt3ETSGnumyD6qzsmjDmyCnXXVat5MotgVuQrbSJhjylUSZeMsbTUWc93La
5G3akGOGi/CuCexwxQoiblBTl6e1cQafWJfy16XF0e+LhxPEzOBVFa9m/ZYNAboiE9a1KudyOmtm
OiSgsLFtOkq6wjrCJ5kmbjeEpBiUDnWdRH5EAfiIxhZrYW3VxUswh0QFculfTxkOztPaVouadN95
xXS52LMqMI1Xi67qEbxkV87KIlnHHi1zucpK1xz3bvJkvVDaR1c2H8q3Va9h0zVa02FVDUNKE5JK
nh/L2tJlJ1Lv0l1gSGC3KERw/nVasPpqiEgwX0QszchVgOZ+VlOTu2EdpLQWqqd8bpM2g6kn41jq
QlVBMVJlBC7GjbYy0qemDtgcD/U4XGGSGn0ctkuETsc8X6oVkkEr4rZvrmUztVwteTD767QzUftb
WkXxVEV1nJd5q6AsDa3qAkxeZpmMR8yGs4JjsRldJ2/SqWJXOTAXHVcp+H02dWYbhAvdykhMSUsM
2cJ5Vl3Qpay2gvdiM4RZpuQ8NGUS5P1y2qehcKruaXBiaA8otGXXjrAhBns7CdbVapoboA8Unffz
aBJj02sEBh/b3qQrx1Cp+rId3grsu5MqN/p13ncuLvoxQAq1TN+Ekc70CthNDQg3026ZRdee2qYR
xYaGYS63bJICYG1dROM0z0J3SUiJLkTP6VkZZPR1OLqp25QmGNO4YQW45coxViRtnle7QKT09YwH
AzDPM9crOXv/aqL52O7wLIrjjCz6Do45cJapHaNJDWNG9bY0KF1hiD/2La7kyRyi8nIJm8uO42nT
G49VKdtS2XqJThvbiqT20Um3RHRVE3ejmSmwMnV6MgbRsocDI3+lOSnvWt8Om67ocLceaVDssLNp
rSCU6e60roGCNVG60yUat+VQwQHVThmvVWhsjleop+G6oxx5ZSgcBJtxAtp+FmVObvpmJFKN07Rc
FGFv487NzW3bz7euCwoaO2wqGTeIRN3a01KmCS6rPAdd4M/g7JmYBzIVX414ILZ6HPHQydeoady0
C5uyc4pGvT2uyyC/+efdgBAsWUgY5yRCT7sZlqpu0jQYd3yyY61yrfO4m7uQf2M6oFAeTOcBXwx1
hAgiQojnnvaDZUCckJHfLb72+/zhhGdugYhAz6LM4ikozH05LFmlQlcR8Y3eycNqPY0fMeaU8g9Z
IbgtctC9GXURtJa6XWhNu84eiAARFVuHD+RgGPvySnS0WxdNOL8r5mZKNLCJAcmbBdhF+IFmYJ2U
D8SjZsD7l+ly4k2zY7Sb2mOEtGtVvjjeqmA05UVvLbiqhi+pavOssSqSkCv62vb4ckIQCSMOITvC
kNGKHtb7UUC80DDjZePb3WL6PlddYXSrhsaMaOXZIOGM16Wgu3/aKUUM7ghgAcyUQY3b005tmupw
KGQPnerllHIKXNq9Q1YfGz53kOD72gwfQvqnkEFnGG78gLbAwTs9SAKPZqih7qAuReV242KCVWTJ
3VQE6wpN7huz+tLSKGxLuLcScRA5oPb4aUek6nHbdKbeGV8RdxHiNoWDs8aR3359RvhL0KCSIoQo
EmjiQy74ADRdmDCPlqjcOchQnmQeKEXqp0yfgvpBfVJAFq3fyMVAnNdmY39RjJ6GlwJHMRxE2Z3/
wP5aPOjEWZ8u2+kDP7QfuOLXh/rFmmAMZaRQ8g67K+Jwsefpmugg1M42wuyKLEN81wrvLqdmgmDp
H/cD1x/gcpd8UJKoPFh71mV9p7XPdnUKwUBiOalNotOyhFwRbKZPMtzlY0nptmlna3T26ULbny//
ddNU8O9Dm7/efLgP99ers88X6b76qc1985Ce7A8/9DCaP78L9K1Po3tQ4p68+EIV/Bvd7+O9vL95
+H2iIEUA3yNIvlAFX5miMH9eaXkQ2z41+agLCgHpD8jghhFDUcgEByv9pAsKUAwRg9uFGEjQw/uf
VUEB0h+8ASob6PIR4ZAS+awK8iPE5UNBEYeaSLA68U9UQQzK4yMPwSAbRmFUBMouGaT1wwjE5sce
IqUgKY01IdtwyIJjkM+KWDfmLExJe8ynkausW9oEvHezGls9vTZjoUHiqqXqkMsSLHuqKpAAbvOs
x0nqWn5dV37aNUHrzio+Zd84hR6M5i+P9uV4YWEejzcKZuaMmPFWmnLcziGuVEsQVaxOE9QioKCd
RGeyQimk5r7mSmn4raU6sLOWhVVrWzpvje4NCGAuPy+KTqyXbmpWuQ+aZJFloDy2lSpIdDENdlKs
k1UiuYQ4qo3sdl7qSDXBWKlGgujHbXZBJPE70sLqMTpdlDTVZ6kDndLA2agKW6Ntv5jrFiIgW5oH
SSKqFJCo1qq2FMPbwgTzkszd2F02WQVyiav8q4EifVqA5qOKcjKrsiXVcSVRcxZ5ac6AI47vMj+6
BAdtc2pwSVZztXRr27oVqm/nIUO7stabwOWBqkFLTPSIEfBa4MMcgoRNSUuh0kmbdc79bW5l75Rs
iH/bmghtsjoAKaSpOVChzqxsBipOQ/LXEKBc+Hm86vLW7voxGcvgbdjX8sSVeXU85/JNv5BgE8n2
xAK/TeaMkdN80WdVVRnVajgrxZwDEfBmQ0cgu4Pge4h7l2QYI1B8ZX5MhzQAbWe+mFAWrfuucCuP
UhoDLXfH7TBN69SnBLQvc96kC11PFm2tbm7KcDpOlzlNtG2ToQV9KNBxk3cQX6aR0hR1a1DBIEbR
Vb82Cxk2TS7CFRnbTtXTXCTVjJoVTCxTvWndLgIt9PdRg/AGkobLVIRBHYPS3avRS3oMVqNM4E/S
WXYqFGRYt9l0Mw3BcDVVk0umKkSqZX6tw7Hdgmh/g+tpXBmrpbISMMmaJruQXtPVQGl5KrMQhF5g
5L1g6U7UDG2cydJdGELcJkiTrbqGtXFuWBRL35pkAHXyJpi6467Qq6AZhhi0tN1CLU3gWky5Mg52
8xTRYD22IMh4IUdFCz+fjDpD8QTx9QYN1R8hr29c4WILQvmm6wREfRCCI5n0zGtFSljLaAwjBTHQ
llE3xgVEC3HNCY1L4Ke4BFFglKnyg4y2EaCpqjDdsOi3uu4hZKOzUFnUlgktfZ4EaSDitMyTqe6s
6rjIN105XuMaoZNAh2Bq4zQmUzl61bSOn8xNW7zKKQ6SmfPNNIaviiaakkJMQVzNGVKFz8+ZmIia
M04SB0mZ2OVoSuaAbILRbiCoDlYh09eeTEJFEHTpqNh1lbg2whvVzdONm8xJ1JrYuex86HC7baIl
GfkA8eNvS9ld8A73McRH11nWitcEGOYac7mqkd8XhqSgd9kzW5BkrmoQYeyKTHLdZdUtwvXKLQaE
XI6HuCN9FkOsdS5nlm3wMiiTd1dmlMeBxRcT18d5WpOzinUBUSkElWudsrpRDW36PzAQKVj3Gr2a
+nndk5JcBz3S6xRoLtj2MN0ORE8K1ZZVikxU7rPSwGuY1m5aeohxS9B54tF7qtKuLddsdjouM1/G
kKKot7YF1kcKEqjW9zqxVRFdiZSkqhyK5SxHnd+Wgc6OKfjFpAjR68oYEoP3G09mNPobKwU4CxcG
iuoAbcYM99uy5GZWY83RKeYT2snO2+surfwlkLl2axoCWakxhw/mTRYPC81iV1p0yrr0op3nY0vo
DHmh4mauc3dcgPIFWzD8zc9LtrIg8UKiRmMFnK9fBaS156QTPkYizRIXloUidsxB9F4WJfve7DSf
QF0P7EOywJgVR0MKzq6P3lZ1cMzTBfxdHsbVIvJtPYo8ASFp2dqRLyrAzXuu6y2CW/obyFOROBiK
YttL844GNlyFJr3iINjHOEuD9dRPoyqGbFiBxIZ3VZvX54uNrr9+jj0NCT4coEI85Jc5xRxIxEEU
B5kIEKuKHm8b2Vw1pmLbKn/QdrMISuy/dmDih286OKqf9HRALQo31Rmo8XQ7aB9tw1Te46UfVIlI
E9cF+4MREKcmKExQ8sHztnxskq8PgT7EN4dDYHCxjkaYUMh+HlBw0dRjXvcL3oK34m0Mudkgpr7v
lACZOAksDxLT4eKVAzVnW9RBdw7R2aSyQaITlKfdiRydhTRU85aZ3F4VI0QbRWbBy2tc1+cRBKeg
USKTgHantyZ19ZZMU7+yywxOsEbHtkNiy1v9vmYg3AYOfu2gstUVjCNYafdQz/m1JX8O28fTfWAw
j8K9PCxL0hQR3gZRn173dqLxPIs+qUSwxF/v6mkY9nEbQfQawvUPFMJN04MwFo9BWrliwlvj+XvH
y07NUfg7FWOd2Kh9+/XO6MNW+QLHR70BHX88scCk1QCSJtlGZrhcfETf0Crzu3zUd9jYLu5Y4S59
VmbHwpFl64IJhNOijZRg2p3J3G9zQDLpwQwhszat8967Y5+Cc9OQAEqMAQiLaERJ5vIoIXNTX6I8
q1Vb2CkuJwzf1uQGlNTgdHogJd0DPQmBp3x9ng/TOJgmMH7MIg6/8wDTPQjXi2pkKIBzZMu6SMcF
S1FcUVIAdWPBpRkg7ah8B2Lm13t9zlCfdHvAqYkD/Rw1IwUtNgLTsNEdLzCczDYtlLEoOK7n6TwN
entZPrAcPrriG4b67BDAKUn2oIpAqcKBoZYIT31bGbylprSQPSCQee3PQEBJIW8RBaps2QX8aAbw
Tcp+B6/frb++Bs9sZ/hFh7/6P7AcP8q+wbUOt670v9PeTOeuTulx1THY2IH+hvD0ECkc4szgDjZg
jEEuPBSestEE1jUCbSPa56d4LEZl+tStvj6nZ7wBrOdfvRzMqaeIDmXUhNvKTViNMEHV1+HKVaz9
BnzP9fQwFUQEyBDw+xhPzRO30tfLwtB2ScdRjQK/KZncwTnzjRk9u00ed3TgByD+gAQIFBbAadLy
ezO6i5zwcCO9SJWZPX1VaAdlClDukF10D0SZtK49+/qyPhMyQ6U1J2CiCG4JQ+z+dLZpNo0dNynd
ep6322W0w01LQrwzZqLblk6vm1YWiR40V2aYgb7prIt5B0lnXgX7gJti1TYBeExgF/VJoas3zNLy
EhvyW26h+uDrw6VfbrYQbudBGRGIEjDi6GAbBHgo0mqxMDTtT+o5guRbhqBYZylRzILlbJJsWrUe
bX0PNQB6NK2CIDRYm6kA+h7V5WqowJ3aod4BTU1XeYOTqoWYpg/wrCCIeN+2o96hrgIKR8MTzIdO
GcjIQjJTsLgNjFu1SwPcqk07NZT3xCCs5rGrIBc+hKd933+kOP9fqHr2LsGj6jW4AwC++0/G8IVQ
9ahu/ItWH7UquGQD9JTL8EHNlfQvqYrBNTZgi6CSw09hsVCEsM0+iVXwexOgdEKhO1yb/yBJwaPP
YhWFn8N5KFSES1RIYBRF/0SsEuwpn4OqNRCqQDIX8MsVnHLIlT81vQa1U1ADi1qjilXlJkinPj0j
JQgCqpcN29WQj29UPw0928g8hyq3jpGlTiDhWZ33Vj5UDBEtTgjUHUC+a6IQMsjCQDzYQmkGH227
xAtoCV2cg47tT2U1rcHK6aCKDo69zWwpGtUwtMtK6ygYY2/C9Mzb0drEVDXbZbJv7cr7qmo3bM6L
d4uZICrFUAigV2LMIY1RNNXQx6hO9ekkBvYH7Toow+Fy3EyQc7hcCrycdVDItKrapYBwvWhWbeeL
64G0HcRqKNjP9VRWr1GZsj+qwtVvidfaxjPxeaWqCMr3QDfo9d2AOFR8gfrfgVZHhki1I4c6Ng7m
/KpHyG/MDBmBU8Q7/26eW2Dgyzy9A0USwpCxRu25mXuLkqrGkM9ltVt4XBCSoaR0AV0SBuIO2Dhc
R07VYHHbg95P24vK4q5QM/byXdtgqveoFlCeZpo5KFZj0YEw0IXWnsMFo+idgIKFWjkI+rQKJYRT
fU9LB186+CUJuBzoiRjmvt70NRQf7OCItnHoav/Ge5eXUOPnephAUYYtlDPaat3ldf4Hdb44XfKw
vSyNDe8yjKfX0kegDfo5XWo1Tl193BZL3ijajtMqLcf2t6qvy82wiAaKECPPtarnrikVArL5W+a1
+63r2kIn3SINSJ+QeL3GTOfdCkYw/TaMrrys2y67KnCf23U6O7nNjOs3FE36ba4nqMtUJDJQmmJq
D95UcL+88a4dLChMI4aoxEwBXvsgmyEHHg75PuoHKE2STaEpuNS2BtnLohoww0OgKiizv+m7Iber
9P9S9y3NceNa0r+IEyAAAuBmFiSrqNJbsi1b3jD85PsBgiAJ/vrJcve9Lde07Oha3O+bXUe0BaJA
nIODPJlJJdyAhm2l53jozZRFk5N2jEMU/k8WPNUtts2yPldiUtdVGYao6cIxs7t5ytoBG9YBhzC1
WMLIH8uOpUvbjzrF9ZoNu0m3eZ2Q3ptTdL7ttWk5fbBmUcAhTRCFdYGnep0B/TKc2+0+qybWPK65
BmYEZPii1ILd+8U2Xa0zKca0MR3QS/TGuueO2vpKSqA6YG+N4sswEZn4Ha4q+9ECrCszJ3hMVlZG
Y9Atu7DrxXMIupqKWr/0ddxbLwetYT4S49hAAUxoOh4UAy6778fC7klPAOksm8dA+lym/JFvNLSR
LqrwA1lK/b4ijfosZsWv5DJPXUQ8DF4tro5Br3xv5xJ01Z4tPHKTzz9JUGnIHcggvdi1DXgUUbg2
9k4DTHVJbS2/BG/syIxs5qzas3GwH4K+MJ+LKldt1Ej0aNMReaDa03qz7KJ21AFaFARPzsjMbJSJ
WhZXoM8sQdyX0i5RwULgP6sIB7R3A5uTXVmD9hDpclhu3LZyP6EDHacYrgpZEfWZQpgXZAJwVpOw
BkSMDfup5175Cb1bL7ugYdF8ddr6+yrM2XWHCN9A4zPFl1GI/lbKIUhXQranIrQopGjGQNK0bXWn
HPp+V+smyvE2t/380ds6FlUdN7FP+vBa+VX+DjuqikUbYld249bvcZigFWxdcwueClnikRyb4sAc
aQpAtAt3gZyBHvM1laDNxK5w7Q5ExHpNbOVbc9VO/iyuc7AZ3yDZBO3bOlTZJ1V56pbm2BB7IfV4
afKh/lA6ltkjV0/KiDSt916T1YK2FJLvdik2E6lqsFukQamVEeIb7ULaf52YDhlye0lJCl++Wj3x
1aumyJIW2KedjZMp70aEGWBMYuKp2xi9GaWbLmTWB29V5jd+4i/WRa1FpHBjpm5ngEpdsaD8mIOk
d8GakkYTHeynZrXDG7vMPKbGkShYA+8NRzpr44VrOcdLvck6ykPA8YCq5k9BuDJxgaqyuw9rj47R
vLn54HdTcMCFe/swNdIOO79f1M4fWA8sLpt4+Ybwdg3wb7PySRsQQSNbqGaPCpEd6pW2oArzbUA6
Woj/1aKOvuttwz563tzeU+f3e7Tj7VOTr6q8b9FNQEKheSDAnli6j1XTrhddI4As2GUovworirgo
0ebceZsO13iem0W+zT07f19lSdskaFv9MRi5HEGeNmMBykxuY+61/RSXaxagTdzLdteAHzVEAUpG
vQu27N6OM+iOKLNzULMmiazFPbDPDPzFcHDX2QXZCNnTNjwyyrPlTR3K9YqC+XiR27lAD9MW0eCr
eTdkKrjM6sk+G2eWLMrb3isiztutiY5x6B2xoO46mEETnrR4tI1cEyb0+z4HizzLwS8GtVWBTR1k
4ByNIFCuhn8FCZAc8iIE/zUYdDzNg0u4Kz/WUDMAJ5XfgrX8POXcS/2y6ZMpy1sbW1P6VRTkK38P
+ptWu35AJgbGbdAQoD1f2IGLAPQYx9FKOCw8K5Yo8Pqex8wTAdowjWM6zmVjN7QuFPpLa6G+9r0G
+5X6k/8EmNnbQPmdyuBiqRu13m7YPl8zIbYeVHaUOrxo2ikhaOhd86ly+y0k1UWdV94OFDUwvItm
vrLrpBKJgDBJw8rq0E8N2RVVJR8BLjX7YM6aJJvD+kurSvodioHpGUQJk6ybM589zcDQ3gQvk4VU
IMDxIBO3UvQCcPPS+bu6a7YqIiMwwGtX9Z73jqPnoIHozmUfq9rqLqG6nLdbrbqS7lpsmBxXjqpw
uxxYrr+bx3w9DKXHbrU/byUQGpb3u9637AOVRV0dwo2Zb0pnNGpFs2DvqKE5tK0JWYyMMMs9A1v7
btsa5qKtG8ObZRvCazJR50BNssXndjDsMhhHr46yuZg+D3QSKFTC3oFgLKcqcXxiYWw9tSFb5Nkm
00746FJNxKIOzUWzpa0LMvQbsMo3/qgoSK81kwIYu7is2zGLBwoqHLjx1DyhiNrKqA59+sVoN36w
/VRcNm2giqSjipYRDqX1FlS9HidJCEgGHO4gw32e+dWdBa8BHFwRTMkgvGJL/HoaxfWcly36UL6q
kM4I3S/LeDz9NtxEcawSPI827XYTAGunMShtKmnBLn5Ywq1/ggJJyjhQZX9QHuQC1aIt0G2/0A9z
NeR9onI6up0tMeR12UsQXkcfjcu1MqONwcBA/SJC/UCHVjxmZgSnJ6MCUGoOsH5ArqTYJ3MAwmuN
3g7Zz6ZKRrVkyTwVJTQjKEwfgjxYrmyG5Ymzwgf9Gmk8eKoXVMVIGYUb0pJ0td6pgqv2fR5U/Tc6
trR8rCeHdJEvx+qoKoZtSEGbbD6hUMge3by6/FoNgyFRD07ahrAJ83ZXtyVobU5XdI2QoN2UgNk3
PdUZ92ecy2S6s73Lrjo7zzuEwPittYH/uACtNwngj+ah2FYPDR4SPtF5DVI6h+E3y2byznlquQJs
4j07knk6znS1PSx9ZZ+Rf1EucD1RdA+UAR284w5tj5aoA+ly974vXQNoHmfMezTvhwkiFt60SAKk
qtN+KmWGopk1Js7ZNDSolEnND8RrUMUYUP3GC4Xq/1LI2ddRPxfsUBoqmr0mdVAmosDpFoFeqV0K
FkBeXm6TqK8Cy50+WO5D/1FWjfYSGzbh97mb2y8GQgMdo8HW0Z3BXeqJVw5aIVEs6+inpOhLD7y3
seCXJWvGGTmrGqp9sC3LDLlG14fep3408sJV0Nr0SbhBWXFA82Sb1nibcd1JOBG9+qDXxVePQY+6
JAUNnw48AtIcoJ2c2U9Bt0bG5aLaL5M3RNPayF1Oee+la8fFgSGesDE3T7XXhZiGNQb9Z2a325Cj
YGU9WuKge7wlOG82dIZc9lCHqAnuG+tvXY4TIczpdcOFl6VFu9hm16rc7sAwIILFDJRc3FSaLhhd
GXWF1voGWiqUR0NfWp5Qf2j57VSxLrsMfDMXd2qRVtyJMsuWiwrwc7LOQfcwgeXvXasANclbh37I
lobaBWwPuUtRHgK/KqsP4KKN7UUwop+3H2rlzMd2c+RTWFa1iMDgDjJw/PMui+Sa+xJF0gTmAN77
QkfQyMFn29MR/NrYpw6KriR3lHxkYjbo1k4jmN86G9AHLwMXXuP41stFDU7sJXetjzZkcOwPEVqn
Ezh8AcpAsb4puqltD66EdGiPFghTUcdtXt30XC4y3lq/n3ZTTc1ee8XsJVO+iNS1LMwu2Qjcbj9U
CmdX2GUyu+y0dZpGJfQcLsLJ0NY7D2R887zWKLcHvTqQwRmlMvZ0EWwteruTGi470rnwIlNh4aIp
aGXxhENKmANfpw5lDlmW63lhivCoLM3cviuE49VnHzHcP+R2ckknhrIApSUrcbUzYr6vdBg+Vyju
eDQ6kFcSg5/Dk34s3Xbh50rOVwUYys1OZYHkEBPJaS/pqEW0qREc5LZ+BsyYoSL3h/y+qAecicAm
P3psDQu0urb7yuSPFYQ4IGaVtcHmCZeGRhubq7RexVAkZQYqMp1aHFNd4WXf0fb16MGXFW5GgBjm
Ipqawn1x+cgYWBN+joKVzOZS69m+sb4WsRU5w/kfuPYwM+3xaOHNo80NclMXmvoKPY6OomrJSp1k
ygUihnRq/gx6CJq4PlFE4BQaWwkJDu41F6UZcxGb2eVPJmc53gcEI0HUlLl/5wRr6E1IOvDn8Nek
jHg3gxivqz7sor4tVj+eRrKma97Jrxqpv9yt6F+/Mz7HjakG8+NT64nu4JnGixshs2s5NMbGU7v5
IoIOZ2ySrQ3YXdDk7FGXPU/LAbTpijqyfWY+lkMsYrzCvpzeYuXDCx7mBH/fQ9W0WzZzGEi3fsrR
4n5yrpzeO51PVepXPr2c0RE92C50fmyV3zzn9YymYD22isSy90mbLHMwkKTTldfchtZq5CWm2nDv
4Yc96bwOr5TYXButdQ9sqVPZopMBl/3EjJnQyRSUxRhtZUXmBCKNDBlbh+IPEPw/hm4eH/T/GcOO
CnZE0V8HLl/6kLxALv/4sz9ZdvS/KIwDoa8FnQ1c1yPd8g+WnYT1GWcEGlr0Rv9gzP0LuvThhcvh
Bgp7FdQjih47bn9Clz6BcTRooSE75hnQKv+R+vYIsv/V8ZHQAwOu5AJk45AT/OdJiy0YQkfsYPXO
U8FzttrYoFMagbUpcZ7ingFcbN3nobweOvblxUrd//GQn4S/v3n0sT/woilMK9xra2Kg7uS1jfLC
1LjQbBdDnX1eNEqFXz+NHn/Jy18qKZE+U4oFBGpndEl+flyVzUCaoHvczyBMXeY6AzhRySFZFa33
zgwfCKR/6Tg6vWsaq3ahnIErDiRIZmE/zD00B3zLn6q2vof4+AbaS3TsmwCFdfZeHyv6WuOGVfbV
lc/A3/j17MEK+F/TD+EcAsIn4Eewd3+QAF+u1thC4DnrI59q6i9Ah69M1E8eCEeoCnfetEERPDiV
bDVb70NblW94FtzRVZNkpspExOoPuPyA7qfIs8e764LxFE35z7k8QjNteZj0VEXrgn9LW/BMOgWe
Sb6oVPQFcGeF6ivXlLz1OgJhJppdF+gVJW7OI7k9uJ7EVVHu5qB45EF1kbvls6mDCMSEHeDCZM3m
Kc7L+gG3oMehcW+4/uqgw0WbJvq4Qm6VSidcMrFW3vS4TVSRP9QHyFnAQCwEYFYjmiRQ+DFrx574
6LMUhKH8rajJQ+c1JU4vPJnpubkGach9qtpJpn1YId/DVe+KVs2KgrYjMhJ+OCbctyWEfHKJeLNo
CKLrfB9IXIoCJO5LDn3MtVL1hiq2MvfLnPGLDTjsJVgS6iPDPSvOu7K/U4HpACeifRV1Qnxc6wzA
0VLQz0Owzd8GO5HL2b9aaLHcLmSDUo8oY9Aorvt9APT/soN0DgrHLeZz5++hRx++lmUFV25c1BZ0
NWJK9bLn4iinA6uydwXwgua5VMWl5uG7fBY0kng1gXHjhW/wB0OVlRdLm1VJ0xp9A3HBbrX9W9ng
ff96Q9LTjocK0EBB9uDYklCX0GPr9cV+hA7W18PkINRvwMhEVxy8ynjQU1HHaHagyYDU9RaMqvV6
K6z3scgCFPuD0ri1lLq/VpK9W+mM8jrrrsDhUt/WTrk3rCZNaoIMyvrQkMeC9fV76NbsjVwz8v3H
T/iPnVcvj6v//j9EG4c+IUR2ef1Q+1tf079Otz///s++3A/TdnCSwdpCQ40dzR3+PN0Y7L9wRMFK
+diUhgfoX405DiskqD7Ij48fcNS5/z7dGE5LCQ0F6OU4GgGa/aPT7Udf8EXW9ygEYbC5wl77eXsC
xM99aw3Ajmwkkedliw/8mW9RYcv5duC16HdhBqlg5Hu4v0fW8HpHPK2v3DpnBwgd9R70y+BWdGuR
ELdKEFDtetGwvkW2BWqGBnIOUBLX7TnJDKmjJWMm0v3kDi3qgKgxhXu/ho1J5VSQndGkuOjbUd/5
ltbv8zEDCCD7Im39Bc0A29RXYR6GB6D2LGJl1+7arhgv23LmRyig/AT/CnEFSESWgAAGaMtNz4JE
oZ2U1m3d7tHRb0AwXYSJlpxVb3rdgV6Ie4i63mzuVXHRr9O3XCqzxoE307dT5/WPk9Olu0LJDqMJ
YEHXA129fab6LHUF/8qrDa4VSqxI1B1Oh76m9RKDgs/TvhAZHAjqGdp9Tq90NeMoNd327NVghK/b
xC78rA4u0Tlwby1QUHJlcgPGc9gcOfvEtgQNF9EGN93xHChoA3osEu9VgEP5M69BJp3M4AHQ8fy4
mjRLkBDGb33V1e9l4Ib3eRlaiE0H+gFnyipjEhTdZdkyl25NiP7KMJXjFwuF8ZHhKWhaSFUTEIFN
cFi8mfQRrUrvredBC3CzcZnh7ywABedv0GOvG82jsvHGK0Hy4ZM3lDjMKJ/D2GunaVeShiTZVmGU
ciggK7ZsnHbgtXkXRyB+V2zCT7YGJ1px/JcQDTkAP6Wlj4La9rte8BYSOrLhCaqhtY5UiObKO8MW
NcftTPUWQZom/bghbTtGvFb5XSskO4StLu4D2tLYB0CLvsoANSOWbexdrG3h7jO4k0RmrGDGgCHp
/YgpfrIwE/B3gTfhBuF0AGG2N627zlv6PfBBXPo6POVQcM/t28LPvrtBYE6mDQNQLPwi9GIfW6XY
4VJBH6Uw2aeQ2BrMYxCf0Szw6Q4+FUGVoGUXCqD0fnedoceYENkDLVMg2pcGV+UtHPxyb7ehwsEG
5UCJi9d3Rmr6UE8el0mA3w1sZm1IiK6Uaq6EGDW7zEynvvXlypc4hHND9s4UEDbEed3l034CtMKj
DAqXay2OON6KXTxeAO5bIvCX9RNlBdvzDrJrAdJRVBjcdO1glq8cHUNc7oN6sTeTUQDc6iArq2iq
OIeGQ41wB5GKuhhaLPZZ+vnaYfNMBY+LrlhuTAizkMSo0vs2e/72Bve2cIvLOvfE1QLMzos4aFvJ
OIHjSQ2uqNHMSeFHHOUJSHt+sH7OrADrcrA+UFuoybM3o9T901ChE5qg8SX9HfQb7gaEXP09M81y
JwKQ48sc+pJ0mh1JDFYsTFuQa8qIaOpDOQ2lMkUOssBXVK1GijaeECDP+K7rIo/h2gwkiXkEDdBu
djtJh/AOCsTx2jLRPnS95F3c9Cr/qPRi0NnPF7C1y9UNe8K88Ms2BN2XKdPTB7AMgDQNkrjtXbhU
BAAmgSS9ddsSd1t939XtljpAa3DvyHRADmigq+8E13kJRrKWVxMUm++2lq5XeimRcFd/CnaThRzw
OkcWq/c8y2C+MYEy76cNPCVuKV/VG4cu/rVdGmip60GN+LfA3CPfeqRCAWr9dy0bl49rm6N/7hMX
3OcSRRv4Tot8AFtIXjfjJtA82IDIjB6Hww049vC68bNLqGP7aCP5cghpWe7zYmOHyZvz/CiSALri
Vc1jIOEuUwK38qGzLsZvJGBlcUvlvH3yFPNNNNUbofBp6YO4Qk/1uiirPM4dxB8OKqfrTbXzMzV5
tcd10cYb8l86h21/zA6qGCLgcXUMj6IOAgg23G5KAKHeQk2/MdxAbguFwK2N62HUcizPtVXmSwZy
QASQkO7nRUMqpTb7Dd1qt++B9L0ZcySwSPIAKnGZK1x88voTLUPU8F1I87u8Lkgbu2Ys9zo48k5H
wQ5oGoNtbAZp0YH2/au5JUsSeqBmDKwqU8d7UUQe/uZQ+nl93etsva9UIdJpI9WlEUpjNSf9LlvA
i2iRiFAwOzCS1948LsG47SE2l29NFc73cHtgqK4dMj06VFfKE7cFVAYHM3scx4gBg0ZWQl6HyMif
/7MF4P87wOLLH1+e++OTdP+yizzq+6DD/lVl95MH27///R+VXCj/ix911HjJqOtfuoQJiP5COIGB
shnCYZccWdD/olgBwgCJD/gBkAygHMf/9SdOgcIQcmIGp14wHX0BKOOfUKx+Jgv+WccF+H7Tz3Wc
ydasr8tQXBR+EgZ3Zv5DO4raHFZrfwNC/P24IIn9PC4ifBamWeVuCsDOjrbNufcFFes/ksD+a9qw
Xvt5+Ep6tVvWTu6KUY/jI4ydSP42X7f+jzvMq9M/Elj/AjX+Gv+Ebxq2W61snYkdBE5mezg6LxCQ
MiqweZBYWmQ0pqds/2Kv/IO1Ok7ixVXPCCJAaO/EbkUOZxFK+/x4GxXq46/H/5ll/tePOblKylAT
nHpO7Kw/8Bsf/lvtG3RoCbqwaurW1JObGHG06OHx1w987eWfIE+DIsMsjw+cG3TnL/vCZuj8GwsA
49cP+Bld++sXndw+VLktZLIsAK/MyOVSgANC46E2tLgO6qKiN749uoJpozt3pIVwuFzAQW0eL379
/BNe8l8TON7eX7yyQbZAX4wLdmDgzQBvKOh1zIfFFdOA8zV6kC1IZ9K77heYke0shY0ICoRc0fY3
QMFra4zE8HIGTe5akLwXLIGCWR06Ld9lsJS/+X2vDX6SFXpE6qIcCgbnjPxAYLKFbrit7n69eq+M
rk5yQ6OgRzRsDHY1K8tvBCqb684raxufN/xJbsAlB8SMIgh2zSTnJ3/RPFpRh5+XedRJZhibpRoG
uJrtIJ7Yth3MFOcxEUPfyzOnf5INKLp6yjUVskHPbRU71Jc8wgWyCZPz1uckHdDKeV2Pq1/a9eB2
3ZsSH8Z4wq3L+37e+MfX/iI2jCJoyK2BSrfeb3cOVBhcG9ACG3+zQMd5/k1uPoXUwYzkjaUuS3uQ
MNr9AgrqvGsW55eJLgsenvmYkxBnHKQ6iGBlOk2WThed6Duy2zq/AWm+nJb1vFBTJ3Gs+1lnbG1V
OoAd+BYuesVdJ0X49tfv4rW1OgnkpV6Vv6DsSKl3lIODkMGuc+56/b4OVL3+ZqleCWh5EtAF8Mha
yUGlY8PdwWs3chfm/thEv/4Rrw1/GtBZ6dCS3kRqpQZNg1QrfwatafjNYfLa8CcRbWeJiyigsnRu
8AamBqwQbj3cC86b/Uk8W8g8XeMqlXIDGtaucdAhR4a4cjvzASfxXIdeAAIeVj/0W90dBv/Imh0r
uS335/2C48K9CGhJHTO+t4JZb4oSnXdj7tcy1+438z8uxN/E89Hy4uXwbQgRf2VzmbaN0dkjLF21
fWLgr5LLyStC+QBHXCYO5/0W+vPDJIj8sMsNJC5afCovpg39+qiAAI+cF8/yJJ7X0mkx0VGm6PkP
/GCOHhlRZWGd9JsHHHf93y3XSUi7vMoJ+kcq1RnEC0mVg7F133rbLC5z8HDr3QpH3e5D0yr20Xb5
0v1m5V6reY5exi/fU7Pmmey3BXm3Uc1wCUfhTKKyr0OUdWpaKg5/tqkCxFQWYmj39brlMhHgNvZv
ZjKJ3xkCvRKu4iQbuEx4QBpB04Ejok1YuchUwQXyN5vxh5jrb5ZXnGSDYJ7WUh9xH0a2sd9tPjpr
uyADZfBigG7G3eWmhZepx5f2gm+qC25XNJK7G3gequqDgv9H8JupvPZDTxIH7DgDwI9w4B1kZlgs
tvDbAE2JPi9pi5O00YxM+G6tZDp6A9wAJ/A04Heh8q9nBZo4SRoQ/QtVVTlPcxg6Pgc4Sm8N8drz
crY4yRma5V3lQSeSBg1uMrH1FSwYwUp05rwo+yFIepHzTAleFgXTNp3cktGDgnKFfF4HwMJJASlM
H3WlHeCbsIkh/zK0m6FnvpaT/MEW+HbVdBSpUPA9ACWKgvbvLAe797wXc5I/Nr6BcwCYcGd14O9g
mQ13YNF7yVmjn4oORQaKUKXRbzbQzqRbJ6tIjEP1mxz0Skic6mfheFZA4a23tKJlG1OIiJLM9fS8
TXX0fnqZ4HDr6ZVf9ltKcW+MgCa/hzD4d1Xra1M/iWZfDB1fm3xLc4gIbqzrCGoBXfjVefsGgruf
Jl9UEBWx0W3QxrXhAVzUOskg6UrPe60n0cwG8KOmGqNPGUirC5MG/Qu/PHPuJ9GsOrqpWeK1ehMt
4hpu27DtAOvuvLnTn1emIhC5LxlalRqM/L0Jj/68Ad/2vx79uL5/c16c+mh1WVBsG3qcKfw1v+Ha
Wc97PtVDl04LON+/fsZre+ckZNkM76WqzpaUIXAfw6mvdj7v6/Ou46fMl6lDKbRsYkl7tHkOR5/J
pHLdmemGnxzXPuzNM9AIYeZsGn5VNiCgDGtz5tRPIhYHdVbXPptS3cPpOx4DcMYldERFctbC85Og
DbLc1N4GmGfoyvWyBin22mZZc15QHT9++zLfAB/1Zt9WE3Rv+WLesIWo5i4YFbD/86Z/ErW1X846
n+mKktBu4FoFzy503W82/iub8ihAfjn7oPJqrlQ273SDbg0zFo2xEEKD86Z+ErRsqDjNqqOMp/Oe
R4r6rgvX7MzXenLG1sM2eh5YwH9MnVMwkgOQ0M6c+mm0BnBrVoU/78IFoDE4RhQa5XMXhp1U4WAA
D1ljMPpahQXorKD2CUH/mYHuv3HNU+vKggcK9G+C0Tn9ptFB3udlfiayxU6itV7bRpU5Bg9hzJ02
EhbmRS3W82qD4/dUXu7HdWIya1wNmcaULdHqzxQcN5AQz9qP7CRW22KgXc+I3XXzUUlclN9stfnn
7ZgfTg4vi81tnIa+wEcZ2rrgkeDBszcbeubgJ3FKsmBkrvCmndSkS8xafjIWssjzloX+vOgafuwV
KmG7qwRo76ICvd6OMOk6b/STOJWsgvGWF2LqofVvDNoj95nM/7Q3fbXH80oCYydxuloO71eMnG7+
2BvIwZQIEm/ylDlvz9CTUKV6DVs75DP6uS1k3B6DxnZY6PTlrNU5Jdz6ZUahr2hxsoK9cAkmpZ+Y
unK780Y/CVY7ZgPLXWDTKWQf/Yo+GM4ezhv6NFKNq1rnvAmftfFgwUafHYVpyHljn8RpWMKAxO/k
lFZLoRJbBG/7OuvPfKEn52lXw6rvyJlNYW0C8WElryWUX2fO/CRO0RZeBrPC/qFr1q9Q+7+nQfsb
m6lXdvoPrumL/KLg4O3hvHZHEwEYdm6wFcRnVwzLz0u99CRO5zywRc3HKcVXMckHPiEPQJC0+edV
GvQkUOF8ReF50dsUBgVb0q/yc1EO2XnL/sP058XaZKrUci5HmwZudDHsOzD1+ned11cW/vhlypdn
UthBDDuA0Zbim2DhjTK5jw8FZMP7s/a6fxKidKITJF0ltmMBrhprlw8SptPnjX0So/C5CKusqG06
BkcNn1qfG63uzxv7JEb5AqOREq6iKb7s8JZbdxNw8xuvptcW/CRC+wUu6xPL4WabeV7sVdl1Cb7Q
eSnxSAV5+TZ9fxjk5lFvJ0h41zr5DBJbc15q+fENtxfb0CtQp4891qQpuoc+B3OwLc6c9kl08mFx
bAWAv+u3GfaU9IoH55E8fiDFLyY9uAAfzRpwtxMttLX9mnZjdl6blZycnfiw11pYi0kP7btttnEl
n87afOQkJJuwgtcPXEt3vKg/j2v4oDZxXp4iJ/Fo9VyvbhFwCzKV/3ZzE00rC3X8eRM/iUhIS9cO
Ni5TajxQCWhXX4RZ+OG8sU8ism5KE0if4EsBJapbj4hP0BefebCRk5jExtbwQMORjE+QrVFguJfA
5Wk+L3DISVAqM8uJB7O30+LNCH06UOzz1oT+HO0FzNu4LtyUWgUyx8IMzHa0eHve4CcxuaDf5VyX
mZ1fDBdLg96+ZtV05k45OS9Ha0ntNRhcNcE9s8OXkrvxrFXx/xeviweOaBXC6bRl9wHGXu187tgn
oekvJWRX4KmmG2Xk2qq8gg5nFWetCuzETt6n4XODehYbJdig4iXVu0YUZxVY4Ov9PPYaWr7UISJ/
ZW6qYDebiT7Bp+PAxz5nv4At+PMDhgXiYvRqpjTnYMsv83s0H96dN/RJeMJHnICSinWxFh/Dg+FY
GTFF5Vl1hH8Uxrw8M8dilsCjV0x8Xe9tTy5X+L2cuRdPIhQffyNcFsykqsYHmEA43MEEiJ654icR
avMRnEs7T/j6aPPAvSauxuKsIsU//ZzPGOCjaTlrTUopPpe5QHgfw8br+1mv85Rc5dBRMLB+M2Az
iP/h7Nya5MSVLfyLiBAIBLwCVXT11e1uX18I2zNGIAmEEAj49WfVPnEiptn2OA6vjhmKFkoplVq5
vi/1uIAuE70ce/QuPgFMqUQCBFm5+tKBOBgP5061x2QYoGK8nSk9XIbSGVqhEldIW9FtMKWiMKo4
9uq7AJ00kJ3ch7d7D60NUGATevjRpLK+P/b4XXg6OI3B4WrCF53Xv0ZkcMuYfD/26F14Wmw8XLN+
LGH68H7R+oKWlWPzcC+kmqtEsFaGptzmAW2krg4KT3Y/jr33LjibLYQHwCJg5MHRah+ujwCH/iHt
vI7qf1+5gKf0dqY4D/XgWccGRh1zNGUmZu3DwDQMXNoA/Ixj77/bRCPRLR26DGBd19CvkoefPC1e
Dz16L5daoHi8GiAYxP883syj8TN/Do9d1cHq/e3o1AGPGkMDvHjof1KzB2ibpz8ee/NdjAIlCmNs
WEgBkdCE7rTRaQ3RyCz5n3yhr7P6F5823sVpyOs6ASwaU3LxnhsVvMIs6w8q6N89ehejsolguANa
QAn4xrMlzVNF2aFrKDRkvh1ymayVGsAxLWmlgJBIAvvsw0/3kNIXHQRvn47mFxLNDWZiBX4ksKZD
ScOD6jQ/3oWpWir0qo1waOxmwE+uDlmDq49Vh4E6evvmFo2HU5hiyLE83s1rcCej5WAM7cIzdTXQ
IENtyriqO3TIr3epgcPLoWm+VzqlV6bEEghT+v38jqIhyhB77L336iXT4HaCOW8o0cTzqfHNsxTD
oUOcv1cuVUuoRK1bUzKMTJZChA5UiUqOrYdsF5mWtoMHrxfgLWO4WptAPE9eeiwF3UuRCME5q4vI
UNYNhU2hQ6HiNBGPHRyYXXgCOA1VWrsibtJV5Qm8Ud8Dqrkd/KK78Jxb0I2gtRvKLTXoGx3DR+yk
x27P0Ub7NoImQLfBrukxXXr4i8AoKFnFyNHPOos/bKbXQfjFist2MQotMEnRe4mxrznsnDoUz8qq
Codj9wj+3rkZAOQpMarSZeKNYshnp9XPKYXj8rFY3QuOfBWQ0IFTWxq+AngBf7AMIxSdD60Ee8FR
HC9LQmaiy0myALblELEDyXdwfdwLjqyEAm+knS7HMK4tegwD8U2sC+zIjr39LmaXxjDjFoxNz9F6
2Vj1YZH+sT1vrzcCb8QpDzakpekSfbOOZDyja5TfHHvzXcjOdKarlk6XbRVtn0hf1TdhnGhxcGB2
MUuxTkbwldIlXMmG8RxPCQ3Rbt0D+nDs/YO3cYvLONF3esbI09FdjEk+8EEeq837e8lRLFQAjbHR
ZRzaFzDpnp2wL8fee7et1tXqqJT1UMZd+rXrr6YOcIw/Nih7odGAknniTTBIp6ZNvgKMuABuruZj
U2YvNLLEW9aNgjiHSE0zBukL7CS9+HRoYMJd5mtWgDs0oBolnGonNCzrW7iZ/iGU4uvo/mIN3suM
hgbmgBq4tnJmooa3o+paLDYxQAx5rdJa3Ci9updJjfJCgaJBGzDcG6NXtLjFw7swBd34JY0BdBK4
l+xvWoGm/SyGB3r1WC8D/JezDS7h5gPsBTzgrtahE996zuFJCWvZJijQLM+nU6ynZSqkjypZznBL
vVwmuNG3ZRAvHAz7Hv7Y8IxDNeGzB2XvevbhkBQXNF7wTCcbu53rAe4P6LYLtumsgmDZCnjx0e7r
Eodh9c7CW7H9PvrRMJQJDLnn0iz4ewsNa6UTjNOi5AqI80XOAMeebuD9Uaf3LOnQF0aGLXgJriy6
Gb30MICFeXUJ8+lkPTsl57CYTVhHpzl2IUrYksNouZZa9chn03TNE9NQEOb6xsAtqKva9CKpb8Ny
w2i7PKJivmybpx4NHO1CWFHO8wbHSVNtL9Jv+/hYFrJXe6klnBg8DXpg7jgseQHNACIrPRhau/WS
htWKRFLqkjP1dxWKlypuDr73bq2ccROzyADvHU1VOabyFk5Dx4qDVxO2fxYHI1gvrz4qSCX6h5es
8uDemkr/TyCU32Q2VxOcfz7dkJoygUu7sg4AGF/E8JO15vXYcrBbJ1u0t86g1PXltE76Ed1gzU1P
rTq2lO01Xpw1BMaNbCxrI8J7GPC3UP5P9suhd99rvIyq53nWc1/C9mT6aJJhQzG/S+yxqbhXeQ1d
Y9EmkvYlqMxeFgXtPd/qY51m/l7kRRDCETyd+xKQx0oVPXFtCQu25uApZy/z8mFkAmwAZiSrVbSc
grGDd3wMF5OhODb4u0C1anCVx21f4qLqp9PhbeTBAP/Ys3eRqicQiYY1BgqWAAwKex/wC3OatsHP
Y8/fhescDXAvnQJdyiHdkizuB4o79iQA8/HYD+wi1ulO+uBmIEEAiwZm/a6FF0hzMEHY672AGazA
lMUWjjsaYDJgWgSLKUfKQ+++F3s5glbpqOl6dNUCwA0znMiCAWzYMX0/INFvV7Ox7WoImXosw90U
3/KOkq84067HSsHBLr2JFzXAgQ/5KkpZy6UKq6mMiY2PTfpgdw4JYPWdNtfdqW1UnY9ugEcQPIWP
zZq9U55v/GWCuV1femtH/+ZQm/+9qUkdU376wS5iYSzatbwVuoxYPHsXkXZ+ToA7+39iM/9Pc/u/
zpT/UFGgt7WqmEw6+Gr51Lxq0cx9XsVdABLf2HuvaDh79LwUAFxkcSLN6xSH0TP3oqg/+PV3gY2m
YEamFvmnWweewIKrreEHwTtAX48Fxy6wGaFwIhquK1Nl/epONTX6ztZhteTY0reXiG1kMmivDbqS
Ur8RcNmEtTNIrjAUOzbJ9jIxBoMtA1p6V64TeBx8mz5Bvf/j0OjsVWLSKjgJT1tXatON+VLTn5uN
jr74LrLrYfPHUcSqRG57lmBKBsH4h3PLNQJ+cWzxd2GtPA9mTnAQKW0IsJWA6WmGRpL3xwZlV663
XJrah0MuPPxNcpo4/OJU1BzcKv1dULu46bsOX7Rs4Cn3XbWO/jAetptj777biMc27Pqw81WJXOsR
3lV3cqiP3WLsdWL1gntGZno4ti4BvwWQIIGzVe+ObWL/aYr9x1LkBGsSENJUSUXS11kL2/9bHk8d
Pxame8FYmC49ZR1RZRx1bT6kyY0IwRI8NOp7yZjRXV1XadOVacjd/WhUmAPYMT//+9Ov8+4Xk32v
G0udWGcHlkEpt3BAyk/GOj0BX9r3J4ZTXXcsx9pryJKVgesFqElJwMLSIMTY9hpaJP0TIvk3QUv+
K2ibcZjTBnMzCl5gofu+9qtj057sQhZOFjYhBu+O6lpUNAal/G3yu4OfdxeyHSajJ6AKPPmxqd7P
q6dfOh4d62by9zIy2XT+RGAkeF2Dk2etaFQCpZMU/z55fjfowdvkTaO6QCoF0FzKUZXoh+TZC+vm
4MDsNtdptd06rY2EQgAWTjmaD4cvsOiEg9+xl9+ddWFIU1XaGlluJv6O2tED+Aufjjya7NVk4Uxw
W40OQTSt9lWbDeM0/+3ocMx6g+xdwhoc3zpeXYddJxUKjmNyUSyaDk13QMbfftQ+aKdlM3j5quYo
O/mBzmCpcmyHIntJWcq2eI1G1N9gX+sDYNFAj5C3XdfOh4ovZC8pS2ZXaWS2svRBy4ANLCHvevTz
vT/2ZXfRurIGFS7YJRY1nD3725b45DEIdDT94e3/cyL/7/UYRsdvR5+FFDwlNmHqsClST4Pvd9NN
I+bBwGw+moJzlIZsLIZILv29t+JUcK/jdlBf4OMZnif4g19iOLKCZbhVE9wVQKkUT6qLlgCGisPa
5DAUr7bvfbU207nT2HPzCZ70P6gKw7tZt/Z2bfh8BnzO4RHwwID9uGrC7ZX76G95FlefiteuSTRY
HFMMY2SijMs5gfLzsdXc2wr812PzQIOqnw8lkgSOgG8qXtA1DsG1IRm0LL99BKcrvYdhaX1sgyUA
I7x5fO8JQKXJLMpgIX+zYHhO/frdsemyW2Nw1lxBB3Hw0Nygs5VBeAl6YHv+/eHXre0XU2UviZsm
T9XbuIhy0PDquJhxk3DbXKF6KBxOCPWFpUzyQ9U1kJffDpI/pBELZ7iBArvITqFw8rxpWX/49z/l
1xsJ2Yvk+FpNOCNSUc59yAuv2j7ZNvjTOF336V+N0y418AkclIWZRMnk1LxAVR0+Jbxevi2t7/2h
svm7n7j++z8STFKlMbBOgziNCxWs4HYwsAifDYrtlwY+tcEfBLm/++S75QfyBNAAmaxPdWOFgIn4
AhA64C6nRm1JkEPRfayqRPYiupqjdlIZiUHrAg9CN/YJC9HBDSzZBbQHwxEUAjpR+riOs9SdAcH7
wwL9uy+xC+aYQsu5oQe3EPUQ2wt81KNzD5/s9cTqWZJD6gIQhd5+7wjPZg3cmmHTASNB9LrXn9MB
hsCHomEvpBvXdGia1bRlHEf2DM11ksE5+NhhheyFdHODUiSdfF42oGKf9byqIkmbQ+c4Eu+SB8K0
L2Usq8Kfm1tS0QyWv8fGfK+hWymRI8CN1dU4/lSlw1k1waHzIUxp337OFa5rDZy5q0I0wV0ceXcD
O1bFI3sNHWSFGCTw0goN5uBtC55q6UX05dhE2SULQHjxeYXBdiH8ejxpbYD2TWV4Pvb0XZReebtV
RLymjJtR30H1+mmAI/XBh+/itGZxDZjA1JRyBep4Sm13QwZ5TIpK/nMj/Y/12FuB1wuVacqmbUG0
4sm9F5s/wXV+s1ntZXRLS4ZppH1aWBU2yzkI3AdthDhWVAQc/u1k5P2V3xd2adHNw6OQfdma/tgm
vpfSrRzUdlUjkZIW/tjd1JEczMI/rLy/G5bdNjtDnb+hww9BNM4wRE9NrhkchQ/Nxb2UboNJzzhb
3aBrSa15V+sefFXTpccEaSA9vR30VK3ouRBRikarfguA0K3MXb+I5lgfJNiKb58/sa7q4oGmhXIb
7myfoQL4w8j8p7b3i/Rmr6UL2YZWjK7mpb96dL4jjYrQYFTDOPQVTkl92USgx2bxMKvoxFBdc/lg
RTTDjlOz9TxMKRlO4CfXwTcVR8FcVglt4kMVeLJX4S3e4MN3w16PS8bWl4aSZDqB2DV2xbF5sduI
u6axLPF5XCyGMyxQazt1OQc47U/Usd/M6r0Oz1gxgTWkp9PUcw14ZugKnYaHKs1kL8NDyhZRTdV0
8q++Xy4a0Kkdxof01fB+fDvldDyHY2Xx8HmCd7McwyHrZXBM40eulJ5/Zrwhn9ANP3VAiba+zqkA
BxoVie+HvupehNcLsCkIrexpDrjKEs9DA9cSkmNbT7SL9RpaUxJ61J56KGvApjH1o4yp/Xjs3XeR
Hjqtqc8Ge/JS3HoASFOfmjU6ODDB21FvjPN7XMSCGVPFwbtOLeI7I2A1H3v13Z68RdwNFpD4U9cx
CSgJ0OBAdh9zPSHRLlRlaingk9F4auLFnKPKwl/cE8fu2MlehEddQDcp7HiiTnEoruwr2quXP6yx
v1kE9hq8yQ2wzIrX8bTGPoAvRJgcDMLXQ6O+l+BFYmIeCHTjaVOwa3F2/UkMP9ZLSPYSPG/Taqgk
nU41umeK1AFvjPX42OU92Wu/NrRBVM2MxCrWwfdR0RfFg2Pt1YDGvZ3qXKGk3OtwAjQJJK5FB9Wp
qiCj+/dB/80xce/yJX0xBKKnyZlVMgJNZFKNOq8skOYcGo1d8N9/5ncTZxev1UwB3G7xR0RB4hVz
ENV5B7LewWm5i1fNq9hahqfX4AoWCWRgOYDufx179V24ihbLAfSM5qQXveaNGtpiVNWxjW+vBEt1
SKyKInOaxTSDHpUEGQyMt2M7314JBkgzY5tx5mT5Js/+KD5sfhsd+6R7HdjGVbj1qPWcdMLBJJJL
m0OSekz2T/ZCsC5eYxsnlT55yjN5u+kuo3o95txE9jKwKgyl8VumT40deL5FSuYJbPKLQzNmb/c1
+StKzqZOzm3bba8b0cvHlnR/8q3/TSjR3b5aUef8CWLlU2R89KNcEw4NHtaxUKK7QAXhBuXqNU3P
oYfS+ez96GX3emxYdlEq/ABAOzrEZ/h8VTKbN6gTLV/Gz8cev4tTX/a034hJz5FWHQS47cL4PfNl
lxyL1b0CTI/JhCxep+d09LM2DW4lOZiJ7cVfMOIa7AqW2FmF2P6ueojumCARbNW32wdgEKBtxUN6
3q7WR8L5YR7yxB2bLnvlV0skt9vaA6wuqpvO6HeEHXMTJHvZF/ImpElKhQWD/KHtvHtQ6J4PTZX/
knzBRogb2oVFwCbll6GW6LvmTk0fjj1/F6Kd9odWTn18Dnt/gYV6OIa311a9P/kJXr/dL066e7+v
xhM6TFzFzkp7442t5lk9jjGp6xP6VOPqUqvN8Qe7VX8+XP8vMepXP7oL33gNqm5uB4lj6+K6Jfdl
IwN9EgJRJ8+8WoQEOU8BV5N1dMDevrSr6eJLLzXj6oyDdStUJjcxrxderV71jVIH2V1HIGkVGW2B
vnMZkhw93AvmJ/phHivns8sCuOEgMrPJ2gOoj6YNrTNjY41EqGf4dFmUDn39TRuuJhACRdyoC90E
7J6LFQf6uC7WYXYmFyttlxdYyLm5ySIBxA9svtcG1M3MTyePhVm6whpe3PhaMFjfK9QsrQK/z8gJ
LzjGffdBBwoHmTZuk59KK/yzmYZwLhjkvjSbMEIin2cXNOW2TguoS4LQsfvWo2gbT9lifOK7LEpY
zb90TSjSH6qeAPpBI+fWG5XB7atdP19FejcaTDew/2AaNebONaMvihiNk9Vpw5VNcPKCahnzKsFM
S/OZuTVSRTBvEbnzk5ml5yaaNoW+sKFfb0AJ6PKY6Zk9tGRqkoI01NGcx2xAFpaopEgUDHCzZajZ
0EG/2fa8LmyK8z4I3tG81D3ebOhMnIF1GKNvZG7KKoyRNmItYWq6xdfqeZOZBJldlvqeVMWkuuDr
YBUr3Lot8Y+p2VZ61qaPxONmgoR95EMQx4/UVpTebxVPprqQG3pUwnPqJh+OCBuLJ/mADo0E30s3
jcbL1WRL6+lM4GqMbEyRfhM3K6OL+z4kqunrvJ9RDL7E6EBKX/0lXsY1l10IklidAPM5ZnKSnfPQ
xbJBtAUHnXiap9OKb9n3lyBCIS24MNElPBNMpGcmeJf3bHHKoJqyeuN8zSzn8Y5Mozg5gzXqkfX1
1L4uS1B3CaZDH0xgVEegxPY1DwO4xPJVFjjX8ORLYmnX36XLhoMfj8i0mMxpi2J+ll4x0cigrKUU
jNcIfPJnHwRKdobBiljuusD5qGoTC2+1DdfMdq6vQN51ZBZKTgaTNSKn74H00DNj5jjUL3Gk/KTg
1Ri133H2SSSCRoU9uLdt1I+PYiI1e4U8a1DndgUXt0h70ke3W+QF4t7nTmx/NZ3sJ3TMGK8PHwcE
LT91mq/BRSu/HT5xTyWANW6hqFmUxSpM9SOxVvjfw7aqkjWr6lTVpXPzHN0S04T959axNcrheU/Q
jV476qewdo6Y/FFZV4saDHiRfI8oG/QndJdvPMftEvYu9HmA5AlV35jgf+698EffmnkDKFiv6yuQ
kb6fa45I+gGc78xuahFsjzYl9ZkEQ9I+JWaK2YkkgM2+HwRftncODR6Bh5to+AYkAAIjaC6js133
U+Dmht+1bKBr2fetrMohSH1zNw1pHORtSMPgS8KCMP3Ld6J6RAu5dyXkbj/Q2qKy1kV1UcMgyCuW
ZkvcLRgS83YD8yD6WaZNmBZaotPxOV657B79umr8i+ubCQj6gbfLTboawsoYAFnyibBKVO/5kNY6
16v14InYknREE41iAPnN2xiZh5FsllyoZlp+ALij6p+mKI35mXDRx4Vd2hlrp4sSw8/QT/vmYUhn
9kPCE6DLK5QM3RNfiMFSwvvFnVjUW1MXBLdV851oYXB8rupJo73Gi+f6lSdjGl6U1hpk0coz7Dvn
aatBpxwF8MZJ51cEoKOQLpcRBHVbWBcQr7BjF/hZJzenv1Cb4g2KiNQ+7AwXvEXj1aPJ2sUbu1N3
teTJYGi3icfBoTHtFGnwSAOyOga8Wg3EZQ4UBHtAulT/XSGE47yVPFA5Uy7qP60D+IwwOFIKlmcZ
FdvWXJxFl+zrCj6dqTI+2BgkWn/Tru+z1mKbBsQ+FvP4w00zjT4CwWGwIQi41aTvJZ5y/ZDaTuYU
pQw3nafOBSrK0PvZRaVM/VSc5rmmcgUk1ibbnVvGGlWLBRir9IZUK3JEdLJxfhlBWfOyzTSN98Ii
YYKCh2zyipHMflrE67a1Hw3ZaHsz282l5aR6ryoGF1TrPQUs5x3xx7Z5QeXoCkNupLTpGa7xtb1N
BU4wjytKYsk5FA32O1tV0QCdd8iXe1WTVuT9Znybh9qAXQxiw1g1Dt1z2+i/t0QoNGN0obXvmgUo
8pseV8btYw+nu2bI5jUEQAe+4tngTOpffJqO9ikaB68DBnVJ5D2TdMQc67iS/C8qkw0zQcGybTz1
ddLMZ/xlS3uKlAjHD0zMvLod66YFjLkdmXyYTADA1wnLkWQFuEy0+nuDVTI8zUfeRjdj39Q1tM3o
wMIcSeCjdMtbu+ob3SoKzXAADTHg4BrUw2y2axe84DeTj8Au2+WrhGk8etLTgPdhPsB+sc49rE9V
vlR6eWkDBsh2kmr0ukRdB7Gqmk3i5aueLJBypncLGkhmYKRxoZDwd3jdKHpa3Fo3N14XhLg5airh
Ta9KbX13C+ku35AVddvyA7vG2AEB3RDiP19vaijJKR/i7WEjaahGrMTbWl2SFp8eRrMMdLN7hwV5
eAL9YjQXYnlqbxbL0ui6cy8cngA1hnEEIDdFlBP41dXbVOdD49b1maaLTDNQ0xJ2jkOF9S0T1LXm
iVg/Gb5tZtRhm0k7L9FlBTZ+eQwx+/nndlyAoMEfSfvqSaAc5t4nAoN4uwWtWYqOTpG9wf7vaeCX
baDmk9vi2AHoK2y/4WOaegY0V3jqQ+yvVr2bMWbz7dBCFvrUzg1v8rDl/fh50XEQfVFBvCYqg0MY
6TRGisr6rw6eqeQdXOvD9Bsgzqn4OshBBDhfwRCR5qoN2vhGxXZckb9xkrA+G7xpxVYoF2wfyPZg
Gcu8aI4Bk6bIdqDRi73vcJVfw5xgU28v2zSI13jC/D4J4iTLG9DVh1zFXfgpCqCLyOmaVG2Os2gY
g4jYx1MZyDhic0YXooZHzQeOlmMf9p1nnbayf6BKO09mDB1Y39p+sMs58ptwfvI7YuC/i3vW9DVM
OsfPswQp590QcPo5GUF5KcawQikA3GvLHtdOV/GZmNYFT7h/ot17KeJxu/PbbuixYIaIDcjiIVRL
SgETVfNQKZnqJU/CsH63Qvni5Qtr1Px+3NyAhmj0vQYuh40hKMhx6jf6SYyoMWVc1XI40RV9tfKM
FjX/lFS06wpDwKLP/YZL/yGc9JXkyoALhwEFpJW8ztNkjoJCTQPxJ4Cvl/VTm0i4JmWbQtfiq0Zz
G/1Yj6y/N92EjCvndQvaeQtXuDXH6j5nsWPUfgom2B7c1Mxp7PfxQpCmUzTwaputNPQsKMgNJ89T
39k4DyI2FGLlU1eKBaH+JSLGzecgFtIHmcTA8swPG5oUVEIenI3U384pNiNnMxNV7fg4QTqVdrli
Kpb3YqzWJ9DJkYpvZqN3Y5IIckpAsFmwjSLlKMwWYtl3cvbqi2BdZF8nWfnz+85Mfo47kiH4usrK
zXnleHiDdA3UTIEuGpDjaWaWlt9wq2GsEaKvGpstzbfNpjrrAUNihTUkuKmRD3xyKqZ3NayUVMbS
dhhz7geshmerBoC+D1t2m7h6/StE90/7ECB0VLm145Y+DF5g3hEHi1ccgai9r1kSbMid/NC8mz0N
2a5d4pyhjfwB9zlo1ga8lMKNHG3ID4C5Bx9659UnEbRMZEot9m4WMn0C39ufC4FpnEfL5PKAV81N
GIbp/cTq9bb2F/l1ref2JaXS5A1hzzIy6kPUpl2a1USPkJ1MUoghW0iTujGrke2u5xWouvWGAXz+
kfmLvrXtmqQFpjMDtXzalnNn2uh2hXwx/OC8JH6ppaOwZQ9sF3s3lYpnJ7MKMzdBm/zKyV+NrVb7
IYoYW7O5UUsCKac/u7Vorn4AF7kuG2xTEuOvGmTdYRgDnGMa2rdFzWbfu539EN3YaCt15NZwv0of
R28Z7XlGnz/5uDEZsDxdw9neTaGO6q/IXNVwimzgBTe60U143y6zBOy17maZOV+b5COdpCZPA52o
PsGmYe1gSTAyfum9OZVfPA6WcJsD7x414NC33GZT1CAVTe0UN7mRyFFcVlGPUpmt0To1P5YkosP9
vPTz9h1QKod0iNskwuyWiK1IZy0ahtoTXHSqoDSJbNrnxcfZ/9R3IVVnG2PdKXCiqePLcJXfnYZY
BfQJTTVtdAf9LPULP12i9OKjbWr52UCMrZ6m0Saa5Gtaz/x2HEZKWAZDkQTXo1sbyPUZR+M4wCkY
ks3tbhzliHWBd7HzH7RCSL4IHFbdFxGJ9BKCt40DsnLxF3+kwvuqcMGKY/LSRyAuogjNc8wOJEtZ
Nc1Y3UczLcWsapN8Yujptx8Th7X98zgOadAWUTx42K+qLvLmF+a2dqkzLwhimllbGZWnFZXB47gl
y/ozRLu//Ms06GY7JS2whe9XyZcUhgNRb96B8RyJ5dTNcHct08YL+ncMUYYVkVAzJFie+BKjWMg7
tDXftJRwd0MFF0QV4WaQAmSSMVbDBr7H+QMZXzvk66yvuQgwLtY9t9aY2pWpqIX5KEevn89969n0
Mo7pFOGLbakzxRDIZf4q0gi9SIyLdPxqnRjms66J8vJUTP5dM9QVywdchNv7tW3DGp8kbtAMOKLK
nhs9D0hKBwY7mY/TFqYJGqSH6r6vg6F01ZK8H2iwWmQH0bbpp1VKmRmwQTM0hdUTBV8safvz6pJo
zWvgVKfLRkcc0Hg6xdloXe/pzE7Wjc+x72L+cwbaJDltghBeMHfdV7N6BGPiZmMq+r4ClNe0Ge29
tLoFjjlkYT7KrfWQj67EK5cNM7jEju/HtxaLffst3RpeYI8Pq6c+GM2p8YZtwp2qV3kX5LfU5gR1
xDHzEjtUOeyV6Ac6W+jPZsdrfUn5dcfAaFkf7q593+TYkbT6GKGET84t550ttBc17jQvaGTAoc9D
f90Wc795TFpHcGBuVvEIHfh0kVXDOkRkNd32BIWOhzSobXCZKiu/JkhW3GMn3Hhrh7iTvEjWdcmj
CAsHSjF19RW2F21T1AprZ9Ma8WAtQQK3wYfEXWSc8FxvK7gk6P4gN01sqHwYLB3lg6mm8W7Sum+/
BWZJxKlPhHnFoZOelEfRM4L3Ycll3WIAyeQSuo8RzEj+NgEj4JLDfqPBJEaekUkXqzMFdXrKB6T3
fZ7gYnMGGi9ZUN3Fujnmw2CWXE44MSKx0emSo+NlrTOfY/IOqwhkriGUgUQX/iLBQ592FuUV622p
uo3dHPHPi5uH7X4Ll7X9AJuPPrhXrJmaMbd01s1dn0BGAwu1ZSkANu8noKPDpwAIw2Lu46VF33gF
VG+HfT5+9jnF4bUacTTKGNB3t1tbeQvkhYPcCoErx6jOKosmoh9VBzTHJRBInbMKvfnJ371FEQJ7
FnJ+oPkWghvnzWJ5e/CStLcvuJwIzL1D27d8Mg7IyMdwghtPniRGuyeFu6Pv4dZ5sLmpI8s/8b5G
b5GwWkvIplT4qoLUNhlorf/D3Jktx20s6/pVHL6Hd6EwFBCxvSI2gO7m0KRIiaIp3SBEicQ8z3j6
84HyWdtqyeJZvjqxhrAsshtDVVZm/kPG3pQxUoKKmdF5xL6x/iNOqBHpyHX7rBsW3SNGzGHirXTu
rCBTdhznl8ukKDM95Dj6RxLs0vArCtHxzVJH63Qr6kZTD1PYlMObYUzc5MKJ3ahIdsUQZsn5GMWz
HhNvpfWcTWSTH7MlmkiwV7fGVDirmvU9fdYCrtBIQV7M3sxZ3p7NaTexs2VzL43Y2NMS1y/RonOQ
OBaO0F452YN6z36Y8p0b9zFGKY5ezsfJGcrsw1RQwHptS4/tStekXT4xN97NgqwKW3mnybUYrxdB
VXIdVgzEunVoQMmXsnu4rjvDKJ+tsnPV2axHufBNE1/hIwdZxGEdzZacgtBWs1P7jBSCJemvOlyB
dyMmMOLCxtBGXLKwVHYx2IZZM+FMzOWVW9OO8uzamLCFruP2SVhGEl/LNSyhX4QiK8/w59bkDfIw
ZVc+w27WiTZ3udR7xtRN7R5CT134NI+t4bGcik5jDtzaO+daTtX4IPKiIXW3ye8CvXXrFM0deWZx
PdAmyXxo5H03eFhO6PJS2NIih7Z6rTxLgJPHx0kubsdd2WF/mKLEmYLWqutslxuG0wSSwRs90+Db
Yon3JL25exmauEzBMcu3KUgMhaqCNE7c+SLs4R/70OEj1woQnIsO++iwALYD8amiC3ucjZXQ3Nfm
GXGyApRsOMI82k165qGLW9OgKcoh35vzoDdPKrGyXCNF0s3eYKwnXg0Mpy9yZCsZQEDf+WPBcWj6
Wt66B1vWcpnPM90xnHuscYv+uK25uebGEzM1/VSfjeqNpZJ8/kPjblzNi/XeqIb9ZtpL3j0662he
D1uhcBlqVTZzxkALxEdnCaPozVLoHTlZOxi2GKnJKM2VT0vZIikXXeGWn5OFkA2FaVGFeGr7UWv2
g64s8kK2OW1zhnJU7UXnVoPzxorTMeJEdNL1SxbTdP2YplOV7c3ILLWJp1sbJSNn7Ta5NclqOBqk
q0xrXxPam6e4Nq3J8XrdxZR2Uubg3Om0IRKmXNDm7B9dXCuz+1obKu2miuhr345bPo4we3Fy6aux
wb4VdVDd5udxQXufRWLWxr5V5Hf2jnFxQ3OJ0CmyJn+lVV6R0CetSlQAOax3LqeahvmRJMKxj9lg
mt27Mk+z9kJFxlSdawPzpz+CuoTCt8vZRrtQFdrg5UpO2rESmPDcakM3JA/ayvg13yUBKHfLUDjt
ddL18PkLS6jxbs1hbvmO6OhlJ0Ze4qTRRlr/2bG7Orwzpi72ZYmNezquF9rKlOKWeqmK8/OpjozF
I81IaVaouR/Olqp0jbOWZuJ0yDN7Ffc0TyzrIskAPPxaFOCcO2STonW2M3ylhN8aB9q+aaUcfMMu
Us1jz13ZdbeYQCoWLgB7ocMgbfaJptPWtks62YuXM0nK8ZZmrq2gjZVlnvXz4K5ntTlrosS5Sk6D
S+siYiRUNbh6erT0tuvurQ7z6CcVmUNxFLQA1T634sF9N010oIM8ctIIERa8m5ukLHP7MozyMns3
OTyYy0U6WXchBiaHXI1cq2Rw87JaN+mgiuhiTls3e08+m4SjLwZ7SZogrZyC7pyJFVUi/IHNXGs+
Fgf2UgfAHcpx9xmsp82pVX3AqE10uu+6+PwVu4KOdzecq2JqebC9Suv2Zm55aEBDrARmN0vlLu8M
HjsaEteKs/U9TeJw3o/s5L27rupIrWBrl1ILXZAtW2DSJTe0wpEHkdp2fchS1VjHNa8QmOpyqfoP
UzK4aPOzAYeEfc883iX29Mm2FFCOhFsims4ZfZv6rftYjKYjbyrU5Z3cb46WOqXbbDHD2mlXd0x9
t5imLFiKdhuc1Xf2tdWGZnluIliczpqyHowgGpe6PMoOOw46QQJYqVpaNewTepW6p3W6ru2BYvok
yJ3IJbuum65Wnm0UifFpVgzLvgzXKJ3fojw3e1qMcdiuX4zSMqLHOqtEfi4MFF3nguZWc4U4uu3v
cpx34/dVaZnzUTe1bnleGiutj8sSaR19jFk6PhkMzXHaaAMt5KTr4DQ1vXk1iKKb/H5hPuJ5yyWk
wbBKmflQgG2gQdPcWISjs3chcF7nIwNQ34spi7qrtl/18kIx3Yu8gDsMoXS7/cIA7E6Z6SPdDM0I
UsvR6g5PShIxvytZ7cWO3ntGc4BAulUz05aPuFo7Gv6iaXrLZnGaFlZ4bW1P0K2pyiNPtJb7plNj
rqGqTlTyZdjOxy9qQCWOZNaKzpvKJRURxLv8ndG2smfvRVbR9F7tdIhHqaSZh6NikYjAkJYGi8CI
mvBaxqqf9oRRLN/GvEzGpz6d6/lYraqw/iAZsM3ZS5t0uFgWtc5/OKqoxzec2pFx1pGueAWeHo3H
zJNo6wnW88iZC05zQ3LsqosuhlB9TT+4QNeLy/tKBd9kFOcW8/lMq/+EPq9xPPQTctrNdp3RnGib
+C1osB4F48js2bcpBC7ORUYJYFHnjk7o3qsagWLtl4K2/Xgow7apei9B1mR6lQNcavhAfO3wRL0c
0aOiLhX9J4qyNdE8uwcwTj2LKNvTKskrSO0eXtz1FO1nVHDMQCln044/ICRdhtYbJmZ1NIeCkiNJ
/anBJnm6oB6eLT1ojRjE+p8xg05tTOzFLIuq7PKdcB9S884e/xmT99S9xMqNkd4wn2skbx1Kn8T6
h3z9U++SCms4N0yU2nNYCSpWdxRXHTHztTncfzN1XpwOuaLulj30F9JvjV3QxFXSXxaTVmG41rU1
1a0cUzzIldvIm7mjT+QzO1QTfqXNlB4/52tsXO0fUBtOjU4i+sFzorVqXzE6MQ+Ybz9fwVRqfLIm
sA4a/84rsua/YW7oJwKrtumWzjQMe4/6uFHv+qUKh6COyDaRqlKQ+QKteU5uOC/lK5LMv+GLnVqh
pJBRiOnS2tsOAwB6PC52DY2tV27o7z79hOpSMz6sU7FrAVMXj1mr309OHb7CTf27zz7hopEsN0Ud
hdZ+YcaAF7fLeTLkxj/88BM6S6/rfVkNtrWn4bUDtUm8UKfN8fMF9XdXfsJFC+cx6S03sfeR0DpO
1jGk/OYM/keffmqEIrPagIrAc6Fgwwi0dxlpt1bvfv7hf7NCT31Q7FYvpnpOWS6xcuWXrkyKyRf2
Ihli4sii9uoB6ucZigqr/kezwNABfktRi51oUhhEWHtmL1p/mE3bXac6TZqf39DL3vrB7j51RFHp
YtjjEpn7wnFj2l1uuUx0cvnP06L39r1J/su/KU29tA9Jnd6la3Kns9Kss7BLhpiKIYp3jIL7Mo8G
c2K9XpEYfb26//pmSmn3r//mz5+remmTKO5P/vivu6rgv/+9/c6/f+bb3/jX4am6/lQ8dac/9M3v
8Ll/fm/wqf/0zR92ZMf9cjs8tcvbp27I+5fPj56q7Sf/X//yl6eXT7lb6qfff/30pUjKgNKjTT73
v/75V+dffv9VFzo92c2V87/++iV//sR2F7//GnwqPpW/fCq//BIkw49/+elT1//+q5K/ufBDOR6Y
US4sgMBff5meXv5G/ObgX+ZA8TCVyWQ+9mDJuMX491+l+I2/UXCJgERw1NsMDbpq+POvDNswXNei
KNPxeDN//b8XefN1zXx9OTyZP//8SzkUN1VS9t3vv74YL/zv0uKaHAykpQ1io5u6Y4mTYFK3WjNh
CGXu9DR5hmpyrVpGwdruXRriaS1SfZcvavZGLbxLInlbr/YH1UaHwf0I1J3TL4wuw3i9RwFxqBNr
r2vaLj2uaXvRT5Y/qxzDh/EqnsR9I40DY8r39Wod0rU9E7VfxeHOzOtLpgzZAzz+id9tymOetmdm
kwNpGbd2a11btnGYGvPWDPVrijSwp8c5ivc0CCFBNe9IYt+tM4w624DTVflZIQCMH9f83RI1u7RY
D9a8gcvTlaqd8yEqjiR316U53zNd3q/78sa2qBKX5ZATk9K2D+ALMiMvh1wWmnedHTGaMH1TUEvQ
dHcLj3LzbAVW89Iov+0jdWbQCfITa/zYt+6dcFoSJB4Z0NnBCO3zRst2CCs/a70RNHWBaWq++8vK
+8FL1LeX9N1LVEK5BouJVbMF879oZSl5mJsqNHOXN00QlbZXqOIYTc0ba1neqJZAHsd0jFa10wYL
o3vrtXD+bchlFbnCFsoWNk6DpjBOpWQQnZzKpS20Y6bLWtfJ0Rla8tVch4RhWTsIjW/MMLMPQ7je
pM16P5aJQYVsabjeGImnvCc66e0erNP2cflK9koPCziS63HO2zNQcLyXnUiDXUBXde3o4FkQ9Q7l
tFB0txSCDl3DiSEK3pzbgJIhAdA1Lpu5Tb1YhWI3dPLzMoWLN83r7SAgOXaJ7rP3/jAaeRmq+cpJ
h8uyiZuLqqmjr14P/1GIvEo+Q9KrnvvTAPhNzPzbn/r/MEwCwxO5jL+s1S0UfxMl/6f88u84eZ18
rh4/tb/AnyJsdn+Nmf/+pK8h0zV+I7phLKQbwlD6S2D8GjJd+ZtEecsic6FrWmobsPRnyNSN3/g3
2DHbYL1KoBv4d8i0f6MhQ+B1FPESKyc0rP9ByHzJ6/+y2xybPSa4Mp0rQ/B5qogF6gPaTGaGPE2F
4aVW8VjW4CKGUuyzsK331Zo/93ZSU9Znj5UO596tNN1vRuEtSQXZ1ilpzc5sw3BK7kdYma/sx5OS
RG2X6BguzkmcIZwUp344xojqX8+YQeMU4ezRj5M7snbQtNg9jk3zCZrbtd0NQRehJs3sJn0tY9nS
xJNnxAWYhit5VMo9Va7KTK+dCakKDlRcgLHOI9ANPGODGBE3tfSHMAw9PAMuhrgZvFR/VdW61SOn
V2A7mx2vRWxyTiX+nZnINi/y5tAy0BJmr7pj5PZ1wvnylwX9g+D7Ikv8/otsvoaR7K48VRPZa9j1
UG8a7HXH6qyPILepvn6omgK9xQLGhnFe5Td2Z3jjNLk+4ag8arO8tUq9PBYhc7VB1MNPoAnTrp2l
eIsUd/S3fXEAd23Ph7Ja8Gs0s51Gu9HLMrg+lk2LrYVxiG4vWvfhIG8aDfJeHPIgl8b+0IXdOeRI
JzCTJryISs0BiK6XQ2etkCvC9ytFG+Sa9a4iK6A1P83Xc5c969AXd92YP5Yv/Ul8+lfHfRrj4q2x
qj9+/uQ2F4RvHxxbAuMVodsm4kBne4N/ObXUWoo8Shrsa43Q2VE3foB7i3q/7f1QSghYceTSMh/d
V1oNL0O/v/1i00I/psi+5EsY+faLi9pVdediYOZ0cb5z+jw9V3D/ziRgQxAZXRckah39CojrsljY
0GUHU1Q5JS80h8Gex9F+gE/qA/ezpHWZBW6oHNzzJpKINOx9x5UmjTe4dq8c9S8CiZNrR0GgIFUL
vJ/UaQUl6JeOi8IbjaSzDBqsdi+jOEO+PcL5nIZql6k+P/Soxq/r2TkfDUi6WXQx5IyGCQv7/GsA
Mud9ZR1t+Hke3C46eRo3raB3eFAiEx9E5/N/+q5NWxrStiQByWJE77ePvJcJvdCRy2ZEHo4yjAz1
HNxJvj7o1q5dvxl619fMXL62P79bZXyzKd0tOdEFBOJvv3mQRUhrHo/AkC6aPw6u47lJ/5+NPt4C
rmkbUndRtW/zh09nCZVQwgytyfNDvKjyoNomu2jD+PGVh2h+H1ZhJEDWpjzRoUqcCrmqolUKiCk/
VDJ/DhnUtzH53NKLSqPzMI3j3rSJs2WEMVjqa3ZRWPmzHpkriTtE1nKIOXcWl6Geo+sX0BR2OOCL
s5x+1R7OtPRbmp2+UTp3mq0teyRR1xL4FgOswQmyeUi9Uc/dvQbmuUtyxpczA+ogZuKbpWNPRx4I
syfhx5hzpB9JWEsvHXLB9uD3zcYBQlm12ZMr/9TMs3aWRig0aplACGaiFKyO2txL2d3PvdN5sp7g
0vSIANbk0UqN26Jew4sQ5NczjfS5lUN11g2xS2e5PNNmF8iDKmufV8lzG4WON1TE3MZQAAwjUxxQ
nBheGXXSH+v80R5Zg/D/3zdrvUJ2dO9iFgcs24zrNm7LxNXOpniUO0P2DzrgMVoWovfClKs/6tnq
mF0IqjTPpcRaiy9jfLf5SRcLYRnCX5BPyWMXzXD9mkb6kZ03fiKtj2ULphQNhXwL4ZTkIVk5iFdb
26k8fabR0nlj1DtBwWBaL+r7t9iFPdkZpyfDb8jo4fKNDoF7Gupul3GABCkdQL9otQcFsy0ww9b1
3RiKoeUYoT+YXbwnlsFHtJJHw+R1gFsmvtZxAucL+GthFkcrr9+lunvXdEXBNqQAykInPpD8GBws
TCzJDV5N2bVvbUbWe0U9vCHBOGD/9dgKKL/dACtJU3m3cze9TbEQLNsmtX0HM/CmyZ9LwBoc58fL
ph8v1yJ7zpnhc0Df0gURxrteN0FLn4wrBKIYoJWjE0ihrvGURyQK7AysZmaBBIUNwpp1Xm1H5lKR
X6EgrWE1Zc9apLFiebMMaHm2kDr6mWis+3Gj9peRw1ByqMvBHEbPFXAXhG+iNRiNE2hxdZxVR5WQ
bXTmtXg0qiJ/A4IHyDlqzrsOa6M1jR9tQ1Rn8SLaSztUd6LPuUfS06OdDuRW24shM7ju7Baqrs7h
8bJ2l4llI2oX2liYA3bEyaMTkjNakXFrOLl76Jf8kSleDAZjhes9W+Nl4bYbET0s572agVD1wj6A
Bd7VLolM3Ijs6xYoWGG6btzS3+gCWMSsSLNer8qZlwXlhWxD4/OqYmMXxqwgQ+f1d4LtUjPt2JNy
jI+ToF7XpzDxa4dFW/XJ48uFc7lkMUO57lONM811uW9pDd0fA/SqPd68xOt6ZqupuIaH4za7BOmY
rxY0BWujznV75poKZCpJ76Y+RMRjNSFxSrMw3c99WHoFAUxjXrznKovf4T5YutnXF1wI61bmzQOD
NODezOlzY3PVYZM+voSLQWXPPXbNnjMSCco04gs6GwYZugIMi5bUQzDQAY3wECkGyIdW8imyZOWN
ln6GCiE95rCYgqwhKhGosp291g+WrI4vpxPiG+bzRDwBSzfDC2mnz4sIwxsJEa0gSfITG/sypBb1
Hk/OgHj6pcwJJoZk5YI1d17XJe+xCSPkaXzuSKzN7IoHMluHVuWPPfnVFs6Abgh5uX39EpQGi/BC
6+0hhWVF08m+lpW9njW5dUu9gx84REiP+UaP6GJT32FSlces2T+riXhLWOzE0HbbsWNX6vrlDqcl
e962RJNYt9tRoGx529dc2Ms7qKV7neCF6gnoKuhGjsw1t3y93JZNCVYeSqvYVXr7IFJTP1ptisIo
ynftylJhhs3yNdI5JsEEo4G7arGIqPZKF0d3pzew9PrdrLF/U3bmbtJWfssxtbMcZjPtId7OrLHy
rLU6rhE0UNAK/lW9zhcvkTgBFwoSO8qDCYoYO5g0a1mdO5XXDXwq2hxciTPvu5m/dTpewJAMNfDt
sO61rEiuK6higWPVHD8dEYE1zMdv5wpD1lwGLZM8Z7Z1q7fhbomzhWZNxUZceJDbCptXfpKe6a1F
pNmPsHqY/siia10CD8LQzitGoo8z8moMl4Rie7td2j4kJTucSZTSpwoqD03EBzYjVcFL/M236Bg2
cXkoM93wNLeqzpq063fbGde6fEEUs6qtgQ2k1uxo21y1BMj3gUMQUm7p8JDQQhomSHxamC/vBVLJ
MwVVxTPQBnsCR5mXtVL2xWPqxM/IOu5CkS4cGC2Q9cij3k6b0CUuZj1bIMQi6WpWTLyyNVt4TKOX
ntm3GSNyksEb6rLZYxUf8W7b5HpKeKoWbkf0YNQ+bZr4LK8rDrylb66Jks1lYsb9uTkBEHcWHbXZ
iOcAlRncg2FydlXlhkEKuu1VEG+gE6MmPGvrNXrErxJE04Aivx9heno9xgYHBGGkGnPyXDXVA3Zh
/Z6Zk8VnBjKt74w8rS9Fmc1BVPfvoGpHB+qcJADL1x+EqUN7K5aSjNhIgnjQw8AwVnGGnmBvrZRJ
YxVtqUE9VuetFasbfWAyxwQL0jeZhMNKaKpzZyvgMlA1r1nba0OPTTqJs37BZMrHQcvnIFUSxlKG
4ENOK6Q7KJuXa8t2gkP06GxlXqXqLIDPyf85IPuWNcVnLpDzNVBnFsxlmvjT5geE253wgYyRH+eR
SY4COTIuMk7ehSc2yvYJPw9t14+wqvWmzJFo1f2OPvY5ujQUeoXy3KFePagiE3wRTLYzhwn0td7S
nEzNkK9P+bCeDzP1gc9ey8FLdH3Yt4N1kVfjxyiPpqesb+OzonHCYJpDqDjS/gxRcZdGy+dhJnnW
dGiOsSY6v8KQ39OaPvdZDUicMpAoW4dFFZqVFNRwie3JxDjTGFLiG90kdmNkBiTPN9qU+UytI00U
wz4Cctg5Ee80iq+0qb2EgFGxCKf3upguWuaPeE4CeuO62lNts/jUJLOdnHWJ9Er7ZPVE3bTRjfN+
NW+jLEWB04pjqxlZUEaETHyNoVkkGMU2SSwCqIns2q3yWTPUgWIlLEERfdbnyt3HMfmTHhJpqjJe
3hu9CalGyZUxcpxAZmmHz3i1Vr7Unfy+bKCDmKt4GCWhQtO7hxKfHq/ImvZztLoIsTTMtZAC94es
IglmRvW6n7JNJEUNl3mpJglcWxw3texoCM65iOAgdAvnqbFCR1e3/NZW0VuQDQNlsE3hamDbLPRb
Y3ZaD/Av89uCdYvSFwg6cg/mND2644DsphxvY4cVE7oFooqS0XErR8F2naMjbnW6D4fO1ikLOa09
lzQbR9FHjJQfRDaQI1vitkP+5sH/Y4VC6bzQ9ZhZnUKB+6ropsynY73oHykgm70YrfayE7J9P2jZ
h5QzLerVoYGEeDG1BDU5pdkVClNtByXSAcnqya63cLr2xXqVDZx4o9NDjLScOyPJHuulOJJgzDcr
TlNkgcYVSEXJQ3aPABU2daOT+L2cEsRUxTsXfgY+Y+u+lzn3ihYAmVga3wj0eR8SwbMvSZN3eqbO
c5MVVueshkFzKhIsnmmRTzxnUzn3lVG2l2j1p7ui0QTScZab3JpXSbT4UHpjf3GIayFOo7usiWem
3xhyQBazBemCaoXxZeTeXb9ys+SYcmVwUZngH1+11Vke6UzKHrpz3U2fSy1+hu340LacQ11pXaPE
FMHLid7PFGFbutNsazVimVzDzqTKIyeguJa71Fi0Hd4CjmduZ2a5VOg8tqplnWkQKTSawRC1D1XB
0TNOw/QmqtlS0hK87HKbijIs4cVCZ9JzRT6/yew+e9vA9fULoe+0SIwgNzHZHRX97uWUa/uqPCaj
QRplLk4QAVgdGaVA1Idl7c2xsX4sDBWjZphdn67FSAcEpAFOZOQPGqvJXcLwUz51fEpbPItViMci
HMF6OPVeVj/15g7WWXJBsfpME4K7yu23UMMPtitvy4hjsgs5udJae9oaVZa5NmdD5I5XVsMbWbLt
DIxYn6jYR78jhyIoRPVt65YFh5lbo1rSUl+K+HpJCGM0I7NdodDQZFZ/oQ1rQsSt4dyt685s+Hrw
H/JV6JMe4os3eTuipDExm9PiSQ/cmGOY1c4Rx9RQfyzN25ez153Zp7EZ3v288Lc2AOe062MjzQaY
BGX5zlB0TEc0zOmCdXdJ0QnBA4pQ3z80NU3BVBTrftX0jLvgLfdrvu6RFUOAzep7q/nDaWpAKdCO
KabQ3dKMQQltZyt1l43RjWAapm8UaJhwzhoCoDqYk9N4Yxew06TTkwD30fuXRuZLjaR0ibSpiJ/t
uR99q7cR+69lMGm9fpT2Ml/Y9VwcZ00noRu3pFRRA/XGph9SmaS+huTTaQKN4FaE4RnuvB2cL6mG
W2eJiMY3oy0LjJMK1r2RBxYUbei/+mtj+vQftVJcA6AAoJWuwKkZUZonSAvZKYewo6Z0GMF20Q10
JGw8BOwis+6x/Cbw0sf3s4Htpk8kjT9/rd83QE3HBcywTaTHG5rwbWvKYIaNlchsOKSqM71OrvEZ
MkdOIbsxvUzDCyy2R+GPeWIEP//ml2E8JwuK8t11YOwQMOglffvV7Gx9SDKIkugJRw/ipgpSCK9v
k8neBER1/XEQKZiqWBkKYqU3Fbbk79xaHhZj1l+xPToBD196Z6CHujIchZHy6XCWQQ6iRr2SHcwt
CGwNA7NnS6tu7netZd4mEdH15/e/3d7p7evSUibwhGCqwsntG2UvKDcZJdeFhgNquji7JuKfsGK6
m7t2hNipTUE5tflZEo3/2fDMl2YhOAENWtfh7QNlffvwCx6q0SMaOTQOyVhGQ8dnjMNrDmE/eKx0
mdGcWg59z+9gKk5TaYGSIU5A4OsP+O8GbTp/1JbumlmpH5Y+T16DnX4QplzDAoWmv62D+5zcGD4r
EWlJ0R9QyXeXYU/DPOnN9pyQQCtncu5ijk+vFnTPNhS/mPPlMM567c1RM/j5mHxZ81c8PL8lxn19
1uCIQPgsdprAJyBDjYogcUXNHsvSjxW81aevyW+WkuPlc/MKEeiEqrN9n2WxjBE3wNrYgMhv3+0g
lWaHZdYdnERdwzLHA1qzyl0VmokvyJo9fbQ/mXn6Hnb6eS7U+zaxNfSh09Ugsy89ODZanWR9zbx3
669/u+Aty5WWxVJna9svkMhfsBbDwQEwUlF3KDAP8VVO8mw3hJpBlByZEhVZ1RxjmmR/MNup3ncV
rwg5KC1drXrQ25nGFHmcl9dSegwoW0gyjOtJ71uvT9PPdndm9WIO0CPfrr3aRkHfSnKcIYL9hk9Q
utP6aBcrOjUK+qDfl3DfN9QxswVGCCJPfbPA0rIzttpa4MySh2XBLEOt4NHQytpgu5eDLcUn7fzn
sUB+/2w2JBlmjmG7LoybEwqMq48zvqaMXGdG14yutYl81UcjgrWCvphqen+JISnMeIV7/TiKl9uk
teqbeVOREG5cj5CTDtZLdlGLgYk7kLp345Y34+W07jso4Ve0JLBc2lRJUfFqPDtlgLDslIVjDbNl
LBtQWpzgK/QyiPMtySZJaYcFAVaV9NSghqn2YZBW5WF2dHRcKPU6JHxPy5N9O4nXhkF8j7kqy3VZ
XkyqgQx3Ote4SFejHlXUHKCRXciJByNZCUk52q/E7xefs2/XM9Ch7rgKhFdhtnQSaUBBQqSpeHCF
JV3BlLxHX7J136i+fM4hiAQKP1Mf0xqqos2ts8xaLmZg5HZYjFEw1fGjpIRPJvAmFMf0AikBeb7I
G7easaR4p799bA2weSOnDQdpUXsFy/vRSwPAAwC1FFHjO+QY9SIElDVmNHZX6IHMTXyoyrn2i46s
cy5mfA+m4ctWLy0Z7aehiZ+xYnslYn0fIBW0CPBEAyrZ98dELodO4UFSH3DOeYJB0+Auu8lM81b6
0/Lat8nv0y6lDF254L6GjnLs9OSt0FOiVkPTTEK1z+pqCTZYcu0kng16ZNHAJaFee0AOeE7RGwxK
Hqq5yq7sguTeFOgsHH25ys1mPRspvL0MLzIP5xDBzJluvEqN6RXTxO/PUa7Y2oBiZRPRT4kErTWr
opvZWkpbkkPV1X2gZXQgBkH9RCtbBKPIXwEtf5Dw822sCGZ3CcL26U6Cuu5MFX5RhzClsdlUhkkh
PstjWpnzWVz09FMjVDt6Npx3tKcuXYNG5dYzpN+u7QpZiYCJvy4jKilIejyCaIQa+gWtFX3fkM3W
BiVmbFN2G1b/IFfyrZeeSKlTOKH0cfa92qJZYtGv3eAXk0EPtxkVlV9URnxmIvc9RBlarSQ03ucN
vg66BqhX67aD/LSo9zHOjb4ZYgdkbQgljNzbeaJP8oJtVLkpPDC3z1slbCc9XzfjM6OHHw1txrum
7qb9ur5KpP1h2ECiCYEHTJgRAafZgIOauzUJG9HSxzdZAYypU77spWX2Ho3lijOQIjdx5SNtc7rZ
Fi+6nBonmAaZ70q7nVDV0CN6ifWFnIBGlwRDMLNDGNb38sMLtGkiU4bzU7QXBXD3dZzyEn5+aH2f
wDrEV5JXGCdCoiz9Ns1oIxMItlXdoVQcxgO2hkGhti1hxuNl1LpYDThr8cF0QoU4ZcxeOTNfrJu/
jb+ONJVlwHmBa6Sf8ntcZ87caWbmpMhB0SrZzjd6Rr/fyemEG41r3pe1VfgJEpRzNNIiyExOyFmj
j80kMurGDJvQQagiiFaWKWcXiJICAEJo8lHow0W2VA9aR/P1BX+gtaFr9PlC7JhiHDAfrHpDAyya
7ClNyYMoth4fhggAaXVy28JpvRe5FaDEObYjxhqWvULG3zgvReQ+8z9Aj1wTT2aX5gcmNC8HJIPS
//lL+kFmgeuBozu665qcyqcjKUawujKd4urQAFK8AASFuUHCOohQnbAN1z6fvChbz2eRiRfxlB8m
94AH9f+h7kyW5MaxLv0q/QIsIwkSJLfupM8ec4RC2tAiNRCcZ3B4+v5c+XdbprKs1LVsq01aSYrw
gQAu7j3nO8efYxjSgxFOdQGWocl8LG77WytfHGTezMWbzxUT/TBZmEV4Zrns//Or/+e+BxKRioJ1
b3JN/fWONEJt60saL3vDd/aEPTE3YavIF27FP7tR+Np+s+v9o3j2eKaoT7mUIXPgYL+9pL9UqeTT
xUuXcxOktd1slmbwNultcv9zFtP//HpHhkKa/QUlB6KR8TYG1AMmLVHPY9S1XR65iFk2SDV+p8L/
9aD8+eJc6lrW2001dPvzv7w4ufhZZuQkXqWqhSLQ8RoWyojxNmUlAed3qQz/5tfdljhKJWFxmfjH
sYPnr2cQme8n9/bUIugF1cCO1PPscHf83Y34ZxrYX1c0UAtU6B6KToRsFjfHv7891WmmjV2q9kop
9xKk2mEv7EjlcIIdo6bgxhqgIkkJew8FZegBi3R8wDBZIcp2vE+TUwYPmR4PUoz32I7mCIOp3DiT
bqOJNRrSXenPhd9U+2Ba5AbhdXqpRBagVimZbq5DtetTfjg0enmbXT8CFsmOhIFYgEn6NjRquwzx
0jcH7jCO2mK0mkIncbOtKZQ+zvG0oyPZRl3SOvvSTsQJLYfBRCW/73HRbbm2CdAegs/Q6tKLbI0M
emKe3Ffck3erNnQIcdkPR8UfKNv4A5n4vLGmdnxcKNR2ZRFnoae4qcGZ1rQNXZuOICzHTcqcOqyw
jp8QqLrowPIgC2XZVqQzOulpBPg4obSocrpksdgLr/UPQcprgIuY0N99bgbnPlGALA26w2dfGlDQ
jNX6Mk6B2A+E2vxmof0STYnwzfYpwmxEtOxKJvf1v3/ZQdJ2gVFwyqOg8A8/7z2iQDVS9SaTbWqp
zC7N+6ZtCbluJmcr1sWJ7Ob2Bda5E/rdAJIpI8du43VeFqaF+lrYmdjBnJIbTgZJS0k7EfC5LPTZ
IEOn6qodQwQE97dP2xer8bLUk3MJbj8+q4f7QdkvrofaZJolShJ3FNHYldXBznr/Nw2nX9sUyP5Y
UKxg6hg2GvOXR52d04JalPs71a37Ti0bWkS/uaD8unn+/BUeH/RNGW+5v3qRuIW5NAIAqZdz1oS1
pv2qO801o1kRgwyi5bMxfncr+rUo4JeydzoUN9wn2DZ+2aESg/wAqTADtrXXRgy/cOquRAPpJEfr
LhjpGdBdjzXstK0z/LdGyJucknMOtR0FPP1UOi5/f6qWtix0VgKPHmVjMJcnH7oh0yPMstsvjKE4
NcHg79ntXmg75PvCkfr1Px9aPxVwf9vGbq+BFrnNXQbR700g/tddmmXTeXZnyB3QMOIalrY/lI7o
uIib/brp4JkQhGD2H7O5xnd8kM4dfJQ4rAbbfzZybw0BwHW4z51sNxLI+G72Nh9l21PdqWZX5qp7
glvYH93O4+0Myru0xJ5fvGYCbJKgStjMlZXup2B4EF6C908bxW+KL/d2uf3be6SAdaA3CSFoXHM2
//09LgQmOS1H6G5kVV0Ay807s0mw8utan36+iWBUxYM5Jd6lV/wBg8d4G6zmGhYW2pGVEiwU9CIg
O8bJIUiUH3rAn1jXZn+cV/tHgxbjADMCCRkM2DBNxGNulwKWQqpP66r6Q9HKDgXA6u/l7Gmm2n1k
uBnwsFW2USGHFYVPfZuxV8aubOw1JIhukzRq3uVYSe9m/uWukfrmTEmeFsOFUxBPxQPU67e1ywSb
0Hhyp5EX65jFJmmVBi3nDe9GXX37z4/Mz0CGXz9OmvBoKj1aweLXu1YTYBNeuTftIGHROxlJbfAy
fUmT6RmIe7wVo2Pt1sFyNqlc4i2wSQRHbkNCPAzmjZHSvQIoZm2LgGWWVVqd2zwxPwiy8hgvB+uZ
nyIvWmP6BQheAccsxw0futxDIPi6Zg3wlSw2t+aAZM8demfX2vCiMfV0W0PWb2OxjDtQli8lDekw
X7vfVTbOP3Yrx+LOzYoVLvxF2qV/f6AyjHeSdgr2Lc3h7eNR+GLDqLzBUHkE+tG3yc7yh/0wzcZO
kGuBEKdVwB4H/7A4aQMqJh43ZVGXr2lyk3ekLLscyC98Oxe4lg1Z5MR2aIQd4rjQ7HhGlqHO4Df6
2XY0fStaunEP/QFiqe08T1q8O4YFGyjwnmOVfuOuM24a5lPncjA8IMmNvhKY4j+AFbEjVfhtBOyF
63ilGvLZ5mEv6Q3sHUZ+OwaTPOiaXzkHhfhND+cfVdrtLmndDFC3fecfReEyp4oZJc+OLtwfuA38
h9ta6eAObycr0b9p4/6MmvzlURWuQKFGJxcyzK9i5hLyh22OAzsscqowYw79jrBMnZu1srbmWs47
YcbZnZKDOttgMTZMl/EIT3zosEup4CF2bJkmftJBfJkSeY1Xt99ZqHxmeVqSrA7bhXWtMySv/N1t
Q00YGgHPJciCOLQnVjNl+4+6b9dHm2D0ndWu+rtV1/1hFKwB0DzVJetNGcFgSHYKSfzrpIvuiYE/
iaK20o/g0NetY6PTuCG8IyHXNoKEoa+IuYIjE9nHAX/MIcgXdo41GK+lrDwonbW+Tibbct8Qm9vf
Xg4T0+JWiOtXF5ZG2GuOGUORYrh1bS/bQTdlFQ5GdmebNRgFODBfROwVSGSI4LooVRu7oCtpO+sE
JAwfJF4xS0aKXhAVKAvid9GE/+Zp4SGhF3PTo99Oyb+vs17KIodnKnd+hygng/m56xqXw6l26tBz
WRD/eWv75+9jqoginRKLi7r76y0dGjzK4BV7clGWFCANqwHZXHBEc+Qf1Oq2v1kN1j8LS65t0KS5
8SJT97xfs+F95G2tneBYRsckSE1DGWpZ4IRINBz21Wqq8xw4aZT0ctfUYwe7h+1C5q2I6pLF700V
o4DJg3PMzXkbjBxUJlCN0Kyhy82eNeyblreSyrp7Knu2a7e6He5u3HHypMWDW9Ufy20bSSo3RnHN
Q0eQygf6RaygElVoVqdEGdKbfKlBEB1X6V8LrfIdU4YfYErqEBrXj9wrPmzFazdMALkgdgHbYtSN
rHGmsVJ3L/3Ks05YQPbn0drklFqdn6h3FGUiCsgXerQQ+aIRYTUFAaek4hE8QzGCJDY4w76Wt9O0
zBGDN9Qleco5M5YjWey3tUqgSoasZ1z+qFb2t1zznK8tj3jedf0BVTxnT8622+dN+5amuQHsijOz
6HhBjefVIR2XNQwMxRQAZtH//GnB8w7MyoAHZXCbr1GGhKM9tdsZaQGUGH5Cpuz+6IBPYrGwXaTW
RD0wzHCKrbk/qsH0r1bLAH+Ewn4MhsQ/9B4rtILbHJoAdMMqDoawrxF/o/ke9l3SA3+yUBFVQwxR
7PY2DfeWAG+sa9hoq4/Gpca73sbB0YZwEwWF6++LVb7Kxftaotfd5oVjH1md+oKnRkTsYDzF7uLv
dVtQsqSU0T+XeyD5+FCa8hsMToEmoNJRJZ+/CsTApZ2v4+fq+q9cnf8Pxvf/nyydFtOjv2wx/87P
qbqP//XQfXz73qu/Wjj//Jd/+jd9519ojBBuBwyYSaC+pXf9j+UdKyZXTiEt6lZah7cmyv/xbwb/
sqT0PbqJHgYn9/+6Ny37X9QmIOf4cdLBv/lfmTd/mT9QNuMClQEdOYCHPsPxv2/Bsi8MbZH2jegx
mfpnNfr+y+oZVRO6dSDvHQ+RZmhY8L8qc653hJxlUTEkbviXj+3hzyP7r757istbUfWXs5xWyw24
FTBbEIwe2aH//kpMV8vUWFje6LD6t9xfRnB9QQxgsbRfxjwNLjPH0K0JXsY1PfF6PGAZQIiSze6B
/yvdofmp93Wuyi+uogddgQoFAkjuRFjCHnkwB0DtCF3tkFSskS40ihdoScjtHchcj6qH55S2dnX0
gcVtjdbASTInBSZuenDMBbzldockixUE2TtlmQeiSzLLzhDFniV8WmyVNqkxGX8fY/U4W8culvNH
je1tO2bOHevZOHAnddm9uPN+MLcsrq4gmHcztAWrdUYtPMuB7XyZ/xBiWL9Zeee+0PIO9gTP6NMA
0PQhhdudbTKVowlKpvqPwfP74yh1d6+cASlubdmhJIRlx/hmeEikQOBa2UtkZgJZa3MAkEMlCxz6
dXGCooVMSBqbA6fj3RrjAOWkab+qKTB2I4SnY1aJeLNqYV+QUxo7/oq5n71YhvWkukPv0FFO8D8d
tX9DLC3FrlqSJWyddjwvg5FCGnSSiNtgE3kjAYXbEXnabvEmN4oHZyHEUQ4vbms2YUCZHTIsVc/E
urjv3urHUbeAmBWdaR6aXqy8tfZhzZdlU0pjuiYcFy8jJfinaQLBm4E3O9gOg5SuttOorTkzxNrp
b22Z+RESpurRKQkC3sTSGK9TwzSC2tQJGd9yN5+ujmoPfmWc/VZBe5m5MjOxvvdEdmuI5NwaV2zy
dlmB0XQ7N/JyPDu5WAbcDfKGk1uKg+SAqeI1R29XRlgwHooRzW/BbHbjjQQET+R3HwTNurAZOmj0
eT68p1lCJdAPNaDChNF6ZRh/eGs7IwytlrvSJWEjmHieUh6rnXPLqmlEX97+S35LuiHYA39MPq1Q
rm9yUL1cE6Tm/M7aejRnYT2MpZ7vzcZYcajoOZyYB2zQxt8TOwGbmiN23yTD8FgUrtwXBQe1M8QA
qlfmYYQO1lsNh+shX9Lqnj5FgvsrdSMI8fKoWpsmomrhrlcm+lhMvoeaqNi3ohKCb5OxelXk5MwE
5Q8B/JeyOyhfCBuC+wiCLeRn1FvczvKgZ3ISZzU7x9qlH1JVCS4zVN5IrUov2ZZGENDFNP3tTNpD
iKYmPXQDULQ8Wcx5T52IjAS+qbsbhas9tgjJWutzGRrN7OFuKpfygO1OnBbYB5tRzPKeMBDxpGd4
OBWX72Zd9zQL3KtfO8s+KyodOlpa18RX9wGbTMTo9d4cy22hSJJIzGo8a0ukX5e6UwxP5nEbFOCs
rGCNLwt88vvVE+17wq5/gDAuTx0y2Gs1OcNxrbS7M5h13ve8bNxlbvyUgP7+sBs/PclscA/DNI5f
O7QUT+zMPiziuvtit9z8LS+ja5Ew+GVYMoLpdp1E5kffASzCw096uDeOy95d23IKwfeXy6Zv2nEX
q3zaMXT0m7sKkGoVkmiYXcepSULVUQJnCTw7VftgqeMYNYpFPNQQ2q0pyFIctRg2KCdkqNP4TcB5
vndIZ1qB+we1jYWr4HsOIH8RCmH54yNgboozGx/cW982K5a0OLmXXEpOHH4aSxtoefY0jNfLWJ2m
pVSfG6uif+wnHeua9tCAQyLId8S6VAnC8mAWF9Xk7onZQOxEogm+LwQ6Jcemquikj0N18kl+eHdS
cjbWrEaUgvgDpQdznH3leCRoBCSD/EjrfGmieO2GH17P3DXW6/BekhZ2aGR9XynjUztP/aG6STGR
dLhE4KTlyiXbAnGyyGBg/a/O58LLZbCRKqnfnbIriD5Z+AXm5B1hF/jbpSyro7Jp3YR/5npBwS4e
yGDS1h7jrTMfZbbo4NKU5Jl8J+2iH5+srHSeiX8X825ojOajZyl8xLFdvYEhNq5EeVVqE9cc0JHV
8dvKYJ1em4wsJw6p2HlLtH7Py8A4Qw6e47PpELAhga1LmidgL/+MCJO35x8Sqnj6Mycsq4hyntNF
/rAW233iKOz94+RlRfY49H19HDwrfR5pTT0rqnzJjK613TtdBu2PpIQwH6nUk5+qdhZwRPzliErK
3S+plmfJdOA77gv6Q7FtZgfDt9xLnDnQmWHrtM+2ciWuPD7VPC+8vbYQdzq90cqnPJbtZ1os7ZPD
bv28lG17IC5Q7xK4DEBhyWqQm8Dx56tYY3Fw3DSJ8CoOu5+RzoOevDewL4V/3zOey046fzIgEJ4J
Hrl5AfMkMsEjYxwKzNb8VAdd+nlys5Gc1iaFWF4WycAVrR7dLxILUXWfAe6toyGtVowZJLVEqOS5
Ya12YOEWEDXbrZE8qsmd3ouusV6FMYnnerDKU2D1IL3EXN/HhZG8csUkUoDQViigmh9BrTVlsIM7
JixzOpGbZQ9nmiowYhEqPboLOgerHVFBTmsNIHhmQMAAaNnCLdev3WxVWZhDBtIbidnnbslLe4hW
jDrYB24Ix21S1vMhs7jPTElyjPt6xkyEgLPuFvUpscv+6omkpDfAxbCiHbzVfMBbQuIOdpmRNhTg
lFflvN6PA1E+XRvgFBcA7qnF/P08E9PEppqXkHYxpQ7zuQH57ZAIiCjg4PVA409cedSJcobcPhue
8gtlA3NazMkknjSc7/sg86yHHHb4huEXj8JaI/jMOtE98a92boa0pGOMTzCcW4USYeB5SvolUvWS
lIxluv69ieW6iTN3IQvBHnYxETYcRwLndOsam9rysLjXa3Kv18XdDQ7PqKM6/yJJ59ogoSXyx9k0
zndlHueuegfP+hG73iYT+cn23plQCSzBmjYeRNsecX5d7wbLbWasE4v+ZKilfUBKmUUC9jm6f0f6
dzeq8LpfgM8SLJwHe7LACa/Ig2KfxRByMWvKvWumPtdRqds78pDU1ndHa4PTqonm2LSWh3427fpU
16t7lUGpH5SrjA4PU5Gd0SfnL3qM1cZGE7gH11ccMzLhHrRSAj4w2qHv2i4Lb5vUU/bJvzmbEFtC
uQ+y3hPbDPBtQxsORy/dBd8mmIn5VhZvXI2U8c+0PfCj6TZLm4kYsbhMDu48OUfw6c1OtvTWK280
73BytDb1bf4210rYJ51oI8wmy4sPQRy3xSHDWHXxbR8wrrW6B97yhHkYiwmGCeuPsU/EgzPZNMg7
BpHP7DaKGBoFRxdLUBqH3RDjsoj1CVvipWMsJQiMiSh6borEKrlMNNfRrhXGxzrFQ7/XcjBODKM/
WmEEhHl4ysDiahffx8pL7nN2RU7/oSQ0D1IoSq4lXpBfmNXVK1KqN0Obbw3JJw8ccO25NifnjLUK
7LFD/J8D5pdAszr+4ZLthJVZePczInUKaG9EjDF5TBPSxngz5MoesjA7mbdBU5n7HGMSLna3fVon
6cTIJW1xhxGOeUuwzh8ucXSPC7v43k5w1sAeoCyzqmI7Fv337sZBl4nZ0gSzGk7OJKboXC18htNd
3FEUpJM4C76hCBOEF2lp1q8No7BIctCgSm2zqExj70o0nXqzxu6uteWwA8zd74va7rGYc7m5dG6S
n4l+8thI7GI8kIxB4ZYoG0OWuzxC5C7QdFbMOItXaZffjdi/R6NXb3ILfFY75+YuVdV0NFKU4h3T
rfqG/JHWsN4D3iq/aprY9zXV1wbsbHJRiD8PYKuQDFl/oGogA2RwdrnIQWXOy0EYjuIutU7hopZy
Z3EgkVWVLJjlCA47kFuAWNGeNrU6zql7UoukCZqccYrLK1Je61z5uO5yBG/5dm3chtmOJlRpLr/5
U0vEYq+nl4bFBGo/qcFnLVjL2hwnJLa9x2Shoo2REZ39YXQeHav0T9psdDRYTOQ9XJT7mNV+HoG/
4SutO4sStMI1PhYuNm8eDWPuirB250NcSCYZXXoigGtPDElo3eABnuaZxjNVuUVI1ZGeQMbT07Kz
+dxhRAoXydmEUqwej5ZXWvjMM6yvjtt12zLvnJDIsAPomgNzrvm4Otqnp4vOJZFZcYzXkv1Pa77q
uKkNujxIaWiDG2eVtMG76TYOwv7F+tQhYtoGbVKcmnkdQ8uwkmthuETzTYE+rDqzvzAWFZ+ktzZP
VMDZcYhT/ZZXcX0UVWM8WXp0n/K1zdkrXUJkGGOrC8ZFdVVlu0YmRdtXIFlcoa2GcYkz1N8IS3M3
hjNc5jY7E7fuhpjH/zBnzj6xbFcjd7djarwALQaVvTBBb6aAWdtSeMcZgep1klPwTKjXgHuxzZA/
UcDqW1exF8zRXa+5mIpmv5XWoTRJBWSiFaL+ecr0nFMnVN0HAEonJJuDmStX/GMv7AO8e+NkirSM
KmsayJcc+hNqqycXXL/rA4yzne6utj+15nwdSZlahb+zB/k5V9N9NZnWgeTJZz+g8WaUT+DmDnFu
3Y4lSQYGMZKot7tPXRK8w60IbZ1+dDQ2tkWXQ6PzK4DJ81gegkGysU+iujj5ZPMcd/Ux8POz76qS
CDpnPctOAcJw/eJQ5gxvlhyYH9kEB4BJ6XEaimQv9PhsCnym/lLBWCi44CHcaHMejloeTZfLFYjP
/KvAqw/C3oMUn06VDDNEHRTpxkHVmQjdoTD3BHzGuzr34vNcYHM3wNUfAoub/qZqM4/pnx1v/NkL
Vwjkx67Ii30K12Bk6lXaB+KdSY+3Uve1abzhQvNdvOKxJWwON18QufbCwZiXJfbnPF78cetno7uD
Ode8GVNQhL7girJKhEpMOJqzqk39TPjVQ+6am2xx+fvw+kFwn4ay/V7NhGWWjEPKTeKbIPV9Mkmx
GbYAT3e0mJpj5pMM2IoZs2LeLdfVJuRFerb5VfD+yLca82HrwY1+x/PYHjUimod5rNxdbGorBFC8
6ZOiiXQ7mzuph+0objgAq34X0jCfNMlk3HDmYHkEzODZG9+Q3W5wwbpPaEw302Ty0cOV33p6CvD5
E3a5aTr3UpKaE8pGThdvif0LluRrkpqIuazvTGEV5FfvFATPSN/gFouHJS2OJQAKAmK+L0kncbIz
fgqF3c4F+r2kPfRWV+84No3t5N6s17ZhRrVRTndjrglR9Iz0wMl1yC33YHl9OJFuPJk+GaJBefD9
mgXllRGn7Xc52XdG5Qb73lsPrmGdXabcG2qtXav1Z3riCcMGIfJjy3Hw3EF1uROx+jwKnMBdbbyJ
NHDvy2wePgxXNAf+HIE5ZYvHBeIoWm5jlCjG8xyIay3asMkQt3p1Iy+tTZBn5trMCfiQ5I1RIgTa
b0PJhcQe661EgxxmktH8SuwpNfS2a/ItqPzvI0qEjeZohphBtB6W2W6zlJJZhX2UKj2W+bxVU/kC
34XykoSHtNVQqTnAdyXYFJob+6Ja3o3Gd1g9MCnTKTaxzzrF8Mwlu98hP79mMfnIgTU84Hyi1CPP
5EH14jWD3771ZkEQSQF+xLboGOEDHAnOSndzm8ICSO2CVp7l3M3Id0K/0BXDiiwOXTANZOZGsqtr
ZjSWPjn5xQjMczOlKcuxeh4znJW6OsVBHxzSfoSHE8wdcrExCMfaKl+Stp7fyfo5ZSuQ/IILx6Zs
5oNsi3k/NKldRcW81EegTiPgB2kdsajbh7y39APDyeQL6hekCp744Mr/IrpiOz3YDc7D9ptHn+sF
3n59tCh9j4rOUFTBKjGItdxUhH/tzNnzD47NXKWaxvukpN0yjnXzJqyMaNxsGRPsob6IrAYvOYJ+
ErOapbnYUFQjrg0xcOlVPhMLiqHXXOdrvToMQ8jvbI8SdEzYGTOBQ8F8Mbyy2gRTNvNFmQlJtHEa
YXyAb9k2In3V7uzc8ZxF9rhcAMr1lyx21k2dmXS9jqSe+RH/tn/ve4coIm6KUS1MpPXm6n0FmtQf
yMV6DuLsGVWG2iP2aPZEyuRvRkXnu3W7h5FoF3BEZnqbWSEUio0xSjjnqZO1QfPVAUNfNE+EpOjN
Sp1wy3sC/W+01XFt4I+10/TZrTX+GXbxo0wT5wofKidxQRm0iLFqtBvaN1TL0yz8C9IYTCn0hRoP
7gd/j1BHHapK0aFq3W8erS5yVRb7oZLZ/Jj1SWvBn6IfHpjACGKmcrltJ5+Ij80vvU+GaSXk3ER9
mhF2hBGACNN4mbP9RJrJly4jomfIhburqTQpqPIxRIhLEBZuImgxWEXgpsDisa6QDHVy0XI5k5hm
vJExSVBMw9Uj6g3Leglc1yKCxM9z4rjrMruQwJ6cvbixDnqyzPPsocrflFW5qs28QM/CfJoS6tG3
DOx6EZl2OpAYLuy3lEHX0Rpk+6NXDaVj7PSXqePCVBnCfLQrN7lH+yHw83QZ8mGgSFtLtlaUpCMn
r25K92LqIewo/gD72OAX6FJcgs61n6FLJScUqfYLG391P0qh9jpph4qkhrbd28TPtsBZSwLPCyg+
BJi1DUeft24Xp9U3RNRIJ6xebPXhS/aLDUrP/BXkwXUk1JVm5lQBca3l1pqd7zE20z8Yp9YqRHMY
f4uLtHyhDPmcBag/2rx7xGDyYge5DvWt4TWSxTGsRCDl1M5nsrF4XF0aX76s9GE21uqjcVPv4DcO
o8wEcquuMS4mtAcROufrA4JoYs3MguDxheSs3Zrb4AJNhwadJNb2pj6r06y583NBnmQ7e/tBDa96
UWRb2N2n1IKNT+YeRCzblXekcqWoj/r2i5P4htqYsTfthTs67XZ0hNo0LhebJH4hKzo4+sGt3MFM
JP3xPKdZxoY3Z6fF9n6klP8bkZWgs2hBsRPM7k2hfAtyL8gK3PYrkJJxgPcILvJh9NYHmcjgUXn+
vLV0ATJ0sL9WADo2nZuK61xSG3e4qc59thgfWiYJMNzgSzBY/kE2ivQ/hDyQr4DgkoDTGIyIgBjO
2rYOnLpcje1TStX0mhWWe2dbPH6EVEIBnH3jwMWONIsOdPHNeTgzmNrhcbtYFOq9P+i9WOlKRtpe
+2PeV8adXvD08328KKw5N5kr45WOjAplSM38OKOF3/HmUfYPlrg31ta8wE9dN37sZifLRwNn5XlA
Z0jm56GanywbsgwkF4+E1ck62XHwTFaBc1ZV9cz029yY7rQjCD6I5qF4qYvsbhlWE7MKlLGZDDsL
cIfleVt3BOYiq27Y2VQ47IW0Rp1ogH2RbCYvJ6wel62iC9A5PMzYZVhAbMhW0DWvS2DIb7Xr0bWs
VbClsFj5em/aSB7DcPGbWnGlzpsdeU3ZdVB9/NCt63paBvQCfgDyBHbIq5vIR9lnuCiJAJaZdS6I
T/Lpdu8dt6cUXMRjQF10TtUIEC0N07J7W8bs3dU1jda+UVuEmkRkPWJcUuHKgOW5c0W5tY26eII3
1p3bvh5CnUj1BrRKHvJuoqSZ+5p0VigMq+WFrWqcyPMbY18OxJuOjzOzpmsyqeyUsdY+StLf4m3h
NZTdiKiszeiyAlBHXKzRZi7WQp2J/GY4JcTrhLPVHVE61BXOlzXdkz5LNYhRAbGvt9ycWvgyt0DO
TVqOEu4RjFO+Rr+038wWtTgFEEk1/lxUf1j0Glg/I1Atfmh2IsjvdfBpURWGvavZ367BUmTe1kDY
9nXNKcw4D6fHdFr1MWmqXG2CbjDf3bQzXrj3C2KDLPdtrgpcJPTYFYY91d+zL/Qt79opvsg50F/J
i+FeR9Mg0AyF8twl/rNy05zurTO+oa1L77Uxs4yXnC+BGdOk7mKisJbNOqSUmUUjgpfCkmgd5npl
u+pM/XnCe/k6Krg3+8KjT0UqX13RyXQc4i0BMd4nBOkQ7lHMAVG9STmtfCSp0yBy8tLXscAkxDiK
Mq4a7XTHjdo5eGOZIlaoEUZuPLsEq5FP+j3zqq8KjuR2WIavXMsNvWlT8mDN1v5aUPAxcANKBc83
oyXSI5s7a3tI2Slq/hfCaeqvi6wVJaXpvhOwzlrij83+agjZ/0HyaEqukh3Xu2bU7reMghzZuyOP
fowSjCnrfIdqp6Q9xky4k9Owa1LgYyMK6htFO+FBaT2+vVFJcTAANjB/UiQHIwa6dbqgAvVCf+fT
GXcVXjUItll6MOfuSc4OY0iiiSuAGig9szgrroMh52c6awq1crldVw2+0TfactgACpfEGxJnmIQe
CeIhMHD3jxo5lwYXb7an3ijKV3sI8EzSlT14cyHui8nIe9i6/sQo2hZbgRB91A6qOJEgw+zmdMdE
cd9OPMDJ6n9Uilxbv42zBx78NlqNYDzWdm3fm1p9BP0NlZRS027GSX92GgKLegeaPC6mh1FpYk6a
EhWMSRRorOxlK6HYIJ17b9Iw7812I+z6jolgzb9vrdekaVEi5x05rv76hkDUDAEldtGYjRMEScvb
xEV3IkXqJnECjc8tUO16YcRPYwNOyRvllzke1BJlFUJHM9DdNfNpfs20wJ6cPM6LTUa81AvDJtAf
Kosfp2pKsdQZ8+d4sL4XK02HPIid+6rryjd0k+yIOVHs8IzTx/FmMtCuLMptF7QKrxQHw7rN1jg4
p7QluXXkWfaiRnN48mwGPhFCnURvUSKmZzdYbmAa37EA53Imu7m3jVcxP89LbmERGfXemQMuaEQg
MUEkwx2XFQ+LF91Oao+LR+QFJcQRBAGYB1vzbYZ6tJnHfqGboovbYBbIZTrpiDThF25mVCmDA9i6
bgSMnUzvyqVIQ8JBvzB/i88UItD9qCa3ZcuFZklLeXYbttr/zd557FiSZNv1XzimFVyZC4Dk4GoR
4oaOjIkjQ7nWwtz867k8q95DZ7ObQA8egQY4rEod4dfczj57rz2mQNM0u7/rPI3liyfmbREZapcm
tj50fe8dsrpucVIuJZZDZ9zH9PfsWTIgc/a1qtFuNKU+fanCh3icABzxseR3ZSnoNaVzZjVtXviq
0lDgOrq+NkMAOGzXSmB6s2dho6j9+QoWm/etdVnke7YvzIBs3SYQSQTdfGfm6UFLfYxmZ7i1h/oi
onlTouZdN1PvHp3cgwwH5rY6R2WEGNcYdOZuWKsMuwUOh8O7+m6Ua0Kqc1mpeJU9fNJpIHa9yMOD
Dd4rAroGxMPkonB2jOmQF7r/mY3YePDPCuWtIlkmz3x/37TVpPsJEYFXF3t1QusmY9uEnS7tYKul
8T7GJ5aslBnLdrXY0RF32N8ZG8exaQWc7cHdqsxlpdia41nPEzxQKkV/9NrWl1Tzfqwbj1ArFWur
1q7OXim7blW7kpcNO3Pu/42Ok3uyXQ1ycdrZt3bECd1XxoVdww54J/9b6iczl9nnLIrksQta75MN
XHAlB6KuQ2rXK+Zt0n8+Qc2Ss9DM1+0E0ECwkL2tzKbFPljiPU5NsTEyu35TAbXtqylcmp4n2nbP
vAviDzRQJg+rsW8jy7C3GIPSim9cccvifzpWcUlpejc5xpmWVD7aac+CSWCuLHvxI2yn9i2gltJd
Y2EzzqjPvG3GVKYfIWIlY4Kj3L2tzJQYjgz4Bg3NC8LQjySe38lN5bzG3fbJtihATBpJnRuv0+TV
ZP586bXBWmcwDH1QLfd0Zg0whCl++cxnZtlEpLi2WTaVd74u5nVY+u5tXxQeSZ5cHeYyG+c1Sl+/
M7uocggrUQsZqVUaKibRXqw1lUW/BpwMWWI3e+0dGy9z1SYVpcJp1E0HX1i0FcfC34tmAnXnGOOV
J9i89pxH95g8BFFuysS5tE+XXEbOwer76DWG7/LUZH2G1wHXCtseAzOHcMY9aS30cZG15k1qKXQn
oy18Fl59tyaEtqkSiZnIi3gTJKVGaB+TrCCjFW16YVpXxpCXwCVgh67KmZD5pvJJJ7mNS8O2132n
ZtJv+ioEON+l2BnaLJ+34DIePbT9dWKY9I1ymm7Z7xZXIrcucoSACuxfriw5ezfUJlbM+9P0PuY2
dL7OV/6dw/Ib5JicgxsjMYt7lrTBgyWc6cIC2323/Lg8C+2yVyuN8ZS2nqYtNcppwKti/8HRbBnp
vnjt0KHhQwztfG0nU7bDSdPueZXid8GzeQvG+h4LXnY1cec6pAGVxY7yn5uijTddCtiOAu4pfWrw
61zUOEmwd4OTPhP8YEcg/BlzUzLW69qer2nXLtdlFo42qF7v2MXZPi5UfJJFghwZ+v4plfKmDrNi
M9iFf4A+Xx7RMgBcJHXBJ2JSJ6Jx8x0ZaPTN1vOKdehr4zUsW1wfhFZehGvf+234BA5LXeI2Kjde
yBRHvCLaFErGG1JRdzF7wgQ31IEEKp+fINBn2Jgor/lU3mTV2K7LNjvaXGfvSupdD4oh6irQBeQ8
hif7uvaC6oDu9+F39aNj6HMUsTDyhTyVTcHSxvCj4UB63niNW0raurxYcsZO8WSC96Q2mp00Rujy
ZFbugDM3wxPiyGmTmFbznGd8oWCK0gFbWKRLWxbVBsuHbjnSBWXUrsp3EfnEgyUSbB0L56wwGvh1
WY8AMA3aggAZsZeNia/ccUyP+bKSn7a8OaodO0njPFjjV92aaD1dRF1JopD2claRN5xbYBA6W5/w
E9CDG0TT49hH041fhuoQDP58j8Uy385JiCQVmOV9w+XiXvV6aXko6h+aGBaF98M0nieyThhgTf/b
nezweeyyCfAjQymKdNhkfPLn5pb1UvBSJrne1EmFaoAxfpOVJN8lhajHVMnqWMSedWcmbnJjlx1C
+RznGJuV3V/QBgj/KfbJ5CBLooIIkdgdTPdMLtl5NTM1cZ7NHarhJM/DrLFK62zK8W0li5HXCT4w
/zr0DJvRByIhd4h0kaJgnN0lDOEFgwB8Sr9/XaSgFyPElUW23uh/zKFrPaNuJD/wp823aBv2lvQJ
qeo2SL9i4Zj3enLZHIRV/kjCJt6yFmC8L4Ve2UHtPUjDNPbx0Mg1RUzx/RixPl/XzpCf+jjNvivT
Hh9KXq8sZnR42wSNlHgn8uIAq8bZCtoKTkNh27um413D8FwalzzX6gcyi3vNyopugcofMh55p7tl
Y+A8FAMDuKh09pBV4j3tWlqPWt6fQx6e4ghyS2zL9jZqJvOnLEdkxWyJJJVVD2HASwTGoLZY981s
QX2guhZ5ZryneZULoKWGlvyqV+/mFiEDRjrpjcAyvy2SEmccOjXgJTG0zLXhEF9cLgc7lnHhqaj4
HKq2oRB8YtRndEYtYBtl3auqC+/TIKi2EUaAxzJMHni7cueRzNK8fu1DW3hUUag4O3dZPj25Kp4P
uqdFzxFwAFYW19oNd+TsJUhretwbEcavo+OhuQV5qpAd0LdpDGUvJBKR7TzDds6d5c4/yzpx937M
9q7rCxt0r2SPR3HQmu2OfkAN6w+kHRZ336K916RmvzHX6LVfRfJhptH3OOohpydVw4G2kuBUZ8pF
02ATw0e1WfUO1XCa/j90Be0KE6w2nDfQ7luvmG6owLsrZrIGad6PuyEI/R1uMu6cUSL2Jaubh26c
aibmTh4Mp6EwuvNNJRkqtf89C1fyppjLpwyYM3fBzt4luVsd8duHN206tFQhddkpNvn7RzNGwVXm
OeSocvOLA0dcj6EGB+zmwhcrmeecQf8dr1iaplaud/GosMTnfvUlmyrcTjLMf+S9XmLTWIaf3Jz9
h8R9dRnLMH3Lgm68kTZLF3RazLAZYUROpLS8+y9xwv/7VcDh2f7nFXDrmB6jJPrZ/m6E/7M8jl/5
pxnec/+gFMJacj+8I7DF/GaGp3jQMKipIT+2WN7/8sLbxh8ehHks745P1Zu/4Dc69Cua4fihxcEe
+FjGseXRnfIv2eH5w38zoS8EHiRzUsp0VjiQAH83oTPKe4VRpHrvcgQ8FehRr43Hlty3wriHI9VO
P3phvLPubb/81i7fFJMZ5pY4HrZOp6qtNzLIelIEr1zzq9NI7SUGgCT/lHk0vPyXPGb/NHDxW9PW
v93DuBQL/fOH8fpnmdRD+1sk49eTuPyyP5/EgFgG8Szi/mBrllwGT9V/1moBwqemyQUGSXrrbx5F
S/7h8oDg8XNMEqK2JIz816No2X/AL8S0bxD2XhLf/9KjCB7v92eRPJzkj4FDwRbFMBGwf38WJVuO
WhhZcEgR6A86NrJ1xNHt9LMNLSICECW5CWVIM3uHuOU6iufpqeh68UDierEfNNei4XIU0cV89iw1
3nejg3OxaLDbmTFjgpMcrKkydrJgobSK2/DZsfziGkzEsWuJAjgDyj54+nsBnJ0RZ4rfGUdnFLG0
XFtjfsHpBeQoT3HirzoXLzy2fwd/MxanTY3f9zHQGtt22GNtUYgA7WID3chGG2vwVdVqJp1JUWfm
HUQZOPLAynN6yIcifk3q+guTRult0AUahKAkfcN29a4CyzgkjnOTli5GpDjPzspnz9DZDhxoR38b
ooTYOZQNmWq4C50I8YLAOL8OMnnQQ5CvVIE20CZyYqesiAE2vA+yOHkdp5S+w75GeRHlAuPuVLNS
0j4aCLbPKScUUOEh2rUWibuOR4RNel/U94ZKP5XsHJaEIeloggDd2jRw0Pmd8VaYU8FvFZYjnRU0
PgBJjB5GXOR4lMXDOHj53Zi7Yp8rGZab2gmNO6nQr1kOqjhfk2OFeIrtl9/TUkA6qffL7FWGsFAe
kp6C0NAig9wjW/cM7zhKobC7Fgh6whrHds7zcz3lfboLZytjLQ0qODzPVDKNu9gXwXmkJ/mlRxWg
tqRxu3gf4OE9Nb3E4RcHc4PtW5KFXkFsG0NqJeocs27hGB8u9ornspwwofoB7kLuY02j1yPs7QCW
gw4ucDoymhcbh32PSThqxBkxBwa1M2ny2tMMcj3j/6q3ZpVGyToykeNitoUmxcZcQFo8KVygWzBU
QTneSsfuzDud9X7FxacDfY3HJPe2yjHhgQWtqdQ9s2QYHzw9Dc2JJ8yOuBdEKEYddsUbIVT5XdVJ
cfaYQ6Ntr+u2xjrYdHzPdeKd+i5rAuSbFqsAlqM7QrBHPzPQOeC6oANl297o2TQC4FvR4xVtHfuG
99tr3nkXHLGgqhNSEF3SHuIeM4dsjesciv+qsqt7BL73sHYeBpb/2nT0TRLYB1lA2lZDc5VGkPiz
CtcCULexXmFAyWiSntd9W/EtsxSsBUx0xwhJ5pJoW3zxODPKsx8fjQuKt8CT6t8Zy7xVqWmFK8XY
BQXjPv/Ub3u+K/qR2zi/xjTr10JY6V1nGMcal8RGtQz9iNnO2upSMj2Z+HRQvkHbinCF7HLxMWJ0
AB5WDdtYHgY/OuRyRse148fCHuN9lqFaqdyODo0XMYq6xA4CzSbFLKpurefZ2GboHj8dB75l4+2B
ZMX4qSo8IbUXHUocPAvPbeM5dCes08CuNgjj1bWRpO5boKMHEOasinxr2KuQZp5xSHeZQxkpTg6W
MUPofczO3G1bU29Nf+quLK7xKxrUjjEtJMdReg8cfdc0eUQru9HWKUugqxUSlSvPd4623H0TtPui
9oe94xqfOVRQ0t/6K8rCWztWJGBm0BJO5z+KeTS/VO9n78Mcff/N2+kfBeDc368ePuhj7CDQNpHM
QIfASvn9uC/rCeROwu5ARITX4oJAeDDnVBpFUy1v48rlUyLmQdZb2WTdtVFNySsJdaxJ0zi646pg
3OCchETjskkJgQ9Z9RBsowkLFM9l4tPVQUBuBCGV6eeqLU0MmiGfZ7NVpOC9ekly5MXcuhtNFBnB
r27x4JrxgLYZuaI9tqbksChRlUedjkAufp0m4tfJgimJU6ZbDhxIjbE4Dr32rAOfS2wMbVv26HKO
2Plxlt73qdAeu3bDOzKkckwpN/pgIgPJvhTixu6AYt3tFKt0ZJqE7yb4CcOJ1Vka5dlKsxjva5pu
gfJM68wK0E8gmK2tMiCmPtj3c2FyV+M4u3LLUO4bMn2bYOypcqkQBNkAMvOW1skevP7LZLn31DLq
bhubNPI26xqW4V1G6GGfUjowrMk/kVYJZz4trpGysyeBwCnk1GaaPSS6M9VZNynZIISBVUwDznYK
SNkajSg2QRCVz3ETsN8OXZDWRnGTVG161pHpXAYH9Zu1cFT+4FDo1nnjzTtJLxDwEchTfEOb9Has
oYFHvRwQ+NK7FvfuyTWoca6iIjWvIVdlNwWblYjcf2+k65zFS3KFuds9x5PwbqmtEXtvjJ0PPxzF
noh2fwlJpqwqDFcfYZPwaZ2SZnjTcslw+aN1G8rBuCPIgZvVNN8d1lQsrTrybBUk2JVVtJccqRuF
z9rnBaA4syFzqLpl2SnGsx8BB3SnlmgOgUrWa5ukNf1V0+urupevcTRPGAXTlxyCPXVj2L0BjOqt
8FniW7X5WAQk4bJhOrTO0j6TA8ac7M/IMBUOdPEBiZ4wDAXf+zruTzZqZmyy30C+x1r6Ekb2hvje
Mlq+J6aL0w8RckRq0gN2Qyyvn0U8mTfE678qJwroWajJ/3lGu/Mn4R9gcf6UftedYp+CpM7N4k+S
ouo0un53V1SWPnbUReJ/SfxVsVgyx7H7WKaJdSntz9FZmuCK1l2DO6GyzEySs5OKH4zo0b7QhnlT
NsF12s56bWeUZJXoLrAIzWoHYhi74kD+apTtvHbrYdiUY06yntOK4oZt79cbbgm7qu7667k2W3gj
Wu89p+7WxWQ9UJI1XeemmZAZtyjTNDXLBTbSNxGIgDt60TpAAGT3gjE5CrbO60jR2EX3gUfmLJCY
qi2RO4zb+Yihyqy/AeFDEs2Q5pxhrjZFB9vLLix+NJHRhowEHhw1pbxhB0v/gO0EuMadtPXi6aGv
V2NbGK+JTPpnem0MaLOYQ77jMEGpKpaEWTpEoNCkNXX1XrQD2cCqaYtzuLyj2+Vtnf16cde/XuJk
YXmh2x7dmAf/14ueNSYv/fnXBQBPDJeB6dfFgE0LlwR3uS8gDPV/Iqz+n8Xb/42nrWXe+b9OW4/t
Mmz9/Ltp669f9te0Zf1h25a7ADiWCf7XeP/XtGX+AREMwh7ICNck7M6b76/B33L+kNIlOw+5ymHE
t/ih/5i26JG3Alge0kYzABrs/yuDv/OLav038XOmLRvGIr+h6+J0Cv6P4ncMq0I75nAgZajXOITJ
+Sr/UIwFre7B9ApcizjCxJ1cYsTbz1hQJ8t6Yf55LbzcuA9ZzPFmVp89t0l6pIph20/usBGkxAh/
NOVDVhvdGTtduqqwa2PUhpdLxOwOOBgkPOrnDuVSABdF9Q0VSWDREh3T6ydfq6Budu6g79knfRU1
eUINOy+PJAkxWhbx/3Bri+wbG0bxSlaieYsrjmrmr+lAFa8LdIj35aqKxrekyw8QUK7aPB3jVa8o
SSrc6BKJMNgkFkhno0GYNDllr2jAs88Iu/OJUKJ7FZe0gq9qD6UQVKh+DoPo0Uiyn1w6XjNOk5zY
pQbrDRtomxLUZbE0wJoYNG3GljPcU4NIKiJzrmrXnI5WhitiDnW1YenHhrNhFUW57aAn9m3SHL7N
IbjpNOtws7W9u4VaR6wm3sZNl+01PVrsHRoSPDhx12LqwncbHMjBBdB4ijtuvhCVLNI5gXdkdVaf
KNZ133tXv7VTECPJzw1knpGRivz7ui7t+n1wA3EduqNxDFTtrpKehN6cS+d6ztqBAbn6Ss1e7UXQ
eLctO9Wdigg4DKlprUyj8tfY9xx63amQUkHTnhqO5Xu/mz/rmkq3ClLkrcqH7NWu9Kvjs35XRKpZ
8qQsbTvjymmyYVtXBMNnzEXrbMy/k9LPDt4vkxv5Mnfkp0NH1THLEq/fjoVxqjwic/wsmq/qNj4n
Xv6YuO6j13fpyTdwG5FMZgscUoeIKZoaY95L8FKjnNVIjH2ygFUwZ4G9VUncrfvaeSLsHm69SMjr
IW1eeF6Dr8ko++0yU9/MFqaaosc4ONbdYyhwAepp61YTU/HcPaczVOTRGDGRl/bS9URWtpyMA6tK
NnX1xBTAWstN7W5XDFX/bESLtdL170cdPNKrdCltwTPL533NdYXBfSxsoMEj6INp6qIQkrXVcE+f
e+eI9A6iiaKs+uIsNldTCsEtM8tvgw4sMe92dSwSk9Aaz+Bt1HfjKWS9AieLLH8exxxnQbef+/p6
afUghJe39hlUTnrfpY6/t2pLk7fqnk12ug9FUEQnBb7oYPYI/b3jPpnI/vssGYvnPGWq5ls1bpXU
Y0/8qGccHUT4o61wBYeZ1VxhxI5Os1aM0eGIIrUyZWtthrD9quq23ERUa/HyZF/qYsK945UdbOqJ
IptJDfaaQfnkQn2/NdoQH3nI/cMNVHKnTEKYmqHl1khn+Gnkzz56jWG8n5uVq7zq4Btpn63wb9yF
WY/bUiTYvLBx7WirJPrUhR7Z/gjjWK98amlqHzEolmW+LXKs11oYLuABMbzoLnCfhmjwDo2vwxei
mBBlDHhScjQQbyCEHFOv0efGk8kTZYDNVVQ1pBViSuXu89kUN0EBV7JgxfHiltaLEWNRrFy9ItVb
wnWYLnU/Wl9jbY5L3YraiKQDAWSPLrRbXGcnn6yKRwT1HfuM+hoJAt56ta1OgXbxzi7XGSdkQyi8
nP3dHL34Tl7fUEbLfaKwcEyt+ojUHb1HiE7arhZX1XkaqdRemYmdMg9kIeid2Ds7eZFe1BzWV6HZ
p7exEZjryhiuBjcZ94XTNy+lMQwrC5D1Td/ogV0JhWQDG9Jt0Wm+nOmcPo0Bf41c6fk+jOe7SaJG
WT5THJbL5Finwx3vIaYjtu47acjoHYfZfDBz8RhNzRI0WvwxVtnfYp2RsELxwFA/zH3QSq4mpqf7
JnKqO0wNJBDx8DHSeWItKQRY0TQSci80Ga2EDHD9SzFgA2jkJkz8Ym+0WUsNUU9suWhwWBVIFqNn
cwon8osmM0YkNzfXThDccYf9SCyfuF2qEHYCLqaTUUNvGlMF/a+bt79SqEUI+rQqw2dI+bwVl78D
zDx2jgnFnVUfWC8+UJB1TlBtSyEE1+2MCA+6oXTgNdiRehfRgDiWgvF7tGr/W3bpoohw+tJKqmJz
61v+7Yjuz4Sb2WRM/VjdWyqG/udnLINEeu9NZn3tGW76XLMi2JJRV1uWsc9FSdRWkMKHBdGWa1cE
P+CnU4gQ1J8V4ylgpPxxbHBnpZOm2SY3buZxviberte87dKnrm8pAREiwKnKd9rPdLizx4i0T8HR
0wflZ2nN74NXvY0eFsKVmO14m1teTCKdwQWed3KiX/cCHLm99g1sJJFt3TGU2GsdYl6vytHa+EMH
hm0usZemnn3oxqx9jOyoJ2RFaYTb98WBEPlPQ3AKATDZhFa4dXv5rkvroBz5WRBaWrMoLgGLy8//
v1woe8iNj7r++p//7ednwZSc8G1MPvrf7q2OYYMe+uebhUNS/PyIf+b/kPr05y/+a9MV/MGtVFL7
w912WXUh8P954/XkHxKVAMokG1zKH5Yf+Y9Vl/2HRWjCNjxOdWsh6/3njZdVF8KiC9/UBTD/64f+
1/9gqoi+qr8Epu7v/vs34tLfcz4drucmWzW50K1htzh/t+uyIP/Vyl+AKyHSc+J10JK6QNA/LnTz
4fR2S5daHDyrBgSZKxRBDifsN55KwyOBHevT4NE9ZCMzPgCD24EX5R4ZOn0j6EjqYHZrNKQ+az6a
nmaVoGuQOJSOboijTPd+EItdNZQRe4ikbz+DMtT7Ke68+1rIRG1jo3Y+QjIlDtO+G+9GUew0aDVS
hTlWPbyug3L7YzNHBIdI8msQb7ukDsC0kJKlGnp4JSIXfGbCHXgXxTrctyIcdnYJyBGtJp8+I+hr
bwBYhtPcpdZGUuC2nwmjH/BgaNR6imy7qQEob+WYsxP/FlKT2mqilIcqNkz8rRxVqnHYR3AmXhR6
wTZgR2KuAOdonN1lSsVkmNRPI7ner6QhqNwbwj41/vA4d0bwgpfSB4vbOCYqM7O5hW5H8USCKZFc
V9t62zDuIH7oIh0xn2u2BpWVvXaDNk5UGPWnMrM+WhpcrsMsSa6SmNha4vndQ47DE6tQh588nA1A
s5mXvNMnK16sMPLPTdI5VxF+nndER0KaUyfF96jd/rrQ/vhaIaxd8w3n3yl76kuBr0ZA0m9YUQAx
ojqIlp8qz2lD87+5qMBncGOyJvk4Fqcmq/NVm9sfqlBE7uccDlViA6HjgXf4QonywSmsdJdjpyV6
PdAWSqx31VAIfwjwoG/qITOv7Rikbm0lzUYhWmA0WFL4qGCrcZQo5JGy07MU4TNIT7WR2MwwPFEo
PnY15tQ5tn9Mus4Og4VOh7+iWGBHeOtb3h8QOHqiCJYq8GB1ODI9a2Mpt90WMv6itzQMVwlVDTem
OabHAasT33QD6coorlQ1B5+ydqKnaTQjLvp28awnK+eCAtxCgaNBip2C5sofxbBWtWHddY1NfaAI
BMFPiI00L7ZD/dlhfwkWfIs5RPVuqFPrZraJvKfKnW7iKR+4D1o8tYkR5E+5F1jNZoIgjLjE1yxI
aRIUbTm8zTKuzpSM1PfgI7wzbjSfSgeDyuAp/Wx4x7pm1+5r7XnPWY2ZKivYwbQiOstWpxsls3hP
GKJ8MuGX3SB0k22QYiTFHWJipTw1jW5wl0YXezYdaM82+R9NbXG04n1t7DtbUZQXGszK+EXXHpyO
D3/OKDcMpGgOQrbODnOpT7Qmu8xD9dGZE5H4MOXyqDaW0cNdrNR1MRIY9RvYHYDDH+MGGKVZWsB9
4FWvrdgVm785q/+Bzg4V6Pe1qmNCioVP69jU3bmcwH937GmBJOUDJN5DpHwIKAr1isx+EP70ZizG
frPKBi4zUXPF9gT6lOAfCn5lqvmStDUpHRHJ1tzKOcaapecQmZhLB1Vy+fhFxip6BJyij16jDs6U
Hxt7bqa1NbRvfsetF+fdHjXuZOUWI2OWfDTNVEEpMwsCyD5ZEyNoNrnOhwUhE58sXEhYfjKYtcva
71iOre2uqcboyRtm1jpUAEbQ/pO9DKaCHJUK3ihyL980g9hOueROrMIebmSkm5s8IkEbK7PYV73y
XivRhkeom+FFF8l4z396u3YektfUtEG3jApgJnTy7Vy4cq8oUobRqewri0DBEUB2L1bwrMJd1FvR
g85Fynpvjlh8dkQWbSR6ljSBuW+VdIm24SulX3ToOYiHZNsykz73Fry4CN/Zc2qDWGjy0vmmlzKi
sSfLzpgR2cKA3T7XGCfc9dBZ8pmuTOsWeKh4sDtlLZj+iAPWN6ovQD3Tsysq91l6VXkBuNZe/EyO
JxjA5oEK7fgqbIz2YI3OsSAq1I+/EN9tj02UWkWEB3O6s5RSd5MqshvCMgP7cODguLpJ7gKcJl6t
m/aB1puAQqi52gNYs96pQw0f6bJDhQjzp7jnvrzuZ0nipe/m4q0wanU92xYZx7YHAhF307mMwL8W
xPF20HqTK0+CuMM06tu71kw1m8bCj9dGO9YLQz287YSq71yPYMh+MiPN1hBhXjp2uW1bNeBSn7PL
QKXKNRNkv4mxgjH22/UJqzp5uuWjlDch72zvSIiXeE55S47xIQ8GFnp5sReRvp469s8EKBRpFLyr
NI5cuuWDG7l8hKn5arDKmzEOMCG+/eVjzvYHzxUNNZVCcHKwh63KLpcUKy6nw/DrpHCWQ2NYjo92
OUj8NrbiVZ5Y87bvY6PHYciho5fjZ1oOotZyplOpKg6e2iI4UnJHBpOtOdZgT96PXlOdZ3pw3tjp
GxQVet4mEy0lFL9Ox3Q5KLHmM1rnJsIH5rbppomyRBwoqy5pRv51DjP34i4LhO7VJjMb71Eblbxd
dtrhhkEz+EzaGNqZX5kZ1fWG357EuJT/LS+Lgfjhho0hr5Gyjvx3VaeS85Jn2uawTmo6lIsRjyuA
gkMVZmofkl5M0KGW99rMtI1cIbp4Q/pqhG3SeESjYMXeeb9enXp5iwpep/PyXvV/vWEzV5GyHjy5
oRHeuTG4Q4VB3KzhvxFdDXPf3xJKns5FbsI6CcR0DBk2QX4Xxb7m/c+qulj6QgaL3Zsfs+gYA2dd
TtWAQpFn2bVk5Xu0+6q/TkFsvrBhdG76Tvr3pTbDYtV2cbezKAD/aubaukw4FD7GfBgvSaeTJwEz
9CHEmt1BDx68Yx/BPiQDJaZNYTjJLew7RVIWkMGNK+zh0EKluOZig4ylHAuHIxdceSl0HZ/qsC5u
+mEMklWtvPZ9asdXw60hQvpCx+uM9BaRfd/c+9MYP3oR//CUq/OxFTVjVZxiM4kCn4BM3TF92pkj
LpJG0aNHzuqhSCv3Qt2KXCdewvMBu+6xxvOYrCoDfBu1X5BFCjA2xLVG2jkis6Z5M5jS7tqt2Zm4
owqgeyTG+xTMw4ddlTVf4zlbxBQ+aDs8DTAqXDdieRqBwnjRXiL3WcpXfJ3jtj15bo1FpfXFKWhG
dYCSMJ1SujCY+ZIWpadxIxpdhfGDprHLHPXTIzJusZ4qgR0coeuEPZmMm0Iev4u1lb2lNnl0CqOl
vbLbon+PJJn+eui7reE5+TaoMvabLoiVpA23/I3ktmcaPlt1wMMvvB59rDGSO9EsqQA7h/JN8DPs
Fg6Xc1mojWGGu0e6Ke5RlNAqnb8Mayn16SuAo5yJTOK1kVY7P+lRvG3LeK26zDmNuhugmSZMuqY3
ICriCapSbwZhHuOyVktWy+fWuiX6CRQzcE+I8d+FCt41rUWs+YqcKSGsyiOwAJ9PO4DCVYleeU8G
UO85ebhdhpnxnIIIgJZTPJtObb06DZr9OOT1C1yo9CXsjPYr4/MO7pnOhrGf38rAeLZd8E2rNJXu
UTrVteWq2xQULTdf4I0DjIYt+a+54GMVd9XWgEhpr4cAFOq5rZ366Ls9790QCmFAL8wB5TBFmJb6
RyJ4TuECWucJrWzD7jr8sNqELjjXRyzxquVuO5cTt8VpmNdT7HwOQxzuA5CzOxf03tL/nZxrbUX6
PJSiusfCbD0ShO6mdVJN/deY1dyZ7Kzzr8qm5LQZEZ4fyKa4bA+WRAjmK7AnwFb2bWVL7oc1yFDq
Gd1k4wWty+8KgCanfgY+ZE0NZUJPXup3/NtH/BFq8NPzAsFZIs31L8xovnW4k9OC3rGRaL15C6Gl
29fhPDE92Da25UwfJ4rYiCvw509G7r0WYREn0BV1gIZS6p2sCVPa5uC9xU1i7v83e2fSHDlyBtn/
Mne0BbYAcJgLcl9IJneyLjCyWBUAAvsO/Pp52d2SSj0zMukwhzHTTeoyFrMyE7H45/4cBk4aRvDQ
rq0IM09tMwvJXSxOu7AqW+IU7Tv1wzeLJ35eL/GbwYzMj25ggh3UBDq96qnFFcz4GQ/xg6WaOScH
kixfqY0Zzo79l7yDj46f218vFmrbODTjzhc1SK7YnnbiimQj0CpeyA3AI8JSHMOLITiYlFADlGNV
95UX0e/KVsL3m+Kj7ok7+vLEMLaqVlrglDY99yx0XA1hyb/5khWldZNyb4WvoOSN7SiL7CBdJGuH
NDKtTl5gPFJlaF9ssxh/OvozakmnjdWEp0gtsQRoMDv7JtEci4ziJift7ggcV02bRR7s1HQH86pm
FbE4aE+tsc7dL1h5WboNyqIbQ2Mm3cOIw0S9jM4MLJZbDoSnzsLjLPo3X38rl4c5BqLpdGZYF1b6
ExPMrdZ5AXC/EveeG9XvfL/YvPDu3Y2Lp05ZXFRvzMxHgj0ZV3GyRwZBTZ7o98Vtx2eZB/Z7JLT7
SrdOvepE6xxaQ6RHdoL4LLPIWPlxSqw6yoArGS2HilQduiZN4LQwGOunPr5P0ko+gIGar6DmhTyO
yvGqwUJfUulA5tFuBqCGEAP7qTe9kSaQTGnIHyDHWvFeOS5dwcCdNw6xLxhSmAatPqpQ/Er4e5nn
bCeQHnundLnNxZxk5yyaN5hrpj1nSEGgrvSxYzSUQ1zcrKgO2Banrcp6RjjAXOgg5uQ3wDQlAdpD
BaaNb6+yLPbCMpnNkAwxZDgXcblWOWJo1aVv9TBjMOompVZFksN0ZREN29JYtvSc4PKQcb0zTf2c
GXPFUL/tdzqqOJBd+3DhMnHxZcb1FDRFu1n6qjymrBkkqmY4RG5Setaqy4xRUoWqeQJ1IViwcS+i
2/c8WbyUctUFOT8xdDkQ4aiwX+YiaVcGxZTfK1XY+1izQkR23q5bBmE8KnhKC5ghHBiKJjR9DQgw
LVnNxrEeV0rD6erxClpmFN0URCiLAPMn6kSqxYGwbmjG0alBAg4tPdmbvozfupwcbeyNgDLdZT4i
cxUMZYIHLqfXQdvIe4vWjqssym/iK6YiHwdvzWV52SSTCxmSPDYXVAZap9h3Pd6CyDyMTWl+Lf2Q
cmBoC0wEGNzk6CcH356NFQkK2rLtqCuPBQHvL4s6rvcicZoM1IYVPRAZD26I+WUX7irdyWGCcBDk
cComT639khKxW4G8qN5zeeUMVFl5Sg2Ac2DF0n0FLGkPJCzDXtvUdLPRwtEmxEjIixF59AiZOMFC
DjA1dzxh9nPHde1CvwYGlcFrNkmOABDjeDSFoiAv1afSco9Tu5993s++CN5bWr7TOvYfrIK5GVzF
9EWKzDnUOsvOXtL6lLwYLmRZUtm2HPv/N46G/4+c4XZg4cf+v2u3PO0fza9q7x8/8Ide6/u/2TT+
uOii4p/94L6Nd4H/LK+lQLZLsPDveq3l/eZaaFeBiYoqqSX8B6gf8wI/cdVrr4cxj7v7f+JQwO3w
F+EClwMtdddCQgRI/kr+pb9WedVYslpg2jZbsek8pYoukH6Oi+MEOWY9wJTbDXX+HuucgkjL998T
L8/piHC5yuIfq51dQYDiJi4d/ZrGcQIMepE39EJ6ER1XXQz1zGpiUmuNlCiTI9HascjkOdJA4jA0
QDbSjNx2CjbYKxp1yWXF615jdg3Oslxy76RnTBdihhlirzBWTl3qLc+QdeREbz302KlPTluUx9ls
GQVDsDqogSzx2rSMa0ZysZxTxfD6lGaBTdmG7xRPGMQWcaAOxDiJlF+0cp10IDsuB7mK3Tx6nsq0
3uWu4Z5kUA7f6qTC2JQaPmPZ2puTl2jyxXPkziNUElvxd1OMSbNulsKaU9lifQUqwrsg47w8Nu2k
mGpKzaw7bZwwbfvkTBoEd2xTBoRBSy8P+N12c29UlBpC70nm+yChhGfIvYKFxtEDrPg+ZlUc3Jw0
YjdjZcgS4yFCR6QXM4nGD9r2chJWBqlq7OkoM/F07Q6ohU9NcOQ5RKNVDJOyxeN1kKQNt/0MeQwO
HzFNuJn2tmLudLbd1j2kponDGUO2zVU4DfZW70KTmeyfcXe1c8oYahNHCafZp4Ym51sGoseQ3wk+
3bgPLI1+Qrq9Jd8Hi6DwqKES3Hg9kzRgKbztYNvN19xlScK7EfW7Hizl90qb47vZDfJIWhk5kSPz
PTxN63mEB3mjXZ26jEaFZ3AMFKmxYSfjYqodItI0iUn3SBB43sPXCAgpFtWGCgaIR27p5Md5oNvI
oST26HaduF9chE07NcaNKeEyA+LJnvLC7R4pMYzHfWnB+0oWA9Csb2FgxDoCXIGeofiuguGchJ72
uxu38e2zW8OFE6bBZD+KgGyi2Fs5SiZvqd9IqBmmERCwVD0TTx0M0zka28ecUrxv7Mn6aGjHefca
4Am0Xmd7ZTUWb1NpBreEMUuBP77wSesPNdp40frI0HRekjuUJUi9rRmNmB2wg9iHFtQycUvZWrQB
Dc0DmtVCTWS6ESM+breqv1WwwWm+KPM1gA/jpXaaiWNIeRQTVTVeT22MOzt3ncZjQY5pi2ESOnjj
vNILtsl7q92WpUdj6OLFZ4TOEeJB/R1wdX1L98sjEubPIGmjVWTrDSoQx288hN3ijHc5JH8PeXtl
cqOG2IHdMJF9jh8051svPUL/29GyECpq0Kxh4kwzV8J22U1i9kh+pKRSsd2sRmHDmqGBnCvY0uVn
yBxyw2M4PBPxKG4METMgAEJM3WHX9/edBDrPcDRrKMoWBgq9Mib/Ww/DEUQBOiOAG8SF79CAhFiz
msAtLsXSBUd/meJ4Z/e8OfCfMmPawobgRfJDXMlL5qhQd2mMNyAGdw2WG9/TX4ld9NvepITtWsTB
16KbdmbuOjsxOGID08Q8mNx5VsMIYjlXsO5DtUTRs8dbu+q7wQ9HWlW3PrhMuudgYiS4oSChFGnX
b+c0XW46NxGPPj7Pb7559UFYSTOccssCoepF+hJZfrTl+pz8rCAOduCOXLAqSyfm7UgOeMP1miPO
wiSZ2/nQv1dOJvY1YhDuM2SHPZpZve1LjY0sJ4Ry00gyCrYOkj1g1+bNsRquN80MeC+iUD6vym6T
OcXwKDKzeTPwIB29vJ7rtZXCZWr7Gr4MPLYLnZRUK9uV038qqEJEg4P9otwTidv53AmdvTWWasmU
T/sev9ljX1GiDX9FP8z00t7JVix3lqHznV8U9qXGPpZ0h3wY5ovoKGChDmZ4DgJ7oK5spA4lnbz6
AFDKuBVtIaqTzbfpbqya7AxaL6VNtg/MozNm7xEi9LtnaP1SJ315w9us73O9ON86SIqaO5yYgO1B
K6QwFhRgPMw0w3O9amGcgnNnvgnOCjYngNqlWNZjhP7sBKSa5oXD6jK4dcjM49TQps0NhQzH4zLq
jPFUvjxGC8mYFRhs/erjQt7M1dTd5bFjHz188vB0GKBiE06Ztui4PwDH5UPKGV8+Zo7iW3b93V6S
2Beqfa2tAlm6t8xKfjfHmIAhvu9qAyoKO3CR4RsDJIB3CGXXOHvwJ654wGw3jGz3VVNvTfpZtoj+
40MctNebhqHKne/7+hAss9pFTkyTeBRlr0bRL8+d41vnxQY4GJr4aY/kijhqFrFtkiKxv8Bu6zWW
av3pxn6tNwv8w+cJ8JoilB8IrCB1452nyk9vGInNPsZ1jIVx/mG3kGfBcae3qdOoO5tUPgi4Bd91
iJCjv42sp7Q/xsI2NrMqynvP8c3uMNbJ8lQyJmcgXOb9UbSNpB5CD89Tan41PbjzXRK12HwU6CK8
PuqH1xMFKORV6pwteCtz64BcdMYAy1lmWy+EfcYnj6XmI5q8hEXXGqiXJLBTOKGXutWzR77jR2Zn
NM7YJczlmHtSlXfme5wyWt83KfiSrq5Av7GITnTFEk4H0LZU7vAWROrzyr/l0WJYCud3g/eZmjyD
vEptPoqFz3lOy/E419Et/Lg6FClsYr8fFxAKiDmPuuEh2fdB4p4mRlmPA4CJ0Gh7a5cWQUfDEFJy
CL2k/azS/BbuNh/UbDUHi/P+rqZRyGLaRO9ylqQZmrE13uOgaTnvCbZWjHHbij3luWQMi+WpwdNU
mPjyPWd6plHXQB4LXMzzBdfmNoOHVrrGE/DezeSgvzbC8u9HPJS3DWzZMLGT9NWcZ+uAbZvO8KGo
voompWgb3N1Gcdza0zQevHFDmu8iU5ZfTPzpUGvhhIWjlPNjcwVTowdzMLHavaNEfI7Lnp6PIa6/
BUW7nCagEj890EWrKnLvKhSyU26w3RdWbeJmmX9nj5GxXU1Dex0zDkZyyrCKO5wk9fQzisR4XoAV
JespN+TtLBsWEgARn/nQWCB2W/+ED7zbMXROLnLmHGUyHdp6nQkRMfXw+UUBUXWkrxU5MxnW7fSV
y6W9YFe77X27g1lbtevZNDgOdIkOQXrrM4hITXRgPHPoTNZIPc5dNljwlyuW9VIYzray6Wb3kvPc
xZ+BM39VZnBHsAKLY9mRcHJU4j1wpwY3W1fC3DLePLEmYtezgC495TXraljOExMKQbcrx4igXk6e
7MYtxULGgy9mW7yP1eJ7xwHXxA4xOeCzLzPnJ4esst+BxzNf2KSYDo2QrTx3VPVxYbwARMjXwdfQ
+yZlrQ27UesMIE8z11s7S7/ciNa40WbqPnCYnI9pwK3VFq0+t3gjOc1dKbTMD5J5VSpq6MMREt9T
pk21J2EKgiGjXGDs0pPtVvKWFaHD+6zys1TW0FwnUMlbxU+crdygXIpz5nLbdD6okkrU3nvGyfqx
bKzmzPPq9py9unmLz2q410aNgDzjgrmh8BTMQyWLxdpEnHBxS2mSDxOQ/MfFlNQQQ6FS76Dx8rPd
apCIV7H71i45oWhN62LIYTUnxqhkeUFucOWqzdsIZ6k70ripmTkvG7WI0oBJXcWvSHvmqakQc8KY
qNJReRwxnB4Gos7y20FABFt3bX5jYUy895XAyDl5Ngi5FL7plz8n5qcirENtg/beweP1B98PjJ7Z
QAK4O1exjkEORf0EUx+L/LroJ2Y+ZUUTI8g9/6mdGyLmuPTmzUQ+LPS60t86tbsLaJDAPlDB+zFA
l6zmNGp2rFofDN66MLD6EiOFE+/okmdukHS72FIXq3Z/1uag9lFRGoeJatSVBq0jqnjvuMntgjc6
HGSVrzN8FY9ibAw4Tg2UezeL1lpE9ipz9M64XjE8D1w0OZDVWG6LkrMhr4ROguInSkpGF7Kxt+RE
3RoZ2pArskY4DIx1UMavQTNCF47VUxcDDzQz9Uz40Au5DkK0TLs7bucFQ0T/xrYotM/hkdsJKFsu
I58Uw5+1m66LxPVXS5CwNwj1DfvLSQmuZm6LhbbrPblexnoOdRl3B08jxuWjiVoqowXXY27jnYTf
rUGYrJOBwhuss+VqzJptnllrkU0f+VCvaSXZd5De1qVT3C3AcC44O8qNjMVyw7Pn7BjyBuCFAjMc
x7mxQ+5NNupUqx6iyte7392nqh76TY09FHExYbxl4CrfLsh1HEqNeWB469L3ELlmhNtYzzamkN6n
Fgybz1kCwUwofuD99RsqcTTJLYBhzrB3DC966U2rf2vTAjJUTN6Zm1gHRHfCcVohdg/DfSbSPN5I
VQUvmZNPH4DUolMrl9HdN1HFlEC7b2qs6A/qcIZSJLVwwQF/byYPslITqEnbXvbVJJDWdCBeFdPc
x06oCo25IRO5M3TWHoks4pwZfDwlwhuqV8fpHu2Zr6Lo/Keu0+6JBUbjSq38/ZTVHxSNMSuQcEa6
iepStw0IfonhhzX3Mcop5qFb1dsobEtEOhC/V/Y++768QkoYmpRNNHzjycJd7VZJTd4q3uVykpQi
s1UjifYHKw4UDGyLkAONpASLYzPYJFZTnUzFms8qJMYXgrvZe5kFyS6RXV9scq/1nn0OLg74ojyb
aJCBa/5f6+S/ZZ2UUBQsfIX/SoLjO/rRdUn7v3FC/vHDf8pxzm+OwHLjonp5Pu4f9K4/7JO+uHok
r4QG8o2QEa5/8o/AkIl4BypEBML1iBP93T5peuAeoHug7Jv8qEcB5V/skv/KPkm6/y9ynESDBhAS
WL51Lbsmf/RPchzkggE30zBtPaeMre2E2Wo1YiTE4BuwZ4V2ha1w02iz8JnZRTMKtlf1y5pKmckI
O9k5DG+kdS5GU4clEHU04Sivz67nZY86GY0nFov4oKZyuMi8iFHbWQK3jevl+BJ1sPHsCgGpaOMv
PNJLvAIg68dXo1a8jyaZvSyqgGuFDZHDkVkA/48tSexjjOZ7yTGc3qvlkSfwWsIB+BAUE6IVuWhA
aw0CPEWXk4+msiUM3OtVNNESuPKy2Rh3hTXW5FhnfOFcgcRj5CbZmz1N6hFiKG5AYaWfZAXUzZzV
pKdmLlifRDHdb4w/PVpfSJKN1ggvy9QHYOfM/Rs7k6syNfE00YtTXKa2ze6qRaeMkHh3Cmti2e8I
euSxhdcZ44fJrRs+BaW/NEeZn37ik0Mpyj6yEA0Szm6x1J+jpGon1CoLvlRJEZdF/IT0oQf6M0xA
t2JAsrD3IBfgGsc4EKL2T0yJlXUEsWmQAiudVSdTuGFl80IHYoSVxpoSjUG7mHCRFoLaxqkuNrGz
aHYbIb2bHt/GR1I4OWNz6n52zTADpKati1CDCOb2vODtCiuXBkJWtYUbJtlkNa1koTq0Dy4r7KKj
uun8MThOQVG9x23UMi2h9x6nwZRwNcRzLFcNrOY3whqMRbnpxXu75feYM1seZLnRD1ZaIdqGs0tN
TlhGTQDVLYiSPeyI/ovkyRhv4bJyn0+MYOdxCoT7hTC3ITYO9dazfV3RJGC23CZt68LFzjlHsm+f
oNKXH1wj4zSUHZnWU6f4Kq5gd1ff65yheBtgjsKW6XGQDtKm+maComYfolVP79K0aB5Nzw4ujmNS
R40HOTinNBNd8riuaziSsWmtgslv7mGgTy8A/POGuIIwfuCUdMlEmAgZDpv9JyBD7sDTzJ9zuRyf
WqQHOkGYQ03wI+jt3I/IKAb3NpiDXUr6aMwsMlzdhFcjHseXQI7Vg9uVy4ER7fW51fXeI25CgUuF
9BVCQBTM+NypBqlu6U/Fw3X90SgzQ2ZMWHtE0qYN83LpQxpI5IU2HWpJLCeb2EaBULxBcbapXq25
4QYRKeDQ70tetU1pSejbtVDcraGQwEyFrLBguQlVJH9EmbW8j2ramBH2wHy0v5dD4HNL0GnzCegr
J/NiOtP7BIhlXffMzhSj1icSQ9U5Bju/165jHaGqosS5eEpWCmLgpp6n9hXXETEz1XbOBi9fCdSF
4Rl8ctmF9kw/WDFXxZYDCvYCAiV7ysN3vO4F0whE82Gc6Hy042bX1xBEUamil8Ai/I4xgdgSpwe5
MkzMeuHcNRVaoMrrdbwUaDLQXIXJyA+W+8YiOcK4DWvAj7Sv4me0yvgktElFX93ZyGGGY41vBg+K
ua0tu+lDXdf9e04Xa8MjAtuShnAakcIld+tLBdR23tJJypgiX2hoM42qCzvEUWCgvexv6/raGTsX
JbWGlNa9tdcIE8z7L50PdE4UDev0kGVE5gPuABu/N4g7L0H9LDorvVl8LGRhEE/DqxOp5kzzSfxu
DlQlhoXLiRNsOEFMULC+scqhRzF4qBm6tgV8apV330V9ZV/7BTQothIXiE+a1V+Oobzr8aoH4sYw
f7yh0ZP61wCrprtuzZQ2LeQCTETOmJbEzany8dATshgxJlWmzRk9aH/MDkD01TgxmF6IXStnyPdN
3tTHSFLYmvNOXSEqoMvX+Zjpbme1NqaOMu+sLafUTuwRxQJ69widJJzPJWqY7u0MXC3eHCbFkPt+
TuPsHwUn77XZtm0fIruyOAUUwVDNkNNaA6FhnY11zcCpFXTqBb5/31WN9TJ71C2GkkksHU2l9Rw0
Q/3GYN6nrS1DMoJOTlm5Xyn7rur84k6SQn6uZ5p1WTYkXx+vBSy6nWH55us2GW7QmSExO5OjXgKz
FzmuPc/8KWph+ideIYqzHNyMK58/++8dk5+SDcpqb3hu3XwfOZbLwoAj9Ym1qTlTZpneAkO0trRR
e+spIv62mgzA9mEGfw//Foz1rVGXyRljpvc6p2Kk5WLK73QKnDuzaoZYY5lcaIdlJLWYJjUQdNqC
XK5femgtzxVdBGtzRsQVnv3UVYNzgcpH9o+Wsn3t5uKp5vr5g0TBFCFaWhiIbIxrhLsIdcXEE55y
obyLVyZPJXrDJSpnLmdzwe1+4JJ0MVLLXCkHP9tqnBmLEA1clniTiKJAm+dti1czzqCrrcnnhpZU
mV19JGAzt7gAlUsZC17nlrvgnqPz1cPH0WHIxuV7FpvJmuqCFOgoo/07Ol3bc16BqcZ3lHwjsPEO
2Azpvw+mXZT0xcqTefIR9TOJMH/UD743FjBwXeqEhrjY1kSpQRL49IoUI4AIrgAQqa2WieONx3zh
GzhVoDK+aU3+RiAzUCPdCOeQKeSxVQvB69DHSfdUL4QSCqOJoTmJZtNdU3dUBGMu0aBrCDU69g7d
AKohEPknl63l3gG/q1YtyiTlYJqMGA1/7cdipiNAU2LRG1aE+DCUUQzBerAehQNomvQxhmZqzr0z
OVX5aLv0PV5vxOZubG1EPH/yb+dFqO5UtNfaoICpxo3EE/BRzUH03s9aP3Rg6342dWZ77MocJVZl
XGFQNAH9jvwX7IsAvPoiuySTg9Dk2nzEGBTHaN+0HZGWzilnBrFuEFZU1150VRiMWaAZJfQMmfaH
HDg0r7tUxS9QFeNmOwZ+aYC9IgzsKOyqCB0RXsCYKh06Hft5PAQR6TQy4al8HQyeyOJq/cbrDsdb
5+bdaMUWnh63ZXLSGywPkgbFHdek7p2ykfK+mZVBoZnqk2Nfi/okY82zCuI/pdLKns+Mf7CkGLbR
33OAHeuwDob4LTa7RoXZOFzlbR3bTyKd6lfYo9UlaFNyrrJZbv1eqoGeJseZ1m59tQs1TYIhb869
r9KhDzHsYmu+NYaoOAbXfsWGVqRh1cBl3nClk9+Xxe/Mtd848wcNJ+DJ27wwNs5cDZ+QIlN/y0y5
h0cbw1OjCOJ+0J3Z//GvrB0P4rpTD+/B4D3ZaUe7JZdn2t9Kksw1eZCLf03Kx3X+zHXyIYshEk2Z
as8B0wCe2QgeinbgqxT0dRMZmCva6myLDz6KZPBaUaeBY7calV5Jx2Kk5Fk+7hMZ1efALMuHoCzl
w5DL6obLS3ZmQpi9Gde+EMy+rf9dz0u8Q0++8vCl595OvhzwBmXd9M1PZjEfy8ke5r0OzAGOZmGZ
zLMVXvEOswMZKtXsokJgfyyI9GShqrwraafxA4AkiuwpO9cPw2zlD6Wipt8MqabwljIRv1nLnM86
dAc7sXZWGdC7FLTWljqO9G0xjOVBUBpnb4e5DNjb4uHF1EH84M1WhrmgXy5LYnc/7N8334bWtJA3
nkDOqCJsaXP7OZV+e+PRuPSEk+lk1kpJuEeD/IjLhAJ0LK+xTRoFIx1lNnAEhsWy73ztjWsxKoJj
MRYwPufMxc2O7q9J/PTpQu1L3bJoUKOQhvBJ3DehzHoKGXXhtMcVOzJqF9V3x6i7/Vg2yU1JzcN9
ko/1a0N29Kut3WCfQbx7GaCpYtqcJ3WgRoUAh4nmTC960amDETiLcdCEfvbUWkyAzG2sYe4cd99i
Lsn4IpuuJ5JlU1uqJTE7GuTa9MyVINnLhvgCektNB2aUBuTXY86h8wCSIe4LPFh2dUUU0Bq7UNgA
QDwEdtce8zxFvhyYd1C4QM/gpc2MZd/To8jpxu7TnSvadO+7BfStEf73g+KbuR9pJvn0S+II11s2
SgsU62zdQ6V/FH3TX/CPN696qucD7aa0AtVs+CuAEcuqMluXPxmw64/0ep9aQZVXGSiS54kdl9Gq
zMr0Iy+zJt6DIVN3JKP5J2hdec513J/e93S/N50tbR4XHJtQJy5Gk1y901lPWcjiuicFkWcIuVeK
p9SNggcqbZaN42MGWRG7oCMnrXGdhyW572OLGGit5eI41/S4rPZtVwv4u0VicDWN0+umnOSoXl3L
R8MxXuRQtAd3bI4dO9JHolGQ8OdFCNrAOzx0bGqCnXXcdRH4IRftcUHUpimllfCImtRj6iO03EAz
iE+tBfGhARL/lfsM45ZpwmrHMZLuXq+PG1KFUicH1Nr2x6Q05X6NZiUxGETc16YnnnP3eqfofIqF
GG7PmMh8E/htb9rnXHZ0LwtGLYP22kOBr6feAsObADJKi0F0CjDXqIfoG9bSpF4RZc5uGKfX1sFG
21evXj9duTveiA3+v2LWvyVm/cGt/ZdR4PWPLE5+tZOhRvG1cfihPyPAHsax4GoY8yXWst+NY39G
gMHgmvBmsOeiFvuWj7z0Nw3Lh5Dr2UBviOc66F6/WMp8NDHrqjZJnGD8jdZ/omFdvWnMhmaIEoev
//k/eJ2+RTiZe7a0HTxlPq/7V0dZUrhVzsurdwRfEOjrse6e+kGNb/HQDXf2ND71RmM8FDZwROJQ
cXWaHRI+bmUCWHbHNHunm3b4oAYgOUQ66Df4xdzVsrAem07XwXlO3PtJiumBv56Cy3SsLirJsx+p
lJ9j30qA1YGxqRnqX/OR5aUKxuiJ0Q21ArXZvtpYgmgpZM6Pb4cdL9L6AhDnQZfZAHifx3HCFvli
p1JswGCQsYmDfh3AG3wsy+BtMlLcLKMCQKXZTyQMyB39I8312U/WbVsBGp/rR5ET3SeaVSLZdcFD
NYHj6fuuJqjqGJtWpflGjVxp/aZz90mkOSyJYHy15sndUx+U/QyAiVPnqeJPXwJX9eFVf/b4gZ4o
l8/p/o6YmTiSkY8z2B6DxHziAkuroPmNOlfowQ50N8GY+TzSJUDLO2nJ6/7F9m4zgSMKDBc5oZlq
EO+lSTup4CiRhr6i/jNsBvfG7YYU2jZmpxffyNpTXJuc+NAEsaovQdmP/10Sfvw7S4IHcJDV9l+p
27vy49f14O8/8edygCM0kMB8TR5u+Ufu/8/lwP5NujYFWOTwecAd+x8MLNO9rhQywGPP/Ze9El/o
nwws02GlgOUh/sQIQM76DyRtTKz/tBpcXxirje/APfZM+6/BWMvDpOZm47ihqL4MJ+D1W2qXrRVw
kCs0JJ2Ov7wzlz/WmV8JBH9dff74ffxC/KyC9wMIwq+rDwpAq2WG9Lo4bQrOTf0clioN55Gs0b/+
TZZ9Xcl+Xen4Xa4vCAP+nvt1/yrW96CWbULl44bZAQpM7tJHWKvYPGAGqW50pIabfrHTXWZ1EHnq
JvgCHT9cUHn1IQ8c9m1SL3AO5xGNVfetozH4qebVIRA4YlWFcU8GzDz2wmo/ZzJh0ao1PU5r6eQT
u8qXDI1mtEs61EkpSl+bTznrybBlQajNEw1O4pIgVXBTTRbYWXhOf3QyLjetT6cTML+s/9lPRvxD
SZCJuvDsdRllyyWg2B1vOdCuHQNIrDdY1O5TuRinmgHJsK8dKi+hGwe8lN6LolefmBNj2hiJKkwU
sFPKqmaOa4YyvF212CwpJEyo9OgD9MewdRqLddEbmp95ajRHr5UHT/F9MAcQhoZXnItZPl0r5ao1
okZ0XJSxnCCJoeFP2XmKrW4D03iAXF29GTnWetjw90DFil3B5Rq0H10xAdHQGpPTyg6M5nztrF8x
SB3QXBEhMxPRa21IcLcJ1tKNaUzYMef2LQl69D74A+uZVrgQ87FPpMm7JQgEXoAcehzrijLQCWuC
EWy4OM50V1r31AXhdDYe5npYuyZnQGlO8c73XGdNJcrBYmq+0pXNr28oZhCm+lmkSRC6fcr/gB/l
CTQILl/Basi8gvbUVqylwy+3ZA5Sxxf3Y4/A3+NvWJmF+lAWnN+CDdOS6nOM+KqbLfhapzB2ySju
S92s/es7qu04WOPjeqRyXhEwsL7cPjqb2jvUZZqtMoLbopowXo6qQjqx77FwTqsyN79SmW9tLWpG
BN3OFulPYUm90VHz5vJ/hsi/te30JxbBc96po8K+C2EsumpI9aNq5A79kk1rOMWR3nU2rRpZk2yq
YOZ7NyF+hnVU1+qc2s4o1illDXd1594m9EYVQ1qtRrx7oT1mJxFMPyQa/VpPDaHvnA+vmZDiAxVA
tuzowu5tJgKLX4A2CJjx9o5/axFQokx6+oyj9nVSoIIwO13xQBi4ZUTXoa3Oc0ovBfNwqKUG1lXL
K+k3i4ASSYXtR5c72Vgw6AL+AZHP7sivy8bkM8LVmV41k0za3qrz4I1WdLPTS8PgYrRgnJeAkRtU
khUf7D1NGqS4S/ryjCxrmTjwoGIjWZ46owWC0XpPo+BfWnj5eYC3TFarwiRWlpv/nrf/3c3Vspnk
/t/TG7s+/Wg+/onWc91gf/+pv2+wjsdJymEzJXgK1eZvM2Pp/2YGrmAQ9ucOCxbib+dt5ze2Xddm
KMxe9Mc4+W+QSfGbySzKF6ZjWSQ8TOc/2WD/Sp5gk7tesRkaBSY7vfeX43ZgJQPYKWx4ncsaFy74
+1+ZyU63v7wp/4d99a/7uLiOuDnYy8CThKh/3wu/fzwkhWr/F3Vn1hw3sm3nv+Lw88UxgERiiLD9
UHOxyOJMkXpBSCKFGUgk5vz1/uqcuL4tdlsd59EvipZaYlWhgMzce6/1rf/1353/6FAt5sS7+lsf
O8LX0bbCHeE0CXl0fTHuE9q4+9+/oHMZdf9xd728os80HAon9kgnvLyjP7xiVJkCcVZMdqEzRxUy
S5slfLCI0eJxEfUGeFX2GGJzO/Rx+DBMdsRAlH/1tV6Es7fbKL+i4BZXTju6W46/OWy3EjZIYsy1
Mxfq5m/e7+eTx+X9Xk5aEhWBHWCL/vX90l0vlmnG7VDETfU+kUUJz9/h1yKqiZu3WEWmJPAvG3vz
rlGbvw9zOL0sCTHhcmi8nwkj8ecae+5VMhMy+Pu35/75PuHtXQxHFIhMckNu4j9eziBqbfKKFn87
OMq7yYzDOp/JCyO9m1JCwTA30rhQzansxQyc0U4OfYIsnvccHtLZC6hNkup2mdOT46ijnVr3c4Lp
BPwgEyUGMmPxJjw/3JOyjWqUof33IXGKfbW06uH3n8W7HOI+3xqo1ahwhfCoaj+pJMLMgBoehNyq
oUyvmUWHjKtmN9mgLk4JeszQFpDwLrdW003vtT+R9Ax/MGLoX1FuzWA57/Fn928+xRPtcSKjKzqh
rzPKzq6TN4HO3A0c45EGkJWQQDiMRyZB6VYn+ZuSLa2qWL5GshfnHioPg5FbpHrjQeGkhQ1a+mdq
pfbag5NEOmI6kd7pZk68S/HMr5C+BdthCS9Z75O4wTObvoc+usGVMwh1kn6L3J/48GSVshoh0LDZ
PXLXivpNA9Ly9ffX8k+HWG5bFM3Sw0smHIG17Nf7QgXIyWS3SKbCorpt7KLeNflkX9Nd2AfC+Wnl
03w7LDhxoUKHaXUYdDn9JGNef/dU29+0yTQynG7d4EgjuNwEFumYq7oOHDBRQt0RdIZjHoMKagtV
Le/RMDkI/WOio8vZenVEkVwrQ2t5XarMXi2JPV+HBTz+fvDtv7lxWFn/dOPwZF4Wd2DBkkfh04cN
bcZNl4eAXIbxDKBiwJ9KjuARI7C+I0Ew2rUO9NXYKc29Znp+Egodxwo4uzo4xguf8UctH0ic7R+/
/x7+Yn0NKVjCi7nPtzna//rOymSpiFuZJOYCV645Mf/EdXD0eiLNg3n8myLpLy4DBZkL6ZicGocl
/dcXQ1mE23XpiSuA5vVqo/i+PMX57e8/0l8siL+8yqentARV4ndCy20hsuzDbrrmeoFGQApJj5n/
96/1FysCKiz2aHbUkJL30+XjlswVjBe5BZrunoRVmXeDkuPa08J+cIHRsGmgTqXqsO36Dn+93vz+
DfzFJY28wIsAlV2clN7nS2pN2KxSKbdlHzCygOBGwilxlr9/FffyY/648skQkpwtJeo1F+tm8Ikz
5bLkhkR6E7Mm9YPqiOup7GWfZ+P9XD0xS7mdkZzQY3u/9HyGtLRuySGkL22aEML6tGyiYcCalYL7
xLA87Un5JOJlfuhc1a6LJbW3igJuZQ/pUaEpu2T4GQC9U/txyVP5/Yf5fH+gwWPyxl6JdO5yrrpY
U/+wwROwgXnQ18G2ZdtZ46EJV/5CHLXxiUb8/Uv96bLR27xsfCi4MdXK8NPtkZrYLYOBgi0o/eQq
XrBRoE4ZT4muy53Ag3i4xIH9zYtyFPz8VPvIBbH4ysvKGkiOZ79+xAmBOLk+U4wSZEIfUDRbkZBx
F8Xz9CqYJfkrZ+4erCQ76mR6I5Qm3wXT4n5DLOasejs9cfahBxcG2NH9u04pe8Pidmmtqn15kT91
cfYWu91bMzr7jBpyhXmnWxFbgNWjBMsaTPNRFiNYAmQUdxdp0vqinouggMNtwd8GD26xoUTF8iZs
YsLyNGA6wP27gF4N5BTXooFZ3Q8tVl4me/ji7QeagmsW/WPhhY8JrcBb43/zlHmvbdPd1shnMJfI
5BVQwXBrtbm7g7uVbGIDwaFqwwsEKKApQvIvnOq2zN+WS/z0PGQ1csO5GzHcR3rvpV5EKd4L722G
G7uL7OpJqfFOh/uBz5mhV/kRZ1JvZQxZOLMSRlFSEvjel1LvSDMptnUWKVTDcL3dRVdnsmKKO2f2
Y5wSedtvHToGK0cP7kcnivCGzF5Ahw75pnFWkF3C4DPemskPKrJjRPEV48q0zWje1GT7rFXpP6Ih
bjZ9K0AS1sPgEazUpstJi9S7j9MRpUmG6l7Y0HNm4I612btgXqD6DXh0lxn83eJGPxf4Z8U0PNFp
+cg5Xb5kLg5nYQCqROH4Bf3aVVfN3a6jCXMT00h4afNcMGmGZwOruan4WSW+48hEq0i091VkXuYE
ywBDH++AZEYznEuY9hUhYypMEeOtng3+REDkd1gPq3e8NN3toENkNnGa/AzHPtpjT+wOtI/VPW0F
57VuVfllysQeq1xDC54G1F3TVOoeETfNlhl3jiSrvCXWJx+X5zIx/b2Il+FZuXm0bi29PFkpLA3V
WMXZUi2qtJkZQMFB6wwVHPmk7dobp60CXtlX5xj77ZZQU3tLOe98A8igjyjc5BkhNtovvr2Dyav+
Ph3K73oMlu/55RNOtrT2SLzv7MSDpf9Ey9RZhxiM2ni5ia2g2yOCmY6QuJofceykT43NLdmKAdQd
lhZSPujGQXw2m75v4eWSlAOVJZH3QTulBHw0ZmOrBXzzouufod3NO2v0lquKvNDbWoYfaSvfaptW
wapzGgVhxs3mL+gIGuxLk7VaFnLCAMeg9e9Sc6QHh9RVJ1+06r4wo6Dx1EtHfy9JDHlJwsI/AA6u
9pFYmq2KsTdS+XTXCLHkRoPgOaCBLHcazMlWMiRe04WtX8ASWzcZ72qDlYu/XNQPrLDzoa3a6egw
M93yt5I9XdnruBs/hITN0oCO6fIIdlRtixlNR8pfsJL0EV5RuB3n0doVIgxv407RKGus8FEMy/cO
nNhDqSf/VsKbpLGBD9IT2XgsK3lnlC3uh7TiO8FIArCjm4Yrz4HbEkFS26XRNNEKJPfabSDSXUID
CmK1gZldKBmE4jz3TIL5M2VOtt3yARswr4tkdYTyvLBBtNVKOmn+rRvq4XpM5HSmwVneywX4Y49Y
cmsR1bFJod0w5Hhr06rbJT6qRnQ7cAtsTLYjPKOZ/vMZZw9GQGt2f4gph6gUtvmGyHB7kxVJe+da
FbOpmNIOslDlvYi4layBCfrMFLq1ExS3SFoG4vCWE+x7bIEdDtT8iaFSzSdWxb2wZ7h2SwbZ1szl
gxpzTvrhhAMk79yA1GNT5xt6W7fa9b1NrUh3bWfxSBjJWtaei9iQKXIQDPvaKNB82v1ej+0pdeQG
5dB3sCSQrevR20/Kd/fash8buqYdwsKbWkLwmQZYBiuJEe21B1sIGmyq468J5dm4SuMqwF689FTX
Rp96UPRr0I5bEpiS8wBGdt27ZNmlkzAu1CkwK1arIVtlUQ0ou6u9nR95BBFM8RXHjmbf5BccibDG
O8vBT3xRjOHZa9SV9LvmwfPb+7RwlhXGCesbOJXmm9F2sXfiAKICmAMsHR682ViLV941XeqhkEg+
QKUg3DX71Ffpt8ixclC35CAHPjunxtbBc6Giw4jUcY3NinKwXMINXtfqqITMWPpli3S5IDkNt8qu
b1m880zfa+dnkdJHAB2zdE9hj1qnc1J1507l8uAnRXjCOLycAkgsJ2xZy9Yr+/hLbaLldSjpAUdu
6TzMF5UTKezshVDI957us684PlE5eF27G9sweFUJsWhZitc+FwnbbYp5GajvZi5EckdnhyAEPu31
hETz1I+dvI7FILdpPNpPLrSB+zLrxVF3U3jNlJSRXpQnN2MV8l9dNJ7bIH9XVZs/oUW01xk2yQO3
6Jbcn++wzdJdXXJeXAX6srpEaYrsvVSc+03gkzvkAbaj/a6GW2lj8+/8mjwJbDEJHeF+jak43lpD
GNwIBIgPPUj3d5m11WvgAggnSP5liT25gVrM9gdVYC+nUUdg7Pp8b3u0Sy3Pr65ANfusYZ7eeYEl
NpmNBjUAHPBoSbzxHEzLaNwFigjsVpCrbC8YckunbTbGq7jx4x5F22aufe+YJyNG2NAGxd8HdyH/
Hu6TZd2TVlLemKx99zvX2dpIZjgBlxolqR7OgFYPQef9rOEuJoVJ7iRq4s28jMWGKMT8SIie/YSO
Wa5bsUwr2lE3XaK2WCvWHNTiHRzkSdEgIDRltPBhTk403PZkLzxTYvoOlsXM2UEg8NMVulJ9Zjgf
vwQ6cB7ILLRv3H5SVyJJ5puZvIn3Dhd/tRrbNIXsy5uxbE9+iNmOfoTAAgmRy/ItMDL7xkH3u9F+
reFCcegDmJmLccW6sHxzoy64rsZuseAbNBA7o6B+ACFbH9M2Hz9KYAWEowhLIYIJx33XKKFWgZM5
z7BBkP+kRRRuGsl+PdL+YTDjx/bem5THVjm08ZOnENavnRI0SQdseb+0QpacM1tfge+lcZ+RhvHS
wIZ9BWlQJvS6sZutVEqffJuT4IcRtsmjc5EW484trGkjKIYIRI8t+Za0bEGBiss3WMTBHqgvMeEF
YuTVNFXRDcEpijePToFAcpOL7aislmlNa5nbGZklRybdqVu1pN1NPuYPuG2/e0H+Zai8YQeO270i
tCpBsGVeB4htqFCrdr2khT4MwqAQry7AjMt2Y7sBKIRIm/bSIpo3NbFoGwVW+hphOJZa0rt3Abkl
VxXTKMjOVTwfx3Taxbj/8opILnZXtM04+tAqL3V+suZMvdSzOQ3xu/GCh3Byn3Q4fnMIDsO08lUW
3Wvqet6hSqzqvh3t8NDZdbD27Cq4Lkke6Ddlk1Wbxsbxg+6a4A44rxp2RmQOVWkNwJBLl3MSQqyb
SOr+0eqKYuM0IVAbiIXDmWwAnM2dL+W3GSxituYtDHdtLJN7yJOP8VyJA17E+m02tmHEP9niQGuJ
7AuCOx9NBQsWZCJSWqUC1LBLEpKFUCzvwxBizqxIak08PybeS6g9T3KIpFM3WFbz6TAyz3ojP52A
TWcISW9J8LEk0ZWoCzCzBQ2XlROB3R67TB0DWU8vts7YdMJwxPmQJYxN/cZQs9qQ9vEr+dlP/k29
BVlp1KZdLJ+N1dephwqks66KKcy3nP+72wALXopRYim22o0YoXipJVeZ3wQ7rNDBHkU1SOHMa8Ta
yVxrV5Mw/mjNSFdhe+jwGQFJQ7J3YJ9oUTR7jSmLh3uIINgSG+PF5h5F73qMUPXj/zG7WfT2N55h
d7sIFLXFEJo7a7SHLfEqJcdgJH9HgTXzxk4v2Ug2lOqbMm3jW83hYyvTAmOqUzb7IQ5Jn4Tif6qS
8Lkc7Su36prvBoLo3k7b9BHZZ/NopMAtpIhjzcAfUtRF/j2ARPtrKsvoYShc98YNbOZXeGB/XJbC
r1XSpI/DVAEj5JCL8TjHc6ByK3oOTN8/BQU6ss3QZz9YWMpzivHiebKXDIphUDQ7h2zgr0i+Wz5D
WhzSJDTXJQq8M/kn7f2o5+YKpIM4qmTozxlJnEzO3OQLIV4x7vuEoFkYCqfJD/Hhc2D7QoSgMCuN
v2DPmUeB5BmRvoTVHB3aMRj7S5chu6UzOL7g3FjeZ2uprppo7CIIN1N3b3dpQDvF6OVQc147+WXv
f0xO67Yrk9fZveBWvW/DfCHqxppgt8qA+jgtqSYPhb6o1etsKneAD+pDWk/5l66r9Fube7azFTaD
g1XTGhsBTTLlzwPqCjJVFmfrVZbu4HdXFDYwBG1cX2N6tny73jqyUYcx1uPKEiDi8iXVd2yT+U4L
U5KfDO0GRlG4vFhOXT8j9y/x5ZK40ioDhhDQ5rkI5vsgDgNu/rEYDoqPYK1UqOqf/Nbz1xOzf70l
4h4BQGS1zDrmJJQPVgqlINA5p5DYLbx1C0ji2ekdGqY2lAjs6Fn7o1TxvB0NaYvOWCGOtjjwnIHn
jt9kGudvtbRqvY0dhD0EhXhT9oB2od+XRFTCfjfL0J4anB8rnSxkKzW00BWodYoq4GBs6gQpIMc/
FMKyxUsVx93P0c2xArp0Dusr16uALFIYyOlErIGP1SV2ggXINa6xDSdpy7rF7N6HJ2IEofbNUr4O
1VwdwBAIAn0EIUNWhum6GhtUrZzwc0xwkJrCLXXmBFRjalkKjBkw1xZZlO6qelbEgY2XGGETqi3E
a8CntPdie+1nkkFVCGV2JSeyQKFzNjeFiLrnbET/PFnQbaYW0RPRaPNPoyI04dTe05Wxmuq7dNSF
KFOyRZLsw/JvTyNqyqAyX9za636m9IFubCOtdz56+zbEYC9I3FT9FVshywDfjVdvlwEtxplo2+Xc
NT7Zy+Fgyt1IvtE13bCE9XzESbUZRZnhW27UbYby/tzYMv9KaUm5GOBp+J7nuqC7zsL9pXXCqNiG
YjrlfUoGwTRZdYtXxFcg/6JmU8JjeWWkxHM1lhmFXtY81szpr2Mtk2JnheJ76dKAmjr8Pz2Baop+
5j4fzVVRILBH6h5wnjFW8pAtpH7NiD93wlbJSZFceYtKgkjEXA8a3Cau991Sm/64VK27VVame2Am
jf6CaG485GxfL0mRwCEKw9THojo53ZU2efGt4bi0naamP/CoJlBQBudOdbmFYafosbTOrgXrs5/7
GKPovBBOJYOUXXImRgcqGYUB1fB3V7bhke5qcnLH+aNzxg/dWc82JcCqzDPnKBz4byEy+503sYQ2
sh5etEqSqzBS2AIBaHyMQYU5yUDePNPZYmeoOFivQssNYJjjD94qDejSzMr66JAPYjgKxM/OlVP3
4/ISoKj8CVkf3tNUbn13BP9pxozS3mecuWD5XPAsOaMgRYoPh8OGEty8SK2JRysMQaJY+Yv1SNzG
7RwHd2PaSxLSm53kY8XQ6vGqriLI/6exbw1Ztl6/4ul4s/kpgF4tZCUUJsXe75cZUXgSzhu9wIYa
6MMl+6i6YMXC6RYshnjt+OhXyB2BP1zoeMy4mi3dJfHC7rT2LEQ7qzxe5Nly5mnNWeYSvFyEm9Yx
Nymx7qcILgp5QK16X8qZdls1WHvg2lgyZoQaop16wF81npkmHHgOLEceO460CZ6tiBDQfmZL7gt3
RlBhrH1jd3BzNMrzVTK46oxopt7ZROwd4ZEm9oqVznlUIWFRtDJA+E+4Yuy1lc9HiNUPVazTO8el
LxhZUIIDfxA3cTys+5z7cPGXSxZ62AC0r4d+WiP3ZugaTtyxKT7VMXqdLBG8pMb3r4pFQ+ANjUNr
tsIdwt57NeS+uAnHwd+EHFdeR8fPTwCiqzWHA7V153FaZ2OL4oP81pt5CvH29ra14PJNmdbBMk3v
g4WqGGTBeNJBlP1INJ5tVcZ6LSRjNADf9TPRB8VTkgzmwcKu98K8nkjrIIureOUNrdiGCf7f0icx
ATlPf1FfZiU92NJ97Jca08KSQXvwenV0TNcBiyF5Rk86R9tZADH0am6VyJurbD9xlgRD1oCAydAX
Ad2VcbqJUi/huLWMX1lGAXX5liR4MGomjvaxga/FFDo066VrVbXrsmB46B1i6kqO9w2radhOlF0u
avtITtZ9Vi75uW2a+CpsKyAhjS43E2a4a9xH7WHCp74LW5Nv5NhRA3UlIOIYiw4RbHddJcQzPpFV
rd2vWeN/i5CkkjSJGZngOdIp/BTUBUZKf90v+KCGWB4waNgPqpGgb2oRXlXLVN5kXfFUpxHBa+WY
gidxncdAe94T5qj4CCjLbNG4P8YuGIkw9qcHcD42/gZZnGd20nqo6oscd3iILZM8+gbQfdcjNXIr
usw0dMXNVHswcXzV74auqVcMQ96I1bBPdlJahJ1Ux7HUwX4AkrHJ0/5nT7Xyjo0L7pk1r4mqxGAj
EcaNTL6KTFVH222wzQIA3AdpR28oBsrCHS6SrREmfeoH4tOYxwoohkeHWdfWXrofXleZUzJNeFWG
HhqbLpAKrSxW0pr+E7gQ6MFNYVstdGM33LrytsXdSURyoTA0SVxKOWgP0jkZLSuEweWJ9ISVUdY2
yuvzmFk4YSP5PoRWsh+s2TkuNQhAcvD8+8HW66bzr13THyxg5KumT7yTbtNber8NswPCP9L8vrGk
/R3y8sTSRDnsTuRo46ZaTjTAnosINAaGxTWDB5C8Gc2+cVD4DLJTUiOo7vVcvoueWMtC6K/GJNco
1R10hFmDbNtxk4rgDmwaMrDkTklKICOzY+AuUHebqK0UxGEmWRw9AjJ85gIbCAWyX5JbB7+83oYO
vp34Uk5Icle/1uSmA00iak40PkX7BdTMmruxSZsf4WPJ701Ve49+m9TDNiFlQuN9AV7oLXl/KJcF
oCFVRXolLdwfe3BJ8k2PjpV8i/kDHk+tiBwUkfMkvADT2TTSbSuWcVvw3Ko1tfTWhGRV7BhQ0MrQ
AD9jy4sfWyVAZ4GIxzofusdIik0SQlprpQvAqB6naTmMgcETGRC0SOXLLQVWusmfrMzkjBxJWYm+
JVnMQuxI9Gl2CxH05GfUJ9CXfQibUZQX91ESSHFknI0EcBmYjzCgJfBajnCvi3leT/ijV4vfY3VO
2A99kuMv62kEk6zQ2UM+jcXjgJOQfJ0GS6bIDT3NKa4lOpDMD95UXQ7fFsDE70VQFCvtRUNFhCnn
5o66bg0foNwZgwo4bBenP2DRqdelzVdNMThSLUJOsu5DS7/SKCYvDKwDI8w+uAp8SQ8fjg2YGICE
pjz7JNZT/7a3InePXaW+pXYJ+wASv2R/x7NwSwDoqct769FzJpzyXlIn95IDyQ13XPoWt3lLRdyu
pi6x8RsCjpMz6VyLqw7l2GZMlwgwq/Joj7H365iMD7KdX5Erku/Cg8sTb0R7nOHnJGHS771aN+cI
98ba19zoVUazMUEljMjGGR7Yu2t2yIIuWV6qaksZQKXaW96Mk9GM1YfBaLzWnuhgRafHGrQejvOY
mgmVPioTn6mUirrp8YJqf06Iz1nNmaBJXcr2nCNgwOR60wmLhIYZgLsTpjQpuiaOX6kXKnuLKq3d
BIUwOFNF/zVzcixtmijsk+k7O8HzVOQcfDPGwm3PplsNCUseSab0C5Y8iQ6L7QwEE1Dmsf5Uzdku
a/nYwjDioEX/NLNhscG7e+sSy9kvIysuvdUZHL7UeMtm87oEVG3VmlEWnQ2fm+XW19XrNDniPjFO
nOy6XixfFRHAh4HT8Y0X9f7r0hrMXC1jPY5ERoL0WCL7Zi4tG9RRwGVAD2bl+4o811tBa+gHtSlV
iMnjczYmNY0Krh9X0koDZxtLp3ymhMOqofW+WNz1VDn2yYusS9DNWDxXfXvQg5p2sppe+g7rRdck
zwyQ98oJgwPBN8t2MLpb2wtsrY3Ukh53bt2KhJEi60r23DdQvL1QUZmM3GgoRW39szbZWbXBBeRE
xrqrYfaX4KCKiS2bRv7ahBkd+FRtU1eMmw6lzbAiQCDZRUvlUuOjhiEDQGbfXcyHClGjmg4V9eer
XUf0Vn2vvVBP2neAWTY6KMI+nyeyOrJVhV32sZSYoNet0xeHAq8JzTUTXAdpWD27sw97CbjwSASR
B/a3ni5G8JoAkbQtzn2A/rsbVXbF5ISRg1uVh1kTcLXR9gAzxKsm82DmrD4gPJu6jYtN8QAwERAh
3BTGCdBLX3NWxR/G0c66Rlzz6Kt4pE88q+wkjccSJoPxri8Ym41uTCHXuNaJUB9FydQ23lG7I054
X07FeeIcczUuMUyToYNhSvLTvMCsLxse9t52PehxXPK15Q4vRWdS6g8TbjN/1PspdHKOde7RD4ix
WU2p3MuOExRYr969oYJrVqlmqjhuAC3cQyvs8sz6IGPZWusA2mtxOfFOxs0e0Os1ZwLk8IMjar/L
jfEPPEriDvaWefFSN9iCaAMpMpqaeg8DvWs6l1SfBkgbYSG00NziGp3TBRczcnaO2+nEijuv4SKH
u4FVeu+jwl4tjb5MxtrY+VLSbriKmQJtFGZY+GXCfxgAmAHba+QPbPZBTF5yw+ZR5LPAhymtVTpZ
+bpMh2lDD0lsbOBxeL6t/lVnqXx0uD/vU+VwKyUCK6Znmgei38htYQ4FMULAOmWRpUFFupXd2gXd
FNKlNwRgVY9ZpYo9Tqv+Sxuz1jW2YKA/1SjbVoud84kra0jHdVk7TJaSgBSZoEl/eOho3yRIVNKi
ILMxTrTWLkJFAl2EXIdBNK5dm1gu3NDNOq/FckqtkC0naUa+nalpw2/WZL3V4fKRjIG4kZG444ai
W083aY2fPL9LLacaNkOuL5WDl1bzOTKMroGtTYQjNCye6TrV3Xjgtm45PgpaphPZWEcnz5LnoLW7
5bIRjaRBRSXJiBZXFsmAia7r0YkPMqj0D5ekEUHPPQ5Ef9ta1XKs7TkgeM0a9bqfcuQzaZ/F9wnN
okfuruxLUSvndXIFwL2gS7aJJZNd3MTm1q/JuG3BLzNAXUbGzqVjv6K67J8L49KYCivo2rlxwmOq
8dAjG0s+iCcLN4qwjG3km+WxjVp1XeMX3bFblFs/0N0VCdlAnAzgAcYvzj+r5GE9i7o9kV6Dyzcp
yyu5JKT59hHYRfYQsTZluOw6bzRnGi390aSF9a3AO/0iOg7aNUXSobNI9B78gIS/LM92Tu+TTTsP
78SXu8dswjyMBX0iEAzOwzX0wfmOO7LkSO3pNwh/+Q8RwYLVaWIeifUdITJS76jNwvgYBcOGrvEK
fSO/FnRJnhYsrsOa4UY4r+2x7x6duerOXtG08mwDPrnqSedEu2RNw1ZSax3aDHYQIUr23UJ2C5Wk
XzmHyEnLrfJ7NCqOoqsX5cFTPAr3nKqGgwip51cafA/PM4+eSjqGmKEhdE1XSEgsJFRkd95YjfUc
1Bamcw0pXFntQzN4MY71ObucapH/e1n2Ylt6vF2GBLP/XIwP8PmaTZ7fT7Rad66XD69F43d30hHz
qxWn/Ran/nASTRau8dAMrywrr35RipvFupwPLolxwKPcU1129r5M0uougSG6juVYvI9wO3ft5Npr
XY0ZpYrN6oDA6kBtmCXrVrk9EVeBJ49l0LX7UYfmrcKABL9jMe6PCpYCcwsFGaLknHzKM5lsCESl
L+uRLN35oKoTBZoaow/SiBq4O0ZEdawUUaAcC/daBMMVQXIN3HrHeZVR2bDW8q5wNGWVc0+zNTuN
BnYrPducnxrMu0bZxTHBV36ngrbbVljTIE+CERscWhp5/RPLx86f2TNKcJZ7jtGRxoDuER2Vp/Ya
i0t9aH26xn6YvIVp+o5K6SOk24rxKthlsbObAyRqLejkvWqbj4I0p1VECF2dEdxRXSihBSARUADX
iU6uCTN/mQeWndlAaSkZDFnOYjM3Trc8suuBoLkxC5xjOarHpXMOKIbWgT2mhyWvyaWeMhQITIX6
SwRTsA8H2j1VZ68S1zoYu70qhQe8drn2Wrrfi+MzEeJHHrpwznden6BHViajmIQt8DVQi95ZAEdu
QuBWj+Dn/SdZUzE2BouQXzXO/j9MQ7ykZnS/hYqafLPS1LuhBLZ3JkyKfd1l3fM/FXP/48efo31/
NLxAlhBy9E+f3//97f9+atAMVv/z8m/+6w8v4cD/9bv/n2I8uBXR/f2/nSBfPrr+v60+cE+Vf7Rb
Eox8+Xf/8oJE9j9sH0uCZwcBXMJ/Wir/ZbYMcVTC7APgFznC5lcUov/pBQn+4SK8xxvHuM5Ft87/
+k8viPMPfIqOiwY7QA4J++/f8YL8SW4YwXhF4YiF2wkC3/+kuA3gP7VliAZfp0Oxa+2cIxXevg3K
w5ACeTn+4fL8hSfEuSg0/6hG9SPiprE8BAFXBL/wJ+9J7s5s/3YU7J2iS/Z40vIPjyf2fnSgkDNk
nzYVgOl2NfC3OKYtY8jKlsrhxegYhuvoimc8Y+H4d8LLi6zy8/tyQxtBtUTkTKz1r7LLqOuIz1iq
cD+55deeunnjTHjpAiMPbu9dRRFRm00p9C7OynmTLjdSD/a/qbG+XBvhSNfGF+cIF1P9L+rWIsSL
PZPYt1fZ3O7joqNF5mTN0++/gr/4xj0PgxEmCIgluI1+fZWAi5ynJg/3opEHWUyII4LsMJGyhfG+
m/7mwnKffr6uEguv4BuXrseN9OuraVc7ZBSF0Z58F3+HDY9UlEG5f/MqFzHup28PKxNy7ghTkR+6
n+4qOG5OSyp0sAcOz8fAVYPMYgBlk/2bmnu+IsxX4DyRa0vMRp9eSMKC+9ftG2c2UlQr/wnDGRm0
qO8Im/0b6fZffFMk4QgIDMLDN2x/erF58Jom6Lxgz1wCpAjubLIh3WJDU6Bcz7l/+P2N4V6+i89X
8aKFFwj9fdapT99V5oSe0UES7FsLX7EeG0gAQWw/lE7qH5sqLTaqbv1d2kONAdXP+Neu4u9+iSJq
quf2IS8QKlOsjxtRQBVY2bJlTC9CgmKlMXe9qyq1CdM6ao8D01iAghWjJ60MjJNmIu1L9eb/sHcm
O5IjZ7Z+lUavm4JxMpKL3rjT6UOExzzmhoiMyOA804zD0/fnkiCoU4LqCriri7uoRaFQGRk+0H77
zznfoU/dRRECZC/v+6rq7//172j+k+95QOgdxr/gWfwPn8eJBoTJZeW3T+rUOuau4R8X7QqkNffZ
WOqohVB9rPvk27O5WTtWYT1NieP/wUv9zz6vAU9uqoc94RJI+u1bkS9O7cZlsC/pejviYbsBjBRs
TJHKf9MxT15fcPBgLbJ9l9f6t5+UthgpgzwgmAOHeku5M/bBpqJoB0fCH7y00v7HD2yA6Rbwre0Q
DvrLf/87e35XmbbhWYO3dwICdAX0fPoNrPnOEnJ+kAYfBAuyR1KAeqYVYynCkWrEbSxpkQScNk+H
AA11v3ge4I5BufJRIb5+uLrzD5PMxxLpSC2PAczI63HUzRXI9Wxf9+nCndFU+RyVfoAtS5lcfCqP
irVg8Q9t6siI8pwFDhx3yL5H97HdHoB5pygjgUtJPd9+GrktJXhWzirNXby5JrBoMJhyl+jZCrXH
HTSmg+kDKHR1dHQwwYfDaLNgSAIK1HnHohu9N7QD55ZMbwZD0wGdGAvqFbDenoibx2eKlS9UEHtX
ooYdUzfrt0NlYoqYVfvkYFR+s8AufSDn+CBEaErcgHuLt8RQuA7XGrhkUJeHTIz5oyHa7tYXFezu
2WvRy3FoYyeZ7O6tnXV8Zg8Qv6TBSn8gBvpPOV24Igz874WRv9alhdhW0PmDMNyDP+/tG6+iiRIm
lA3n9MDVFQtYrxPrwTR9rvh4tEAbsma8XTUrUYCucj90fQEUfgQqqVFC47JjQ3a5v510k4H54ym1
XAcq4M3MCnW5ZFux8shjdhkWgkn/YmTiNZlsLJ+0PWLyVOZNN1IesnFtSxE3d4ZXc6j1i8vaGS67
2w6SThkRvDB+LVzkqLB49gHPIkAR7Z+6js2LdJ3rTstq13SXcsIs8dt4260c/QB4TRSzvHQahZvX
zw5WwiKs9nm/rUHz8mk48x8xG7YQVO/KQ0ib2c5pXfc9bS2MnYHlvNtpJ/TGh9J/SzupYDkLfpnc
uhKYX3l4YHntnaWXm4Imkhe2RGP5YtslyXNsF5+dm/M7eLHLJz7Q+fBYOgxCtIJMrPEYcU4V9ObS
dLzvNbFBNQsiDkkoRrxBe99qcSfkBfUyVlFRryBH2YRZSWwnluigaQyW3FoZcIDmWmBpbZelGRcH
IPhO3x37AHacneAh0bGYz8AZWIEhbQf7pjHWHqhrVYVAGW8KNScHMICskuba5O+bTr3NssuH945l
X5LrMFAPrlmyR0qb3Ql7Q3+VjHX1aNc0uBbZEs2tl+JGpSYlowotGvi7HSajYTnZjcHBd0XF+ztX
YSJnPh/lyjIRso+SkUfPw4u2ffq2lu5XY7rdLlMUAvRpR4lHDKyIAZUFumESU5CQJ7eFpYHDmasL
Uvdi+OvKglefy8/ZV6if7PvSY1pT65Q7FNbYQ1Z9CFKZNzl1swff7uMv9ts0dBb5NN3rXNBizVv8
yLJGHNjolbtp0enemDmFGUX7TxrVxns8lcshmIxq3w8Y2GAFmZd0s7GpLGpcNAPivJrOFRpijtUL
9E2vcmej21PiZv7V0PgdJOUVL90wJP42zuPnZNHOVdebyS0eOuuq78cARqa0n0Ev0p2UJDYSHmA8
pvL+Aulym0NajRm+mIyvAiLcKStMHcqW4ZgCipTspH7zfZY7PhHNLafespmUogI7XuszkReqZFuH
UtIGRzgQ+h6QLIi3HJp13tBvwuBtu+vNYHcYWelPfrQ6bzgDw85+zhlPXEGHAmgEGkrh2s53g24m
KCZGfLEv03lRrMGz7Jx1N/eLESL2r+ckyN+UDOS+IZ6yJVE3bBN5R0Hrg6CA5FillaQHmAoamp/D
ZNV6XyIuRo0tp1/1VAMxK1q6FfiuGebbHHT22SmH8xSnQ+hTALedcaZRMruYeNCoweXanxJ3KD0Y
UWUzRY0TkH4yRy4UJs7UFWfFAwmFOot6B/wGtjGK22rjm/U2iq3nPjEkrXtiTGzlG77K0hR705Tk
LafGPCO037cZGN4c15hnAtGkfRnCYVx/gFLs4bAS5OkpobhAbDoH5uRAPWKarc5utjDP2Gqyb7pJ
xQ+UqFY7L6Z4Ofeds9NAAqdxHKHGltTbTKr7EQexv0VparZyWe8kXpYon9B2NnKe5FvtpQCaiYNG
Hr3UNmSTBFEUrsfEWLXU7TNz2XxvsQE+QKCI9z0WN7oXerQOtkAbszOCx5Tf970PJk3OYS4xs5WS
lgMe510+o5Krxgu9ronFzl0gz+HX5BVBmVu9u5L+K2COPLxeNXvSn5YBWpANZdCrY5Ivsx9Jdo3b
cVi/FyurkWclhY6e+oBF0xz544hf+YSVKHICkkXxTEjZ7APP/lDw8LnhS9jtVzr/tuDIincygd3J
wrFL8hk+rrlMOPVZdUVZxrrZlD5f46m/6td4xurpvGgrE2ESGM82zratzSF/Jw36TIY1zrHVpGYN
G1NOfHKLgTCW53SPlhSPdJ52hwYb5CYYV3EAO5afkA3w4naKzj7WSzzlVd3tpcuHQneWtU+aUoL5
MI1d3LPVmVqrpI6nsu5Ui12rFmn93vjOsOuwUcXGQtl1z9NiHoLmmwMp2+WoO4dVCv2cIGOjjM3u
9KsvV9eh4ocVW97Dbcfky2avdJfIMPzm4JdEFqZs+G4sqznNU2w+2mbQRb1Y7jJ8Q6cFsuG2CewZ
EJpp6BddFMk3dU9EUXhvboHjC9y1HYtJJKGH1S2R06r4qw86dWPWRhKVBDdOVIjDS6FLvjjMWsx7
zNesOdFBaXQX9x2iMGhcqgdWnxaCFdwJ0iai6QmRVrAts0Rk2mrEqZWvEQvQ4or2J3JNI7WV03Yu
kImVGzef1myVVxelY4xqOt5ZVuclxNDAPDpp42MXl1eFo94WXKXnuZlvZjrjv9yqVdeI4G2YmCXw
et+6UXYz7IJ4GD5svM17OCv6WLlAdxrjpSbIWQAVbSF81yBcm7jKd2k7J2GiZPU8I9LeBN7U7GnP
nA8zNqgarPuzg6FtUyNUkfPR/VdXTysnN0MBIX1AnMhWU0ibFHzwRiY3XotgbOoaN7lo8alVFNIR
gizpx3GVvpvT/rXFK4EXVl2nli63mFJ2Ddb7cMV7sSsV1qxmpgdOQ2vXAebL0kIHX1vvbK3oIxcz
xD2DPepmksfhssaXhnrQB2CI6he8cVnUevVOF+KzltlBTVSflWrpN5hHrIPdeAnmBs0pbM/E/TJ3
3ZcY9VTg0STpEu+Ry5JtcJn6J2KIeWhRLnSwyydN+AnIe2GGXKHCS7JzzyiPvzAJEpw3ebxPNf0m
Nj8f+7v7OXZu/OaBlNy0gm/zRIZ+zdfD2HbPy0hz46CX02ioFz+39F2KlsFL+x5QKMe0aRBvaF4s
uzjXmXxMNCcUW+JboCW/koIwPTGFLsO8J7LkaZQqRbNsTy0kp8w1zwboji3h3eG67I3rnk8QDZRB
sY8n2/9sZi+PEqvackptax8IiU027HW1v1jFlZFPXHJrTtCeCRaUG+XiCfGrIXtSDe6+caif+9V/
wWvKP91H0cY/5gY51yzfSZiPV0Pl9DTo9Dn2wPQ5pbwQM9gT7vN3KsaO7UjikxTUjS1poBcWdWOy
1dNO6YUmvbyZ8OmpHM2W/UWKQlIDqY6QRx5gCrKYz9OfrB2Okky24WPYNi6J306jP+ZpfJCmpW/r
IHFvl9Ybfo1lGbA0c49FbFQnCuBkpONp3cN1/lmQm9lKrvtPY+egbHLJ5ytruPITengbVYOzTeLK
jfpAlKelKAWW3Sm9jFKy2xFs8rYpwQckZ3JovsnSPajrs3UpCCXryqzSxgGX+8nBFM8VYZgoqlCu
wQzDL5xbOcWwF4qC7zg1rRm839xbUesM7xG16taxJ5BLVv9DVyviPnN+LZk+q8JSG5J+G7MladPZ
ASxH+0zg4hWPG52iVGkQplAUELQCYEbZH9N0bTn0a/D5DtWl6PkW9sO33ERlMb283WTNT89wXmG/
jVvK6/rt0g68aX3x0lq2ultKXZGLJWW4uBTBQ3AwD86KH7aNwW+13UC9hlY42FANeaQ0+cmjuors
dWdQTTox23r9j9pUeu9IyW9KkBRbiL51TUzLaWXjqQRx/+0tqX2bNTPTnbTLaBGiiWiSH2FLiXPN
nSXKuf+cWOQzHIF1d63+rsdutsHp3L2lLUV9NemTPSuWx04lTRS33dbVyQ3kjfF26IjFzjw7dg7s
tXNDBRpD/8Xrl5l0sa6WqPEDzUUE46xj+seQWwC+VT5CAY2hYocnl/bISc5P2C65utQtsyRRkChp
vOZz5pc6EV5Cp5x5Sy1TtQcrNdSe81bgXkgvJe3kGqvuUC9rvkO+tM5i6cpdMqgcg7XvvJB8lS/+
7P6KZ9MKLavW+7S0xWupS6xqVKQ+tq3uf058tu/G3pfnJaPmI7dtY9+Oqd7P1UypKumjG1cN1c5h
jRNS5OBtaDzA0z4xzROFMAfvWTTF1qDewI6EmfExHNjxbUt7qAR2z1bhBirJlwkKoDpGxYSN12ec
pPUu68wFEZhRaOSKvA9y8OnzkjMr0VZ6kF3thnmNQ5QE6fKu1iXkwoTSydc3Erh4jrFDMGnK3Sns
q2S+y3BsMy0W7YlIkQ7rQd6nLKK2uuIdX5cgOFjaRZxil1Ig66FCW0N2dua+B8lf7upgmqOALzp3
qaq/akA57IgnMle6dnUmFcyAWwM+cgsTs/hKd0+7YmdQsyX3SN7uFT8HQ0pWAPN2LX2IScecYj+I
2bk0XQgbbb7jAvY4DZb9o6hzcyvn8WsO7OmNZowfNRGuczen8WuZrV9cx/uHYOrgSCU9YBtcgUNk
QmO9MsTwbFnuKz8WfbkPjqlUzm5IGYcHZ1m2pK5dvCToULxRfXpjCYPdECUYNvXBgl1QZZhsHTNa
qH2MobRmtBF2Axw/XPqcV5X0ZshHsH0F/gagoWjwjtcK10/acLcCLV/fs6uon1tjCrZ9kLYfOdD3
h0xn4s7qcM2mC1fDjVyz/q6wgp8d1L0H9nF0VRo2fgQgbdsJAsF2hIbJgkl51+T5++u6oalUBgAZ
9VyzEu3gTXWEAPYG2uS2HQAEAs7JTku6rFzM+oY6ULOZsCesP6bBEYdkTZY3bK/UcOPVZ8Mhf3rU
hzMcBMsWgSDZ4XNtb0sbsbTQS3YtiU1sqXfPj3z87oGOtcSm6qQ7zImdXie6zmlObbIrOtjw/RoF
G9WrclYlpjdl6/slF86XzvGLnIy1WOhyBY+0teXqvZno/sUOJ9bs7nqiNd8NHzIPG+qSU+CSjMvT
WuFnwOBg9PHON+bRCR0k7bdJwoo1lomb3jquT8JKqKfTJafjgkMS1eQxl4pnZtAXn1XcpVHumxjs
6WbaiVrSATi07nNc1FfFqG/8yuxPlIYSQSo4O/iuluu57qtgl3tQTTaOtw5qk9ZAlEavbF74Qf1z
VdbNG/gR+9ZsaC6txyKims67dqkmjEqqbXnM+WP93pJmPI1uZYH39JoldJouPlCCp5+nblkfi1h3
T1lhO2cY3WI3GSRMBVk28t05W/ahbMuD2QbAekcvU8RJYqRnfAQ8EyvB+QuDHjzFGmD1oUjF2GVe
g6mSUBlGmlHFUecl7NKXroCWWXAYbDyl8C/JbigjI57aD7pqLPfynhRPHs+fGzIg6ldP8gZMFpdJ
yBXS9a85v9Miyqz+IXYHnl7Fg/QDkv6ayh2X/SXOeZGcJ1fdORC2QjY5ejvEmvptbdywcAeyGU+4
smIevOgIkeFOPYa8ttt74FPaDFu+Io0TGMYQ4oUlsK6Drji7CUmhohteKHvI0zAtbIMLQis/JFep
Q6B9a9v38bibAqjfBMbUA1fKmO9/hbkuNQCWdy1/qzF9mxZOP8tV844iLUDiZPewODnHmpwGqvX0
Amr8QDBg2rOpNTeBH4u7waqHnQ0uGlaGUWzLDDpFPaKlk8/sTrafPcgRs22j9Sl2BLYrPi0m5T9p
tWOro87ekFvA/THKh1VeVSYz+OLtx15oHFWiHa8cr1d7z3ONhoeX8L9o2Ar2arHaV9Yf7T3o5PEh
mfzxzQ/8nAJyEhYlq7vI1L13yyw3bbH7+lHFty/EOvNrTJP+EKzmfOtib8VfFZTxT3awTPjsy9ur
+s9d4A7PPLHRg+d5EVRUowCY1lGqWDTBOH5j0jaBqZk0CYZygsKzr1yKrjaD3QbPnKX4dHHtsM1y
F8U1GMd6vx7HAKwHQ7dAUvVHarwbr4JqUOTPhQRJYtKuTJsDBmPaDlFc4sz4seAqnkuykCV5e578
0/DgEundV60pLuAGjz+aWF2WDGz0XM+j0DxglgXNMXcWpWgFj+nUEhuUnnlb93Xoto6+jcF5jUM+
bCabLqO6xn1K0zvmx+d6nIPnmpwpx24CSXNDu2MVeub6RizrdR2yFMhTYUWppvFlKDCHtLAFmiXL
TknDTghB55iUmfFC0CkLg4zdJWv3Ypula3YixhbSzOhEY8Oti6Ys6gfIk0QD8UEWL2lvH5lgcWxk
PQHgSIyciptm8PH3uDCe6m3vU7fqDJNKiKOkaqVIRRg3zUB2KBIUfxUbNhrpow0u/YqhrzlakPB3
Y5a2j1Iv5BppBMK3iaEDlZqFB7HXVVnj3WDXDh1dni2f6LHEJlokXCJ7bitNSClCfzLAHI1Y4JY5
KnxyvHSnUw4xefKN32uNxqXC798pt3mxVz3alxtLeReLpGFxs3b212J1DL1GSx9KG9Q0lrFZbJ99
Ipn4APVlhVzYsf3tyIIi2sn3DRKudcnxxr7k1Z0L721cUu+anGBzLrEIPCB8ekdpEbQQbpK0oXQN
EBuJ4UBDHcHZvuvFbxhkjKo+Ck44wWdbAAdfJUs7jOF8t3Ld1F1omI75i2yJ/az4Cr/EIm+/C68G
kDIGA/STTlhIDF0uALsGTvHVEQY4xpRcHCDDZBgG3Tih2d4YOHca+QM4sHfrtnn5s/SIRsbAoW/V
3DhvyrAvLSQqqT5yos+ntnL493qCM0F/Ehem7VwRRwrIgOCCdv0WE6ZjfgxtYh0m0MfYmoic3dE1
yzbC7wYy9qvDbjc1IiuNMWkNwfjd1FbzgogUv1ZJ1bwbfPd3xsArn/NyFkfJJHlY6mx9jRfK8OrE
4quJs2p8t3pDfrAFdn6UwzJsNdSMKLbJwjgDI/xqU2VU8xE5tYbjcKQ09AB5y/xtrT7pG/Y221qA
NxgGn6KyBfvOi+FW6dGexXLupyl4z02r2AqPEKZY/OwkWTNTzWGMLe3MffyxsmThC9CU3btfj2CR
mbUZqtcSIzMD4Aa38pBGiXafOLzqX5qWpTsYAmKP2GDYG9ftkx1jHl2thUHdUkWTFTq8YHcj4lCb
l2b4pMhv8HFQkM5jv9vZTVvdIZeN3PIS9l10MjKU1FZ1MUVN+NQK6iF5cVyWkI410Ow+TuXRodyL
fF46nghJtF85Q1pH8Hm0wQ9QjbFuLD8rn8jVCRFSEdSceWD4behkvHMWXqVmzzV5trba6rhFN5UL
LL/OyoI5G9rqp5n30z0L6+mOsGf36Gqv+eV2iu4KURenlfz4d+C4/jkma3GdgJ3AZkoU79tVI7Yw
q5gAU+tGvV/CkW953w/ehjqlntRX1lE6tUwOUOCltuWBj2oQYsh2nga3M8kHgvbIyIUP4sHoR+cl
ISX8VSf9i0lEfFsPTCT0MlJ045UJ4C4bCtXdqqblo6K90Nv27E7VJR3DE4bV+3oYRtZ6LonnKuIa
wIusWs2AYch2Fac87ZyKFhET/mA/x9nNMo9uE7qorjwjktqPKAcYr9Kc8yss2FdE09rx0alqgqVb
C9P+3oKFTtGTb4izhsGAbFUr60Yo0uo840YaWaSXfKi+jcFh9MObYy6QlkEBpEcSxM1DyhtFXbQ/
OM8DAiGVg5SAfzEaORqEWLV84tacWK6ULRTW1qNCfotivFC7PYH82scmZ+YGZAPgKbKH8odqApJB
LSM/iGV7epbj5WQL5AT1yWBrb9RmQEX28rPvi3WDcjzNG67WfE+YkfgNEBNM3MlNx5HLHntGx/He
ExrVvvpkillZjhTZywWriGleuyMrTM4Cp5d7G4N8GnpssK1N5vYIHjb/4ckctcYUvThmvaMwDo6X
Mr0GuHiasTqjMO8zHpzy6DmZa23LZBRm6IkLKqWMu89+8RZOXcfk+Ee6Wa5wAJdUrpNYWDtUB0QM
Lm8VBJHi0JeF/ZWXo7haegfM2bQul4BERXam0JLOT6rKZYkIxEeyPk6JQigDcBPcyYB1Jhqk4jSh
sPNzzVuTEc8y+tfcS6tw0kwTVIB929oMSD45wQkGR3A3rTbwJX7t4bT0Q39eFmWEaLXc8ZciciTW
TwO1b8/dpklDbs3td+drGyYG8da71HcppW+yvZV0yVNaVTYcncGYD3llpjpCt4csMzgfbiOWB0Pm
zqchWe2YtbheLLP5Uq6dP9teWooD3WoBy1+neyO0Ul8bSWPelGDAHhLD+iMjxsX+8L8tLxQI4oLi
4AaU5jgXo8bfORbSQly8/Z1/udMjnnJjvvMkRXPl2Gac24yqt4S08mehNUfpvzZMOP/MLoEFBRUU
SjLGm9/8PatlAD4AVLRfZDLeBrLtD7ofUBFA4+9tUGYQDlOOVphj+mtaOVJ6paqo1YUJ8mL4LNoB
N6pfsewk/4J3HoGpnqUdTYzx6M2WeVcnk81appIerPOKGrxeOs1pcnKAsUNGlFYjVbjsBm2cWuVW
TcXKc4UJmLO+JAcNMmJfzQVEDNxBIXXm5Lt6nKticol7XzBR02LedZn8zGs6ag1Pj4fukj7Nm9oj
/Jni9Itn3/6Dl876RxthELCzdWzbttgOer+Z2Co+Srx8DtM6HkruDeKOwral2WKgPdYmlqVpwZuB
e5xTaVHLVTaoJQrKHVPAxWMwWRD7koDSvlSTIVeV3OWBrY8QR9NtMxtXs1Dcd8uCAdjO80OdF94f
GHMuhtDfP3qBi6DlXFjf+HMuzrm/++hB4IpbHfTBXvQteds6oHmQ3BSw5NUYH8xZy1BzOG8BrqYn
Uwj1C8VLHXtxceuxcHNN4uDWMFHlWuPb+IPP5j/7y4Fe5nPpBThTf3t9E3Z40pRVsC9A2HKS20lw
LeK6/4MfY/4OYcWexBuJ45GvAI9287ef0yIYO0PcBnvkT7jX2vKMAwE+FdLaIH9aXOB5RoLOqs24
DmOl5UPGEAp9Z+qKKzw7wS3orgLbDF+W1q2r29FWhOmLeKVzLxNP7VgML//6pfkHIjDPa2G6rsA6
6fjsfn6zaXYlnRW4e8j3DWSVNlCDXHzeLAfzuCBYxjXkJSjAImeAYgBYghPEdZ/qMj0tziJDzAzL
FwHq+frPf6//2/brc/bZw839Hv9fMWmbEnbu372F4cf48R9/6dG5+ah+/fd/Xv3qP8qPv/dn//V/
+Surn26sABAG9TW+f+Gx8xnFdjFeiqmotcEyJySmXJsbOl/hv/qzTetPHrVoFxvo5elDuOlv/mz/
T5wkwuTP4yMdgL+X/44/G3X5t6+ih6mVJwTGOkE5ky1/e07QLmJMBZ3EO5tFi4wb5luqm8tsmw6N
uq5zwqskua0rCa/qAHllZGnaFzxKqqA9k8kZX53JEemm9tP8jTNmcrcAjZtjGZtMlYFf+B4707GO
EoJWtyIdLx3SUk7Zde92zaezuupqqNHzT0pIkukIYUpHCSMtJoM1peFjNILLhj1rc8KtFImRmCiT
rxrfFH4ijYUl9G0GcI4UzFObRc9zfTUZBft4on4wV810vnZXEV9h/O7VyU+FfO3WyXqNPct/GlJj
um3WkQiehuW0gQGbnDTw/4utLEVH9EsVnCyzwKuCS4StqgEUakMC0NEnq48BFBMG7o2TXFLrUdST
cqOCEpISTBRT18UVFgCwcIUH7LFI5/g29Qa1wl5aGe25K2JvGLqpnG6lrrzhGlfIOCCIUby9bZvC
oY8z52m9UR47pG1GVv67o57x2lJGNuxEtvTXDStYF57rYDv4YV0yz86UL49kAysbs4uVpdE4zuVI
JeB4iaEFBgO8nNriE4/e2h4XUyEeL0PBD3AS6b9d6r5vCyMODrwzzpOAUHZY4ni5oZk3uMNegrqc
UXk+74ZBNM/c5nFIgT+d471EkkOomFE/HQBNL+S+vPuiE/JTcE5nOyW5xG+4NfLS+PCcSGGzCN0p
d7BeO5WpVz9xHR1NpYPfDQOiUFs2Bt1VXqn6ESUMPkTud1SbtKNpTEdnHqkWi5E9QhJWsx+6o9DV
Tinbfsgrpzm4SZfdI5tCHtZmLj8vHljWIKmFyshqdLrJYTRcBQlRuESZko1COoDXXLmZbgmFQoYa
4jXAkWlgruzczIpD5U2XzYMpf3SeIh5fSWEjWrGkxSDAXt+JJoGp6rDMBku6RWWxCNl+EuRUWnnv
XZ0Q3hc2g/DAeVyETsstbgPZNnM3ENbUtzRXWLz8Eey3MtFyhyHdiNvG8jsVxYRA8kjYdXxfaSZx
rqfFFBUzvxgZ0qA3uSguLXqrNfbXHV2NX+oCYTz6lUFiO3YVdacl4xO8ISf1C24zY/UYBBmESk/5
Rb4hWIfJBhGlz19aqG8o3fOuVv3kwfFh+r8SVhfwcZRgB7wpP4hB5C+1NcHsQ4PbeZmzXifBUF4t
uMmjbrbibgu+2JvOC7QX855ioualn2z0eFCIJolkQnX22OYnhzvrY5Li+2CZoWmUM4f1WPV8Uroi
d89CkUjGzVOLiR8A05gOHCNrfyKwYRbUWA62Rcvn5IRFqFgurk4Mm92yaFQEe5llEWkcuey/ep3T
mV7lWM1io0sfJlXLnwXd3m0osJ6mx2kp6/U2K0p0OZOvjGI32UoRTn4CEmwTBKPtH2WwqpWQtVrW
s2EY+QtaMmnqzh5dFanZWSivc1NLeQdjXHjM062T+iASC6+JfAN1v5lZ2Q4XcpwoAECSXcb5bDNn
KFY1rstvu/kvl34ioVrV7YpqbllZ63Fvtm0R/f/D/f+kjce0SVn8q8P98NEvH/X/Pt3/8v/87XR3
AyY2tvjkNrD8c3z+7XTnPJWXWc6H8M659LfT3RZ/ItctsSKyg//rwc9hOqb//Z+W9yd5SXhwujOv
XkaCf6PpzvV+n3+JQlFUQ96IBMc/mSULk6brokhroFqGf0via/KQEy7R3JUUfEIK9Z2NZXnEYwca
IeiAtLszEFZBGcWh11ZwzBGdH9mfghbWXh68NEj3b9ZUezfrKpznzI2xSGKbA7xl5z+bzLBvVJ/M
dLv2yUFWLpVWrMqz5RL1d76KecVmMXTg+rBFWE8AQ6C7Zix7v0GYWGfk9/LJQl4LKRiyTgSIzbuh
s/F3LNgWx1RWx6RlvUdgP3+pfBeIFwXSHDJpfs7zKsqWkfuKQW4bTlSwQ4zFlpuPSB1eSqFngaBk
5za6b+nHtJK7HQM1cMibILPrfTYAT3fmogxtbEg725/JlY89nJw5H28UM16IUZKECfIVQDlx7ThO
ewZZZ5zmUjjgGVJ948AGiCicLx71KMYzYJoVmVHWN53lDCgMg7kjAKsfyjodj3DN4X+UsIPRXW5i
1YMP6Wa8R7MK3k2wG9vVIFeceJazM6yuuC2JiBGqAuUz9u2yKdW4fsDWYq+CxBbRU6zgHVxCtatX
YhQc3VPvCAsltP2u67HFVjX2XcbGupjexTgnL+OlBnWhlOwpiFX8i9sYKU9qiVsN3etSr7kAJs2O
UiiA1RlcvguTh8238+fGTn/15h/50k1OVFAOflf78J0zv5qvAgPTaN9OPoooHLcsbDDqhwv8Yjg1
NKf7W3bcgKtatdbXvlbVt3npGY21ieYjsGVTDt/U1/almjSe3e4RbF8ZOh1IYQhQ38ucI7+nY3My
WEicsWgmYWXU4yuxJfRtP1Cvns6zF6rmkxCPyoMl8/Yq15P1DRfV3VSC3AhJsU7hGEoW7KtW/pWm
/g/X9eJz21/M+rMXX4HHd0M11Ri78U/Bbo+5ABbsAVv3zKIuf8A5aIbZOiynmWvbLdznPUD55zll
6sT4lOhr3Jv1R8/Ed1gsZzokmZ9e90tbAMcod1Yyxwfa3ohL2Kst7y/V9reolAsuOTmfqG4kG2D3
0t8VKK1vUIGzl6Qti2NdTNMP8JviY4o1KFv8PiGCk39FQmMIs4DEhnTvs9nsHmw9V9tAlfojt7vu
xZ3tdN83yn5vdZscV4WKQ6o5BrXXZBmeZ1ZrKc0cXXuTDNzcN+QnKZ1JyZSvXt/eunM23LEcb1/j
wGWpmDKiHazOQpEWjClRTr4i1ozeTGWOyVKtMhN6PCr71rLd+TDOKXycVFQ0zWrLnF7ozPJOwLUX
1tBGcwY91W3kmFu32erjB6+VuRvTsT8N2mO28b0cgrZsW3kuQEzqXVyO5q+46M1fPgu/Xwr38hmd
ae7DqYLSgp1JlxelEEh/PQxYyCYppmeKgHHX4ucV5fZ/2DuT5ciRLcn+SknvkQLDYAAWvXH4SOfo
nLmBMINBzDMMgOHr+4CvuiqzWrq63/7tUiQyGKQTg129qkcrV+XeNmDnvi2xdZDutjP3jAOsTbaq
onfWqjy2wFiG9phSeQ7W3mC628apfH9t1Gt2g+2ReV88w78dfAG9DgKy/U4+CzmLYAJ+odwFHLvR
tEay1ijYWGOKIrcLgnBKrgfYY2+2k8SsYFBoH2ZjrL4408gZil1sfTgAgNxNhXnsfYau63DEyDmF
eNAtqG0oOGG8w3gb8PQBwX0mPuXSDCCmNzZgS3WFAmhz1jNqfTIm060OQ8kaO1RBavwZ1/DuN4Pb
eG8qcUt/FxQ+zJ6Grgab1SgP7SnSPBhnoNKhMVTzXlmjVmxvTAI4lRUY7zKZC4zziFrgQUQ/E/yQ
WBeOaWo1MOZMo72dCvoUdpRb0eJFiwhV870xZd1BVz5m2cly60eAKIwUExsCSgkwOP9pdgtTkwIx
k7AQda3hsUlM4+x1S7lXZTN0O08lsd5kbakfzZhzH9ueXL3jyKKauUxBf5BGmJx0l/dgj3Jl4BM1
ezdCsC/Ym8TEIjlQF9Qr6KyQJyEGlrW9nc7fbNSqVzBiPeAFvOI4/t2JRfjcFpc096JXNQX9TRE4
32CAu083DS7OPLO4Wlw2Oxtcw3KvMHtcKdwIH5ruCtA7KEsfzk+EJ8YcdTJlDB4lpfrlEIvRu0Tw
7fz7GCtlBYKiFJgiAKTvCdbxA3QeTNS8CAZnIz0tp7Dg4fsMnW0+95GOX0wnhbqpGJi27NaZ7CbZ
Tb+Rg9XGXnc4sEeZUSmFdW+MfGS1NDgr0ZnNnXsyjIL7vuNGeGvcQj7pgSb6qfToWClFxQVY08uj
D0sUjexOYvGsepXc5KWL5J8bZpbuKlllb65HTIcVk19eSQfU6HZZwD6wGA/6Kxq42ldfMoydUtYd
sMa8Eo0AvEXRh53Z0zVS8Ysz7AKGJaYuvkHchQX7WiStzdxmy21ljNwxAxVYrzjP1JlnqPg0xaBf
JzSXU1Hh99pE3pLx7K2YgSe+NKA2Ym/v9G8uD/1oR8R/8gCMlOsa71ix5rOlffO5ZGn5W4yze4jS
KniJlxlqZxMUD449x/12mt2RfRe2NxJWERTsiE+Wh+5wl0WOYOMEXe9lHB1NNUdq1x9GXjenwBJO
xj3a2I9uiut6w1PR+LNqAV1sqE/vsADSVuAw4vscFQI1FJ/s+ZfmYIwjpF0WLwG2vLTu2kMGR+Nt
KDv1WLNJ/O0l8FdeKe8B1NPpybtkdpbEaz8Pn+SYLWR38jq/DxIBaGiIpNUzzoO/jQZ0AD+j/HMa
ErBtvT9F225KtyJbij/5XZFFXGa/IU428BYYoaw5jlgueZfgJcptBJ9N3ApukJxWsgfDW5f9VmuY
L00GETRclONdj8kiQeKBBIoxfXeBuvZiiwVdrtg+bKPEHYB/5vzrEws5ljd5Er1FciaXA5KP+jpc
sncwrpsXxXLuYZjSAH5syu8966r+XhTlcrPMa6kvIfv+okTRXCYfIMtmIO++l53wueNpXT+liZbX
GYWaLQpEwzMicjUzWKbEXtQYSEN7zMlDLObAiVYkCVUjXXaHRkekGCug9bmwcXsxANiWJD5681Z2
M59IUOTttWnOfEKN06RHAeP0M08L+xcaN98W6aPhJYBYyueL9W+LnyD+hSBYHCUC0kuKXntIFibS
3his25wW5ptCuxhL6DxaDhn2zSNvWihGpRTlOp2uZqI664PriB3OeXYGdIDF8gbY2GnSf4BEZdFW
VL39XTRB+TtSmX3lRkb8Jxg7/I9xDyPImu3bBK/tSYNI0//YkvxLEX7SDbru51eZVtu0H7r01/B3
eReJxWI99N8NjlfJZ5cnn9XX/+Vv/mN89L0/Atd30HEDTCosRFgg/mN89O0/bNtkgvjJ5/9FGrbc
P2BzwJ5iOwU6QbrMlf97eBR/IAhbAfMeLeCuRMv9J6ZH72c78vftpe2zOfJNvpxDupt/6a8rJMS3
LCZLhKlfkNwPC2XCh6E91k5oQnEVeDY3kq/Yrcxii90kHXZNn7PhjnVHZ1WP/64CnAjqdDKnwAZw
P7j7oTDKG39Wwx4P5XChh5iWnx//qlsuOAN0kR4TGnrOfEPlFgVvOk6BkohHrj/N17I2u3MDRTG9
c5WKKZiSdpJuC/rJEwC3Xm/tsqQuLsTnXL1ZSs2dAI3btrAKwqU71B62fvBeHBAgSbrIljwX/aMZ
UE1zhPyRXUY23Ude7cT6xFy9udSfBqGKhPrih6NR2seCtZGxrfBTSjqViSRSZzcR7T5QuOdloTHR
7rmZ4BnvXUeOMSj2FsmHhlCnJtOAbSL9cVDkP26KGN8FsP08WnOJP46LzM8j75h5gnyoA1a+YpBz
Um9FSPJCppXD+KhVFAQEmjHv1lGdfbZEna57kAQm6XsMiefZokxu6xd6qMLyx0mS/7hK6tVgEk9Y
TYof14lcDSjWYtjfyY8rBWNPAygr1cCEweBzNAxWWAqMTE0eYM6PYjW5GItB+7rdlb9sXJg4C3kL
FTvGQOOtbx3imOBE4VY5bS/vDcuNmq3lxKxKF1LQqKr1WDzVdjECpWZE7lD5JV7otdXrWzb4M3CD
kXdZPFLJe9LcAW7K9d2epl1qh0mDI5QABvMQS2ojOAvqSPaiqcat1fXtfaONhrRP1x3toW4vSeab
ty0jnwG1LCunbUGT4Q5iXPNp9sN8a44ZLzDdQl2sG4/G9W6wdhLvPKDYpt/iAhrxnqGoHganrfe1
K/Q+IZb06ulI35hxhT5Mk8bL3NTpqxNkvCPt1VtFHtx/K6NheRT1PLMnZ1JyhpnKdRFMd5nw812R
M8k4DTZYXmbBXvG1Dl4B8jUSEEz7fvC3yqmIF/Z8S9PSgZMmFX1DwAB/RUSWmzNrfbTKJNjjDKoO
rpmUL51wMKD59rO0HTK0kim3J2vQjmd2n1z5QZlq6K9TfglGgKvp2h0/KdPfpn7an1vs9tsI58hz
E1dEeJSar+yBNqrEW8YQEb/H0K67IBQlcvYmx4Z2L1yxPNjW6G8hdc93XOv2obEyr9kmYM6/fUDh
D+DkrG2mXPG4xNPyguER8dhbcbNT1nrjxp6b6qVIKuvVqbPmBa+9+lYEIl480N0Ug6qjA0XwLvvx
0PX5IO+1VbbvLR0VD9XqtpuCyK3DlmXzo5UqdO6kwJiHFuzy4uaZwoqZs9JusvWyjW1pfU4L5yx8
P/iILKuN75yxyDkSjeWfc5x5d35ny49sNQcmPz7BUfbjhU1ddERaF6e0rIsvr48CqqN+fIaD4eq7
7Md9GKxGRAvxBEelPz3ZLHO/E2+aQJNMZvG8tKb3oMv53kMrGzdzwvEOtVdM/JxQoeFZ+uLdxkdl
wG+eSX4ERRFRbA/eTPOMuERzGv8mOTKT7Rpn/Zr/2C17Hs1HUl+cy7LVj5l3NZ6vPiBcvelzSz6p
H/OmUik83cKNLwRFqk/ZOdz9lCXgAVl9nyZjmBXi80QiFz5LMyseRBivRtG5GaD/URO1cVI6HfDo
dVgyuQa6Trds61aXqbMaTuEDIKN3RSfFFj/6wpLAxzpU6UTd+4LYDiZ8bpIGjgKFMIPVX2KroD6y
RhfYwMvvH7MMyK2UZPChRcmzLYvoEheO8x4BqL6i0TH6MKb+0WzK+ZpxeaLlArXhIehkXh7rifzR
2LP5YoyP1SmfOypDhaEtRjxtX8vcH26KNse+L2SQUCIwB7c45E2y2YuhVkqEszxMso+no5UOwyPR
teIpodDtw2JRCtgx9s5gbE2osUSTUieQ16QnS8LxqoxJ/yAH5Pkc3JWVhoxM7Ooqzzqj4yYbq3JT
mFNq7IZ+kMYebx8lT5MM2htuBetZsnB9iNsMOuIwyisdROXnTI/Cp1HY6tAGVG9tJtvuvsQwePu5
Tq0n+BE+uQMavv028aHIdc0vwsvTZwDKIWfIdQc/zA1KTTHqT91R0qyC12YoAKqK6jvqa5zH62nj
qAxSS2NrG3prub17GiJWjNmU23viKHyiGlGI1gS33g/g4cm+jTlzgGNIRji/bPZEvHjf+k3Q3gYJ
j5dNK1wc8ck0Tp+MdhGST2lFl2TQCmMYxP47kYN45bpz8pG3p1fdRBCy9pWCPN2hw/BmxyX2UOE0
D8K+pvsJXrbnkOzgVVfRcsE0PMr8tu9nJqCkrK8Sl64L1KrM+mLChJkBc3XC42Tb6Tkg8hjsLexI
z9Ir0hfe2XkadqAjsB0G9fhBIMI9F4XfHNiWB89B0tFMiX2/CunsiCsgEGpFwOKaP6VjXz2BrqTm
qMWLfuZMbzrnhI73V4iCpNpntzulvZRgZPuqvhr7qT1D4LUus+lbLLlIWuDXNELhA+ZcCCfcL1XP
BxLw0N0YuCBfianTtuyPy6tJ0ote1bY69Qt8m2zxq0sQtc6119mkt7Ts5etgAVfbDBMmGmgzjhud
sg59LE2S9BZbYP5aY4y54cDWOoeorVS7afuguA608t9JD8zgNuWb6RTNQct83mKZ4XKOHQKzXeM8
ITTkZKvKYt4EdtMTg/SIumWsDnAo0nZ0SKCjvlexOb1YPDrpoLG65swMGuwSwu04+BdrPlqgra/o
/1AnrQ1g8CvgJYqMfUo9V7sxsoyUczqNH5r6vIzFO8UzOGDzd59iywHWt+3DlTD9W1urhJS0MMff
5CWCnWJ07TgY7cwmtYGN959V2oDzmbj81ZC7ZzH4Tw6S0mECOiy8sXntHNzJo9MN8cYbKWFbMgBN
h9noV2dvERePKZfJazubM6GWcTmmk8FGWdgivVhLMM5XynCDDO8aAYJdhe/vDWKQ/rPxfIsoJ091
hKwi4KmelVGvAPWQ5wzxxUJAiYFf4hQHTT4DREdvIrz/nra4TQln4SrXFq/PQ5RZIlzg5d1TJMSd
GlDWsa21YdzLOn0qzNi7j1MnekrNzMNDhxv1pJxJMc3XdBc0Zm38btzSfBryzD5mhebVW8fdnkZU
h5DLaD9NziniI98vuIqJFLg3fWma11RvObup7Gz0CTrhvCopT6UwK8gQc3zf+0OzxbQFyCcVt5Kj
8qbtzOkhauv0Ol8Ksc9pF0rCQfCOhbxuJbiW2snbjlFtIdkF2a2Y5+46bsspx9uO3Hgs83i4ofGM
s1HHOPPiAhunpodee3tr6cqQ55YD4gtRPOlvCZPHL9BAIYHSRXBpvMnKtrbilLgXbVVQzGcAOd64
VsDViXp4O2md3MfeQNuJi/vL5iE2L1d+N7ZvPeYzyD5SX8vCA3XrVKN86aFOPPCwA4NWtmbyzg1s
7qngI/FRGiT0uGeqR2+Z45sGOZcn6lBb22Bp/CuLH/w7wL4BsHuKIZrnnDdP+JAJkRRLFSDDeODM
j005WHvotX1CgVpjVzw1tTC2ClkS5lFBajBcTPxd4RDH9LSo3kt3ZI5w+nZQqT8pOOwfqzha7HDg
zL5tYOzesehR77UnNV1ExBFvaEcEkurLIewz9s7IiaN55/eyeO/zmQktAfhc3vVVYlL62oIw37qJ
g54UGBFaBFIYRHcTD4QNnUA4nDS5lFnLWAFuGcWgM3pRUCJPcqmGpcLdDYbbMVZ0mzbJnS3ite8N
Jz4M0vTpXZom+lutOH2mpbXUD2XdabV3str57jsnrg8NEVO9j8zBo9TIA1i/LWIuDnx2q6ZXFDVS
mo+exUuvCEh4+frCPUMtol32M63h1Cegj5ZwytlXUpxxxmTivPJYci8S5ZFS5ig4g7YaHmed9zmn
qeV1WmIP8kaSzhAg62wIOxD9YEJaSfbuZ+b/l0Ty/5RI2LH8d/LI+bOrMNLlf9+sy5+/9e+bdf8P
17XYwAQysIBL+KD2/mOzjjXXBWyHnE1z+l+4psL/w6EuAyubz5dal+v/IY4IuKaehW+OP3H4D1CR
/4Q48l8X64QiMa+umgjvTkx865//xV0re9dovIGqVA5LJHP0nYzyb+GDVx/yrREND2Odf7cONZR/
+ZTu/yG+/BsNL/d1Wg39//wfvsdP8Hdfr/TxBrjo95JR1RL/xR7KRtDm4F0ovHpB9ztyPMLlyEjU
gbgEZk6WuXDLpB7ehI2XGstl7htEVkxOCw15mOodNwAjnms1S/jpTKm1r+tzZjlsgtqU7cM2jnm/
sSzR/j07Wm4SBWV4b7sRhc+Aug6LHL0rIx7kPma2XDaV5hFagI/fzLK7m2IqdTAa/sqYjrc09+yx
PouQrgNKg9vqosuy3AyxuZOGZXLfskgiep5d7FlI5qF5tG+pdBb35FXyW6832L/zkoeH7WdPceDz
70V67g8stcoH7dY7Vj/XzHb9Td7wUczEI5cwIlPA2ztP+cuThlFN+9/4y5aG8zx4/dyHvYKDlWI6
vMbU61LFqHGxyxQGdbMaw6zBzTZ2kcUv6SSCi3THeUcJNBAYqhLFZKkH3DrONqpJng5mbLPg7Bxj
rxe0cuRlrBaT0Q/f0WwFM60DAV6yOBuCr6Eh9L7Tk8QGBPziGT0bx2FscY1to8ZOLj3pYdJMjqaX
seA41cGl0NMBNSE5W7YJlZ/KvGuLE0xow9O4ndPSuTPThZyllWv3vsX2GLKCMa/TnnCXaubqfo5J
b4QLJxAUmBa8OPu5CqWNBu9D7aj5eiTIvKeVpQpXSv0+S4flTG62eW4r31Nh2/Qs0T2bjKDFKWlr
DQY2Ji+fGkZUfwzq+9iy62yTOOSzuA7UwI6zasvQ6ZsAoyRk8iM2mRRdIjGXl7KwaMRF0omHIbS0
gFxFzam+4/+b2g3OEvHbNTwXMgQT047FT3CfyImUojkasRsqiitDl9L4k+pHBw9hVWfjIR5hL2x6
/FMHJ/Go4avjxn1x9egtQGG0jLYsGKkKnQff38iup1Ks9hp9ikqoWWyK3OZGqWT4gInIhYRd8Y3K
q+R3NHjNLz6Z9NLnVXDn5S7x0lYXNIGmjkreYJMzFqUqjfcW9QCMJKYY7ymS5V9ZrETQfJwHwAII
n39MjdNfySVbt7qoDaz/4ORSRG4LvaOV3doDwtePVr3Ylwp5qN1OwhoWul1bDmPrufNXW3qS+T6e
mocxEsFH79fJKzNM4e8cv6vpqmWdiXEmli/jIFgQK0XUV7HT/CzroX+e4oDjlUV91Sdx67baNB4v
biE6NqZYAjF/tqIVv40+FY/J0JQvNBNGD3K2vbdKrYgggsHA/qzJNp/iCFccAZYRoJCqKGCoZQt9
QaPUsiqKG8bvTEIe7G2FDsoajPyr7AqD/PTsWfC8pFx2iWn5B+I7uH5B8APeg9d5hOQGmS3Jk+6C
HtMydcRmcV4YqgW4sYinSE5THqiTYjJA0WgKY0Tu5y+ZNjD1QTfJaFskHPLLNDvUM8lJ4ciIhuZA
0MbTPAkt76TgtI4bqda23Cbzs3ujLJJ7a/BcBcvB9Wg/gd73kKKkvfArhRzQACzbSL+Ru8iR3WPM
3IJx05l2ru2WDwW8j93SMPShbMztG+mlmhY8HkPvE7L/Bw9zfqOUahroMZ7A0c8mzyDsPMZwQmLU
FZqz/HJeyJBPxHCHme/UoL9RxdgHcLxmAfPiWPFYGCOkLpavy3g7DXJ6Kcwu40hMS2eP7yKgJciE
TvueDv3ohsS2XLq1hFFRRKJNTFKBpe4NPF9keGdqlgjxe/4uolDsbaKL6quNF/rSymQtgEhN+j45
anYx7eFFsrisxzodn0REKSEMSDu/5QRqJve1SXP1Dlq/fVWPMk4OfWEPwZWG1UESUwnuLqCwKW0x
bWZgWCE7GFKm0PW7yqqifV/1+FWn3qOnzm4z6tqaBY0zstctKRdOB4GI2hMyrbVR5mE90ZBKP6V2
0SJdWEK+WC3Pc0dXctc3JX/FX66CbGzCxvIjfCJd9+GNBuCmvPNeVNaVVyNNW+clM3kQm5yNjzLR
vEHzSunXEls+mB8/nW6dIferXZnzpF6qHNuwRrNvCVE63hcGWvk45xa5J2QxXMyUCcAoUF73rdWY
PHTSbpIwrbJhN5rBBIRiEiTUGsh8FMG/Vkxk1H/70L0yj9dOLIs4x3u+nEuroujIU/2ZuB116Hzn
xGyzWzUl0YY40rrWENL6M47c4taJVA/fid4DPA5wtNirNljujsRdMALkyo8+zRhi0EbJIdfXtdQQ
aX05Jq+mDYhmW/pFCvtjnldYo+BnIyOr31Yr0hOP3+Ye9QyLgjnr95r387XEr4RqV1jFOw5uVjoY
dD25iU2Jrg/EEc3VUgJ3cK9Xj5o0zO4DP/xwz3JhvI3myLonS0zBuJ6M0I/S5dnlRvoVSCNi6KEf
FFmrOFgUEgF9rele23Q0eX8tlCY1odv2nhsGFNkwKvTSekidlsU4K92TMq28AMs6eu+uSpLvJY/K
JBRJy2JZUB3JBweTvKORZ56BQuCupne8jtmFaAFtgrdL+iAFOQEeWxRLzxtLdUuxrYfGwE/Y9rl3
Z5K8XhfKizNTYVFB2DHszmHtpdztjN+Am0CjMvcG2xgriG7rsX4lsUozTsdchYW/DtMSK8qeg0G7
0DdFlg2HtCNpI7GTCZ8y/ouwBOWzb5KZhnkkZqoSI93tVGPY9Eta/q/WGuxzBSvXhcorYpIZCGME
4gx5rRzxDt+9fc5n2/nTz62gOHrkMOJdwLoduQ8zErkA5uVvXxok61rljWpHjtS/4EWPWbVgBEPC
oyUVjiThO+5OW62p/slejVdjiROLJMCKTqDauT6r0XFep6HlisIrUnEQwpgSEgURhEvNnl5zxKp8
wwtefHc5XY08p4v4Le0qSt0MxO07mdLcvjV1Oe6SVFOoR7OqwA8yl/oKcdQAR9Ypn3iss/IBO3/N
YOXDh92O7CEKBWUiNmQtQ7vX2SdsYp4CgVUi4wgKlx9BGTjOMR4bzia4GabnKZ8gcWmDAfyElm6z
QYsjxt08y3R8o23TvphVsfj7gg0eo+NStMRRUPpOg7S8rzKy6E106NILsCJ2bQOEbBBy79Lx/TrN
1tpOvnBiIxIioPOSe8YF12HzmFmJQiNFkCey8EuLuHk33ZAFZUXJEU77LFjgMQ9+uXdSfF19hJKl
FtxT8AGtO5Xhd8XUlGxLmzQli4ZtiSHrGAfunFGC5jsPWWMYKDfkr62+K3ZeEDm8csfoXkcuPUUe
LVB7n21dsFjilSvRhirfZ7tuTG3usNoL7j3VdddZMk/Yr7LCuyxCp/XOHGBSGFqUNyipfH7cFC8z
ShM6tm0v1cHvM/0aEcZ+6ruByuZ0cWdN1CHuBbHIRn3TWKR+OWQgaWj0+6RErIrMPsQ+5H/bfk87
0UJvyJPTaAIQNftiaq+wKVCMvjIhLK5C+imnKtkKpafv1KDdrlnakmQLD5VNU0WN2lJ35GGz+wlV
RMRcrKPCvMM2Kp/1Fd5aZnz8PmjMmjctWGXWDK5DHw+vsaotbktO8+U2RwQ0Ty5ri10sZPrY5HhG
a/x6u8WzYRCVFDqHYKS83WSx3auDDLim26Iv48CQFMAX0cj7XqfUY3uJDJ5qlEN7Y0eakyAvyqIl
zT4WzrYWLQywmDpKdHh2f+BwCAo8T55TP4uhJH1LGEDuVN6Y55mw5siyYBWQYsTtVwRbDFVrk9Xv
nDRQAjQEptmmMkqOiEKSXdjEEyAJU4FTnHqIMxb960eEsLk5QXqu3iomY2A0dpd9ZpQlmnvGWPdu
0jlMHNuoimBD460gDjNyPAyqAKhjg83R3o5T5PBwcAQLRWoD2ofOn7IxHEouQ7yMNARLZTDmkBoB
f+Wx/jpjJRzGPely88kDRrqZjOI3ZIgZ8gtdcoSNhRfBkqDkABq0jAVwicm9rdl94GQccMJepaVv
XrH14YKLuPNPQ+Z29z29P2yhcgcRyHEZ88a5YTmMX+NEPMNtQqPOvqTXs6CyvVScmZLdB8ru2dos
hJHb+lRa1nI7J/nz6ljaDgxfu9qeqKxxCvZQtO5ZIrbwJcq7nhvgLjUinyZfOOQQX03mBo4fXT32
yUZ7Q74j/sFgsVBZn6hCbeYRdl1Oi+ihakX1wPazvC8BSGwHwakRGVFTNHJgzi6u6wr8N6hW4Awa
ABSeZgkrHf4SHVxHHLEizDhfxn0+3VeyM1/AtK6OLrZi27LrXyu6vsMhteRlxFdC9DjTe7eCS5sY
88QWR8lj7czBiWZOdN6pseKRJ1RgYmJv07MQOXJ3l/rLzuyKCpdQHVwtYzc5YQ0POMS0Xf32Ye23
vtl/NyCR7uNxxIU3VsF7bYz+lZdYJAFaGX/5vEBDjw8IAzuYtAGnI6WvKZ6vHV8xN+4XaUP5mu2G
xr8x6ZunshtMTMMRJeQTztun1UdwLqJKwYUymqMnk/G58dr8I1LmgsfC1MY32amq/7BzxiAOACnZ
oiryzeXQZQDmeJJa83b4STqlKIRfhiD+pEXCyXL8SUVlPwkp8ZOWKtbgVE5tyAPBDdJUYg1WKXdC
gk9+8laKClMCAj85rHx9ZzY/6Sz7J6nlT/aUbzkj9VeQWMlyDWusa/hJeM0/aa/5J/lFQp4UmPuT
CKNQrpqpGe0pVmy8NTVmrwGyYY2SNT+pMscKcr318a6fgp/cWdnSABraP3k0HI3ytx8TUkvXuFo/
9dOtzuaFPtWfPJtao23dT8rNWQNvyAL1cVhDcM5PHi7+ycZFPogm9ONYh03T19DrS0+7GCsihvOs
qEaLnZplXquuoWsUEgUuQp84wb6GzPYL/6I/HP6lj/5/5Y4Csu9/Uf7+j1DxzedXoj//7b77/Prd
J3/zkP3jr/67f8z6g6YdRxJut0wipH8XSXEIrUroqp1a/5kttuQfPzFkP3DwsJEx5hv5TwOZ6UkM
ZHi0STnBPvtnNFKyRnypv4uVwpTsUuAwSs8x7dWr9leZNBWQRsHK9Pu5UAmQ3o7hEPNxckdeznzB
EypefRBnVMyyx7hOmQvElV/R9udPafZYOVZ61zEjc1qdtPNFaVTwtFRD0ByiOrbkNQ8MlbxAQI80
lQG1/4KBC4WjsaztbNgmghCob04Dzx4QO7YFarxrKvOFU9ps8GKbnlK3KZ/ipaoAhHj2XUcDx9Fy
WOnIZUlOXVyq+xJgOaYez51Xj9JQNiENxgtjsQbN6uoes8nA2OabgmUzx1X9EKgIb1OWyqK+srr2
AjOjXC5j0LOoWxvEHxvTJwwKU3N8pJ4Dq/jiTOg10HBXQcuxkvFEI+LIpAnD4QsUt2KPA0+amA8I
tuFazVUQXI2R5XmIiY7VPQA3aL4gnANIiUFHjuBp4uCrXpb5z0WAkz9aHTDP3eARVI2zyZD0PAcM
+gaWkfKOLqdquloMd/weyF/UvBzL9oNggXiqJU4KaHf+A+B7FzR3xi7Yto2rxkgak8oqX/5JlZsz
nmwJJ2mDg6ilOjiRYLeSuXHQ3SjkFlmM24PkKsMDecYnp6/Tdxzr8Zdqje7XbPbebeml2iO6Q2dt
xBbNCfFoTWcPEezAzmuiXoMMxYFPxUFMdrGGF8SoAiTrZjnSQDiFsRjiaxt7Yf6xcHFc2HMZPJvN
ysTVRdC1NgorHBZEsE0TaQZD06adr1GYm4tYkvWwOaa6Tg5sHVg6Cje4nGunyn+pkqtlrto83mL8
QUpN4+zR79kf9yi+G7Pg52bSlmFmLIJVrzPXn5RAA5pku/0dF6X/6nRM2qEw+9z+SBpGZlS7MSRY
+6ctahOJazSO2UznITad9GBmy5BshzJIz3IoL42dsaSnh+badbX74Hlu8N51RXoTc4yHA6uX5NAO
ns8LgJhTSOV68TZ2s1I4IFz6AGUaz3HoORa2YsVuD9RhVsycZ5Mia676CtCt5y8obbqI+2vyRCm4
2eriZ5O5S2vhtAcnoxyhsYMnbDjje+d4VWg2HHTCYPLdJBxHbJ97v458+0jZwPJJEk4lr3iSkjRM
54TyYYZWICQzke3pZHps60hnLGBC69JMq5OA6hRvGnCTb9CcZ+qtRTzgtkP8mK9bHUOfS/KJBicM
FHayd3JJmw65fXHXUzbuobl18h2nVUcIxWe5Fx2iUjmvDs1vxq3rAOjbk5xK1B4CMPhKZyVrhLlk
YtxPeqZkMZv5RW+AFePl29hWXM23DmhNdRONnHNDAUaOLGDA/3VJ/AnHivZw6b0OXF0+e8sin/dR
DDI/TCcOEGGlAzh0DaShI4b74cnMCvfEIituH3OQXBQA03Oa/Z5Ac12PYOa5sckXk/1YRPFCGa6y
Qoxw+e9iGoIOMEPUNXRF4jPZxq5HbEKYC0elnj5y4ktKRDRyLMV3F9AIWUp7indR1uT9iSuTCapJ
UeugaDsPDHzVbVW57pc05so6OtiS0yvluN2foGw6Mh+AL1er/kz6jz/iITFbz5V0xDPgL07PZg7b
s8gdDuxm08Zh4jce5jVm9XAhhQr1xoVAvckTonkbHpC4HVSm2jrkRyy3ODUjgz+0EV2LOcdlllXd
9D6CyLkZkdZfa/IhKGnupFG7LLxenc3+hMPIvOM5FBtb6gwmQOTDdAM+NLhn408uyc9wQGaGnB/o
SYdwi43wUo4Va/SJNQ6rmSquTxGiDK6zYhYn0er0PAwspl2ja59EZdmvJUrqXnTMnqzrJbPSxCxV
8oosd7NhmpgCwejbBoDvXZwaRDohF6iDqVVw3dSDEVaICkgUdQlH1qn+F3vnlR05kmXbqbwJIB9g
0L+uBTWdZJA/WBQR0MLMoEffG97ZtarqidUD6J9cFZXJCAbd3WD3nnP2ae6Ntu4+WbGNHwhIzqtO
LCB+XU9uX/XRE0/LNNhLy9eX2srGL8m99QcRaLgMqhx2vVs9hxxLI9OKH2JB7OvnjH0Jhj40qJOU
DId7tpTxwSqlvSlZ9O5JuGGhcZ22t9fAXyA+BMVSOaQL7z32K17WjjXrOfem4E+I1LKqUnhKZhTS
QdO25Yfvl4g8NT64gf1xR4VUXwSYEYv6AOu13iqFBOcSxUUkrFsr200Wf2G0L66vWF5u6Kywk7Wo
Yqu5IeuHLK/VXL/IYgATHI3lomr1jXNsiEKB3IH9S4wO0zloyjb9cLE2PPbdZN9mMg/vKwUTj4E2
+ObRrG7mMNbvmHQYnoZxbE74kONziR2M72XioHLtUT2VqeDXrdOH93wv7QftSOZrbmmGyW6o5yex
IORSd2rIoniQ1PzstxeIAjsY2PAhKtP2jlevejdnjNOj2wKyVK0LGtshbwEyECVpfkjY1Nxxc6Fl
MKxKlofocDI00uQInQoEitWpbY6djM+bT+m1haHy0SSURX9AF06PVmfMzXOlC+MknFp9CKviDRY7
3ZITrGUZbAYGy4EFrW6/PNk7SDxN/zgWmNyPblLlv+ohhks5OS1LBDNzqq+ayM53hJkaQMpYQyHR
ZMJYCzEkZrs+7n2y2xO7ONst/FMToMISh6n553RFgvO7cZiZhu/3zLRpRVxS8i/zqHUfnUxAgx80
JzMvrvWK9le125bleg0hF/ZKw8WMOY9A6H6ah/YPnS0wDPKeX5t20v1xh7Y/EnZsbgZP+ScXVsNj
XtcAebU/Ea50iz57KSpZ7RNZ6nOaRObe9CLvFCooxys4EeS9rALUeOhpHjZM0b1e+3nPd9gn/Ev4
bZQ9qazULE0ne/6UYZU5Wzna02c6GdF3q0cfVUr3FR3XgYMZVozLJGsZFErxwmM1E3w5SNeyITAI
fqW6l2TxnriYJhuctgJDYRqAKaV2DP2D3zPeizCrP0Lsnnze6KOCoz7DcotyjOIt3tf3qm69eA2X
pfpEknXPDpzlT7vr9LanXklxwTOic1xjkFw1FlsNn29pG3NmTussMOu3Nojl92zWclrZte/epYnb
Y1fpao+08TQuGkd1qcOO702pmo1JQMx9PTQpxYKSWq8tZvv6gVN/2ijl0yHHZQecK2TK+IUI3XLu
UOnlaEFKHgQXhR+KCod8M9VZVa7tcZIfQZrxqCFHP9/DknWdTdON3Wfb1u7WTzJdr0uZ5/d2KpSD
KbS08jX6CVY/q/DH21ZZACw0o/lLPLfhhTrwPFgzCWBAmBIT0vqIWX/0R+eXGbp98pyTdn+QDuri
lgMmQCU3eHws4hnaEE9m3POTe0oK+oGYWNuAihHboAaMRcdEQwmaoZmG/d5tWwferqX8R4iiBlj0
ahDPHk+dTePF3Wsyt+mzPYngYZhi7m0JgsJjgdTf78xwdjVXEgPi7JoFFBZ5Wmqfey9M77Me9Cyh
s3y6d20Jbjwe7SfZcFAf6I2IkX8R4rdY14wfTrxsx/PZ2xEuzH6z1Wk2XIXcFzAytbXD8+k9mQC3
PzBnI9WECRBDTwo8uMOEXpZ4tf+e+/38UJrK+KqDMns2p0SlZ6HbcnEx+X9IEaXNzRxr+ppn7ZY/
NgSc13kYpwPQyf5MMD1PN46fmMSxicBXO48BftqkUOsAYMvSO2CwNF68eCr6baEbvTdbikXKBFe/
P6UmIrDb2Fuodgo4rKCXnd62IVk75DXe5gBGVJ1kzcR/60sfElMKWNiqm5u2zknMUPmmtkMVk0CJ
tXm0yu7XaLas7+I6JSI5dXwjgsKp2lyGKa85jQkklVQ1nDxO7DymQGa27iTieJVOpGhMDi8Wk8kr
6MRg5Si2j7wLCe7q8E8Nrlt7tjqOWJ63MmiLnQN1YB8MSU2cc4p+R6i+9/haOP+m0MhgljIdGq2z
r8s22bNXdqDsAMK7i8O6fsBsnxxl1tAvMBnVwdJDfpax330Peds8+sZESRZZ+567i19f2KvEO4/N
1wGzZ/zBdUazFk6e0oqjWXd8o9NMxheOHOu9vo7Ojdun+yakj2qMO32DssKT2qCWZkiHb6aH9mjV
QY4d2S9zAutD+5NLSDfbbCiIuGawCTLJYpJiHK89DbxB1oYxqbNCE+KySIFUqPP+cw7kz9wY3K0K
J1oep0xjTUK3B7ENhSIr5j0jULzrk4SpNkX0uMUrV20T37XXkqDtSsVs1vD4k8EsYf6uJa7Nsyfz
9gbKRnMkXiNpZXGVCYTcpRodjv2NXUcX3vaPHqSAfuxIPgwOml8OPItwI7oP0qi2hnDFy4kWksfY
u+WcJbcJofJ8nU1d8YrAiCoZe+Ga6RP4VljJF5K242faUBjhzQJ3rQkY4HaaPf/gCUysdUS17d4c
tcPxxjbs3RPmfd5odZ+zdNtHuj10lq24AXZVxZxmd/RNKAovc9f9pae6/2pmfVsmhTzrIqN8yFp8
gGlpx19IeOZXzHVjjdhV72A8BrA8jPnco7gtzKjuuUz4s22KcnAFiW4nsQ5L3qKGeyznUtzVnj9c
Wp+7+URiBUWnMNp3Np7uqbVEv61KWoXaydZfQYV9pAj98eyG0fAcxS7M1qA1dwN4QICanrOzDct7
o6WCYHDVxHG/6VU/m1tuIw8F70a5LXtJv3LdWeVWGpJkOyD3CnuN8IGrD5ZM1mQ9fKZhw24+kBks
ML7QVv/4BRaXix9TnLy2RFUxmbQCEy9Pkx8ljMFe52SlD9mcVh9jrFhPdLbAu+IblGI8lFkDeDvt
a67fOZa2zBYfArLjvcgK6wf/aY0Q5hQlsC5eh2PHdLPDfs8ggY02fc3lONAyFDQCwaXRVUXhhAzA
3rJrB44p51990rhHnw3Qcey0YF4Y7eoBFVF4dGsCtIhdw6KHaga75PSjh7bu0BK5bqvWeLb0BEd6
6IkMUH/6nBR++ymKlANAW+VBuOmHyurkbBO0qujEivONObBnYa4rMKlEtXuR/tQCQJttcRtj1NXs
YhUBbaHF7O9bUHjGzh6NjF6QRXt7JbYizH3DU9NGwyuWK2N8Q+5nlw4q4wfRhnDfMf7PGoJ5aP5p
zLG7C/Bgv5lj6YN5A8KB3tX62a+0StWJDU4FKSqTiHQCD9/J8DObsqclVAZHq/duKKZp9blORlz7
My21W6zqw3piK7EHSfEelpKOC8n4trdZzvmcSKk5rG3LnW8ZOtUHQZ+53g0DQJQ81gN9dbZxaYIo
uDG8Wa+5QpL86khH8JFL1R1HvkeFZFdm91ZkO99F1gVvbGYQJXkecZNuqAqiYePODRv57agYn3sK
We1mlEv2OkyKnwySfHSQFL4RHqUJSSHVItatcvzyLjc+FgYruxEKaEEzuNYGd9NwS8ZcL2NhF7OP
KFDjVwGGGbQ0XVF82TTxghPQ6DLnIlngcim5Ka7DWYJDhE7d1j5oJrFsx7I7ACju9+ZG5W7rrx3V
dL/sSC5XZaIwPHNIkFxy1oEuFsKiu68YX/h/SxLo66TkjbniOZ17J8lS/xOfMjF8KBS4KVHQuOHw
iJp8FDX6OcrxNISNB1XMat680gp+zV4FPBDVznioA8LYSGUop7AK9LQLJoIku7To1JGbeLHr5wbC
YjR1mvEOkr1cN1nbIDAnQfzhyKnZV17nEe6oAjgCVRkYuxbryYbuT/fbY/9hbDLYFmfPKXJKCbjz
/Mq0odXe8jpQetKzH0oApIeiBIvHO9guniqjkIchspG8yb7Ifi3CmHAM5rDqxsoWQUzLkg9JaedO
s+0xclMhL0qjxyDQRmVzzEI6MbZdaWX7vPedEc5GNL73HgMWf5NAv3YTKjOZwhE5kwICHCMib2c8
M4RLwe3gEPjsisS6EEdC9nTawOOekMf2mewdCiD4yOxTwNFhb5GOhrWbYosQTdljsj2FfjfDhugY
unh7khbI49F3ISybI44DvFD7shLeiYWIn+6qANgT29riB5eiuEXlxO5a5FeUn/aVd5/S4fRK7jR7
k4MJYqWbKMBdDXOA1yA3fMwHuP/oUIRmXJ3aib7TFcVRkkBqH4eXMlVM86Pg+Jk8K/uKpgGgY0fM
UNxwTgAvRmJteIPmJKSOwShVRatG2NuAN/pu3qTZ6H8rt1MvhSfAE+SAlXHcC1Z6RLd8kv2Jx+6R
WYBqj7xT2BvQCu34c/RTn+SvYlcKnDG4y8YU15vP+cmBncWyWJWc//Mmr+ABbtyqRT4qKMDCCJd0
0tz0ad/cZQR96A5GPX/3qI3dzL7s3vkkKXGjTLPbx02su5vGFJjiqFSzw41h6/iHntYs2Y2iy7js
RRW+MR5LnCtjNRblS2b3zmkO61mszA6f/XrgMQnz3oPIQXVEA9xKY1ToCfLdkPsglc0UacSUe4wS
Cb6oi2wr6DZ9RDLMmz3uyAqhPg/1Rpp85rf090W3w0jhzVq11ItJM8P+NIDM40A1F3IKp6rd07Q3
7gz8Y93NNLiVXBsLbHddTA17tFSZLJO073EOzEkY3Om55XZf8GRjBFsgPlG2VOgFNtlG0DAxdFNz
iFkWTTXfcGyMOrrVeCGjXVFaf/rcCJ5U4FtsHjNsgY5Rt+PGTDKY+m5C7c/KKBpVbTXHJjyzVhqP
MaNG8CrSedrGXp8ywGSwkILB6mnF0fC1/tBoN30UXMhcGrlE+sQWl4g9F1dJ8MRPn3KMtAdySBDR
SYj6rw1S6Hme+vg1KxNu0lhisodCFr8aw462der7+THjIbKNOoF3QLY9dMuRilkEHeOnTpvpkhUh
nHaYTTSNY6xtp3PBo5AqcIqx4XuDpgCPveyy8z785jKnvswsKF9mc1REuvA7o60bycmwEJvWLWkL
CZmks1e2t+BJksL5bRlyoMB5sncjC4UzKx2H9jWqhrQ5icXfUdvWavaH+UDZSfzUyqF5iojhwEXN
rXSTiFg8K6k5s1sEyguMN2s8J7JrdjP7lXg3D36frEtDs4mCYUI/S+Rgij0EvH1xLde9vdC6k4HG
Zrxi026erX6+afD8ewc9ujbyTNIGFETmwjrSZvJMbp902mhNn+SRt7ZBrL8xM/xOci6GbwQZvGWh
FL+4k40uz7Ys8Z5zRhOs0DmCd6q8+KKEFVy4i2KtNCliMNYmUhRN77mUb55v1n/IpHIXtRV7gHWg
zfK30IAB1pBuiw1gHpb90FLJC0H4AMbGQc+NUnnl/+izv/87+qxjBQKt8n//V0Lk/6LPwvf41KT2
/iXB8vfX/S3Omn8BKQxNE35zYP6LOCv+grlMeuX/ZEMK8ZeJVwXHhi3skJgGsZe/1VnL/QsKjYs6
awuo9BZI9//6/v5Ojuh/+/U/J0ks012iIv/C91h4lb4F5D7AmO78O+VeMNSMrTDG7dQ2FPV5aCSb
sdeQsubE+RMvN1YcPtQbbEbo8WyurrYg6+oQMnwj3UJj4/1dcXb/KicnDO96nB8gQiotvm3pWYsl
zGbB5eBPUlevUnH1LZE+LJpHV6Xpm+G4acyawxnqR0h5BfA6Agi4fJ0K4q2qvEhsaMNRapMlTRhA
NvSAhnk9LjlgBgK/1X9a/rg8E32AOBA/VG1s/SEM6WyzEbF7LfMuPMrF0QV0yBB3dIf3qBHJ4Lh8
Gi2wioNqhhvzahNzF8eYhS5xQtxxg41yYWbcRVeTGQ9vM3/CW/mLk5q6DPZFPGCkL/DQDhFbozFN
UnLxo3KyG6e3GRno+ML2JnAvqw3bSyejPSrD8RYYpbdTV9fcJBRXpAFcYXavUfRRGFBdPAkZyzDt
iQNMB31xMIJ4yE9qbJgbcdjx9Fkkd0iU5BI1eAN8gKK1cqwdpoPyhyV60y7WwWExEbKUqm8sFSSP
42I/1PgQXdUuiIAxhxnJ9dulc5BdMjOkF6xCp0jf+N1I+PSxeohoj6RLu2hwRc5XhyReM+cpn7jE
3S7ibER+oHPCFStivJVQgA2axWuPm0nkmUwbTos0B8YSs+3aHMgyHhQRozcVzLRPdhSu9reYwqdw
7V4doQFMuIdqHK1hnQaRBhBpsl5a9WFBhKXuG+tAKgSvqSbaEx5NVOXmjGkUk2jg2V2/deF0H8QY
tO3GsmsaVeNZ8L/RRjC4UiWdRjtqmvuCgqlaTyAeQHaxAWk8sXLiZgQJnhgFeixG2max1JZJjZk5
Vuqn1pE1nnjXkbEyr+bcXuE5pCyhBjCmTDrJi0UYllAfyPsauGYZcFlpZ5lpfzWh1Y2HxOrY+ics
yPC105c6sdiO65M9tAt0s1H5TYsE+KhS/wHhxnvRGr1/3UbSOEKoTk7BMBB0YohtWAlk1hN2QP0x
h5NHyj0HOUC2mkuPEYjnSPVYYuuCmf6SqhjZ2TJznied2UzPaWXPP2UCVqt3TQVVrqsT6151MW7x
sc7FsBUVGNDDbMa0fnK7bw8jeya5oS2kfGcVIu/DzDflRgHYaGh+C/N6bbi2c5FT0sBmFiUsxcAI
7BYiQuXeMJonYBPjiZsNYY3YOnc2ZwJ1baVzqxqWxhs2dxNaaFamH21Yi3HrT8gqnhVjuLAaxphN
jfkCPqkZvRpzEe1nCIjrcqyrn6IxulWhknQXR874hpRcrqnQDfy9JVX5jrTN56YhqX1P2gfmjFPW
58os+gu9dRnXvIn9SVqEI0gHx34gAzKqlUMn5qHr66XrySrKVWb2ojwwjjkvVpnrs56G+MPNRRJu
57YtokcStj4GUBvv7T6EhwMuMU6+xsZgl88Gj8jJbFp0wHHtvKQe0FwcXAtMla5JY0XKiUd55HvF
T+Mm6mSrObSZQ4P5lbRa9S37ug93fQGZbp/wxMEijgsUU+LAtATG9S6RtUEXrMAs3lMXPzw3Qxox
zmGSdDYJ9i4ocewEMFqKqDn1XlN0+3GyLUa72aRliZZKj+AL11xz7ZpS03w6+fe4wup1SJTww4oj
v3oJmCQhYY98UFYh0YhNZNSuu4GRjF5XGpO9otDL3rtq4O2ZvM2pYX61XWFtA0H7GE5uBfMu4cKq
8aFzhC/gUoaHhTyfyoPnaJfPaGiHHPvEw0/wu0PkjrGD6wfbZt72joyeyskggzQxFK3YBPqs01wr
HbYF4eZHqlV8B6ODwL4W+K5jnJ1ZZJ8UFdY9+FWzy28dO5rXQcyRs84su9yygTJpS2Pl/RCleXzB
KloVmz4erZbzIg0pdHYRKFahW7FGJkc1vITA/WfOKyvF58FPPt3OjeM9FqM0KGaawA+vU8AqFNxN
i49OuEnzlF4pqZwNpDUwJnqLh4EbxDENSPTxo0i9LXVsOXgdPx2pLk0pc42c2SCuRLJzHOsmXffc
D/RBGKmKdq10w0NFPdKPN4byDeQycD7ofWD4ZDp/c+csYBb6rmAOY1dTb/gj2nLdd9l8tConzw/a
5XpP+Q4AJJwDs3BWQbD8ECoozSbzU/ag83nigqBs+5P77RIWgaV6mbBz39ZmM2DwoaMdtlHO0Rp2
WMpIiMfl3QiqAGBO0r8OE8bSfALYvjMN8qhZaQZkxIJO97d5OE8XNpkBtNYMDzZwdHz1h9Hrgt9U
ek0HVrHWHd3gDIe1MRCpqmd8ILTvxXO9CYgurSz8JdG9gxlyOjhd1oQPU+Dh4zQGP7klohG+e4tp
hiKYs7z6aHwcNeAIcMBeXTbRYrixOeQ20dWEA4dwyTd8ZYtBJ12sOuLq2sF8hIMnpjjvrV1sPSR5
IrR+rD5EsXD9EDDNj+a4ULSXBwDF8dnz5GR0Jw1dFkM+LrN1PzKzGbLyT5b0TbHvF8dRuXiP4Jfh
tLZiDEly8SZ1V5sSgqVY+9IlV+JH88mgHZbigMXb5FxtTsniePIW7xOdUvNhLE3qvRrE/1XSDGRu
i8UxlcU1CwEcgu2e/tDhbFzNVaY3tNvqarmystS/6xcfFgb1+McZvOQ90dPFuNq1xNW65S8urnTx
c5VXa5cHARkHN2cRvmV7Fv0R4Jr3hXaMNcGqCmGceqxi1uIZoyMjeISFW8LfTq1LQTDqw7WA3dzZ
mez/YJTEfBbDlCzvvTbBlJZcDWqumOkfmoKmJL+2WNhqJx+/YoGvbXCqtH+tSa2le6+m3Uu6tqke
gU5giBMZlseTczXKpaGF2yuOQxa7zuKls9kaA9S4Wuyiq93O4DpHmORqw6squ3+WV3NemhvEDK6W
vfpq37Mx8vW6yeuTyz4aaTYcpsfJtwlr2XNyS8olPWAvwA6YjKrds+ZDSbzaBX0nwTq4bC6QsgAz
PKSzSo4l5RenKjPSQxQO9r3pOAmZxnag9XMkuRvVDW1SZhHzLOcO8gMLfHxxKz/Zdj7tUj72R4AX
OB4No8L8SLYvwDRZFV71OV0Nkhy04QXcj/PT9dKmbdxR1X0Hze21GwkaZVerpU1ZIty42i/WhYyt
Nwhy1qvHXe1Ot268D4s+Zs16nSvd64xpLuPmODWNXNt543zzgCw2PLKYTAkF229tpD8F+6ZkPfYF
82ssII/jXJJv1nW+ZQnMrOtCOqd+Mp2qVxl38WW4zsWBFyQoPKb7PPzn4AxMSPxCSZLr8DpZt05Z
sUdh3LaYu0fu5J/WOHtrut+es2U4N4TNyd9eZ3aEZOZ38zrL59e5nkbnLrtLr/N+eJ39jeseQFx3
AmwESp8zb9kVmNe9AdWLDT4RCWe3WxYL+rpjSJd1A+XubB6Ew6M8wXn5pCYdP/Henw9zT8ZmleMG
7TbV3HWQslN6j7XdnM1C2zuxLDtSth7Odf/RLMGIRAWZe6TVdkreaG5NUMgEzBi4sYob4Wyb1m0D
kf7BGYCFormssPal7PWT8QRnuN7acNnWve4/8m5I5a7TxN/YrPiUYdqJ64K/C9unwYjmfYyI9qth
KXFkF63yNdi4vD6kRmh4GySzNN2aXoJF1OkN452mns44sbEnLN7Zpf8y2D0dGDgsLNAfqidhWwQ+
e14etHexswxnta9zyn7DcHxOpzEqdjWLSF5Cd36HHzV8CL4Lb5PhkaO2ip83DZsghfaOrcYPCWwM
fd/Knfs0IWHMBZcTNpt7LuudSk6RXY+/6fqmlnDyi6OiwTg9kD53bhkaguiEciu+srqxNwXdl3DT
uoT9ZjKHLJ3nHCcWG1lCraJyHLGmxoXKRIntPeQVa0mz23m25cNsSfa8ef/Fx9e70Tk9favEMnm6
0/cTHyJU02bTJ8VuMOHcgap2y3thchnaRtJMrROlmpG3YyI27Q1GsYypivHGWzPkzntaFMSH2/IA
W890d3Pvi01nCchS0sKgFHrTi4q05dAXYiNJpEBafnqp3GOfdNZ7OVZUtCSuOuQNx/wsyJisXHIp
e5W3GLRoKN+UbhBjaUENBNxPhI/qTeHpD8eQ0X3sYxPzLJVgMAzwdsVTs4CogF8/zqqt9UnWgqIa
HUaUC0dx5W3Zli4M7iEmodJjvxNrPEjjfdAEIS7XNg1/0tAOnln/viSLm3jFopNMXYW9r2xmf0f8
Bp9abganCfEX3wsUq4ad9IPfs21uUDYVWr9bgI5MO/2kooEQkur8xa2Q6u+Muod2F4qwVQefWu5l
ZG9/mnbu7+FFIC2WwkT4c+sYXUbg4vx02sHcFLwOf4gH4bjG8cHNPvVuyOp7jyiWkH2SaLjFgnSO
/ZAIGQWXeBlkCfvT8b412sFDDpubBFoFayFhShLS3Ous4Mbbe/YbrvAf3m4EREuW252X/hQ9yGEd
2eWmSAN+3hk3ZEgWd05pNKfS1XxDfd08BDyGd2mr4g/uFPQ5c/h5z07+Cazd3eJVWASnyt6kE1o8
2B33mFdm8xw1rblXATk5Ds5NTV/03kor/wct2TpEpnKOdpMf5iogpul1FCQ3gBR3GQynZwXuDotT
YH7h/KzO5DqGT3Id0caJaG/fhe1kjocir6lL4JAcvufOQ0yrckuSCXeDU5tLLl2SrWOx7iETfrq5
F0zb2ZPuzdTRQlGP3Olzgj37LGuGA5Zqxv2+yR+GwJ7uwPu5akUJ73QzgPQIWWO38+8p09ghcm6Q
2D3K4DK5nkc/J/B2T1cOM3FBkKfJzY3gJv+7MEa1V/TxLA+TXzIE2gGvx+1utcch2npZna0b6q6i
fVmHQKetaS+LIN9XQEVAgTUsP3KvaV+47koWFJOmG/U6c5Cr3EiwnX8COwlJ/WEPJB04v1v4wJ+q
GjTKikW9hie52E8qs7PWqctxyeZm79bFcRBxs08Ky7vvcgeYPHk2Cn3duuKyY5TI9R3hIchTLuZe
5tPOp2t0UCZm9gmXsen67hP8eJos8Xg+0hzC4gh2J6Q+HH6SnoFfqJbNBjVQ3RE1srZs/cUOn52F
532AtIQDnhuN+5DIxXnkU2GOHgNxfOoO9ujfEa4b1tiXnfPkCmvninAmDmYDYcTsxIzcp3jIYmPb
8zDeeSHVnnAlyhsOqmzLRyZ4Q75ZCqSUlGv4ZqjPVnyBYYHHKjX78UIzhd4NukY7lGHn3uO4DgiB
Z950OxQwEjlx4WLaVbGb2lie5jluxHm0sqbdsk0jepvodwPb1sX1ZIuzXs76Ze5DbntxbgNey8w9
HhiTV3WGmeXx+qsqbrc+Ho34hGeg2JpDMmx613WbvTPn/tdYFZ+EzSk2qand8Nq5/I1ZKtpzPtRP
VL2hMqWRcVfY2AucCN92xoMVs0SFdSNp6j39Cv0aTzwGu8K/a9wIdGHLONBCiWK8AczrpmeoJdXR
N1Xw22ztByPi2q3x/nEhi6YHj+pFrMItfVHYO1fL4iQjJL1Pxqw9euPMbmqqZ+/VE6X77ubs+3XC
kyTu0rMvW8h7zBtkAbnYEpN3p68ZsPgLzAvzz6A6g3kgdB+wie4zz53bu8aY8uE26ems4/eCJjYX
39K1hN4ixo0Hrt4T+MCsfMi1Kw7k4uVWIYRPj2YekQGfwBQFrUU3Gd2f3KTw8YhjZPqodnkGp5iE
/9A9mnaJH9qlyCQp/geL9d+SFWzheQSx/t+ywuWzTIv/dff50/1z5OvvL/uHqmC7to2Kx44nDICA
/4OL5f1FaZQgvGWbhAmIJP2jccqy/3JolSIORquoLwIXKeBvVSH4y2QDwFchBWDyCump+jcV4f+n
Kvw7FwsxQNB1aUNMZXNBBfC/Br4U1+7OG3mwp3HzYEXkrnNDfpQOiCTFPcto85Ojx/nQaaJA//ST
+lvg+GdBAwXk3/SMRWTx3FDwM2FrxV/0X/9wTAFmNvh8kKzCwPa62HCNlnpANWp8g8Q4V3ORCdBI
fcLW2UwxLVrmN2ENIAkNrjOAlY5GUCA2dde7AVv1eXTPmGQIIbipfZIqxE2hdHhrpxo6s5r6+hCx
BJ94GLMCVY3/iLPHzW+bMmCS97yLnUDtpwiB39CfceHOI6EVp7a4UHSevqWvALpqmrcoF+28W2bj
duUyKNz57H0uFls4KMX46R8Br4gbEWjj4oOgWHvEde8hfi6d5LZzG+cmNS0YAl+yFA4PuXCsGzji
VknhdXusCO45RKDdL3eX4wwuzF6PyjA42jHR5gfHx5vgu4AYN8pIu+GIh6y2wUHzINg7vh3t4xS4
juL2jjKTTMFHAKgCc5hoxBPtp9A5dBly2QINtbSoTIepz/RNGyvqdnOZlI8scnpu75P5Xjlaszx3
jWpaE2PhS0MxDL8wtoODNbBSPVe2fiMX5uKXFuzcRHsOKucccms4QMTSh14FHITS+PA6M7w1SUZ4
PCxJDRUdxstVnmecql5mj+1hLsfxrmvkzIuV5+eeSq894bR8Lxi/u3Umg/qmoj37mBRjebD7ZLjE
sKz2GPEIe6luRngPjO3c8XJrKzc/SftDLqsaHbETLcd9boD6ZdN7E+a4+HImtlvbyIkN+G7F9SfB
UGbo4GDh7wHEEYTAQtrOupnICTVrfB3+mmBF1Owao+DlpySI5SgxCZ6oJL4Mwb6XzcnGazv9RkQ+
eKNYzLxtsob3dOyeA0viNVve522cFmsJNu/WnlR46Vm/Qdzt2g3Pac2ECFbcpbAVhI/kcsQrqC++
mMn7u1xsnoNYhxYPVERLvP0hAMYNOoFFxEinw0cWdLa1a4hLQDsgQAbfUnPr3SbW4NLcPs+QkexB
0NpZpul8F1S+/VU5UQtXpGIX5WdtsXT9TM90hfu/yeapZ3/Q4UvbakFfa9IZH7gZxpu0K52LnSNV
bsZ6lP6dQ2ULu/exr9Um6t2IiI5hyD1ya4bgxootXo25JN3T5vHw1UxjSn48E+ImU5ayPoJAU13j
u9M6BDjB2mf2si89quJhoPtxw+qhuOhUuDjS5VFXqXvgufdnbjFwcTGjU7Oyie/BCftJR50dpthN
b9ESkyPzEtysqMH3E0u7vwMkzXjvpg0falbGL94gwu8ssqOjUXvzhoIPEkJ6wEUd69I95KbM5AYY
n76dmce2E77CNzsqJDbEwboz69n9jOa+2hFcSf8IwDRYqocKi1YfPNdDaH2WACQegGt3+yiJ+BGO
gX6J6D3YFz3oN3rdyl9J5spXHJn2i08Q+JjoYUG+TbDZ3HzZGHZdPuwbrcHy5xXU+TUhcEt9Y5Cs
4nNiq1gzyxSB8yLqtIZyxVf+UjPBumxK/kSRjQfXmUx6bC2Ws/OByX7+D/bOZDlyZM3OryLTHmUO
h2Myk7SIOYIRwSCTySRzAyOZTMyAYx6eXh/YJanqqnXVvWgzLXRXt6yKQzACwO/nP+c7SC9xMhHV
wrU4RcwOvj2TaUk62mDXIYthGvjGyWF1Zfj1Zkz6+I1P2jitCqBD3JBInImNgWNwy9EUlkSUlgF+
ek1FxIaGWVpdsZz751ZP+Wm2cKHsKpWaITsm6RHw8syfQJz9G5SS/ghlPfjRWGiPm8Tg/EKicYC8
TY8Rl00P0uENS88STWr94Y54wQAXqmjdI4yXONhUiNEPhP6WqB3LnG3ASvatSEZ9beuokSeGdX/b
G9PrNBiF3BAnCPZFnxnfis7Snyi4PbjmMtoOroSxI7qOlODUT23FNiAvXvjwQxbJZygEa5yDeJgJ
3HB6onkC01jFSXNY54yFuMbaCr+QGrT5OuoeDEcbpeYuj0QBa66r2lejGBq1ddHifmB5Fi9VjIQs
qll+xF1L2aGaKS1s53qHlNjcD6Pj/2oocr4KRKFkb9kEGAlazaxDsjko91M4Qg3jP4tB71YEfULt
Wk8AFx3a7BQX/apUbXWY6OThLJ3OaciJeh7wuZsYFJHvydyu4KxqzT0TKPyKVEuc7csUURJRwe7Y
hVMkPe68L3xg7pSeQZMQzx0wt+Uzj54ArTwBibUuFwJhurAI0xoqIW8ZhrsEUqFKM0KhC70wxiHr
r1Bi2hO7MVz+GQbWFthjXtwq2MscMrkc9MJEZDFu3zAZRdHWz12LVAe2f1OR3wpxHZwhdAzcTefo
LvcraMxpxx6fU00C/9tRaMj+Qmc0zAXUOODgZQfZD2K50Dm/zC3dDKHwvV/EF/ncdhO5Saw8fvO7
Rpe9n7+wkFjZsXF9wSL9hRuZq15tyPu0D7RG7a3WGW/RAptkwRE+myQXV+WCogxYKsOoiySD+4Kq
jBZoZROF0X3jLiRLuUAtswVv2S+gy+iLeSmBfnEEXqR6migIwlucxi/eHJ05YWw5AfJA7iqEN1HC
03Rl9ETF5XDFdlq7LDWq9Cq/EJwcQq7qi8s5YPd4HLFEABRuxV0UIAUsIM+erpVuQXtSJG2umcl2
8YL9ZID9QES0NyS/7ln+iFW+iG8q0fw8vtDZ9UHuntpyACeaOpKCY02uV1tDg+utIKITwdhZOQ3b
uU36xSYtKQm5QyimndpnR4HnMYVj6jAI/c4XuCnHezin3oI8dWQC/RRFly390PMLHWWUw3eTKfyW
uOnqT6AtsCyUF7cf3RfhIv+iXfRkTQ/ugsBIv2gYFflSyBhflIyMWGazIi4VDMcidvSyB5yZ1tKv
Ymo1kSGY2rlbs0ShudoNbZ6Heim0bpdq6wGj4tYlNUr0lVHFWSGu4uoUnkfDW0KzxgeWX/dBIYI9
m/BdQ0ApcXoKPUsvtGemr229VG1XIdzjrfnVwJ1PPrmpRs/XlFjpoV6qupOltFvQZkkxMaVuY5OC
dRy/+r1Tzxn1kf4IRVKVZR9vHjdwvV6okPGKLVP96adLVzgSNn1h1kCFOHBDHARM7FIRak5oGRek
DM+d4UfNdgrL8hwtheTQm/kx4VdPOe+L4r5K5prAu6O4icX9YDfn+qvjnLYO+s7r0ICsD5Wpn7cq
JFlzH9LdXWyScOlK16xWnVXy1aGeMhDbO3uK5Lf+q2Wd5S428KSXsj/5+JS9HSQbhg441aeup4KO
sUeMTMAOaTFzUpSRBwmOY59T0ROJbPmDbJTzg4s66U+mqi2SpPTDz19V8T23iu+TDno40g6sP9Z4
pM7Rd3ybkvnYrxlZkdju2A4bb3Q4xyPb79ktVq5gjNoOsliazTg59DtodgjPvCd+fYroTv+RkXZ8
rkldxWf8hI53tNshPGZl3e2iujI+hZkEpzQwv2ylRnGcxoFbcelFyYs1QFXjlGC0P3i39QWaGarc
nFvtERgwR5Amk3ezggfn20F7zssEJ6sdlLhVeelbIPIYuUZHjVcNYZ1qsgjGG1DJhjwWSxb7qRWy
Yp/3z89jpvjH4xjKkjAhiQAt8kylOI7+Ff7BDpm9f6xwl5KrOdKE+17ExTd65F4sP/8m7YIHqxv5
FEXFPxscVQ///Of/IyiZQ67vCOEppjuhAKH8/cenQSOpuTUQnQI6jEjeFmf++NndP/8pXyfav5ro
lh/jy+XEKfg5lEH//cdMzYy0OitMyOHS2NMjo61dg4bbg4pmyG/kQnOYJD5iPnXGhoSfitFsZVID
+mKOk02iqujOjs7bx5TQ/WX5k4HwFfJqDHp6kZKDQowoXRClT9z2xranDHZfL+L/Y8r/L5hyl1WV
kI7g/UMzkRJZ5S/v/v9m+jy//XpL/wbj+Ve/wZ/8cv8PurdhdPPp/yLzILn8yS+3/0DRkSZahcmc
bC6lb0WJ1++//mfL/sMWJh9bfCkWjPNF4vhTp7HkH4vqo0zB9cRtV7n/Hp1GyeVz+b8+t8YCQVeu
wGD698+ryrDSmWkbHbLBpUuVFhzutRpPy5pVOxkGy4dm4xqFt0flb06itd1TKb2IoxXpuytsVmRR
TnMEwDlnz4dhprXIjEBPVPhxsqWgRUAjDB1zmyUFY7LS0V2PK2HNxnZuDq0VJj+BiY/3QRjlv2ye
oQ8SwRWtpp49l7mJEwang4BYrMk8+LNyO7ZyQZaXO7/HE7XqFe0JLIZmg8dqH7JudaFikPXCFrlr
qIEFsmYU0bUKtbV3F5MhIknhf7OdPryO2iW1SErFhj0uzYeAhomb7LXwnwYqQNJvofJ71F/QB+PG
LzlO23SrZPWIeZ+NQwdjV93LgGCOO81o36w8T10GetE3gXtRoV5bya6a+/SdblE2KGYEr44uhjC5
w5zinAt2gztnKLKTacT4VPIyqO4xyIaa2qLS+kZpQ/qd3yOYzzbkO7YxYx9QyR1FVFxL1TjcyXUe
fS+MQtyFeOfRMpaGd8h/YHrop/YidZ+ZvbqMy1pQDz5Du+/rmLX2GMpiz8YU+RkupPiRVF2DOubn
Ay504i+7tq7GF0AT0aVvvFkQsSaQsiqqkCywCrAYHPzekPWZtiH6w8E61Md6cL30ahXGvIfQQNSH
SqLvUVMVV1vG8CpxvE/NLvcC/Y6xOer3WZa1w06UTnKy+oaz9jB2HCbD0gBWZshpX/Zm+F0znz2n
rdYATvAHPuWsAWOGzEhtpea8uiUWQLvGUJE4ZilU88bzDL4yexgXXxjlZxDRLfU6256D5KLZ9OPF
ZZJtN3GUB91aYAaA4mJnzvgMFKO17wzpVAIiSR7y8cBjuo9bw2ANps2fje3Fl+ILIAvqhFYJCVq2
O6QxlYdkiWOHnas55IdeCTKLoYW/sGFNgao4MFp3uqwumRlJSrsNXx8okc6B7DP1Y/hgznQuvd9I
3Hx+PJ0oRK2orK8623ow57L61TZBx9ofSmSx9r2hsjATN8WN+qLi56AgyiJISvu35+ecyKygcfwt
mBki+pAnoapXpJuqc0G7qDzQKiJ/YD6rHzqvQOlza6JdBTa83cQ2M9kw6cutH0GspDuY7K7jNMGb
P1QSLCp/+S3mUyjUNQXw2XYEc81eJMyM31mHauVCNjj6s7v0t/QU5XFao/8daRIXJQxdrMgj+Fgw
OuUbxdpa3hI6frdB74wr/mmEnpuxiC10ORAR0iBUSVTVkgrxKrrR1cSiM/XC+1Tk0JooPXIxN/Vy
adq2Bp6xLt8yRPpU/E5mbelnzaeScJAfZL+xv8rH2qI/nvatFKUwqAiVgGragF+S27oeDe5JdUuf
gsWjOxCs+1cT8+wmLNp2283CXwc6Tu2VzUX6FmVGjdl4ZuM6mvPMrt70f0+KHdAeigL4A+xUxlNv
AKSnuIQmLaS8VAAUhpJGKrMLTmUb1x8TvrsWarcZPkJqZvZiz+bfeUHJirxdSNK4/YgXGxxi+8pF
BbE8yrNrWW3JhKVog4k7H1USJVQm007uQ2QkptZ0F35pdVKWFJTFt9XWpx+OgH5sGRu7zWDBDgG4
Sp9oCtzpELt/knaPtAAYyD0WodBVgDeVK17EDzRIoqRrP0K2Qbi8E7m0t2xNg610gvfR8fw9zQPZ
tuzaZov5P/wp67x9n4SwLfbbZoDFQKY/iYa6D9DdkeBjiqtPAxyu/WzklJ2H7fg0jmBqo9Z8ZUaM
Huy49je9HBmpA8ceT4TqhoPSWXjnODrl7+7EJy/K8B8QdoPOkgr5o6pnt6K7vnQ43BnQ5iPKBsKV
q5ReiiaS/gNtVrzb/eBjdWlCCC1j0ly4BWPO660EabjHWCSNOGkpB5wZVcuOu4rI4/IJwAM84KR0
bmw91Tc1w3BznYYMZ2Nb28EpuQDZfPZPEOaB0uPklEcnBMfpUmr8pHGHvkaOnCNo1x0NgD4yLXSA
HjE9K0R+LVC6TlYQOTd0XgDjFdcsCVhHpBfbsLpDhBXmGsuZiGxQJMl9jU1r2tgiJ5IlOuSqPJwo
jOyS9ttEuPl7l3X9zacn4YNr17yZUB0+qyZqdrChghyv7BQZWCMVVq+2pAjPTJMjsn9ywb5LEYPo
fbWGsIERoVsSYRjVE+q1O+BoRZ7vA68iiOgb41Fqh31HpsY7I+PF8gDmxEZ7OeGPNixZSpO1/1FX
guvYYNzdCWHyPUWbfQtk5j1B4jNYiHZawmSKBmcHJUGvI0uOlxLhgZZVFpD2GoxF8WTyrN45qk9u
pZK/XXrPGi5P/PsghdP6aaS5DlWDsBuuMk5VUBcUVbVgip9t3B2fNeMfT6GaqNam9L1kjZ8btILC
+vsfMkPvP8vrW/7Z/JdlOP/AXVLHNG/8t7//Ixu3P2f3ZQb92z9sv+JLD91nPT1+Nl3Gl/KNws9y
+S//rf/yP/2btpWmYxJCQqr5ZzPx02f2VoRvxdtfF5Z/+co/l5YmIy/Knq8cvp8Uy1z75zDs/iEt
21WsM03iUM5fQJWm/wd6GkXHeEWWFmKPUfXPYZgolGfhdPahW1JfjU3k3zMM8x3/NgwzBDOmcwMm
jql8z1LyH+p84pT2UysZQgS69pHQbnzIIUmDiLe7nW/kw2fiUcNAXtUHzJtDP4EJCUPDsQ7oKNbO
B50jtj2nNoLEbEUewE5RcDwHxbGl+YAtXDpe3SB0LhZmiSMaDT2KXmD/qmVQ7uZsTMCoEa58b2L4
2JcEGyZNvkstH0eI6LnVRXOpypo1CFclhvO6o1zLHWfQKcPAdcsuCNw7vn3couEAtLxTPA+IwXzA
2K8RALw7BNf+BfdBv8byJEkWgrmeUYCAqNSOF+8qDshEKWpVH1kZJd+L3KVJFtjIMK8Yhf16ZRBa
KtaFH+b36ahUCZ2YGDMcCd++dIEXF/uRY833ohb9q4+JFlcLj6Cj5s7zJNoYZhbFLynzCs7F65TW
4F06YyRY3cLBuW/RR57rAsTnNq1j4NfsBlc9JDhzMvsDy5Lho+Tp/9Ow4D6CNWua+zYdjWjDfbyn
YcW0nwMxWOfWsoynKHXFi1EW7JgxKPXHiccInSlhsa2tEF7xRF30OnTG5RfPrJ1O+d07Zmi79DA2
dbI8kwVmncnbXLw7HRCKJhKMMmiJkl/S83GKWqxbUpGY9zL3kaZpRJsoBErCjH2E1QLsduK9RJ2E
PWPWRxUF3oYmyBPnBbGVnSRHQGnGYzfGxmpIQo4c+GAQog06V0gOzMNbGFU8LSd3uPCB6pJgRfuI
sXcIvG/DzIW9szwqx4YuEGH2FNHVzsE18vhZ48zZzKNR3ZkG6qxhuPk6J2Z+7/peyLhaTmzFsRxH
fiq2Gca0g9Pl4o53NDhKo6l2+ZyKn9U8z6dIhcENJw/QlYQPal0O7nubFuNOWGNzTEuJ9aTwnirI
jINfl+sg6aIbrhWIzXRHftdwYXZh56m32OymuxjD2jq0cJI7aICWWzc/hNCvOez/Fbw0xvGqf278
Hldt0bX4wbDoxd/ycTgA7rlpaa67yD45ehe6HOnYWoF2G718hU+3O9gFh4U1Z/wUHGQTxk9cB+4F
E6nz6Ke2Uxx4viWnjDKfF04KHvyepEw3RIstj5oFmghWerRyYA/10sJDxucAusG+Ellw8QG0Lf1Q
nh8fc98ippuXjnouEk9d7RzmpVlXrJImjnLUGg3xb9FzPq2BgrSs5oLmXWQ52lwHvR0SuomgTLKD
t98hdgXWwJlukSLwhezubNyEAXRFyiC8abLv7JbY7D6OjAX0NE9YFPB39K86TvQ1jtVwmkBWXoEk
sK7AnguhjsYuHIed+ejLyj2A9cR7Bzy9f/J8UoVd7oKtghb17mdx/jS1sqwPQEPVO5/v+Hfk9JYF
s8fkDILnLHozecazV6bBgIEsct37BBPndlpGwSWmZVW7tEyq/RBWJPNoSo72ukuL+4jmyac+lyH0
dlt+owzBOtdGBcGFP4pzi2K8VxvOWxRK1G2o9p3owvt5SMyHvg6dfTLE7bmNdP6R8BHmXQ0s+cwe
uz1naWMhJ87VwbPYUZlsKAFa5jM2z5rMDdGrQNw5AQlB1jjhnW32yZkyJZz3nm2bYL0YLp7gdRFL
J2dlbLl+3aubtvmDV4fiUYFtgLRpOlZ0Qit2vwNvFda64yn+MdDUuhY59QUuYalqXduYCjvvlFSc
IllalBVusbGvt9jy032cD1WzTWOP8Y7Blg774iqSGrubadhUN1rQHCO/NQ+jZ+bg6dthbXPhbkl6
x3u8WtQTD3PxrSGyuGqbmD1k7N8TEQ0vBB29j9Ty48sQBunOpDEKY0rb34VOLjHK2uI9nSkV73ub
6sUigFKc2+4duy/eQxkCTfarFL8E0RTuRcUdPcX0B2GrHLZunr9jXyu3mWnUB0sVzg8jqnaO1/1I
nEzvufSpTaCeIKpkxBkq7X9BHP5MGu1umYknTOcmCaUSXwlWu1NsgI61O1sdydjcS0MBKAkc44E2
IvdAt0JxDI3gJMLaZpvjjGLbZsb0MunFNBDQboIspCx81KGht7WSG1T3J5oYxl1uI/uXkX7JBL3O
mW4B9tTx+7LozU4si3Bma79LN1CE2XqzpB53LZ1bj6giyWXsDc36UbfXWso717N/dqM+sFvTqwLn
/IqlWrfOp9FkpyDPpgIqsCojD56xU+MGhFdfkolwu4RCNqoRVijyBHZGe6H6R4L/25Uq35M1OlF6
0iXrwCZcBZ4HgXpjei2AU/bpGhNL9pZPWX5ycOi8WpluOGZGU3xJprbfF5FZAZa2jOqxQnzaz9Xg
sTZRlHu6ALbAtYVpvpNsGzfQfiyia4b1mWNZjLc84u10q3QbMcwYYbbWQxf3a1BoPAdi2ZSQySQs
UHrAE+ejKGkedp12uI/TiGG8wBnuUuGHZARLNQN9VJbePS8Li3poT8mT1Qg0iMAnqbI2g2F8DoLo
FxrTgNZC79/QXoDUdLu0qRJax4LqMXbYLpWtnVtfPixeVFlB6wrlAwaA+dUIKxLP9N6fEsJaA5Qu
zLpiwEhp+fVw4fBsvzcyDThHMt2E5Gy2HrLrKs8Nd8dRv/5euj1tKE4GzQ4tzqlhduskCJ9TANL7
nPDBbwtC7wskKL2T7owvx8vobTtk2JMOQ+ETAu/x7Xi8ePQqG8bGjWfAsO+ytL96Nl1SkoHsOYYy
dRobYzxVmIc2VlWJo85t6vRQFM/YNUq5pgHYO4LPwZXO0v1DVrY40GnabCx7hmWIvBpuctPep5G9
n9H56Fumd5TUvWsTCtBWvZHNEqUkUO2NBa3dXg5SZ6g/LUUYHp8FafvR2UpWACtuxBvyQvlGOcaG
g92DYVXWiZ2POqZ6sg9xHpRvNvczQEOMFHaT1wT2C7HTbVzyhOF4l9Se9+DQlXMOAxzVOa6mS8Em
H2JQgOE4K3CoEiDF+iavYd/dSTn9Nk0so7hsAgE/l7kaLzqn/9lGXpGMWldSwGpXhEvlNZWDe2OG
ktIMPFX82uyf2qBuv0+qy9ZjPPa7wRyvYmlQAHPbAEdxEnw+I2icAYxlGtDcOynt7ygMH6O1ZY2v
fFF/JjgyvyPr0smYiGSnorCATYd1mL83fA3ldDDltI7dHQkHtbVDYRyKWEUnN3DdB93zLOcwzhKb
SNa9RDq+gvAJHoRpepQgF+m5xxMnydCl9o0rlF0+y2lET0vkD0Uo7U/gJuFatUFxb43SvNodaKGu
zuxP0h/+xelIwuDvAjaJg/rOFg5VJdTtxa+GmbcXbpvZsWLLv2kq9yNECzi4BSmqUCXdtQUw8aoU
ulMBghtrBg965iIr0Rc9VTmTP5U9xzIPmwZ+pUYvzJBFw3ksdiT8u4Nfu87RsN3pkRRvA+qn7k5g
XoJNYfjFyRrT6XmwgJyOefQCoC64iUCnr4PwqoPl6pjSHGtPriRlt5tUOzdGxMcKhSUjMstr7SY8
6TSwRc3cRFSVm3PnOzHg1NT+ITjK8Gf28vuq44bH/Fi+RJiqoIxl6YkAMx/gulFnz2y1u5rDroMJ
yNn4IZTYo/LO6VB25/EjmLJ07cQ89wJiDRssyj3aLs/x0XXDu9KFCtj24Q9vgf0QMV98lCDJ6/A4
h+keE6KGOpm94RnrbzxRaRcFN11uhN01Syp+IwRhdY5ZUNv08BHHQ/eU+jo/JfUw8bHuAdlD7ji5
Y5dtZUMUYczT4DBE3toX0JR0lSVHN/s19ML/FXraOiY0nniMsAB5hwxhz4hA5PSsIlYqztKdRO+C
Rg5KHcdmuStm6NxaDeresD3caVFa3wbohGvgn/pd8IEBT2H2x0S2qEkyIYpiNowTUIYPLTy6S+4L
xK8wnr4FQdwwLyTZW2r6My8F42tezNEHhzF57O3a3CSBocAmtNV3krfDY9rP9LNXhWW+UpBo/ATt
AbcwFvqAL8tPV7GfUWo1jzmHntYzb7WXtyAvaXH0QFuve99Pd8j5uFJ86A7A3fAorHXD+2W7fvoy
FePAJ2uAjoQtCVdXhxcS8mDFI6W06RbpnHLdxwCoGfj71j9TY8D31y35joK2+RgbiDuIU0rZzTZ3
889qGA8spp48PBprx+zjG9AC/EVZMR0azw13lPZVx94q2yPmVuiKooSA2Zv11qda6Nlgc3supzL4
MJiZMvSmAjW1tv09b4/CB9S7F+Q+fXZIFr66KHTMRrZ9LAUjbWcZBk/BaTRwExMPP/iUW9Ugng3M
R0XBLb6Kc38Pjt5eRUNZUf0+lt4uqBPvQwBjUFggbGobssD96TuG4yLU0lKpGZG2GuLYtR1mQi0j
UNApCuKDI63xzaFznWdHWpi3rJuAe6hifggNoz+l9jw+GE2DP8YeUhKC+Bm2EE/m44xS8ejnfv0W
TkG8d+pBv2ieb9ziG7TKSeVbJx1w/7RSACtpabDsWsgskub2B9CvhPBB/NWfYg77J6NwBnfV9Kq5
ODY63tBNEL9TyAuvmJKrvdvI3zFVqCf2UQHRtSm2bh4ctvWQWTHBMozMtWjQC7VBTmd0Z3mqAyl3
xjTlL52dMrmyI7gBv3ToeMrK64KouGY1bXvgbOdpU0bUpgM0ks0tdVt9z3BN4JHKxAnOM5yVVcVD
9BF6MuFGwMjZUTu5t0/Nuf6WaGZYUAYpxfLSVxufU8xZhiwWq6xovjtshUil0EMEjzN8Vgkm4qAO
LA9faJ8chwL6h90M84kCuQWyPg8v/Wz1Tz5T6EMHZGCn58R6zuUYn9gQJu+gYXkWBcN8BYSqLXK6
IjxDfjEvRUPIODKXOokF/C90jzkZXAAghZIAx1sPDEoDT7DEW+6YKakLeJg/VIpFfCVxbCA8tEpU
W7C03Z0xN+bWAhk4rPBjz7sJs9+F57h+jcZAP/fkwxf0AAcDr0UZhbJwb3nKA8eYuievtvGBdT1G
LEPmV/yFjFhJ26QVtty4fzHd1kFOTqJ7oBlyXzfm7K7kkDqvMy2fDA1op4AHszsjtZk648Qlutap
autWQXJLGifkrfXe9IACEiXGfka02omJMzivAz8YqnBPUbwTeNxdMWOkbOEW7QF8Rn4wqd7Cbw4f
zspEdSrZHANymMmRGwS0NyOdbBRipI4TY6Ku8hbNSgdiHWOF4FUz3hoOOVMSjJdY2fyyEkyKPSpw
mf8hyu4l/qjLpvzd/l3L/X9S2oXkoXAd/J+DKJiv3+r/9K/UD/35lX/KuuoPksxSIM06aJ+0q/9F
1hW+RZkGWfqv8nbcD//D4yD+UIvQS3QFTXiJnPxPWVdaf0CkEnwlyq4JBUv+e2TdvzscsGb40sbl
IBxHSFeaFr/CX/1HUGB9p+7sfg880/82dPV0T1m0ozlZxPU7PPL0bhBsDv9lEfAvKvu/kkPBxPaP
crJJtRK2bM+mkAmNb0nb/PUnd40Dv9CmxthRXbCLa8vWb7kkpL+Ke1Plq06bKeWw9dC9ZJj55y1k
HdRXz2VtsiZYJpw9+1BTrhsWl69BFcQoSSb4UGWyNFt7tcUZqSEjvk5zfK6HQUKsWkNZxZphDi1X
gKbV/d0aqpXVAqLnMQUPNlf5+DaV0n/OBTzALYSU/gFaLDHstEVNiZGpY8aigDxmb8ruhbbAeGeb
dr/x8vxOxbQLIZFPA5n7Zi7eiWCso9bqNzMMhk0TlAAkavPc1EPywPHb/YHhvtpbwL7Oda7hZUYc
GGAEhU7w3egpnt3OoUEe0JPjGojBJ0NCugeruwsw8R9bOSYbPPM3rCfurh9zjAhuCWfALJ7jGB17
0DyPzQFjoGcwJvmSanlyz9xyF2thSYjTt9R9oYeNN9J1IS0YH+HQ8YV1Ze8K7WTooNifHV0nHE3l
GxkMbBS+wsrPyBOx50es3FO7tIMP1nP3paYBOW1PbpkGeZuC2CYqGUKDZoAg1lVn3JTtEUYH7eZZ
g5ui7PJNWauO/hiBfSukJa8dYnebekzOzYg0A2WhO0rRmFR/WvZRkW9aGSy2t2bddSd2AbBJBiAg
M1medWfT2ZKise4CHeaY0FNnzy4+2NSYrPfzUBPppFeCWiIzzEj4G+qXNvuQPkzmXtdwjCt3VMp2
GFYepzlr0k2hqKQMm47nqkfzLydCMFXUq3tRHm4QG5S/wTWKAX6wVPMG/hfEk54t3veYcP1r2Cnv
AjTefAcSlP9iPkVWR1ph/yujoeMxnZ4FKUganWsRXxPpU6WKUTYUyjjlltYn2rBKGpfBF7JFrVFW
BZHtmZjoEM9rwvScAGn0dhxu+k55yyklwR4Q2Jj+QVEVG4kOeVUgahaPq5WdsyY396Ops5xgTuR9
y5eGF5gJSmwqupXlFl40FuYZYMVF1NTuArWd+gdJbnOnwmgKT2GoGUWQf93XpvU41AYSdylZf5A9
lWsEjxO84+OyzigYbEnNzlxQx9Qkw7OKhBceMIurpxKyWwCMzIsn/pgLE9WaFHQnE+bSvZWX/TMe
DYy1LBKGb6kzSusuNFQ9bD0bKfUEMNb8LCtN1MXKzefUwm2yb3NT/WY8C/wd6/2JdkvKEoj9zpNt
PIIVGYjyVpjlGyp6V9KWtcX2RgCUt4DHP3UypjEoroy7WgvCPPwP/HwYu48disjA75c3u2w2mAOm
X06Yvjd5dEY93WthqF03SWuV9zI70KVo3TsqiTeV6s6A+mCuoWKcceekqxlLE0se3VBHZLSHRFfX
ApD0DdvHL3ILDl2zdY5FKQsPInH1pYA/upMhr8idcmR9KsBuUWC0ezhyHtAN7BnU9JTvs1NTJJob
zlVMCaYFvOTDOWjS8XeeB4T640HGdxhXSIsliScpryxI5q3qyTbfXcTkE3z27M5Hvh7JbLHmacyW
dha8L85nVdLiwoBRThSJ06TKdWm8UGvKqrVhWHFM+3saTRTGFH334GMCZbKL2eWg2vSnuZs/QXNw
/2hKpfDxkq/3ce1femhVVImhzPlwbLdDHnJqb6P8ZggzqNa21VlrUQ7Bo5upFKncmOt2xdzEQSbE
yt8aeXdtBkKS26isSriC7XTv1aBJpraEL0K2DQ6wHVDZBID53SNstzEK2zvgEuGF2a5YZygQ8NKl
/O5lYM5t3scVqxS+w8gHGJTgtQ8UIOYwOHSZpJk3B0yfRe5FSyc6dY79m6dTfC1KX+8zOt0w4/NJ
aY6JlY5rHVCGtq3nWbDOa0Kz2BhTVf+ivRjkBAwncXadomFlQhMP/UW1kYwI8H14GaP+kabnFIYS
fukMV8snfdHdnnPECOaFC2Zv4+nuD1qzlNj2fe9dScDkzy7vE/wksz5woqKtj13rrRmr4H3KMlN9
g03Nbbadi4heoZa420JZreEhMB0wsSImb8nmzeQtZ2uddOJdk1ra2Xkz7zNpUpsR+5uxLl4MUPE5
BJ+GMlFiLJa7IYxj4QXLO7aOSnsey5kqbp8GQgmLSp2oq9u4A4Qsp5arrB8q+FPFQ0A9Muj0uN5Q
SG/cslYF1xEnBN+U7Z6ndqKp441Jkn8jcXRsw/CYmy5FRJ6q4XPzZLJrrJhkCnkJ0cXvxa/KHT8m
7u+sZ11GBSGnYzxjhDHGSh4MkpmrOIT7LWV2ZmAfyd/U9t7rGZaDUMJxjkLe5GhUd4kdPocWKauq
HfgABAO359BqwXgryhlyY44e81GT40rinTEE25gzyq6dOnmOxrjYUGNgrmgMin9hJ+T43vX4SBrP
wnsDSa4cx5QDViVXYRPUe+2itvAODVtmQWvdmIVgZzl/DzIWnjIv9TZ3+MNmlBteSq+nt6PR3wc7
Mp7o9qkPrW93y6gBMNABqlQ6nrnnDuTdhbYOt9g/nK3oZArLWjkHEp8KJrB/YxPB5ZtLdQ91E1YA
RMa1rPtR7Y3UibeAkUOgGmyiLasmXtJwerhjXGheFw4b7Cw0ACA6cXNzYu1vE7Kb3rYsguHVd+mT
dNtZ3Ak/S38DB0Zs45FzNHt/+EGC32E/P5bomrYoYQyOHYAB97+zdybLkSNZlv2X3iMFswKLXrTB
5oFmNI7ODYTudMc8K6AAvr4PWF1ZWSEpNWxaetGbkPCI8CCdZgbVd9+95+rhHz2e+73r0KZBFhKr
H8dsuNMGz0EZT4z4RsEdJ2cWDfoRZWLcjWZqffqsFc+Dbo5XVK1MrRYQDyWKi9gY+QXRlmFIi2Nk
9slT5Bv4s7zBeKbcJfydd8QHkbO9YsdaK8l4MBnhIZW6c6SjAmLVPKb+JrK0hOXU2GF1imBE7yoE
il1BpvvVsj26OkiwUII2jX4QmzlVjSBJhiB3fVHxIpTABTxPezaFm+6TuJtO6ZjOu1Kfhnfboa4G
EbAEhMD14WHC9Lo1ux4JUup65m+c2Jqf8flOv/vULfiYsqK7twAm7n5c1czDCUw0rrY9KU9TbFPQ
Wa/eVOkPYVyWx5g8wW4y8bBx+LGswN3jQnm3G+hkhZ6fnFEbnwdV2PsBTtgjfQyS26Qb3igJ8PA8
ecZJlp5413KVgWNtqnfLDg9dRSETYPUHaEwuSesItENDJSYcnAyaGGoDqz+eeAYuqjk5U6hAk4to
W8QuPDQrFSYjrDYmi1WP6pjjA3F5M2WwJB5CX8TAtMpmZVLsgmo5YTKBoHkg25iBiC2NF8sdBhxN
rSRtF2Jk3swaILMbRwTnG0zOYeIBRvis6AiW57gfWPiX/ta1ShLDrr2ohrBlRe5/pkltwFOnkynx
ymlnDin2KqhSX1xaQEy4yP9BNOf4F/txKneFo9pD3QzdDz60813DihqgdJW7rOWLeJpublKWMBsH
vy11UVZ0q8bWfFAdJJDPCsdW80jutsmfNFdFYi0RSUImEQY8rMBRqlaybMcwsM1B55TtpYav1Bu0
nVNX6b2wVfQ84pL7M6O4g8x0o2oD8Sva9chIjxA/jR995dvP/aiou5pa039f0Hgz+HOiJFGhxV+j
wkmsubb12dgm5D2w8wkvB/7Uu84F9XdrsSCNVIXQQ1lRc59ag2fFTOqPC1tn8FRzZBPtmhGY/6rt
8K25vNyfGRDJF8fV3fbZI7MkHyhos63NnBLy2Rgd+c+ooAyE/WwKy8qJiNL4RUTFCrvtKTnUBm/C
dc+CE8eZ07UbWVAGQMsAn15ghZ6xrjgPT9T/Yb/PrKZ+iFoR42bRWLnhJRQGn3cBmQ7cbXRoqt76
kc8q3pWGj7vVN/tPk5EoaOy6ubcOxUnasI4wJa3rzvNOcorYm/I+XFEdp3+mAvZWVPrpYUE8v8LU
0t6NunI8mL+T/cOF1XUcpJq2g+9VV3O23McI41W0MqIx3NtpvqFyIjtwo47PJMHUvqGGYd/zI/wc
RDSAUdDcmx3X7Zal3M6QlbgmVDkeJSGINYmY9F6Cbbv42F+/N2PQvwDM4A/yGjROkU/hqWrhS9uO
CC8YLj/6KP7ShmJ8ZE0TArhv2oKnNcUrq84d/D/9UjsZU8C2xTQZrQdc1q+t5/dvKuWTk2ulfEtz
7PLh6FqXsofZB3GtoHsOqLUd64FZS//ecJ29EUGDdot0/tsmKssJqsx92WXuMzwaeZwjaMzGLBVF
gkBVOy2LH4Aj4UScWwsmJkC4TWHU8jyGtkLJimq8n0X8OCAArK2a2sAV6f761jOT/mwm036M8YRs
J5hkq86r2uuAlntgpUFV6phU69EDURYkhdVvRryKASsJc5v1ciasnOORGXss+TnspUmmJuU4lcmW
HxUDfpj/niDJfYTsX3ZOxD2NY3W4k9CbPhLuYg8wsefN3IXy0oMQeIL3jYKtYA9tZypZjhZm2UvY
8ZYfOp73oq76jyShniCcZfI5Ef13iJIxUhslojnSO7jKYeLThWdWX8eI+qsZRvDGUwtIZ2LGAse9
nes4vcBUDF9zz+mODkm8V5iFDKixWzAJDuWadQLYstgybgKeyDEUg1prA8F8IIMm9VBF+QfsHUm8
RC/NZ4/75INecOatpjK0vrwoY8Lq26I96VFHdBB4bbTXeKMhmeaDRo5DZj0wiUxSbqnZ9Zsc6wYY
lT8aTxllkM+iNbvPVINrBgOuZ6UKSLV8JxYffiqpY4X2I54vJ9ph3NvM0+91bmEyn1Mo2Ky9XFKl
2zTzws9IKuYrp0+sn4Nbuq+VWczIuqL6BPhRI7br4q1yEWkcKlfOETc1wgs8O/iGKJ7KSi/fJrSm
3H2Np7fhts6en2R3bQ0oqfDo5Gdf9MPJGNgzdKYXbihQzvdwuKgrgKR5ZhtirAhE1O+t0EEgZ4V2
d/LMIbuqh5irAskjvgrKClJyhalvfMAkHDt7en4UPkEaWBbOm/EKCaECkwzH+M+g24RaWn3aTCn5
71XI5gqYNHaRt4wZkh75xNl3IqHXgD98xJ3ApreZwb+zCyTgoT1P+hD/MP3EeBZpyRsoMWa+B0I2
9wUfOyIEReWrXTR/uiwBzNSIqfyc23D6U3EHPdBPyWMIxXtNGXW1dkAS7twx+ZlFCFsGOHBAcZ8U
LExrydEcKCmtQMWpvlzGXlm/V8ep7Z70UJk7KEvaKUolUn8EaLn3c4fm6+qc9TUM1967y6Szr/Aa
ijNccyLdFm23+WoMM0KaZXmCN+oeknHi7UDHj3Oci7av1oTNl2OqwAJFsN8ngcRR1fFJoyWMIlrv
kkQEmRA9qN1Z2sRi3j4/a2zuM961Cl5cTO+YG+vOhQwTPX25Je8Al2/UORs7zmb2dTiqMVQbVJj1
mqN2uebbGDyt9upQdLZoQj/oy7TBVdQKf3WmlemVmx0uNuzW6SUmwI7a1Tk4+H2sfAQIGTwxNc42
+tss1zSu5a96LnJ35avWfeRqkFOXFWchDV7J0p4lyGvZMbhQ1jtrrB+wccOJz2Ue+oSiyEJvJT4G
oDh91Z7sFi0xsHszfGsiSuS6tqa3damYIzeFBcsFvr/q7MF5tJK+udB6mwdV04Q3CIvWRf9urcMZ
K0492y1KHum0M5OpOxGIqE8JPZw4czHWlQr6/NrEa/7OblheEdc6SgOtjiuNt5TnNYM2qdVs15T1
2tMvn83LWprU7YEe0b809sSHgYX/k8uTCYh+T7a5qWf2k7OXbaO0j7ato89XLAnJLjYFdhUjLbwl
T1U/QrbXeeuRj9jFmlXu3UrNLJuXclWnTl9cp+EpOFZdg96In79GvDJWfKhhLzi6+erSk8kyWh+4
c+G8tagx7Jc+w4iuSMY9w1u1pvbiyYF47tJ/aEzEkVZ6HY90GeTjo8A+HzSTpx3k0p6oLT2KZN2a
D33pVtSWlsWuSElEwYhmXGcxVjRXoihy22YeqiK73WnFL52DtL3iTHec2lo5x+m6/G51nJaCR9uK
+YxXYKsD15vCXZ817WLJN4cHI/e7V9edjVdPlREusgl2OsoVefXBTZONyKkahleR1M9Zx2V8mzjd
iPuJ/X251XK0vBPNgyaSbF3htCsQP2hMziLtDaxod/TA7qE9c4mGZBCnwx1rFfWXlXCTp1jMdPrk
PobMFVYjR60pXOv/pKKYd3NPqWZmzu7d+27aFOSzm01K706+db5LOtMm9ulEpFGpD/BnWPeOpGWG
azUBIZ55fv3W21b6c9B0GkDJWen2YexawP0zUv9zYs/le2OFaqelJXE90AIRdqimexy+q0RNFqS3
WiHEWYONASKTP+CRk5DwKCszDN//0Cp6yyHUEOO2hHXsPLN4TbuFmVFizd32bmxi0zZyhBR54Kcw
s9mvxwc36QS1XzgHnqQciCCG0/yMfOmQjDHFzZroZYOn6tXnqJ/J8Ej4W1+oBq4TRKXJSl9vWR1o
46jZa02odo+GDLacvoHxPfFcDggk1OkiC1ts+vgxqUXfk3ty/ecMe8s5aqFOZG6bAWQk2hSanAR7
zLUEaxJC7D8Jp5M0iyfa+egMIM6/QnV2HrFFWJhmFCGndSImsHLSQqldD5VXZqBcaEnlGDFvue3L
RxpZ5zeEc/WoYdwBGmNgpAMStZNdbb1YuImvMADsTeJpSt9WS61tlztUZfQ5ReqVoiZM1lmMNcjN
T1IzhlurmdQUFFC5aavzAIPyEuT8NfYw9E4Jt6xACm14n1g1Iv9zud7Gzpju9DgZrzjdMXoLm9wU
PEbXf6zSdtbgoJhLyVUMmCSxDeMJLjtUkKSgFj5NWMXTPcUA7bszMTH6UAKQQAxSY2E5D21ldHco
RfrdVFZ5nTSHqmFW9c0PYj3Jg/tdQzw0nnvRIesj45RdWu4T2RgvbuybJ7wfAJ4KfBrxqoMlzooG
IsWRCoXwV5IV82f93XqM4YjZc9AbFa6HOS5BzViMcXM75G+824YhKPOEkwDVc7zCpw1/KU0uDzg+
RPhk8zchLPNgGXK+6CaIchb8+i5qKGbm2c4B1Pn6V2dD4iUVy8mnao0W2aXSGdqbOI74hc62ksNh
Xqqfu97GisDbFpyu5zcC38E4/nbJIK3bvF8zQ+RpIF1Z7kt7phqa5/Z6EFX+ZMOfOWpmiaUxm/qv
MoVdHczuZO/qXC/3qS1G7mhR0XwaNQjFTdSL6s6IhPpNSOIlGyzvEYBIDk5DiKfZbPlLy3Ooi4bm
PQIRyoi3FGR7ieiWdCcFqz0/wycwOvIXJ1BB+FIo/1mbDYui0KI1k03VxTeM090dtIXD9oBnCxzq
3oZJpkt5KyyRn2qD32SEULci6klv7liiJuhT0X/MyGrLgTyYF5j33TYUTCWrqFT5HcJElgaxn5qg
XsNqfqSMhVeEy82ZCJv7yHKrPOS6Ed8706mXFhkngOXIqGFXLclFWJdzrMJrMUzukd8WXfl0az/H
pZacX77H4ZBtjKQaPxmZvYd+qTCfxuKrMRy6I3qMEXHlBWzqp4uLMfUpUZbatZUg2hH7T1PSmQBe
88W5g3R5kJ0OlMZSI8ASHIjPsFq4V9ClHnORlpT08LnGYN1RYM/4yoaGtvODhg3xILm2f4iYEF2o
6/RN29bY3m0u9EwCuUNSxes55YaRbveEEDHx7aXxPcrG9sx29VfVLnXwteycaxyZ4qLcyn4ckTM+
SvLydFcaIXXyUc/6Ju55Nyk92vNUJbmQlB7gKTQFfHDmn7oMB22FjRT2CGFtLQmQ3XFJZY6aisDh
inDqNVG+WRFHFqUwXFliFM7MMBWsZrYtBFaM+pV9qjwU/HyxQctqP4LvXutCtzYesJ9qp1v0ZZe0
QrK0krL4cAnlXtgd9pvcnbw/YIq6E0YIbPoc9z90aCQkWvscgmxG/O7Yhw4XWZGyt7LmngmGrLE6
dSYoM7NooJCwzUHurZ3P2rFpSotzSekH1ewrG40EIjQ6xkWC+DZBnjR0dMgufnIAW2/h9KnnRIz2
V6Wm8WfCtfW5Gfu+XVHhsDz/w4VD4adQjGf6Mj8amoFw1AuGHiRSriZzwYyHR46H8dB7gj0MvbYc
NJmML1Qh6T9zy6HZRtUhYYB24uCaSt89hEszJ38ogPicwSPNFxaJHAf3LVAu4G1t59ArQEtRWa/S
MJ/eGpD87G1if2uaNWd+2SwNda4OVLcKTS1cS5HMlz4JeXpLZWZH4bvdMRo7qDVONolfvp5CZ3Z1
Nn74ZStOKzOpQ6z3/uQ81EUStyuENrxKacwptiKSsHQgur3VnH1yt2GQZTaw766qfFoxbOMlH1r2
KGaZncZBjBUNdpp2QGQvcLS33fIPFB86XKWJ+cLO1srBDpmw/YrScb4wyZUPNRvURw4v7i45x+Uq
JB7UHaROd/oaEN/4jt5MGDlLtedoma4KDxxkH/kj5c7sBzeK5qn1SDnFhaZIk/wibmOJ3EfQOmtp
58bjE24dXASBjzh8mgvdOOIgHh9A/FCLaywiOTVGRGxgVXmea/DJGsyNlqpH6uhvFnw4puvuvac6
+jiFJSQlrdQ2MjO6tZqa4bdRO+ml5zrxYC5P52iecPUJvTxrQ01Oe+Dv5tQhM2X0nf6uw8Z56CA6
Xsh5mZtK6hgoMbuBx4E59h739fzYDkN5plBooZob2sYGAnHIDaH/yutBbKLaa88FnUTXcG7SNqgT
laz7XM2/usiK95HhiwPttWrPfR2ZmMSu8/+hKP/V2CdpTFv/z/1BwFA+y6+/BD//9ff+Pfip24Q3
+adYhHR8P//gEHIEbzxs1SBQxL+xai3jb6bnWuQ68TAu+U98PXiXFzyK6f1NmPxL3xOWbtMM4vx3
/EGgVvDh/BsDBYeQZfHlWYdSlQYFUf8LoQiKWd06FsH8KHWKfMcgvJAwHBy7fiiczw4b/KMxkeRv
gJLzoJvLMdCpPTO3+CEkax4B+JOCICA/PKdwZtDoU7/0c7kuEeYC1tvOOnab/ICVkU6BpOdunyak
F1IZcfwg4S9dTZ7DOTkVS7ujSPR7mBvWtoS+dzUtHMd5Aymcalu+C+JG7HRp0N3omdprZd3+jtph
4kGQ9YT6C5aYuW94D7rsk3PkUWo2Mcdz8e8J9eFU3diySDadTL1Tahl+4IO0CBoD316cWv5XyqKP
kpZm0rcGdaM7QOj6k5iThE51jDy8MoL63xFzH6B96miMxFzrTMlbEwQWrMGc8ZMTs/3MPYNvlBRJ
uiu8Br9TNMCrDmJ7MFeG03uP3P6itdvU1W3w7PqnThXDg53pZ3vmMu/rl7nCkUJz+H6mn2QYxIl8
wSOF5VhT7H5pRbtovHJrTi25xa6+m92oPSgvHeUWKTqnp0crcMx7o5Jr1Az3GYgNpIkqH2g4MOzk
kSqqUwu2fVUj7q/DkhXAyqvIrcRA1aAGoHsxyxAE/dQsbbpMbRt++OnoHNLZq284MvsqmE3NfYZT
3xzbdOooLdJ09tuIOoEO42Y9edwuV6Ses4NbjGI/YPff00I2vAyWgyhQRw6gmnFm1LdIYOiCob4y
G+1XZ8kw6DPH5Px0Ccj3pRJvisn1BFELZEgUo2QwaEyb0C6Sr8RVLDl5V+7ZncFNqChp2OkUIX4M
juleReVBbQWM/LOtqx9YWugFh9OxE0WZ3YvMHm6INuiVicLaj5B2LpNGnFMK0deNwRaO4+0cVmPE
JpKQQdtY2t6nGWrHXsp8FIz0Cfo5i1zmRN7RDlP/ygjpNS959pPCX6CMGf4uQxRQb+e2gihupOJV
Ah3E3uar+IAdaXoak2g8FKozbqZBleCGBe/wyXVCHcPMtanY6dIdRe/yQ8HfO4cl+gbbWOu50z0E
SE9V6mppafuR09fXQjGfUWCGUXOaBx8PDCUlqtDatW0ICpGzTNtkcEOaTcjkDMEjG3flzAopKEkG
3gbXLV7tSiOc2Wm8FA0L43jTcfO0VyVm89PM+BFY3VAcRUqPiJbAeORxYaDNUcr7kMYOCvNsg5lF
HDsPEPZvowF6eIUZcnryccsd7UzStWg3BiUqvhlddTkBWTeN1NwOrBU2yQhoHr+r0E5FmDUccEsF
El8UhY/9THkJ0f1vOO36jaQ4guQc0gGFoeNeCCWanYQdxhjObICJqz7DK42DoZYjXWXCs7YeRUUt
d/c8OZspUR/cL+6ZSqbxRB4z5gpryjMOYxDzRV58ODXHLncemnMCc3qpQ5t7kVNb4bPRFuZPw5zZ
26vGDzJuF9w163Gd2Gj7CWnAnUgMPluTKrIHaDHq0euN8XFyHEVqgnVnUGPLWfNI3WBF3muN3u5F
NcRn9qZY7jNnODKqNzcoVcUtoTjhtWHP+KrDzfytwLUAkxwrcx/OnvYksChcByalVyw2mkNhoEpP
UqXdKqH9mRyOz1t6QfqWGf6dylD1KxAkY63hI3xNMGvwpmDZskIPnTeWMbnb1PaNnZlmMXaNWAXD
HNEJYbdcFjXExidboH/GsUeo08LffMCRZp2jgqaXqXDxXvjS2xioB+uIAvVD2vb+e6m1Ytt0Zn9v
qEu/8csQ3osS74kyih0p4XgrUTYfTLfrHwaX9Pkk5LC1DbP4YNHvf/g4MW8kXpKdOWrgW+bM5N3u
yk0xtJYb4IQ0D20G798AMoQHKc9iytfy/lgPdrNWvdce7NkobnVDJ1WaJb/MdvQCzDpHIk6Lv19u
yY191NbcjMHUi3vUsC4uxungxSJ6Bok7/IZgpQhcWuNOtqTv2eqaJHndaS4E8b2YUoLWVmpLFeAC
piajd64FWNZ5oSMgnEdB7lFlHqIy7J2UzdFSpWJb7+3UHlmgaBeDnr4i8qAqEncdtbbd86jeIIWW
QZEWzZ64DvtUEM+BQT6fbGgrWSbC5rPyY2YxpqL0SKALKdjdwIz7cZvJND/EPYJhQB4ACgApFWqX
2g99UZqHnhVc4ClrhM+uO+qpXZII4GvnjdkorKIkRe6W1joQiKPK32MwnDYFl2gCEKNPev8usLut
cjxCN73jPKt7K6PWy6x/Nh6sYlZOpKV4zz8jFyFsjLV9iRG31kRT6rXRldOJSX8nLXBCLu6YXcmy
GzZg+IU1kP8trOIRIV4V+YafCjkgMD0SOR9Ge3jwaYsJRltD0XSy/minlf5kT+C7GMXT8RqLcpIr
CgF6ZqOYCKoLBWtbMKjQSahrf8awdY9kiNtXPh/NWXg1HSJI+hwzffVVSJpxPLMWR0k267ONqaLT
4/IWZsYipk7zJhqK8IkXoOBnai5Z/Kz1PlljoiJ3TfzAAjnF/zOxje5GAzPhXN1yapbOHRZeIpn6
sBniqNYDXRuGeqvMtCOOLkltsbf2/xSaRdZU0/ytYiRrVq3VLjYnTyUbwytde+eSFT6UdqndRZRF
CQ0y9rCnOZZFKSOxm++IvVV37hdJeckJ0pBaLvI4XvEYCOID6//Zw4DVpOrK4NcegRjkEOGs5HfB
E2cChQuJmUpHUr6Wm7xYRZFuUq67mFzJkZNKy7cjLak4sjNh7YuQ9lErZcbTqkTfWEuzSkMkdE+c
2wReTW85EPCrBhCkJC/CF+wObTVW637E++HpwKskV4ugw1wXtJ0av1Qyjn9UbX51idN+iHz4dOuB
/YNjR9WVDZ6LyN9DuacCht2epc7CooapqfUBHKhJ43DIQkYsDcQKlxzSR28drcZ7NmdVoCmoDBKF
5lFcAA4sBqq1IoYcreHmlNsYV/CJDKK6UhRCgq1S2hNGPLlTjkGflQm2zE2n8MsjdbrlMxqRWZ4t
Xoa+eE6IDl0SUCc3vYjHHYRMudXSwghc6gieImCxZ5gS+DRTc07Xji3pXjUHPzpOmljCfjI6tKNo
fhrpQNpXq8NbkbRwtFUFLp9H1KrqUuehr+Ada3lobSIocNCIrD4JlAcRGiV0JBRDBn0D7FyjfC9R
YoOeGW9TCYaF25XSQDlU9kngqsRsPdr7YnSNJ3Dg8Yb5GzCIZoZ7B37sLpuU8UpzU7Wqzc7aZ+6g
DkkeVjeh8slY9S4q44qMafIOvYpSH5XVd92y5Jq2x+hq09fEWmq2XznocFu7LZxb+MHmxlZedkyM
wtuLUBLzjeryD/q4d3Fp5XwZsrLYIZDqm0YX5n7ObOfgN5O9XQgRh3KoDfpRQ5+jBnfVitvAwlcq
x3Ony0dH77bcU6EYizndeHn7poXVulF2/DBM2o9ywBpKpMp5oaPHXbke5dpJxdBSu6ILalMfWWYh
ubQh+udqtClW7WGKQDsoiFDxxoDeUchc3XXAGs864d81qYSQP8EoVsBWw+M/JE/+SaDCBG35H89p
f2FWap6H70ZP4v2o+nylWU6GScBHdfYh15hOWi14d+2FNuXx2WPf8j55Q3014zk6eZPZ/AgTRfUs
64elGNukPrdn9T9a/rzVHQ0hTmSIWa2v3UqEHozeXoLgaPMK6IFvc5XQQjN5t112T1xqyiEITVnu
UClsqpmykwd0+hf+dELh2lhd6Tbv9nQmvvZNRyehrB3K4Xzj3ex7cZKGg+zU0CgLjYUPbeZgYM+z
bJs7Vosq23jzoY2F+OCmHu0c3FssH9VnNVD/I/snmxvKaqInak0aBxDYHE+4TcozrbXzORkAnZOx
y6lRNFo/YiqNY3ebjy1YgwWz8EU1NIsrzY4kh3vBpXCDR6J6g/ecm+s68djdtbE7nMlJT4e44bYL
zst0H2keG64dlgdtO/I4uExxZv52ej35qnEarmtbExsFTvNOPevkr4BG4MRwLX1TTYN7smWv7R0y
/OsuBWkYmB7c0A12vvH30KF8xXOzLXsHN09bsK8b4YUNEbOTuwQJaEFOLvQveZRlF60Uq96ZZzbt
A6lzY06uM9XS2zIu8Y4wv95gzFApbRGrvPNB9w+jP6qDWdnsJXRu2Ab75D91LLkKFkqNz3HB0g6s
jAd/w2vKnvgCxJEzfIT0OnxfufPv67e53MQ5hbmUw0rtNvwgTaBmKTQ3XcXx1Vpu8iiKPJu85X5v
fN/09ZTseL/c/5XmybO/zARE/3066ZgTegiG9goUtnftUoUnH/fAc7EMGO33rOFyM+NhtIwg1vc0
0i+DSbGMKNjrmVbCZXBRLUyKwlXAB+LJbzZW32ibKGYX6H+PPN73+GPAeqz3Eg8x4SEXaZAU7GZi
Q84LnvHG9TMyP5FjiM+6JFMAJw1WSDnIm03V3m7yoBzzEGPeYpf+VLc2GEWtvmtmkuzZA1VnS6ur
e9EbdlAl3JS1CRf9CjLmTJC6bNj5MqTBNpfuCu4IpDcyoyzreR2CONKB0TWOE1AebN1YvYrXhteA
NfUyMmbL8Ig8zRyZpW12iTOJUsCQaYPDC9T35Ol+T6H+MpDWhpXtmmVIxVFFgYbhRueGCRbrZMxH
l6G2WMZbvsll0GXkRaZ2X/NlDHaXgdhbRmNHizxqapoftH5kP91lgO6XUZruufKjXMZr73vSnpeh
O17Gb38ZxKfvmTxfxvNiGdSHZWSXy/A+LmO8/J7o22W4L5cxf14G/pSHdBGS25S4WcmFfSsD2SIS
4DcXe2cRDkzZ++v/+IlqgHD7J8IXd0OCcaYQzl/Y2D79bzDzJm+HwP80v1vvzaf23tzVQ/eIwai8
avnD91f8v0aY/ne0vP838HgmXVr/8GNf+Hv/h6u3AP7+5//4X21ffv6KP/N/FqP8l9/8LxqpL5ZA
JKz0hbZngJL/OxzPN/7m2D7sTJAD/14kNf2/2Y7v8l+bJn0HYsE7/6tI6v4NKJ5PrYtD+tBHR/3v
iKTfX/0f3it/B0X/lYlXVW0Tp7EeHzwTm806hHDr4rWqpmtXFtaLqtgD1fjQ4OxYzcydth3KZ/aP
06Yl5P7VR42fnqdKGdRESgdSKhZsqHaGcmm78jAzrpSuBA8DESLFMN1isi49Iz7QEuIpmMjEwqFB
z+q1c63sPrFsYLGSwb9yTnUye5d57rMbnlQMJ9SBdEBluHUF8SArf+vMlj/wMB/0KyWXtHCGwlUX
HyP5QSkx7XqecAg52rjFhkWIyhpGIAgUR/vToFaeCfYYHGoURH4oX31KcEHbgGxjhmfJXpFzDDjJ
UTPBtW3FiDIkkQ9XlT3Xgav8edp7brtc9DlEhnwXVSCrArx0TnEWGJk2tUD84IkqpmPXkelAOl1s
GQT17hmdlTiIpEOvVGfdOiuOnhpF3YbVZlucqg4b/Llf9nBGRTKgcAKPO/yVIL9DcSNTJStwDBd5
U29jSWNFpDOMsa+dbh6TRKA17vxp8L//cNh+rkfYpuxsQr6FmaoLhRWG1JPeJ5/dwJJozNuQNXIR
r3zdcm+SKMldl27+2mIRRUxyrOYwi+VC2DZ6fwFixBEM+AuvpGdenNkvSXkn1bURjfGUgCUVlT3e
q7hp/1iq7x987j7JcSL4lN3KKu5SaAJTO7zknE3vOWlREDiZ8O2dj23sge6Dge7r3CBUE8iwsOcn
GMBGdaFCKzoqgy0fccGh+IAEAMNj5MXiKiS8KF5bSc1CNp5Lvhyj4rzTxmj+bCqDOGattZSPlHOO
1ZIaZTewEEa2Kf9SbEQ0RsZe6U1+TFSzVOBqRqyzttayuyobxbUBtwu9yS2MWTxShUxZxqVcEWwz
wsRS9gm1R7LLmIMxHkQPQJr8o9tHBVtG2wsfEfHnd1s37N995QJ8TTtpAnwhsGrVDWmqLDVRib2+
3NeTD04BywgkYNWTgnWdNLvgZrMfKB3u71Hq447vLOM5KWxt27RhdMdWTxTB0tvyacYF+wyxWOOi
k4Q0qdo5aRNPDXBwbKcip9iJc5zlQwkRHKYABrPqZBTL4t92U3MNaEa8E7z7M9S9xh+170zyuU6K
yYwilo+W3jECUWPf4FIhefLZ6fHwRBTTfg9HQegaC0pYk2KmOygYvML6IBBtDCBgqG0P6q4Znw17
LM80t1j03ZewV1YzJgrs5+D0Nra+JBZwRvTbxJrdXz0ZRK4ePYhjCxjzuIHg19l7e5TTh+612oPS
a7QWytEdGOu6jO8aSv3FZgpf67M5fOkFF0uU+s57M0pUTyo7Y89/Tkw94qauppBZGGE74M2B5iCF
bv5gTiqe6lFvXwAZOvAHbHRo6tI8/6TVWa4z9hddv8b7OuaM3g1WO9foJusCjDb+STSOibesveat
YdWJfpKJbj4p5oPyNNEQWm/houEvChO3P8ap2WaYdxiI9zUB6JUhjW7vRKP2gr0ovuFc8n5WoyGf
vAF9dlOJbMx54aJBBfR/UITmNbyuOL1KFzhVbRzoDAunrZRRgbOVUFoWSD3RrhNbDXMldBCELCPA
ecueq9WqA6EBqbiDqV7IXvnwfMr+xxxb1s9I6yC6mzZlKwSb3ZBGwKSJ3kskfH+boRIess6viWIV
hI02hUxKY93gOwCMN2QDjviseTWK9H+zdya9kSNblv4rjVo3AyTNjMOieuGzy+VyzUNsCE3BeZ75
6/ujMvMhpHwvoh5Qm0I3kEAiEZFyykmaXbv3nO8QM6plQ4pcH9XEgj2A4NiY3LBFo9VDvIqDqTnU
VeSeIsdzr6vAzC6wxdKIturqKUNdKdZAfcFbkQxNOg4D8zno23Oj50pq/RbjbIREEOofL2SWuK9l
NiRXxAwzmWpFCoy5Ak5UL+n2dhwYopi0rCCUdr5y+UbNVeh07QvifUQf0RBKCTZntMZl6oXVRTUO
o7EcQ7TEvWeMV0D2su9xmasULyUax8suHoIdMTrq2Zpwyq3bMWkuHKuYnorBZMheivrH4OtOutIY
4hMHLiP/fuwT1tm4s4N9WqWkwHuIfrVzOo4mfjS0SfvAjzRAgCK4qzrLPBsz0VRnMaIAAgtbDSeD
Xzn9ReYG1Yn8wI44rHK6tsJ0QI7gZ97CNvThpuL4Paywp9A7tG0AHsYgkr1v9YWLjpIHaAnmCwdH
O4kGy4DTjVs0ZeK5G7Nqj/CV7DADAHnv2qDsJJ1el3Zvwa4f1FSVBCBowyWzExSCiepfUY80b34B
2I/K30lpNOAXRIbA6/nc+w7Q8pzYtaWprHLVEXiIKUT1zPv8aLz3+yjBbTVp0LJJMIjahQAWjbm4
i9EMlbxf49KH0cKA0ymZzLXNrVRJRGPEQ4FLK1pk/tbXII8YhiyPjoazLikRX7VOOzzCsAL/lWqc
ndZuNa9NRajTqGSFJPmyGRqa5HigaFByGgm3QynHXabb+TR7aoo14G4zX7OtoMbSE3daFGXjv07V
JA44cCCrOiXpoQxl6UvSW3CqA0naBAyI3hvHsx5zgr93CAcKmOJh0ihcKgcdp/jdULrlu4p7Z6/T
vHxQKg7uXczHIJNMvd/2umbsc0M2YAiGdj9mCCsmEmR+xMbsFvGE5FyER7bvsMMaxh6VOgr+mL8V
KQ3PrCXylTU45BRjsM2XWJbUq7T9ul1YbqFubRI2zujUi/3A6KRElDXqFwkgxZVJYAGo3j7POVZ1
eMzzqSB0mo4jvXFFElIZVvWaN4ajWsftfJnAY2xg3GTpkgPWcJsXdrYH60v6Z21P9jFk2QW3mOBK
ZB0tH0gyA2jrhN12VCXvee7Y2Sl354x3v7cS2u5eg4Svkwfm1NPBM53uaqiF2hYlPEVEfGTMR74v
z4NW5LTpQuuJsCweT9EjEfYmIz6vjDR/DxAm+4vCTgVMY0sFTHcd847+Jj5tb8DyWMZ1z7AxcU/U
KflLM0wtfFHUovjqZ1STlNI9by1/PPMZQHwf/S66cQUlIUtmvaPVRk+qUPmZi++dKVvOJvH//GEK
9rduC/uXqPHV81v1/L9QnBCQ7EOn2T1370n4SX7yj5/yx8nKFt/YCEDUgIGRDAx+yko2YYtzn/hM
hZXNdDhz/cmnMfVvYmaLO4SbzZwaRCF/naz0b4w+4cWTvsRZTeeg9hd9/c825q+ikuemZZ5gucr2
b//5HzbHN2QnNtgcnSthWD3HZ70+X1MP1v/5H8b/jiIIJ6R+egjmIrgFA7CYAOGFuaLdsf3p4Pnn
R/8cjWx8baBaurJcgDR8oDFD2L98FkbJIi9U7a1Vlm86u5tRKbs6tjdZrjaTWz6luoJN8uDSy7en
k59C1AjEY+KTXBUOhwHbhQV85DdX9RWT83FVwpSg3Lk8ovo+fwOkaqCYTktvXQQjUrNyj/6mWfY4
fmfD/kTRaGvp0qoseK0Z3p1uNSJ5IHWk2NJFlWZx9esLAlz05Z5wRY4p0IELi3uiZg3Uz/ckDexC
c3UffxXvPKNfkngzJa+ZA3sntB36olBacioALNMYt6azMGd1ayYigoDhyj2y6+8aEHNmSEZyEK3j
gdXGDGpnm2Joq5XI+u/Y+BMCTbumWVh5drS6RYi5G8IyaklFTsisqdXWosamGLjYBJkh5dOqDBRt
I3XUS23FVrgpJGl5CZ5KCuI2CM8s7bo38+sJgTXnjpUs4bw741rTW4a+7oKm3hnYnW1b4hWzTOCg
2aKsHmFq4Oqk/uhetOyAFSZZgCk5K8ZFYspd7N53bffQtTE+RpLil8Vg72Vz7/Xt3hmxguPXJzgF
TzICi8a/muQZts8LvH7LaQ6eRKGS2t4Zo4RVLNEnecn5yHQ17SBRCnvD2r2zYqgEbdpsysgZoQ2g
1ERkZFruUsNL1srq2NHBrsUPjCorR/KZSQ99stsIqBi1eiCE5CziCIwkaG8kakH+BT3ebuM35Juo
fMcUbeknUGF5jlqYcGwV13mlrrifi0gTu7ax0sXUdwBYkWdE1cooXwL7xAj+nLHeIgydJSp5DpXu
WQGBOO6cNeikpRbexH2+06qLsbDhrgTPAFHXUr4wVf9e16+0Qha+M8P43VMNsswdLzFT7mhHQGK3
N1RkSxL42gvdVcVN2AC3tVPtOJbcObuNT1oR9dcmyoYZI98uzMZzLznt5q++AAUFjZQvjYgirDdD
lrzX1ABX5uTnz67A67kQan5pZh6E4QV7u5c3ttGad1Zskkrb++0T4ZEomSFAbGmFUOVbie7fp0Dw
lwxqcQt62YRTPUYnhUy1TW9AJbQbw6pxd1cUR4usH0asTYU1PKtqTHaZSluJSRe+R9AV4bloxUlV
tXVVTZ193SBb/v/KzP+aMhMh8y9VmefPcR08v/Xv78WnbfGP/+/PPVF+M2BdgWkAXDKHaND7/TOK
w/yG/F63dAnVWLiO5E/+3BMN4xvxWeRtCFsKB6AAl/Hnpuh8My2DPqOwXZrJ8y7772yKc6/zp13R
mslvtoFw2LAgxOmGO3euf9oVFcSDoBIZg9I+PXPTeutCvkZVU30Hg94vwL2tYuLTFlFF+LWD9Bd1
5z39D/2cGRVJmdFTW1QXFkisLbCZlplHcxn5GUcMyyABpkU0UxY1B2OVPDZOzfwGcmmvOPZ145lw
gUBmLRsP9pal2UenX28wn7f8j1+OIYahdOIi6efKL79chDqmARglgcpGK5SQm9j7kVXFJYXCHyXi
v4TQff0kyZ1U4FDY9P+ocz5/jb5WGXaHAmhVGzmKiQwSvHYOPGhlFP5vhglz1/unW0ZhJZHPGvO/
KJjkR8H08y3Dg8akiebYKrO6V9srkRyk2UPDeXFRucbe62bJj9XFK70kNcjGHb+EidwtbL8MtrSV
ETC0xVaG9hN/6xac/5Eh7bRSqnrk9HaAU/wMDlKqAlSllb8g3hmXhQjAb7BMj9KHyqrCnqOPDlSs
rfeCwKNlwxmcrlHYr1D5Plvd9FSW4XdR2gTwxhQ7v76xfxuo8MvTb9cZA1l4Dw1zfqx/emw9ZQfd
KDjA5I6DmhZycwrQiEkjYz2PzL3HIrWeNaLKTKaQA1nrC9mlb4kWvP/6Qj4+6Oeq0pK2AepQUE/O
umvjy4WMwYA7ylfBOkEEvDDKEmySZj86fk2z10hekzY+yAhsU5Icqna6zRUTZC+yt+RaMNZ3zSvR
wlId0Japcit9+3mK/O/paBBTo65/c7Ffyy2bmo9FSFJTM4RiCfn8rZGg4WhxM4Ai1Ce0vXi2bb2/
lZ1+g8zviB35tm7zPYiM3TRYQJD1ey0A+odVcxEMaFNRj3QGAdZYpMHZB0CUrdue8eTi19f5t7vL
dTJMQXg+H+0UK93n61R+iQM1tLUV+bE3hQMau09RkJX9gK23JVuhNhZp1OsLaTWoQKvpe8ecdESm
1tIS+fXFfC3lv1yL86WU163CSGhaeaiW2f8Lsq1cAyaeWCDB39a//biPNennB2r+PI48upTcKRu5
/uffnUSN2JkS213RDmJC6Rfk2jUEEaU9T4W8ATVoblC55bg7gT2XM8MNlzMow+C7PcJ9jyKvXvuI
1xaZmz16LYah2t2kUX07wcc+mKAtlq3nDhtPhVduSsHaREgIxHTuNHR0I4t5PvBIxieox0czN9bU
MAfHdSP6h0jypCzPEwRAG8DhVCXo0XeNA7UgV+W0gFpDNmMFTR513eWvb8TnJdaWH18MgxNcDZZh
S/a9T688vnaQ6w03YprkepL+hkyWIXLgFh1//UHm318THAqQicky5oOE+rJtKDCaJo3sYC0i+4DK
4z1TBvoUpwBI5ArAM3XwEA39jSynfdOO11hqnzwnrUkU9b5XnoOuuX4jNIdjQLyrEvO2aarjkCe/
OWXKvz+an6/zy1RZh3Pkm0UZQw2xzkej33DCjJYUzI8eGzRN5q5bBUWHSUAjayIZsmMFaIzcWayZ
E+pOvPTahSVrbT0MpdgJCMXHqq4ImkWqRsKP42FIteQZPMD4vu1pX9F0u+hyshFkgQW5wCK90Ex6
z5nLB1t6h48PCwGhhtIkiA4lJL6kdJ0zUt9mMn8YmujZC2hjDZiVv5P0em8CrCI8Keh+pEVHSoHn
VxuvLf1DZuUT3e3k/tf39u8PEdWOIuvXZZsmKfjL2xw3LuWGyNyVr7wLknlZBLtlKOytV5ibX3+U
8c8+i5rDFsoUDJyNL26XIcL5WIt8DlicxFnbTg8MHcShqEb/PujRByZlubCy8Vj7P3w77Je5qBHm
uWywfUP22DRCThKRqi4x0v3m4r62AmzLpunCW+uy2hj217IviTojVQ4SoShNzkZ/YyvtMJV3v/kG
vlYqfIqj4yoCo8o8Hbn951e2MmdphUUwa4R11hnsYTcSOLbCcrmdwiBfjXV73ftF8ZyU6i7qxytF
3FCkM4yzZdaumXKDz6/CbG3XwyVs7eAcGl6M5s2Wvyko/tmVWo5kU+SxMCEEfL7SJqIzNKjQWzlW
zqoSppsuwpszi6t9nZGeFdjoj7yDYza/2V/mFsen9Z7IG9NyLMuGbmWTi/f5kxnNNVPu594qLWyO
+jZLTLVEK0nzwryG+QOfqPzNRxr/7DMtwzQtxA7sM+rLfXHTUZd4pdyVW3rb1Jxdr8xrOXLbYmWG
lPZp+xrE3V0ZSPhm1rM5odLztJemCv1loOX5BXEpoCAEcFt7GUa3v35u5N8WYPhG1HcUuDTsHCr3
z9/JoCHv0s1GW9VOuwqjauspb+NFvC4wucCaxlNyAHq37QfzR6TAZ+JjqvOK2CHLe6rKCWOrJa/N
vvsRBcEmHfSN32GN1+LwsrfiLVMNtirMU26RvzJQc9Y2EJLO19x9zh9PBUFfEZCwRTrUK9yjpG6p
+n1M9dsWfJeBZJceAMaRGIit18Mko6/+62/gb045G/8ex5ZZVMK7A+n78zeQhWHDaSOwV3Vn35qp
upqcnNwS/NRFweAxcZuKbNjgWAwkDpEatkwQS9E1Ihym8etrjALXGCfYDDTU02Esl4NJogpjVSJu
9Ee7BOOVunW/gHVz7tf0xtBhECICbrrqLWMB1uXc9oFshZ737ChC9QhZvemE+8TQ/2hAOwNPsq+g
Q3URzbVeh70ytdMbDJECJmN5UbXhirHs0tDTU5IM50MUnccAkmhbwONvmhVKc5/0537bNNYx11CR
cQZZDy5uN0D+00ZmAsoDiuIchCuiP/RrTTqsRmZhmwCQqsD/RcSDcYZT/7Wv/FOePNqTuw6b99/c
Cr7pT+8nnWewc7rN0U4XaIM+34nWyrzMLgX1mLksp53Cv5DvStjCgJ8/Pum/W7P1PynRlPYGjQVe
339Nvv+lbGseU/zxA/4h3eI/daGjsuLd0C3zr2aKK7+5UsGgFxhM2W/n0cNfAwZaJgSbotEy5hEA
vYB/NFNM6xuvmaMg0ADOFJb9bwHwcdN+flgcJGou6zhrqonHg5Ph54cFQHUxYvXo9lUY+hFugTo+
2bVqYT95bcOwlZibaJfiooELVVSY4YFGtuUqt4kr1xwZrVm2q7mvrayjoceItjqSm8DXiTp8onxw
GTqDWKnWGllkZ1NuuZtMVaa+rnpd+Be5UiRtEV5ePNFlBEqC4Ia2AMIOH+wh4zlnbfIb3NOXlBuj
sTlCOUW31sfehKToyJdiIukX/bS0auQVWZOsoEY403Lq3Z4ubktS65BXeG3NgSy4XTmwOFfphHBZ
67LOuRRmCeRJFkVK3rQy/COpRfIKuz7kr7hEwT3Lqwu1LLUSDqpgMfoRhHoO+tPHv7WScAuvs8CT
CY7g1H8sJSjprQME61VYWkPQGPV/TWBOu3QQBjOhrmT3jIhn2CsHvDBkLit8kppV7yoP4hJGdV2/
AllZrfrUtPaGASqBbpe0gLpkJs1bSOK3jWWOjwbj8WYBwoCoIlPPw53pEDqHE7KKrQUIyVShvrPF
0UyN/tgPk3YQaWJvy0mG04UAWGzcmBU5TUznaSxvpFsI96FrspI01IBIkcSlHISU7ZvllrQ7KO2L
xGdD3Zd1rfSTM38vsLQmwWktSuzAua2DkcqDXPaIcO6ieMQNEa/rsZu/rGCPgTtbNuD21/wYeWAK
Ve6c2EnHkzEMGQAbOiTGiTR0H/ucjd46Yr68otmMfA+xLgw2/Uc0luM6Q/O77GvT2+ca7ALsHybq
MoPZdlvTzCCr6wLhQkBeOb6xcZLNJowN0nl9RcFEqmYvV8Jt7ZvOHfa08cjbhNvunmnk1K9JQrup
I8e/gA74YBaw7mMrI7SF6FB2vjcjTfdYAPb94GdbVMWwFGsXjE8G2gpXVHb0TZGdWTw21+Drtb2F
cWcZCej1lM6IaWUK7CsvwGeX5wFE9yUlHjImzzkS6FsfHZkbWEhTDqwBMTumLoM32dXJ1pFZ+hA2
KrvoRKx2bWeixnbRQGtuAFWwq/1TDKQLpmGbX9vQXy6qbKiXklSg9cRoMVoMge6RVjncxJD+FmMT
+/uxpaoobbs6K6wAPLNLTWcP5CfJPHoBPCpuULgBPMuQfHBu8zYWYZ8YGnqQVQy8Fp3nLjFvtscy
AZdK/CeJNBFnpFssfpddUW07hvkMaTiLLqsoaE5ekNRLNY3NR2QcvIkIM7K57TDkwhe+RuRGt9XW
brKseG/b8DLujWahPAMQeNM0yyyq7RPEFP/Rd7R2FfAni3KIs0cW2YLFSNAY4vlnZsWx3ntLjGBr
tJl7qQHlfa+ikCc9Lw4FU6zFrDGlsYtbBefgDztrDm0KI7Bkxn8hCsEAJ40nbQ6ZBMeB5dP3FDWd
SDBy4hXd0KKtz6MA0FhWpwlq7nxY9rZNquWopkeN697Q1ZjWQULApRBRf3QwROi4L/ubWOU3FsCb
s0QBAHH1pNuYfWWv8eZKDKZDdlWB+sDtmqBBsNLpAllBK1djOqhdYNDGwbDUtSsUd0JfkkWIkZzu
RkeHxxzvoW2inYFDdkEUV7G2MK6s3UCp1wZBZVGSKqG3Tnk2WJ7YBBCJ1g1DnCVhJOmlAq4LqLFG
QZiI+CUvsmwDz4fhlt+r7FI2MPWSTnd2PAmshI2m12uSK52HHn/yWxF3MHB+2lYv/yhZPg2lv1TV
js7kXdBYgqAiDcOwvpw0CMJDHY/UaG92odkTDIQy0oHWBiwlk+Shoj0haRuqwwJDZbFhCmXv+1R4
w2/OWob4cjLmSihqpZoF1fxLfO2pVa1XDvDXh/1YkT7b1c0LMQf9dIVp1q1PDoBm6zLW8fitkynt
OQVBxMI3FTUQFjpkQIHs7qn9FQvsSLeJ7hZlwYJoMDhVliKRfkVTQz2UDchZl7To42SJ5NEhc5vn
eV7J074jqiAbCIIzETQ/8N7MVptG3Jhdr71W5Aou4tbx7/BgIAYMSj98bEJ45yihGALrIU+T0+kP
4L6rdRAGw1WZW/Si2MLxeWBUOMiApp0Yc4EaUPinnjTxZeNUzbVtp+MBQpw4toz7l+z0yUYMyaMp
cv0KJtKZ3RvYaOfdjoi08bX42AK7oUFIpUFtDtbs1eq6+Ngv/Y+90wZP+aP42FFNWdpvcCidy0HF
1fXkT8YDxiBOTmWMqJYm0FCshka1JjmvTrgL22S4cwMRzJTrWUxrfAhr3Q+RLf1+BLc0wMZXRcz4
2tE75xR9yHKBDoudNyB1a2psYFtBVglmKFgbzyF9RrhArrPHxnXnq7Hd4/j2V5rHFx9Po1pokZtj
2kSZ8b3L21k3DtTpmJatOloJPXswswiIgqEJ1qROQnzLMTlFDC5eRRpZNzijO3CF8GkqAkG3Zlmx
uc1bKYE3QnsBZ9OK9RB5UOyDzHpxi0ZcmMKHiw7FgtC6gB49iwBA6sINzOnGUnX8pMykeFYwD9sV
Dl4xPCRWyZek8kRdNBNBDtteWhRRVGBAX73Cyt60wMLEHqjW/9GINi8vf/2+mh/V4k9HDweKFZHb
BuEhnNMN+uGfq8l25iSJANVZiKzyWCChPs/7sFzVlYj3mOWcfelUaY9wMffWQ5WfiJ7wSA3ICRzF
tj+cgVcn1racsGsiWof3lKVxf43cOM9Wkg32sWKszeg8FOWN7EsY9kgw2DxwIFo2HPzEO/VJX5NF
gnSYYOeUg2ItBu810xqxAddv7S2YalemqwZqQcDg6DxumBWdMtO7dJNhTjr1W0oHb2Po/g3vuIAn
PB1RRLtLS5N6twHBorQFC32Lsq90rF0QlqpbNBbiU4pFfQfdLLm0rEi/FDmJwutcKv/WALK8RQgG
FnxoNZ+gubkrSaJHfcHiUtIsqgcgdA5GCkVRQrYj3cBurQayMadSByjRGhWd8BSM3Zvd1uUshm1P
baKaS9Pt6vvJh+uXi6hbyjl5yAWmBGkjsb2ngHL0aVCzPb5Pc9qVTRwQWFFqMZILaVPsRs0msscZ
iqZ45fA0k6uqKrzlYxp1b6nn4hVMWiIJkKBnDH5qd4xWgFwQidgt+aQElXtXXucGL2TQeNvGxmnt
eZiuB8BsW1fDwz+EoBqSyIFur4fGBXvSxFOJGjXBA3eISfL5Tg5osebHNUtDc7LrOCSqhQKhKO/0
0eMN8CG0d7gIIbEUXbCx2tZb2pMi+cUum6fONMJb2sbmfRml2c7T8fMt865kaRrIm5pqCM9VKsWB
TC5w87bdrHOKVIYFgX1pB0Z0l+l1zCoKUhGCIt/MWQhjiMhMejTnIxFCWwsWG++1G4nzIs1vXLcv
Nl0ikaB+7ESAluWVpVX+sZ+GJF1WlQ51JxJZ41yClMBgX8ynD+PjIGI0QztBwJ8PKPp8VoEeYE9g
JOcjjFcnHGdIwYziNbKqF+PjuONy8DE/jkCIGsVmjhy8Tz6OSJmpaYqkiB7VeMjqna1Y3YonHx9K
uCOwzfAvpqIwdBBu5fAm236oUMWbCFCa+ZgW5R0nk6LCPIvxvRF4s/u22lf4Odc9du59aZYQjLsS
X+iihU/SAsCJ4mgXOVZNhCXOAbWqQiNH0STQP5YfxcAw1wWxMh5Lp1AO+h9yVMPHsJpfEBPP4GCH
Z2Dvpv2AU3dTGHk7X3W9UZywDwPhuutay9WuiMf6+dcL1dwt/LxMGbOkzJSSqYkh5Hwo/mkWq1PS
xZh37L3rqwsUODAJzovu6uND/q3myL9M/GNM/5oTCk98bfN/bvOUf/4HhAKaSBKpwf51a+T0FiIv
+VlZ8uf/8kczxMHHxqRQSsfCyvaHfuQPZYljfJOIJiX3VroOFR9Nq7+aIeY3RZeZvr+tcwhCtPCP
Zohhf8PAZqBHoVEiZ03mv6MsoaL7/FwwoccQ5wjaNY7g0fholvz0XISdVXICg6tXJDkRZiQekfdW
DWCbAhsdNmQBF5294a0xVQXp2oS8cW5YWbKhFV8e4igy1t6gp+BVRegWC0LY0GbxxuK1oE9ebU06
H8fBCAObQyA55X7TOMYSm2l1BmG9fJxCldCMzJM9hMBgl2Jo3bVp16w7ElN3ZelnJwwIEgEyKmd3
pYTE0ZAi2wK7TmY2bHVZVdnedBJ5CNEQuIu2kPWalUc79phjy4Ue80gyxB+0d+RlVQoYyXBfQrdy
lrreO8dcReEZFQ4kWQ5A+TkSWOuh1gngWxt6MHtsCxvOWBVWhP6aArss3ObontCap37Sw2NYhbce
sU8kh6XdXhHK8wwMOjhIswyuifa2bixsRUc9jMzt0Gn1WrdxYIUI1PaABzh5dvq+0apkg0h2Wrt8
dWsyQsgwwqy00LOAWiCbiZuuc3TyITmY/hxWUsdvpo/vrbXy8NpzVLTP8BWtld2N3wdaTiR4oDdc
TLqWJcuQ006yiJDhnAFTjUiRI6gFT2sLQxsAmHIOWgPAGP2bhr6NaCKjZN3uGa4g/nTuDH/SLy3s
y9dulyTu3slCvLvE1ZcnDm/I3hyiaZ9pj+GL6ikWD5bv06qas7xOuZNyvsfCDwc5rSK7OPTM6gVY
pCKQ9DyIPcdl5LuXdUcfYWk1QOkAIcvsrMZpTBByks7pdtizgJmmYbhhFMr8o48jVrHavAg7LfrO
4ZBOSN1n2yzS8g+mWQJd2HXuZkDqWjXOcI4/ugPbYSfcSmqHcSEHR9FF6qvuxjHygOSCUJgPreqt
+7wwKFeLvjKuXM5HJ8tEmLJSFWHerbKTXerKHjlU240PjW76L6UKo6s6DMSabGefjkA4jv55z6/U
bdoEKKpiDI/PidTWa2jJDqnVsT7rPIdNqlJO014896sLOz8mZtIwCKFNFSLj6im9tOA+7wEP5fHY
XbQN37FR29ETLJD2UtHmA/82lwdVdmoG40KMI/DWdpiu4jIRx6jU+Mo0zjXI/MsjkH+RbhOlGt5q
wNs45SsEZIQSNRGboVlN69aFzkSDaVArqen9O2iNpwYh/znU4ewI0WrY+0CkUGdPdrlr61QSJz3k
Z9lUOzUmUUTBUV1r6I86LzuALqo8DvtYCrF6hvZVFib1vQGek4DrILGPtWtUj+SnZOnKqArmhphA
LZLZvJZGFSbbdp+VPgFVeiec8buEGiNuagfcb41q+y2ZM7f92XFlFecOz75L+mXZhsYDSQ7DsA8i
W5EM53eYaXMBTY8Opee550Q6xEBWRhFyK3IqoL61nfQs1PjxS7DE412ADm9FTzh9MMxBEiyJn2sL
bxQ28cTJLNoQaUPoHEu0Hq9t1SYP8FX6betWoDFY7AFduP25AXnpQuv17C6plIK7a5JAvACSqr/Z
Nvoi8i6TY2Xm8QYagLfpmgiJajZO4pQbw/hCXJzxlFSMaOyqUTuYOx0rbOFvOGUXt31oGni1dKh3
w5KuS/7mYyNCcWx57xF+tF1sM+2p+oEAYVPnBxteaBAFIyY8P4MvVH1LPJl0KAxrByhVkDvD9YjF
vmOUWw/WhonKhNgbLOKKwCKGaCEQaWvnmQMz6bRFvnLMUrsw92kr6CMqiDK0mWJ/uo0ARZHvGMgG
CQ69joAhoaSNYKq5sebUbnwcVK6xvfiCMijoMiZTDNvNwsu3o5sDnHTxAhuJfyK+MjnHKuQvsSoN
SBmkjw2ZjYfzTj13FcHaUaBZPdXVkB592Kp3Cu8dATyuBQsaRfz3loOGtaxiXolFTZtbrWzsZsRL
as60Qf0mQNomhR3tYhDUhDGG6fiqyxJFGMdq9yUoNRiQRRQisSR5jgDDkexSMk/tifmXjuVqXMpQ
SdKcgzy5rm0bbG2akDB0APgRhCvKdt9lB8uzEPagXh36FM8Q7qyC5LrClP0xkVBbAR3wFtRaeshH
ilhSLR1EP9EwLKOcZRKoBp2JoW02dVLpz2UzXeM3dMTCo9C+gZQk6fdq4NIRC1WcvlNiaWoSz2Pr
ufLpUq9i7L4PVataF35uQShM3ExdsG5xP1uLOphDOPQ8apZMGsZ3nznNnTKa/gYwSBOv8m5sbuhS
uIeSd3gxaKa8NupSPmg1bF0WbHlWK5qLKqKN0PfjcSL0c1gC8cc6ruLzyZ3OzIYXdlEbyfSWJjlp
ba2Q48gl1pa6CIO01pYpt9Jf4GOrxg0oPy3bEscKni6v0FsXGq3zK+HrwR1pad3803XnQJ6D5W9D
kYs74tZY7xDkNKSV5/P8tUrL5gTsM/EYfpjuQ5G4hGwTrICLmDhxscO73HnMzT1vWFkB9doiTSsQ
pXVcc6NDnGPpqR460D8OXemn0ov1U0WLcOTADHMOBdaYUUO4tGx0O2mfyjRLT605aavc9whW9H1V
39ST1J4Zlym80i35MGvY3iw0kKBmWLVZwn8hjOnEb12eeQFtxp0F5BnIR9DW73US6GKV+sw+Fh4D
eXuXj2S14bsXdkB/tQzrJUgCFmwyKLSaOL20P9qDXkxLhkNWzxDAKN5oXagYT0CXn9XBDJCnl/Dq
IJvYFeVkv7ayw/oLIBzmdmNqmEDZmSZsBdDtkKvp/pNC9nOu9Kh70MKEWDB9rKNjZ+R3Ts9YeJHU
oW+sbSSNh7SqQYKlXUTDOs3e0GR6bGVe9TiRtbOvyph73rVWezHEBTbGQE+bhZfHA2tKhDQtsRDX
b7K4LS+jcMIvqHlEGCwSEcGoRl/QPoUt7HI0H0yDN74y+8cxSIlCi2Mj8te09/yDJukLtoMVvLcJ
OQuwmPskX+dtPhnLcMp49GZe/mpqqqJkVca3vShraS1xClnuikyHdNlx1r6nT48pRAQM0Cw86EWZ
FPTJYbwRwrGlIN3RAeXYyhQ/28gRjbSjT7TZ4wHZpoDAuejTTK712mYJDNO4fuhDN15/sIbY91lP
6FXiQnGEt2v8pDjPO7+/LekRLBO8/CuB/fvJLWd6a13p5YtfpXhfpiAQr0Oak1PZrb04n57Qer93
oTd79+C8157ZGXME7QRwfnTUwqWHAY7SQ1ICjjOAxTgGJkaYptIfDclu9BCUuYbpYxDqUnSWs5/C
miA3wGlJufObAstp7yIZYKHN4hcoreh4JxaIFXozeOiWE2jdkmiDYlexXdC48znihklxnbthf+81
Q7lQfWL22zqiyiRZ6tCZdqCRgBAF4464SECgVZZBuSego7914oSBqCq5aGHH6Qsz3OrRRCEBDAqf
6ztmZk79qDP42YNTXbEC6eay1QVjnhiyxaVe9C5phIZP9qct3Ms4yqobhthkaXtWDFmtH8mHsUKb
gN66iDBjU6CNT44zFK8EC/J2/F/qzmw5cuTM0k8EGXbAbwOxbwzuyw2MTDKxw7EDjqefDzWSTZWm
u9Xqu5bpSqYsFiPD3f/lnPN5LAXFiYNHYZiUMT4St2+fHGOwzihtzVsxGe2zbwF23lhVT6iFFbms
6cxIgSNINLGzWZDs+faMaFtivf+2OyWSvZwTcUJRs+CIpFctkv3RF9y4VjmsiTnQWICZ8Z4xr00m
Vevhu/dMF+8quQqrHLoHACJpsRiiZDM+hd/2RwPG4GWEGwoL0F9KsKGLqAeK2WwoDiy2J9SELfQb
1Z5ViAlgVQ+qgkIJf0vs4tIufrgk0s8U48sl9wkMQU5Tlxs+M0A6eE+nYOiMeElaL8OQ5aQkeyQd
ThxWO0iSUSNE1SLdyUrg2VoZHnenHzfcquU69khSgXbCYGmFtdaKgSyq6DmNcvEdiYqj3cRu9jXB
gjs3lSPw3BPkQEBI2xhfJNcxBdfjKEiYqMOJoW8EOlWhVJxOELGyVT1n6UZYMfjodC5vEuqmibA7
cgPR5lws0BQPI1pJXF9a/Sly3cM/2zsfCT76rymvkd9WJIpdFKyQr8pk3soMK3rsyZ9/I41Af0zG
iP7P4w25DlUF6cYEFELmm2d2AF19Rze38EPZ8CZNczI5FhsyNDt/pWv70acoKMtHZYGVXMX83vd4
PPxA2hVw+J6A75OKcOkH/dTlLy3D/f0EngP9tpvPcUD4YPztWhXFogzBgDlesSsba462TlHGp6gT
/c1drEwgjeHCOkP+yH1RnyOLX2OZBGeULrFadYzZGFap4ckctSO4ADoqI3/3Um7bSdikqMj5+U/j
j/9ghfXPgle0ihhWWB4JHVmhu4w1/jxp8i0+WKvq5l3WGOl9Nc7dFVqWsUbf4B0TVNM7o0Sn/l//
0GXK/qfxFsMTljwY5HyBndMkwvyvP9RkEDeHxD3sxjgCeS7G7obqC32eDue7mhsSMpRysXqN9b+Q
Hv3TmuyPn8zYBNkR6mdBXvpff3LlYM3PF2YyIz+LUsfDxDFJF6a4srLFFw+Z+d+fsv3H87O/jNj+
e4O4/0VCJRyO+n85irv1Zfr59ZdR3P/9I383ebl/44tJQ7bYnw2Xadc/dElYon3GOsRC4RRZ3FqI
tP8+irMYxZEzxXn0EQf/xfgsyKHi732xRPM1d/V/S5bExO+fvsLoSl1EUaZgfsh/FzfZn89NFEXY
80uz3PX9gDLGyPpPIjErpEQWLIpcg5BS62qda7Y8oeKJWfiXSyaon4LcKY2gp8F8gW7rfBPUXga1
7Wlbj9kjw5J0OmlZGSPI1xBmOk54JJsNWNc0f7q9fSMaZW31xEy4U3HSNAI5R2ADK0+GPbOShJkC
dyjl4QuZgd8hTHFrcIpj1lb1jpBEvCb0wNO2rkgKVKaf0CZ64EGcRPNZaMb5kS6yvDDTnu+4Aopf
sEd1RCCu+7XIsPb8vPGuEkojPkWLGDy5dvRi6oMTNNpAmapQKTaEVH3gqMzX0cxPDaEGFlQyefU9
6IBT6H2jV5tcg4NG4isjdYNgxLK4r+C5fGYq7o4pScm8Bf50Ry6Uv5OwrSySXOiyV5mc+lvMznUP
Cbs8yWjscYK3zkQCNIHAMVjRZ0X/FzXT9JikCLja2GbuiIVrpxXejdnF8ExAf/RT50nzlrijfV8w
WVxJ3Re3xK+tgLXfAvUOk0cEy+aBlMqX1BvqW+wkxqOV1c6B5WB/6ghSOQ+xX76QuaAzbdAJxIUs
xhYYNQmJvJ8jiNgr6dr0VHWCy20lR294tEVaXL0q/gltfA1zksEHR23z5iaQUxed2S93Dn9DrPTn
tSem19gkGiJ2ULub2SapDON+WMI5Ej/NbgvoiVTPqTobqkKxVDTWAVV8/s3whGCirKHUaUlzh19t
addyrqg4mFU7v4iXqneVHxWHduLhyeJmPBY6iPcRxvOelFc84VCmDwaBJpdaeT9hczLMN0Jm9A2W
R/FI3ysRiABYnhFz4vomFHEzRypCJgXmeyYmiZhvIkWzK4wGPJDarJ7NOTfuypyZcGTL+tUgpPqa
KxGuI33Qz8ScQgCmqwosD4Zqb/AXRCFiikvBsofYVlm1ez0OrXVPruMq19zfOCj8a9ezKWMBJLZu
x+QtpuI4dLxHV56h58hmu0sKOxKrxPO3rWq8J0EZzwS9yD/dWMMvAO6G3H9XC+nN6YrShh6hnhVg
0lLTgklBStCUXjMYkPrGnkkmihJVXwpXqr1Z994uT/XiUMzeXTk1u8JiK+z5MzRaP7TXTurjiHBX
npqq3YxyrCpIrIQwjTqYdacpv5xY7ajrE5DwC86h17N7Wv+E/rltdhm9Dpg/e+uyXN2ZYVIimNf9
9wyYJ2tmvRzujQRLuFtW77ZbfJVztHHm9tyW3q90KEG+IsbeEwFlb5kphlw+yz+RNBdQo8aYB9X8
MLb2g0+s6KrIscJDs1SPkYC5Z41EFjBdqQNSpL4tB8lWMk8bOivgUz12fbaT/WssR0a+BvICVH06
AxNGElKVxomJc3eUrWVv+q7yfjqsEVtXutaFTpjDpHvsIig2Hy3MDhukRSaXh5iCdhjqQDpYVfge
lxufzSJ191xNrwSO+QcLqtImzxZkB0k2x8kD2eBlQ7sbZKoOmXSmaGW0LcUDQo1d2IfzzY9mZ0ub
0K5CK/Lg1qlpHTX8bavMiVF7EbdsaHG3y0QNXTz0SEmGC7wze8df7HDWV4XXAkVaJtWZHswICOOa
jnomw1fq+jkYZFadOzEOR72eymOZj/4e9lb5hSqpO43xIqsSmf7AIcf7wG6FYK6xdpNggqb37CbS
A4Sk2Cxn5dQzMrRjH/AQFx8yGEgH6UBPP4Vu9D2J4tka63qDIhZtHyQ4Pog9wyhvzYPhvJE+dN+3
I4BAfnOo3THYpmXi4aAR8930rSEUg0mXnwap6uCMSOQ1YZMLtUpNx6F/jNtVK3rOf0df1CawD7rS
0W+tl28ynZlWHJFqAIKMDbN3BsUKiJJsvyCz7BOxuO2KzdljOQ/TyZG83WAE7e4x1lySifvxO6Pd
2I8yMtZhOFziMrlPLddew4uaiHoemiBpYTl3OKh2Vh9WO8vhBif7asbChGi9RxL7w2zrPh685xQG
vCA/EF6AkVXqjRRYWswoLFJnP8CTDRjhhESj6YAWw2bX6YS/zpAnP5JcOA+6mw8n/umk+A/7cIje
u4xbP0+eKFmvZhFtpEboQsHmGtKMpq+cPNSCeGrjc6Pp6XGSmX3wUrdmEWDZr04hrPcWCd06AfsF
9DfZl11YPUa51uxUDQ0tMIZhZKkVl9XbNHvRqXZVd4doqTpJdKQ/LCiImnWm5RlUbHSyoty2DpMN
b27FQ+uiCyymfuPq/VtvDldSgk/9mM5Xo4guklgxntm8DELGRyPhVYkkKjLlUp0M/aixk1uNVntm
8xMUE6RQM+6MlZ1aOwnbpkGgv+rq1KpwchTZGlL4ocEWOk3wOE2mMuyb0h8S4IRDegozNgZHZvNo
RWN9rvwftJjjb/CY4RWVo0+SmGOCSSMefIfWrnPXUo7dJ4Lt5ieddX9N8Fx+MzL8c2BhJpC2XjrM
T0Xpd08ZyTfEgqisQDibJ/W9GvRurSrWkSTxxmunKxrwy6bSX7h6UgzwIansNeGQo6nGHSAGWhY/
99f92BAeZcTuI6jz6VD4MB12BB2FBCjG7VPFGGNqa//O15weequvvagEVUMlKVEivfohMm96qgqC
4ejn3W1vo3NdWVYh7lm8vkzecJPIXzdlGV/pI5F4+BUShf7N6JrnZkYubZWZdW84QgJdKAkEmZW4
lMRPJhuGut5b6mDYl5QVsHN+pbG9Qy24n9vkRDbhfuxGwk5om6P1bBdEZGSWLAAUcGEwo5PEgaD5
qffS6W9K0x8yPf7Fg/bCUuy7dexdPY0kTEZRvY2QvwYu0bwrR80G7y5VWBgTneN669SdFTGXth6E
rIMQ1Nn1FWcm8d0hKZPj5LVrUMv9NSIWHUV9PRqMNtKKIDrdeuL69YHgkKxP3q9m08+LEgk4VSfJ
7LrMEnR4LRHjw2jt67nV76ni1KNMc+wnw+jcEDxRCaffdkQBW0x2f+r5iw7qvCeLv5VHLSaRrnUc
5G6t2a51FN9Hksu7tWEZ097SBj2QjfaZMrzbqzrPz3TuPNFh7W5YDTWMBd1pLefYObfk2t0ov+sj
myZzX8kxQsyRngptqt/7dPJe8IyDThhYBK4yhZ7JY9n9gF6quhOhYezGVH76ecm/r2gWEU4RrkiB
PLCiU/ANurea1TFEcmedmJ2NDqneuR2851A3tFcnKfy3shi1TVLH5B3azRpZFMt2R7EozPnofkiv
YwmTGO79yPoxmJjfMPpjGHt06ywn9IF1HU6/vTV2Lh9qEZ3DSKsQMPJIRTJfW13Zv+LOr89O4jfv
CNQWDGS9TJrdWuPiYX7D4rXdgpJp+O4kIZRbIjvHSGhb9loimB2b5LGhD59LFdf3emT6hPTU4YPV
VBbc3qg6UIORNmPm5SuqTBxCxcgW2HHUg6kRdTskXf4tUZ3u6sQtfwuGLrtprGziOamg2dDYZ9Ow
wZCT7lZ8Ehgen50BxB7iZt88SV0lj1FElccctE5eWj3nycgr1vZ9GMFp1oG3WoV+NTxAff0QWVgG
2/YQzoWx1z2UjoBXjVXIyG09krvzbde9uGpIeV6UYcBI7xCJuaQpvIu2jh4yRuOPEonrcfT9mieP
kB0+esZ1jImTDScmDdp2eVzJomlTeztjjqRga9uXHvcEY89pvHrwtgN3rMur3XbticgpbzOH4c9Y
sn1e8jfdbZkrSjdisbbZ7PrvxtSwuiJt+GGc3XYzdUZ9itrUpf50nb3qHOeDlrXezEUkfqouNNeC
BvAQK1/euVGSXAcjTvaO3VGQ22V9lDA5eDVssUVKyozNTG6ZNpasKJbAvkQYrEUNhlymSK/m3NwV
emyuusnBSe11xdGfs45RmykOHcPzszM22W9+UThSovJOmRfbpHp25OIChvjthPOvrsjUytdZ6FWj
H7H1nQx0+MYS/hBxf+ZleArj6DpkGZWjIS5mpbI1MpYhaDMneU20VK3HOX+XPg4XDDzepSL5t3Bm
AMrs4gJptuNpafJJzSx/iMHbAeAUJ9kJ4GBNLNaVqtOXODZJ7fEmI1rHnDlk3ozt3Ro3DvBP4wwX
IQtqqI7PRBWSiyT14SXSHRevtP6Yqijc2uHWH8OdkdXZMSyG+3R01140crmQfUc40laLDHXFmFFv
wQWQpqmmu9Ruv/h6TqRnFimsjoFAD9W0a5RmHj037JZmNiyWAnpZBY7FFzUPAa81qXvX5zFJo/o1
4v7c5LqpL7VBskWzo22GSjM39Hnh3scpTK5U0twPVZ6ska/U+6EV84ZI5mLPS5EejYGpcz0UPmGW
EIRbtvhY4aPLAF0Q+16jR0e8TMg6c3bVgOJS01wbEoAFE2Tz1TQpnpaVcZ2TtpzLPApkRWwqhe8+
lufM9zE/RMNIgHvqM7zUpuGxddLyvQhNDo+Fmv8XCI3FZxB7EzvNuJ4A3QzpfdEYaCdtB7zOobEH
n0CFWCeBlr/4qyyy8pp2qfHBC9hcCeWgzQXNhD0CVOZqTowJEYBG0q81hy+mASutHuhbVjCQ6E+L
ElRT2WTGzi1Et/OqyEVTM2VH1bn9wVHSebAm295hMWl+ucSr6mwC++RdskFkz1LM7AgqDuPA5clH
I04h1lcSgAd/L0ySNAfXzoJEth0m8sZ+o5ceXwaiux+7erSvmWdK+MUlIZloRu8s/k7vzcLkX2b2
u5fIHH+qPDU3dELJMdaxAykQDsd+QnyL/mtgbrAIVFvm/ZCMXWNT2IBxqD4gAivtrKWgb7KcpAWP
wmIljFpbBDwwac3EYcYzI9286pXwHr180lBxYSpgSFJc9ELfoPdABBU53FhDlOxdNWRHAU8oEJ18
mtzss6nGy6wSbZWOyTe0ofTg1YjAwWqxspjqCqjEa0vz43OG4VqqSy/Uh6xL7Zhg6v0fqAv/G3PP
/0UTTaR9umcK5pD/ub7wksyy+Sz+PNX8f3/s74ZL628kGNBQ4ZEkuvEfU01h/o2XClkfS9e/JzP+
Y6pp2vwJMiD5j6VDsHAYNv4jz9HAo0lgD8n7PjpRJpv/jsDw/5PHOygfqbRdLgs8n/y+f51qsiUj
XtyAmFUOrNydrKx2o1MXuyZFq9S04pCEA2Jc5nBO1P+YoRteIqew/oWtBmHEX6er/vLvYdLAOx5h
IbTY/7QgINhNk1xjA6qrllrIM7ZgY7YITdz+HCPWq/c1JO4CAglYHJTgZMaYUXhJMTis6sZ66mvv
2oIcQnROaaqXJyudqiDxO2cVdv56dD1w5xWd0UDT6nT3qmcEE7bsPStXx4H0PLYE/zvjZgpLduPt
bcrIycnCo8n6kHIF+VrBCDOClAOaOXWypz6xsI9b0ScpABJtQb8kPQ3g2KDWEIbPD1r3Plc4Gui3
tq2eeGCIzlL7NLJuo8APYNsZKfYTZgALurCLhS2Ss77F1raSk3seysLYOjTbysTbLbcug8rBf9Wy
mdT09LEGH91G0960vCMomSDNWFl69eM0Oe9+lzP1mBjE2Xa/siNmtZMtfQQsyauQxbXx56M7OT+S
QsPXP7RWfyZfHqeVd2mc5sENIQh2ckPe8no02SqzC44CF1Oh6rMNg4svoKTfSW0tKC/ER2Xm/jbF
HB5ax4yZilkFcmsMuZM3ww4aL5rft7y9hEiNBshV5T7SaR8a/YGRFYEnFuEl9vhYT9GNcfiWJU3K
pyWyVV6qTQK+wR2PNKzPBVUcqzub8d0jwdi/eSMPU6u/zy3FeIUKPh6rt2hMtuRjnMzacggtwKEf
ShoF8czXa5U5W9TXNuM1r8DAM9CgDddIC9/Caj4NrvXQeKKk5u+fDRKHDYNSt7i2gMn6YSKRG2mp
nHAPGp1DjjczsSzE1DB1HykIB9PukOfgQfL4atax+5wwZAYYWH7LRSiKAmINAYysSF3bFGn3S+8Y
DYV6yFuhjiSjbzxjsY8RilMYT3bx6jXNfJdmY/Y6zHDPMvuenN9h56slu9qNxgMBVWtvyE4eQSxu
Xe67OHtz+/An0+SFUX7lPLc2TyMPToJuS79H9IujZZwPVZS+2kY5YtmUaGVjBobeeZjqdeQ6W1D2
d7a6b/zq4ukCVUOMiN9W8oypjPaEcgzF0A0oJz1J2u3JbAEjQbW5Tkon2/vxbYgM5Hs4DcShLa2S
KWsFmodBe0IVGIXTazWTnZa5X+GckLwMijHTjOZSozPk5GSLGNbaqKlDkZZ8Obm/rbMbGuwAWep9
UaC/kvYWTR04zWI/ICqB/Tmu5tlF9YKFQst3fDU8KiuzOFiSiMfB0ImnH9yr7I1jbDKxNefnZDCd
NXPc94RIkSBLnA0cnEApHAzFdOeZ7c4E4VPOvncayhFWW/zLHeybAS2Z42TeCR1lcw3uIhHRYcrE
R0kQbNI73zIDmlnP92SDoO0wZbFFKkEKkD4ueU/pVnqTT0mdPiDCJwgp1O8iC7lRadwaF1Ed7XPj
13xOOqj2KrkUSQm1MrQQuzYQNRXjcdKfbyhd79GvMaEsqyfM77uBfiVInNhgZ1J9oXZaI3Z5KdiK
uPwPa3Cg2xzUIsIBeZJx8+zRJ4Rl996rosLB2ROT6vkv86gevXGM2DxfJq9j1RKuhqJ50jVxN1v1
e5c7H2ZnblmGnHWFlEplr5li891V/B5ESShNbpg+bmD7mQ/K1h6Ez8dTGPWGWOwjIf0JFDuFwMGW
7Ny9Jt17/ngYMXCaprWbm+q3lbFH79NPJrgJIpDwUBJZfkFwU6/KugLJW/s/pum9TM6EUTejjhzV
lmAJiCw2sR3YqxGMGKSWzuLT7Cnra2L9V6LTd7mLmdZMtWcTO+EEDWDDCbt2ynitGdwqz6s3dtGX
gV60n2nmcTDwRcfd+D6IhXnqP2mjf9aH7jqz+2LF4qldC9vJlNFhjuyfOsLtQtME0TZpz2TukKkd
XrJh3DIkp3diyLlSTUH+F9KnIG4i1mdTuGEzd+LoHTpcwZve1m5NRQyAiqMMCqt2gf5d0kMl3yyo
aAXyB73LWz7m6L7N+13t8X1ofD7JbNO4HsWddZAE2o4tfvbm6KLhzTz8iXJJg1Xh0XXegXw+hwWs
3o5FgyI/YWQTKbmEdBluuzjcVY27ruQHuvprIbzXoTEOUy7WHfL9se32I8DL0CrXBkpzKCLuQU/g
82YpkirvsQ5HWiV7r5JrLbtXBRlgHPO94Jvu58Zbn3d35jjss1lEK0/syJDN1uQ772ctntfT0Dy5
YffZLFjw2Kb6d5tXXzSQHYl5H0lwFeZ+zPuz4Z0n8vPxrTNGKJt7bbYuauLmYoWyEilHXnO8mzPF
P5U6RYO3kZ5+F0+/i2G+0iHigp5XjW79hg28kMfSNQrwE/VbwATzd2KW33Fk31lud7XcZp9k0RNy
y43ex9HKacSbn07rtP/dOUZQK65ODGyt01ydeuIQyjeOyEutnKOXf7Cze2cf8xFpUFSy9Nzr/R0z
ZLhoDtdLGEOacV9nY7hvmIJ543RF2R2oCpWhU3wUkZavlWZ/CQ9tS2/u5aQuWNgKtKNWkApjX1gt
+5z+s5/7txgLXw6tCH3dr7kpvwpLnWLt4pMXUU4m8k7pMEmpLq2LbBASTZAyuk0ezeK4UAnjcW1z
LffzOmbmYIN17KZiN1qXOfUPUF3vdJH8DP6Ak59dp41WCEPKjqlbPuT1Ks70i4yWDQco1sjO7pvS
DZh8POASAZRGUnTRvceXMgdQ95za2dqqtW3VptcKbKoxtnJlDcmLl7BR1GZzU8b8WunNm9eA7Xb5
NO7hk3zb+PHiJENhzQfYmGeb/oxteA5dkkFOS5ARqBrXc1+aqfkSTOA3nU3odj7EL06N5NJBScvA
DVABuoP7cRYL1rP1V4auU9hIUAkLJ3rUIFOkeQBWQ65K27kx3XkH6vDLDPvXFiQSg2nYY3bz0mTV
Xo6YTLxmg8AkcM1hB0gycOenARliz8ULrzmwnOKhrkjbDtudMpyNNxDQSis/OiIY4+mMrXoVhzIQ
4+8c3mmf3He1OI4Fycldgkz/yORx7eZeMD1Mc7yV7TZ2y7s6lO1aM5sJ3kjM+5EsidkPgJax3WOD
S8fdLJ4jz3yNRv0h6XXuA3+XYHVLsl1nkdSQ2Lc587dV05+xBt0Pxg2F9YYcBDQEHxo+m6lGnyR7
kirSr5GoU0h956RqULzVE/xKcK9ss36L8iXmbCq5YIzIIWok/GAaiareJt05MVS0yv0nlzgk3+4+
E6KVECT1ayDZeBmpH3rNe806WCWqfqlZYs61dujNk0Dhmiwef5uSlC3YsS7cR6N4GhymoAqPfd9m
tVjBxkKXVxTPke5pQTlgEhJecUa5tZSWLRC/sMwule8WvzQnFpsymuUhDK2GGrIR3ZszZvIFjfbA
eIK11pB36nfJPPgmUt2/NJk1fA+jRAuaCX3nOCm9w+yGC+AE96bvTGQ1OvovnFbxvW8V7kmvI7Zu
XPYFQ4cqe5Ge8De5UYgHvOt8kloXfxRUw/s8qRZXteYYm66K5DEVvtkjEM7YcjJbgviSHBiARnsP
tNYPP9L/Bdx7/gL6oe8LR3W7UE+NR+k21tbwou7Oj4FQ6yU7Il3zmkf6PepjCrNpNSBTu6+LzHpC
XjMFmiBySaXxeNChUZ3kYEeHXgPA4TURb9ysTetQGf4hqjVQosWQC8y1VX0pJbJd3poqmBwxHzRR
tRezJCU9b/r2SGzJgGxVo/WaGkTkHkviS0fia1Ca6iL9BQeKvD19lERnveiNjh1fwldMOzfcRmhg
72wMUe+TNYsrxtT6mUaH8+O3UfHlp27/puWWMxIoEqd39tA5T45I4wdh6eoeUEZ1NUac/IMNN7qR
Ikbp/jKQsdKyX9yJuZseQsAjz5oNX3pVJoRMIjYct8xGuMqQE943g9dfx2T2zooH84NlnrcvZO+f
DIT9X3htylufI1dDat/e5b2RHopEVfSQoifdH6dYjGZxS5YL2BbqeubPFSlBA4p9KzQN9IRpsRPg
onfF0mCXmWLtHkehyVBoNAKDvIVXPGtxMHE9faRObl5J3bcgSHnGiZQQxZ0CjAsY9E1OH1PcB2lC
rP7Q5erONBUvaVUoZnh8MxVZ0a0qdlIaTEnr+RdcGVzdY9s76yocnkLNffbL+Y5tw7ub5HtmeQek
E4E99znXfrLX3OlUJymSk9HFqQZCVmcAbGtigxNnBUfmbdRqTHGpjvHb/nZzHjMz/bSbbKNkGsA/
3XYlmzIqNx4G25mwY5DLffUjW9+VYfM6mfLJLO1DovvX3O7XtjEH8bKYlD3skqupNy+G0YkNOoi3
GRX1SkUJFWXhPg328BwyYasU2DbszCzVs7OatEPkqzs/iYZDZdRILzQT91dJbHM2m3fKx+Vo2nkg
03Ij6hjH/NhuZUpRDsp71Zv2dmi6bdlqgGQ3bf/ax6z2ZHsSsc/I299Gefm7Ktt/IcBEkf6XYYdv
E7ds6bpDr4mMzNDFPw1dCOGgYnLcce/mr7T5yWme+umORQqBn0aujrpb1tdJRvP9YgB5GBPXeTLS
Nr1rWHth0HDLgSnmgPD6j6OSLacGIau4OstJipczlS2ni4iC+mT8ceKWsyfhrj2O8BwonTma/XJG
cXNVwGQ4t/lygsM/DjPmo/bY55l2jELOulpOvb+c/0bIaMPAFSmMaMVu7Ee4Z2GESiMNM7UujSa8
mbgotoSQRGwJuWXm5b6JQm4evSMFpbZH68lzFPcS2JBpFcVx96insn3UZVugdHGbI3rQ7g5FrrUV
y01nLlGX4XL7Ib2dv5zlRtSgE/6Yyy3ZqC45xAT8iqqON7gwuUz75V7VkgiXzx+XbY/gdK8yP/4o
K+qMSlfiwU4zsYktM3shHoKGYRy5vvV4dE+1GuN7W0jjVyi0aVPUIrCAGwSg63gEZM+celxehnZ5
I8LltZDLu5EmQv3Wl7ekWV4V5jnyxVheGu2PR4e/TQmxipeIfIbil7+8Tu3yToVeHh+mSeIt4A1D
JQMui2eNuG3gcf7czt8MCU9glwTLTtNoWf6SPuirvoNMl+Tmq3I8hloFAsH3UUwRp8bygW1EDKAy
vpsbXDByBdsQp36ChJs4n6vX5iU6NVbUZmXG1wr3O+jIGhG3re1dLYanaDde+GkXTi/3wGRnmhvZ
GYgUdA8eVvfHT7QQmxGb7rce77TmlXyZyjgOWilzduap++mzoTkVKZfEzh1JoF4RaEOlUHRayfKV
qfyXpVf3g4UId13pplNv0XpRl9AtBD1ZEAy8CtdfpZ3HVM2pps1Q1w8x3eZ+1Oz3pmSU0+sDncRM
XTnz9VXkZfHYTBuhhU9pWj/lHaZoDaPxetlIAtgr8QnRsP/QxLxqZOxcrF6ITVvZz6yFqYA008Ix
RkLW0IGfwqeWP/ijq52R2WcbHvp2HepZ8uRB51u5HfuaJb47MdInHLDxCUh2ti89yuy+0I+RZXSb
ciD1e0voFkVPl2f4sN2PhFQ6wBrJbzYEWZDXM1IFJmYb01DnhvoDVwr/d3TLcYAO8c3pDfybLOO3
pTvZARo/c1djiFgbg0DtN9sL25clMzhxzDq1s2WYylhFbz7zXr+nLkSu5U4EKxjjcyWnF2kW5eOo
VbRjcLd3NltnfxUh+zyDkonXeRbJXacUK3CNrbiF9GYLDB6Ysj2028HkrEmfuWYIR3WlRcpDqNp+
jLjZDiRLEqcwlx+OkVNBOARu5Z7f7RDMkFVFxgFfqwSpXVFMQWMskU0Va71lCRewA0EUlTr4EyJR
UFpUOu38zalZBUcWFZOKafljH3uDxLCyEYquNVz6gVYMT/w554BlEjS8RbDhc+u7SEU7JzyYldD3
iFuTiwy9b6Nqi6fM1Ga+BVwoGvYnupjfyIrAartGgBOejDMtsq+VhC6NeRXnlIi/W0FNkactT3vd
FoS4l3hLVfKllPk25u+EUl0I8OYbYSZYP7wbgE9zDfP8t9vOD8qQLqVwX660vMtJICKyfEPTgVK1
MYe1hXOXToTGYyh9HitpN4+DYerPgtNO92r8mqRubZw6ffaafE+4kNhomJfojCsSnSIjPqN1Oylv
hGJpcb6mhkdCapQDDKSvAxqdcNV7st4n3SAPLFbjPWa1+S31lyYzspA9TtnAn2s9gK5pN8wfsNlx
Nwk7DrDmaQFpMead16XVJ34g6xBhYzrFo0gPeWe3d6H0uhux3eXNCbXp6/+wd169bazrFf4rRi5y
lRGmFwQ5QNgpkRJFUZbtmwGtMr33+fV5RsVbkmVv703nRAiO7mzZQ/LjzFfed61n2cw/SEeJgsbf
VX6ph71VNuyylGG/NUhkJ+qwB5PJEVwKTSJM7PvdGTOuemkOW7Z82LxVjPi/hPlx6ZXdrkvJbt7f
UA6ceAWQpuvyVT+KmtgAEPtxG2tIJwuJKXv7/z32sbQjGR6YDjfekEHrPgOHKsSPDSRkAG9YS0QF
jMUTKwNVv6yhAySGREXaPwS0PLWytKMBJoolBMW/xiWNv9LKkgcXwHOTCbM1hAQT5vEQID3YTPj9
M1ZGbxaU5jo/WnYe+YGxsQcIbpGHlEenLt33lReyE46F6DJJA5o1QSXMMyr2e7raxto3C4knwJz7
mh6P3LTZgJ0hAD42URRH1iTMLaMdVVjSaKa7hA6r9XkNIAc5mgIYM63Ci8INBGozeU4dXKX2U4zl
Ql8TQ19SggFyZfiDhso+r4QWZHnEQhNgCVR8+7J1bXOWQ/kGGqytKN/oe8OTQjbFrE2JzKxDyPsa
zxiakKaksBF2Q5gyFXnBbGaADECe++asZ7fJobuKlEkWEdDWSsakQvg6SYD5wKFe8A3eNLIxatJo
BWxz2hXy1ou0kyRPnbFcUZ5N5DtN8lpkWfZQJyNGYS67+YXH2J4lXkQQWy+kczg5l1i/RrrQrCqN
wbTKVFn5HR/ZU4JTNS7nmWDDjeT0qGhkp5hiEs29trxO5a4/tT8WxD6Niiy0Zm5WHauSGwIWKz/q
GgaKrJpiceiySM3Gkhnf0cjvJ5buz1CETVpzMOD7u4xjvptG8iQ3KFjj/kLlTnNC6P2F0FXngqzV
FIaK9rLyeg0NcTRNKQdPMByQgkknAjyDwznPcS/iKN9iVv5qa8NKVqjhrCVkHkt3pJ5pCtxQKmtY
9/D1jztqeXOzRGgKk0Nb0vPqdkqUbLEIqLTyFI40fuR2F2Jo98zFRZnOS8F3zlp9bUXaJWYnmO2+
Hm+aHJl5WddrJHdnLiVFArSvnBBtvE+2QFkRpuc3QKXzYikgkxB756pxmvykRVOIoIyvqjjN8/Iu
iC9ELK+TGjj9QjPScNxFnQ9BEXl1jWwDYUKGzHJstz0xcCClEVmuAq1BjmnEIxLZEah0QxONovBH
4G2kVriRMGn14bX9ZSYKozxMxUsZiMqY+DTQ0+5ILmY0HKkkAmqZZ8Sjx5q0V22BY4xk3cHOWg/G
KlAQlGCyjVKarGv+JAnkbd670uc6F/k/XuJN1Qr1sKXHM3yLJDDLHUdODA3CGZG9CAdxps0QHrnz
WDHxLyD2OinzwCvHRafpmzBT0mPFLroTX83NvZZn7tiqYqzFEtQ8TiLVMvTt8MpXnAGOVxXeypVd
EeSEky86Kh67wsATzq1K+A7KtM9gz5JxlzXJxtXxrBhGHH4JOtu4GOC0ODWDYAznTD9x8dGepJan
Ey/WNLNSkoYqSt8iu1CjXV967c5Mo+rYF9PoEpt8McuQnVAaSq18X9q1Mckktz5VG0tbW5qargho
a86p/yunmtRXx6WYS58lP6ymhpO0sxZMwgk002CJNko76/PEvVXUljJ3EXX5TRoFqHc5Olhr4G/e
2k/BWmh2WJ6ENkE70MZqcYNvVtw2Sp2dStQkVlGQuJeoRC26blq+4lYxVgoUjBVxbSWJFLnH9huS
/lyCdnJq8QGpDJfduY/RPV48W2XecCMq4kvCkamSnyBTXmcVMFE1oEF7OWsHAX1JBe3+0nSc8DRV
86Re+kVdnMIzoY5hi+0klZqGGBWpmkhN0E8aeP9Q6Mg+pVh9qdeFMAuVDhiY4Q9bStKjJprjiTMO
WzjvVQ+5N7aAlnvO0TZ6LPonpYghx0aw7mVWv0l1KR5hzQnXnQOTkjvpUiONd5Tjm1nAFsBrLhXa
yO20XZ5TlahAa5zplWOSJd5V9i5tGlmYW5BHIfcYfYaxNubCsGtcGlO6kXbzuHdtXD+IKdq5GDmu
P62J0P1MLjvgHELoQND0UnwJMMD8XMCvLEKQT2Dnt5UhzGOvjMcdbfIU99g4Kw12AWJItlAUrwTF
oeESSUDQKmWbtuXKTfMLOzdMFM7os+pWgyKMR7iPbW8aSPTHFAHKm9H4xOm6dJZ7tT6x82RleDz+
ntfRSSmcWQNDaOxXOXGI5NGMskZ3rt1aa47julHRzvnCiHOOdprAg2OOkcKZgRZtm/ZA8VOS4k+r
vjEG/jS3Um9wV/Xg4VdQq6mzVX6x8jTBWlcapAgXGerK8fTslDAFcZvA1tq4AfkSY8uryxO+63YV
Q6ReN2JprSGycr+bjVvcGA6alZFiKO4ttIoYF5fdzvLhSemGZ8Ycnh55eI6q4YkKiUE4du1WOQ2E
uD1PMy/DgR6zPrtFDb2VpTLW82Kf4S1zRuQuFrNgeIKt4VkWh6ca/2q8q4cnXZNYfWjUNbNsmAe8
YUboekoHqYossc7i4T7IzAu6nuEX+tn1sh/mlX6YYdRhrsEmUqDHZP7ph5nIG+YkS0jFZcCpcBU7
OlNWW+bRFUqNaukHkbVMy8Y5IR/L5WSqm3s/lLuT1BZSikWBscF9wsRo8a9P2IDo12SKuPPW10va
Yp6+4V8LZxWgnrFECX3qeYDNEHN0Q7/TxnXHIdJih0IqEx8b6wo8AVkz/AawpE1nhc6rHo1JLMi7
RaS6UX0aowofi1qGbLs3rKKfyBa1Yfo5FhRhUENOeiVbGLO5TJCWBLkpQblInLx2VjLJjSCgCg/h
aVWadUVfKe4aHjsP8YXogLwZma7bOZgD2oxyU490dNQCZxTHOYangMfAT+ZmVipnyMPltem02nkr
IBkKLaWY5r4qbQskrgHccVzi80x3Q2w+uQS1wfYTTHlBan8FowClyLRAlI5yo3cF/CYhO6CaTG54
Pkybn/owBDcER15ibul83+IWkzJplSulvA2gD9Lbyc4NuwPt7vs0CYsuBc4RLwp8RDPfKC/LeqXT
OZ86trjGG52uVc8VR4RyYAbzFILTc0QLSIegYtrgWVPLAbKRpPgPVKMZIbv8kgZWM+v85lqKlWxs
IuwzrU7e2GLWnCYlz6he5F894yvqAuu4wy3GfNPJkxp30kpJMnXkG+LccBMKWtLWpykxaUMTIUNj
41gy9LETwaStMtU4KfVWX8A+jYAGKMdwRrZJULHmeaiGBdb/qdin16RHCcN3RLunSxXwAM2G5fyy
l1LvTlMbd1lU1L5gefQnkJKxlTRJ+VEy8cX6UtbdccTjHqycJFWQlpSiTwiHZ/wvZUD8vzNgozsc
znlUm398zlvfOi4HvW7/xkGP//h40JOPDG2wYWvSELuJh/5Js2ha4A013NRsohAc3//mj4OeqPPq
RB+YEDIIn3t+0EPxzKxIIg3hQJi1/9JBT3mFMDBZKgZYpkiyKJ5+47UVu7LdkqACQ1/kVq46ODID
uLAm5QXco5bn3rRBGKKpAtO8BBZYXahSZzpTvcFaNnMsW7nMoAYtYe/oTCaw91rYckIzQHAgocwj
wVUurSGmwG4a8SyCY1puFLS9ythoLXoKqqr61oIypxnMxc7M0pUI1W5Jcxi5k+a4ztS0QYsWmsFG
t6bmM0Y4BQVCqrITszKqT6mKtJogQWsqiSE69tjcin1O2AuS8q5L6hGg9AyZeVHn11mYpaCZlQJX
Jh/WWYl+YZXsTaR+pblFGsJ4YU9SVKE5x3kRLYwqR0Mge/LC1kx8j1qvoMjoyGJQqWTHQocWOwo7
/bxxFWtnJpY5B0fR0CoNLWyCUT1SaK7hDSQ3KoQnQ/qjPpZrOF0f68TEfG0nbWogrEm2EmsWYcOp
1w35ZHDTVzIzEO3guKnPszrUu7ETJ6qzyryStrQNZBDHdBPS2LVi9H6TQrJZAx1BwcRCC6kkBFnq
YP+FtSVI572kWd1Z7lDLO5dUkUmnFzM7X2AgzG1Of6bULyuxhJgMPshSJolvS/W0qqCXz5TaDT/V
oJu0czPKES1JPcedUejKaMFRBuFxUPqirma2XtRzoxTdGzFJHWMcpZEFyqOSPmp2g/zEER2HnlFx
Z6FBqIQm28ixKa/gXQH/UCCJCMRgfzL0vKX2am+aNsaDkjUl4vY24iiUN5Ooyzw8uwE7UjGMMNjZ
PsIkTQS3o8bFjRLVIKOoynlzjw68NAkTrMeBnpo71mAbWRUt1W4SeaV5EUpCt2psDiQq9OKhGARY
JGDvWymEIlvU3+eBoyTHuGWiCeQvZyp65jHbOAuiutTv7NiTZnWWaMfAoAmk9IW5F0uot8xqDJin
uOhUHwS4pBdn+CPsWRNggxrsbog+IPCgCkhcI6KAy9/PE6EJV9R1TMj/1EC6KIxWeYZ3GeS06u24
Wys8P4pEgpKcsMID2PGXnRM06Qg7PRZRibIoHqmlUzfBmWWiNMZPhU2XJC9EKrgykBB0TduK+Ika
yNa5CzslQv3ledF51iVzNBjhNLOQAwKF9m40WWimuWmkF1HlFCx7lc+4+91ch4X52bBKdUmXqyKk
s7tNqgohb9rJEaVgu1wEgu/P9NwQgk+grvWLJqGYzQ45ML6kXUkhVox0aHBhDeO+bUnUklNlqgty
NdXqrJqJWZ6huzAaZF0aSGwJ9XJIeh0FbydchJZwDEVLZ4aJ2rWu4eu0xQJRU+GEG8dSsuOBcnSM
oshC0JHReGlquxz/q/z5K+VPg168CFFEltUh1UiThsLgj1fIyf4m33+gFPphqInmHxb7+jb0Pvw3
fzHZR/v4/lcTr3q+gL75Eo9UE4WiqSGzvVIRhBi8jae11BCPiGXTRM3gjMJSaiLyf1pLxSNk8BJb
ZGgosooZ6o+1VDyCVkyhTuLjDJc0/8paKimsys+LpqoG1k6VRWpnusqe3nqFNcEg2fioMNSp3VxW
XbK2djDbZq4yzr0Rm1Os4x6q6WKrXMYtoDJ2updF5hEHf2Uj0vXwSZu1OhaD6Itl1yiS2FbCewRt
YhK2kkLEK1AZmF+7ViVG0wEp6F1VzRcMnlOhy3VKWxeE0lBE7c6guM0U4Tg173KM2gubrr986ty4
SIRjjRzogBB33M+oefW7CJFZkCMiFUYYKqH6UhS1ROm0juJJB/IqhLAQ6YGPSKxC++7PNGEu6n4+
86USS1QVnrY0gy0sP3HzVbTiy6IUz6OhEec5hjnSFLpfUFzHanxdhmc6zK5RVQclExt+Xwfzlcup
oaNFJ28kxPhO2C8VJZ8NcU4CNNIAw/lYj/BgM/lhTjorKuLtMocIWvxgA4Y/lLD4p1AyBSW51So1
HseZ+llkPuZrmpI+PU3Qdvh2M1OLYNapHV1llIdkMIVBsSbxZVPqCuUc5Tow9E2b8F5xldLblmSm
x+4yEfqZHEH2Z68CWRggvKszces1V3Vcb+NE2BoygmdHqolcE/e73/5JBCwRzq/vLZ478hdErCXA
l/Qhw+x5QT6oxaL1EvQjbR9d5qXA6VfFWVHjRRsUJjLLXGjox2UQz8P0TIvauSapYFYILOzgxoyi
AvAoPNjlIFcJBBGoK3paP6CdZSsbpU6YirULRdXgDvrY9BQP+OWJCMohT+MTqZsB7Z/GqHVSrz/X
wFebBuuDZJ2WfIUgFe5UpENa8FlgmG1CfukUzBy00rTUIOVDxmiGTUWxMi1jIrfJwJBYpL24wSQx
qxV104nWChrOGmDIyEIzGbnlzk/tMbckawFl7S+6BjqBoh4IT8zScC2EBISOYVBGtbgrAyIQyZZd
mfHayNAX0g7QIvNrVHYg5kS6dEMpAnvGOKj6Vd/SuzbtPR75WRITCMEF6X/TTxWk7pjp4kqWnVM/
3sl5via5a1FIzS5uv+C/bU+ouyccwyUDQqaCoYXdkeArUzfF5+ZzizQ6WWa6tciU/EZseY81IVgO
1S2kejieLbYAJ1kz0H/6L89m1zcqgPKrts397Ez9T8HQJIuwnYbd/vO2TSKaQd7E9lRPgltHqK5s
hs/OpS9Z7o77Oj+WjHwL1/O0r+ozp8iXPmJZzwNZFxSYNzODirblQ+dLl3lvnaH8Z+4qt4VpUYgr
QeYQjJtq8Z/c3Xj5Xt3dOjM39zcTOB8BztQrFU8xwCZrybenmZEj6JM5NNMY6rVk3AIyoXCO9Sh0
zTk13wmWRprNTFIZkl3ZmLVpPM/csBsZAtKKPGsAElBxPpHQrCSyxybel0eyTlfEqy+YWOdK2G48
v7ogG+yyV7C15PIN9JiLSB0gJ2Y5QdYPpdMLeGEd705LSjm5C/IdymXoNWUprCiclQNXBZBO2mzd
ut40ZnWS6jZqKj1eu7jjZ+DivmRGL0HwrXe6FJ6RJdGPKi29iwUwLJqS7ppSuLNcBfm3p9/pAm0v
QCNR781z+KszTbrD2Tp3OWRYMe/AyZZ5oWITtQAYax+bCEGBiYXFyL82rkCnzoSN0EzpvTliQ8fC
JWhTu4rRozSeu1Bt9DdauRYFb0NYBgxsUZ5wbloIUhyM3Kq68vPyMhNl5nH1Ux9kl47XQneN+0ld
leNewKHiZ+PMERcY5S80t1mI4Inj0r+2xfQihDxVycpEJ5k19zW2sebGicUlFZhNo4IKCM2LSAKh
UUX6pBKtKcx/5PiwZVxxxle/Ih1s2tQNq4x3BW9/QZcbsxHe4G4tJquSuC16FbPSIlqUJC6p+OT3
FyCHcZyYE7c6sdJg6cf2Vc4Qzjvk3WNOMDPIWHMzIKmrAUVArekOmS/VQH1TAQvLcv9zFtFRtAo/
xjYRiuNeUbORrxsl1iHjPKFKh043m8Q5RXMrrTee5nOKBHsnyHeeGS1twbpSYVLYQnJjOoixK2ix
CZ6OmMdwZNXJpsyChQxCx0/YSTf6NnB8cPldA/lJh5OkdWNYNPz/cmIl1awAhGIDYmRl+uTLzUIB
1RVVLrElsRfhvgNh48afnEJbtbnyMSxNfIb6J63Pdm1UldDIqmVmG3e9rJzYlatPESxyLpCck67V
DUqEXTfhDAg7X+1XZCGPwI6eAazP5waUZRVXxFRu8m2idPsAfziRU+UnMaS4RgRqMkaUtcnV8rLu
zeMadQtHNvTSwTKQtY+6IcGGlFpOuP5OKnRYK9WJiOozanvAzjFejlBZCA0oRlHcADEGt2B/jChr
mTnAL9Xa6pUA0fpzT2o7KtCxZbunRe2dK1B3Ou521U/veo8EeEasba2LtlOu5AyxedkvqSRuSQOu
A/PO6sUvLTVRDjwzqbKufVUGRgsh2tG0rW3dRgZLhjVVBYx7p6l0ikUrrrYceDa5EHHySxGdbgnx
GpW+eUnc7hgfwDjpSafTlRG2CPw/t4FHE6Ixp0HxybB2jQaWqKV4Ht5RL5lI8ufKuTAcuCkm3Fb1
fMC3OkWzTSqZ20VY++K2Jd145PYr0aZJjfqHhtDC40SUGzNNjaaIyzFfEO2kn0nNtaWlZCcqn8rK
HOkdz3Ugf8IDFrXN2AjhTgATYa68ymw5QPWuTRzvawPgKaruWj/hCG59bRUlnFl18VVI9YWXw8L2
JATZoKYqC2t1QCJ4l2F51KxmIndom6wEESKnNTDSVjExneijh09m2sqdeiPk2AVMwZwkCkSwhuKk
lsc7kgCMSe9LAx3sc9J1V0nQ7/rWxw9X4gahDTZWkJgtoWuH0zg0sejpcTWpm/g6qfq52RuLUihG
euTlY9FkO+W47QX4ETpIItqpgVTtN/sStFgl5UsdOsm4Ijmz142vUV0fW417i4pvZ8V0ljNfXvhw
C/AIsjWhbUJ+6BCRKAuki9flDig8W7sImxo4/1S5C8Rw7Etzp9SPVRWrYpKvOVYz+6prNwP+hkrc
VDIZt4bizHK1Q8jQaLg56VdMSi0XxoVqlVC1hG70H25vy6FRsU1LNWsTyOjP2IHtPDH6lPcOJ+7E
xRtaQAlxpWPGhhwlgo7xFNrdKDGMEmh1VWHMNHkRpPq/69A6pN58C6wp/nGfVePcJpN9uX/xh+n9
GfG8us277S1lsPLnv+VKXPjxQpvEi8td8t0lfukf/fxCH25/5ez6UNJV2Xq8OLDev6/7j/Szy4R7
xEHVDdIghfOkbA1qY128/+EETEvMefy1oR+RMa/hM0dFOvywReP1HnOFhhH90UD8/DM+jffPBvRn
H+BhiJY3//VvEqVe9oUHDYKsHGmKyYek+/LWIJhHMvHGWM+hGQ4/D4P+zx8EZo+4HG5WxO3x8yrD
/QHrV4bg1RX+uA9k+Qj1tSbpEqey4efVfWAdKQQ4q0M54/7nQTL2zx+CH0rZoAcdfBvojAHR1paE
8uD+58WzAJXBlA0qRoCs7n/+r26DH44B/ZfXLZ6/Oh9IGg0eTWMExIcPyQWfzwfWkaVrVMssotqH
n3c3BoolU0f7lWfh1TA+exa0I51yF9RgvBjfPwsmv6bBRKHt4YXe0UOgkPhKGe+wTw9SefiGRYPn
6dlXTx6aBbEeDPPDNz908Xihd/TpmbxAhSBBPXQEpCOZkhQaHqoOb3z/MnVWiZkAbvQ7G4GhnHzo
jkDWjzQT0gp0m7c+/UDcHp59+qsPv353M8Djzoiiy2HPgXmkU9qhUPn2OBhHPGvqABd/eB7e3Ypo
AF3X5UOHgQWBlV9mWn1zUTTUI1FjVtBl+WEY3t2sMAyDrBy8JshHYGzYHdERuf95tT+SjlAoisP0
+07vBvo75mud/1/dHMgWsnyT9Eq+5GcrA4cEBQE/CUuP2+d39yiwkj/uVF4dOP7KSYlDAtsC+mqP
D/yrnRGWBZFOhv706/c3CI/L46FbRE5LODxoQZqPOwGaN8/uBrZHmq5KmD4eJ4z3d2TUZenQPYKk
Hg0RDLL6g/lAP5K4Wbjv3u1Zgf3rwzfz9x8JSTxS8e9AqeNKz24BJgSVmFXugsel891tlFSJt3fg
BkGyjlR2iMjNrDeXBG4BciIUGvzvdGWUdWWg/h20S5KkI1xVJC8ob6+L1pGhc2pmcfg2Ru/r0MA8
pR96ZGIQRA4fIn3Kl8+ByXNgDALHh+nmfZ2VTEVmejr0+yfVWhQH7earj24d0bEdzlCPtz+/fmdf
PFKZhzf19ydAzkoYG1kM+e7vf17uCk2RpRCUAwLHhyngL5yVfuFe+VZrHrteeHNfivZui2f17D/9
B09F2u8v8Fh8va+wot548Q8HU+nDpf+oVP/jRTXlvirw7JdPVYL713n8748f8PuXfvFaT5/q6S8X
3m2+z69dXJqDv/XxbZ7uI2rZCLFcBFqbfH9zW7gv6qP3hbE/3tB3lthvc+BPr59X8f4akfRbLyGL
g7z64JcoipfE2Iey5qGXBXqyz5/e3fCdPlTJDr3sYp93+3j//MKPx4yDr+xFPxxpBL0Kp9pDX+J4
H0XVh3/fR+l/fjjZFy7NuKeL3t/1D0eGQ1/lZJ/HdEmCl4P0sAE9+No8CuGrC99v6g698GofFO7+
prm9TV8MiUGv5ekv3nSW/9JjtN7fuN3bj+lDL+fQt3924/H2n97o8GXKtC2Yew+98Ka6qa7d2zzv
nq51f/GHbdThF/9RBt6P24G/NN7bvb8vSnf/omP0WCk89E1feEHgvUBcI9YadjuHXni3j7wQne1N
9XSt+2nrYbN26MUvS2iRb03i8KWHPcGh17+6LcoPo9sYcMLTxe7f/UN1/tCrr/dM5kxYZf7iHn88
0hx69TkMVdzGz9/3twrawddOXrzjbwXKQ6/Lwv9Nf33qXSdf+XaXxQCtKF5+DkmShvr4wa/3s40A
5WcOA79lovwpQP7AWWGXe2n18g4a3jligN/w9L6tlH8a+OFZuH8t1O1Pf/f3l5M/4ZMcOExrojoZ
p6e3+fjWBzPdbximP7PcHfjeJ7eh633/ztXfsHn6od+B75XBUaWnl/373+uYFevGw2fxcif/cP3f
cN+MXXdfll7x3Sv80UU8dJ64X2f2wfBBnsbj/gZ6fIXfsNIcsxT88Pq/4Tyyu2UWdV7v8XXpqXZw
6Ait9jeMz/PB4d7B2UKDHZPpYHEhZ+/p13//Xnp7Pvo7zp2fPpJvHWm/dci/P+g+iaDe+m8vT/HD
v7gOb/f5P/4HAAD//w==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plotSurface>
          <cx:spPr>
            <a:ln>
              <a:solidFill>
                <a:srgbClr val="FFFF00">
                  <a:alpha val="0"/>
                </a:srgbClr>
              </a:solidFill>
            </a:ln>
          </cx:spPr>
        </cx:plotSurface>
        <cx:series layoutId="regionMap" uniqueId="{9D7C18BE-E93D-440C-B940-A0E0AACECA11}">
          <cx:tx>
            <cx:txData>
              <cx:f>_xlchart.v5.6</cx:f>
              <cx:v>sales</cx:v>
            </cx:txData>
          </cx:tx>
          <cx:dataId val="0"/>
          <cx:layoutPr>
            <cx:geography cultureLanguage="en-US" cultureRegion="US" attribution="Powered by Bing">
              <cx:geoCache provider="{E9337A44-BEBE-4D9F-B70C-5C5E7DAFC167}">
                <cx:binary>7Hxpbxy5suVfMfxhPk2quWRyefP6ApeZtWmXLLft/pKolmQmc08mmduvn5CXbqmstt14vsAYGMGA
UZXF4nIYwRMngvXft9N/3Zb3e/tiqsq6/6/b6deXmXPtf/3yS3+b3Vf7/qgyt7bpm/fu6Lapfmne
vze397/c2f1oav0LQTj85TbbW3c/vfzXf8O36fvmtLndO9PUV/7eztf3vS9d/5Vnzz56sb+rTJ2Y
3llz6/CvL/9d32V2/+LS7u/u++zli/vaGTffzO39ry+ffPbli18Ov/GL3l+UMEDn76Atjo54FEVY
SCQ//r18UTa1/vSYyyPJohBHMvz4lH7u+nxfQfPvH9aHQe3v7ux938PsPvz/ZfsnU4HHly9f3Da+
dg8LqWFNf325q+/M/uUL0zfxxwdx8zCP3fmHif/yFIJ//ffBG7AUB+88Qulw3b716AuQzvZ32fwf
AInQo4gKDEAJ9OEPPwVJHBEhJKMUPwvS9w/reZAO2x+AdPZzgRRn2d450+u9/YF2RPARYUyEMiLP
QSTIEQox4REiTw3oe0fzPDJPWx/gEt/8VMbz777fV58X53/u2Ag7olFIhQTX9oxjk+RIABzg9eiz
NvPN0TwPyKdmB0j8+9VPhYQycKL9QCSiI8aliHBEnzUNeIwkY6E8MI1vDuN5CD41O4BAXf9UEMTZ
Hs65H+uiKDriRIJRCPYcDpwdcYEiOGX4R4sIP2+Bj0f99w3peUwetz0AJt7+VMAk92VmPi/MD/BS
4oiFlErEnseEH2EchRyM5yMm7HPXHzH55mieh+NTswMkktOfColNAzTwB9Jgyiihkjx7WvDwCEWE
SUbIRxyiz11/xOEbY3kehQ+NDjDY/PvnwsDne7t3nxfjB9gDOWKSMMzDZ2kUx0eR5IiBUTxrD5tv
j+dvsPjc8BCP458LDwvHxoubxu3Lb2HyHwyDtns77+sfaJ1EHmEpsAzB7B4Hp0DxQkRCFH4Kiw68
43eM4/nd8GfDg92w/blIxPG+qvyLhx1xsu+zyvxATkchIgVSF0Xo08EknyITHWHEGRxqz59bH0f2
v/ZV+3++Z2zPo/TslxwgdnzyU9nvMRDv4oH6fct6n8ocXxN4QDtgEcNEik+BjniClIgAyBBTwj4d
fAes77tG9Df4/DWZQ1R+Ls53toeZgAU5+wN9GpZHIWgFgkIM+uEPP8EF2DhGQlLySXeTB4zjO8f0
PDJPGh9gc/ZzYXOyt/Xe7YsfiUx4xDEKSfg3HASQAdcH0ezzysF3jeh5XB41PUDl5N8/lR+72Vem
fHG+v/M/zpFhfIQwwwiJpx6Mi6MQcURQxD939pGUf98gnkficdsDKG5Aaf6JNOmTe7svf6R1oKMw
lIJzDifFUzIWIkHgLPkUyR6oOd8ex/NIfG53gMLJzxWsXvo7Dwkla+fPe/R/HiuBQQhJMCP0+VhJ
HnEGGifw4z8PmI/h8kfz+L4hPQ/K47YHwFy++6nM43qf73sHlOvH4QLKcyRCGhL5vKZDjyBNIKUI
+UdcDlJq3zWi52F51PQAleufK469uS/3tf6hMSTmRxAlsgjyAU/9ljxCCMCQ0SemBY8fm8l3DeV5
OB41PYDjZvNTGclr5yBF/sNzz2AoklAITuBQ//D3lAILBKEJoxH5HLkcGMp3j+p5dA6aHyD0+udK
ar65790LdQ82803h5x+FjuIh9484MKtHR73gR5KDGhp+IsCHscl3DuZ5WJ40PgDljfp/2myeZ4WP
Jeonn/iHlRqEQEKTRECBP50bT60FKjVAwWYhD5+XRj/VTfz9aJ6H41OzJwP/Dxdh/L0y+afOkUDI
t/pQAfOoRuPrTz9MD6pzDpp+LYPwca12d7++JDgEE/izsObhO54cEk+yxX81uAdq8etLySBwoSDA
IBoyiBwZaGUj2OuvLwVQNDiQQs5CEDGBL8CTurEugx7BxhiHtA8HDY1iQUHb7Bv/4VF4BHJOJAXs
hCiiHOM/S48um3LWTf3nSnx6/aL21WVjatf/+hKkoJcv2o+fexgpnHxw/kFPWBLJQQnCoDS0t/tr
qG+Cj+P/3WR8RFnQ022aLc2o0BRkeOVxSvMNaryvY9Es5aUwaZbFUlJRx4OeHVepy9sqzhwfemXB
idhkaRxe1wItkaJV5JvtFPjUbJo5DLZC2mFFMA7vZ+zoqIKam+MwKn2ptBdlHMrB7FitV3lU95eh
qcmV7DE712RmcUWC+nQi0ux6nU5nnoSvRNj2MazgvEEttknTEHeW93zdizbJwzFfRYwe86qKeet9
sthxidk81Iq4No0XK5o1n4slCQtPVjTyc9x08izVAT4fgl5vwiX7vcbGnMykFEkeDCxeUC/XTUTv
WkmieBz627oqxKZojVCujxblp3Te5W3jrhYpx+PCoOxOdmyIyxn3xzV2ez4FYgvBrF3nvg2TUUKf
wrD7dOD43HXT3eJ9tEbTXKowD85Zx1WTL3/ILtsFmiauSt9MHT1xXXka8jxxsz+uQrwxGaozxbvg
NmzEuE4neleW7aYPm1wVbN76cm5iMtIbLbNBNSZfVlFh0qTSTaM6nL8ps2haOc7fshyd5hYLJXgy
9qONjZ+6ldSdSIQPhhM89laRDh9XVTNvZhNupoAZBSVwl4VtrVbL1FerUFdkO7bhH/MYlEllGbpa
KCMXs49IXNrQ/171pJpVwwZ9S1KWqiyf4Bs8DTY1HsNba32wKX0nLqpK8xM6sfm9lW5QPjS0U00/
LSdFW42nNisuEG7N+9COTVzMLVVYB1pVfROoyJTuri18EQciuMadPC68q2KscVGqJbD0gqRjup1L
cVk0XCYjW65F1lwVHG0CPfLLpTLjLhpKc2I6xxqFipRcyqHpEhPNt2WUT2sRlL9X1A9nPWe7gJQL
UgPpi2vOfbTibZefTEgMqmNiTfN2XNUTXeImrOcTV/ALHITRtdN9j085T3MZo6zGXVLPgaFxFRaV
X7uq9CYOylEHKy5L1ql8gMkmZRuC3eXMyzFm3lTlKlzSCm0KkzOYcJCTawtFY6XKadUPyWBoXSQl
WxCK/dChXLVosnrVczHrZFkyw2KOm5QnaZmOfqVzHFrlgzqbVK3toE+D0FRu67FsXZyRoq9UXoSm
fRMUuTUG7Fm4JSkqEZWKo0bEZBD1cB5luZu3oi7sfJJ2WTmuxRSVWOnaWvGqIl3U7IqoDJr3bWEW
Cf3mEiygz0oZaxLkTM1pWofKp1Lo1Sx1U8V6QFGzySibiWqibmQrR5DJ1mkViP6uIUNWxQ2UBQ0J
buYmU3Uno98R0fObegSLkS5PL622Yk7yFJtOsXnKmm1KxhIpMgRVHbN88pWKmlJHCS9KWCxeBMoO
4crDMF4XOQILcQJMwSyZKvK6etXn2t2PadeEicnGsYuL3ODikjV5la8XH9ZiVbmh1+dZUQP64dxm
Gz1MxK1IWtgyRkwsNJl10Oabymcc71hnXXnb2cCbteRFV8SkEmmvwgEv+1pyE3eTz65lvaBVVDLo
0LdF4nA1wETbjPvdnE42Ut0wqbJZjllAyO8FM9lZLUO3H+vGh6rMpu7MN72vVSaWfFdNbNmLKIij
rA8VYv1N7vhN5qa3os6npK+7+Z2Ixm69FFl5RXMMbs9ottZ17V6FnDfrYejFO006mynqwuV3jJa7
kfk0scjXv6WBTVpZJ0GfD6qygzth8L1WMYdAcQUXOg7VqbNDQTcySGFFh9lWMdNj0KhSBN3FbEu8
CrIp9Rs9to4kDS/suCJ1XY4n4LV/G1w48TXLOvcqr3hJr9OyG9J1yblIJt+zk57UYa5m69B0HZVG
Ltsy7HQyoLLIXpUcZ3cBK3GkRlP1WSJsaG5sU7vhd90szh4veOLLOhtMz1SnM4VNMW+LcfpjyvJU
KAZ7GSuhmYyJbpc1Tvs8tlM/XDo3m4swqHU80Gk6E9RfzYUPd2nG8iuo2fHrvlzq18GC+Gkgy+ld
P0XtVRsgadQwS3nTL+V8Nae2Ki8H2TR/1DSKtr5Yxl06VDxQoxfVnqUGXwW9tIoTJy8mVw2dcjgX
f2gi/JvSFHmX2DoyTFnq0yJOHRXvRbl0p+3sx/dpNow+NrLh5U0fdDzueTDbmFCWZSveoLx8bwSz
Os6DDJ0Xw8CumwazN9UY5BszGMLXMpxZeYrrbgKvMGeroJb2ptFdq+O+GOt7wkXzfuDB+HbsiG+T
LsxkwqLKNgrnrjDKTEt3ETSGnumyD6qzsmjDmyCnXXVat5MotgVuQrbSJhjylUSZeMsbTUWc93La
5G3akGOGi/CuCexwxQoiblBTl6e1cQafWJfy16XF0e+LhxPEzOBVFa9m/ZYNAboiE9a1KudyOmtm
OiSgsLFtOkq6wjrCJ5kmbjeEpBiUDnWdRH5EAfiIxhZrYW3VxUswh0QFculfTxkOztPaVouadN95
xXS52LMqMI1Xi67qEbxkV87KIlnHHi1zucpK1xz3bvJkvVDaR1c2H8q3Va9h0zVa02FVDUNKE5JK
nh/L2tJlJ1Lv0l1gSGC3KERw/nVasPpqiEgwX0QszchVgOZ+VlOTu2EdpLQWqqd8bpM2g6kn41jq
QlVBMVJlBC7GjbYy0qemDtgcD/U4XGGSGn0ctkuETsc8X6oVkkEr4rZvrmUztVwteTD767QzUftb
WkXxVEV1nJd5q6AsDa3qAkxeZpmMR8yGs4JjsRldJ2/SqWJXOTAXHVcp+H02dWYbhAvdykhMSUsM
2cJ5Vl3Qpay2gvdiM4RZpuQ8NGUS5P1y2qehcKruaXBiaA8otGXXjrAhBns7CdbVapoboA8Unffz
aBJj02sEBh/b3qQrx1Cp+rId3grsu5MqN/p13ncuLvoxQAq1TN+Ekc70CthNDQg3026ZRdee2qYR
xYaGYS63bJICYG1dROM0z0J3SUiJLkTP6VkZZPR1OLqp25QmGNO4YQW45coxViRtnle7QKT09YwH
AzDPM9crOXv/aqL52O7wLIrjjCz6Do45cJapHaNJDWNG9bY0KF1hiD/2La7kyRyi8nIJm8uO42nT
G49VKdtS2XqJThvbiqT20Um3RHRVE3ejmSmwMnV6MgbRsocDI3+lOSnvWt8Om67ocLceaVDssLNp
rSCU6e60roGCNVG60yUat+VQwQHVThmvVWhsjleop+G6oxx5ZSgcBJtxAtp+FmVObvpmJFKN07Rc
FGFv487NzW3bz7euCwoaO2wqGTeIRN3a01KmCS6rPAdd4M/g7JmYBzIVX414ILZ6HPHQydeoady0
C5uyc4pGvT2uyyC/+efdgBAsWUgY5yRCT7sZlqpu0jQYd3yyY61yrfO4m7uQf2M6oFAeTOcBXwx1
hAgiQojnnvaDZUCckJHfLb72+/zhhGdugYhAz6LM4ikozH05LFmlQlcR8Y3eycNqPY0fMeaU8g9Z
IbgtctC9GXURtJa6XWhNu84eiAARFVuHD+RgGPvySnS0WxdNOL8r5mZKNLCJAcmbBdhF+IFmYJ2U
D8SjZsD7l+ly4k2zY7Sb2mOEtGtVvjjeqmA05UVvLbiqhi+pavOssSqSkCv62vb4ckIQCSMOITvC
kNGKHtb7UUC80DDjZePb3WL6PlddYXSrhsaMaOXZIOGM16Wgu3/aKUUM7ghgAcyUQY3b005tmupw
KGQPnerllHIKXNq9Q1YfGz53kOD72gwfQvqnkEFnGG78gLbAwTs9SAKPZqih7qAuReV242KCVWTJ
3VQE6wpN7huz+tLSKGxLuLcScRA5oPb4aUek6nHbdKbeGV8RdxHiNoWDs8aR3359RvhL0KCSIoQo
EmjiQy74ADRdmDCPlqjcOchQnmQeKEXqp0yfgvpBfVJAFq3fyMVAnNdmY39RjJ6GlwJHMRxE2Z3/
wP5aPOjEWZ8u2+kDP7QfuOLXh/rFmmAMZaRQ8g67K+Jwsefpmugg1M42wuyKLEN81wrvLqdmgmDp
H/cD1x/gcpd8UJKoPFh71mV9p7XPdnUKwUBiOalNotOyhFwRbKZPMtzlY0nptmlna3T26ULbny//
ddNU8O9Dm7/efLgP99ers88X6b76qc1985Ce7A8/9DCaP78L9K1Po3tQ4p68+EIV/Bvd7+O9vL95
+H2iIEUA3yNIvlAFX5miMH9eaXkQ2z41+agLCgHpD8jghhFDUcgEByv9pAsKUAwRg9uFGEjQw/uf
VUEB0h+8ASob6PIR4ZAS+awK8iPE5UNBEYeaSLA68U9UQQzK4yMPwSAbRmFUBMouGaT1wwjE5sce
IqUgKY01IdtwyIJjkM+KWDfmLExJe8ynkausW9oEvHezGls9vTZjoUHiqqXqkMsSLHuqKpAAbvOs
x0nqWn5dV37aNUHrzio+Zd84hR6M5i+P9uV4YWEejzcKZuaMmPFWmnLcziGuVEsQVaxOE9QioKCd
RGeyQimk5r7mSmn4raU6sLOWhVVrWzpvje4NCGAuPy+KTqyXbmpWuQ+aZJFloDy2lSpIdDENdlKs
k1UiuYQ4qo3sdl7qSDXBWKlGgujHbXZBJPE70sLqMTpdlDTVZ6kDndLA2agKW6Ntv5jrFiIgW5oH
SSKqFJCo1qq2FMPbwgTzkszd2F02WQVyiav8q4EifVqA5qOKcjKrsiXVcSVRcxZ5ac6AI47vMj+6
BAdtc2pwSVZztXRr27oVqm/nIUO7stabwOWBqkFLTPSIEfBa4MMcgoRNSUuh0kmbdc79bW5l75Rs
iH/bmghtsjoAKaSpOVChzqxsBipOQ/LXEKBc+Hm86vLW7voxGcvgbdjX8sSVeXU85/JNv5BgE8n2
xAK/TeaMkdN80WdVVRnVajgrxZwDEfBmQ0cgu4Pge4h7l2QYI1B8ZX5MhzQAbWe+mFAWrfuucCuP
UhoDLXfH7TBN69SnBLQvc96kC11PFm2tbm7KcDpOlzlNtG2ToQV9KNBxk3cQX6aR0hR1a1DBIEbR
Vb82Cxk2TS7CFRnbTtXTXCTVjJoVTCxTvWndLgIt9PdRg/AGkobLVIRBHYPS3avRS3oMVqNM4E/S
WXYqFGRYt9l0Mw3BcDVVk0umKkSqZX6tw7Hdgmh/g+tpXBmrpbISMMmaJruQXtPVQGl5KrMQhF5g
5L1g6U7UDG2cydJdGELcJkiTrbqGtXFuWBRL35pkAHXyJpi6467Qq6AZhhi0tN1CLU3gWky5Mg52
8xTRYD22IMh4IUdFCz+fjDpD8QTx9QYN1R8hr29c4WILQvmm6wREfRCCI5n0zGtFSljLaAwjBTHQ
llE3xgVEC3HNCY1L4Ke4BFFglKnyg4y2EaCpqjDdsOi3uu4hZKOzUFnUlgktfZ4EaSDitMyTqe6s
6rjIN105XuMaoZNAh2Bq4zQmUzl61bSOn8xNW7zKKQ6SmfPNNIaviiaakkJMQVzNGVKFz8+ZmIia
M04SB0mZ2OVoSuaAbILRbiCoDlYh09eeTEJFEHTpqNh1lbg2whvVzdONm8xJ1JrYuex86HC7baIl
GfkA8eNvS9ld8A73McRH11nWitcEGOYac7mqkd8XhqSgd9kzW5BkrmoQYeyKTHLdZdUtwvXKLQaE
XI6HuCN9FkOsdS5nlm3wMiiTd1dmlMeBxRcT18d5WpOzinUBUSkElWudsrpRDW36PzAQKVj3Gr2a
+nndk5JcBz3S6xRoLtj2MN0ORE8K1ZZVikxU7rPSwGuY1m5aeohxS9B54tF7qtKuLddsdjouM1/G
kKKot7YF1kcKEqjW9zqxVRFdiZSkqhyK5SxHnd+Wgc6OKfjFpAjR68oYEoP3G09mNPobKwU4CxcG
iuoAbcYM99uy5GZWY83RKeYT2snO2+surfwlkLl2axoCWakxhw/mTRYPC81iV1p0yrr0op3nY0vo
DHmh4mauc3dcgPIFWzD8zc9LtrIg8UKiRmMFnK9fBaS156QTPkYizRIXloUidsxB9F4WJfve7DSf
QF0P7EOywJgVR0MKzq6P3lZ1cMzTBfxdHsbVIvJtPYo8ASFp2dqRLyrAzXuu6y2CW/obyFOROBiK
YttL844GNlyFJr3iINjHOEuD9dRPoyqGbFiBxIZ3VZvX54uNrr9+jj0NCT4coEI85Jc5xRxIxEEU
B5kIEKuKHm8b2Vw1pmLbKn/QdrMISuy/dmDih286OKqf9HRALQo31Rmo8XQ7aB9tw1Te46UfVIlI
E9cF+4MREKcmKExQ8sHztnxskq8PgT7EN4dDYHCxjkaYUMh+HlBw0dRjXvcL3oK34m0Mudkgpr7v
lACZOAksDxLT4eKVAzVnW9RBdw7R2aSyQaITlKfdiRydhTRU85aZ3F4VI0QbRWbBy2tc1+cRBKeg
USKTgHantyZ19ZZMU7+yywxOsEbHtkNiy1v9vmYg3AYOfu2gstUVjCNYafdQz/m1JX8O28fTfWAw
j8K9PCxL0hQR3gZRn173dqLxPIs+qUSwxF/v6mkY9nEbQfQawvUPFMJN04MwFo9BWrliwlvj+XvH
y07NUfg7FWOd2Kh9+/XO6MNW+QLHR70BHX88scCk1QCSJtlGZrhcfETf0Crzu3zUd9jYLu5Y4S59
VmbHwpFl64IJhNOijZRg2p3J3G9zQDLpwQwhszat8967Y5+Cc9OQAEqMAQiLaERJ5vIoIXNTX6I8
q1Vb2CkuJwzf1uQGlNTgdHogJd0DPQmBp3x9ng/TOJgmMH7MIg6/8wDTPQjXi2pkKIBzZMu6SMcF
S1FcUVIAdWPBpRkg7ah8B2Lm13t9zlCfdHvAqYkD/Rw1IwUtNgLTsNEdLzCczDYtlLEoOK7n6TwN
entZPrAcPrriG4b67BDAKUn2oIpAqcKBoZYIT31bGbylprSQPSCQee3PQEBJIW8RBaps2QX8aAbw
Tcp+B6/frb++Bs9sZ/hFh7/6P7AcP8q+wbUOt670v9PeTOeuTulx1THY2IH+hvD0ECkc4szgDjZg
jEEuPBSestEE1jUCbSPa56d4LEZl+tStvj6nZ7wBrOdfvRzMqaeIDmXUhNvKTViNMEHV1+HKVaz9
BnzP9fQwFUQEyBDw+xhPzRO30tfLwtB2ScdRjQK/KZncwTnzjRk9u00ed3TgByD+gAQIFBbAadLy
ezO6i5zwcCO9SJWZPX1VaAdlClDukF10D0SZtK49+/qyPhMyQ6U1J2CiCG4JQ+z+dLZpNo0dNynd
ep6322W0w01LQrwzZqLblk6vm1YWiR40V2aYgb7prIt5B0lnXgX7gJti1TYBeExgF/VJoas3zNLy
EhvyW26h+uDrw6VfbrYQbudBGRGIEjDi6GAbBHgo0mqxMDTtT+o5guRbhqBYZylRzILlbJJsWrUe
bX0PNQB6NK2CIDRYm6kA+h7V5WqowJ3aod4BTU1XeYOTqoWYpg/wrCCIeN+2o96hrgIKR8MTzIdO
GcjIQjJTsLgNjFu1SwPcqk07NZT3xCCs5rGrIBc+hKd933+kOP9fqHr2LsGj6jW4AwC++0/G8IVQ
9ahu/ItWH7UquGQD9JTL8EHNlfQvqYrBNTZgi6CSw09hsVCEsM0+iVXwexOgdEKhO1yb/yBJwaPP
YhWFn8N5KFSES1RIYBRF/0SsEuwpn4OqNRCqQDIX8MsVnHLIlT81vQa1U1ADi1qjilXlJkinPj0j
JQgCqpcN29WQj29UPw0928g8hyq3jpGlTiDhWZ33Vj5UDBEtTgjUHUC+a6IQMsjCQDzYQmkGH227
xAtoCV2cg47tT2U1rcHK6aCKDo69zWwpGtUwtMtK6ygYY2/C9Mzb0drEVDXbZbJv7cr7qmo3bM6L
d4uZICrFUAigV2LMIY1RNNXQx6hO9ekkBvYH7Toow+Fy3EyQc7hcCrycdVDItKrapYBwvWhWbeeL
64G0HcRqKNjP9VRWr1GZsj+qwtVvidfaxjPxeaWqCMr3QDfo9d2AOFR8gfrfgVZHhki1I4c6Ng7m
/KpHyG/MDBmBU8Q7/26eW2Dgyzy9A0USwpCxRu25mXuLkqrGkM9ltVt4XBCSoaR0AV0SBuIO2Dhc
R07VYHHbg95P24vK4q5QM/byXdtgqveoFlCeZpo5KFZj0YEw0IXWnsMFo+idgIKFWjkI+rQKJYRT
fU9LB186+CUJuBzoiRjmvt70NRQf7OCItnHoav/Ge5eXUOPnephAUYYtlDPaat3ldf4Hdb44XfKw
vSyNDe8yjKfX0kegDfo5XWo1Tl193BZL3ijajtMqLcf2t6qvy82wiAaKECPPtarnrikVArL5W+a1
+63r2kIn3SINSJ+QeL3GTOfdCkYw/TaMrrys2y67KnCf23U6O7nNjOs3FE36ba4nqMtUJDJQmmJq
D95UcL+88a4dLChMI4aoxEwBXvsgmyEHHg75PuoHKE2STaEpuNS2BtnLohoww0OgKiizv+m7Iber
9P9S9y3NceNa0r+IEyAAAuBmFiSrqNJbsi1b3jD85PsBgiAJ/vrJcve9Lde07Oha3O+bXUe0BaJA
nIODPJlJJdyAhm2l53jozZRFk5N2jEMU/k8WPNUtts2yPldiUtdVGYao6cIxs7t5ytoBG9YBhzC1
WMLIH8uOpUvbjzrF9ZoNu0m3eZ2Q3ptTdL7ttWk5fbBmUcAhTRCFdYGnep0B/TKc2+0+qybWPK65
BmYEZPii1ILd+8U2Xa0zKca0MR3QS/TGuueO2vpKSqA6YG+N4sswEZn4Ha4q+9ECrCszJ3hMVlZG
Y9Atu7DrxXMIupqKWr/0ddxbLwetYT4S49hAAUxoOh4UAy6778fC7klPAOksm8dA+lym/JFvNLSR
LqrwA1lK/b4ijfosZsWv5DJPXUQ8DF4tro5Br3xv5xJ01Z4tPHKTzz9JUGnIHcggvdi1DXgUUbg2
9k4DTHVJbS2/BG/syIxs5qzas3GwH4K+MJ+LKldt1Ej0aNMReaDa03qz7KJ21AFaFARPzsjMbJSJ
WhZXoM8sQdyX0i5RwULgP6sIB7R3A5uTXVmD9hDpclhu3LZyP6EDHacYrgpZEfWZQpgXZAJwVpOw
BkSMDfup5175Cb1bL7ugYdF8ddr6+yrM2XWHCN9A4zPFl1GI/lbKIUhXQranIrQopGjGQNK0bXWn
HPp+V+smyvE2t/380ds6FlUdN7FP+vBa+VX+DjuqikUbYld249bvcZigFWxdcwueClnikRyb4sAc
aQpAtAt3gZyBHvM1laDNxK5w7Q5ExHpNbOVbc9VO/iyuc7AZ3yDZBO3bOlTZJ1V56pbm2BB7IfV4
afKh/lA6ltkjV0/KiDSt916T1YK2FJLvdik2E6lqsFukQamVEeIb7ULaf52YDhlye0lJCl++Wj3x
1aumyJIW2KedjZMp70aEGWBMYuKp2xi9GaWbLmTWB29V5jd+4i/WRa1FpHBjpm5ngEpdsaD8mIOk
d8GakkYTHeynZrXDG7vMPKbGkShYA+8NRzpr44VrOcdLvck6ykPA8YCq5k9BuDJxgaqyuw9rj47R
vLn54HdTcMCFe/swNdIOO79f1M4fWA8sLpt4+Ybwdg3wb7PySRsQQSNbqGaPCpEd6pW2oArzbUA6
Woj/1aKOvuttwz563tzeU+f3e7Tj7VOTr6q8b9FNQEKheSDAnli6j1XTrhddI4As2GUovworirgo
0ebceZsO13iem0W+zT07f19lSdskaFv9MRi5HEGeNmMBykxuY+61/RSXaxagTdzLdteAHzVEAUpG
vQu27N6OM+iOKLNzULMmiazFPbDPDPzFcHDX2QXZCNnTNjwyyrPlTR3K9YqC+XiR27lAD9MW0eCr
eTdkKrjM6sk+G2eWLMrb3isiztutiY5x6B2xoO46mEETnrR4tI1cEyb0+z4HizzLwS8GtVWBTR1k
4ByNIFCuhn8FCZAc8iIE/zUYdDzNg0u4Kz/WUDMAJ5XfgrX8POXcS/2y6ZMpy1sbW1P6VRTkK38P
+ptWu35AJgbGbdAQoD1f2IGLAPQYx9FKOCw8K5Yo8Pqex8wTAdowjWM6zmVjN7QuFPpLa6G+9r0G
+5X6k/8EmNnbQPmdyuBiqRu13m7YPl8zIbYeVHaUOrxo2ikhaOhd86ly+y0k1UWdV94OFDUwvItm
vrLrpBKJgDBJw8rq0E8N2RVVJR8BLjX7YM6aJJvD+kurSvodioHpGUQJk6ybM589zcDQ3gQvk4VU
IMDxIBO3UvQCcPPS+bu6a7YqIiMwwGtX9Z73jqPnoIHozmUfq9rqLqG6nLdbrbqS7lpsmBxXjqpw
uxxYrr+bx3w9DKXHbrU/byUQGpb3u9637AOVRV0dwo2Zb0pnNGpFs2DvqKE5tK0JWYyMMMs9A1v7
btsa5qKtG8ObZRvCazJR50BNssXndjDsMhhHr46yuZg+D3QSKFTC3oFgLKcqcXxiYWw9tSFb5Nkm
00746FJNxKIOzUWzpa0LMvQbsMo3/qgoSK81kwIYu7is2zGLBwoqHLjx1DyhiNrKqA59+sVoN36w
/VRcNm2giqSjipYRDqX1FlS9HidJCEgGHO4gw32e+dWdBa8BHFwRTMkgvGJL/HoaxfWcly36UL6q
kM4I3S/LeDz9NtxEcawSPI827XYTAGunMShtKmnBLn5Ywq1/ggJJyjhQZX9QHuQC1aIt0G2/0A9z
NeR9onI6up0tMeR12UsQXkcfjcu1MqONwcBA/SJC/UCHVjxmZgSnJ6MCUGoOsH5ArqTYJ3MAwmuN
3g7Zz6ZKRrVkyTwVJTQjKEwfgjxYrmyG5Ymzwgf9Gmk8eKoXVMVIGYUb0pJ0td6pgqv2fR5U/Tc6
trR8rCeHdJEvx+qoKoZtSEGbbD6hUMge3by6/FoNgyFRD07ahrAJ83ZXtyVobU5XdI2QoN2UgNk3
PdUZ92ecy2S6s73Lrjo7zzuEwPittYH/uACtNwngj+ah2FYPDR4SPtF5DVI6h+E3y2byznlquQJs
4j07knk6znS1PSx9ZZ+Rf1EucD1RdA+UAR284w5tj5aoA+ly974vXQNoHmfMezTvhwkiFt60SAKk
qtN+KmWGopk1Js7ZNDSolEnND8RrUMUYUP3GC4Xq/1LI2ddRPxfsUBoqmr0mdVAmosDpFoFeqV0K
FkBeXm6TqK8Cy50+WO5D/1FWjfYSGzbh97mb2y8GQgMdo8HW0Z3BXeqJVw5aIVEs6+inpOhLD7y3
seCXJWvGGTmrGqp9sC3LDLlG14fep3408sJV0Nr0SbhBWXFA82Sb1nibcd1JOBG9+qDXxVePQY+6
JAUNnw48AtIcoJ2c2U9Bt0bG5aLaL5M3RNPayF1Oee+la8fFgSGesDE3T7XXhZiGNQb9Z2a325Cj
YGU9WuKge7wlOG82dIZc9lCHqAnuG+tvXY4TIczpdcOFl6VFu9hm16rc7sAwIILFDJRc3FSaLhhd
GXWF1voGWiqUR0NfWp5Qf2j57VSxLrsMfDMXd2qRVtyJMsuWiwrwc7LOQfcwgeXvXasANclbh37I
lobaBWwPuUtRHgK/KqsP4KKN7UUwop+3H2rlzMd2c+RTWFa1iMDgDjJw/PMui+Sa+xJF0gTmAN77
QkfQyMFn29MR/NrYpw6KriR3lHxkYjbo1k4jmN86G9AHLwMXXuP41stFDU7sJXetjzZkcOwPEVqn
Ezh8AcpAsb4puqltD66EdGiPFghTUcdtXt30XC4y3lq/n3ZTTc1ee8XsJVO+iNS1LMwu2Qjcbj9U
CmdX2GUyu+y0dZpGJfQcLsLJ0NY7D2R887zWKLcHvTqQwRmlMvZ0EWwteruTGi470rnwIlNh4aIp
aGXxhENKmANfpw5lDlmW63lhivCoLM3cviuE49VnHzHcP+R2ckknhrIApSUrcbUzYr6vdBg+Vyju
eDQ6kFcSg5/Dk34s3Xbh50rOVwUYys1OZYHkEBPJaS/pqEW0qREc5LZ+BsyYoSL3h/y+qAecicAm
P3psDQu0urb7yuSPFYQ4IGaVtcHmCZeGRhubq7RexVAkZQYqMp1aHFNd4WXf0fb16MGXFW5GgBjm
Ipqawn1x+cgYWBN+joKVzOZS69m+sb4WsRU5w/kfuPYwM+3xaOHNo80NclMXmvoKPY6OomrJSp1k
ygUihnRq/gx6CJq4PlFE4BQaWwkJDu41F6UZcxGb2eVPJmc53gcEI0HUlLl/5wRr6E1IOvDn8Nek
jHg3gxivqz7sor4tVj+eRrKma97Jrxqpv9yt6F+/Mz7HjakG8+NT64nu4JnGixshs2s5NMbGU7v5
IoIOZ2ySrQ3YXdDk7FGXPU/LAbTpijqyfWY+lkMsYrzCvpzeYuXDCx7mBH/fQ9W0WzZzGEi3fsrR
4n5yrpzeO51PVepXPr2c0RE92C50fmyV3zzn9YymYD22isSy90mbLHMwkKTTldfchtZq5CWm2nDv
4Yc96bwOr5TYXButdQ9sqVPZopMBl/3EjJnQyRSUxRhtZUXmBCKNDBlbh+IPEPw/hm4eH/T/GcOO
CnZE0V8HLl/6kLxALv/4sz9ZdvS/KIwDoa8FnQ1c1yPd8g+WnYT1GWcEGlr0Rv9gzP0LuvThhcvh
Bgp7FdQjih47bn9Clz6BcTRooSE75hnQKv+R+vYIsv/V8ZHQAwOu5AJk45AT/OdJiy0YQkfsYPXO
U8FzttrYoFMagbUpcZ7ingFcbN3nobweOvblxUrd//GQn4S/v3n0sT/woilMK9xra2Kg7uS1jfLC
1LjQbBdDnX1eNEqFXz+NHn/Jy18qKZE+U4oFBGpndEl+flyVzUCaoHvczyBMXeY6AzhRySFZFa33
zgwfCKR/6Tg6vWsaq3ahnIErDiRIZmE/zD00B3zLn6q2vof4+AbaS3TsmwCFdfZeHyv6WuOGVfbV
lc/A3/j17MEK+F/TD+EcAsIn4Eewd3+QAF+u1thC4DnrI59q6i9Ah69M1E8eCEeoCnfetEERPDiV
bDVb70NblW94FtzRVZNkpspExOoPuPyA7qfIs8e764LxFE35z7k8QjNteZj0VEXrgn9LW/BMOgWe
Sb6oVPQFcGeF6ivXlLz1OgJhJppdF+gVJW7OI7k9uJ7EVVHu5qB45EF1kbvls6mDCMSEHeDCZM3m
Kc7L+gG3oMehcW+4/uqgw0WbJvq4Qm6VSidcMrFW3vS4TVSRP9QHyFnAQCwEYFYjmiRQ+DFrx574
6LMUhKH8rajJQ+c1JU4vPJnpubkGach9qtpJpn1YId/DVe+KVs2KgrYjMhJ+OCbctyWEfHKJeLNo
CKLrfB9IXIoCJO5LDn3MtVL1hiq2MvfLnPGLDTjsJVgS6iPDPSvOu7K/U4HpACeifRV1Qnxc6wzA
0VLQz0Owzd8GO5HL2b9aaLHcLmSDUo8oY9Aorvt9APT/soN0DgrHLeZz5++hRx++lmUFV25c1BZ0
NWJK9bLn4iinA6uydwXwgua5VMWl5uG7fBY0kng1gXHjhW/wB0OVlRdLm1VJ0xp9A3HBbrX9W9ng
ff96Q9LTjocK0EBB9uDYklCX0GPr9cV+hA7W18PkINRvwMhEVxy8ynjQU1HHaHagyYDU9RaMqvV6
K6z3scgCFPuD0ri1lLq/VpK9W+mM8jrrrsDhUt/WTrk3rCZNaoIMyvrQkMeC9fV76NbsjVwz8v3H
T/iPnVcvj6v//j9EG4c+IUR2ef1Q+1tf079Otz///s++3A/TdnCSwdpCQ40dzR3+PN0Y7L9wRMFK
+diUhgfoX405DiskqD7Ij48fcNS5/z7dGE5LCQ0F6OU4GgGa/aPT7Udf8EXW9ygEYbC5wl77eXsC
xM99aw3Ajmwkkedliw/8mW9RYcv5duC16HdhBqlg5Hu4v0fW8HpHPK2v3DpnBwgd9R70y+BWdGuR
ELdKEFDtetGwvkW2BWqGBnIOUBLX7TnJDKmjJWMm0v3kDi3qgKgxhXu/ho1J5VSQndGkuOjbUd/5
ltbv8zEDCCD7Im39Bc0A29RXYR6GB6D2LGJl1+7arhgv23LmRyig/AT/CnEFSESWgAAGaMtNz4JE
oZ2U1m3d7tHRb0AwXYSJlpxVb3rdgV6Ie4i63mzuVXHRr9O3XCqzxoE307dT5/WPk9Olu0LJDqMJ
YEHXA129fab6LHUF/8qrDa4VSqxI1B1Oh76m9RKDgs/TvhAZHAjqGdp9Tq90NeMoNd327NVghK/b
xC78rA4u0Tlwby1QUHJlcgPGc9gcOfvEtgQNF9EGN93xHChoA3osEu9VgEP5M69BJp3M4AHQ8fy4
mjRLkBDGb33V1e9l4Ib3eRlaiE0H+gFnyipjEhTdZdkyl25NiP7KMJXjFwuF8ZHhKWhaSFUTEIFN
cFi8mfQRrUrvredBC3CzcZnh7ywABedv0GOvG82jsvHGK0Hy4ZM3lDjMKJ/D2GunaVeShiTZVmGU
ciggK7ZsnHbgtXkXRyB+V2zCT7YGJ1px/JcQDTkAP6Wlj4La9rte8BYSOrLhCaqhtY5UiObKO8MW
NcftTPUWQZom/bghbTtGvFb5XSskO4StLu4D2tLYB0CLvsoANSOWbexdrG3h7jO4k0RmrGDGgCHp
/YgpfrIwE/B3gTfhBuF0AGG2N627zlv6PfBBXPo6POVQcM/t28LPvrtBYE6mDQNQLPwi9GIfW6XY
4VJBH6Uw2aeQ2BrMYxCf0Szw6Q4+FUGVoGUXCqD0fnedoceYENkDLVMg2pcGV+UtHPxyb7ehwsEG
5UCJi9d3Rmr6UE8el0mA3w1sZm1IiK6Uaq6EGDW7zEynvvXlypc4hHND9s4UEDbEed3l034CtMKj
DAqXay2OON6KXTxeAO5bIvCX9RNlBdvzDrJrAdJRVBjcdO1glq8cHUNc7oN6sTeTUQDc6iArq2iq
OIeGQ41wB5GKuhhaLPZZ+vnaYfNMBY+LrlhuTAizkMSo0vs2e/72Bve2cIvLOvfE1QLMzos4aFvJ
OIHjSQ2uqNHMSeFHHOUJSHt+sH7OrADrcrA+UFuoybM3o9T901ChE5qg8SX9HfQb7gaEXP09M81y
JwKQ48sc+pJ0mh1JDFYsTFuQa8qIaOpDOQ2lMkUOssBXVK1GijaeECDP+K7rIo/h2gwkiXkEDdBu
djtJh/AOCsTx2jLRPnS95F3c9Cr/qPRi0NnPF7C1y9UNe8K88Ms2BN2XKdPTB7AMgDQNkrjtXbhU
BAAmgSS9ddsSd1t939XtljpAa3DvyHRADmigq+8E13kJRrKWVxMUm++2lq5XeimRcFd/CnaThRzw
OkcWq/c8y2C+MYEy76cNPCVuKV/VG4cu/rVdGmip60GN+LfA3CPfeqRCAWr9dy0bl49rm6N/7hMX
3OcSRRv4Tot8AFtIXjfjJtA82IDIjB6Hww049vC68bNLqGP7aCP5cghpWe7zYmOHyZvz/CiSALri
Vc1jIOEuUwK38qGzLsZvJGBlcUvlvH3yFPNNNNUbofBp6YO4Qk/1uiirPM4dxB8OKqfrTbXzMzV5
tcd10cYb8l86h21/zA6qGCLgcXUMj6IOAgg23G5KAKHeQk2/MdxAbguFwK2N62HUcizPtVXmSwZy
QASQkO7nRUMqpTb7Dd1qt++B9L0ZcySwSPIAKnGZK1x88voTLUPU8F1I87u8Lkgbu2Ys9zo48k5H
wQ5oGoNtbAZp0YH2/au5JUsSeqBmDKwqU8d7UUQe/uZQ+nl93etsva9UIdJpI9WlEUpjNSf9LlvA
i2iRiFAwOzCS1948LsG47SE2l29NFc73cHtgqK4dMj06VFfKE7cFVAYHM3scx4gBg0ZWQl6HyMif
/7MF4P87wOLLH1+e++OTdP+yizzq+6DD/lVl95MH27///R+VXCj/ix911HjJqOtfuoQJiP5COIGB
shnCYZccWdD/olgBwgCJD/gBkAygHMf/9SdOgcIQcmIGp14wHX0BKOOfUKx+Jgv+WccF+H7Tz3Wc
ydasr8tQXBR+EgZ3Zv5DO4raHFZrfwNC/P24IIn9PC4ifBamWeVuCsDOjrbNufcFFes/ksD+a9qw
Xvt5+Ep6tVvWTu6KUY/jI4ydSP42X7f+jzvMq9M/Elj/AjX+Gv+Ebxq2W61snYkdBE5mezg6LxCQ
MiqweZBYWmQ0pqds/2Kv/IO1Ok7ixVXPCCJAaO/EbkUOZxFK+/x4GxXq46/H/5ll/tePOblKylAT
nHpO7Kw/8Bsf/lvtG3RoCbqwaurW1JObGHG06OHx1w987eWfIE+DIsMsjw+cG3TnL/vCZuj8GwsA
49cP+Bld++sXndw+VLktZLIsAK/MyOVSgANC46E2tLgO6qKiN749uoJpozt3pIVwuFzAQW0eL379
/BNe8l8TON7eX7yyQbZAX4wLdmDgzQBvKOh1zIfFFdOA8zV6kC1IZ9K77heYke0shY0ICoRc0fY3
QMFra4zE8HIGTe5akLwXLIGCWR06Ld9lsJS/+X2vDX6SFXpE6qIcCgbnjPxAYLKFbrit7n69eq+M
rk5yQ6OgRzRsDHY1K8tvBCqb684raxufN/xJbsAlB8SMIgh2zSTnJ3/RPFpRh5+XedRJZhibpRoG
uJrtIJ7Yth3MFOcxEUPfyzOnf5INKLp6yjUVskHPbRU71Jc8wgWyCZPz1uckHdDKeV2Pq1/a9eB2
3ZsSH8Z4wq3L+37e+MfX/iI2jCJoyK2BSrfeb3cOVBhcG9ACG3+zQMd5/k1uPoXUwYzkjaUuS3uQ
MNr9AgrqvGsW55eJLgsenvmYkxBnHKQ6iGBlOk2WThed6Duy2zq/AWm+nJb1vFBTJ3Gs+1lnbG1V
OoAd+BYuesVdJ0X49tfv4rW1OgnkpV6Vv6DsSKl3lIODkMGuc+56/b4OVL3+ZqleCWh5EtAF8Mha
yUGlY8PdwWs3chfm/thEv/4Rrw1/GtBZ6dCS3kRqpQZNg1QrfwatafjNYfLa8CcRbWeJiyigsnRu
8AamBqwQbj3cC86b/Uk8W8g8XeMqlXIDGtaucdAhR4a4cjvzASfxXIdeAAIeVj/0W90dBv/Imh0r
uS335/2C48K9CGhJHTO+t4JZb4oSnXdj7tcy1+438z8uxN/E89Hy4uXwbQgRf2VzmbaN0dkjLF21
fWLgr5LLyStC+QBHXCYO5/0W+vPDJIj8sMsNJC5afCovpg39+qiAAI+cF8/yJJ7X0mkx0VGm6PkP
/GCOHhlRZWGd9JsHHHf93y3XSUi7vMoJ+kcq1RnEC0mVg7F133rbLC5z8HDr3QpH3e5D0yr20Xb5
0v1m5V6reY5exi/fU7Pmmey3BXm3Uc1wCUfhTKKyr0OUdWpaKg5/tqkCxFQWYmj39brlMhHgNvZv
ZjKJ3xkCvRKu4iQbuEx4QBpB04Ejok1YuchUwQXyN5vxh5jrb5ZXnGSDYJ7WUh9xH0a2sd9tPjpr
uyADZfBigG7G3eWmhZepx5f2gm+qC25XNJK7G3gequqDgv9H8JupvPZDTxIH7DgDwI9w4B1kZlgs
tvDbAE2JPi9pi5O00YxM+G6tZDp6A9wAJ/A04Heh8q9nBZo4SRoQ/QtVVTlPcxg6Pgc4Sm8N8drz
crY4yRma5V3lQSeSBg1uMrH1FSwYwUp05rwo+yFIepHzTAleFgXTNp3cktGDgnKFfF4HwMJJASlM
H3WlHeCbsIkh/zK0m6FnvpaT/MEW+HbVdBSpUPA9ACWKgvbvLAe797wXc5I/Nr6BcwCYcGd14O9g
mQ13YNF7yVmjn4oORQaKUKXRbzbQzqRbJ6tIjEP1mxz0Skic6mfheFZA4a23tKJlG1OIiJLM9fS8
TXX0fnqZ4HDr6ZVf9ltKcW+MgCa/hzD4d1Xra1M/iWZfDB1fm3xLc4gIbqzrCGoBXfjVefsGgruf
Jl9UEBWx0W3QxrXhAVzUOskg6UrPe60n0cwG8KOmGqNPGUirC5MG/Qu/PHPuJ9GsOrqpWeK1ehMt
4hpu27DtAOvuvLnTn1emIhC5LxlalRqM/L0Jj/68Ad/2vx79uL5/c16c+mh1WVBsG3qcKfw1v+Ha
Wc97PtVDl04LON+/fsZre+ckZNkM76WqzpaUIXAfw6mvdj7v6/Ou46fMl6lDKbRsYkl7tHkOR5/J
pHLdmemGnxzXPuzNM9AIYeZsGn5VNiCgDGtz5tRPIhYHdVbXPptS3cPpOx4DcMYldERFctbC85Og
DbLc1N4GmGfoyvWyBin22mZZc15QHT9++zLfAB/1Zt9WE3Rv+WLesIWo5i4YFbD/86Z/ErW1X846
n+mKktBu4FoFzy503W82/iub8ihAfjn7oPJqrlQ273SDbg0zFo2xEEKD86Z+ErRsqDjNqqOMp/Oe
R4r6rgvX7MzXenLG1sM2eh5YwH9MnVMwkgOQ0M6c+mm0BnBrVoU/78IFoDE4RhQa5XMXhp1U4WAA
D1ljMPpahQXorKD2CUH/mYHuv3HNU+vKggcK9G+C0Tn9ptFB3udlfiayxU6itV7bRpU5Bg9hzJ02
EhbmRS3W82qD4/dUXu7HdWIya1wNmcaULdHqzxQcN5AQz9qP7CRW22KgXc+I3XXzUUlclN9stfnn
7ZgfTg4vi81tnIa+wEcZ2rrgkeDBszcbeubgJ3FKsmBkrvCmndSkS8xafjIWssjzloX+vOgafuwV
KmG7qwRo76ICvd6OMOk6b/STOJWsgvGWF2LqofVvDNoj95nM/7Q3fbXH80oCYydxuloO71eMnG7+
2BvIwZQIEm/ylDlvz9CTUKV6DVs75DP6uS1k3B6DxnZY6PTlrNU5Jdz6ZUahr2hxsoK9cAkmpZ+Y
unK780Y/CVY7ZgPLXWDTKWQf/Yo+GM4ezhv6NFKNq1rnvAmftfFgwUafHYVpyHljn8RpWMKAxO/k
lFZLoRJbBG/7OuvPfKEn52lXw6rvyJlNYW0C8WElryWUX2fO/CRO0RZeBrPC/qFr1q9Q+7+nQfsb
m6lXdvoPrumL/KLg4O3hvHZHEwEYdm6wFcRnVwzLz0u99CRO5zywRc3HKcVXMckHPiEPQJC0+edV
GvQkUOF8ReF50dsUBgVb0q/yc1EO2XnL/sP058XaZKrUci5HmwZudDHsOzD1+ned11cW/vhlypdn
UthBDDuA0Zbim2DhjTK5jw8FZMP7s/a6fxKidKITJF0ltmMBrhprlw8SptPnjX0So/C5CKusqG06
BkcNn1qfG63uzxv7JEb5AqOREq6iKb7s8JZbdxNw8xuvptcW/CRC+wUu6xPL4WabeV7sVdl1Cb7Q
eSnxSAV5+TZ9fxjk5lFvJ0h41zr5DBJbc15q+fENtxfb0CtQp4891qQpuoc+B3OwLc6c9kl08mFx
bAWAv+u3GfaU9IoH55E8fiDFLyY9uAAfzRpwtxMttLX9mnZjdl6blZycnfiw11pYi0kP7btttnEl
n87afOQkJJuwgtcPXEt3vKg/j2v4oDZxXp4iJ/Fo9VyvbhFwCzKV/3ZzE00rC3X8eRM/iUhIS9cO
Ni5TajxQCWhXX4RZ+OG8sU8ism5KE0if4EsBJapbj4hP0BefebCRk5jExtbwQMORjE+QrVFguJfA
5Wk+L3DISVAqM8uJB7O30+LNCH06UOzz1oT+HO0FzNu4LtyUWgUyx8IMzHa0eHve4CcxuaDf5VyX
mZ1fDBdLg96+ZtV05k45OS9Ha0ntNRhcNcE9s8OXkrvxrFXx/xeviweOaBXC6bRl9wHGXu187tgn
oekvJWRX4KmmG2Xk2qq8gg5nFWetCuzETt6n4XODehYbJdig4iXVu0YUZxVY4Ov9PPYaWr7UISJ/
ZW6qYDebiT7Bp+PAxz5nv4At+PMDhgXiYvRqpjTnYMsv83s0H96dN/RJeMJHnICSinWxFh/Dg+FY
GTFF5Vl1hH8Uxrw8M8dilsCjV0x8Xe9tTy5X+L2cuRdPIhQffyNcFsykqsYHmEA43MEEiJ654icR
avMRnEs7T/j6aPPAvSauxuKsIsU//ZzPGOCjaTlrTUopPpe5QHgfw8br+1mv85Rc5dBRMLB+M2Az
iP/h7Nya5MSVLfyLiBAIBLwCVXT11e1uX18I2zNGIAmEEAj49WfVPnEiptn2OA6vjhmKFkoplVq5
vi/1uIAuE70ce/QuPgFMqUQCBFm5+tKBOBgP5061x2QYoGK8nSk9XIbSGVqhEldIW9FtMKWiMKo4
9uq7AJ00kJ3ch7d7D60NUGATevjRpLK+P/b4XXg6OI3B4WrCF53Xv0ZkcMuYfD/26F14Wmw8XLN+
LGH68H7R+oKWlWPzcC+kmqtEsFaGptzmAW2krg4KT3Y/jr33LjibLYQHwCJg5MHRah+ujwCH/iHt
vI7qf1+5gKf0dqY4D/XgWccGRh1zNGUmZu3DwDQMXNoA/Ixj77/bRCPRLR26DGBd19CvkoefPC1e
Dz16L5daoHi8GiAYxP883syj8TN/Do9d1cHq/e3o1AGPGkMDvHjof1KzB2ibpz8ee/NdjAIlCmNs
WEgBkdCE7rTRaQ3RyCz5n3yhr7P6F5823sVpyOs6ASwaU3LxnhsVvMIs6w8q6N89ehejsolguANa
QAn4xrMlzVNF2aFrKDRkvh1ymayVGsAxLWmlgJBIAvvsw0/3kNIXHQRvn47mFxLNDWZiBX4ksKZD
ScOD6jQ/3oWpWir0qo1waOxmwE+uDlmDq49Vh4E6evvmFo2HU5hiyLE83s1rcCej5WAM7cIzdTXQ
IENtyriqO3TIr3epgcPLoWm+VzqlV6bEEghT+v38jqIhyhB77L336iXT4HaCOW8o0cTzqfHNsxTD
oUOcv1cuVUuoRK1bUzKMTJZChA5UiUqOrYdsF5mWtoMHrxfgLWO4WptAPE9eeiwF3UuRCME5q4vI
UNYNhU2hQ6HiNBGPHRyYXXgCOA1VWrsibtJV5Qm8Ud8Dqrkd/KK78Jxb0I2gtRvKLTXoGx3DR+yk
x27P0Ub7NoImQLfBrukxXXr4i8AoKFnFyNHPOos/bKbXQfjFist2MQotMEnRe4mxrznsnDoUz8qq
Codj9wj+3rkZAOQpMarSZeKNYshnp9XPKYXj8rFY3QuOfBWQ0IFTWxq+AngBf7AMIxSdD60Ee8FR
HC9LQmaiy0myALblELEDyXdwfdwLjqyEAm+knS7HMK4tegwD8U2sC+zIjr39LmaXxjDjFoxNz9F6
2Vj1YZH+sT1vrzcCb8QpDzakpekSfbOOZDyja5TfHHvzXcjOdKarlk6XbRVtn0hf1TdhnGhxcGB2
MUuxTkbwldIlXMmG8RxPCQ3Rbt0D+nDs/YO3cYvLONF3esbI09FdjEk+8EEeq837e8lRLFQAjbHR
ZRzaFzDpnp2wL8fee7et1tXqqJT1UMZd+rXrr6YOcIw/Nih7odGAknniTTBIp6ZNvgKMuABuruZj
U2YvNLLEW9aNgjiHSE0zBukL7CS9+HRoYMJd5mtWgDs0oBolnGonNCzrW7iZ/iGU4uvo/mIN3suM
hgbmgBq4tnJmooa3o+paLDYxQAx5rdJa3Ci9updJjfJCgaJBGzDcG6NXtLjFw7swBd34JY0BdBK4
l+xvWoGm/SyGB3r1WC8D/JezDS7h5gPsBTzgrtahE996zuFJCWvZJijQLM+nU6ynZSqkjypZznBL
vVwmuNG3ZRAvHAz7Hv7Y8IxDNeGzB2XvevbhkBQXNF7wTCcbu53rAe4P6LYLtumsgmDZCnjx0e7r
Eodh9c7CW7H9PvrRMJQJDLnn0iz4ewsNa6UTjNOi5AqI80XOAMeebuD9Uaf3LOnQF0aGLXgJriy6
Gb30MICFeXUJ8+lkPTsl57CYTVhHpzl2IUrYksNouZZa9chn03TNE9NQEOb6xsAtqKva9CKpb8Ny
w2i7PKJivmybpx4NHO1CWFHO8wbHSVNtL9Jv+/hYFrJXe6klnBg8DXpg7jgseQHNACIrPRhau/WS
htWKRFLqkjP1dxWKlypuDr73bq2ccROzyADvHU1VOabyFk5Dx4qDVxO2fxYHI1gvrz4qSCX6h5es
8uDemkr/TyCU32Q2VxOcfz7dkJoygUu7sg4AGF/E8JO15vXYcrBbJ1u0t86g1PXltE76Ed1gzU1P
rTq2lO01Xpw1BMaNbCxrI8J7GPC3UP5P9suhd99rvIyq53nWc1/C9mT6aJJhQzG/S+yxqbhXeQ1d
Y9EmkvYlqMxeFgXtPd/qY51m/l7kRRDCETyd+xKQx0oVPXFtCQu25uApZy/z8mFkAmwAZiSrVbSc
grGDd3wMF5OhODb4u0C1anCVx21f4qLqp9PhbeTBAP/Ys3eRqicQiYY1BgqWAAwKex/wC3OatsHP
Y8/fhescDXAvnQJdyiHdkizuB4o79iQA8/HYD+wi1ulO+uBmIEEAiwZm/a6FF0hzMEHY672AGazA
lMUWjjsaYDJgWgSLKUfKQ+++F3s5glbpqOl6dNUCwA0znMiCAWzYMX0/INFvV7Ox7WoImXosw90U
3/KOkq84067HSsHBLr2JFzXAgQ/5KkpZy6UKq6mMiY2PTfpgdw4JYPWdNtfdqW1UnY9ugEcQPIWP
zZq9U55v/GWCuV1femtH/+ZQm/+9qUkdU376wS5iYSzatbwVuoxYPHsXkXZ+ToA7+39iM/9Pc/u/
zpT/UFGgt7WqmEw6+Gr51Lxq0cx9XsVdABLf2HuvaDh79LwUAFxkcSLN6xSH0TP3oqg/+PV3gY2m
YEamFvmnWweewIKrreEHwTtAX48Fxy6wGaFwIhquK1Nl/epONTX6ztZhteTY0reXiG1kMmivDbqS
Ur8RcNmEtTNIrjAUOzbJ9jIxBoMtA1p6V64TeBx8mz5Bvf/j0OjsVWLSKjgJT1tXatON+VLTn5uN
jr74LrLrYfPHUcSqRG57lmBKBsH4h3PLNQJ+cWzxd2GtPA9mTnAQKW0IsJWA6WmGRpL3xwZlV663
XJrah0MuPPxNcpo4/OJU1BzcKv1dULu46bsOX7Rs4Cn3XbWO/jAetptj777biMc27Pqw81WJXOsR
3lV3cqiP3WLsdWL1gntGZno4ti4BvwWQIIGzVe+ObWL/aYr9x1LkBGsSENJUSUXS11kL2/9bHk8d
Pxame8FYmC49ZR1RZRx1bT6kyY0IwRI8NOp7yZjRXV1XadOVacjd/WhUmAPYMT//+9Ov8+4Xk32v
G0udWGcHlkEpt3BAyk/GOj0BX9r3J4ZTXXcsx9pryJKVgesFqElJwMLSIMTY9hpaJP0TIvk3QUv+
K2ibcZjTBnMzCl5gofu+9qtj057sQhZOFjYhBu+O6lpUNAal/G3yu4OfdxeyHSajJ6AKPPmxqd7P
q6dfOh4d62by9zIy2XT+RGAkeF2Dk2etaFQCpZMU/z55fjfowdvkTaO6QCoF0FzKUZXoh+TZC+vm
4MDsNtdptd06rY2EQgAWTjmaD4cvsOiEg9+xl9+ddWFIU1XaGlluJv6O2tED+Aufjjya7NVk4Uxw
W40OQTSt9lWbDeM0/+3ocMx6g+xdwhoc3zpeXYddJxUKjmNyUSyaDk13QMbfftQ+aKdlM3j5quYo
O/mBzmCpcmyHIntJWcq2eI1G1N9gX+sDYNFAj5C3XdfOh4ovZC8pS2ZXaWS2svRBy4ANLCHvevTz
vT/2ZXfRurIGFS7YJRY1nD3725b45DEIdDT94e3/cyL/7/UYRsdvR5+FFDwlNmHqsClST4Pvd9NN
I+bBwGw+moJzlIZsLIZILv29t+JUcK/jdlBf4OMZnif4g19iOLKCZbhVE9wVQKkUT6qLlgCGisPa
5DAUr7bvfbU207nT2HPzCZ70P6gKw7tZt/Z2bfh8BnzO4RHwwID9uGrC7ZX76G95FlefiteuSTRY
HFMMY2SijMs5gfLzsdXc2wr812PzQIOqnw8lkgSOgG8qXtA1DsG1IRm0LL99BKcrvYdhaX1sgyUA
I7x5fO8JQKXJLMpgIX+zYHhO/frdsemyW2Nw1lxBB3Hw0Nygs5VBeAl6YHv+/eHXre0XU2UviZsm
T9XbuIhy0PDquJhxk3DbXKF6KBxOCPWFpUzyQ9U1kJffDpI/pBELZ7iBArvITqFw8rxpWX/49z/l
1xsJ2Yvk+FpNOCNSUc59yAuv2j7ZNvjTOF336V+N0y418AkclIWZRMnk1LxAVR0+Jbxevi2t7/2h
svm7n7j++z8STFKlMbBOgziNCxWs4HYwsAifDYrtlwY+tcEfBLm/++S75QfyBNAAmaxPdWOFgIn4
AhA64C6nRm1JkEPRfayqRPYiupqjdlIZiUHrAg9CN/YJC9HBDSzZBbQHwxEUAjpR+riOs9SdAcH7
wwL9uy+xC+aYQsu5oQe3EPUQ2wt81KNzD5/s9cTqWZJD6gIQhd5+7wjPZg3cmmHTASNB9LrXn9MB
hsCHomEvpBvXdGia1bRlHEf2DM11ksE5+NhhheyFdHODUiSdfF42oGKf9byqIkmbQ+c4Eu+SB8K0
L2Usq8Kfm1tS0QyWv8fGfK+hWymRI8CN1dU4/lSlw1k1waHzIUxp337OFa5rDZy5q0I0wV0ceXcD
O1bFI3sNHWSFGCTw0goN5uBtC55q6UX05dhE2SULQHjxeYXBdiH8ejxpbYD2TWV4Pvb0XZReebtV
RLymjJtR30H1+mmAI/XBh+/itGZxDZjA1JRyBep4Sm13QwZ5TIpK/nMj/Y/12FuB1wuVacqmbUG0
4sm9F5s/wXV+s1ntZXRLS4ZppH1aWBU2yzkI3AdthDhWVAQc/u1k5P2V3xd2adHNw6OQfdma/tgm
vpfSrRzUdlUjkZIW/tjd1JEczMI/rLy/G5bdNjtDnb+hww9BNM4wRE9NrhkchQ/Nxb2UboNJzzhb
3aBrSa15V+sefFXTpccEaSA9vR30VK3ouRBRikarfguA0K3MXb+I5lgfJNiKb58/sa7q4oGmhXIb
7myfoQL4w8j8p7b3i/Rmr6UL2YZWjK7mpb96dL4jjYrQYFTDOPQVTkl92USgx2bxMKvoxFBdc/lg
RTTDjlOz9TxMKRlO4CfXwTcVR8FcVglt4kMVeLJX4S3e4MN3w16PS8bWl4aSZDqB2DV2xbF5sduI
u6axLPF5XCyGMyxQazt1OQc47U/Usd/M6r0Oz1gxgTWkp9PUcw14ZugKnYaHKs1kL8NDyhZRTdV0
8q++Xy4a0Kkdxof01fB+fDvldDyHY2Xx8HmCd7McwyHrZXBM40eulJ5/Zrwhn9ANP3VAiba+zqkA
BxoVie+HvupehNcLsCkIrexpDrjKEs9DA9cSkmNbT7SL9RpaUxJ61J56KGvApjH1o4yp/Xjs3XeR
Hjqtqc8Ge/JS3HoASFOfmjU6ODDB21FvjPN7XMSCGVPFwbtOLeI7I2A1H3v13Z68RdwNFpD4U9cx
CSgJ0OBAdh9zPSHRLlRlaingk9F4auLFnKPKwl/cE8fu2MlehEddQDcp7HiiTnEoruwr2quXP6yx
v1kE9hq8yQ2wzIrX8bTGPoAvRJgcDMLXQ6O+l+BFYmIeCHTjaVOwa3F2/UkMP9ZLSPYSPG/Taqgk
nU41umeK1AFvjPX42OU92Wu/NrRBVM2MxCrWwfdR0RfFg2Pt1YDGvZ3qXKGk3OtwAjQJJK5FB9Wp
qiCj+/dB/80xce/yJX0xBKKnyZlVMgJNZFKNOq8skOYcGo1d8N9/5ncTZxev1UwB3G7xR0RB4hVz
ENV5B7LewWm5i1fNq9hahqfX4AoWCWRgOYDufx179V24ihbLAfSM5qQXveaNGtpiVNWxjW+vBEt1
SKyKInOaxTSDHpUEGQyMt2M7314JBkgzY5tx5mT5Js/+KD5sfhsd+6R7HdjGVbj1qPWcdMLBJJJL
m0OSekz2T/ZCsC5eYxsnlT55yjN5u+kuo3o95txE9jKwKgyl8VumT40deL5FSuYJbPKLQzNmb/c1
+StKzqZOzm3bba8b0cvHlnR/8q3/TSjR3b5aUef8CWLlU2R89KNcEw4NHtaxUKK7QAXhBuXqNU3P
oYfS+ez96GX3emxYdlEq/ABAOzrEZ/h8VTKbN6gTLV/Gz8cev4tTX/a034hJz5FWHQS47cL4PfNl
lxyL1b0CTI/JhCxep+d09LM2DW4lOZiJ7cVfMOIa7AqW2FmF2P6ueojumCARbNW32wdgEKBtxUN6
3q7WR8L5YR7yxB2bLnvlV0skt9vaA6wuqpvO6HeEHXMTJHvZF/ImpElKhQWD/KHtvHtQ6J4PTZX/
knzBRogb2oVFwCbll6GW6LvmTk0fjj1/F6Kd9odWTn18Dnt/gYV6OIa311a9P/kJXr/dL066e7+v
xhM6TFzFzkp7442t5lk9jjGp6xP6VOPqUqvN8Qe7VX8+XP8vMepXP7oL33gNqm5uB4lj6+K6Jfdl
IwN9EgJRJ8+8WoQEOU8BV5N1dMDevrSr6eJLLzXj6oyDdStUJjcxrxderV71jVIH2V1HIGkVGW2B
vnMZkhw93AvmJ/phHivns8sCuOEgMrPJ2gOoj6YNrTNjY41EqGf4dFmUDn39TRuuJhACRdyoC90E
7J6LFQf6uC7WYXYmFyttlxdYyLm5ySIBxA9svtcG1M3MTyePhVm6whpe3PhaMFjfK9QsrQK/z8gJ
LzjGffdBBwoHmTZuk59KK/yzmYZwLhjkvjSbMEIin2cXNOW2TguoS4LQsfvWo2gbT9lifOK7LEpY
zb90TSjSH6qeAPpBI+fWG5XB7atdP19FejcaTDew/2AaNebONaMvihiNk9Vpw5VNcPKCahnzKsFM
S/OZuTVSRTBvEbnzk5ml5yaaNoW+sKFfb0AJ6PKY6Zk9tGRqkoI01NGcx2xAFpaopEgUDHCzZajZ
0EG/2fa8LmyK8z4I3tG81D3ebOhMnIF1GKNvZG7KKoyRNmItYWq6xdfqeZOZBJldlvqeVMWkuuDr
YBUr3Lot8Y+p2VZ61qaPxONmgoR95EMQx4/UVpTebxVPprqQG3pUwnPqJh+OCBuLJ/mADo0E30s3
jcbL1WRL6+lM4GqMbEyRfhM3K6OL+z4kqunrvJ9RDL7E6EBKX/0lXsY1l10IklidAPM5ZnKSnfPQ
xbJBtAUHnXiap9OKb9n3lyBCIS24MNElPBNMpGcmeJf3bHHKoJqyeuN8zSzn8Y5Mozg5gzXqkfX1
1L4uS1B3CaZDH0xgVEegxPY1DwO4xPJVFjjX8ORLYmnX36XLhoMfj8i0mMxpi2J+ll4x0cigrKUU
jNcIfPJnHwRKdobBiljuusD5qGoTC2+1DdfMdq6vQN51ZBZKTgaTNSKn74H00DNj5jjUL3Gk/KTg
1Ri133H2SSSCRoU9uLdt1I+PYiI1e4U8a1DndgUXt0h70ke3W+QF4t7nTmx/NZ3sJ3TMGK8PHwcE
LT91mq/BRSu/HT5xTyWANW6hqFmUxSpM9SOxVvjfw7aqkjWr6lTVpXPzHN0S04T959axNcrheU/Q
jV476qewdo6Y/FFZV4saDHiRfI8oG/QndJdvPMftEvYu9HmA5AlV35jgf+698EffmnkDKFiv6yuQ
kb6fa45I+gGc78xuahFsjzYl9ZkEQ9I+JWaK2YkkgM2+HwRftncODR6Bh5to+AYkAAIjaC6js133
U+Dmht+1bKBr2fetrMohSH1zNw1pHORtSMPgS8KCMP3Ld6J6RAu5dyXkbj/Q2qKy1kV1UcMgyCuW
ZkvcLRgS83YD8yD6WaZNmBZaotPxOV657B79umr8i+ubCQj6gbfLTboawsoYAFnyibBKVO/5kNY6
16v14InYknREE41iAPnN2xiZh5FsllyoZlp+ALij6p+mKI35mXDRx4Vd2hlrp4sSw8/QT/vmYUhn
9kPCE6DLK5QM3RNfiMFSwvvFnVjUW1MXBLdV851oYXB8rupJo73Gi+f6lSdjGl6U1hpk0coz7Dvn
aatBpxwF8MZJ51cEoKOQLpcRBHVbWBcQr7BjF/hZJzenv1Cb4g2KiNQ+7AwXvEXj1aPJ2sUbu1N3
teTJYGi3icfBoTHtFGnwSAOyOga8Wg3EZQ4UBHtAulT/XSGE47yVPFA5Uy7qP60D+IwwOFIKlmcZ
FdvWXJxFl+zrCj6dqTI+2BgkWn/Tru+z1mKbBsQ+FvP4w00zjT4CwWGwIQi41aTvJZ5y/ZDaTuYU
pQw3nafOBSrK0PvZRaVM/VSc5rmmcgUk1ibbnVvGGlWLBRir9IZUK3JEdLJxfhlBWfOyzTSN98Ii
YYKCh2zyipHMflrE67a1Hw3ZaHsz282l5aR6ryoGF1TrPQUs5x3xx7Z5QeXoCkNupLTpGa7xtb1N
BU4wjytKYsk5FA32O1tV0QCdd8iXe1WTVuT9Znybh9qAXQxiw1g1Dt1z2+i/t0QoNGN0obXvmgUo
8pseV8btYw+nu2bI5jUEQAe+4tngTOpffJqO9ikaB68DBnVJ5D2TdMQc67iS/C8qkw0zQcGybTz1
ddLMZ/xlS3uKlAjHD0zMvLod66YFjLkdmXyYTADA1wnLkWQFuEy0+nuDVTI8zUfeRjdj39Q1tM3o
wMIcSeCjdMtbu+ob3SoKzXAADTHg4BrUw2y2axe84DeTj8Au2+WrhGk8etLTgPdhPsB+sc49rE9V
vlR6eWkDBsh2kmr0ukRdB7Gqmk3i5aueLJBypncLGkhmYKRxoZDwd3jdKHpa3Fo3N14XhLg5airh
Ta9KbX13C+ku35AVddvyA7vG2AEB3RDiP19vaijJKR/i7WEjaahGrMTbWl2SFp8eRrMMdLN7hwV5
eAL9YjQXYnlqbxbL0ui6cy8cngA1hnEEIDdFlBP41dXbVOdD49b1maaLTDNQ0xJ2jkOF9S0T1LXm
iVg/Gb5tZtRhm0k7L9FlBTZ+eQwx+/nndlyAoMEfSfvqSaAc5t4nAoN4uwWtWYqOTpG9wf7vaeCX
baDmk9vi2AHoK2y/4WOaegY0V3jqQ+yvVr2bMWbz7dBCFvrUzg1v8rDl/fh50XEQfVFBvCYqg0MY
6TRGisr6rw6eqeQdXOvD9Bsgzqn4OshBBDhfwRCR5qoN2vhGxXZckb9xkrA+G7xpxVYoF2wfyPZg
Gcu8aI4Bk6bIdqDRi73vcJVfw5xgU28v2zSI13jC/D4J4iTLG9DVh1zFXfgpCqCLyOmaVG2Os2gY
g4jYx1MZyDhic0YXooZHzQeOlmMf9p1nnbayf6BKO09mDB1Y39p+sMs58ptwfvI7YuC/i3vW9DVM
OsfPswQp590QcPo5GUF5KcawQikA3GvLHtdOV/GZmNYFT7h/ot17KeJxu/PbbuixYIaIDcjiIVRL
SgETVfNQKZnqJU/CsH63Qvni5Qtr1Px+3NyAhmj0vQYuh40hKMhx6jf6SYyoMWVc1XI40RV9tfKM
FjX/lFS06wpDwKLP/YZL/yGc9JXkyoALhwEFpJW8ztNkjoJCTQPxJ4Cvl/VTm0i4JmWbQtfiq0Zz
G/1Yj6y/N92EjCvndQvaeQtXuDXH6j5nsWPUfgom2B7c1Mxp7PfxQpCmUzTwaputNPQsKMgNJ89T
39k4DyI2FGLlU1eKBaH+JSLGzecgFtIHmcTA8swPG5oUVEIenI3U384pNiNnMxNV7fg4QTqVdrli
Kpb3YqzWJ9DJkYpvZqN3Y5IIckpAsFmwjSLlKMwWYtl3cvbqi2BdZF8nWfnz+85Mfo47kiH4usrK
zXnleHiDdA3UTIEuGpDjaWaWlt9wq2GsEaKvGpstzbfNpjrrAUNihTUkuKmRD3xyKqZ3NayUVMbS
dhhz7geshmerBoC+D1t2m7h6/StE90/7ECB0VLm145Y+DF5g3hEHi1ccgai9r1kSbMid/NC8mz0N
2a5d4pyhjfwB9zlo1ga8lMKNHG3ID4C5Bx9659UnEbRMZEot9m4WMn0C39ufC4FpnEfL5PKAV81N
GIbp/cTq9bb2F/l1ref2JaXS5A1hzzIy6kPUpl2a1USPkJ1MUoghW0iTujGrke2u5xWouvWGAXz+
kfmLvrXtmqQFpjMDtXzalnNn2uh2hXwx/OC8JH6ppaOwZQ9sF3s3lYpnJ7MKMzdBm/zKyV+NrVb7
IYoYW7O5UUsCKac/u7Vorn4AF7kuG2xTEuOvGmTdYRgDnGMa2rdFzWbfu539EN3YaCt15NZwv0of
R28Z7XlGnz/5uDEZsDxdw9neTaGO6q/IXNVwimzgBTe60U143y6zBOy17maZOV+b5COdpCZPA52o
PsGmYe1gSTAyfum9OZVfPA6WcJsD7x414NC33GZT1CAVTe0UN7mRyFFcVlGPUpmt0To1P5YkosP9
vPTz9h1QKod0iNskwuyWiK1IZy0ahtoTXHSqoDSJbNrnxcfZ/9R3IVVnG2PdKXCiqePLcJXfnYZY
BfQJTTVtdAf9LPULP12i9OKjbWr52UCMrZ6m0Saa5Gtaz/x2HEZKWAZDkQTXo1sbyPUZR+M4wCkY
ks3tbhzliHWBd7HzH7RCSL4IHFbdFxGJ9BKCt40DsnLxF3+kwvuqcMGKY/LSRyAuogjNc8wOJEtZ
Nc1Y3UczLcWsapN8Yujptx8Th7X98zgOadAWUTx42K+qLvLmF+a2dqkzLwhimllbGZWnFZXB47gl
y/ozRLu//Ms06GY7JS2whe9XyZcUhgNRb96B8RyJ5dTNcHct08YL+ncMUYYVkVAzJFie+BKjWMg7
tDXftJRwd0MFF0QV4WaQAmSSMVbDBr7H+QMZXzvk66yvuQgwLtY9t9aY2pWpqIX5KEevn89969n0
Mo7pFOGLbakzxRDIZf4q0gi9SIyLdPxqnRjms66J8vJUTP5dM9QVywdchNv7tW3DGp8kbtAMOKLK
nhs9D0hKBwY7mY/TFqYJGqSH6r6vg6F01ZK8H2iwWmQH0bbpp1VKmRmwQTM0hdUTBV8safvz6pJo
zWvgVKfLRkcc0Hg6xdloXe/pzE7Wjc+x72L+cwbaJDltghBeMHfdV7N6BGPiZmMq+r4ClNe0Ge29
tLoFjjlkYT7KrfWQj67EK5cNM7jEju/HtxaLffst3RpeYI8Pq6c+GM2p8YZtwp2qV3kX5LfU5gR1
xDHzEjtUOeyV6Ac6W+jPZsdrfUn5dcfAaFkf7q593+TYkbT6GKGET84t550ttBc17jQvaGTAoc9D
f90Wc795TFpHcGBuVvEIHfh0kVXDOkRkNd32BIWOhzSobXCZKiu/JkhW3GMn3Hhrh7iTvEjWdcmj
CAsHSjF19RW2F21T1AprZ9Ma8WAtQQK3wYfEXWSc8FxvK7gk6P4gN01sqHwYLB3lg6mm8W7Sum+/
BWZJxKlPhHnFoZOelEfRM4L3Ycll3WIAyeQSuo8RzEj+NgEj4JLDfqPBJEaekUkXqzMFdXrKB6T3
fZ7gYnMGGi9ZUN3Fujnmw2CWXE44MSKx0emSo+NlrTOfY/IOqwhkriGUgUQX/iLBQ592FuUV622p
uo3dHPHPi5uH7X4Ll7X9AJuPPrhXrJmaMbd01s1dn0BGAwu1ZSkANu8noKPDpwAIw2Lu46VF33gF
VG+HfT5+9jnF4bUacTTKGNB3t1tbeQvkhYPcCoErx6jOKosmoh9VBzTHJRBInbMKvfnJ371FEQJ7
FnJ+oPkWghvnzWJ5e/CStLcvuJwIzL1D27d8Mg7IyMdwghtPniRGuyeFu6Pv4dZ5sLmpI8s/8b5G
b5GwWkvIplT4qoLUNhlorf/D3Jktx20s6/pVHL6Hd6EwFBCxvSI2gO7m0KRIiaIp3SBEicQ8z3j6
84HyWdtqyeJZvjqxhrAsshtDVVZm/kPG3pQxUoKKmdF5xL6x/iNOqBHpyHX7rBsW3SNGzGHirXTu
rCBTdhznl8ukKDM95Dj6RxLs0vArCtHxzVJH63Qr6kZTD1PYlMObYUzc5MKJ3ahIdsUQZsn5GMWz
HhNvpfWcTWSTH7MlmkiwV7fGVDirmvU9fdYCrtBIQV7M3sxZ3p7NaTexs2VzL43Y2NMS1y/RonOQ
OBaO0F452YN6z36Y8p0b9zFGKY5ezsfJGcrsw1RQwHptS4/tStekXT4xN97NgqwKW3mnybUYrxdB
VXIdVgzEunVoQMmXsnu4rjvDKJ+tsnPV2axHufBNE1/hIwdZxGEdzZacgtBWs1P7jBSCJemvOlyB
dyMmMOLCxtBGXLKwVHYx2IZZM+FMzOWVW9OO8uzamLCFruP2SVhGEl/LNSyhX4QiK8/w59bkDfIw
ZVc+w27WiTZ3udR7xtRN7R5CT134NI+t4bGcik5jDtzaO+daTtX4IPKiIXW3ye8CvXXrFM0deWZx
PdAmyXxo5H03eFhO6PJS2NIih7Z6rTxLgJPHx0kubsdd2WF/mKLEmYLWqutslxuG0wSSwRs90+Db
Yon3JL25exmauEzBMcu3KUgMhaqCNE7c+SLs4R/70OEj1woQnIsO++iwALYD8amiC3ucjZXQ3Nfm
GXGyApRsOMI82k165qGLW9OgKcoh35vzoDdPKrGyXCNF0s3eYKwnXg0Mpy9yZCsZQEDf+WPBcWj6
Wt66B1vWcpnPM90xnHuscYv+uK25uebGEzM1/VSfjeqNpZJ8/kPjblzNi/XeqIb9ZtpL3j0662he
D1uhcBlqVTZzxkALxEdnCaPozVLoHTlZOxi2GKnJKM2VT0vZIikXXeGWn5OFkA2FaVGFeGr7UWv2
g64s8kK2OW1zhnJU7UXnVoPzxorTMeJEdNL1SxbTdP2YplOV7c3ILLWJp1sbJSNn7Ta5NclqOBqk
q0xrXxPam6e4Nq3J8XrdxZR2Uubg3Om0IRKmXNDm7B9dXCuz+1obKu2miuhr345bPo4we3Fy6aux
wb4VdVDd5udxQXufRWLWxr5V5Hf2jnFxQ3OJ0CmyJn+lVV6R0CetSlQAOax3LqeahvmRJMKxj9lg
mt27Mk+z9kJFxlSdawPzpz+CuoTCt8vZRrtQFdrg5UpO2rESmPDcakM3JA/ayvg13yUBKHfLUDjt
ddL18PkLS6jxbs1hbvmO6OhlJ0Ze4qTRRlr/2bG7Orwzpi72ZYmNezquF9rKlOKWeqmK8/OpjozF
I81IaVaouR/Olqp0jbOWZuJ0yDN7Ffc0TyzrIskAPPxaFOCcO2STonW2M3ylhN8aB9q+aaUcfMMu
Us1jz13ZdbeYQCoWLgB7ocMgbfaJptPWtks62YuXM0nK8ZZmrq2gjZVlnvXz4K5ntTlrosS5Sk6D
S+siYiRUNbh6erT0tuvurQ7z6CcVmUNxFLQA1T634sF9N010oIM8ctIIERa8m5ukLHP7MozyMns3
OTyYy0U6WXchBiaHXI1cq2Rw87JaN+mgiuhiTls3e08+m4SjLwZ7SZogrZyC7pyJFVUi/IHNXGs+
Fgf2UgfAHcpx9xmsp82pVX3AqE10uu+6+PwVu4KOdzecq2JqebC9Suv2Zm55aEBDrARmN0vlLu8M
HjsaEteKs/U9TeJw3o/s5L27rupIrWBrl1ILXZAtW2DSJTe0wpEHkdp2fchS1VjHNa8QmOpyqfoP
UzK4aPOzAYeEfc883iX29Mm2FFCOhFsims4ZfZv6rftYjKYjbyrU5Z3cb46WOqXbbDHD2mlXd0x9
t5imLFiKdhuc1Xf2tdWGZnluIliczpqyHowgGpe6PMoOOw46QQJYqVpaNewTepW6p3W6ru2BYvok
yJ3IJbuum65Wnm0UifFpVgzLvgzXKJ3fojw3e1qMcdiuX4zSMqLHOqtEfi4MFF3nguZWc4U4uu3v
cpx34/dVaZnzUTe1bnleGiutj8sSaR19jFk6PhkMzXHaaAMt5KTr4DQ1vXk1iKKb/H5hPuJ5yyWk
wbBKmflQgG2gQdPcWISjs3chcF7nIwNQ34spi7qrtl/18kIx3Yu8gDsMoXS7/cIA7E6Z6SPdDM0I
UsvR6g5PShIxvytZ7cWO3ntGc4BAulUz05aPuFo7Gv6iaXrLZnGaFlZ4bW1P0K2pyiNPtJb7plNj
rqGqTlTyZdjOxy9qQCWOZNaKzpvKJRURxLv8ndG2smfvRVbR9F7tdIhHqaSZh6NikYjAkJYGi8CI
mvBaxqqf9oRRLN/GvEzGpz6d6/lYraqw/iAZsM3ZS5t0uFgWtc5/OKqoxzec2pFx1pGueAWeHo3H
zJNo6wnW88iZC05zQ3LsqosuhlB9TT+4QNeLy/tKBd9kFOcW8/lMq/+EPq9xPPQTctrNdp3RnGib
+C1osB4F48js2bcpBC7ORUYJYFHnjk7o3qsagWLtl4K2/Xgow7apei9B1mR6lQNcavhAfO3wRL0c
0aOiLhX9J4qyNdE8uwcwTj2LKNvTKskrSO0eXtz1FO1nVHDMQCln044/ICRdhtYbJmZ1NIeCkiNJ
/anBJnm6oB6eLT1ojRjE+p8xg05tTOzFLIuq7PKdcB9S884e/xmT99S9xMqNkd4wn2skbx1Kn8T6
h3z9U++SCms4N0yU2nNYCSpWdxRXHTHztTncfzN1XpwOuaLulj30F9JvjV3QxFXSXxaTVmG41rU1
1a0cUzzIldvIm7mjT+QzO1QTfqXNlB4/52tsXO0fUBtOjU4i+sFzorVqXzE6MQ+Ybz9fwVRqfLIm
sA4a/84rsua/YW7oJwKrtumWzjQMe4/6uFHv+qUKh6COyDaRqlKQ+QKteU5uOC/lK5LMv+GLnVqh
pJBRiOnS2tsOAwB6PC52DY2tV27o7z79hOpSMz6sU7FrAVMXj1mr309OHb7CTf27zz7hopEsN0Ud
hdZ+YcaAF7fLeTLkxj/88BM6S6/rfVkNtrWn4bUDtUm8UKfN8fMF9XdXfsJFC+cx6S03sfeR0DpO
1jGk/OYM/keffmqEIrPagIrAc6Fgwwi0dxlpt1bvfv7hf7NCT31Q7FYvpnpOWS6xcuWXrkyKyRf2
Ihli4sii9uoB6ucZigqr/kezwNABfktRi51oUhhEWHtmL1p/mE3bXac6TZqf39DL3vrB7j51RFHp
YtjjEpn7wnFj2l1uuUx0cvnP06L39r1J/su/KU29tA9Jnd6la3Kns9Kss7BLhpiKIYp3jIL7Mo8G
c2K9XpEYfb26//pmSmn3r//mz5+remmTKO5P/vivu6rgv/+9/c6/f+bb3/jX4am6/lQ8dac/9M3v
8Ll/fm/wqf/0zR92ZMf9cjs8tcvbp27I+5fPj56q7Sf/X//yl6eXT7lb6qfff/30pUjKgNKjTT73
v/75V+dffv9VFzo92c2V87/++iV//sR2F7//GnwqPpW/fCq//BIkw49/+elT1//+q5K/ufBDOR6Y
US4sgMBff5meXv5G/ObgX+ZA8TCVyWQ+9mDJuMX491+l+I2/UXCJgERw1NsMDbpq+POvDNswXNei
KNPxeDN//b8XefN1zXx9OTyZP//8SzkUN1VS9t3vv74YL/zv0uKaHAykpQ1io5u6Y4mTYFK3WjNh
CGXu9DR5hmpyrVpGwdruXRriaS1SfZcvavZGLbxLInlbr/YH1UaHwf0I1J3TL4wuw3i9RwFxqBNr
r2vaLj2uaXvRT5Y/qxzDh/EqnsR9I40DY8r39Wod0rU9E7VfxeHOzOtLpgzZAzz+id9tymOetmdm
kwNpGbd2a11btnGYGvPWDPVrijSwp8c5ivc0CCFBNe9IYt+tM4w624DTVflZIQCMH9f83RI1u7RY
D9a8gcvTlaqd8yEqjiR316U53zNd3q/78sa2qBKX5ZATk9K2D+ALMiMvh1wWmnedHTGaMH1TUEvQ
dHcLj3LzbAVW89Iov+0jdWbQCfITa/zYt+6dcFoSJB4Z0NnBCO3zRst2CCs/a70RNHWBaWq++8vK
+8FL1LeX9N1LVEK5BouJVbMF879oZSl5mJsqNHOXN00QlbZXqOIYTc0ba1neqJZAHsd0jFa10wYL
o3vrtXD+bchlFbnCFsoWNk6DpjBOpWQQnZzKpS20Y6bLWtfJ0Rla8tVch4RhWTsIjW/MMLMPQ7je
pM16P5aJQYVsabjeGImnvCc66e0erNP2cflK9koPCziS63HO2zNQcLyXnUiDXUBXde3o4FkQ9Q7l
tFB0txSCDl3DiSEK3pzbgJIhAdA1Lpu5Tb1YhWI3dPLzMoWLN83r7SAgOXaJ7rP3/jAaeRmq+cpJ
h8uyiZuLqqmjr14P/1GIvEo+Q9KrnvvTAPhNzPzbn/r/MEwCwxO5jL+s1S0UfxMl/6f88u84eZ18
rh4/tb/AnyJsdn+Nmf/+pK8h0zV+I7phLKQbwlD6S2D8GjJd+ZtEecsic6FrWmobsPRnyNSN3/g3
2DHbYL1KoBv4d8i0f6MhQ+B1FPESKyc0rP9ByHzJ6/+y2xybPSa4Mp0rQ/B5qogF6gPaTGaGPE2F
4aVW8VjW4CKGUuyzsK331Zo/93ZSU9Znj5UO596tNN1vRuEtSQXZ1ilpzc5sw3BK7kdYma/sx5OS
RG2X6BguzkmcIZwUp344xojqX8+YQeMU4ezRj5M7snbQtNg9jk3zCZrbtd0NQRehJs3sJn0tY9nS
xJNnxAWYhit5VMo9Va7KTK+dCakKDlRcgLHOI9ANPGODGBE3tfSHMAw9PAMuhrgZvFR/VdW61SOn
V2A7mx2vRWxyTiX+nZnINi/y5tAy0BJmr7pj5PZ1wvnylwX9g+D7Ikv8/otsvoaR7K48VRPZa9j1
UG8a7HXH6qyPILepvn6omgK9xQLGhnFe5Td2Z3jjNLk+4ag8arO8tUq9PBYhc7VB1MNPoAnTrp2l
eIsUd/S3fXEAd23Ph7Ja8Gs0s51Gu9HLMrg+lk2LrYVxiG4vWvfhIG8aDfJeHPIgl8b+0IXdOeRI
JzCTJryISs0BiK6XQ2etkCvC9ytFG+Sa9a4iK6A1P83Xc5c969AXd92YP5Yv/Ul8+lfHfRrj4q2x
qj9+/uQ2F4RvHxxbAuMVodsm4kBne4N/ObXUWoo8Shrsa43Q2VE3foB7i3q/7f1QSghYceTSMh/d
V1oNL0O/v/1i00I/psi+5EsY+faLi9pVdediYOZ0cb5z+jw9V3D/ziRgQxAZXRckah39CojrsljY
0GUHU1Q5JS80h8Gex9F+gE/qA/ezpHWZBW6oHNzzJpKINOx9x5UmjTe4dq8c9S8CiZNrR0GgIFUL
vJ/UaQUl6JeOi8IbjaSzDBqsdi+jOEO+PcL5nIZql6k+P/Soxq/r2TkfDUi6WXQx5IyGCQv7/GsA
Mud9ZR1t+Hke3C46eRo3raB3eFAiEx9E5/N/+q5NWxrStiQByWJE77ePvJcJvdCRy2ZEHo4yjAz1
HNxJvj7o1q5dvxl619fMXL62P79bZXyzKd0tOdEFBOJvv3mQRUhrHo/AkC6aPw6u47lJ/5+NPt4C
rmkbUndRtW/zh09nCZVQwgytyfNDvKjyoNomu2jD+PGVh2h+H1ZhJEDWpjzRoUqcCrmqolUKiCk/
VDJ/DhnUtzH53NKLSqPzMI3j3rSJs2WEMVjqa3ZRWPmzHpkriTtE1nKIOXcWl6Geo+sX0BR2OOCL
s5x+1R7OtPRbmp2+UTp3mq0teyRR1xL4FgOswQmyeUi9Uc/dvQbmuUtyxpczA+ogZuKbpWNPRx4I
syfhx5hzpB9JWEsvHXLB9uD3zcYBQlm12ZMr/9TMs3aWRig0aplACGaiFKyO2txL2d3PvdN5sp7g
0vSIANbk0UqN26Jew4sQ5NczjfS5lUN11g2xS2e5PNNmF8iDKmufV8lzG4WON1TE3MZQAAwjUxxQ
nBheGXXSH+v80R5Zg/D/3zdrvUJ2dO9iFgcs24zrNm7LxNXOpniUO0P2DzrgMVoWovfClKs/6tnq
mF0IqjTPpcRaiy9jfLf5SRcLYRnCX5BPyWMXzXD9mkb6kZ03fiKtj2ULphQNhXwL4ZTkIVk5iFdb
26k8fabR0nlj1DtBwWBaL+r7t9iFPdkZpyfDb8jo4fKNDoF7Gupul3GABCkdQL9otQcFsy0ww9b1
3RiKoeUYoT+YXbwnlsFHtJJHw+R1gFsmvtZxAucL+GthFkcrr9+lunvXdEXBNqQAykInPpD8GBws
TCzJDV5N2bVvbUbWe0U9vCHBOGD/9dgKKL/dACtJU3m3cze9TbEQLNsmtX0HM/CmyZ9LwBoc58fL
ph8v1yJ7zpnhc0Df0gURxrteN0FLn4wrBKIYoJWjE0ihrvGURyQK7AysZmaBBIUNwpp1Xm1H5lKR
X6EgrWE1Zc9apLFiebMMaHm2kDr6mWis+3Gj9peRw1ByqMvBHEbPFXAXhG+iNRiNE2hxdZxVR5WQ
bXTmtXg0qiJ/A4IHyDlqzrsOa6M1jR9tQ1Rn8SLaSztUd6LPuUfS06OdDuRW24shM7ju7Baqrs7h
8bJ2l4llI2oX2liYA3bEyaMTkjNakXFrOLl76Jf8kSleDAZjhes9W+Nl4bYbET0s572agVD1wj6A
Bd7VLolM3Ijs6xYoWGG6btzS3+gCWMSsSLNer8qZlwXlhWxD4/OqYmMXxqwgQ+f1d4LtUjPt2JNy
jI+ToF7XpzDxa4dFW/XJ48uFc7lkMUO57lONM811uW9pDd0fA/SqPd68xOt6ZqupuIaH4za7BOmY
rxY0BWujznV75poKZCpJ76Y+RMRjNSFxSrMw3c99WHoFAUxjXrznKovf4T5YutnXF1wI61bmzQOD
NODezOlzY3PVYZM+voSLQWXPPXbNnjMSCco04gs6GwYZugIMi5bUQzDQAY3wECkGyIdW8imyZOWN
ln6GCiE95rCYgqwhKhGosp291g+WrI4vpxPiG+bzRDwBSzfDC2mnz4sIwxsJEa0gSfITG/sypBb1
Hk/OgHj6pcwJJoZk5YI1d17XJe+xCSPkaXzuSKzN7IoHMluHVuWPPfnVFs6Abgh5uX39EpQGi/BC
6+0hhWVF08m+lpW9njW5dUu9gx84REiP+UaP6GJT32FSlces2T+riXhLWOzE0HbbsWNX6vrlDqcl
e962RJNYt9tRoGx529dc2Ms7qKV7neCF6gnoKuhGjsw1t3y93JZNCVYeSqvYVXr7IFJTP1ptisIo
ynftylJhhs3yNdI5JsEEo4G7arGIqPZKF0d3pzew9PrdrLF/U3bmbtJWfssxtbMcZjPtId7OrLHy
rLU6rhE0UNAK/lW9zhcvkTgBFwoSO8qDCYoYO5g0a1mdO5XXDXwq2hxciTPvu5m/dTpewJAMNfDt
sO61rEiuK6higWPVHD8dEYE1zMdv5wpD1lwGLZM8Z7Z1q7fhbomzhWZNxUZceJDbCptXfpKe6a1F
pNmPsHqY/siia10CD8LQzitGoo8z8moMl4Rie7td2j4kJTucSZTSpwoqD03EBzYjVcFL/M236Bg2
cXkoM93wNLeqzpq063fbGde6fEEUs6qtgQ2k1uxo21y1BMj3gUMQUm7p8JDQQhomSHxamC/vBVLJ
MwVVxTPQBnsCR5mXtVL2xWPqxM/IOu5CkS4cGC2Q9cij3k6b0CUuZj1bIMQi6WpWTLyyNVt4TKOX
ntm3GSNyksEb6rLZYxUf8W7b5HpKeKoWbkf0YNQ+bZr4LK8rDrylb66Jks1lYsb9uTkBEHcWHbXZ
iOcAlRncg2FydlXlhkEKuu1VEG+gE6MmPGvrNXrErxJE04Aivx9heno9xgYHBGGkGnPyXDXVA3Zh
/Z6Zk8VnBjKt74w8rS9Fmc1BVPfvoGpHB+qcJADL1x+EqUN7K5aSjNhIgnjQw8AwVnGGnmBvrZRJ
YxVtqUE9VuetFasbfWAyxwQL0jeZhMNKaKpzZyvgMlA1r1nba0OPTTqJs37BZMrHQcvnIFUSxlKG
4ENOK6Q7KJuXa8t2gkP06GxlXqXqLIDPyf85IPuWNcVnLpDzNVBnFsxlmvjT5geE253wgYyRH+eR
SY4COTIuMk7ehSc2yvYJPw9t14+wqvWmzJFo1f2OPvY5ujQUeoXy3KFePagiE3wRTLYzhwn0td7S
nEzNkK9P+bCeDzP1gc9ey8FLdH3Yt4N1kVfjxyiPpqesb+OzonHCYJpDqDjS/gxRcZdGy+dhJnnW
dGiOsSY6v8KQ39OaPvdZDUicMpAoW4dFFZqVFNRwie3JxDjTGFLiG90kdmNkBiTPN9qU+UytI00U
wz4Cctg5Ee80iq+0qb2EgFGxCKf3upguWuaPeE4CeuO62lNts/jUJLOdnHWJ9Er7ZPVE3bTRjfN+
NW+jLEWB04pjqxlZUEaETHyNoVkkGMU2SSwCqIns2q3yWTPUgWIlLEERfdbnyt3HMfmTHhJpqjJe
3hu9CalGyZUxcpxAZmmHz3i1Vr7Unfy+bKCDmKt4GCWhQtO7hxKfHq/ImvZztLoIsTTMtZAC94es
IglmRvW6n7JNJEUNl3mpJglcWxw3texoCM65iOAgdAvnqbFCR1e3/NZW0VuQDQNlsE3hamDbLPRb
Y3ZaD/Av89uCdYvSFwg6cg/mND2644DsphxvY4cVE7oFooqS0XErR8F2naMjbnW6D4fO1ikLOa09
lzQbR9FHjJQfRDaQI1vitkP+5sH/Y4VC6bzQ9ZhZnUKB+6ropsynY73oHykgm70YrfayE7J9P2jZ
h5QzLerVoYGEeDG1BDU5pdkVClNtByXSAcnqya63cLr2xXqVDZx4o9NDjLScOyPJHuulOJJgzDcr
TlNkgcYVSEXJQ3aPABU2daOT+L2cEsRUxTsXfgY+Y+u+lzn3ihYAmVga3wj0eR8SwbMvSZN3eqbO
c5MVVueshkFzKhIsnmmRTzxnUzn3lVG2l2j1p7ui0QTScZab3JpXSbT4UHpjf3GIayFOo7usiWem
3xhyQBazBemCaoXxZeTeXb9ys+SYcmVwUZngH1+11Vke6UzKHrpz3U2fSy1+hu340LacQ11pXaPE
FMHLid7PFGFbutNsazVimVzDzqTKIyeguJa71Fi0Hd4CjmduZ2a5VOg8tqplnWkQKTSawRC1D1XB
0TNOw/QmqtlS0hK87HKbijIs4cVCZ9JzRT6/yew+e9vA9fULoe+0SIwgNzHZHRX97uWUa/uqPCaj
QRplLk4QAVgdGaVA1Idl7c2xsX4sDBWjZphdn67FSAcEpAFOZOQPGqvJXcLwUz51fEpbPItViMci
HMF6OPVeVj/15g7WWXJBsfpME4K7yu23UMMPtitvy4hjsgs5udJae9oaVZa5NmdD5I5XVsMbWbLt
DIxYn6jYR78jhyIoRPVt65YFh5lbo1rSUl+K+HpJCGM0I7NdodDQZFZ/oQ1rQsSt4dyt685s+Hrw
H/JV6JMe4os3eTuipDExm9PiSQ/cmGOY1c4Rx9RQfyzN25ez153Zp7EZ3v288Lc2AOe062MjzQaY
BGX5zlB0TEc0zOmCdXdJ0QnBA4pQ3z80NU3BVBTrftX0jLvgLfdrvu6RFUOAzep7q/nDaWpAKdCO
KabQ3dKMQQltZyt1l43RjWAapm8UaJhwzhoCoDqYk9N4Yxew06TTkwD30fuXRuZLjaR0ibSpiJ/t
uR99q7cR+69lMGm9fpT2Ml/Y9VwcZ00noRu3pFRRA/XGph9SmaS+huTTaQKN4FaE4RnuvB2cL6mG
W2eJiMY3oy0LjJMK1r2RBxYUbei/+mtj+vQftVJcA6AAoJWuwKkZUZonSAvZKYewo6Z0GMF20Q10
JGw8BOwis+6x/Cbw0sf3s4Htpk8kjT9/rd83QE3HBcywTaTHG5rwbWvKYIaNlchsOKSqM71OrvEZ
MkdOIbsxvUzDCyy2R+GPeWIEP//ml2E8JwuK8t11YOwQMOglffvV7Gx9SDKIkugJRw/ipgpSCK9v
k8neBER1/XEQKZiqWBkKYqU3Fbbk79xaHhZj1l+xPToBD196Z6CHujIchZHy6XCWQQ6iRr2SHcwt
CGwNA7NnS6tu7netZd4mEdH15/e/3d7p7evSUibwhGCqwsntG2UvKDcZJdeFhgNquji7JuKfsGK6
m7t2hNipTUE5tflZEo3/2fDMl2YhOAENWtfh7QNlffvwCx6q0SMaOTQOyVhGQ8dnjMNrDmE/eKx0
mdGcWg59z+9gKk5TaYGSIU5A4OsP+O8GbTp/1JbumlmpH5Y+T16DnX4QplzDAoWmv62D+5zcGD4r
EWlJ0R9QyXeXYU/DPOnN9pyQQCtncu5ijk+vFnTPNhS/mPPlMM567c1RM/j5mHxZ81c8PL8lxn19
1uCIQPgsdprAJyBDjYogcUXNHsvSjxW81aevyW+WkuPlc/MKEeiEqrN9n2WxjBE3wNrYgMhv3+0g
lWaHZdYdnERdwzLHA1qzyl0VmokvyJo9fbQ/mXn6Hnb6eS7U+zaxNfSh09Ugsy89ODZanWR9zbx3
669/u+Aty5WWxVJna9svkMhfsBbDwQEwUlF3KDAP8VVO8mw3hJpBlByZEhVZ1RxjmmR/MNup3ncV
rwg5KC1drXrQ25nGFHmcl9dSegwoW0gyjOtJ71uvT9PPdndm9WIO0CPfrr3aRkHfSnKcIYL9hk9Q
utP6aBcrOjUK+qDfl3DfN9QxswVGCCJPfbPA0rIzttpa4MySh2XBLEOt4NHQytpgu5eDLcUn7fzn
sUB+/2w2JBlmjmG7LoybEwqMq48zvqaMXGdG14yutYl81UcjgrWCvphqen+JISnMeIV7/TiKl9uk
teqbeVOREG5cj5CTDtZLdlGLgYk7kLp345Y34+W07jso4Ve0JLBc2lRJUfFqPDtlgLDslIVjDbNl
LBtQWpzgK/QyiPMtySZJaYcFAVaV9NSghqn2YZBW5WF2dHRcKPU6JHxPy5N9O4nXhkF8j7kqy3VZ
XkyqgQx3Ote4SFejHlXUHKCRXciJByNZCUk52q/E7xefs2/XM9Ch7rgKhFdhtnQSaUBBQqSpeHCF
JV3BlLxHX7J136i+fM4hiAQKP1Mf0xqqos2ts8xaLmZg5HZYjFEw1fGjpIRPJvAmFMf0AikBeb7I
G7easaR4p799bA2weSOnDQdpUXsFy/vRSwPAAwC1FFHjO+QY9SIElDVmNHZX6IHMTXyoyrn2i46s
cy5mfA+m4ctWLy0Z7aehiZ+xYnslYn0fIBW0CPBEAyrZ98dELodO4UFSH3DOeYJB0+Auu8lM81b6
0/Lat8nv0y6lDF254L6GjnLs9OSt0FOiVkPTTEK1z+pqCTZYcu0kng16ZNHAJaFee0AOeE7RGwxK
Hqq5yq7sguTeFOgsHH25ys1mPRspvL0MLzIP5xDBzJluvEqN6RXTxO/PUa7Y2oBiZRPRT4kErTWr
opvZWkpbkkPV1X2gZXQgBkH9RCtbBKPIXwEtf5Dw822sCGZ3CcL26U6Cuu5MFX5RhzClsdlUhkkh
PstjWpnzWVz09FMjVDt6Npx3tKcuXYNG5dYzpN+u7QpZiYCJvy4jKilIejyCaIQa+gWtFX3fkM3W
BiVmbFN2G1b/IFfyrZeeSKlTOKH0cfa92qJZYtGv3eAXk0EPtxkVlV9URnxmIvc9RBlarSQ03ucN
vg66BqhX67aD/LSo9zHOjb4ZYgdkbQgljNzbeaJP8oJtVLkpPDC3z1slbCc9XzfjM6OHHw1txrum
7qb9ur5KpP1h2ECiCYEHTJgRAafZgIOauzUJG9HSxzdZAYypU77spWX2Ho3lijOQIjdx5SNtc7rZ
Fi+6nBonmAaZ70q7nVDV0CN6ifWFnIBGlwRDMLNDGNb38sMLtGkiU4bzU7QXBXD3dZzyEn5+aH2f
wDrEV5JXGCdCoiz9Ns1oIxMItlXdoVQcxgO2hkGhti1hxuNl1LpYDThr8cF0QoU4ZcxeOTNfrJu/
jb+ONJVlwHmBa6Sf8ntcZ87caWbmpMhB0SrZzjd6Rr/fyemEG41r3pe1VfgJEpRzNNIiyExOyFmj
j80kMurGDJvQQagiiFaWKWcXiJICAEJo8lHow0W2VA9aR/P1BX+gtaFr9PlC7JhiHDAfrHpDAyya
7ClNyYMoth4fhggAaXVy28JpvRe5FaDEObYjxhqWvULG3zgvReQ+8z9Aj1wTT2aX5gcmNC8HJIPS
//lL+kFmgeuBozu665qcyqcjKUawujKd4urQAFK8AASFuUHCOohQnbAN1z6fvChbz2eRiRfxlB8m
94AH9f+h7kyW5MaxLv0q/QIsIwkSJLfupM8ec4RC2tAiNRCcZ3B4+v5c+XdbprKs1LVsq01aSYrw
gQAu7j3nO8efYxjSgxFOdQGWocl8LG77WytfHGTezMWbzxUT/TBZmEV4Zrns//Or/+e+BxKRioJ1
b3JN/fWONEJt60saL3vDd/aEPTE3YavIF27FP7tR+Np+s+v9o3j2eKaoT7mUIXPgYL+9pL9UqeTT
xUuXcxOktd1slmbwNultcv9zFtP//HpHhkKa/QUlB6KR8TYG1AMmLVHPY9S1XR65iFk2SDV+p8L/
9aD8+eJc6lrW2001dPvzv7w4ufhZZuQkXqWqhSLQ8RoWyojxNmUlAed3qQz/5tfdljhKJWFxmfjH
sYPnr2cQme8n9/bUIugF1cCO1PPscHf83Y34ZxrYX1c0UAtU6B6KToRsFjfHv7891WmmjV2q9kop
9xKk2mEv7EjlcIIdo6bgxhqgIkkJew8FZegBi3R8wDBZIcp2vE+TUwYPmR4PUoz32I7mCIOp3DiT
bqOJNRrSXenPhd9U+2Ba5AbhdXqpRBagVimZbq5DtetTfjg0enmbXT8CFsmOhIFYgEn6NjRquwzx
0jcH7jCO2mK0mkIncbOtKZQ+zvG0oyPZRl3SOvvSTsQJLYfBRCW/73HRbbm2CdAegs/Q6tKLbI0M
emKe3Ffck3erNnQIcdkPR8UfKNv4A5n4vLGmdnxcKNR2ZRFnoae4qcGZ1rQNXZuOICzHTcqcOqyw
jp8QqLrowPIgC2XZVqQzOulpBPg4obSocrpksdgLr/UPQcprgIuY0N99bgbnPlGALA26w2dfGlDQ
jNX6Mk6B2A+E2vxmof0STYnwzfYpwmxEtOxKJvf1v3/ZQdJ2gVFwyqOg8A8/7z2iQDVS9SaTbWqp
zC7N+6ZtCbluJmcr1sWJ7Ob2Bda5E/rdAJIpI8du43VeFqaF+lrYmdjBnJIbTgZJS0k7EfC5LPTZ
IEOn6qodQwQE97dP2xer8bLUk3MJbj8+q4f7QdkvrofaZJolShJ3FNHYldXBznr/Nw2nX9sUyP5Y
UKxg6hg2GvOXR52d04JalPs71a37Ti0bWkS/uaD8unn+/BUeH/RNGW+5v3qRuIW5NAIAqZdz1oS1
pv2qO801o1kRgwyi5bMxfncr+rUo4JeydzoUN9wn2DZ+2aESg/wAqTADtrXXRgy/cOquRAPpJEfr
LhjpGdBdjzXstK0z/LdGyJucknMOtR0FPP1UOi5/f6qWtix0VgKPHmVjMJcnH7oh0yPMstsvjKE4
NcHg79ntXmg75PvCkfr1Px9aPxVwf9vGbq+BFrnNXQbR700g/tddmmXTeXZnyB3QMOIalrY/lI7o
uIib/brp4JkQhGD2H7O5xnd8kM4dfJQ4rAbbfzZybw0BwHW4z51sNxLI+G72Nh9l21PdqWZX5qp7
glvYH93O4+0Myru0xJ5fvGYCbJKgStjMlZXup2B4EF6C908bxW+KL/d2uf3be6SAdaA3CSFoXHM2
//09LgQmOS1H6G5kVV0Ay807s0mw8utan36+iWBUxYM5Jd6lV/wBg8d4G6zmGhYW2pGVEiwU9CIg
O8bJIUiUH3rAn1jXZn+cV/tHgxbjADMCCRkM2DBNxGNulwKWQqpP66r6Q9HKDgXA6u/l7Gmm2n1k
uBnwsFW2USGHFYVPfZuxV8aubOw1JIhukzRq3uVYSe9m/uWukfrmTEmeFsOFUxBPxQPU67e1ywSb
0Hhyp5EX65jFJmmVBi3nDe9GXX37z4/Mz0CGXz9OmvBoKj1aweLXu1YTYBNeuTftIGHROxlJbfAy
fUmT6RmIe7wVo2Pt1sFyNqlc4i2wSQRHbkNCPAzmjZHSvQIoZm2LgGWWVVqd2zwxPwiy8hgvB+uZ
nyIvWmP6BQheAccsxw0futxDIPi6Zg3wlSw2t+aAZM8demfX2vCiMfV0W0PWb2OxjDtQli8lDekw
X7vfVTbOP3Yrx+LOzYoVLvxF2qV/f6AyjHeSdgr2Lc3h7eNR+GLDqLzBUHkE+tG3yc7yh/0wzcZO
kGuBEKdVwB4H/7A4aQMqJh43ZVGXr2lyk3ekLLscyC98Oxe4lg1Z5MR2aIQd4rjQ7HhGlqHO4Df6
2XY0fStaunEP/QFiqe08T1q8O4YFGyjwnmOVfuOuM24a5lPncjA8IMmNvhKY4j+AFbEjVfhtBOyF
63ilGvLZ5mEv6Q3sHUZ+OwaTPOiaXzkHhfhND+cfVdrtLmndDFC3fecfReEyp4oZJc+OLtwfuA38
h9ta6eAObycr0b9p4/6MmvzlURWuQKFGJxcyzK9i5hLyh22OAzsscqowYw79jrBMnZu1srbmWs47
YcbZnZKDOttgMTZMl/EIT3zosEup4CF2bJkmftJBfJkSeY1Xt99ZqHxmeVqSrA7bhXWtMySv/N1t
Q00YGgHPJciCOLQnVjNl+4+6b9dHm2D0ndWu+rtV1/1hFKwB0DzVJetNGcFgSHYKSfzrpIvuiYE/
iaK20o/g0NetY6PTuCG8IyHXNoKEoa+IuYIjE9nHAX/MIcgXdo41GK+lrDwonbW+Tibbct8Qm9vf
Xg4T0+JWiOtXF5ZG2GuOGUORYrh1bS/bQTdlFQ5GdmebNRgFODBfROwVSGSI4LooVRu7oCtpO+sE
JAwfJF4xS0aKXhAVKAvid9GE/+Zp4SGhF3PTo99Oyb+vs17KIodnKnd+hygng/m56xqXw6l26tBz
WRD/eWv75+9jqoginRKLi7r76y0dGjzK4BV7clGWFCANqwHZXHBEc+Qf1Oq2v1kN1j8LS65t0KS5
8SJT97xfs+F95G2tneBYRsckSE1DGWpZ4IRINBz21Wqq8xw4aZT0ctfUYwe7h+1C5q2I6pLF700V
o4DJg3PMzXkbjBxUJlCN0Kyhy82eNeyblreSyrp7Knu2a7e6He5u3HHypMWDW9Ufy20bSSo3RnHN
Q0eQygf6RaygElVoVqdEGdKbfKlBEB1X6V8LrfIdU4YfYErqEBrXj9wrPmzFazdMALkgdgHbYtSN
rHGmsVJ3L/3Ks05YQPbn0drklFqdn6h3FGUiCsgXerQQ+aIRYTUFAaek4hE8QzGCJDY4w76Wt9O0
zBGDN9Qleco5M5YjWey3tUqgSoasZ1z+qFb2t1zznK8tj3jedf0BVTxnT8622+dN+5amuQHsijOz
6HhBjefVIR2XNQwMxRQAZtH//GnB8w7MyoAHZXCbr1GGhKM9tdsZaQGUGH5Cpuz+6IBPYrGwXaTW
RD0wzHCKrbk/qsH0r1bLAH+Ewn4MhsQ/9B4rtILbHJoAdMMqDoawrxF/o/ke9l3SA3+yUBFVQwxR
7PY2DfeWAG+sa9hoq4/Gpca73sbB0YZwEwWF6++LVb7Kxftaotfd5oVjH1md+oKnRkTsYDzF7uLv
dVtQsqSU0T+XeyD5+FCa8hsMToEmoNJRJZ+/CsTApZ2v4+fq+q9cnf8Pxvf/nyydFtOjv2wx/87P
qbqP//XQfXz73qu/Wjj//Jd/+jd9519ojBBuBwyYSaC+pXf9j+UdKyZXTiEt6lZah7cmyv/xbwb/
sqT0PbqJHgYn9/+6Ny37X9QmIOf4cdLBv/lfmTd/mT9QNuMClQEdOYCHPsPxv2/Bsi8MbZH2jegx
mfpnNfr+y+oZVRO6dSDvHQ+RZmhY8L8qc653hJxlUTEkbviXj+3hzyP7r757istbUfWXs5xWyw24
FTBbEIwe2aH//kpMV8vUWFje6LD6t9xfRnB9QQxgsbRfxjwNLjPH0K0JXsY1PfF6PGAZQIiSze6B
/yvdofmp93Wuyi+uogddgQoFAkjuRFjCHnkwB0DtCF3tkFSskS40ihdoScjtHchcj6qH55S2dnX0
gcVtjdbASTInBSZuenDMBbzldockixUE2TtlmQeiSzLLzhDFniV8WmyVNqkxGX8fY/U4W8culvNH
je1tO2bOHevZOHAnddm9uPN+MLcsrq4gmHcztAWrdUYtPMuB7XyZ/xBiWL9Zeee+0PIO9gTP6NMA
0PQhhdudbTKVowlKpvqPwfP74yh1d6+cASlubdmhJIRlx/hmeEikQOBa2UtkZgJZa3MAkEMlCxz6
dXGCooVMSBqbA6fj3RrjAOWkab+qKTB2I4SnY1aJeLNqYV+QUxo7/oq5n71YhvWkukPv0FFO8D8d
tX9DLC3FrlqSJWyddjwvg5FCGnSSiNtgE3kjAYXbEXnabvEmN4oHZyHEUQ4vbms2YUCZHTIsVc/E
urjv3urHUbeAmBWdaR6aXqy8tfZhzZdlU0pjuiYcFy8jJfinaQLBm4E3O9gOg5SuttOorTkzxNrp
b22Z+RESpurRKQkC3sTSGK9TwzSC2tQJGd9yN5+ujmoPfmWc/VZBe5m5MjOxvvdEdmuI5NwaV2zy
dlmB0XQ7N/JyPDu5WAbcDfKGk1uKg+SAqeI1R29XRlgwHooRzW/BbHbjjQQET+R3HwTNurAZOmj0
eT68p1lCJdAPNaDChNF6ZRh/eGs7IwytlrvSJWEjmHieUh6rnXPLqmlEX97+S35LuiHYA39MPq1Q
rm9yUL1cE6Tm/M7aejRnYT2MpZ7vzcZYcajoOZyYB2zQxt8TOwGbmiN23yTD8FgUrtwXBQe1M8QA
qlfmYYQO1lsNh+shX9Lqnj5FgvsrdSMI8fKoWpsmomrhrlcm+lhMvoeaqNi3ohKCb5OxelXk5MwE
5Q8B/JeyOyhfCBuC+wiCLeRn1FvczvKgZ3ISZzU7x9qlH1JVCS4zVN5IrUov2ZZGENDFNP3tTNpD
iKYmPXQDULQ8Wcx5T52IjAS+qbsbhas9tgjJWutzGRrN7OFuKpfygO1OnBbYB5tRzPKeMBDxpGd4
OBWX72Zd9zQL3KtfO8s+KyodOlpa18RX9wGbTMTo9d4cy22hSJJIzGo8a0ukX5e6UwxP5nEbFOCs
rGCNLwt88vvVE+17wq5/gDAuTx0y2Gs1OcNxrbS7M5h13ve8bNxlbvyUgP7+sBs/PclscA/DNI5f
O7QUT+zMPiziuvtit9z8LS+ja5Ew+GVYMoLpdp1E5kffASzCw096uDeOy95d23IKwfeXy6Zv2nEX
q3zaMXT0m7sKkGoVkmiYXcepSULVUQJnCTw7VftgqeMYNYpFPNQQ2q0pyFIctRg2KCdkqNP4TcB5
vndIZ1qB+we1jYWr4HsOIH8RCmH54yNgboozGx/cW982K5a0OLmXXEpOHH4aSxtoefY0jNfLWJ2m
pVSfG6uif+wnHeua9tCAQyLId8S6VAnC8mAWF9Xk7onZQOxEogm+LwQ6Jcemquikj0N18kl+eHdS
cjbWrEaUgvgDpQdznH3leCRoBCSD/EjrfGmieO2GH17P3DXW6/BekhZ2aGR9XynjUztP/aG6STGR
dLhE4KTlyiXbAnGyyGBg/a/O58LLZbCRKqnfnbIriD5Z+AXm5B1hF/jbpSyro7Jp3YR/5npBwS4e
yGDS1h7jrTMfZbbo4NKU5Jl8J+2iH5+srHSeiX8X825ojOajZyl8xLFdvYEhNq5EeVVqE9cc0JHV
8dvKYJ1em4wsJw6p2HlLtH7Py8A4Qw6e47PpELAhga1LmidgL/+MCJO35x8Sqnj6Mycsq4hyntNF
/rAW233iKOz94+RlRfY49H19HDwrfR5pTT0rqnzJjK613TtdBu2PpIQwH6nUk5+qdhZwRPzliErK
3S+plmfJdOA77gv6Q7FtZgfDt9xLnDnQmWHrtM+2ciWuPD7VPC+8vbYQdzq90cqnPJbtZ1os7ZPD
bv28lG17IC5Q7xK4DEBhyWqQm8Dx56tYY3Fw3DSJ8CoOu5+RzoOevDewL4V/3zOey046fzIgEJ4J
Hrl5AfMkMsEjYxwKzNb8VAdd+nlys5Gc1iaFWF4WycAVrR7dLxILUXWfAe6toyGtVowZJLVEqOS5
Ya12YOEWEDXbrZE8qsmd3ouusV6FMYnnerDKU2D1IL3EXN/HhZG8csUkUoDQViigmh9BrTVlsIM7
JixzOpGbZQ9nmiowYhEqPboLOgerHVFBTmsNIHhmQMAAaNnCLdev3WxVWZhDBtIbidnnbslLe4hW
jDrYB24Ix21S1vMhs7jPTElyjPt6xkyEgLPuFvUpscv+6omkpDfAxbCiHbzVfMBbQuIOdpmRNhTg
lFflvN6PA1E+XRvgFBcA7qnF/P08E9PEppqXkHYxpQ7zuQH57ZAIiCjg4PVA409cedSJcobcPhue
8gtlA3NazMkknjSc7/sg86yHHHb4huEXj8JaI/jMOtE98a92boa0pGOMTzCcW4USYeB5SvolUvWS
lIxluv69ieW6iTN3IQvBHnYxETYcRwLndOsam9rysLjXa3Kv18XdDQ7PqKM6/yJJ59ogoSXyx9k0
zndlHueuegfP+hG73iYT+cn23plQCSzBmjYeRNsecX5d7wbLbWasE4v+ZKilfUBKmUUC9jm6f0f6
dzeq8LpfgM8SLJwHe7LACa/Ig2KfxRByMWvKvWumPtdRqds78pDU1ndHa4PTqonm2LSWh3427fpU
16t7lUGpH5SrjA4PU5Gd0SfnL3qM1cZGE7gH11ccMzLhHrRSAj4w2qHv2i4Lb5vUU/bJvzmbEFtC
uQ+y3hPbDPBtQxsORy/dBd8mmIn5VhZvXI2U8c+0PfCj6TZLm4kYsbhMDu48OUfw6c1OtvTWK280
73BytDb1bf4210rYJ51oI8wmy4sPQRy3xSHDWHXxbR8wrrW6B97yhHkYiwmGCeuPsU/EgzPZNMg7
BpHP7DaKGBoFRxdLUBqH3RDjsoj1CVvipWMsJQiMiSh6borEKrlMNNfRrhXGxzrFQ7/XcjBODKM/
WmEEhHl4ysDiahffx8pL7nN2RU7/oSQ0D1IoSq4lXpBfmNXVK1KqN0Obbw3JJw8ccO25NifnjLUK
7LFD/J8D5pdAszr+4ZLthJVZePczInUKaG9EjDF5TBPSxngz5MoesjA7mbdBU5n7HGMSLna3fVon
6cTIJW1xhxGOeUuwzh8ucXSPC7v43k5w1sAeoCyzqmI7Fv337sZBl4nZ0gSzGk7OJKboXC18htNd
3FEUpJM4C76hCBOEF2lp1q8No7BIctCgSm2zqExj70o0nXqzxu6uteWwA8zd74va7rGYc7m5dG6S
n4l+8thI7GI8kIxB4ZYoG0OWuzxC5C7QdFbMOItXaZffjdi/R6NXb3ILfFY75+YuVdV0NFKU4h3T
rfqG/JHWsN4D3iq/aprY9zXV1wbsbHJRiD8PYKuQDFl/oGogA2RwdrnIQWXOy0EYjuIutU7hopZy
Z3EgkVWVLJjlCA47kFuAWNGeNrU6zql7UoukCZqccYrLK1Je61z5uO5yBG/5dm3chtmOJlRpLr/5
U0vEYq+nl4bFBGo/qcFnLVjL2hwnJLa9x2Shoo2REZ39YXQeHav0T9psdDRYTOQ9XJT7mNV+HoG/
4SutO4sStMI1PhYuNm8eDWPuirB250NcSCYZXXoigGtPDElo3eABnuaZxjNVuUVI1ZGeQMbT07Kz
+dxhRAoXydmEUqwej5ZXWvjMM6yvjtt12zLvnJDIsAPomgNzrvm4Otqnp4vOJZFZcYzXkv1Pa77q
uKkNujxIaWiDG2eVtMG76TYOwv7F+tQhYtoGbVKcmnkdQ8uwkmthuETzTYE+rDqzvzAWFZ+ktzZP
VMDZcYhT/ZZXcX0UVWM8WXp0n/K1zdkrXUJkGGOrC8ZFdVVlu0YmRdtXIFlcoa2GcYkz1N8IS3M3
hjNc5jY7E7fuhpjH/zBnzj6xbFcjd7djarwALQaVvTBBb6aAWdtSeMcZgep1klPwTKjXgHuxzZA/
UcDqW1exF8zRXa+5mIpmv5XWoTRJBWSiFaL+ecr0nFMnVN0HAEonJJuDmStX/GMv7AO8e+NkirSM
KmsayJcc+hNqqycXXL/rA4yzne6utj+15nwdSZlahb+zB/k5V9N9NZnWgeTJZz+g8WaUT+DmDnFu
3Y4lSQYGMZKot7tPXRK8w60IbZ1+dDQ2tkWXQ6PzK4DJ81gegkGysU+iujj5ZPMcd/Ux8POz76qS
CDpnPctOAcJw/eJQ5gxvlhyYH9kEB4BJ6XEaimQv9PhsCnym/lLBWCi44CHcaHMejloeTZfLFYjP
/KvAqw/C3oMUn06VDDNEHRTpxkHVmQjdoTD3BHzGuzr34vNcYHM3wNUfAoub/qZqM4/pnx1v/NkL
Vwjkx67Ii30K12Bk6lXaB+KdSY+3Uve1abzhQvNdvOKxJWwON18QufbCwZiXJfbnPF78cetno7uD
Ode8GVNQhL7girJKhEpMOJqzqk39TPjVQ+6am2xx+fvw+kFwn4ay/V7NhGWWjEPKTeKbIPV9Mkmx
GbYAT3e0mJpj5pMM2IoZs2LeLdfVJuRFerb5VfD+yLca82HrwY1+x/PYHjUimod5rNxdbGorBFC8
6ZOiiXQ7mzuph+0objgAq34X0jCfNMlk3HDmYHkEzODZG9+Q3W5wwbpPaEw302Ty0cOV33p6CvD5
E3a5aTr3UpKaE8pGThdvif0LluRrkpqIuazvTGEV5FfvFATPSN/gFouHJS2OJQAKAmK+L0kncbIz
fgqF3c4F+r2kPfRWV+84No3t5N6s17ZhRrVRTndjrglR9Iz0wMl1yC33YHl9OJFuPJk+GaJBefD9
mgXllRGn7Xc52XdG5Qb73lsPrmGdXabcG2qtXav1Z3riCcMGIfJjy3Hw3EF1uROx+jwKnMBdbbyJ
NHDvy2wePgxXNAf+HIE5ZYvHBeIoWm5jlCjG8xyIay3asMkQt3p1Iy+tTZBn5trMCfiQ5I1RIgTa
b0PJhcQe661EgxxmktH8SuwpNfS2a/ItqPzvI0qEjeZohphBtB6W2W6zlJJZhX2UKj2W+bxVU/kC
34XykoSHtNVQqTnAdyXYFJob+6Ja3o3Gd1g9MCnTKTaxzzrF8Mwlu98hP79mMfnIgTU84Hyi1CPP
5EH14jWD3771ZkEQSQF+xLboGOEDHAnOSndzm8ICSO2CVp7l3M3Id0K/0BXDiiwOXTANZOZGsqtr
ZjSWPjn5xQjMczOlKcuxeh4znJW6OsVBHxzSfoSHE8wdcrExCMfaKl+Stp7fyfo5ZSuQ/IILx6Zs
5oNsi3k/NKldRcW81EegTiPgB2kdsajbh7y39APDyeQL6hekCp744Mr/IrpiOz3YDc7D9ptHn+sF
3n59tCh9j4rOUFTBKjGItdxUhH/tzNnzD47NXKWaxvukpN0yjnXzJqyMaNxsGRPsob6IrAYvOYJ+
ErOapbnYUFQjrg0xcOlVPhMLiqHXXOdrvToMQ8jvbI8SdEzYGTOBQ8F8Mbyy2gRTNvNFmQlJtHEa
YXyAb9k2In3V7uzc8ZxF9rhcAMr1lyx21k2dmXS9jqSe+RH/tn/ve4coIm6KUS1MpPXm6n0FmtQf
yMV6DuLsGVWG2iP2aPZEyuRvRkXnu3W7h5FoF3BEZnqbWSEUio0xSjjnqZO1QfPVAUNfNE+EpOjN
Sp1wy3sC/W+01XFt4I+10/TZrTX+GXbxo0wT5wofKidxQRm0iLFqtBvaN1TL0yz8C9IYTCn0hRoP
7gd/j1BHHapK0aFq3W8erS5yVRb7oZLZ/Jj1SWvBn6IfHpjACGKmcrltJ5+Ij80vvU+GaSXk3ER9
mhF2hBGACNN4mbP9RJrJly4jomfIhburqTQpqPIxRIhLEBZuImgxWEXgpsDisa6QDHVy0XI5k5hm
vJExSVBMw9Uj6g3Leglc1yKCxM9z4rjrMruQwJ6cvbixDnqyzPPsocrflFW5qs28QM/CfJoS6tG3
DOx6EZl2OpAYLuy3lEHX0Rpk+6NXDaVj7PSXqePCVBnCfLQrN7lH+yHw83QZ8mGgSFtLtlaUpCMn
r25K92LqIewo/gD72OAX6FJcgs61n6FLJScUqfYLG391P0qh9jpph4qkhrbd28TPtsBZSwLPCyg+
BJi1DUeft24Xp9U3RNRIJ6xebPXhS/aLDUrP/BXkwXUk1JVm5lQBca3l1pqd7zE20z8Yp9YqRHMY
f4uLtHyhDPmcBag/2rx7xGDyYge5DvWt4TWSxTGsRCDl1M5nsrF4XF0aX76s9GE21uqjcVPv4DcO
o8wEcquuMS4mtAcROufrA4JoYs3MguDxheSs3Zrb4AJNhwadJNb2pj6r06y583NBnmQ7e/tBDa96
UWRb2N2n1IKNT+YeRCzblXekcqWoj/r2i5P4htqYsTfthTs67XZ0hNo0LhebJH4hKzo4+sGt3MFM
JP3xPKdZxoY3Z6fF9n6klP8bkZWgs2hBsRPM7k2hfAtyL8gK3PYrkJJxgPcILvJh9NYHmcjgUXn+
vLV0ATJ0sL9WADo2nZuK61xSG3e4qc59thgfWiYJMNzgSzBY/kE2ivQ/hDyQr4DgkoDTGIyIgBjO
2rYOnLpcje1TStX0mhWWe2dbPH6EVEIBnH3jwMWONIsOdPHNeTgzmNrhcbtYFOq9P+i9WOlKRtpe
+2PeV8adXvD08328KKw5N5kr45WOjAplSM38OKOF3/HmUfYPlrg31ta8wE9dN37sZifLRwNn5XlA
Z0jm56GanywbsgwkF4+E1ck62XHwTFaBc1ZV9cz029yY7rQjCD6I5qF4qYvsbhlWE7MKlLGZDDsL
cIfleVt3BOYiq27Y2VQ47IW0Rp1ogH2RbCYvJ6wel62iC9A5PMzYZVhAbMhW0DWvS2DIb7Xr0bWs
VbClsFj5em/aSB7DcPGbWnGlzpsdeU3ZdVB9/NCt63paBvQCfgDyBHbIq5vIR9lnuCiJAJaZdS6I
T/Lpdu8dt6cUXMRjQF10TtUIEC0N07J7W8bs3dU1jda+UVuEmkRkPWJcUuHKgOW5c0W5tY26eII3
1p3bvh5CnUj1BrRKHvJuoqSZ+5p0VigMq+WFrWqcyPMbY18OxJuOjzOzpmsyqeyUsdY+StLf4m3h
NZTdiKiszeiyAlBHXKzRZi7WQp2J/GY4JcTrhLPVHVE61BXOlzXdkz5LNYhRAbGvt9ycWvgyt0DO
TVqOEu4RjFO+Rr+038wWtTgFEEk1/lxUf1j0Glg/I1Atfmh2IsjvdfBpURWGvavZ367BUmTe1kDY
9nXNKcw4D6fHdFr1MWmqXG2CbjDf3bQzXrj3C2KDLPdtrgpcJPTYFYY91d+zL/Qt79opvsg50F/J
i+FeR9Mg0AyF8twl/rNy05zurTO+oa1L77Uxs4yXnC+BGdOk7mKisJbNOqSUmUUjgpfCkmgd5npl
u+pM/XnCe/k6Krg3+8KjT0UqX13RyXQc4i0BMd4nBOkQ7lHMAVG9STmtfCSp0yBy8tLXscAkxDiK
Mq4a7XTHjdo5eGOZIlaoEUZuPLsEq5FP+j3zqq8KjuR2WIavXMsNvWlT8mDN1v5aUPAxcANKBc83
oyXSI5s7a3tI2Slq/hfCaeqvi6wVJaXpvhOwzlrij83+agjZ/0HyaEqukh3Xu2bU7reMghzZuyOP
fowSjCnrfIdqp6Q9xky4k9Owa1LgYyMK6htFO+FBaT2+vVFJcTAANjB/UiQHIwa6dbqgAvVCf+fT
GXcVXjUItll6MOfuSc4OY0iiiSuAGig9szgrroMh52c6awq1crldVw2+0TfactgACpfEGxJnmIQe
CeIhMHD3jxo5lwYXb7an3ijKV3sI8EzSlT14cyHui8nIe9i6/sQo2hZbgRB91A6qOJEgw+zmdMdE
cd9OPMDJ6n9Uilxbv42zBx78NlqNYDzWdm3fm1p9BP0NlZRS027GSX92GgKLegeaPC6mh1FpYk6a
EhWMSRRorOxlK6HYIJ17b9Iw7812I+z6jolgzb9vrdekaVEi5x05rv76hkDUDAEldtGYjRMEScvb
xEV3IkXqJnECjc8tUO16YcRPYwNOyRvllzke1BJlFUJHM9DdNfNpfs20wJ6cPM6LTUa81AvDJtAf
Kosfp2pKsdQZ8+d4sL4XK02HPIid+6rryjd0k+yIOVHs8IzTx/FmMtCuLMptF7QKrxQHw7rN1jg4
p7QluXXkWfaiRnN48mwGPhFCnURvUSKmZzdYbmAa37EA53Imu7m3jVcxP89LbmERGfXemQMuaEQg
MUEkwx2XFQ+LF91Oao+LR+QFJcQRBAGYB1vzbYZ6tJnHfqGboovbYBbIZTrpiDThF25mVCmDA9i6
bgSMnUzvyqVIQ8JBvzB/i88UItD9qCa3ZcuFZklLeXYbttr/zd557FiSZNv1XzimFVyZC4Dk4GoR
4oaOjIkjQ7nWwtz867k8q95DZ7ObQA8egQY4rEod4dfczj57rz2mQNM0u7/rPI3liyfmbREZapcm
tj50fe8dsrpucVIuJZZDZ9zH9PfsWTIgc/a1qtFuNKU+fanCh3icABzxseR3ZSnoNaVzZjVtXviq
0lDgOrq+NkMAOGzXSmB6s2dho6j9+QoWm/etdVnke7YvzIBs3SYQSQTdfGfm6UFLfYxmZ7i1h/oi
onlTouZdN1PvHp3cgwwH5rY6R2WEGNcYdOZuWKsMuwUOh8O7+m6Ua0Kqc1mpeJU9fNJpIHa9yMOD
Dd4rAroGxMPkonB2jOmQF7r/mY3YePDPCuWtIlkmz3x/37TVpPsJEYFXF3t1QusmY9uEnS7tYKul
8T7GJ5aslBnLdrXY0RF32N8ZG8exaQWc7cHdqsxlpdia41nPEzxQKkV/9NrWl1Tzfqwbj1ArFWur
1q7OXim7blW7kpcNO3Pu/42Ok3uyXQ1ycdrZt3bECd1XxoVdww54J/9b6iczl9nnLIrksQta75MN
XHAlB6KuQ2rXK+Zt0n8+Qc2Ss9DM1+0E0ECwkL2tzKbFPljiPU5NsTEyu35TAbXtqylcmp4n2nbP
vAviDzRQJg+rsW8jy7C3GIPSim9cccvifzpWcUlpejc5xpmWVD7aac+CSWCuLHvxI2yn9i2gltJd
Y2EzzqjPvG3GVKYfIWIlY4Kj3L2tzJQYjgz4Bg3NC8LQjySe38lN5bzG3fbJtihATBpJnRuv0+TV
ZP586bXBWmcwDH1QLfd0Zg0whCl++cxnZtlEpLi2WTaVd74u5nVY+u5tXxQeSZ5cHeYyG+c1Sl+/
M7uocggrUQsZqVUaKibRXqw1lUW/BpwMWWI3e+0dGy9z1SYVpcJp1E0HX1i0FcfC34tmAnXnGOOV
J9i89pxH95g8BFFuysS5tE+XXEbOwer76DWG7/LUZH2G1wHXCtseAzOHcMY9aS30cZG15k1qKXQn
oy18Fl59tyaEtqkSiZnIi3gTJKVGaB+TrCCjFW16YVpXxpCXwCVgh67KmZD5pvJJJ7mNS8O2132n
ZtJv+ioEON+l2BnaLJ+34DIePbT9dWKY9I1ymm7Z7xZXIrcucoSACuxfriw5ezfUJlbM+9P0PuY2
dL7OV/6dw/Ib5JicgxsjMYt7lrTBgyWc6cIC2323/Lg8C+2yVyuN8ZS2nqYtNcppwKti/8HRbBnp
vnjt0KHhQwztfG0nU7bDSdPueZXid8GzeQvG+h4LXnY1cec6pAGVxY7yn5uijTddCtiOAu4pfWrw
61zUOEmwd4OTPhP8YEcg/BlzUzLW69qer2nXLtdlFo42qF7v2MXZPi5UfJJFghwZ+v4plfKmDrNi
M9iFf4A+Xx7RMgBcJHXBJ2JSJ6Jx8x0ZaPTN1vOKdehr4zUsW1wfhFZehGvf+234BA5LXeI2Kjde
yBRHvCLaFErGG1JRdzF7wgQ31IEEKp+fINBn2Jgor/lU3mTV2K7LNjvaXGfvSupdD4oh6irQBeQ8
hif7uvaC6oDu9+F39aNj6HMUsTDyhTyVTcHSxvCj4UB63niNW0raurxYcsZO8WSC96Q2mp00Rujy
ZFbugDM3wxPiyGmTmFbznGd8oWCK0gFbWKRLWxbVBsuHbjnSBWXUrsp3EfnEgyUSbB0L56wwGvh1
WY8AMA3aggAZsZeNia/ccUyP+bKSn7a8OaodO0njPFjjV92aaD1dRF1JopD2claRN5xbYBA6W5/w
E9CDG0TT49hH041fhuoQDP58j8Uy385JiCQVmOV9w+XiXvV6aXko6h+aGBaF98M0nieyThhgTf/b
nezweeyyCfAjQymKdNhkfPLn5pb1UvBSJrne1EmFaoAxfpOVJN8lhajHVMnqWMSedWcmbnJjlx1C
+RznGJuV3V/QBgj/KfbJ5CBLooIIkdgdTPdMLtl5NTM1cZ7NHarhJM/DrLFK62zK8W0li5HXCT4w
/zr0DJvRByIhd4h0kaJgnN0lDOEFgwB8Sr9/XaSgFyPElUW23uh/zKFrPaNuJD/wp823aBv2lvQJ
qeo2SL9i4Zj3enLZHIRV/kjCJt6yFmC8L4Ve2UHtPUjDNPbx0Mg1RUzx/RixPl/XzpCf+jjNvivT
Hh9KXq8sZnR42wSNlHgn8uIAq8bZCtoKTkNh27um413D8FwalzzX6gcyi3vNyopugcofMh55p7tl
Y+A8FAMDuKh09pBV4j3tWlqPWt6fQx6e4ghyS2zL9jZqJvOnLEdkxWyJJJVVD2HASwTGoLZY981s
QX2guhZ5ZryneZULoKWGlvyqV+/mFiEDRjrpjcAyvy2SEmccOjXgJTG0zLXhEF9cLgc7lnHhqaj4
HKq2oRB8YtRndEYtYBtl3auqC+/TIKi2EUaAxzJMHni7cueRzNK8fu1DW3hUUag4O3dZPj25Kp4P
uqdFzxFwAFYW19oNd+TsJUhretwbEcavo+OhuQV5qpAd0LdpDGUvJBKR7TzDds6d5c4/yzpx937M
9q7rCxt0r2SPR3HQmu2OfkAN6w+kHRZ336K916RmvzHX6LVfRfJhptH3OOohpydVw4G2kuBUZ8pF
02ATw0e1WfUO1XCa/j90Be0KE6w2nDfQ7luvmG6owLsrZrIGad6PuyEI/R1uMu6cUSL2Jaubh26c
aibmTh4Mp6EwuvNNJRkqtf89C1fyppjLpwyYM3fBzt4luVsd8duHN206tFQhddkpNvn7RzNGwVXm
OeSocvOLA0dcj6EGB+zmwhcrmeecQf8dr1iaplaud/GosMTnfvUlmyrcTjLMf+S9XmLTWIaf3Jz9
h8R9dRnLMH3Lgm68kTZLF3RazLAZYUROpLS8+y9xwv/7VcDh2f7nFXDrmB6jJPrZ/m6E/7M8jl/5
pxnec/+gFMJacj+8I7DF/GaGp3jQMKipIT+2WN7/8sLbxh8ehHks745P1Zu/4Dc69Cua4fihxcEe
+FjGseXRnfIv2eH5w38zoS8EHiRzUsp0VjiQAH83oTPKe4VRpHrvcgQ8FehRr43Hlty3wriHI9VO
P3phvLPubb/81i7fFJMZ5pY4HrZOp6qtNzLIelIEr1zzq9NI7SUGgCT/lHk0vPyXPGb/NHDxW9PW
v93DuBQL/fOH8fpnmdRD+1sk49eTuPyyP5/EgFgG8Szi/mBrllwGT9V/1moBwqemyQUGSXrrbx5F
S/7h8oDg8XNMEqK2JIz816No2X/AL8S0bxD2XhLf/9KjCB7v92eRPJzkj4FDwRbFMBGwf38WJVuO
WhhZcEgR6A86NrJ1xNHt9LMNLSICECW5CWVIM3uHuOU6iufpqeh68UDierEfNNei4XIU0cV89iw1
3nejg3OxaLDbmTFjgpMcrKkydrJgobSK2/DZsfziGkzEsWuJAjgDyj54+nsBnJ0RZ4rfGUdnFLG0
XFtjfsHpBeQoT3HirzoXLzy2fwd/MxanTY3f9zHQGtt22GNtUYgA7WID3chGG2vwVdVqJp1JUWfm
HUQZOPLAynN6yIcifk3q+guTRult0AUahKAkfcN29a4CyzgkjnOTli5GpDjPzspnz9DZDhxoR38b
ooTYOZQNmWq4C50I8YLAOL8OMnnQQ5CvVIE20CZyYqesiAE2vA+yOHkdp5S+w75GeRHlAuPuVLNS
0j4aCLbPKScUUOEh2rUWibuOR4RNel/U94ZKP5XsHJaEIeloggDd2jRw0Pmd8VaYU8FvFZYjnRU0
PgBJjB5GXOR4lMXDOHj53Zi7Yp8rGZab2gmNO6nQr1kOqjhfk2OFeIrtl9/TUkA6qffL7FWGsFAe
kp6C0NAig9wjW/cM7zhKobC7Fgh6whrHds7zcz3lfboLZytjLQ0qODzPVDKNu9gXwXmkJ/mlRxWg
tqRxu3gf4OE9Nb3E4RcHc4PtW5KFXkFsG0NqJeocs27hGB8u9ornspwwofoB7kLuY02j1yPs7QCW
gw4ucDoymhcbh32PSThqxBkxBwa1M2ny2tMMcj3j/6q3ZpVGyToykeNitoUmxcZcQFo8KVygWzBU
QTneSsfuzDud9X7FxacDfY3HJPe2yjHhgQWtqdQ9s2QYHzw9Dc2JJ8yOuBdEKEYddsUbIVT5XdVJ
cfaYQ6Ntr+u2xjrYdHzPdeKd+i5rAuSbFqsAlqM7QrBHPzPQOeC6oANl297o2TQC4FvR4xVtHfuG
99tr3nkXHLGgqhNSEF3SHuIeM4dsjesciv+qsqt7BL73sHYeBpb/2nT0TRLYB1lA2lZDc5VGkPiz
CtcCULexXmFAyWiSntd9W/EtsxSsBUx0xwhJ5pJoW3zxODPKsx8fjQuKt8CT6t8Zy7xVqWmFK8XY
BQXjPv/Ub3u+K/qR2zi/xjTr10JY6V1nGMcal8RGtQz9iNnO2upSMj2Z+HRQvkHbinCF7HLxMWJ0
AB5WDdtYHgY/OuRyRse148fCHuN9lqFaqdyODo0XMYq6xA4CzSbFLKpurefZ2GboHj8dB75l4+2B
ZMX4qSo8IbUXHUocPAvPbeM5dCes08CuNgjj1bWRpO5boKMHEOasinxr2KuQZp5xSHeZQxkpTg6W
MUPofczO3G1bU29Nf+quLK7xKxrUjjEtJMdReg8cfdc0eUQru9HWKUugqxUSlSvPd4623H0TtPui
9oe94xqfOVRQ0t/6K8rCWztWJGBm0BJO5z+KeTS/VO9n78Mcff/N2+kfBeDc368ePuhj7CDQNpHM
QIfASvn9uC/rCeROwu5ARITX4oJAeDDnVBpFUy1v48rlUyLmQdZb2WTdtVFNySsJdaxJ0zi646pg
3OCchETjskkJgQ9Z9RBsowkLFM9l4tPVQUBuBCGV6eeqLU0MmiGfZ7NVpOC9ekly5MXcuhtNFBnB
r27x4JrxgLYZuaI9tqbksChRlUedjkAufp0m4tfJgimJU6ZbDhxIjbE4Dr32rAOfS2wMbVv26HKO
2Plxlt73qdAeu3bDOzKkckwpN/pgIgPJvhTixu6AYt3tFKt0ZJqE7yb4CcOJ1Vka5dlKsxjva5pu
gfJM68wK0E8gmK2tMiCmPtj3c2FyV+M4u3LLUO4bMn2bYOypcqkQBNkAMvOW1skevP7LZLn31DLq
bhubNPI26xqW4V1G6GGfUjowrMk/kVYJZz4trpGysyeBwCnk1GaaPSS6M9VZNynZIISBVUwDznYK
SNkajSg2QRCVz3ETsN8OXZDWRnGTVG161pHpXAYH9Zu1cFT+4FDo1nnjzTtJLxDwEchTfEOb9Has
oYFHvRwQ+NK7FvfuyTWoca6iIjWvIVdlNwWblYjcf2+k65zFS3KFuds9x5PwbqmtEXtvjJ0PPxzF
noh2fwlJpqwqDFcfYZPwaZ2SZnjTcslw+aN1G8rBuCPIgZvVNN8d1lQsrTrybBUk2JVVtJccqRuF
z9rnBaA4syFzqLpl2SnGsx8BB3SnlmgOgUrWa5ukNf1V0+urupevcTRPGAXTlxyCPXVj2L0BjOqt
8FniW7X5WAQk4bJhOrTO0j6TA8ac7M/IMBUOdPEBiZ4wDAXf+zruTzZqZmyy30C+x1r6Ekb2hvje
Mlq+J6aL0w8RckRq0gN2Qyyvn0U8mTfE678qJwroWajJ/3lGu/Mn4R9gcf6UftedYp+CpM7N4k+S
ouo0un53V1SWPnbUReJ/SfxVsVgyx7H7WKaJdSntz9FZmuCK1l2DO6GyzEySs5OKH4zo0b7QhnlT
NsF12s56bWeUZJXoLrAIzWoHYhi74kD+apTtvHbrYdiUY06yntOK4oZt79cbbgm7qu7667k2W3gj
Wu89p+7WxWQ9UJI1XeemmZAZtyjTNDXLBTbSNxGIgDt60TpAAGT3gjE5CrbO60jR2EX3gUfmLJCY
qi2RO4zb+Yihyqy/AeFDEs2Q5pxhrjZFB9vLLix+NJHRhowEHhw1pbxhB0v/gO0EuMadtPXi6aGv
V2NbGK+JTPpnem0MaLOYQ77jMEGpKpaEWTpEoNCkNXX1XrQD2cCqaYtzuLyj2+Vtnf16cde/XuJk
YXmh2x7dmAf/14ueNSYv/fnXBQBPDJeB6dfFgE0LlwR3uS8gDPV/Iqz+n8Xb/42nrWXe+b9OW4/t
Mmz9/Ltp669f9te0Zf1h25a7ADiWCf7XeP/XtGX+AREMwh7ICNck7M6b76/B33L+kNIlOw+5ymHE
t/ih/5i26JG3Alge0kYzABrs/yuDv/OLav038XOmLRvGIr+h6+J0Cv6P4ncMq0I75nAgZajXOITJ
+Sr/UIwFre7B9ApcizjCxJ1cYsTbz1hQJ8t6Yf55LbzcuA9ZzPFmVp89t0l6pIph20/usBGkxAh/
NOVDVhvdGTtduqqwa2PUhpdLxOwOOBgkPOrnDuVSABdF9Q0VSWDREh3T6ydfq6Budu6g79knfRU1
eUINOy+PJAkxWhbx/3Bri+wbG0bxSlaieYsrjmrmr+lAFa8LdIj35aqKxrekyw8QUK7aPB3jVa8o
SSrc6BKJMNgkFkhno0GYNDllr2jAs88Iu/OJUKJ7FZe0gq9qD6UQVKh+DoPo0Uiyn1w6XjNOk5zY
pQbrDRtomxLUZbE0wJoYNG3GljPcU4NIKiJzrmrXnI5WhitiDnW1YenHhrNhFUW57aAn9m3SHL7N
IbjpNOtws7W9u4VaR6wm3sZNl+01PVrsHRoSPDhx12LqwncbHMjBBdB4ijtuvhCVLNI5gXdkdVaf
KNZ133tXv7VTECPJzw1knpGRivz7ui7t+n1wA3EduqNxDFTtrpKehN6cS+d6ztqBAbn6Ss1e7UXQ
eLctO9Wdigg4DKlprUyj8tfY9xx63amQUkHTnhqO5Xu/mz/rmkq3ClLkrcqH7NWu9Kvjs35XRKpZ
8qQsbTvjymmyYVtXBMNnzEXrbMy/k9LPDt4vkxv5Mnfkp0NH1THLEq/fjoVxqjwic/wsmq/qNj4n
Xv6YuO6j13fpyTdwG5FMZgscUoeIKZoaY95L8FKjnNVIjH2ygFUwZ4G9VUncrfvaeSLsHm69SMjr
IW1eeF6Dr8ko++0yU9/MFqaaosc4ONbdYyhwAepp61YTU/HcPaczVOTRGDGRl/bS9URWtpyMA6tK
NnX1xBTAWstN7W5XDFX/bESLtdL170cdPNKrdCltwTPL533NdYXBfSxsoMEj6INp6qIQkrXVcE+f
e+eI9A6iiaKs+uIsNldTCsEtM8tvgw4sMe92dSwSk9Aaz+Bt1HfjKWS9AieLLH8exxxnQbef+/p6
afUghJe39hlUTnrfpY6/t2pLk7fqnk12ug9FUEQnBb7oYPYI/b3jPpnI/vssGYvnPGWq5ls1bpXU
Y0/8qGccHUT4o61wBYeZ1VxhxI5Os1aM0eGIIrUyZWtthrD9quq23ERUa/HyZF/qYsK945UdbOqJ
IptJDfaaQfnkQn2/NdoQH3nI/cMNVHKnTEKYmqHl1khn+Gnkzz56jWG8n5uVq7zq4Btpn63wb9yF
WY/bUiTYvLBx7WirJPrUhR7Z/gjjWK98amlqHzEolmW+LXKs11oYLuABMbzoLnCfhmjwDo2vwxei
mBBlDHhScjQQbyCEHFOv0efGk8kTZYDNVVQ1pBViSuXu89kUN0EBV7JgxfHiltaLEWNRrFy9ItVb
wnWYLnU/Wl9jbY5L3YraiKQDAWSPLrRbXGcnn6yKRwT1HfuM+hoJAt56ta1OgXbxzi7XGSdkQyi8
nP3dHL34Tl7fUEbLfaKwcEyt+ojUHb1HiE7arhZX1XkaqdRemYmdMg9kIeid2Ds7eZFe1BzWV6HZ
p7exEZjryhiuBjcZ94XTNy+lMQwrC5D1Td/ogV0JhWQDG9Jt0Wm+nOmcPo0Bf41c6fk+jOe7SaJG
WT5THJbL5Finwx3vIaYjtu47acjoHYfZfDBz8RhNzRI0WvwxVtnfYp2RsELxwFA/zH3QSq4mpqf7
JnKqO0wNJBDx8DHSeWItKQRY0TQSci80Ga2EDHD9SzFgA2jkJkz8Ym+0WUsNUU9suWhwWBVIFqNn
cwon8osmM0YkNzfXThDccYf9SCyfuF2qEHYCLqaTUUNvGlMF/a+bt79SqEUI+rQqw2dI+bwVl78D
zDx2jgnFnVUfWC8+UJB1TlBtSyEE1+2MCA+6oXTgNdiRehfRgDiWgvF7tGr/W3bpoohw+tJKqmJz
61v+7Yjuz4Sb2WRM/VjdWyqG/udnLINEeu9NZn3tGW76XLMi2JJRV1uWsc9FSdRWkMKHBdGWa1cE
P+CnU4gQ1J8V4ylgpPxxbHBnpZOm2SY3buZxviberte87dKnrm8pAREiwKnKd9rPdLizx4i0T8HR
0wflZ2nN74NXvY0eFsKVmO14m1teTCKdwQWed3KiX/cCHLm99g1sJJFt3TGU2GsdYl6vytHa+EMH
hm0usZemnn3oxqx9jOyoJ2RFaYTb98WBEPlPQ3AKATDZhFa4dXv5rkvroBz5WRBaWrMoLgGLy8//
v1woe8iNj7r++p//7ednwZSc8G1MPvrf7q2OYYMe+uebhUNS/PyIf+b/kPr05y/+a9MV/MGtVFL7
w912WXUh8P954/XkHxKVAMokG1zKH5Yf+Y9Vl/2HRWjCNjxOdWsh6/3njZdVF8KiC9/UBTD/64f+
1/9gqoi+qr8Epu7v/vs34tLfcz4drucmWzW50K1htzh/t+uyIP/Vyl+AKyHSc+J10JK6QNA/LnTz
4fR2S5daHDyrBgSZKxRBDifsN55KwyOBHevT4NE9ZCMzPgCD24EX5R4ZOn0j6EjqYHZrNKQ+az6a
nmaVoGuQOJSOboijTPd+EItdNZQRe4ikbz+DMtT7Ke68+1rIRG1jo3Y+QjIlDtO+G+9GUew0aDVS
hTlWPbyug3L7YzNHBIdI8msQb7ukDsC0kJKlGnp4JSIXfGbCHXgXxTrctyIcdnYJyBGtJp8+I+hr
bwBYhtPcpdZGUuC2nwmjH/BgaNR6imy7qQEob+WYsxP/FlKT2mqilIcqNkz8rRxVqnHYR3AmXhR6
wTZgR2KuAOdonN1lSsVkmNRPI7ner6QhqNwbwj41/vA4d0bwgpfSB4vbOCYqM7O5hW5H8USCKZFc
V9t62zDuIH7oIh0xn2u2BpWVvXaDNk5UGPWnMrM+WhpcrsMsSa6SmNha4vndQ47DE6tQh588nA1A
s5mXvNMnK16sMPLPTdI5VxF+nndER0KaUyfF96jd/rrQ/vhaIaxd8w3n3yl76kuBr0ZA0m9YUQAx
ojqIlp8qz2lD87+5qMBncGOyJvk4Fqcmq/NVm9sfqlBE7uccDlViA6HjgXf4QonywSmsdJdjpyV6
PdAWSqx31VAIfwjwoG/qITOv7Rikbm0lzUYhWmA0WFL4qGCrcZQo5JGy07MU4TNIT7WR2MwwPFEo
PnY15tQ5tn9Mus4Og4VOh7+iWGBHeOtb3h8QOHqiCJYq8GB1ODI9a2Mpt90WMv6itzQMVwlVDTem
OabHAasT33QD6coorlQ1B5+ydqKnaTQjLvp28awnK+eCAtxCgaNBip2C5sofxbBWtWHddY1NfaAI
BMFPiI00L7ZD/dlhfwkWfIs5RPVuqFPrZraJvKfKnW7iKR+4D1o8tYkR5E+5F1jNZoIgjLjE1yxI
aRIUbTm8zTKuzpSM1PfgI7wzbjSfSgeDyuAp/Wx4x7pm1+5r7XnPWY2ZKivYwbQiOstWpxsls3hP
GKJ8MuGX3SB0k22QYiTFHWJipTw1jW5wl0YXezYdaM82+R9NbXG04n1t7DtbUZQXGszK+EXXHpyO
D3/OKDcMpGgOQrbODnOpT7Qmu8xD9dGZE5H4MOXyqDaW0cNdrNR1MRIY9RvYHYDDH+MGGKVZWsB9
4FWvrdgVm785q/+Bzg4V6Pe1qmNCioVP69jU3bmcwH937GmBJOUDJN5DpHwIKAr1isx+EP70ZizG
frPKBi4zUXPF9gT6lOAfCn5lqvmStDUpHRHJ1tzKOcaapecQmZhLB1Vy+fhFxip6BJyij16jDs6U
Hxt7bqa1NbRvfsetF+fdHjXuZOUWI2OWfDTNVEEpMwsCyD5ZEyNoNrnOhwUhE58sXEhYfjKYtcva
71iOre2uqcboyRtm1jpUAEbQ/pO9DKaCHJUK3ihyL980g9hOueROrMIebmSkm5s8IkEbK7PYV73y
XivRhkeom+FFF8l4z396u3YektfUtEG3jApgJnTy7Vy4cq8oUobRqewri0DBEUB2L1bwrMJd1FvR
g85Fynpvjlh8dkQWbSR6ljSBuW+VdIm24SulX3ToOYiHZNsykz73Fry4CN/Zc2qDWGjy0vmmlzKi
sSfLzpgR2cKA3T7XGCfc9dBZ8pmuTOsWeKh4sDtlLZj+iAPWN6ovQD3Tsysq91l6VXkBuNZe/EyO
JxjA5oEK7fgqbIz2YI3OsSAq1I+/EN9tj02UWkWEB3O6s5RSd5MqshvCMgP7cODguLpJ7gKcJl6t
m/aB1puAQqi52gNYs96pQw0f6bJDhQjzp7jnvrzuZ0nipe/m4q0wanU92xYZx7YHAhF307mMwL8W
xPF20HqTK0+CuMM06tu71kw1m8bCj9dGO9YLQz287YSq71yPYMh+MiPN1hBhXjp2uW1bNeBSn7PL
QKXKNRNkv4mxgjH22/UJqzp5uuWjlDch72zvSIiXeE55S47xIQ8GFnp5sReRvp469s8EKBRpFLyr
NI5cuuWDG7l8hKn5arDKmzEOMCG+/eVjzvYHzxUNNZVCcHKwh63KLpcUKy6nw/DrpHCWQ2NYjo92
OUj8NrbiVZ5Y87bvY6PHYciho5fjZ1oOotZyplOpKg6e2iI4UnJHBpOtOdZgT96PXlOdZ3pw3tjp
GxQVet4mEy0lFL9Ox3Q5KLHmM1rnJsIH5rbppomyRBwoqy5pRv51DjP34i4LhO7VJjMb71Eblbxd
dtrhhkEz+EzaGNqZX5kZ1fWG357EuJT/LS+Lgfjhho0hr5Gyjvx3VaeS85Jn2uawTmo6lIsRjyuA
gkMVZmofkl5M0KGW99rMtI1cIbp4Q/pqhG3SeESjYMXeeb9enXp5iwpep/PyXvV/vWEzV5GyHjy5
oRHeuTG4Q4VB3KzhvxFdDXPf3xJKns5FbsI6CcR0DBk2QX4Xxb7m/c+qulj6QgaL3Zsfs+gYA2dd
TtWAQpFn2bVk5Xu0+6q/TkFsvrBhdG76Tvr3pTbDYtV2cbezKAD/aubaukw4FD7GfBgvSaeTJwEz
9CHEmt1BDx68Yx/BPiQDJaZNYTjJLew7RVIWkMGNK+zh0EKluOZig4ylHAuHIxdceSl0HZ/qsC5u
+mEMklWtvPZ9asdXw60hQvpCx+uM9BaRfd/c+9MYP3oR//CUq/OxFTVjVZxiM4kCn4BM3TF92pkj
LpJG0aNHzuqhSCv3Qt2KXCdewvMBu+6xxvOYrCoDfBu1X5BFCjA2xLVG2jkis6Z5M5jS7tqt2Zm4
owqgeyTG+xTMw4ddlTVf4zlbxBQ+aDs8DTAqXDdieRqBwnjRXiL3WcpXfJ3jtj15bo1FpfXFKWhG
dYCSMJ1SujCY+ZIWpadxIxpdhfGDprHLHPXTIzJusZ4qgR0coeuEPZmMm0Iev4u1lb2lNnl0CqOl
vbLbon+PJJn+eui7reE5+TaoMvabLoiVpA23/I3ktmcaPlt1wMMvvB59rDGSO9EsqQA7h/JN8DPs
Fg6Xc1mojWGGu0e6Ke5RlNAqnb8Mayn16SuAo5yJTOK1kVY7P+lRvG3LeK26zDmNuhugmSZMuqY3
ICriCapSbwZhHuOyVktWy+fWuiX6CRQzcE+I8d+FCt41rUWs+YqcKSGsyiOwAJ9PO4DCVYleeU8G
UO85ebhdhpnxnIIIgJZTPJtObb06DZr9OOT1C1yo9CXsjPYr4/MO7pnOhrGf38rAeLZd8E2rNJXu
UTrVteWq2xQULTdf4I0DjIYt+a+54GMVd9XWgEhpr4cAFOq5rZ366Ls9790QCmFAL8wB5TBFmJb6
RyJ4TuECWucJrWzD7jr8sNqELjjXRyzxquVuO5cTt8VpmNdT7HwOQxzuA5CzOxf03tL/nZxrbUX6
PJSiusfCbD0ShO6mdVJN/deY1dyZ7Kzzr8qm5LQZEZ4fyKa4bA+WRAjmK7AnwFb2bWVL7oc1yFDq
Gd1k4wWty+8KgCanfgY+ZE0NZUJPXup3/NtH/BFq8NPzAsFZIs31L8xovnW4k9OC3rGRaL15C6Gl
29fhPDE92Da25UwfJ4rYiCvw509G7r0WYREn0BV1gIZS6p2sCVPa5uC9xU1i7v83e2fSHDlyBtn/
Mne0BbYAcJgLcl9IJneyLjCyWBUAAvsO/Pp52d2SSj0zMukwhzHTTeoyFrMyE7H45/4cBk4aRvDQ
rq0IM09tMwvJXSxOu7AqW+IU7Tv1wzeLJ35eL/GbwYzMj25ggh3UBDq96qnFFcz4GQ/xg6WaOScH
kixfqY0Zzo79l7yDj46f218vFmrbODTjzhc1SK7YnnbiimQj0CpeyA3AI8JSHMOLITiYlFADlGNV
95UX0e/KVsL3m+Kj7ok7+vLEMLaqVlrglDY99yx0XA1hyb/5khWldZNyb4WvoOSN7SiL7CBdJGuH
NDKtTl5gPFJlaF9ssxh/OvozakmnjdWEp0gtsQRoMDv7JtEci4ziJift7ggcV02bRR7s1HQH86pm
FbE4aE+tsc7dL1h5WboNyqIbQ2Mm3cOIw0S9jM4MLJZbDoSnzsLjLPo3X38rl4c5BqLpdGZYF1b6
ExPMrdZ5AXC/EveeG9XvfL/YvPDu3Y2Lp05ZXFRvzMxHgj0ZV3GyRwZBTZ7o98Vtx2eZB/Z7JLT7
SrdOvepE6xxaQ6RHdoL4LLPIWPlxSqw6yoArGS2HilQduiZN4LQwGOunPr5P0ko+gIGar6DmhTyO
yvGqwUJfUulA5tFuBqCGEAP7qTe9kSaQTGnIHyDHWvFeOS5dwcCdNw6xLxhSmAatPqpQ/Er4e5nn
bCeQHnundLnNxZxk5yyaN5hrpj1nSEGgrvSxYzSUQ1zcrKgO2Banrcp6RjjAXOgg5uQ3wDQlAdpD
BaaNb6+yLPbCMpnNkAwxZDgXcblWOWJo1aVv9TBjMOompVZFksN0ZREN29JYtvSc4PKQcb0zTf2c
GXPFUL/tdzqqOJBd+3DhMnHxZcb1FDRFu1n6qjymrBkkqmY4RG5Setaqy4xRUoWqeQJ1IViwcS+i
2/c8WbyUctUFOT8xdDkQ4aiwX+YiaVcGxZTfK1XY+1izQkR23q5bBmE8KnhKC5ghHBiKJjR9DQgw
LVnNxrEeV0rD6erxClpmFN0URCiLAPMn6kSqxYGwbmjG0alBAg4tPdmbvozfupwcbeyNgDLdZT4i
cxUMZYIHLqfXQdvIe4vWjqssym/iK6YiHwdvzWV52SSTCxmSPDYXVAZap9h3Pd6CyDyMTWl+Lf2Q
cmBoC0wEGNzk6CcH356NFQkK2rLtqCuPBQHvL4s6rvcicZoM1IYVPRAZD26I+WUX7irdyWGCcBDk
cComT639khKxW4G8qN5zeeUMVFl5Sg2Ac2DF0n0FLGkPJCzDXtvUdLPRwtEmxEjIixF59AiZOMFC
DjA1dzxh9nPHde1CvwYGlcFrNkmOABDjeDSFoiAv1afSco9Tu5993s++CN5bWr7TOvYfrIK5GVzF
9EWKzDnUOsvOXtL6lLwYLmRZUtm2HPv/N46G/4+c4XZg4cf+v2u3PO0fza9q7x8/8Ide6/u/2TT+
uOii4p/94L6Nd4H/LK+lQLZLsPDveq3l/eZaaFeBiYoqqSX8B6gf8wI/cdVrr4cxj7v7f+JQwO3w
F+EClwMtdddCQgRI/kr+pb9WedVYslpg2jZbsek8pYoukH6Oi+MEOWY9wJTbDXX+HuucgkjL998T
L8/piHC5yuIfq51dQYDiJi4d/ZrGcQIMepE39EJ6ER1XXQz1zGpiUmuNlCiTI9HascjkOdJA4jA0
QDbSjNx2CjbYKxp1yWXF615jdg3Oslxy76RnTBdihhlirzBWTl3qLc+QdeREbz302KlPTluUx9ls
GQVDsDqogSzx2rSMa0ZysZxTxfD6lGaBTdmG7xRPGMQWcaAOxDiJlF+0cp10IDsuB7mK3Tx6nsq0
3uWu4Z5kUA7f6qTC2JQaPmPZ2puTl2jyxXPkziNUElvxd1OMSbNulsKaU9lifQUqwrsg47w8Nu2k
mGpKzaw7bZwwbfvkTBoEd2xTBoRBSy8P+N12c29UlBpC70nm+yChhGfIvYKFxtEDrPg+ZlUc3Jw0
YjdjZcgS4yFCR6QXM4nGD9r2chJWBqlq7OkoM/F07Q6ohU9NcOQ5RKNVDJOyxeN1kKQNt/0MeQwO
HzFNuJn2tmLudLbd1j2kponDGUO2zVU4DfZW70KTmeyfcXe1c8oYahNHCafZp4Ym51sGoseQ3wk+
3bgPLI1+Qrq9Jd8Hi6DwqKES3Hg9kzRgKbztYNvN19xlScK7EfW7Hizl90qb47vZDfJIWhk5kSPz
PTxN63mEB3mjXZ26jEaFZ3AMFKmxYSfjYqodItI0iUn3SBB43sPXCAgpFtWGCgaIR27p5Md5oNvI
oST26HaduF9chE07NcaNKeEyA+LJnvLC7R4pMYzHfWnB+0oWA9Csb2FgxDoCXIGeofiuguGchJ72
uxu38e2zW8OFE6bBZD+KgGyi2Fs5SiZvqd9IqBmmERCwVD0TTx0M0zka28ecUrxv7Mn6aGjHefca
4Am0Xmd7ZTUWb1NpBreEMUuBP77wSesPNdp40frI0HRekjuUJUi9rRmNmB2wg9iHFtQycUvZWrQB
Dc0DmtVCTWS6ESM+breqv1WwwWm+KPM1gA/jpXaaiWNIeRQTVTVeT22MOzt3ncZjQY5pi2ESOnjj
vNILtsl7q92WpUdj6OLFZ4TOEeJB/R1wdX1L98sjEubPIGmjVWTrDSoQx288hN3ijHc5JH8PeXtl
cqOG2IHdMJF9jh8051svPUL/29GyECpq0Kxh4kwzV8J22U1i9kh+pKRSsd2sRmHDmqGBnCvY0uVn
yBxyw2M4PBPxKG4METMgAEJM3WHX9/edBDrPcDRrKMoWBgq9Mib/Ww/DEUQBOiOAG8SF79CAhFiz
msAtLsXSBUd/meJ4Z/e8OfCfMmPawobgRfJDXMlL5qhQd2mMNyAGdw2WG9/TX4ld9NvepITtWsTB
16KbdmbuOjsxOGID08Q8mNx5VsMIYjlXsO5DtUTRs8dbu+q7wQ9HWlW3PrhMuudgYiS4oSChFGnX
b+c0XW46NxGPPj7Pb7559UFYSTOccssCoepF+hJZfrTl+pz8rCAOduCOXLAqSyfm7UgOeMP1miPO
wiSZ2/nQv1dOJvY1YhDuM2SHPZpZve1LjY0sJ4Ry00gyCrYOkj1g1+bNsRquN80MeC+iUD6vym6T
OcXwKDKzeTPwIB29vJ7rtZXCZWr7Gr4MPLYLnZRUK9uV038qqEJEg4P9otwTidv53AmdvTWWasmU
T/sev9ljX1GiDX9FP8z00t7JVix3lqHznV8U9qXGPpZ0h3wY5ovoKGChDmZ4DgJ7oK5spA4lnbz6
AFDKuBVtIaqTzbfpbqya7AxaL6VNtg/MozNm7xEi9LtnaP1SJ315w9us73O9ON86SIqaO5yYgO1B
K6QwFhRgPMw0w3O9amGcgnNnvgnOCjYngNqlWNZjhP7sBKSa5oXD6jK4dcjM49TQps0NhQzH4zLq
jPFUvjxGC8mYFRhs/erjQt7M1dTd5bFjHz188vB0GKBiE06Ztui4PwDH5UPKGV8+Zo7iW3b93V6S
2Beqfa2tAlm6t8xKfjfHmIAhvu9qAyoKO3CR4RsDJIB3CGXXOHvwJ654wGw3jGz3VVNvTfpZtoj+
40MctNebhqHKne/7+hAss9pFTkyTeBRlr0bRL8+d41vnxQY4GJr4aY/kijhqFrFtkiKxv8Bu6zWW
av3pxn6tNwv8w+cJ8JoilB8IrCB1452nyk9vGInNPsZ1jIVx/mG3kGfBcae3qdOoO5tUPgi4Bd91
iJCjv42sp7Q/xsI2NrMqynvP8c3uMNbJ8lQyJmcgXOb9UbSNpB5CD89Tan41PbjzXRK12HwU6CK8
PuqH1xMFKORV6pwteCtz64BcdMYAy1lmWy+EfcYnj6XmI5q8hEXXGqiXJLBTOKGXutWzR77jR2Zn
NM7YJczlmHtSlXfme5wyWt83KfiSrq5Av7GITnTFEk4H0LZU7vAWROrzyr/l0WJYCud3g/eZmjyD
vEptPoqFz3lOy/E419Et/Lg6FClsYr8fFxAKiDmPuuEh2fdB4p4mRlmPA4CJ0Gh7a5cWQUfDEFJy
CL2k/azS/BbuNh/UbDUHi/P+rqZRyGLaRO9ylqQZmrE13uOgaTnvCbZWjHHbij3luWQMi+WpwdNU
mPjyPWd6plHXQB4LXMzzBdfmNoOHVrrGE/DezeSgvzbC8u9HPJS3DWzZMLGT9NWcZ+uAbZvO8KGo
voompWgb3N1Gcdza0zQevHFDmu8iU5ZfTPzpUGvhhIWjlPNjcwVTowdzMLHavaNEfI7Lnp6PIa6/
BUW7nCagEj890EWrKnLvKhSyU26w3RdWbeJmmX9nj5GxXU1Dex0zDkZyyrCKO5wk9fQzisR4XoAV
JespN+TtLBsWEgARn/nQWCB2W/+ED7zbMXROLnLmHGUyHdp6nQkRMfXw+UUBUXWkrxU5MxnW7fSV
y6W9YFe77X27g1lbtevZNDgOdIkOQXrrM4hITXRgPHPoTNZIPc5dNljwlyuW9VIYzray6Wb3kvPc
xZ+BM39VZnBHsAKLY9mRcHJU4j1wpwY3W1fC3DLePLEmYtezgC495TXraljOExMKQbcrx4igXk6e
7MYtxULGgy9mW7yP1eJ7xwHXxA4xOeCzLzPnJ4esst+BxzNf2KSYDo2QrTx3VPVxYbwARMjXwdfQ
+yZlrQ27UesMIE8z11s7S7/ciNa40WbqPnCYnI9pwK3VFq0+t3gjOc1dKbTMD5J5VSpq6MMREt9T
pk21J2EKgiGjXGDs0pPtVvKWFaHD+6zys1TW0FwnUMlbxU+crdygXIpz5nLbdD6okkrU3nvGyfqx
bKzmzPPq9py9unmLz2q410aNgDzjgrmh8BTMQyWLxdpEnHBxS2mSDxOQ/MfFlNQQQ6FS76Dx8rPd
apCIV7H71i45oWhN62LIYTUnxqhkeUFucOWqzdsIZ6k70ripmTkvG7WI0oBJXcWvSHvmqakQc8KY
qNJReRwxnB4Gos7y20FABFt3bX5jYUy895XAyDl5Ngi5FL7plz8n5qcirENtg/beweP1B98PjJ7Z
QAK4O1exjkEORf0EUx+L/LroJ2Y+ZUUTI8g9/6mdGyLmuPTmzUQ+LPS60t86tbsLaJDAPlDB+zFA
l6zmNGp2rFofDN66MLD6EiOFE+/okmdukHS72FIXq3Z/1uag9lFRGoeJatSVBq0jqnjvuMntgjc6
HGSVrzN8FY9ibAw4Tg2UezeL1lpE9ipz9M64XjE8D1w0OZDVWG6LkrMhr4ROguInSkpGF7Kxt+RE
3RoZ2pArskY4DIx1UMavQTNCF47VUxcDDzQz9Uz40Au5DkK0TLs7bucFQ0T/xrYotM/hkdsJKFsu
I58Uw5+1m66LxPVXS5CwNwj1DfvLSQmuZm6LhbbrPblexnoOdRl3B08jxuWjiVoqowXXY27jnYTf
rUGYrJOBwhuss+VqzJptnllrkU0f+VCvaSXZd5De1qVT3C3AcC44O8qNjMVyw7Pn7BjyBuCFAjMc
x7mxQ+5NNupUqx6iyte7392nqh76TY09FHExYbxl4CrfLsh1HEqNeWB469L3ELlmhNtYzzamkN6n
Fgybz1kCwUwofuD99RsqcTTJLYBhzrB3DC966U2rf2vTAjJUTN6Zm1gHRHfCcVohdg/DfSbSPN5I
VQUvmZNPH4DUolMrl9HdN1HFlEC7b2qs6A/qcIZSJLVwwQF/byYPslITqEnbXvbVJJDWdCBeFdPc
x06oCo25IRO5M3TWHoks4pwZfDwlwhuqV8fpHu2Zr6Lo/Keu0+6JBUbjSq38/ZTVHxSNMSuQcEa6
iepStw0IfonhhzX3Mcop5qFb1dsobEtEOhC/V/Y++768QkoYmpRNNHzjycJd7VZJTd4q3uVykpQi
s1UjifYHKw4UDGyLkAONpASLYzPYJFZTnUzFms8qJMYXgrvZe5kFyS6RXV9scq/1nn0OLg74ojyb
aJCBa/5f6+S/ZZ2UUBQsfIX/SoLjO/rRdUn7v3FC/vHDf8pxzm+OwHLjonp5Pu4f9K4/7JO+uHok
r4QG8o2QEa5/8o/AkIl4BypEBML1iBP93T5peuAeoHug7Jv8qEcB5V/skv/KPkm6/y9ynESDBhAS
WL51Lbsmf/RPchzkggE30zBtPaeMre2E2Wo1YiTE4BuwZ4V2ha1w02iz8JnZRTMKtlf1y5pKmckI
O9k5DG+kdS5GU4clEHU04Sivz67nZY86GY0nFov4oKZyuMi8iFHbWQK3jevl+BJ1sPHsCgGpaOMv
PNJLvAIg68dXo1a8jyaZvSyqgGuFDZHDkVkA/48tSexjjOZ7yTGc3qvlkSfwWsIB+BAUE6IVuWhA
aw0CPEWXk4+msiUM3OtVNNESuPKy2Rh3hTXW5FhnfOFcgcRj5CbZmz1N6hFiKG5AYaWfZAXUzZzV
pKdmLlifRDHdb4w/PVpfSJKN1ggvy9QHYOfM/Rs7k6syNfE00YtTXKa2ze6qRaeMkHh3Cmti2e8I
euSxhdcZ44fJrRs+BaW/NEeZn37ik0Mpyj6yEA0Szm6x1J+jpGon1CoLvlRJEZdF/IT0oQf6M0xA
t2JAsrD3IBfgGsc4EKL2T0yJlXUEsWmQAiudVSdTuGFl80IHYoSVxpoSjUG7mHCRFoLaxqkuNrGz
aHYbIb2bHt/GR1I4OWNz6n52zTADpKati1CDCOb2vODtCiuXBkJWtYUbJtlkNa1koTq0Dy4r7KKj
uun8MThOQVG9x23UMi2h9x6nwZRwNcRzLFcNrOY3whqMRbnpxXu75feYM1seZLnRD1ZaIdqGs0tN
TlhGTQDVLYiSPeyI/ovkyRhv4bJyn0+MYOdxCoT7hTC3ITYO9dazfV3RJGC23CZt68LFzjlHsm+f
oNKXH1wj4zSUHZnWU6f4Kq5gd1ff65yheBtgjsKW6XGQDtKm+maComYfolVP79K0aB5Nzw4ujmNS
R40HOTinNBNd8riuaziSsWmtgslv7mGgTy8A/POGuIIwfuCUdMlEmAgZDpv9JyBD7sDTzJ9zuRyf
WqQHOkGYQ03wI+jt3I/IKAb3NpiDXUr6aMwsMlzdhFcjHseXQI7Vg9uVy4ER7fW51fXeI25CgUuF
9BVCQBTM+NypBqlu6U/Fw3X90SgzQ2ZMWHtE0qYN83LpQxpI5IU2HWpJLCeb2EaBULxBcbapXq25
4QYRKeDQ70tetU1pSejbtVDcraGQwEyFrLBguQlVJH9EmbW8j2ramBH2wHy0v5dD4HNL0GnzCegr
J/NiOtP7BIhlXffMzhSj1icSQ9U5Bju/165jHaGqosS5eEpWCmLgpp6n9hXXETEz1XbOBi9fCdSF
4Rl8ctmF9kw/WDFXxZYDCvYCAiV7ysN3vO4F0whE82Gc6Hy042bX1xBEUamil8Ai/I4xgdgSpwe5
MkzMeuHcNRVaoMrrdbwUaDLQXIXJyA+W+8YiOcK4DWvAj7Sv4me0yvgktElFX93ZyGGGY41vBg+K
ua0tu+lDXdf9e04Xa8MjAtuShnAakcIld+tLBdR23tJJypgiX2hoM42qCzvEUWCgvexv6/raGTsX
JbWGlNa9tdcIE8z7L50PdE4UDev0kGVE5gPuABu/N4g7L0H9LDorvVl8LGRhEE/DqxOp5kzzSfxu
DlQlhoXLiRNsOEFMULC+scqhRzF4qBm6tgV8apV330V9ZV/7BTQothIXiE+a1V+Oobzr8aoH4sYw
f7yh0ZP61wCrprtuzZQ2LeQCTETOmJbEzany8dATshgxJlWmzRk9aH/MDkD01TgxmF6IXStnyPdN
3tTHSFLYmvNOXSEqoMvX+Zjpbme1NqaOMu+sLafUTuwRxQJ69widJJzPJWqY7u0MXC3eHCbFkPt+
TuPsHwUn77XZtm0fIruyOAUUwVDNkNNaA6FhnY11zcCpFXTqBb5/31WN9TJ71C2GkkksHU2l9Rw0
Q/3GYN6nrS1DMoJOTlm5Xyn7rur84k6SQn6uZ5p1WTYkXx+vBSy6nWH55us2GW7QmSExO5OjXgKz
FzmuPc/8KWph+ideIYqzHNyMK58/++8dk5+SDcpqb3hu3XwfOZbLwoAj9Ym1qTlTZpneAkO0trRR
e+spIv62mgzA9mEGfw//Foz1rVGXyRljpvc6p2Kk5WLK73QKnDuzaoZYY5lcaIdlJLWYJjUQdNqC
XK5femgtzxVdBGtzRsQVnv3UVYNzgcpH9o+Wsn3t5uKp5vr5g0TBFCFaWhiIbIxrhLsIdcXEE55y
obyLVyZPJXrDJSpnLmdzwe1+4JJ0MVLLXCkHP9tqnBmLEA1clniTiKJAm+dti1czzqCrrcnnhpZU
mV19JGAzt7gAlUsZC17nlrvgnqPz1cPH0WHIxuV7FpvJmuqCFOgoo/07Ol3bc16BqcZ3lHwjsPEO
2Azpvw+mXZT0xcqTefIR9TOJMH/UD743FjBwXeqEhrjY1kSpQRL49IoUI4AIrgAQqa2WieONx3zh
GzhVoDK+aU3+RiAzUCPdCOeQKeSxVQvB69DHSfdUL4QSCqOJoTmJZtNdU3dUBGMu0aBrCDU69g7d
AKohEPknl63l3gG/q1YtyiTlYJqMGA1/7cdipiNAU2LRG1aE+DCUUQzBerAehQNomvQxhmZqzr0z
OVX5aLv0PV5vxOZubG1EPH/yb+dFqO5UtNfaoICpxo3EE/BRzUH03s9aP3Rg6342dWZ77MocJVZl
XGFQNAH9jvwX7IsAvPoiuySTg9Dk2nzEGBTHaN+0HZGWzilnBrFuEFZU1150VRiMWaAZJfQMmfaH
HDg0r7tUxS9QFeNmOwZ+aYC9IgzsKOyqCB0RXsCYKh06Hft5PAQR6TQy4al8HQyeyOJq/cbrDsdb
5+bdaMUWnh63ZXLSGywPkgbFHdek7p2ykfK+mZVBoZnqk2Nfi/okY82zCuI/pdLKns+Mf7CkGLbR
33OAHeuwDob4LTa7RoXZOFzlbR3bTyKd6lfYo9UlaFNyrrJZbv1eqoGeJseZ1m59tQs1TYIhb869
r9KhDzHsYmu+NYaoOAbXfsWGVqRh1cBl3nClk9+Xxe/Mtd848wcNJ+DJ27wwNs5cDZ+QIlN/y0y5
h0cbw1OjCOJ+0J3Z//GvrB0P4rpTD+/B4D3ZaUe7JZdn2t9Kksw1eZCLf03Kx3X+zHXyIYshEk2Z
as8B0wCe2QgeinbgqxT0dRMZmCva6myLDz6KZPBaUaeBY7calV5Jx2Kk5Fk+7hMZ1efALMuHoCzl
w5DL6obLS3ZmQpi9Gde+EMy+rf9dz0u8Q0++8vCl595OvhzwBmXd9M1PZjEfy8ke5r0OzAGOZmGZ
zLMVXvEOswMZKtXsokJgfyyI9GShqrwraafxA4AkiuwpO9cPw2zlD6Wipt8MqabwljIRv1nLnM86
dAc7sXZWGdC7FLTWljqO9G0xjOVBUBpnb4e5DNjb4uHF1EH84M1WhrmgXy5LYnc/7N8334bWtJA3
nkDOqCJsaXP7OZV+e+PRuPSEk+lk1kpJuEeD/IjLhAJ0LK+xTRoFIx1lNnAEhsWy73ztjWsxKoJj
MRYwPufMxc2O7q9J/PTpQu1L3bJoUKOQhvBJ3DehzHoKGXXhtMcVOzJqF9V3x6i7/Vg2yU1JzcN9
ko/1a0N29Kut3WCfQbx7GaCpYtqcJ3WgRoUAh4nmTC960amDETiLcdCEfvbUWkyAzG2sYe4cd99i
Lsn4IpuuJ5JlU1uqJTE7GuTa9MyVINnLhvgCektNB2aUBuTXY86h8wCSIe4LPFh2dUUU0Bq7UNgA
QDwEdtce8zxFvhyYd1C4QM/gpc2MZd/To8jpxu7TnSvadO+7BfStEf73g+KbuR9pJvn0S+II11s2
SgsU62zdQ6V/FH3TX/CPN696qucD7aa0AtVs+CuAEcuqMluXPxmw64/0ep9aQZVXGSiS54kdl9Gq
zMr0Iy+zJt6DIVN3JKP5J2hdec513J/e93S/N50tbR4XHJtQJy5Gk1y901lPWcjiuicFkWcIuVeK
p9SNggcqbZaN42MGWRG7oCMnrXGdhyW572OLGGit5eI41/S4rPZtVwv4u0VicDWN0+umnOSoXl3L
R8MxXuRQtAd3bI4dO9JHolGQ8OdFCNrAOzx0bGqCnXXcdRH4IRftcUHUpimllfCImtRj6iO03EAz
iE+tBfGhARL/lfsM45ZpwmrHMZLuXq+PG1KFUicH1Nr2x6Q05X6NZiUxGETc16YnnnP3eqfofIqF
GG7PmMh8E/htb9rnXHZ0LwtGLYP22kOBr6feAsObADJKi0F0CjDXqIfoG9bSpF4RZc5uGKfX1sFG
21evXj9duTveiA3+v2LWvyVm/cGt/ZdR4PWPLE5+tZOhRvG1cfihPyPAHsax4GoY8yXWst+NY39G
gMHgmvBmsOeiFvuWj7z0Nw3Lh5Dr2UBviOc66F6/WMp8NDHrqjZJnGD8jdZ/omFdvWnMhmaIEoev
//k/eJ2+RTiZe7a0HTxlPq/7V0dZUrhVzsurdwRfEOjrse6e+kGNb/HQDXf2ND71RmM8FDZwROJQ
cXWaHRI+bmUCWHbHNHunm3b4oAYgOUQ66Df4xdzVsrAem07XwXlO3PtJiumBv56Cy3SsLirJsx+p
lJ9j30qA1YGxqRnqX/OR5aUKxuiJ0Q21ArXZvtpYgmgpZM6Pb4cdL9L6AhDnQZfZAHifx3HCFvli
p1JswGCQsYmDfh3AG3wsy+BtMlLcLKMCQKXZTyQMyB39I8312U/WbVsBGp/rR5ET3SeaVSLZdcFD
NYHj6fuuJqjqGJtWpflGjVxp/aZz90mkOSyJYHy15sndUx+U/QyAiVPnqeJPXwJX9eFVf/b4gZ4o
l8/p/o6YmTiSkY8z2B6DxHziAkuroPmNOlfowQ50N8GY+TzSJUDLO2nJ6/7F9m4zgSMKDBc5oZlq
EO+lSTup4CiRhr6i/jNsBvfG7YYU2jZmpxffyNpTXJuc+NAEsaovQdmP/10Sfvw7S4IHcJDV9l+p
27vy49f14O8/8edygCM0kMB8TR5u+Ufu/8/lwP5NujYFWOTwecAd+x8MLNO9rhQywGPP/Ze9El/o
nwws02GlgOUh/sQIQM76DyRtTKz/tBpcXxirje/APfZM+6/BWMvDpOZm47ihqL4MJ+D1W2qXrRVw
kCs0JJ2Ov7wzlz/WmV8JBH9dff74ffxC/KyC9wMIwq+rDwpAq2WG9Lo4bQrOTf0clioN55Gs0b/+
TZZ9Xcl+Xen4Xa4vCAP+nvt1/yrW96CWbULl44bZAQpM7tJHWKvYPGAGqW50pIabfrHTXWZ1EHnq
JvgCHT9cUHn1IQ8c9m1SL3AO5xGNVfetozH4qebVIRA4YlWFcU8GzDz2wmo/ZzJh0ao1PU5r6eQT
u8qXDI1mtEs61EkpSl+bTznrybBlQajNEw1O4pIgVXBTTRbYWXhOf3QyLjetT6cTML+s/9lPRvxD
SZCJuvDsdRllyyWg2B1vOdCuHQNIrDdY1O5TuRinmgHJsK8dKi+hGwe8lN6LolefmBNj2hiJKkwU
sFPKqmaOa4YyvF212CwpJEyo9OgD9MewdRqLddEbmp95ajRHr5UHT/F9MAcQhoZXnItZPl0r5ao1
okZ0XJSxnCCJoeFP2XmKrW4D03iAXF29GTnWetjw90DFil3B5Rq0H10xAdHQGpPTyg6M5nztrF8x
SB3QXBEhMxPRa21IcLcJ1tKNaUzYMef2LQl69D74A+uZVrgQ87FPpMm7JQgEXoAcehzrijLQCWuC
EWy4OM50V1r31AXhdDYe5npYuyZnQGlO8c73XGdNJcrBYmq+0pXNr28oZhCm+lmkSRC6fcr/gB/l
CTQILl/Basi8gvbUVqylwy+3ZA5Sxxf3Y4/A3+NvWJmF+lAWnN+CDdOS6nOM+KqbLfhapzB2ySju
S92s/es7qu04WOPjeqRyXhEwsL7cPjqb2jvUZZqtMoLbopowXo6qQjqx77FwTqsyN79SmW9tLWpG
BN3OFulPYUm90VHz5vJ/hsi/te30JxbBc96po8K+C2EsumpI9aNq5A79kk1rOMWR3nU2rRpZk2yq
YOZ7NyF+hnVU1+qc2s4o1illDXd1594m9EYVQ1qtRrx7oT1mJxFMPyQa/VpPDaHvnA+vmZDiAxVA
tuzowu5tJgKLX4A2CJjx9o5/axFQokx6+oyj9nVSoIIwO13xQBi4ZUTXoa3Oc0ovBfNwqKUG1lXL
K+k3i4ASSYXtR5c72Vgw6AL+AZHP7sivy8bkM8LVmV41k0za3qrz4I1WdLPTS8PgYrRgnJeAkRtU
khUf7D1NGqS4S/ryjCxrmTjwoGIjWZ46owWC0XpPo+BfWnj5eYC3TFarwiRWlpv/nrf/3c3Vspnk
/t/TG7s+/Wg+/onWc91gf/+pv2+wjsdJymEzJXgK1eZvM2Pp/2YGrmAQ9ucOCxbib+dt5ze2Xddm
KMxe9Mc4+W+QSfGbySzKF6ZjWSQ8TOc/2WD/Sp5gk7tesRkaBSY7vfeX43ZgJQPYKWx4ncsaFy74
+1+ZyU63v7wp/4d99a/7uLiOuDnYy8CThKh/3wu/fzwkhWr/F3Vn1hw3sm3nv+Lw88UxgERiiLD9
UHOxyOJMkXpBSCKFGUgk5vz1/uqcuL4tdlsd59EvipZaYlWhgMzce6/1rf/1353/6FAt5sS7+lsf
O8LX0bbCHeE0CXl0fTHuE9q4+9+/oHMZdf9xd728os80HAon9kgnvLyjP7xiVJkCcVZMdqEzRxUy
S5slfLCI0eJxEfUGeFX2GGJzO/Rx+DBMdsRAlH/1tV6Es7fbKL+i4BZXTju6W46/OWy3EjZIYsy1
Mxfq5m/e7+eTx+X9Xk5aEhWBHWCL/vX90l0vlmnG7VDETfU+kUUJz9/h1yKqiZu3WEWmJPAvG3vz
rlGbvw9zOL0sCTHhcmi8nwkj8ecae+5VMhMy+Pu35/75PuHtXQxHFIhMckNu4j9eziBqbfKKFn87
OMq7yYzDOp/JCyO9m1JCwTA30rhQzansxQyc0U4OfYIsnvccHtLZC6hNkup2mdOT46ijnVr3c4Lp
BPwgEyUGMmPxJjw/3JOyjWqUof33IXGKfbW06uH3n8W7HOI+3xqo1ahwhfCoaj+pJMLMgBoehNyq
oUyvmUWHjKtmN9mgLk4JeszQFpDwLrdW003vtT+R9Ax/MGLoX1FuzWA57/Fn928+xRPtcSKjKzqh
rzPKzq6TN4HO3A0c45EGkJWQQDiMRyZB6VYn+ZuSLa2qWL5GshfnHioPg5FbpHrjQeGkhQ1a+mdq
pfbag5NEOmI6kd7pZk68S/HMr5C+BdthCS9Z75O4wTObvoc+usGVMwh1kn6L3J/48GSVshoh0LDZ
PXLXivpNA9Ly9ffX8k+HWG5bFM3Sw0smHIG17Nf7QgXIyWS3SKbCorpt7KLeNflkX9Nd2AfC+Wnl
03w7LDhxoUKHaXUYdDn9JGNef/dU29+0yTQynG7d4EgjuNwEFumYq7oOHDBRQt0RdIZjHoMKagtV
Le/RMDkI/WOio8vZenVEkVwrQ2t5XarMXi2JPV+HBTz+fvDtv7lxWFn/dOPwZF4Wd2DBkkfh04cN
bcZNl4eAXIbxDKBiwJ9KjuARI7C+I0Ew2rUO9NXYKc29Znp+Egodxwo4uzo4xguf8UctH0ic7R+/
/x7+Yn0NKVjCi7nPtzna//rOymSpiFuZJOYCV645Mf/EdXD0eiLNg3n8myLpLy4DBZkL6ZicGocl
/dcXQ1mE23XpiSuA5vVqo/i+PMX57e8/0l8siL+8yqentARV4ndCy20hsuzDbrrmeoFGQApJj5n/
96/1FysCKiz2aHbUkJL30+XjlswVjBe5BZrunoRVmXeDkuPa08J+cIHRsGmgTqXqsO36Dn+93vz+
DfzFJY28wIsAlV2clN7nS2pN2KxSKbdlHzCygOBGwilxlr9/FffyY/648skQkpwtJeo1F+tm8Ikz
5bLkhkR6E7Mm9YPqiOup7GWfZ+P9XD0xS7mdkZzQY3u/9HyGtLRuySGkL22aEML6tGyiYcCalYL7
xLA87Un5JOJlfuhc1a6LJbW3igJuZQ/pUaEpu2T4GQC9U/txyVP5/Yf5fH+gwWPyxl6JdO5yrrpY
U/+wwROwgXnQ18G2ZdtZ46EJV/5CHLXxiUb8/Uv96bLR27xsfCi4MdXK8NPtkZrYLYOBgi0o/eQq
XrBRoE4ZT4muy53Ag3i4xIH9zYtyFPz8VPvIBbH4ysvKGkiOZ79+xAmBOLk+U4wSZEIfUDRbkZBx
F8Xz9CqYJfkrZ+4erCQ76mR6I5Qm3wXT4n5DLOasejs9cfahBxcG2NH9u04pe8Pidmmtqn15kT91
cfYWu91bMzr7jBpyhXmnWxFbgNWjBMsaTPNRFiNYAmQUdxdp0vqinouggMNtwd8GD26xoUTF8iZs
YsLyNGA6wP27gF4N5BTXooFZ3Q8tVl4me/ji7QeagmsW/WPhhY8JrcBb43/zlHmvbdPd1shnMJfI
5BVQwXBrtbm7g7uVbGIDwaFqwwsEKKApQvIvnOq2zN+WS/z0PGQ1csO5GzHcR3rvpV5EKd4L722G
G7uL7OpJqfFOh/uBz5mhV/kRZ1JvZQxZOLMSRlFSEvjel1LvSDMptnUWKVTDcL3dRVdnsmKKO2f2
Y5wSedtvHToGK0cP7kcnivCGzF5Ahw75pnFWkF3C4DPemskPKrJjRPEV48q0zWje1GT7rFXpP6Ih
bjZ9K0AS1sPgEazUpstJi9S7j9MRpUmG6l7Y0HNm4I612btgXqD6DXh0lxn83eJGPxf4Z8U0PNFp
+cg5Xb5kLg5nYQCqROH4Bf3aVVfN3a6jCXMT00h4afNcMGmGZwOruan4WSW+48hEq0i091VkXuYE
ywBDH++AZEYznEuY9hUhYypMEeOtng3+REDkd1gPq3e8NN3toENkNnGa/AzHPtpjT+wOtI/VPW0F
57VuVfllysQeq1xDC54G1F3TVOoeETfNlhl3jiSrvCXWJx+X5zIx/b2Il+FZuXm0bi29PFkpLA3V
WMXZUi2qtJkZQMFB6wwVHPmk7dobp60CXtlX5xj77ZZQU3tLOe98A8igjyjc5BkhNtovvr2Dyav+
Ph3K73oMlu/55RNOtrT2SLzv7MSDpf9Ey9RZhxiM2ni5ia2g2yOCmY6QuJofceykT43NLdmKAdQd
lhZSPujGQXw2m75v4eWSlAOVJZH3QTulBHw0ZmOrBXzzouufod3NO2v0lquKvNDbWoYfaSvfaptW
wapzGgVhxs3mL+gIGuxLk7VaFnLCAMeg9e9Sc6QHh9RVJ1+06r4wo6Dx1EtHfy9JDHlJwsI/AA6u
9pFYmq2KsTdS+XTXCLHkRoPgOaCBLHcazMlWMiRe04WtX8ASWzcZ72qDlYu/XNQPrLDzoa3a6egw
M93yt5I9XdnruBs/hITN0oCO6fIIdlRtixlNR8pfsJL0EV5RuB3n0doVIgxv407RKGus8FEMy/cO
nNhDqSf/VsKbpLGBD9IT2XgsK3lnlC3uh7TiO8FIArCjm4Yrz4HbEkFS26XRNNEKJPfabSDSXUID
CmK1gZldKBmE4jz3TIL5M2VOtt3yARswr4tkdYTyvLBBtNVKOmn+rRvq4XpM5HSmwVneywX4Y49Y
cmsR1bFJod0w5Hhr06rbJT6qRnQ7cAtsTLYjPKOZ/vMZZw9GQGt2f4gph6gUtvmGyHB7kxVJe+da
FbOpmNIOslDlvYi4layBCfrMFLq1ExS3SFoG4vCWE+x7bIEdDtT8iaFSzSdWxb2wZ7h2SwbZ1szl
gxpzTvrhhAMk79yA1GNT5xt6W7fa9b1NrUh3bWfxSBjJWtaei9iQKXIQDPvaKNB82v1ej+0pdeQG
5dB3sCSQrevR20/Kd/fash8buqYdwsKbWkLwmQZYBiuJEe21B1sIGmyq468J5dm4SuMqwF689FTX
Rp96UPRr0I5bEpiS8wBGdt27ZNmlkzAu1CkwK1arIVtlUQ0ou6u9nR95BBFM8RXHjmbf5BccibDG
O8vBT3xRjOHZa9SV9LvmwfPb+7RwlhXGCesbOJXmm9F2sXfiAKICmAMsHR682ViLV941XeqhkEg+
QKUg3DX71Ffpt8ixclC35CAHPjunxtbBc6Giw4jUcY3NinKwXMINXtfqqITMWPpli3S5IDkNt8qu
b1m880zfa+dnkdJHAB2zdE9hj1qnc1J1507l8uAnRXjCOLycAkgsJ2xZy9Yr+/hLbaLldSjpAUdu
6TzMF5UTKezshVDI957us684PlE5eF27G9sweFUJsWhZitc+FwnbbYp5GajvZi5EckdnhyAEPu31
hETz1I+dvI7FILdpPNpPLrSB+zLrxVF3U3jNlJSRXpQnN2MV8l9dNJ7bIH9XVZs/oUW01xk2yQO3
6Jbcn++wzdJdXXJeXAX6srpEaYrsvVSc+03gkzvkAbaj/a6GW2lj8+/8mjwJbDEJHeF+jak43lpD
GNwIBIgPPUj3d5m11WvgAggnSP5liT25gVrM9gdVYC+nUUdg7Pp8b3u0Sy3Pr65ANfusYZ7eeYEl
NpmNBjUAHPBoSbzxHEzLaNwFigjsVpCrbC8YckunbTbGq7jx4x5F22aufe+YJyNG2NAGxd8HdyH/
Hu6TZd2TVlLemKx99zvX2dpIZjgBlxolqR7OgFYPQef9rOEuJoVJ7iRq4s28jMWGKMT8SIie/YSO
Wa5bsUwr2lE3XaK2WCvWHNTiHRzkSdEgIDRltPBhTk403PZkLzxTYvoOlsXM2UEg8NMVulJ9Zjgf
vwQ6cB7ILLRv3H5SVyJJ5puZvIn3Dhd/tRrbNIXsy5uxbE9+iNmOfoTAAgmRy/ItMDL7xkH3u9F+
reFCcegDmJmLccW6sHxzoy64rsZuseAbNBA7o6B+ACFbH9M2Hz9KYAWEowhLIYIJx33XKKFWgZM5
z7BBkP+kRRRuGsl+PdL+YTDjx/bem5THVjm08ZOnENavnRI0SQdseb+0QpacM1tfge+lcZ+RhvHS
wIZ9BWlQJvS6sZutVEqffJuT4IcRtsmjc5EW484trGkjKIYIRI8t+Za0bEGBiss3WMTBHqgvMeEF
YuTVNFXRDcEpijePToFAcpOL7aislmlNa5nbGZklRybdqVu1pN1NPuYPuG2/e0H+Zai8YQeO270i
tCpBsGVeB4htqFCrdr2khT4MwqAQry7AjMt2Y7sBKIRIm/bSIpo3NbFoGwVW+hphOJZa0rt3Abkl
VxXTKMjOVTwfx3Taxbj/8opILnZXtM04+tAqL3V+suZMvdSzOQ3xu/GCh3Byn3Q4fnMIDsO08lUW
3Wvqet6hSqzqvh3t8NDZdbD27Cq4Lkke6Ddlk1Wbxsbxg+6a4A44rxp2RmQOVWkNwJBLl3MSQqyb
SOr+0eqKYuM0IVAbiIXDmWwAnM2dL+W3GSxituYtDHdtLJN7yJOP8VyJA17E+m02tmHEP9niQGuJ
7AuCOx9NBQsWZCJSWqUC1LBLEpKFUCzvwxBizqxIak08PybeS6g9T3KIpFM3WFbz6TAyz3ojP52A
TWcISW9J8LEk0ZWoCzCzBQ2XlROB3R67TB0DWU8vts7YdMJwxPmQJYxN/cZQs9qQ9vEr+dlP/k29
BVlp1KZdLJ+N1dephwqks66KKcy3nP+72wALXopRYim22o0YoXipJVeZ3wQ7rNDBHkU1SOHMa8Ta
yVxrV5Mw/mjNSFdhe+jwGQFJQ7J3YJ9oUTR7jSmLh3uIINgSG+PF5h5F73qMUPXj/zG7WfT2N55h
d7sIFLXFEJo7a7SHLfEqJcdgJH9HgTXzxk4v2Ug2lOqbMm3jW83hYyvTAmOqUzb7IQ5Jn4Tif6qS
8Lkc7Su36prvBoLo3k7b9BHZZ/NopMAtpIhjzcAfUtRF/j2ARPtrKsvoYShc98YNbOZXeGB/XJbC
r1XSpI/DVAEj5JCL8TjHc6ByK3oOTN8/BQU6ss3QZz9YWMpzivHiebKXDIphUDQ7h2zgr0i+Wz5D
WhzSJDTXJQq8M/kn7f2o5+YKpIM4qmTozxlJnEzO3OQLIV4x7vuEoFkYCqfJD/Hhc2D7QoSgMCuN
v2DPmUeB5BmRvoTVHB3aMRj7S5chu6UzOL7g3FjeZ2uprppo7CIIN1N3b3dpQDvF6OVQc147+WXv
f0xO67Yrk9fZveBWvW/DfCHqxppgt8qA+jgtqSYPhb6o1etsKneAD+pDWk/5l66r9Fube7azFTaD
g1XTGhsBTTLlzwPqCjJVFmfrVZbu4HdXFDYwBG1cX2N6tny73jqyUYcx1uPKEiDi8iXVd2yT+U4L
U5KfDO0GRlG4vFhOXT8j9y/x5ZK40ioDhhDQ5rkI5vsgDgNu/rEYDoqPYK1UqOqf/Nbz1xOzf70l
4h4BQGS1zDrmJJQPVgqlINA5p5DYLbx1C0ji2ekdGqY2lAjs6Fn7o1TxvB0NaYvOWCGOtjjwnIHn
jt9kGudvtbRqvY0dhD0EhXhT9oB2od+XRFTCfjfL0J4anB8rnSxkKzW00BWodYoq4GBs6gQpIMc/
FMKyxUsVx93P0c2xArp0Dusr16uALFIYyOlErIGP1SV2ggXINa6xDSdpy7rF7N6HJ2IEofbNUr4O
1VwdwBAIAn0EIUNWhum6GhtUrZzwc0xwkJrCLXXmBFRjalkKjBkw1xZZlO6qelbEgY2XGGETqi3E
a8CntPdie+1nkkFVCGV2JSeyQKFzNjeFiLrnbET/PFnQbaYW0RPRaPNPoyI04dTe05Wxmuq7dNSF
KFOyRZLsw/JvTyNqyqAyX9za636m9IFubCOtdz56+zbEYC9I3FT9FVshywDfjVdvlwEtxplo2+Xc
NT7Zy+Fgyt1IvtE13bCE9XzESbUZRZnhW27UbYby/tzYMv9KaUm5GOBp+J7nuqC7zsL9pXXCqNiG
YjrlfUoGwTRZdYtXxFcg/6JmU8JjeWWkxHM1lhmFXtY81szpr2Mtk2JnheJ76dKAmjr8Pz2Baop+
5j4fzVVRILBH6h5wnjFW8pAtpH7NiD93wlbJSZFceYtKgkjEXA8a3Cau991Sm/64VK27VVame2Am
jf6CaG485GxfL0mRwCEKw9THojo53ZU2efGt4bi0naamP/CoJlBQBudOdbmFYafosbTOrgXrs5/7
GKPovBBOJYOUXXImRgcqGYUB1fB3V7bhke5qcnLH+aNzxg/dWc82JcCqzDPnKBz4byEy+503sYQ2
sh5etEqSqzBS2AIBaHyMQYU5yUDePNPZYmeoOFivQssNYJjjD94qDejSzMr66JAPYjgKxM/OlVP3
4/ISoKj8CVkf3tNUbn13BP9pxozS3mecuWD5XPAsOaMgRYoPh8OGEty8SK2JRysMQaJY+Yv1SNzG
7RwHd2PaSxLSm53kY8XQ6vGqriLI/6exbw1Ztl6/4ul4s/kpgF4tZCUUJsXe75cZUXgSzhu9wIYa
6MMl+6i6YMXC6RYshnjt+OhXyB2BP1zoeMy4mi3dJfHC7rT2LEQ7qzxe5Nly5mnNWeYSvFyEm9Yx
Nymx7qcILgp5QK16X8qZdls1WHvg2lgyZoQaop16wF81npkmHHgOLEceO460CZ6tiBDQfmZL7gt3
RlBhrH1jd3BzNMrzVTK46oxopt7ZROwd4ZEm9oqVznlUIWFRtDJA+E+4Yuy1lc9HiNUPVazTO8el
LxhZUIIDfxA3cTys+5z7cPGXSxZ62AC0r4d+WiP3ZugaTtyxKT7VMXqdLBG8pMb3r4pFQ+ANjUNr
tsIdwt57NeS+uAnHwd+EHFdeR8fPTwCiqzWHA7V153FaZ2OL4oP81pt5CvH29ra14PJNmdbBMk3v
g4WqGGTBeNJBlP1INJ5tVcZ6LSRjNADf9TPRB8VTkgzmwcKu98K8nkjrIIureOUNrdiGCf7f0icx
ATlPf1FfZiU92NJ97Jca08KSQXvwenV0TNcBiyF5Rk86R9tZADH0am6VyJurbD9xlgRD1oCAydAX
Ad2VcbqJUi/huLWMX1lGAXX5liR4MGomjvaxga/FFDo066VrVbXrsmB46B1i6kqO9w2radhOlF0u
avtITtZ9Vi75uW2a+CpsKyAhjS43E2a4a9xH7WHCp74LW5Nv5NhRA3UlIOIYiw4RbHddJcQzPpFV
rd2vWeN/i5CkkjSJGZngOdIp/BTUBUZKf90v+KCGWB4waNgPqpGgb2oRXlXLVN5kXfFUpxHBa+WY
gidxncdAe94T5qj4CCjLbNG4P8YuGIkw9qcHcD42/gZZnGd20nqo6oscd3iILZM8+gbQfdcjNXIr
usw0dMXNVHswcXzV74auqVcMQ96I1bBPdlJahJ1Ux7HUwX4AkrHJ0/5nT7Xyjo0L7pk1r4mqxGAj
EcaNTL6KTFVH222wzQIA3AdpR28oBsrCHS6SrREmfeoH4tOYxwoohkeHWdfWXrofXleZUzJNeFWG
HhqbLpAKrSxW0pr+E7gQ6MFNYVstdGM33LrytsXdSURyoTA0SVxKOWgP0jkZLSuEweWJ9ISVUdY2
yuvzmFk4YSP5PoRWsh+s2TkuNQhAcvD8+8HW66bzr13THyxg5KumT7yTbtNber8NswPCP9L8vrGk
/R3y8sTSRDnsTuRo46ZaTjTAnosINAaGxTWDB5C8Gc2+cVD4DLJTUiOo7vVcvoueWMtC6K/GJNco
1R10hFmDbNtxk4rgDmwaMrDkTklKICOzY+AuUHebqK0UxGEmWRw9AjJ85gIbCAWyX5JbB7+83oYO
vp34Uk5Icle/1uSmA00iak40PkX7BdTMmruxSZsf4WPJ701Ve49+m9TDNiFlQuN9AV7oLXl/KJcF
oCFVRXolLdwfe3BJ8k2PjpV8i/kDHk+tiBwUkfMkvADT2TTSbSuWcVvw3Ko1tfTWhGRV7BhQ0MrQ
AD9jy4sfWyVAZ4GIxzofusdIik0SQlprpQvAqB6naTmMgcETGRC0SOXLLQVWusmfrMzkjBxJWYm+
JVnMQuxI9Gl2CxH05GfUJ9CXfQibUZQX91ESSHFknI0EcBmYjzCgJfBajnCvi3leT/ijV4vfY3VO
2A99kuMv62kEk6zQ2UM+jcXjgJOQfJ0GS6bIDT3NKa4lOpDMD95UXQ7fFsDE70VQFCvtRUNFhCnn
5o66bg0foNwZgwo4bBenP2DRqdelzVdNMThSLUJOsu5DS7/SKCYvDKwDI8w+uAp8SQ8fjg2YGICE
pjz7JNZT/7a3InePXaW+pXYJ+wASv2R/x7NwSwDoqct769FzJpzyXlIn95IDyQ13XPoWt3lLRdyu
pi6x8RsCjpMz6VyLqw7l2GZMlwgwq/Joj7H365iMD7KdX5Erku/Cg8sTb0R7nOHnJGHS771aN+cI
98ba19zoVUazMUEljMjGGR7Yu2t2yIIuWV6qaksZQKXaW96Mk9GM1YfBaLzWnuhgRafHGrQejvOY
mgmVPioTn6mUirrp8YJqf06Iz1nNmaBJXcr2nCNgwOR60wmLhIYZgLsTpjQpuiaOX6kXKnuLKq3d
BIUwOFNF/zVzcixtmijsk+k7O8HzVOQcfDPGwm3PplsNCUseSab0C5Y8iQ6L7QwEE1Dmsf5Uzdku
a/nYwjDioEX/NLNhscG7e+sSy9kvIysuvdUZHL7UeMtm87oEVG3VmlEWnQ2fm+XW19XrNDniPjFO
nOy6XixfFRHAh4HT8Y0X9f7r0hrMXC1jPY5ERoL0WCL7Zi4tG9RRwGVAD2bl+4o811tBa+gHtSlV
iMnjczYmNY0Krh9X0koDZxtLp3ymhMOqofW+WNz1VDn2yYusS9DNWDxXfXvQg5p2sppe+g7rRdck
zwyQ98oJgwPBN8t2MLpb2wtsrY3Ukh53bt2KhJEi60r23DdQvL1QUZmM3GgoRW39szbZWbXBBeRE
xrqrYfaX4KCKiS2bRv7ahBkd+FRtU1eMmw6lzbAiQCDZRUvlUuOjhiEDQGbfXcyHClGjmg4V9eer
XUf0Vn2vvVBP2neAWTY6KMI+nyeyOrJVhV32sZSYoNet0xeHAq8JzTUTXAdpWD27sw97CbjwSASR
B/a3ni5G8JoAkbQtzn2A/rsbVXbF5ISRg1uVh1kTcLXR9gAzxKsm82DmrD4gPJu6jYtN8QAwERAh
3BTGCdBLX3NWxR/G0c66Rlzz6Kt4pE88q+wkjccSJoPxri8Ym41uTCHXuNaJUB9FydQ23lG7I054
X07FeeIcczUuMUyToYNhSvLTvMCsLxse9t52PehxXPK15Q4vRWdS6g8TbjN/1PspdHKOde7RD4ix
WU2p3MuOExRYr969oYJrVqlmqjhuAC3cQyvs8sz6IGPZWusA2mtxOfFOxs0e0Os1ZwLk8IMjar/L
jfEPPEriDvaWefFSN9iCaAMpMpqaeg8DvWs6l1SfBkgbYSG00NziGp3TBRczcnaO2+nEijuv4SKH
u4FVeu+jwl4tjb5MxtrY+VLSbriKmQJtFGZY+GXCfxgAmAHba+QPbPZBTF5yw+ZR5LPAhymtVTpZ
+bpMh2lDD0lsbOBxeL6t/lVnqXx0uD/vU+VwKyUCK6Znmgei38htYQ4FMULAOmWRpUFFupXd2gXd
FNKlNwRgVY9ZpYo9Tqv+Sxuz1jW2YKA/1SjbVoud84kra0jHdVk7TJaSgBSZoEl/eOho3yRIVNKi
ILMxTrTWLkJFAl2EXIdBNK5dm1gu3NDNOq/FckqtkC0naUa+nalpw2/WZL3V4fKRjIG4kZG444ai
W083aY2fPL9LLacaNkOuL5WDl1bzOTKMroGtTYQjNCye6TrV3Xjgtm45PgpaphPZWEcnz5LnoLW7
5bIRjaRBRSXJiBZXFsmAia7r0YkPMqj0D5ekEUHPPQ5Ef9ta1XKs7TkgeM0a9bqfcuQzaZ/F9wnN
okfuruxLUSvndXIFwL2gS7aJJZNd3MTm1q/JuG3BLzNAXUbGzqVjv6K67J8L49KYCivo2rlxwmOq
8dAjG0s+iCcLN4qwjG3km+WxjVp1XeMX3bFblFs/0N0VCdlAnAzgAcYvzj+r5GE9i7o9kV6Dyzcp
yyu5JKT59hHYRfYQsTZluOw6bzRnGi390aSF9a3AO/0iOg7aNUXSobNI9B78gIS/LM92Tu+TTTsP
78SXu8dswjyMBX0iEAzOwzX0wfmOO7LkSO3pNwh/+Q8RwYLVaWIeifUdITJS76jNwvgYBcOGrvEK
fSO/FnRJnhYsrsOa4UY4r+2x7x6duerOXtG08mwDPrnqSedEu2RNw1ZSax3aDHYQIUr23UJ2C5Wk
XzmHyEnLrfJ7NCqOoqsX5cFTPAr3nKqGgwip51cafA/PM4+eSjqGmKEhdE1XSEgsJFRkd95YjfUc
1Bamcw0pXFntQzN4MY71ObucapH/e1n2Ylt6vF2GBLP/XIwP8PmaTZ7fT7Rad66XD69F43d30hHz
qxWn/Ran/nASTRau8dAMrywrr35RipvFupwPLolxwKPcU1129r5M0uougSG6juVYvI9wO3ft5Npr
XY0ZpYrN6oDA6kBtmCXrVrk9EVeBJ49l0LX7UYfmrcKABL9jMe6PCpYCcwsFGaLknHzKM5lsCESl
L+uRLN35oKoTBZoaow/SiBq4O0ZEdawUUaAcC/daBMMVQXIN3HrHeZVR2bDW8q5wNGWVc0+zNTuN
BnYrPducnxrMu0bZxTHBV36ngrbbVljTIE+CERscWhp5/RPLx86f2TNKcJZ7jtGRxoDuER2Vp/Ya
i0t9aH26xn6YvIVp+o5K6SOk24rxKthlsbObAyRqLejkvWqbj4I0p1VECF2dEdxRXSihBSARUADX
iU6uCTN/mQeWndlAaSkZDFnOYjM3Trc8suuBoLkxC5xjOarHpXMOKIbWgT2mhyWvyaWeMhQITIX6
SwRTsA8H2j1VZ68S1zoYu70qhQe8drn2Wrrfi+MzEeJHHrpwznden6BHViajmIQt8DVQi95ZAEdu
QuBWj+Dn/SdZUzE2BouQXzXO/j9MQ7ykZnS/hYqafLPS1LuhBLZ3JkyKfd1l3fM/FXP/48efo31/
NLxAlhBy9E+f3//97f9+atAMVv/z8m/+6w8v4cD/9bv/n2I8uBXR/f2/nSBfPrr+v60+cE+Vf7Rb
Eox8+Xf/8oJE9j9sH0uCZwcBXMJ/Wir/ZbYMcVTC7APgFznC5lcUov/pBQn+4SK8xxvHuM5Ft87/
+k8viPMPfIqOiwY7QA4J++/f8YL8SW4YwXhF4YiF2wkC3/+kuA3gP7VliAZfp0Oxa+2cIxXevg3K
w5ACeTn+4fL8hSfEuSg0/6hG9SPiprE8BAFXBL/wJ+9J7s5s/3YU7J2iS/Z40vIPjyf2fnSgkDNk
nzYVgOl2NfC3OKYtY8jKlsrhxegYhuvoimc8Y+H4d8LLi6zy8/tyQxtBtUTkTKz1r7LLqOuIz1iq
cD+55deeunnjTHjpAiMPbu9dRRFRm00p9C7OynmTLjdSD/a/qbG+XBvhSNfGF+cIF1P9L+rWIsSL
PZPYt1fZ3O7joqNF5mTN0++/gr/4xj0PgxEmCIgluI1+fZWAi5ynJg/3opEHWUyII4LsMJGyhfG+
m/7mwnKffr6uEguv4BuXrseN9OuraVc7ZBSF0Z58F3+HDY9UlEG5f/MqFzHup28PKxNy7ghTkR+6
n+4qOG5OSyp0sAcOz8fAVYPMYgBlk/2bmnu+IsxX4DyRa0vMRp9eSMKC+9ftG2c2UlQr/wnDGRm0
qO8Im/0b6fZffFMk4QgIDMLDN2x/erF58Jom6Lxgz1wCpAjubLIh3WJDU6Bcz7l/+P2N4V6+i89X
8aKFFwj9fdapT99V5oSe0UES7FsLX7EeG0gAQWw/lE7qH5sqLTaqbv1d2kONAdXP+Neu4u9+iSJq
quf2IS8QKlOsjxtRQBVY2bJlTC9CgmKlMXe9qyq1CdM6ao8D01iAghWjJ60MjJNmIu1L9eb/sHcm
O5IjZ7Z+lUavm4JxMpKL3rjT6UOExzzmhoiMyOA804zD0/fnkiCoU4LqCriri7uoRaFQGRk+0H77
zznfoU/dRRECZC/v+6rq7//172j+k+95QOgdxr/gWfwPn8eJBoTJZeW3T+rUOuau4R8X7QqkNffZ
WOqohVB9rPvk27O5WTtWYT1NieP/wUv9zz6vAU9uqoc94RJI+u1bkS9O7cZlsC/pejviYbsBjBRs
TJHKf9MxT15fcPBgLbJ9l9f6t5+UthgpgzwgmAOHeku5M/bBpqJoB0fCH7y00v7HD2yA6Rbwre0Q
DvrLf/87e35XmbbhWYO3dwICdAX0fPoNrPnOEnJ+kAYfBAuyR1KAeqYVYynCkWrEbSxpkQScNk+H
AA11v3ge4I5BufJRIb5+uLrzD5PMxxLpSC2PAczI63HUzRXI9Wxf9+nCndFU+RyVfoAtS5lcfCqP
irVg8Q9t6siI8pwFDhx3yL5H97HdHoB5pygjgUtJPd9+GrktJXhWzirNXby5JrBoMJhyl+jZCrXH
HTSmg+kDKHR1dHQwwYfDaLNgSAIK1HnHohu9N7QD55ZMbwZD0wGdGAvqFbDenoibx2eKlS9UEHtX
ooYdUzfrt0NlYoqYVfvkYFR+s8AufSDn+CBEaErcgHuLt8RQuA7XGrhkUJeHTIz5oyHa7tYXFezu
2WvRy3FoYyeZ7O6tnXV8Zg8Qv6TBSn8gBvpPOV24Igz874WRv9alhdhW0PmDMNyDP+/tG6+iiRIm
lA3n9MDVFQtYrxPrwTR9rvh4tEAbsma8XTUrUYCucj90fQEUfgQqqVFC47JjQ3a5v510k4H54ym1
XAcq4M3MCnW5ZFux8shjdhkWgkn/YmTiNZlsLJ+0PWLyVOZNN1IesnFtSxE3d4ZXc6j1i8vaGS67
2w6SThkRvDB+LVzkqLB49gHPIkAR7Z+6js2LdJ3rTstq13SXcsIs8dt4260c/QB4TRSzvHQahZvX
zw5WwiKs9nm/rUHz8mk48x8xG7YQVO/KQ0ib2c5pXfc9bS2MnYHlvNtpJ/TGh9J/SzupYDkLfpnc
uhKYX3l4YHntnaWXm4Imkhe2RGP5YtslyXNsF5+dm/M7eLHLJz7Q+fBYOgxCtIJMrPEYcU4V9ObS
dLzvNbFBNQsiDkkoRrxBe99qcSfkBfUyVlFRryBH2YRZSWwnluigaQyW3FoZcIDmWmBpbZelGRcH
IPhO3x37AHacneAh0bGYz8AZWIEhbQf7pjHWHqhrVYVAGW8KNScHMICskuba5O+bTr3NssuH945l
X5LrMFAPrlmyR0qb3Ql7Q3+VjHX1aNc0uBbZEs2tl+JGpSYlowotGvi7HSajYTnZjcHBd0XF+ztX
YSJnPh/lyjIRso+SkUfPw4u2ffq2lu5XY7rdLlMUAvRpR4lHDKyIAZUFumESU5CQJ7eFpYHDmasL
Uvdi+OvKglefy8/ZV6if7PvSY1pT65Q7FNbYQ1Z9CFKZNzl1swff7uMv9ts0dBb5NN3rXNBizVv8
yLJGHNjolbtp0enemDmFGUX7TxrVxns8lcshmIxq3w8Y2GAFmZd0s7GpLGpcNAPivJrOFRpijtUL
9E2vcmej21PiZv7V0PgdJOUVL90wJP42zuPnZNHOVdebyS0eOuuq78cARqa0n0Ev0p2UJDYSHmA8
pvL+Aulym0NajRm+mIyvAiLcKStMHcqW4ZgCipTspH7zfZY7PhHNLafespmUogI7XuszkReqZFuH
UtIGRzgQ+h6QLIi3HJp13tBvwuBtu+vNYHcYWelPfrQ6bzgDw85+zhlPXEGHAmgEGkrh2s53g24m
KCZGfLEv03lRrMGz7Jx1N/eLESL2r+ckyN+UDOS+IZ6yJVE3bBN5R0Hrg6CA5FillaQHmAoamp/D
ZNV6XyIuRo0tp1/1VAMxK1q6FfiuGebbHHT22SmH8xSnQ+hTALedcaZRMruYeNCoweXanxJ3KD0Y
UWUzRY0TkH4yRy4UJs7UFWfFAwmFOot6B/wGtjGK22rjm/U2iq3nPjEkrXtiTGzlG77K0hR705Tk
LafGPCO037cZGN4c15hnAtGkfRnCYVx/gFLs4bAS5OkpobhAbDoH5uRAPWKarc5utjDP2Gqyb7pJ
xQ+UqFY7L6Z4Ofeds9NAAqdxHKHGltTbTKr7EQexv0VparZyWe8kXpYon9B2NnKe5FvtpQCaiYNG
Hr3UNmSTBFEUrsfEWLXU7TNz2XxvsQE+QKCI9z0WN7oXerQOtkAbszOCx5Tf970PJk3OYS4xs5WS
lgMe510+o5Krxgu9ronFzl0gz+HX5BVBmVu9u5L+K2COPLxeNXvSn5YBWpANZdCrY5Ivsx9Jdo3b
cVi/FyurkWclhY6e+oBF0xz544hf+YSVKHICkkXxTEjZ7APP/lDw8LnhS9jtVzr/tuDIincygd3J
wrFL8hk+rrlMOPVZdUVZxrrZlD5f46m/6td4xurpvGgrE2ESGM82zratzSF/Jw36TIY1zrHVpGYN
G1NOfHKLgTCW53SPlhSPdJ52hwYb5CYYV3EAO5afkA3w4naKzj7WSzzlVd3tpcuHQneWtU+aUoL5
MI1d3LPVmVqrpI6nsu5Ui12rFmn93vjOsOuwUcXGQtl1z9NiHoLmmwMp2+WoO4dVCv2cIGOjjM3u
9KsvV9eh4ocVW97Dbcfky2avdJfIMPzm4JdEFqZs+G4sqznNU2w+2mbQRb1Y7jJ8Q6cFsuG2CewZ
EJpp6BddFMk3dU9EUXhvboHjC9y1HYtJJKGH1S2R06r4qw86dWPWRhKVBDdOVIjDS6FLvjjMWsx7
zNesOdFBaXQX9x2iMGhcqgdWnxaCFdwJ0iai6QmRVrAts0Rk2mrEqZWvEQvQ4or2J3JNI7WV03Yu
kImVGzef1myVVxelY4xqOt5ZVuclxNDAPDpp42MXl1eFo94WXKXnuZlvZjrjv9yqVdeI4G2YmCXw
et+6UXYz7IJ4GD5svM17OCv6WLlAdxrjpSbIWQAVbSF81yBcm7jKd2k7J2GiZPU8I9LeBN7U7GnP
nA8zNqgarPuzg6FtUyNUkfPR/VdXTysnN0MBIX1AnMhWU0ibFHzwRiY3XotgbOoaN7lo8alVFNIR
gizpx3GVvpvT/rXFK4EXVl2nli63mFJ2Ddb7cMV7sSsV1qxmpgdOQ2vXAebL0kIHX1vvbK3oIxcz
xD2DPepmksfhssaXhnrQB2CI6he8cVnUevVOF+KzltlBTVSflWrpN5hHrIPdeAnmBs0pbM/E/TJ3
3ZcY9VTg0STpEu+Ry5JtcJn6J2KIeWhRLnSwyydN+AnIe2GGXKHCS7JzzyiPvzAJEpw3ebxPNf0m
Nj8f+7v7OXZu/OaBlNy0gm/zRIZ+zdfD2HbPy0hz46CX02ioFz+39F2KlsFL+x5QKMe0aRBvaF4s
uzjXmXxMNCcUW+JboCW/koIwPTGFLsO8J7LkaZQqRbNsTy0kp8w1zwboji3h3eG67I3rnk8QDZRB
sY8n2/9sZi+PEqvackptax8IiU027HW1v1jFlZFPXHJrTtCeCRaUG+XiCfGrIXtSDe6+caif+9V/
wWvKP91H0cY/5gY51yzfSZiPV0Pl9DTo9Dn2wPQ5pbwQM9gT7vN3KsaO7UjikxTUjS1poBcWdWOy
1dNO6YUmvbyZ8OmpHM2W/UWKQlIDqY6QRx5gCrKYz9OfrB2Okky24WPYNi6J306jP+ZpfJCmpW/r
IHFvl9Ybfo1lGbA0c49FbFQnCuBkpONp3cN1/lmQm9lKrvtPY+egbHLJ5ytruPITengbVYOzTeLK
jfpAlKelKAWW3Sm9jFKy2xFs8rYpwQckZ3JovsnSPajrs3UpCCXryqzSxgGX+8nBFM8VYZgoqlCu
wQzDL5xbOcWwF4qC7zg1rRm839xbUesM7xG16taxJ5BLVv9DVyviPnN+LZk+q8JSG5J+G7MladPZ
ASxH+0zg4hWPG52iVGkQplAUELQCYEbZH9N0bTn0a/D5DtWl6PkW9sO33ERlMb283WTNT89wXmG/
jVvK6/rt0g68aX3x0lq2ultKXZGLJWW4uBTBQ3AwD86KH7aNwW+13UC9hlY42FANeaQ0+cmjuors
dWdQTTox23r9j9pUeu9IyW9KkBRbiL51TUzLaWXjqQRx/+0tqX2bNTPTnbTLaBGiiWiSH2FLiXPN
nSXKuf+cWOQzHIF1d63+rsdutsHp3L2lLUV9NemTPSuWx04lTRS33dbVyQ3kjfF26IjFzjw7dg7s
tXNDBRpD/8Xrl5l0sa6WqPEDzUUE46xj+seQWwC+VT5CAY2hYocnl/bISc5P2C65utQtsyRRkChp
vOZz5pc6EV5Cp5x5Sy1TtQcrNdSe81bgXkgvJe3kGqvuUC9rvkO+tM5i6cpdMqgcg7XvvJB8lS/+
7P6KZ9MKLavW+7S0xWupS6xqVKQ+tq3uf058tu/G3pfnJaPmI7dtY9+Oqd7P1UypKumjG1cN1c5h
jRNS5OBtaDzA0z4xzROFMAfvWTTF1qDewI6EmfExHNjxbUt7qAR2z1bhBirJlwkKoDpGxYSN12ec
pPUu68wFEZhRaOSKvA9y8OnzkjMr0VZ6kF3thnmNQ5QE6fKu1iXkwoTSydc3Erh4jrFDMGnK3Sns
q2S+y3BsMy0W7YlIkQ7rQd6nLKK2uuIdX5cgOFjaRZxil1Ig66FCW0N2dua+B8lf7upgmqOALzp3
qaq/akA57IgnMle6dnUmFcyAWwM+cgsTs/hKd0+7YmdQsyX3SN7uFT8HQ0pWAPN2LX2IScecYj+I
2bk0XQgbbb7jAvY4DZb9o6hzcyvn8WsO7OmNZowfNRGuczen8WuZrV9cx/uHYOrgSCU9YBtcgUNk
QmO9MsTwbFnuKz8WfbkPjqlUzm5IGYcHZ1m2pK5dvCToULxRfXpjCYPdECUYNvXBgl1QZZhsHTNa
qH2MobRmtBF2Axw/XPqcV5X0ZshHsH0F/gagoWjwjtcK10/acLcCLV/fs6uon1tjCrZ9kLYfOdD3
h0xn4s7qcM2mC1fDjVyz/q6wgp8d1L0H9nF0VRo2fgQgbdsJAsF2hIbJgkl51+T5++u6oalUBgAZ
9VyzEu3gTXWEAPYG2uS2HQAEAs7JTku6rFzM+oY6ULOZsCesP6bBEYdkTZY3bK/UcOPVZ8Mhf3rU
hzMcBMsWgSDZ4XNtb0sbsbTQS3YtiU1sqXfPj3z87oGOtcSm6qQ7zImdXie6zmlObbIrOtjw/RoF
G9WrclYlpjdl6/slF86XzvGLnIy1WOhyBY+0teXqvZno/sUOJ9bs7nqiNd8NHzIPG+qSU+CSjMvT
WuFnwOBg9PHON+bRCR0k7bdJwoo1lomb3jquT8JKqKfTJafjgkMS1eQxl4pnZtAXn1XcpVHumxjs
6WbaiVrSATi07nNc1FfFqG/8yuxPlIYSQSo4O/iuluu57qtgl3tQTTaOtw5qk9ZAlEavbF74Qf1z
VdbNG/gR+9ZsaC6txyKims67dqkmjEqqbXnM+WP93pJmPI1uZYH39JoldJouPlCCp5+nblkfi1h3
T1lhO2cY3WI3GSRMBVk28t05W/ahbMuD2QbAekcvU8RJYqRnfAQ8EyvB+QuDHjzFGmD1oUjF2GVe
g6mSUBlGmlHFUecl7NKXroCWWXAYbDyl8C/JbigjI57aD7pqLPfynhRPHs+fGzIg6ldP8gZMFpdJ
yBXS9a85v9Miyqz+IXYHnl7Fg/QDkv6ayh2X/SXOeZGcJ1fdORC2QjY5ejvEmvptbdywcAeyGU+4
smIevOgIkeFOPYa8ttt74FPaDFu+Io0TGMYQ4oUlsK6Drji7CUmhohteKHvI0zAtbIMLQis/JFep
Q6B9a9v38bibAqjfBMbUA1fKmO9/hbkuNQCWdy1/qzF9mxZOP8tV844iLUDiZPewODnHmpwGqvX0
Amr8QDBg2rOpNTeBH4u7waqHnQ0uGlaGUWzLDDpFPaKlk8/sTrafPcgRs22j9Sl2BLYrPi0m5T9p
tWOro87ekFvA/THKh1VeVSYz+OLtx15oHFWiHa8cr1d7z3ONhoeX8L9o2Ar2arHaV9Yf7T3o5PEh
mfzxzQ/8nAJyEhYlq7vI1L13yyw3bbH7+lHFty/EOvNrTJP+EKzmfOtib8VfFZTxT3awTPjsy9ur
+s9d4A7PPLHRg+d5EVRUowCY1lGqWDTBOH5j0jaBqZk0CYZygsKzr1yKrjaD3QbPnKX4dHHtsM1y
F8U1GMd6vx7HAKwHQ7dAUvVHarwbr4JqUOTPhQRJYtKuTJsDBmPaDlFc4sz4seAqnkuykCV5e578
0/DgEundV60pLuAGjz+aWF2WDGz0XM+j0DxglgXNMXcWpWgFj+nUEhuUnnlb93Xoto6+jcF5jUM+
bCabLqO6xn1K0zvmx+d6nIPnmpwpx24CSXNDu2MVeub6RizrdR2yFMhTYUWppvFlKDCHtLAFmiXL
TknDTghB55iUmfFC0CkLg4zdJWv3Ypula3YixhbSzOhEY8Oti6Ys6gfIk0QD8UEWL2lvH5lgcWxk
PQHgSIyciptm8PH3uDCe6m3vU7fqDJNKiKOkaqVIRRg3zUB2KBIUfxUbNhrpow0u/YqhrzlakPB3
Y5a2j1Iv5BppBMK3iaEDlZqFB7HXVVnj3WDXDh1dni2f6LHEJlokXCJ7bitNSClCfzLAHI1Y4JY5
KnxyvHSnUw4xefKN32uNxqXC798pt3mxVz3alxtLeReLpGFxs3b212J1DL1GSx9KG9Q0lrFZbJ99
Ipn4APVlhVzYsf3tyIIi2sn3DRKudcnxxr7k1Z0L721cUu+anGBzLrEIPCB8ekdpEbQQbpK0oXQN
EBuJ4UBDHcHZvuvFbxhkjKo+Ck44wWdbAAdfJUs7jOF8t3Ld1F1omI75i2yJ/az4Cr/EIm+/C68G
kDIGA/STTlhIDF0uALsGTvHVEQY4xpRcHCDDZBgG3Tih2d4YOHca+QM4sHfrtnn5s/SIRsbAoW/V
3DhvyrAvLSQqqT5yos+ntnL493qCM0F/Ehem7VwRRwrIgOCCdv0WE6ZjfgxtYh0m0MfYmoic3dE1
yzbC7wYy9qvDbjc1IiuNMWkNwfjd1FbzgogUv1ZJ1bwbfPd3xsArn/NyFkfJJHlY6mx9jRfK8OrE
4quJs2p8t3pDfrAFdn6UwzJsNdSMKLbJwjgDI/xqU2VU8xE5tYbjcKQ09AB5y/xtrT7pG/Y221qA
NxgGn6KyBfvOi+FW6dGexXLupyl4z02r2AqPEKZY/OwkWTNTzWGMLe3MffyxsmThC9CU3btfj2CR
mbUZqtcSIzMD4Aa38pBGiXafOLzqX5qWpTsYAmKP2GDYG9ftkx1jHl2thUHdUkWTFTq8YHcj4lCb
l2b4pMhv8HFQkM5jv9vZTVvdIZeN3PIS9l10MjKU1FZ1MUVN+NQK6iF5cVyWkI410Ow+TuXRodyL
fF46nghJtF85Q1pH8Hm0wQ9QjbFuLD8rn8jVCRFSEdSceWD4behkvHMWXqVmzzV5trba6rhFN5UL
LL/OyoI5G9rqp5n30z0L6+mOsGf36Gqv+eV2iu4KURenlfz4d+C4/jkma3GdgJ3AZkoU79tVI7Yw
q5gAU+tGvV/CkW953w/ehjqlntRX1lE6tUwOUOCltuWBj2oQYsh2nga3M8kHgvbIyIUP4sHoR+cl
ISX8VSf9i0lEfFsPTCT0MlJ045UJ4C4bCtXdqqblo6K90Nv27E7VJR3DE4bV+3oYRtZ6LonnKuIa
wIusWs2AYch2Fac87ZyKFhET/mA/x9nNMo9uE7qorjwjktqPKAcYr9Kc8yss2FdE09rx0alqgqVb
C9P+3oKFTtGTb4izhsGAbFUr60Yo0uo840YaWaSXfKi+jcFh9MObYy6QlkEBpEcSxM1DyhtFXbQ/
OM8DAiGVg5SAfzEaORqEWLV84tacWK6ULRTW1qNCfotivFC7PYH82scmZ+YGZAPgKbKH8odqApJB
LSM/iGV7epbj5WQL5AT1yWBrb9RmQEX28rPvi3WDcjzNG67WfE+YkfgNEBNM3MlNx5HLHntGx/He
ExrVvvpkillZjhTZywWriGleuyMrTM4Cp5d7G4N8GnpssK1N5vYIHjb/4ckctcYUvThmvaMwDo6X
Mr0GuHiasTqjMO8zHpzy6DmZa23LZBRm6IkLKqWMu89+8RZOXcfk+Ee6Wa5wAJdUrpNYWDtUB0QM
Lm8VBJHi0JeF/ZWXo7haegfM2bQul4BERXam0JLOT6rKZYkIxEeyPk6JQigDcBPcyYB1Jhqk4jSh
sPNzzVuTEc8y+tfcS6tw0kwTVIB929oMSD45wQkGR3A3rTbwJX7t4bT0Q39eFmWEaLXc8ZciciTW
TwO1b8/dpklDbs3td+drGyYG8da71HcppW+yvZV0yVNaVTYcncGYD3llpjpCt4csMzgfbiOWB0Pm
zqchWe2YtbheLLP5Uq6dP9teWooD3WoBy1+neyO0Ul8bSWPelGDAHhLD+iMjxsX+8L8tLxQI4oLi
4AaU5jgXo8bfORbSQly8/Z1/udMjnnJjvvMkRXPl2Gac24yqt4S08mehNUfpvzZMOP/MLoEFBRUU
SjLGm9/8PatlAD4AVLRfZDLeBrLtD7ofUBFA4+9tUGYQDlOOVphj+mtaOVJ6paqo1YUJ8mL4LNoB
N6pfsewk/4J3HoGpnqUdTYzx6M2WeVcnk81appIerPOKGrxeOs1pcnKAsUNGlFYjVbjsBm2cWuVW
TcXKc4UJmLO+JAcNMmJfzQVEDNxBIXXm5Lt6nKticol7XzBR02LedZn8zGs6ag1Pj4fukj7Nm9oj
/Jni9Itn3/6Dl876RxthELCzdWzbttgOer+Z2Co+Srx8DtM6HkruDeKOwral2WKgPdYmlqVpwZuB
e5xTaVHLVTaoJQrKHVPAxWMwWRD7koDSvlSTIVeV3OWBrY8QR9NtMxtXs1Dcd8uCAdjO80OdF94f
GHMuhtDfP3qBi6DlXFjf+HMuzrm/++hB4IpbHfTBXvQteds6oHmQ3BSw5NUYH8xZy1BzOG8BrqYn
Uwj1C8VLHXtxceuxcHNN4uDWMFHlWuPb+IPP5j/7y4Fe5nPpBThTf3t9E3Z40pRVsC9A2HKS20lw
LeK6/4MfY/4OYcWexBuJ45GvAI9287ef0yIYO0PcBnvkT7jX2vKMAwE+FdLaIH9aXOB5RoLOqs24
DmOl5UPGEAp9Z+qKKzw7wS3orgLbDF+W1q2r29FWhOmLeKVzLxNP7VgML//6pfkHIjDPa2G6rsA6
6fjsfn6zaXYlnRW4e8j3DWSVNlCDXHzeLAfzuCBYxjXkJSjAImeAYgBYghPEdZ/qMj0tziJDzAzL
FwHq+frPf6//2/brc/bZw839Hv9fMWmbEnbu372F4cf48R9/6dG5+ah+/fd/Xv3qP8qPv/dn//V/
+Surn26sABAG9TW+f+Gx8xnFdjFeiqmotcEyJySmXJsbOl/hv/qzTetPHrVoFxvo5elDuOlv/mz/
T5wkwuTP4yMdgL+X/44/G3X5t6+ih6mVJwTGOkE5ky1/e07QLmJMBZ3EO5tFi4wb5luqm8tsmw6N
uq5zwqskua0rCa/qAHllZGnaFzxKqqA9k8kZX53JEemm9tP8jTNmcrcAjZtjGZtMlYFf+B4707GO
EoJWtyIdLx3SUk7Zde92zaezuupqqNHzT0pIkukIYUpHCSMtJoM1peFjNILLhj1rc8KtFImRmCiT
rxrfFH4ijYUl9G0GcI4UzFObRc9zfTUZBft4on4wV810vnZXEV9h/O7VyU+FfO3WyXqNPct/GlJj
um3WkQiehuW0gQGbnDTw/4utLEVH9EsVnCyzwKuCS4StqgEUakMC0NEnq48BFBMG7o2TXFLrUdST
cqOCEpISTBRT18UVFgCwcIUH7LFI5/g29Qa1wl5aGe25K2JvGLqpnG6lrrzhGlfIOCCIUby9bZvC
oY8z52m9UR47pG1GVv67o57x2lJGNuxEtvTXDStYF57rYDv4YV0yz86UL49kAysbs4uVpdE4zuVI
JeB4iaEFBgO8nNriE4/e2h4XUyEeL0PBD3AS6b9d6r5vCyMODrwzzpOAUHZY4ni5oZk3uMNegrqc
UXk+74ZBNM/c5nFIgT+d471EkkOomFE/HQBNL+S+vPuiE/JTcE5nOyW5xG+4NfLS+PCcSGGzCN0p
d7BeO5WpVz9xHR1NpYPfDQOiUFs2Bt1VXqn6ESUMPkTud1SbtKNpTEdnHqkWi5E9QhJWsx+6o9DV
Tinbfsgrpzm4SZfdI5tCHtZmLj8vHljWIKmFyshqdLrJYTRcBQlRuESZko1COoDXXLmZbgmFQoYa
4jXAkWlgruzczIpD5U2XzYMpf3SeIh5fSWEjWrGkxSDAXt+JJoGp6rDMBku6RWWxCNl+EuRUWnnv
XZ0Q3hc2g/DAeVyETsstbgPZNnM3ENbUtzRXWLz8Eey3MtFyhyHdiNvG8jsVxYRA8kjYdXxfaSZx
rqfFFBUzvxgZ0qA3uSguLXqrNfbXHV2NX+oCYTz6lUFiO3YVdacl4xO8ISf1C24zY/UYBBmESk/5
Rb4hWIfJBhGlz19aqG8o3fOuVv3kwfFh+r8SVhfwcZRgB7wpP4hB5C+1NcHsQ4PbeZmzXifBUF4t
uMmjbrbibgu+2JvOC7QX855ioualn2z0eFCIJolkQnX22OYnhzvrY5Li+2CZoWmUM4f1WPV8Uroi
d89CkUjGzVOLiR8A05gOHCNrfyKwYRbUWA62Rcvn5IRFqFgurk4Mm92yaFQEe5llEWkcuey/ep3T
mV7lWM1io0sfJlXLnwXd3m0osJ6mx2kp6/U2K0p0OZOvjGI32UoRTn4CEmwTBKPtH2WwqpWQtVrW
s2EY+QtaMmnqzh5dFanZWSivc1NLeQdjXHjM062T+iASC6+JfAN1v5lZ2Q4XcpwoAECSXcb5bDNn
KFY1rstvu/kvl34ioVrV7YpqbllZ63Fvtm0R/f/D/f+kjce0SVn8q8P98NEvH/X/Pt3/8v/87XR3
AyY2tvjkNrD8c3z+7XTnPJWXWc6H8M659LfT3RZ/ItctsSKyg//rwc9hOqb//Z+W9yd5SXhwujOv
XkaCf6PpzvV+n3+JQlFUQ96IBMc/mSULk6brokhroFqGf0via/KQEy7R3JUUfEIK9Z2NZXnEYwca
IeiAtLszEFZBGcWh11ZwzBGdH9mfghbWXh68NEj3b9ZUezfrKpznzI2xSGKbA7xl5z+bzLBvVJ/M
dLv2yUFWLpVWrMqz5RL1d76KecVmMXTg+rBFWE8AQ6C7Zix7v0GYWGfk9/LJQl4LKRiyTgSIzbuh
s/F3LNgWx1RWx6RlvUdgP3+pfBeIFwXSHDJpfs7zKsqWkfuKQW4bTlSwQ4zFlpuPSB1eSqFngaBk
5za6b+nHtJK7HQM1cMibILPrfTYAT3fmogxtbEg725/JlY89nJw5H28UM16IUZKECfIVQDlx7ThO
ewZZZ5zmUjjgGVJ948AGiCicLx71KMYzYJoVmVHWN53lDCgMg7kjAKsfyjodj3DN4X+UsIPRXW5i
1YMP6Wa8R7MK3k2wG9vVIFeceJazM6yuuC2JiBGqAuUz9u2yKdW4fsDWYq+CxBbRU6zgHVxCtatX
YhQc3VPvCAsltP2u67HFVjX2XcbGupjexTgnL+OlBnWhlOwpiFX8i9sYKU9qiVsN3etSr7kAJs2O
UiiA1RlcvguTh8238+fGTn/15h/50k1OVFAOflf78J0zv5qvAgPTaN9OPoooHLcsbDDqhwv8Yjg1
NKf7W3bcgKtatdbXvlbVt3npGY21ieYjsGVTDt/U1/almjSe3e4RbF8ZOh1IYQhQ38ucI7+nY3My
WEicsWgmYWXU4yuxJfRtP1Cvns6zF6rmkxCPyoMl8/Yq15P1DRfV3VSC3AhJsU7hGEoW7KtW/pWm
/g/X9eJz21/M+rMXX4HHd0M11Ri78U/Bbo+5ABbsAVv3zKIuf8A5aIbZOiynmWvbLdznPUD55zll
6sT4lOhr3Jv1R8/Ed1gsZzokmZ9e90tbAMcod1Yyxwfa3ohL2Kst7y/V9reolAsuOTmfqG4kG2D3
0t8VKK1vUIGzl6Qti2NdTNMP8JviY4o1KFv8PiGCk39FQmMIs4DEhnTvs9nsHmw9V9tAlfojt7vu
xZ3tdN83yn5vdZscV4WKQ6o5BrXXZBmeZ1ZrKc0cXXuTDNzcN+QnKZ1JyZSvXt/eunM23LEcb1/j
wGWpmDKiHazOQpEWjClRTr4i1ozeTGWOyVKtMhN6PCr71rLd+TDOKXycVFQ0zWrLnF7ozPJOwLUX
1tBGcwY91W3kmFu32erjB6+VuRvTsT8N2mO28b0cgrZsW3kuQEzqXVyO5q+46M1fPgu/Xwr38hmd
ae7DqYLSgp1JlxelEEh/PQxYyCYppmeKgHHX4ucV5fZ/2DuT5ciRLcn+SknvkQLDYAAWvXH4SOfo
nLmBMINBzDMMgOHr+4CvuiqzWrq63/7tUiQyGKQTg129qkcrV+XeNmDnvi2xdZDutjP3jAOsTbaq
onfWqjy2wFiG9phSeQ7W3mC628apfH9t1Gt2g+2ReV88w78dfAG9DgKy/U4+CzmLYAJ+odwFHLvR
tEay1ijYWGOKIrcLgnBKrgfYY2+2k8SsYFBoH2ZjrL4408gZil1sfTgAgNxNhXnsfYau63DEyDmF
eNAtqG0oOGG8w3gb8PQBwX0mPuXSDCCmNzZgS3WFAmhz1jNqfTIm060OQ8kaO1RBavwZ1/DuN4Pb
eG8qcUt/FxQ+zJ6Grgab1SgP7SnSPBhnoNKhMVTzXlmjVmxvTAI4lRUY7zKZC4zziFrgQUQ/E/yQ
WBeOaWo1MOZMo72dCvoUdpRb0eJFiwhV870xZd1BVz5m2cly60eAKIwUExsCSgkwOP9pdgtTkwIx
k7AQda3hsUlM4+x1S7lXZTN0O08lsd5kbakfzZhzH9ueXL3jyKKauUxBf5BGmJx0l/dgj3Jl4BM1
ezdCsC/Ym8TEIjlQF9Qr6KyQJyEGlrW9nc7fbNSqVzBiPeAFvOI4/t2JRfjcFpc096JXNQX9TRE4
32CAu083DS7OPLO4Wlw2Oxtcw3KvMHtcKdwIH5ruCtA7KEsfzk+EJ8YcdTJlDB4lpfrlEIvRu0Tw
7fz7GCtlBYKiFJgiAKTvCdbxA3QeTNS8CAZnIz0tp7Dg4fsMnW0+95GOX0wnhbqpGJi27NaZ7CbZ
Tb+Rg9XGXnc4sEeZUSmFdW+MfGS1NDgr0ZnNnXsyjIL7vuNGeGvcQj7pgSb6qfToWClFxQVY08uj
D0sUjexOYvGsepXc5KWL5J8bZpbuKlllb65HTIcVk19eSQfU6HZZwD6wGA/6Kxq42ldfMoydUtYd
sMa8Eo0AvEXRh53Z0zVS8Ysz7AKGJaYuvkHchQX7WiStzdxmy21ljNwxAxVYrzjP1JlnqPg0xaBf
JzSXU1Hh99pE3pLx7K2YgSe+NKA2Ym/v9G8uD/1oR8R/8gCMlOsa71ix5rOlffO5ZGn5W4yze4jS
KniJlxlqZxMUD449x/12mt2RfRe2NxJWERTsiE+Wh+5wl0WOYOMEXe9lHB1NNUdq1x9GXjenwBJO
xj3a2I9uiut6w1PR+LNqAV1sqE/vsADSVuAw4vscFQI1FJ/s+ZfmYIwjpF0WLwG2vLTu2kMGR+Nt
KDv1WLNJ/O0l8FdeKe8B1NPpybtkdpbEaz8Pn+SYLWR38jq/DxIBaGiIpNUzzoO/jQZ0AD+j/HMa
ErBtvT9F225KtyJbij/5XZFFXGa/IU428BYYoaw5jlgueZfgJcptBJ9N3ApukJxWsgfDW5f9VmuY
L00GETRclONdj8kiQeKBBIoxfXeBuvZiiwVdrtg+bKPEHYB/5vzrEws5ljd5Er1FciaXA5KP+jpc
sncwrpsXxXLuYZjSAH5syu8966r+XhTlcrPMa6kvIfv+okTRXCYfIMtmIO++l53wueNpXT+liZbX
GYWaLQpEwzMicjUzWKbEXtQYSEN7zMlDLObAiVYkCVUjXXaHRkekGCug9bmwcXsxANiWJD5681Z2
M59IUOTttWnOfEKN06RHAeP0M08L+xcaN98W6aPhJYBYyueL9W+LnyD+hSBYHCUC0kuKXntIFibS
3his25wW5ptCuxhL6DxaDhn2zSNvWihGpRTlOp2uZqI664PriB3OeXYGdIDF8gbY2GnSf4BEZdFW
VL39XTRB+TtSmX3lRkb8Jxg7/I9xDyPImu3bBK/tSYNI0//YkvxLEX7SDbru51eZVtu0H7r01/B3
eReJxWI99N8NjlfJZ5cnn9XX/+Vv/mN89L0/Atd30HEDTCosRFgg/mN89O0/bNtkgvjJ5/9FGrbc
P2BzwJ5iOwU6QbrMlf97eBR/IAhbAfMeLeCuRMv9J6ZH72c78vftpe2zOfJNvpxDupt/6a8rJMS3
LCZLhKlfkNwPC2XCh6E91k5oQnEVeDY3kq/Yrcxii90kHXZNn7PhjnVHZ1WP/64CnAjqdDKnwAZw
P7j7oTDKG39Wwx4P5XChh5iWnx//qlsuOAN0kR4TGnrOfEPlFgVvOk6BkohHrj/N17I2u3MDRTG9
c5WKKZiSdpJuC/rJEwC3Xm/tsqQuLsTnXL1ZSs2dAI3btrAKwqU71B62fvBeHBAgSbrIljwX/aMZ
UE1zhPyRXUY23Ude7cT6xFy9udSfBqGKhPrih6NR2seCtZGxrfBTSjqViSRSZzcR7T5QuOdloTHR
7rmZ4BnvXUeOMSj2FsmHhlCnJtOAbSL9cVDkP26KGN8FsP08WnOJP46LzM8j75h5gnyoA1a+YpBz
Um9FSPJCppXD+KhVFAQEmjHv1lGdfbZEna57kAQm6XsMiefZokxu6xd6qMLyx0mS/7hK6tVgEk9Y
TYof14lcDSjWYtjfyY8rBWNPAygr1cCEweBzNAxWWAqMTE0eYM6PYjW5GItB+7rdlb9sXJg4C3kL
FTvGQOOtbx3imOBE4VY5bS/vDcuNmq3lxKxKF1LQqKr1WDzVdjECpWZE7lD5JV7otdXrWzb4M3CD
kXdZPFLJe9LcAW7K9d2epl1qh0mDI5QABvMQS2ojOAvqSPaiqcat1fXtfaONhrRP1x3toW4vSeab
ty0jnwG1LCunbUGT4Q5iXPNp9sN8a44ZLzDdQl2sG4/G9W6wdhLvPKDYpt/iAhrxnqGoHganrfe1
K/Q+IZb06ulI35hxhT5Mk8bL3NTpqxNkvCPt1VtFHtx/K6NheRT1PLMnZ1JyhpnKdRFMd5nw812R
M8k4DTZYXmbBXvG1Dl4B8jUSEEz7fvC3yqmIF/Z8S9PSgZMmFX1DwAB/RUSWmzNrfbTKJNjjDKoO
rpmUL51wMKD59rO0HTK0kim3J2vQjmd2n1z5QZlq6K9TfglGgKvp2h0/KdPfpn7an1vs9tsI58hz
E1dEeJSar+yBNqrEW8YQEb/H0K67IBQlcvYmx4Z2L1yxPNjW6G8hdc93XOv2obEyr9kmYM6/fUDh
D+DkrG2mXPG4xNPyguER8dhbcbNT1nrjxp6b6qVIKuvVqbPmBa+9+lYEIl480N0Ug6qjA0XwLvvx
0PX5IO+1VbbvLR0VD9XqtpuCyK3DlmXzo5UqdO6kwJiHFuzy4uaZwoqZs9JusvWyjW1pfU4L5yx8
P/iILKuN75yxyDkSjeWfc5x5d35ny49sNQcmPz7BUfbjhU1ddERaF6e0rIsvr48CqqN+fIaD4eq7
7Md9GKxGRAvxBEelPz3ZLHO/E2+aQJNMZvG8tKb3oMv53kMrGzdzwvEOtVdM/JxQoeFZ+uLdxkdl
wG+eSX4ERRFRbA/eTPOMuERzGv8mOTKT7Rpn/Zr/2C17Hs1HUl+cy7LVj5l3NZ6vPiBcvelzSz6p
H/OmUik83cKNLwRFqk/ZOdz9lCXgAVl9nyZjmBXi80QiFz5LMyseRBivRtG5GaD/URO1cVI6HfDo
dVgyuQa6Trds61aXqbMaTuEDIKN3RSfFFj/6wpLAxzpU6UTd+4LYDiZ8bpIGjgKFMIPVX2KroD6y
RhfYwMvvH7MMyK2UZPChRcmzLYvoEheO8x4BqL6i0TH6MKb+0WzK+ZpxeaLlArXhIehkXh7rifzR
2LP5YoyP1SmfOypDhaEtRjxtX8vcH26KNse+L2SQUCIwB7c45E2y2YuhVkqEszxMso+no5UOwyPR
teIpodDtw2JRCtgx9s5gbE2osUSTUieQ16QnS8LxqoxJ/yAH5Pkc3JWVhoxM7Ooqzzqj4yYbq3JT
mFNq7IZ+kMYebx8lT5MM2htuBetZsnB9iNsMOuIwyisdROXnTI/Cp1HY6tAGVG9tJtvuvsQwePu5
Tq0n+BE+uQMavv028aHIdc0vwsvTZwDKIWfIdQc/zA1KTTHqT91R0qyC12YoAKqK6jvqa5zH62nj
qAxSS2NrG3prub17GiJWjNmU23viKHyiGlGI1gS33g/g4cm+jTlzgGNIRji/bPZEvHjf+k3Q3gYJ
j5dNK1wc8ck0Tp+MdhGST2lFl2TQCmMYxP47kYN45bpz8pG3p1fdRBCy9pWCPN2hw/BmxyX2UOE0
D8K+pvsJXrbnkOzgVVfRcsE0PMr8tu9nJqCkrK8Sl64L1KrM+mLChJkBc3XC42Tb6Tkg8hjsLexI
z9Ir0hfe2XkadqAjsB0G9fhBIMI9F4XfHNiWB89B0tFMiX2/CunsiCsgEGpFwOKaP6VjXz2BrqTm
qMWLfuZMbzrnhI73V4iCpNpntzulvZRgZPuqvhr7qT1D4LUus+lbLLlIWuDXNELhA+ZcCCfcL1XP
BxLw0N0YuCBfianTtuyPy6tJ0ote1bY69Qt8m2zxq0sQtc6119mkt7Ts5etgAVfbDBMmGmgzjhud
sg59LE2S9BZbYP5aY4y54cDWOoeorVS7afuguA608t9JD8zgNuWb6RTNQct83mKZ4XKOHQKzXeM8
ITTkZKvKYt4EdtMTg/SIumWsDnAo0nZ0SKCjvlexOb1YPDrpoLG65swMGuwSwu04+BdrPlqgra/o
/1AnrQ1g8CvgJYqMfUo9V7sxsoyUczqNH5r6vIzFO8UzOGDzd59iywHWt+3DlTD9W1urhJS0MMff
5CWCnWJ07TgY7cwmtYGN959V2oDzmbj81ZC7ZzH4Tw6S0mECOiy8sXntHNzJo9MN8cYbKWFbMgBN
h9noV2dvERePKZfJazubM6GWcTmmk8FGWdgivVhLMM5XynCDDO8aAYJdhe/vDWKQ/rPxfIsoJ091
hKwi4KmelVGvAPWQ5wzxxUJAiYFf4hQHTT4DREdvIrz/nra4TQln4SrXFq/PQ5RZIlzg5d1TJMSd
GlDWsa21YdzLOn0qzNi7j1MnekrNzMNDhxv1pJxJMc3XdBc0Zm38btzSfBryzD5mhebVW8fdnkZU
h5DLaD9NziniI98vuIqJFLg3fWma11RvObup7Gz0CTrhvCopT6UwK8gQc3zf+0OzxbQFyCcVt5Kj
8qbtzOkhauv0Ol8Ksc9pF0rCQfCOhbxuJbiW2snbjlFtIdkF2a2Y5+46bsspx9uO3Hgs83i4ofGM
s1HHOPPiAhunpodee3tr6cqQ55YD4gtRPOlvCZPHL9BAIYHSRXBpvMnKtrbilLgXbVVQzGcAOd64
VsDViXp4O2md3MfeQNuJi/vL5iE2L1d+N7ZvPeYzyD5SX8vCA3XrVKN86aFOPPCwA4NWtmbyzg1s
7qngI/FRGiT0uGeqR2+Z45sGOZcn6lBb22Bp/CuLH/w7wL4BsHuKIZrnnDdP+JAJkRRLFSDDeODM
j005WHvotX1CgVpjVzw1tTC2ClkS5lFBajBcTPxd4RDH9LSo3kt3ZI5w+nZQqT8pOOwfqzha7HDg
zL5tYOzesehR77UnNV1ExBFvaEcEkurLIewz9s7IiaN55/eyeO/zmQktAfhc3vVVYlL62oIw37qJ
g54UGBFaBFIYRHcTD4QNnUA4nDS5lFnLWAFuGcWgM3pRUCJPcqmGpcLdDYbbMVZ0mzbJnS3ite8N
Jz4M0vTpXZom+lutOH2mpbXUD2XdabV3str57jsnrg8NEVO9j8zBo9TIA1i/LWIuDnx2q6ZXFDVS
mo+exUuvCEh4+frCPUMtol32M63h1Cegj5ZwytlXUpxxxmTivPJYci8S5ZFS5ig4g7YaHmed9zmn
qeV1WmIP8kaSzhAg62wIOxD9YEJaSfbuZ+b/l0Ty/5RI2LH8d/LI+bOrMNLlf9+sy5+/9e+bdf8P
17XYwAQysIBL+KD2/mOzjjXXBWyHnE1z+l+4psL/w6EuAyubz5dal+v/IY4IuKaehW+OP3H4D1CR
/4Q48l8X64QiMa+umgjvTkx865//xV0re9dovIGqVA5LJHP0nYzyb+GDVx/yrREND2Odf7cONZR/
+ZTu/yG+/BsNL/d1Wg39//wfvsdP8Hdfr/TxBrjo95JR1RL/xR7KRtDm4F0ovHpB9ztyPMLlyEjU
gbgEZk6WuXDLpB7ehI2XGstl7htEVkxOCw15mOodNwAjnms1S/jpTKm1r+tzZjlsgtqU7cM2jnm/
sSzR/j07Wm4SBWV4b7sRhc+Aug6LHL0rIx7kPma2XDaV5hFagI/fzLK7m2IqdTAa/sqYjrc09+yx
PouQrgNKg9vqosuy3AyxuZOGZXLfskgiep5d7FlI5qF5tG+pdBb35FXyW6832L/zkoeH7WdPceDz
70V67g8stcoH7dY7Vj/XzHb9Td7wUczEI5cwIlPA2ztP+cuThlFN+9/4y5aG8zx4/dyHvYKDlWI6
vMbU61LFqHGxyxQGdbMaw6zBzTZ2kcUv6SSCi3THeUcJNBAYqhLFZKkH3DrONqpJng5mbLPg7Bxj
rxe0cuRlrBaT0Q/f0WwFM60DAV6yOBuCr6Eh9L7Tk8QGBPziGT0bx2FscY1to8ZOLj3pYdJMjqaX
seA41cGl0NMBNSE5W7YJlZ/KvGuLE0xow9O4ndPSuTPThZyllWv3vsX2GLKCMa/TnnCXaubqfo5J
b4QLJxAUmBa8OPu5CqWNBu9D7aj5eiTIvKeVpQpXSv0+S4flTG62eW4r31Nh2/Qs0T2bjKDFKWlr
DQY2Ji+fGkZUfwzq+9iy62yTOOSzuA7UwI6zasvQ6ZsAoyRk8iM2mRRdIjGXl7KwaMRF0omHIbS0
gFxFzam+4/+b2g3OEvHbNTwXMgQT047FT3CfyImUojkasRsqiitDl9L4k+pHBw9hVWfjIR5hL2x6
/FMHJ/Go4avjxn1x9egtQGG0jLYsGKkKnQff38iup1Ks9hp9ikqoWWyK3OZGqWT4gInIhYRd8Y3K
q+R3NHjNLz6Z9NLnVXDn5S7x0lYXNIGmjkreYJMzFqUqjfcW9QCMJKYY7ymS5V9ZrETQfJwHwAII
n39MjdNfySVbt7qoDaz/4ORSRG4LvaOV3doDwtePVr3Ylwp5qN1OwhoWul1bDmPrufNXW3qS+T6e
mocxEsFH79fJKzNM4e8cv6vpqmWdiXEmli/jIFgQK0XUV7HT/CzroX+e4oDjlUV91Sdx67baNB4v
biE6NqZYAjF/tqIVv40+FY/J0JQvNBNGD3K2vbdKrYgggsHA/qzJNp/iCFccAZYRoJCqKGCoZQt9
QaPUsiqKG8bvTEIe7G2FDsoajPyr7AqD/PTsWfC8pFx2iWn5B+I7uH5B8APeg9d5hOQGmS3Jk+6C
HtMydcRmcV4YqgW4sYinSE5THqiTYjJA0WgKY0Tu5y+ZNjD1QTfJaFskHPLLNDvUM8lJ4ciIhuZA
0MbTPAkt76TgtI4bqda23Cbzs3ujLJJ7a/BcBcvB9Wg/gd73kKKkvfArhRzQACzbSL+Ru8iR3WPM
3IJx05l2ru2WDwW8j93SMPShbMztG+mlmhY8HkPvE7L/Bw9zfqOUahroMZ7A0c8mzyDsPMZwQmLU
FZqz/HJeyJBPxHCHme/UoL9RxdgHcLxmAfPiWPFYGCOkLpavy3g7DXJ6Kcwu40hMS2eP7yKgJciE
TvueDv3ohsS2XLq1hFFRRKJNTFKBpe4NPF9keGdqlgjxe/4uolDsbaKL6quNF/rSymQtgEhN+j45
anYx7eFFsrisxzodn0REKSEMSDu/5QRqJve1SXP1Dlq/fVWPMk4OfWEPwZWG1UESUwnuLqCwKW0x
bWZgWCE7GFKm0PW7yqqifV/1+FWn3qOnzm4z6tqaBY0zstctKRdOB4GI2hMyrbVR5mE90ZBKP6V2
0SJdWEK+WC3Pc0dXctc3JX/FX66CbGzCxvIjfCJd9+GNBuCmvPNeVNaVVyNNW+clM3kQm5yNjzLR
vEHzSunXEls+mB8/nW6dIferXZnzpF6qHNuwRrNvCVE63hcGWvk45xa5J2QxXMyUCcAoUF73rdWY
PHTSbpIwrbJhN5rBBIRiEiTUGsh8FMG/Vkxk1H/70L0yj9dOLIs4x3u+nEuroujIU/2ZuB116Hzn
xGyzWzUl0YY40rrWENL6M47c4taJVA/fid4DPA5wtNirNljujsRdMALkyo8+zRhi0EbJIdfXtdQQ
aX05Jq+mDYhmW/pFCvtjnldYo+BnIyOr31Yr0hOP3+Ye9QyLgjnr95r387XEr4RqV1jFOw5uVjoY
dD25iU2Jrg/EEc3VUgJ3cK9Xj5o0zO4DP/xwz3JhvI3myLonS0zBuJ6M0I/S5dnlRvoVSCNi6KEf
FFmrOFgUEgF9rele23Q0eX8tlCY1odv2nhsGFNkwKvTSekidlsU4K92TMq28AMs6eu+uSpLvJY/K
JBRJy2JZUB3JBweTvKORZ56BQuCupne8jtmFaAFtgrdL+iAFOQEeWxRLzxtLdUuxrYfGwE/Y9rl3
Z5K8XhfKizNTYVFB2DHszmHtpdztjN+Am0CjMvcG2xgriG7rsX4lsUozTsdchYW/DtMSK8qeg0G7
0DdFlg2HtCNpI7GTCZ8y/ouwBOWzb5KZhnkkZqoSI93tVGPY9Eta/q/WGuxzBSvXhcorYpIZCGME
4gx5rRzxDt+9fc5n2/nTz62gOHrkMOJdwLoduQ8zErkA5uVvXxok61rljWpHjtS/4EWPWbVgBEPC
oyUVjiThO+5OW62p/slejVdjiROLJMCKTqDauT6r0XFep6HlisIrUnEQwpgSEgURhEvNnl5zxKp8
wwtefHc5XY08p4v4Le0qSt0MxO07mdLcvjV1Oe6SVFOoR7OqwA8yl/oKcdQAR9Ypn3iss/IBO3/N
YOXDh92O7CEKBWUiNmQtQ7vX2SdsYp4CgVUi4wgKlx9BGTjOMR4bzia4GabnKZ8gcWmDAfyElm6z
QYsjxt08y3R8o23TvphVsfj7gg0eo+NStMRRUPpOg7S8rzKy6E106NILsCJ2bQOEbBBy79Lx/TrN
1tpOvnBiIxIioPOSe8YF12HzmFmJQiNFkCey8EuLuHk33ZAFZUXJEU77LFjgMQ9+uXdSfF19hJKl
FtxT8AGtO5Xhd8XUlGxLmzQli4ZtiSHrGAfunFGC5jsPWWMYKDfkr62+K3ZeEDm8csfoXkcuPUUe
LVB7n21dsFjilSvRhirfZ7tuTG3usNoL7j3VdddZMk/Yr7LCuyxCp/XOHGBSGFqUNyipfH7cFC8z
ShM6tm0v1cHvM/0aEcZ+6ruByuZ0cWdN1CHuBbHIRn3TWKR+OWQgaWj0+6RErIrMPsQ+5H/bfk87
0UJvyJPTaAIQNftiaq+wKVCMvjIhLK5C+imnKtkKpafv1KDdrlnakmQLD5VNU0WN2lJ35GGz+wlV
RMRcrKPCvMM2Kp/1Fd5aZnz8PmjMmjctWGXWDK5DHw+vsaotbktO8+U2RwQ0Ty5ri10sZPrY5HhG
a/x6u8WzYRCVFDqHYKS83WSx3auDDLim26Iv48CQFMAX0cj7XqfUY3uJDJ5qlEN7Y0eakyAvyqIl
zT4WzrYWLQywmDpKdHh2f+BwCAo8T55TP4uhJH1LGEDuVN6Y55mw5siyYBWQYsTtVwRbDFVrk9Xv
nDRQAjQEptmmMkqOiEKSXdjEEyAJU4FTnHqIMxb960eEsLk5QXqu3iomY2A0dpd9ZpQlmnvGWPdu
0jlMHNuoimBD460gDjNyPAyqAKhjg83R3o5T5PBwcAQLRWoD2ofOn7IxHEouQ7yMNARLZTDmkBoB
f+Wx/jpjJRzGPely88kDRrqZjOI3ZIgZ8gtdcoSNhRfBkqDkABq0jAVwicm9rdl94GQccMJepaVv
XrH14YKLuPNPQ+Z29z29P2yhcgcRyHEZ88a5YTmMX+NEPMNtQqPOvqTXs6CyvVScmZLdB8ru2dos
hJHb+lRa1nI7J/nz6ljaDgxfu9qeqKxxCvZQtO5ZIrbwJcq7nhvgLjUinyZfOOQQX03mBo4fXT32
yUZ7Q74j/sFgsVBZn6hCbeYRdl1Oi+ihakX1wPazvC8BSGwHwakRGVFTNHJgzi6u6wr8N6hW4Awa
ABSeZgkrHf4SHVxHHLEizDhfxn0+3VeyM1/AtK6OLrZi27LrXyu6vsMhteRlxFdC9DjTe7eCS5sY
88QWR8lj7czBiWZOdN6pseKRJ1RgYmJv07MQOXJ3l/rLzuyKCpdQHVwtYzc5YQ0POMS0Xf32Ye23
vtl/NyCR7uNxxIU3VsF7bYz+lZdYJAFaGX/5vEBDjw8IAzuYtAGnI6WvKZ6vHV8xN+4XaUP5mu2G
xr8x6ZunshtMTMMRJeQTztun1UdwLqJKwYUymqMnk/G58dr8I1LmgsfC1MY32amq/7BzxiAOACnZ
oiryzeXQZQDmeJJa83b4STqlKIRfhiD+pEXCyXL8SUVlPwkp8ZOWKtbgVE5tyAPBDdJUYg1WKXdC
gk9+8laKClMCAj85rHx9ZzY/6Sz7J6nlT/aUbzkj9VeQWMlyDWusa/hJeM0/aa/5J/lFQp4UmPuT
CKNQrpqpGe0pVmy8NTVmrwGyYY2SNT+pMscKcr318a6fgp/cWdnSABraP3k0HI3ytx8TUkvXuFo/
9dOtzuaFPtWfPJtao23dT8rNWQNvyAL1cVhDcM5PHi7+ycZFPogm9ONYh03T19DrS0+7GCsihvOs
qEaLnZplXquuoWsUEgUuQp84wb6GzPYL/6I/HP6lj/5/5Y4Csu9/Uf7+j1DxzedXoj//7b77/Prd
J3/zkP3jr/67f8z6g6YdRxJut0wipH8XSXEIrUroqp1a/5kttuQfPzFkP3DwsJEx5hv5TwOZ6UkM
ZHi0STnBPvtnNFKyRnypv4uVwpTsUuAwSs8x7dWr9leZNBWQRsHK9Pu5UAmQ3o7hEPNxckdeznzB
EypefRBnVMyyx7hOmQvElV/R9udPafZYOVZ61zEjc1qdtPNFaVTwtFRD0ByiOrbkNQ8MlbxAQI80
lQG1/4KBC4WjsaztbNgmghCob04Dzx4QO7YFarxrKvOFU9ps8GKbnlK3KZ/ipaoAhHj2XUcDx9Fy
WOnIZUlOXVyq+xJgOaYez51Xj9JQNiENxgtjsQbN6uoes8nA2OabgmUzx1X9EKgIb1OWyqK+srr2
AjOjXC5j0LOoWxvEHxvTJwwKU3N8pJ4Dq/jiTOg10HBXQcuxkvFEI+LIpAnD4QsUt2KPA0+amA8I
tuFazVUQXI2R5XmIiY7VPQA3aL4gnANIiUFHjuBp4uCrXpb5z0WAkz9aHTDP3eARVI2zyZD0PAcM
+gaWkfKOLqdquloMd/weyF/UvBzL9oNggXiqJU4KaHf+A+B7FzR3xi7Yto2rxkgak8oqX/5JlZsz
nmwJJ2mDg6ilOjiRYLeSuXHQ3SjkFlmM24PkKsMDecYnp6/Tdxzr8Zdqje7XbPbebeml2iO6Q2dt
xBbNCfFoTWcPEezAzmuiXoMMxYFPxUFMdrGGF8SoAiTrZjnSQDiFsRjiaxt7Yf6xcHFc2HMZPJvN
ysTVRdC1NgorHBZEsE0TaQZD06adr1GYm4tYkvWwOaa6Tg5sHVg6Cje4nGunyn+pkqtlrto83mL8
QUpN4+zR79kf9yi+G7Pg52bSlmFmLIJVrzPXn5RAA5pku/0dF6X/6nRM2qEw+9z+SBpGZlS7MSRY
+6ctahOJazSO2UznITad9GBmy5BshzJIz3IoL42dsaSnh+badbX74Hlu8N51RXoTc4yHA6uX5NAO
ns8LgJhTSOV68TZ2s1I4IFz6AGUaz3HoORa2YsVuD9RhVsycZ5Mia676CtCt5y8obbqI+2vyRCm4
2eriZ5O5S2vhtAcnoxyhsYMnbDjje+d4VWg2HHTCYPLdJBxHbJ97v458+0jZwPJJEk4lr3iSkjRM
54TyYYZWICQzke3pZHps60hnLGBC69JMq5OA6hRvGnCTb9CcZ+qtRTzgtkP8mK9bHUOfS/KJBicM
FHayd3JJmw65fXHXUzbuobl18h2nVUcIxWe5Fx2iUjmvDs1vxq3rAOjbk5xK1B4CMPhKZyVrhLlk
YtxPeqZkMZv5RW+AFePl29hWXM23DmhNdRONnHNDAUaOLGDA/3VJ/AnHivZw6b0OXF0+e8sin/dR
DDI/TCcOEGGlAzh0DaShI4b74cnMCvfEIituH3OQXBQA03Oa/Z5Ac12PYOa5sckXk/1YRPFCGa6y
Qoxw+e9iGoIOMEPUNXRF4jPZxq5HbEKYC0elnj5y4ktKRDRyLMV3F9AIWUp7indR1uT9iSuTCapJ
UeugaDsPDHzVbVW57pc05so6OtiS0yvluN2foGw6Mh+AL1er/kz6jz/iITFbz5V0xDPgL07PZg7b
s8gdDuxm08Zh4jce5jVm9XAhhQr1xoVAvckTonkbHpC4HVSm2jrkRyy3ODUjgz+0EV2LOcdlllXd
9D6CyLkZkdZfa/IhKGnupFG7LLxenc3+hMPIvOM5FBtb6gwmQOTDdAM+NLhn408uyc9wQGaGnB/o
SYdwi43wUo4Va/SJNQ6rmSquTxGiDK6zYhYn0er0PAwspl2ja59EZdmvJUrqXnTMnqzrJbPSxCxV
8oosd7NhmpgCwejbBoDvXZwaRDohF6iDqVVw3dSDEVaICkgUdQlH1qn+F3vnlR05kmXbqbwJIB9g
0L+uBTWdZJA/WBQR0MLMoEffG97ZtarqidUD6J9cFZXJCAbd3WD3nnP2ae6Ntu4+WbGNHwhIzqtO
LCB+XU9uX/XRE0/LNNhLy9eX2srGL8m99QcRaLgMqhx2vVs9hxxLI9OKH2JB7OvnjH0Jhj40qJOU
DId7tpTxwSqlvSlZ9O5JuGGhcZ22t9fAXyA+BMVSOaQL7z32K17WjjXrOfem4E+I1LKqUnhKZhTS
QdO25Yfvl4g8NT64gf1xR4VUXwSYEYv6AOu13iqFBOcSxUUkrFsr200Wf2G0L66vWF5u6Kywk7Wo
Yqu5IeuHLK/VXL/IYgATHI3lomr1jXNsiEKB3IH9S4wO0zloyjb9cLE2PPbdZN9mMg/vKwUTj4E2
+ObRrG7mMNbvmHQYnoZxbE74kONziR2M72XioHLtUT2VqeDXrdOH93wv7QftSOZrbmmGyW6o5yex
IORSd2rIoniQ1PzstxeIAjsY2PAhKtP2jlevejdnjNOj2wKyVK0LGtshbwEyECVpfkjY1Nxxc6Fl
MKxKlofocDI00uQInQoEitWpbY6djM+bT+m1haHy0SSURX9AF06PVmfMzXOlC+MknFp9CKviDRY7
3ZITrGUZbAYGy4EFrW6/PNk7SDxN/zgWmNyPblLlv+ohhks5OS1LBDNzqq+ayM53hJkaQMpYQyHR
ZMJYCzEkZrs+7n2y2xO7ONst/FMToMISh6n553RFgvO7cZiZhu/3zLRpRVxS8i/zqHUfnUxAgx80
JzMvrvWK9le125bleg0hF/ZKw8WMOY9A6H6ah/YPnS0wDPKeX5t20v1xh7Y/EnZsbgZP+ScXVsNj
XtcAebU/Ea50iz57KSpZ7RNZ6nOaRObe9CLvFCooxys4EeS9rALUeOhpHjZM0b1e+3nPd9gn/Ev4
bZQ9qazULE0ne/6UYZU5Wzna02c6GdF3q0cfVUr3FR3XgYMZVozLJGsZFErxwmM1E3w5SNeyITAI
fqW6l2TxnriYJhuctgJDYRqAKaV2DP2D3zPeizCrP0Lsnnze6KOCoz7DcotyjOIt3tf3qm69eA2X
pfpEknXPDpzlT7vr9LanXklxwTOic1xjkFw1FlsNn29pG3NmTussMOu3Nojl92zWclrZte/epYnb
Y1fpao+08TQuGkd1qcOO702pmo1JQMx9PTQpxYKSWq8tZvv6gVN/2ijl0yHHZQecK2TK+IUI3XLu
UOnlaEFKHgQXhR+KCod8M9VZVa7tcZIfQZrxqCFHP9/DknWdTdON3Wfb1u7WTzJdr0uZ5/d2KpSD
KbS08jX6CVY/q/DH21ZZACw0o/lLPLfhhTrwPFgzCWBAmBIT0vqIWX/0R+eXGbp98pyTdn+QDuri
lgMmQCU3eHws4hnaEE9m3POTe0oK+oGYWNuAihHboAaMRcdEQwmaoZmG/d5tWwferqX8R4iiBlj0
ahDPHk+dTePF3Wsyt+mzPYngYZhi7m0JgsJjgdTf78xwdjVXEgPi7JoFFBZ5Wmqfey9M77Me9Cyh
s3y6d20Jbjwe7SfZcFAf6I2IkX8R4rdY14wfTrxsx/PZ2xEuzH6z1Wk2XIXcFzAytbXD8+k9mQC3
PzBnI9WECRBDTwo8uMOEXpZ4tf+e+/38UJrK+KqDMns2p0SlZ6HbcnEx+X9IEaXNzRxr+ppn7ZY/
NgSc13kYpwPQyf5MMD1PN46fmMSxicBXO48BftqkUOsAYMvSO2CwNF68eCr6baEbvTdbikXKBFe/
P6UmIrDb2Fuodgo4rKCXnd62IVk75DXe5gBGVJ1kzcR/60sfElMKWNiqm5u2zknMUPmmtkMVk0CJ
tXm0yu7XaLas7+I6JSI5dXwjgsKp2lyGKa85jQkklVQ1nDxO7DymQGa27iTieJVOpGhMDi8Wk8kr
6MRg5Si2j7wLCe7q8E8Nrlt7tjqOWJ63MmiLnQN1YB8MSU2cc4p+R6i+9/haOP+m0MhgljIdGq2z
r8s22bNXdqDsAMK7i8O6fsBsnxxl1tAvMBnVwdJDfpax330Peds8+sZESRZZ+567i19f2KvEO4/N
1wGzZ/zBdUazFk6e0oqjWXd8o9NMxheOHOu9vo7Ojdun+yakj2qMO32DssKT2qCWZkiHb6aH9mjV
QY4d2S9zAutD+5NLSDfbbCiIuGawCTLJYpJiHK89DbxB1oYxqbNCE+KySIFUqPP+cw7kz9wY3K0K
J1oep0xjTUK3B7ENhSIr5j0jULzrk4SpNkX0uMUrV20T37XXkqDtSsVs1vD4k8EsYf6uJa7Nsyfz
9gbKRnMkXiNpZXGVCYTcpRodjv2NXUcX3vaPHqSAfuxIPgwOml8OPItwI7oP0qi2hnDFy4kWksfY
u+WcJbcJofJ8nU1d8YrAiCoZe+Ga6RP4VljJF5K242faUBjhzQJ3rQkY4HaaPf/gCUysdUS17d4c
tcPxxjbs3RPmfd5odZ+zdNtHuj10lq24AXZVxZxmd/RNKAovc9f9pae6/2pmfVsmhTzrIqN8yFp8
gGlpx19IeOZXzHVjjdhV72A8BrA8jPnco7gtzKjuuUz4s22KcnAFiW4nsQ5L3qKGeyznUtzVnj9c
Wp+7+URiBUWnMNp3Np7uqbVEv61KWoXaydZfQYV9pAj98eyG0fAcxS7M1qA1dwN4QICanrOzDct7
o6WCYHDVxHG/6VU/m1tuIw8F70a5LXtJv3LdWeVWGpJkOyD3CnuN8IGrD5ZM1mQ9fKZhw24+kBks
ML7QVv/4BRaXix9TnLy2RFUxmbQCEy9Pkx8ljMFe52SlD9mcVh9jrFhPdLbAu+IblGI8lFkDeDvt
a67fOZa2zBYfArLjvcgK6wf/aY0Q5hQlsC5eh2PHdLPDfs8ggY02fc3lONAyFDQCwaXRVUXhhAzA
3rJrB44p51990rhHnw3Qcey0YF4Y7eoBFVF4dGsCtIhdw6KHaga75PSjh7bu0BK5bqvWeLb0BEd6
6IkMUH/6nBR++ymKlANAW+VBuOmHyurkbBO0qujEivONObBnYa4rMKlEtXuR/tQCQJttcRtj1NXs
YhUBbaHF7O9bUHjGzh6NjF6QRXt7JbYizH3DU9NGwyuWK2N8Q+5nlw4q4wfRhnDfMf7PGoJ5aP5p
zLG7C/Bgv5lj6YN5A8KB3tX62a+0StWJDU4FKSqTiHQCD9/J8DObsqclVAZHq/duKKZp9blORlz7
My21W6zqw3piK7EHSfEelpKOC8n4trdZzvmcSKk5rG3LnW8ZOtUHQZ+53g0DQJQ81gN9dbZxaYIo
uDG8Wa+5QpL86khH8JFL1R1HvkeFZFdm91ZkO99F1gVvbGYQJXkecZNuqAqiYePODRv57agYn3sK
We1mlEv2OkyKnwySfHSQFL4RHqUJSSHVItatcvzyLjc+FgYruxEKaEEzuNYGd9NwS8ZcL2NhF7OP
KFDjVwGGGbQ0XVF82TTxghPQ6DLnIlngcim5Ka7DWYJDhE7d1j5oJrFsx7I7ACju9+ZG5W7rrx3V
dL/sSC5XZaIwPHNIkFxy1oEuFsKiu68YX/h/SxLo66TkjbniOZ17J8lS/xOfMjF8KBS4KVHQuOHw
iJp8FDX6OcrxNISNB1XMat680gp+zV4FPBDVznioA8LYSGUop7AK9LQLJoIku7To1JGbeLHr5wbC
YjR1mvEOkr1cN1nbIDAnQfzhyKnZV17nEe6oAjgCVRkYuxbryYbuT/fbY/9hbDLYFmfPKXJKCbjz
/Mq0odXe8jpQetKzH0oApIeiBIvHO9guniqjkIchspG8yb7Ifi3CmHAM5rDqxsoWQUzLkg9JaedO
s+0xclMhL0qjxyDQRmVzzEI6MbZdaWX7vPedEc5GNL73HgMWf5NAv3YTKjOZwhE5kwICHCMib2c8
M4RLwe3gEPjsisS6EEdC9nTawOOekMf2mewdCiD4yOxTwNFhb5GOhrWbYosQTdljsj2FfjfDhugY
unh7khbI49F3ISybI44DvFD7shLeiYWIn+6qANgT29riB5eiuEXlxO5a5FeUn/aVd5/S4fRK7jR7
k4MJYqWbKMBdDXOA1yA3fMwHuP/oUIRmXJ3aib7TFcVRkkBqH4eXMlVM86Pg+Jk8K/uKpgGgY0fM
UNxwTgAvRmJteIPmJKSOwShVRatG2NuAN/pu3qTZ6H8rt1MvhSfAE+SAlXHcC1Z6RLd8kv2Jx+6R
WYBqj7xT2BvQCu34c/RTn+SvYlcKnDG4y8YU15vP+cmBncWyWJWc//Mmr+ABbtyqRT4qKMDCCJd0
0tz0ad/cZQR96A5GPX/3qI3dzL7s3vkkKXGjTLPbx02su5vGFJjiqFSzw41h6/iHntYs2Y2iy7js
RRW+MR5LnCtjNRblS2b3zmkO61mszA6f/XrgMQnz3oPIQXVEA9xKY1ToCfLdkPsglc0UacSUe4wS
Cb6oi2wr6DZ9RDLMmz3uyAqhPg/1Rpp85rf090W3w0jhzVq11ItJM8P+NIDM40A1F3IKp6rd07Q3
7gz8Y93NNLiVXBsLbHddTA17tFSZLJO073EOzEkY3Om55XZf8GRjBFsgPlG2VOgFNtlG0DAxdFNz
iFkWTTXfcGyMOrrVeCGjXVFaf/rcCJ5U4FtsHjNsgY5Rt+PGTDKY+m5C7c/KKBpVbTXHJjyzVhqP
MaNG8CrSedrGXp8ywGSwkILB6mnF0fC1/tBoN30UXMhcGrlE+sQWl4g9F1dJ8MRPn3KMtAdySBDR
SYj6rw1S6Hme+vg1KxNu0lhisodCFr8aw462der7+THjIbKNOoF3QLY9dMuRilkEHeOnTpvpkhUh
nHaYTTSNY6xtp3PBo5AqcIqx4XuDpgCPveyy8z785jKnvswsKF9mc1REuvA7o60bycmwEJvWLWkL
CZmks1e2t+BJksL5bRlyoMB5sncjC4UzKx2H9jWqhrQ5icXfUdvWavaH+UDZSfzUyqF5iojhwEXN
rXSTiFg8K6k5s1sEyguMN2s8J7JrdjP7lXg3D36frEtDs4mCYUI/S+Rgij0EvH1xLde9vdC6k4HG
Zrxi026erX6+afD8ewc9ujbyTNIGFETmwjrSZvJMbp902mhNn+SRt7ZBrL8xM/xOci6GbwQZvGWh
FL+4k40uz7Ys8Z5zRhOs0DmCd6q8+KKEFVy4i2KtNCliMNYmUhRN77mUb55v1n/IpHIXtRV7gHWg
zfK30IAB1pBuiw1gHpb90FLJC0H4AMbGQc+NUnnl/+izv/87+qxjBQKt8n//V0Lk/6LPwvf41KT2
/iXB8vfX/S3Omn8BKQxNE35zYP6LOCv+grlMeuX/ZEMK8ZeJVwXHhi3skJgGsZe/1VnL/QsKjYs6
awuo9BZI9//6/v5Ojuh/+/U/J0ks012iIv/C91h4lb4F5D7AmO78O+VeMNSMrTDG7dQ2FPV5aCSb
sdeQsubE+RMvN1YcPtQbbEbo8WyurrYg6+oQMnwj3UJj4/1dcXb/KicnDO96nB8gQiotvm3pWYsl
zGbB5eBPUlevUnH1LZE+LJpHV6Xpm+G4acyawxnqR0h5BfA6Agi4fJ0K4q2qvEhsaMNRapMlTRhA
NvSAhnk9LjlgBgK/1X9a/rg8E32AOBA/VG1s/SEM6WyzEbF7LfMuPMrF0QV0yBB3dIf3qBHJ4Lh8
Gi2wioNqhhvzahNzF8eYhS5xQtxxg41yYWbcRVeTGQ9vM3/CW/mLk5q6DPZFPGCkL/DQDhFbozFN
UnLxo3KyG6e3GRno+ML2JnAvqw3bSyejPSrD8RYYpbdTV9fcJBRXpAFcYXavUfRRGFBdPAkZyzDt
iQNMB31xMIJ4yE9qbJgbcdjx9Fkkd0iU5BI1eAN8gKK1cqwdpoPyhyV60y7WwWExEbKUqm8sFSSP
42I/1PgQXdUuiIAxhxnJ9dulc5BdMjOkF6xCp0jf+N1I+PSxeohoj6RLu2hwRc5XhyReM+cpn7jE
3S7ibER+oHPCFStivJVQgA2axWuPm0nkmUwbTos0B8YSs+3aHMgyHhQRozcVzLRPdhSu9reYwqdw
7V4doQFMuIdqHK1hnQaRBhBpsl5a9WFBhKXuG+tAKgSvqSbaEx5NVOXmjGkUk2jg2V2/deF0H8QY
tO3GsmsaVeNZ8L/RRjC4UiWdRjtqmvuCgqlaTyAeQHaxAWk8sXLiZgQJnhgFeixG2max1JZJjZk5
Vuqn1pE1nnjXkbEyr+bcXuE5pCyhBjCmTDrJi0UYllAfyPsauGYZcFlpZ5lpfzWh1Y2HxOrY+ics
yPC105c6sdiO65M9tAt0s1H5TYsE+KhS/wHhxnvRGr1/3UbSOEKoTk7BMBB0YohtWAlk1hN2QP0x
h5NHyj0HOUC2mkuPEYjnSPVYYuuCmf6SqhjZ2TJznied2UzPaWXPP2UCVqt3TQVVrqsT6151MW7x
sc7FsBUVGNDDbMa0fnK7bw8jeya5oS2kfGcVIu/DzDflRgHYaGh+C/N6bbi2c5FT0sBmFiUsxcAI
7BYiQuXeMJonYBPjiZsNYY3YOnc2ZwJ1baVzqxqWxhs2dxNaaFamH21Yi3HrT8gqnhVjuLAaxphN
jfkCPqkZvRpzEe1nCIjrcqyrn6IxulWhknQXR874hpRcrqnQDfy9JVX5jrTN56YhqX1P2gfmjFPW
58os+gu9dRnXvIn9SVqEI0gHx34gAzKqlUMn5qHr66XrySrKVWb2ojwwjjkvVpnrs56G+MPNRRJu
57YtokcStj4GUBvv7T6EhwMuMU6+xsZgl88Gj8jJbFp0wHHtvKQe0FwcXAtMla5JY0XKiUd55HvF
T+Mm6mSrObSZQ4P5lbRa9S37ug93fQGZbp/wxMEijgsUU+LAtATG9S6RtUEXrMAs3lMXPzw3Qxox
zmGSdDYJ9i4ocewEMFqKqDn1XlN0+3GyLUa72aRliZZKj+AL11xz7ZpS03w6+fe4wup1SJTww4oj
v3oJmCQhYY98UFYh0YhNZNSuu4GRjF5XGpO9otDL3rtq4O2ZvM2pYX61XWFtA0H7GE5uBfMu4cKq
8aFzhC/gUoaHhTyfyoPnaJfPaGiHHPvEw0/wu0PkjrGD6wfbZt72joyeyskggzQxFK3YBPqs01wr
HbYF4eZHqlV8B6ODwL4W+K5jnJ1ZZJ8UFdY9+FWzy28dO5rXQcyRs84su9yygTJpS2Pl/RCleXzB
KloVmz4erZbzIg0pdHYRKFahW7FGJkc1vITA/WfOKyvF58FPPt3OjeM9FqM0KGaawA+vU8AqFNxN
i49OuEnzlF4pqZwNpDUwJnqLh4EbxDENSPTxo0i9LXVsOXgdPx2pLk0pc42c2SCuRLJzHOsmXffc
D/RBGKmKdq10w0NFPdKPN4byDeQycD7ofWD4ZDp/c+csYBb6rmAOY1dTb/gj2nLdd9l8tConzw/a
5XpP+Q4AJJwDs3BWQbD8ECoozSbzU/ag83nigqBs+5P77RIWgaV6mbBz39ZmM2DwoaMdtlHO0Rp2
WMpIiMfl3QiqAGBO0r8OE8bSfALYvjMN8qhZaQZkxIJO97d5OE8XNpkBtNYMDzZwdHz1h9Hrgt9U
ek0HVrHWHd3gDIe1MRCpqmd8ILTvxXO9CYgurSz8JdG9gxlyOjhd1oQPU+Dh4zQGP7klohG+e4tp
hiKYs7z6aHwcNeAIcMBeXTbRYrixOeQ20dWEA4dwyTd8ZYtBJ12sOuLq2sF8hIMnpjjvrV1sPSR5
IrR+rD5EsXD9EDDNj+a4ULSXBwDF8dnz5GR0Jw1dFkM+LrN1PzKzGbLyT5b0TbHvF8dRuXiP4Jfh
tLZiDEly8SZ1V5sSgqVY+9IlV+JH88mgHZbigMXb5FxtTsniePIW7xOdUvNhLE3qvRrE/1XSDGRu
i8UxlcU1CwEcgu2e/tDhbFzNVaY3tNvqarmystS/6xcfFgb1+McZvOQ90dPFuNq1xNW65S8urnTx
c5VXa5cHARkHN2cRvmV7Fv0R4Jr3hXaMNcGqCmGceqxi1uIZoyMjeISFW8LfTq1LQTDqw7WA3dzZ
mez/YJTEfBbDlCzvvTbBlJZcDWqumOkfmoKmJL+2WNhqJx+/YoGvbXCqtH+tSa2le6+m3Uu6tqke
gU5giBMZlseTczXKpaGF2yuOQxa7zuKls9kaA9S4Wuyiq93O4DpHmORqw6squ3+WV3NemhvEDK6W
vfpq37Mx8vW6yeuTyz4aaTYcpsfJtwlr2XNyS8olPWAvwA6YjKrds+ZDSbzaBX0nwTq4bC6QsgAz
PKSzSo4l5RenKjPSQxQO9r3pOAmZxnag9XMkuRvVDW1SZhHzLOcO8gMLfHxxKz/Zdj7tUj72R4AX
OB4No8L8SLYvwDRZFV71OV0Nkhy04QXcj/PT9dKmbdxR1X0Hze21GwkaZVerpU1ZIty42i/WhYyt
Nwhy1qvHXe1Ot268D4s+Zs16nSvd64xpLuPmODWNXNt543zzgCw2PLKYTAkF229tpD8F+6ZkPfYF
82ssII/jXJJv1nW+ZQnMrOtCOqd+Mp2qVxl38WW4zsWBFyQoPKb7PPzn4AxMSPxCSZLr8DpZt05Z
sUdh3LaYu0fu5J/WOHtrut+es2U4N4TNyd9eZ3aEZOZ38zrL59e5nkbnLrtLr/N+eJ39jeseQFx3
AmwESp8zb9kVmNe9AdWLDT4RCWe3WxYL+rpjSJd1A+XubB6Ew6M8wXn5pCYdP/Henw9zT8ZmleMG
7TbV3HWQslN6j7XdnM1C2zuxLDtSth7Odf/RLMGIRAWZe6TVdkreaG5NUMgEzBi4sYob4Wyb1m0D
kf7BGYCFormssPal7PWT8QRnuN7acNnWve4/8m5I5a7TxN/YrPiUYdqJ64K/C9unwYjmfYyI9qth
KXFkF63yNdi4vD6kRmh4GySzNN2aXoJF1OkN452mns44sbEnLN7Zpf8y2D0dGDgsLNAfqidhWwQ+
e14etHexswxnta9zyn7DcHxOpzEqdjWLSF5Cd36HHzV8CL4Lb5PhkaO2ip83DZsghfaOrcYPCWwM
fd/Knfs0IWHMBZcTNpt7LuudSk6RXY+/6fqmlnDyi6OiwTg9kD53bhkaguiEciu+srqxNwXdl3DT
uoT9ZjKHLJ3nHCcWG1lCraJyHLGmxoXKRIntPeQVa0mz23m25cNsSfa8ef/Fx9e70Tk9favEMnm6
0/cTHyJU02bTJ8VuMOHcgap2y3thchnaRtJMrROlmpG3YyI27Q1GsYypivHGWzPkzntaFMSH2/IA
W890d3Pvi01nCchS0sKgFHrTi4q05dAXYiNJpEBafnqp3GOfdNZ7OVZUtCSuOuQNx/wsyJisXHIp
e5W3GLRoKN+UbhBjaUENBNxPhI/qTeHpD8eQ0X3sYxPzLJVgMAzwdsVTs4CogF8/zqqt9UnWgqIa
HUaUC0dx5W3Zli4M7iEmodJjvxNrPEjjfdAEIS7XNg1/0tAOnln/viSLm3jFopNMXYW9r2xmf0f8
Bp9abganCfEX3wsUq4ad9IPfs21uUDYVWr9bgI5MO/2kooEQkur8xa2Q6u+Muod2F4qwVQefWu5l
ZG9/mnbu7+FFIC2WwkT4c+sYXUbg4vx02sHcFLwOf4gH4bjG8cHNPvVuyOp7jyiWkH2SaLjFgnSO
/ZAIGQWXeBlkCfvT8b412sFDDpubBFoFayFhShLS3Ous4Mbbe/YbrvAf3m4EREuW252X/hQ9yGEd
2eWmSAN+3hk3ZEgWd05pNKfS1XxDfd08BDyGd2mr4g/uFPQ5c/h5z07+Cazd3eJVWASnyt6kE1o8
2B33mFdm8xw1rblXATk5Ds5NTV/03kor/wct2TpEpnKOdpMf5iogpul1FCQ3gBR3GQynZwXuDotT
YH7h/KzO5DqGT3Id0caJaG/fhe1kjocir6lL4JAcvufOQ0yrckuSCXeDU5tLLl2SrWOx7iETfrq5
F0zb2ZPuzdTRQlGP3Olzgj37LGuGA5Zqxv2+yR+GwJ7uwPu5akUJ73QzgPQIWWO38+8p09ghcm6Q
2D3K4DK5nkc/J/B2T1cOM3FBkKfJzY3gJv+7MEa1V/TxLA+TXzIE2gGvx+1utcch2npZna0b6q6i
fVmHQKetaS+LIN9XQEVAgTUsP3KvaV+47koWFJOmG/U6c5Cr3EiwnX8COwlJ/WEPJB04v1v4wJ+q
GjTKikW9hie52E8qs7PWqctxyeZm79bFcRBxs08Ky7vvcgeYPHk2Cn3duuKyY5TI9R3hIchTLuZe
5tPOp2t0UCZm9gmXsen67hP8eJos8Xg+0hzC4gh2J6Q+HH6SnoFfqJbNBjVQ3RE1srZs/cUOn52F
532AtIQDnhuN+5DIxXnkU2GOHgNxfOoO9ujfEa4b1tiXnfPkCmvninAmDmYDYcTsxIzcp3jIYmPb
8zDeeSHVnnAlyhsOqmzLRyZ4Q75ZCqSUlGv4ZqjPVnyBYYHHKjX78UIzhd4NukY7lGHn3uO4DgiB
Z950OxQwEjlx4WLaVbGb2lie5jluxHm0sqbdsk0jepvodwPb1sX1ZIuzXs76Ze5DbntxbgNey8w9
HhiTV3WGmeXx+qsqbrc+Ho34hGeg2JpDMmx613WbvTPn/tdYFZ+EzSk2qand8Nq5/I1ZKtpzPtRP
VL2hMqWRcVfY2AucCN92xoMVs0SFdSNp6j39Cv0aTzwGu8K/a9wIdGHLONBCiWK8AczrpmeoJdXR
N1Xw22ztByPi2q3x/nEhi6YHj+pFrMItfVHYO1fL4iQjJL1Pxqw9euPMbmqqZ+/VE6X77ubs+3XC
kyTu0rMvW8h7zBtkAbnYEpN3p68ZsPgLzAvzz6A6g3kgdB+wie4zz53bu8aY8uE26ems4/eCJjYX
39K1hN4ixo0Hrt4T+MCsfMi1Kw7k4uVWIYRPj2YekQGfwBQFrUU3Gd2f3KTw8YhjZPqodnkGp5iE
/9A9mnaJH9qlyCQp/geL9d+SFWzheQSx/t+ywuWzTIv/dff50/1z5OvvL/uHqmC7to2Kx44nDICA
/4OL5f1FaZQgvGWbhAmIJP2jccqy/3JolSIORquoLwIXKeBvVSH4y2QDwFchBWDyCump+jcV4f+n
Kvw7FwsxQNB1aUNMZXNBBfC/Br4U1+7OG3mwp3HzYEXkrnNDfpQOiCTFPcto85Ojx/nQaaJA//ST
+lvg+GdBAwXk3/SMRWTx3FDwM2FrxV/0X/9wTAFmNvh8kKzCwPa62HCNlnpANWp8g8Q4V3ORCdBI
fcLW2UwxLVrmN2ENIAkNrjOAlY5GUCA2dde7AVv1eXTPmGQIIbipfZIqxE2hdHhrpxo6s5r6+hCx
BJ94GLMCVY3/iLPHzW+bMmCS97yLnUDtpwiB39CfceHOI6EVp7a4UHSevqWvALpqmrcoF+28W2bj
duUyKNz57H0uFls4KMX46R8Br4gbEWjj4oOgWHvEde8hfi6d5LZzG+cmNS0YAl+yFA4PuXCsGzji
VknhdXusCO45RKDdL3eX4wwuzF6PyjA42jHR5gfHx5vgu4AYN8pIu+GIh6y2wUHzINg7vh3t4xS4
juL2jjKTTMFHAKgCc5hoxBPtp9A5dBly2QINtbSoTIepz/RNGyvqdnOZlI8scnpu75P5Xjlaszx3
jWpaE2PhS0MxDL8wtoODNbBSPVe2fiMX5uKXFuzcRHsOKucccms4QMTSh14FHITS+PA6M7w1SUZ4
PCxJDRUdxstVnmecql5mj+1hLsfxrmvkzIuV5+eeSq894bR8Lxi/u3Umg/qmoj37mBRjebD7ZLjE
sKz2GPEIe6luRngPjO3c8XJrKzc/SftDLqsaHbETLcd9boD6ZdN7E+a4+HImtlvbyIkN+G7F9SfB
UGbo4GDh7wHEEYTAQtrOupnICTVrfB3+mmBF1Owao+DlpySI5SgxCZ6oJL4Mwb6XzcnGazv9RkQ+
eKNYzLxtsob3dOyeA0viNVve522cFmsJNu/WnlR46Vm/Qdzt2g3Pac2ECFbcpbAVhI/kcsQrqC++
mMn7u1xsnoNYhxYPVERLvP0hAMYNOoFFxEinw0cWdLa1a4hLQDsgQAbfUnPr3SbW4NLcPs+QkexB
0NpZpul8F1S+/VU5UQtXpGIX5WdtsXT9TM90hfu/yeapZ3/Q4UvbakFfa9IZH7gZxpu0K52LnSNV
bsZ6lP6dQ2ULu/exr9Um6t2IiI5hyD1ya4bgxootXo25JN3T5vHw1UxjSn48E+ImU5ayPoJAU13j
u9M6BDjB2mf2si89quJhoPtxw+qhuOhUuDjS5VFXqXvgufdnbjFwcTGjU7Oyie/BCftJR50dpthN
b9ESkyPzEtysqMH3E0u7vwMkzXjvpg0falbGL94gwu8ssqOjUXvzhoIPEkJ6wEUd69I95KbM5AYY
n76dmce2E77CNzsqJDbEwboz69n9jOa+2hFcSf8IwDRYqocKi1YfPNdDaH2WACQegGt3+yiJ+BGO
gX6J6D3YFz3oN3rdyl9J5spXHJn2i08Q+JjoYUG+TbDZ3HzZGHZdPuwbrcHy5xXU+TUhcEt9Y5Cs
4nNiq1gzyxSB8yLqtIZyxVf+UjPBumxK/kSRjQfXmUx6bC2Ws/OByX7+D/bOZDlyZM3OryLTHmUO
h2Myk7SIOYIRwSCTySRzAyOZTMyAYx6eXh/YJanqqnXVvWgzLXRXt6yKQzACwO/nP+c7SC9xMhHV
wrU4RcwOvj2TaUk62mDXIYthGvjGyWF1Zfj1Zkz6+I1P2jitCqBD3JBInImNgWNwy9EUlkSUlgF+
ek1FxIaGWVpdsZz751ZP+Wm2cKHsKpWaITsm6RHw8syfQJz9G5SS/ghlPfjRWGiPm8Tg/EKicYC8
TY8Rl00P0uENS88STWr94Y54wQAXqmjdI4yXONhUiNEPhP6WqB3LnG3ASvatSEZ9beuokSeGdX/b
G9PrNBiF3BAnCPZFnxnfis7Snyi4PbjmMtoOroSxI7qOlODUT23FNiAvXvjwQxbJZygEa5yDeJgJ
3HB6onkC01jFSXNY54yFuMbaCr+QGrT5OuoeDEcbpeYuj0QBa66r2lejGBq1ddHifmB5Fi9VjIQs
qll+xF1L2aGaKS1s53qHlNjcD6Pj/2oocr4KRKFkb9kEGAlazaxDsjko91M4Qg3jP4tB71YEfULt
Wk8AFx3a7BQX/apUbXWY6OThLJ3OaciJeh7wuZsYFJHvydyu4KxqzT0TKPyKVEuc7csUURJRwe7Y
hVMkPe68L3xg7pSeQZMQzx0wt+Uzj54ArTwBibUuFwJhurAI0xoqIW8ZhrsEUqFKM0KhC70wxiHr
r1Bi2hO7MVz+GQbWFthjXtwq2MscMrkc9MJEZDFu3zAZRdHWz12LVAe2f1OR3wpxHZwhdAzcTefo
LvcraMxpxx6fU00C/9tRaMj+Qmc0zAXUOODgZQfZD2K50Dm/zC3dDKHwvV/EF/ncdhO5Saw8fvO7
Rpe9n7+wkFjZsXF9wSL9hRuZq15tyPu0D7RG7a3WGW/RAptkwRE+myQXV+WCogxYKsOoiySD+4Kq
jBZoZROF0X3jLiRLuUAtswVv2S+gy+iLeSmBfnEEXqR6migIwlucxi/eHJ05YWw5AfJA7iqEN1HC
03Rl9ETF5XDFdlq7LDWq9Cq/EJwcQq7qi8s5YPd4HLFEABRuxV0UIAUsIM+erpVuQXtSJG2umcl2
8YL9ZID9QES0NyS/7ln+iFW+iG8q0fw8vtDZ9UHuntpyACeaOpKCY02uV1tDg+utIKITwdhZOQ3b
uU36xSYtKQm5QyimndpnR4HnMYVj6jAI/c4XuCnHezin3oI8dWQC/RRFly390PMLHWWUw3eTKfyW
uOnqT6AtsCyUF7cf3RfhIv+iXfRkTQ/ugsBIv2gYFflSyBhflIyMWGazIi4VDMcidvSyB5yZ1tKv
Ymo1kSGY2rlbs0ShudoNbZ6Heim0bpdq6wGj4tYlNUr0lVHFWSGu4uoUnkfDW0KzxgeWX/dBIYI9
m/BdQ0ApcXoKPUsvtGemr229VG1XIdzjrfnVwJ1PPrmpRs/XlFjpoV6qupOltFvQZkkxMaVuY5OC
dRy/+r1Tzxn1kf4IRVKVZR9vHjdwvV6okPGKLVP96adLVzgSNn1h1kCFOHBDHARM7FIRak5oGRek
DM+d4UfNdgrL8hwtheTQm/kx4VdPOe+L4r5K5prAu6O4icX9YDfn+qvjnLYO+s7r0ICsD5Wpn7cq
JFlzH9LdXWyScOlK16xWnVXy1aGeMhDbO3uK5Lf+q2Wd5S428KSXsj/5+JS9HSQbhg441aeup4KO
sUeMTMAOaTFzUpSRBwmOY59T0ROJbPmDbJTzg4s66U+mqi2SpPTDz19V8T23iu+TDno40g6sP9Z4
pM7Rd3ybkvnYrxlZkdju2A4bb3Q4xyPb79ktVq5gjNoOsliazTg59DtodgjPvCd+fYroTv+RkXZ8
rkldxWf8hI53tNshPGZl3e2iujI+hZkEpzQwv2ylRnGcxoFbcelFyYs1QFXjlGC0P3i39QWaGarc
nFvtERgwR5Amk3ezggfn20F7zssEJ6sdlLhVeelbIPIYuUZHjVcNYZ1qsgjGG1DJhjwWSxb7qRWy
Yp/3z89jpvjH4xjKkjAhiQAt8kylOI7+Ff7BDpm9f6xwl5KrOdKE+17ExTd65F4sP/8m7YIHqxv5
FEXFPxscVQ///Of/IyiZQ67vCOEppjuhAKH8/cenQSOpuTUQnQI6jEjeFmf++NndP/8pXyfav5ro
lh/jy+XEKfg5lEH//cdMzYy0OitMyOHS2NMjo61dg4bbg4pmyG/kQnOYJD5iPnXGhoSfitFsZVID
+mKOk02iqujOjs7bx5TQ/WX5k4HwFfJqDHp6kZKDQowoXRClT9z2xranDHZfL+L/Y8r/L5hyl1WV
kI7g/UMzkRJZ5S/v/v9m+jy//XpL/wbj+Ve/wZ/8cv8PurdhdPPp/yLzILn8yS+3/0DRkSZahcmc
bC6lb0WJ1++//mfL/sMWJh9bfCkWjPNF4vhTp7HkH4vqo0zB9cRtV7n/Hp1GyeVz+b8+t8YCQVeu
wGD698+ryrDSmWkbHbLBpUuVFhzutRpPy5pVOxkGy4dm4xqFt0flb06itd1TKb2IoxXpuytsVmRR
TnMEwDlnz4dhprXIjEBPVPhxsqWgRUAjDB1zmyUFY7LS0V2PK2HNxnZuDq0VJj+BiY/3QRjlv2ye
oQ8SwRWtpp49l7mJEwang4BYrMk8+LNyO7ZyQZaXO7/HE7XqFe0JLIZmg8dqH7JudaFikPXCFrlr
qIEFsmYU0bUKtbV3F5MhIknhf7OdPryO2iW1SErFhj0uzYeAhomb7LXwnwYqQNJvofJ71F/QB+PG
LzlO23SrZPWIeZ+NQwdjV93LgGCOO81o36w8T10GetE3gXtRoV5bya6a+/SdblE2KGYEr44uhjC5
w5zinAt2gztnKLKTacT4VPIyqO4xyIaa2qLS+kZpQ/qd3yOYzzbkO7YxYx9QyR1FVFxL1TjcyXUe
fS+MQtyFeOfRMpaGd8h/YHrop/YidZ+ZvbqMy1pQDz5Du+/rmLX2GMpiz8YU+RkupPiRVF2DOubn
Ay504i+7tq7GF0AT0aVvvFkQsSaQsiqqkCywCrAYHPzekPWZtiH6w8E61Md6cL30ahXGvIfQQNSH
SqLvUVMVV1vG8CpxvE/NLvcC/Y6xOer3WZa1w06UTnKy+oaz9jB2HCbD0gBWZshpX/Zm+F0znz2n
rdYATvAHPuWsAWOGzEhtpea8uiUWQLvGUJE4ZilU88bzDL4yexgXXxjlZxDRLfU6256D5KLZ9OPF
ZZJtN3GUB91aYAaA4mJnzvgMFKO17wzpVAIiSR7y8cBjuo9bw2ANps2fje3Fl+ILIAvqhFYJCVq2
O6QxlYdkiWOHnas55IdeCTKLoYW/sGFNgao4MFp3uqwumRlJSrsNXx8okc6B7DP1Y/hgznQuvd9I
3Hx+PJ0oRK2orK8623ow57L61TZBx9ofSmSx9r2hsjATN8WN+qLi56AgyiJISvu35+ecyKygcfwt
mBki+pAnoapXpJuqc0G7qDzQKiJ/YD6rHzqvQOlza6JdBTa83cQ2M9kw6cutH0GspDuY7K7jNMGb
P1QSLCp/+S3mUyjUNQXw2XYEc81eJMyM31mHauVCNjj6s7v0t/QU5XFao/8daRIXJQxdrMgj+Fgw
OuUbxdpa3hI6frdB74wr/mmEnpuxiC10ORAR0iBUSVTVkgrxKrrR1cSiM/XC+1Tk0JooPXIxN/Vy
adq2Bp6xLt8yRPpU/E5mbelnzaeScJAfZL+xv8rH2qI/nvatFKUwqAiVgGragF+S27oeDe5JdUuf
gsWjOxCs+1cT8+wmLNp2283CXwc6Tu2VzUX6FmVGjdl4ZuM6mvPMrt70f0+KHdAeigL4A+xUxlNv
AKSnuIQmLaS8VAAUhpJGKrMLTmUb1x8TvrsWarcZPkJqZvZiz+bfeUHJirxdSNK4/YgXGxxi+8pF
BbE8yrNrWW3JhKVog4k7H1USJVQm007uQ2QkptZ0F35pdVKWFJTFt9XWpx+OgH5sGRu7zWDBDgG4
Sp9oCtzpELt/knaPtAAYyD0WodBVgDeVK17EDzRIoqRrP0K2Qbi8E7m0t2xNg610gvfR8fw9zQPZ
tuzaZov5P/wp67x9n4SwLfbbZoDFQKY/iYa6D9DdkeBjiqtPAxyu/WzklJ2H7fg0jmBqo9Z8ZUaM
Huy49je9HBmpA8ceT4TqhoPSWXjnODrl7+7EJy/K8B8QdoPOkgr5o6pnt6K7vnQ43BnQ5iPKBsKV
q5ReiiaS/gNtVrzb/eBjdWlCCC1j0ly4BWPO660EabjHWCSNOGkpB5wZVcuOu4rI4/IJwAM84KR0
bmw91Tc1w3BznYYMZ2Nb28EpuQDZfPZPEOaB0uPklEcnBMfpUmr8pHGHvkaOnCNo1x0NgD4yLXSA
HjE9K0R+LVC6TlYQOTd0XgDjFdcsCVhHpBfbsLpDhBXmGsuZiGxQJMl9jU1r2tgiJ5IlOuSqPJwo
jOyS9ttEuPl7l3X9zacn4YNr17yZUB0+qyZqdrChghyv7BQZWCMVVq+2pAjPTJMjsn9ywb5LEYPo
fbWGsIERoVsSYRjVE+q1O+BoRZ7vA68iiOgb41Fqh31HpsY7I+PF8gDmxEZ7OeGPNixZSpO1/1FX
guvYYNzdCWHyPUWbfQtk5j1B4jNYiHZawmSKBmcHJUGvI0uOlxLhgZZVFpD2GoxF8WTyrN45qk9u
pZK/XXrPGi5P/PsghdP6aaS5DlWDsBuuMk5VUBcUVbVgip9t3B2fNeMfT6GaqNam9L1kjZ8btILC
+vsfMkPvP8vrW/7Z/JdlOP/AXVLHNG/8t7//Ixu3P2f3ZQb92z9sv+JLD91nPT1+Nl3Gl/KNws9y
+S//rf/yP/2btpWmYxJCQqr5ZzPx02f2VoRvxdtfF5Z/+co/l5YmIy/Knq8cvp8Uy1z75zDs/iEt
21WsM03iUM5fQJWm/wd6GkXHeEWWFmKPUfXPYZgolGfhdPahW1JfjU3k3zMM8x3/NgwzBDOmcwMm
jql8z1LyH+p84pT2UysZQgS69pHQbnzIIUmDiLe7nW/kw2fiUcNAXtUHzJtDP4EJCUPDsQ7oKNbO
B50jtj2nNoLEbEUewE5RcDwHxbGl+YAtXDpe3SB0LhZmiSMaDT2KXmD/qmVQ7uZsTMCoEa58b2L4
2JcEGyZNvkstH0eI6LnVRXOpypo1CFclhvO6o1zLHWfQKcPAdcsuCNw7vn3couEAtLxTPA+IwXzA
2K8RALw7BNf+BfdBv8byJEkWgrmeUYCAqNSOF+8qDshEKWpVH1kZJd+L3KVJFtjIMK8Yhf16ZRBa
KtaFH+b36ahUCZ2YGDMcCd++dIEXF/uRY833ohb9q4+JFlcLj6Cj5s7zJNoYZhbFLynzCs7F65TW
4F06YyRY3cLBuW/RR57rAsTnNq1j4NfsBlc9JDhzMvsDy5Lho+Tp/9Ow4D6CNWua+zYdjWjDfbyn
YcW0nwMxWOfWsoynKHXFi1EW7JgxKPXHiccInSlhsa2tEF7xRF30OnTG5RfPrJ1O+d07Zmi79DA2
dbI8kwVmncnbXLw7HRCKJhKMMmiJkl/S83GKWqxbUpGY9zL3kaZpRJsoBErCjH2E1QLsduK9RJ2E
PWPWRxUF3oYmyBPnBbGVnSRHQGnGYzfGxmpIQo4c+GAQog06V0gOzMNbGFU8LSd3uPCB6pJgRfuI
sXcIvG/DzIW9szwqx4YuEGH2FNHVzsE18vhZ48zZzKNR3ZkG6qxhuPk6J2Z+7/peyLhaTmzFsRxH
fiq2Gca0g9Pl4o53NDhKo6l2+ZyKn9U8z6dIhcENJw/QlYQPal0O7nubFuNOWGNzTEuJ9aTwnirI
jINfl+sg6aIbrhWIzXRHftdwYXZh56m32OymuxjD2jq0cJI7aICWWzc/hNCvOez/Fbw0xvGqf278
Hldt0bX4wbDoxd/ycTgA7rlpaa67yD45ehe6HOnYWoF2G718hU+3O9gFh4U1Z/wUHGQTxk9cB+4F
E6nz6Ke2Uxx4viWnjDKfF04KHvyepEw3RIstj5oFmghWerRyYA/10sJDxucAusG+Ellw8QG0Lf1Q
nh8fc98ippuXjnouEk9d7RzmpVlXrJImjnLUGg3xb9FzPq2BgrSs5oLmXWQ52lwHvR0SuomgTLKD
t98hdgXWwJlukSLwhezubNyEAXRFyiC8abLv7JbY7D6OjAX0NE9YFPB39K86TvQ1jtVwmkBWXoEk
sK7AnguhjsYuHIed+ejLyj2A9cR7Bzy9f/J8UoVd7oKtghb17mdx/jS1sqwPQEPVO5/v+Hfk9JYF
s8fkDILnLHozecazV6bBgIEsct37BBPndlpGwSWmZVW7tEyq/RBWJPNoSo72ukuL+4jmyac+lyH0
dlt+owzBOtdGBcGFP4pzi2K8VxvOWxRK1G2o9p3owvt5SMyHvg6dfTLE7bmNdP6R8BHmXQ0s+cwe
uz1naWMhJ87VwbPYUZlsKAFa5jM2z5rMDdGrQNw5AQlB1jjhnW32yZkyJZz3nm2bYL0YLp7gdRFL
J2dlbLl+3aubtvmDV4fiUYFtgLRpOlZ0Qit2vwNvFda64yn+MdDUuhY59QUuYalqXduYCjvvlFSc
IllalBVusbGvt9jy032cD1WzTWOP8Y7Blg774iqSGrubadhUN1rQHCO/NQ+jZ+bg6dthbXPhbkl6
x3u8WtQTD3PxrSGyuGqbmD1k7N8TEQ0vBB29j9Ty48sQBunOpDEKY0rb34VOLjHK2uI9nSkV73ub
6sUigFKc2+4duy/eQxkCTfarFL8E0RTuRcUdPcX0B2GrHLZunr9jXyu3mWnUB0sVzg8jqnaO1/1I
nEzvufSpTaCeIKpkxBkq7X9BHP5MGu1umYknTOcmCaUSXwlWu1NsgI61O1sdydjcS0MBKAkc44E2
IvdAt0JxDI3gJMLaZpvjjGLbZsb0MunFNBDQboIspCx81KGht7WSG1T3J5oYxl1uI/uXkX7JBL3O
mW4B9tTx+7LozU4si3Bma79LN1CE2XqzpB53LZ1bj6giyWXsDc36UbfXWso717N/dqM+sFvTqwLn
/IqlWrfOp9FkpyDPpgIqsCojD56xU+MGhFdfkolwu4RCNqoRVijyBHZGe6H6R4L/25Uq35M1OlF6
0iXrwCZcBZ4HgXpjei2AU/bpGhNL9pZPWX5ycOi8WpluOGZGU3xJprbfF5FZAZa2jOqxQnzaz9Xg
sTZRlHu6ALbAtYVpvpNsGzfQfiyia4b1mWNZjLc84u10q3QbMcwYYbbWQxf3a1BoPAdi2ZSQySQs
UHrAE+ejKGkedp12uI/TiGG8wBnuUuGHZARLNQN9VJbePS8Li3poT8mT1Qg0iMAnqbI2g2F8DoLo
FxrTgNZC79/QXoDUdLu0qRJax4LqMXbYLpWtnVtfPixeVFlB6wrlAwaA+dUIKxLP9N6fEsJaA5Qu
zLpiwEhp+fVw4fBsvzcyDThHMt2E5Gy2HrLrKs8Nd8dRv/5euj1tKE4GzQ4tzqlhduskCJ9TANL7
nPDBbwtC7wskKL2T7owvx8vobTtk2JMOQ+ETAu/x7Xi8ePQqG8bGjWfAsO+ytL96Nl1SkoHsOYYy
dRobYzxVmIc2VlWJo85t6vRQFM/YNUq5pgHYO4LPwZXO0v1DVrY40GnabCx7hmWIvBpuctPep5G9
n9H56Fumd5TUvWsTCtBWvZHNEqUkUO2NBa3dXg5SZ6g/LUUYHp8FafvR2UpWACtuxBvyQvlGOcaG
g92DYVXWiZ2POqZ6sg9xHpRvNvczQEOMFHaT1wT2C7HTbVzyhOF4l9Se9+DQlXMOAxzVOa6mS8Em
H2JQgOE4K3CoEiDF+iavYd/dSTn9Nk0so7hsAgE/l7kaLzqn/9lGXpGMWldSwGpXhEvlNZWDe2OG
ktIMPFX82uyf2qBuv0+qy9ZjPPa7wRyvYmlQAHPbAEdxEnw+I2icAYxlGtDcOynt7ygMH6O1ZY2v
fFF/JjgyvyPr0smYiGSnorCATYd1mL83fA3ldDDltI7dHQkHtbVDYRyKWEUnN3DdB93zLOcwzhKb
SNa9RDq+gvAJHoRpepQgF+m5xxMnydCl9o0rlF0+y2lET0vkD0Uo7U/gJuFatUFxb43SvNodaKGu
zuxP0h/+xelIwuDvAjaJg/rOFg5VJdTtxa+GmbcXbpvZsWLLv2kq9yNECzi4BSmqUCXdtQUw8aoU
ulMBghtrBg965iIr0Rc9VTmTP5U9xzIPmwZ+pUYvzJBFw3ksdiT8u4Nfu87RsN3pkRRvA+qn7k5g
XoJNYfjFyRrT6XmwgJyOefQCoC64iUCnr4PwqoPl6pjSHGtPriRlt5tUOzdGxMcKhSUjMstr7SY8
6TSwRc3cRFSVm3PnOzHg1NT+ITjK8Gf28vuq44bH/Fi+RJiqoIxl6YkAMx/gulFnz2y1u5rDroMJ
yNn4IZTYo/LO6VB25/EjmLJ07cQ89wJiDRssyj3aLs/x0XXDu9KFCtj24Q9vgf0QMV98lCDJ6/A4
h+keE6KGOpm94RnrbzxRaRcFN11uhN01Syp+IwRhdY5ZUNv08BHHQ/eU+jo/JfUw8bHuAdlD7ji5
Y5dtZUMUYczT4DBE3toX0JR0lSVHN/s19ML/FXraOiY0nniMsAB5hwxhz4hA5PSsIlYqztKdRO+C
Rg5KHcdmuStm6NxaDeresD3caVFa3wbohGvgn/pd8IEBT2H2x0S2qEkyIYpiNowTUIYPLTy6S+4L
xK8wnr4FQdwwLyTZW2r6My8F42tezNEHhzF57O3a3CSBocAmtNV3krfDY9rP9LNXhWW+UpBo/ATt
AbcwFvqAL8tPV7GfUWo1jzmHntYzb7WXtyAvaXH0QFuve99Pd8j5uFJ86A7A3fAorHXD+2W7fvoy
FePAJ2uAjoQtCVdXhxcS8mDFI6W06RbpnHLdxwCoGfj71j9TY8D31y35joK2+RgbiDuIU0rZzTZ3
889qGA8spp48PBprx+zjG9AC/EVZMR0azw13lPZVx94q2yPmVuiKooSA2Zv11qda6Nlgc3supzL4
MJiZMvSmAjW1tv09b4/CB9S7F+Q+fXZIFr66KHTMRrZ9LAUjbWcZBk/BaTRwExMPP/iUW9Ugng3M
R0XBLb6Kc38Pjt5eRUNZUf0+lt4uqBPvQwBjUFggbGobssD96TuG4yLU0lKpGZG2GuLYtR1mQi0j
UNApCuKDI63xzaFznWdHWpi3rJuAe6hifggNoz+l9jw+GE2DP8YeUhKC+Bm2EE/m44xS8ejnfv0W
TkG8d+pBv2ieb9ziG7TKSeVbJx1w/7RSACtpabDsWsgskub2B9CvhPBB/NWfYg77J6NwBnfV9Kq5
ODY63tBNEL9TyAuvmJKrvdvI3zFVqCf2UQHRtSm2bh4ctvWQWTHBMozMtWjQC7VBTmd0Z3mqAyl3
xjTlL52dMrmyI7gBv3ToeMrK64KouGY1bXvgbOdpU0bUpgM0ks0tdVt9z3BN4JHKxAnOM5yVVcVD
9BF6MuFGwMjZUTu5t0/Nuf6WaGZYUAYpxfLSVxufU8xZhiwWq6xovjtshUil0EMEjzN8Vgkm4qAO
LA9faJ8chwL6h90M84kCuQWyPg8v/Wz1Tz5T6EMHZGCn58R6zuUYn9gQJu+gYXkWBcN8BYSqLXK6
IjxDfjEvRUPIODKXOokF/C90jzkZXAAghZIAx1sPDEoDT7DEW+6YKakLeJg/VIpFfCVxbCA8tEpU
W7C03Z0xN+bWAhk4rPBjz7sJs9+F57h+jcZAP/fkwxf0AAcDr0UZhbJwb3nKA8eYuievtvGBdT1G
LEPmV/yFjFhJ26QVtty4fzHd1kFOTqJ7oBlyXzfm7K7kkDqvMy2fDA1op4AHszsjtZk648Qlutap
autWQXJLGifkrfXe9IACEiXGfka02omJMzivAz8YqnBPUbwTeNxdMWOkbOEW7QF8Rn4wqd7Cbw4f
zspEdSrZHANymMmRGwS0NyOdbBRipI4TY6Ku8hbNSgdiHWOF4FUz3hoOOVMSjJdY2fyyEkyKPSpw
mf8hyu4l/qjLpvzd/l3L/X9S2oXkoXAd/J+DKJiv3+r/9K/UD/35lX/KuuoPksxSIM06aJ+0q/9F
1hW+RZkGWfqv8nbcD//D4yD+UIvQS3QFTXiJnPxPWVdaf0CkEnwlyq4JBUv+e2TdvzscsGb40sbl
IBxHSFeaFr/CX/1HUGB9p+7sfg880/82dPV0T1m0ozlZxPU7PPL0bhBsDv9lEfAvKvu/kkPBxPaP
crJJtRK2bM+mkAmNb0nb/PUnd40Dv9CmxthRXbCLa8vWb7kkpL+Ke1Plq06bKeWw9dC9ZJj55y1k
HdRXz2VtsiZYJpw9+1BTrhsWl69BFcQoSSb4UGWyNFt7tcUZqSEjvk5zfK6HQUKsWkNZxZphDi1X
gKbV/d0aqpXVAqLnMQUPNlf5+DaV0n/OBTzALYSU/gFaLDHstEVNiZGpY8aigDxmb8ruhbbAeGeb
dr/x8vxOxbQLIZFPA5n7Zi7eiWCso9bqNzMMhk0TlAAkavPc1EPywPHb/YHhvtpbwL7Oda7hZUYc
GGAEhU7w3egpnt3OoUEe0JPjGojBJ0NCugeruwsw8R9bOSYbPPM3rCfurh9zjAhuCWfALJ7jGB17
0DyPzQFjoGcwJvmSanlyz9xyF2thSYjTt9R9oYeNN9J1IS0YH+HQ8YV1Ze8K7WTooNifHV0nHE3l
GxkMbBS+wsrPyBOx50es3FO7tIMP1nP3paYBOW1PbpkGeZuC2CYqGUKDZoAg1lVn3JTtEUYH7eZZ
g5ui7PJNWauO/hiBfSukJa8dYnebekzOzYg0A2WhO0rRmFR/WvZRkW9aGSy2t2bddSd2AbBJBiAg
M1medWfT2ZKise4CHeaY0FNnzy4+2NSYrPfzUBPppFeCWiIzzEj4G+qXNvuQPkzmXtdwjCt3VMp2
GFYepzlr0k2hqKQMm47nqkfzLydCMFXUq3tRHm4QG5S/wTWKAX6wVPMG/hfEk54t3veYcP1r2Cnv
AjTefAcSlP9iPkVWR1ph/yujoeMxnZ4FKUganWsRXxPpU6WKUTYUyjjlltYn2rBKGpfBF7JFrVFW
BZHtmZjoEM9rwvScAGn0dhxu+k55yyklwR4Q2Jj+QVEVG4kOeVUgahaPq5WdsyY396Ops5xgTuR9
y5eGF5gJSmwqupXlFl40FuYZYMVF1NTuArWd+gdJbnOnwmgKT2GoGUWQf93XpvU41AYSdylZf5A9
lWsEjxO84+OyzigYbEnNzlxQx9Qkw7OKhBceMIurpxKyWwCMzIsn/pgLE9WaFHQnE+bSvZWX/TMe
DYy1LBKGb6kzSusuNFQ9bD0bKfUEMNb8LCtN1MXKzefUwm2yb3NT/WY8C/wd6/2JdkvKEoj9zpNt
PIIVGYjyVpjlGyp6V9KWtcX2RgCUt4DHP3UypjEoroy7WgvCPPwP/HwYu48disjA75c3u2w2mAOm
X06Yvjd5dEY93WthqF03SWuV9zI70KVo3TsqiTeV6s6A+mCuoWKcceekqxlLE0se3VBHZLSHRFfX
ApD0DdvHL3ILDl2zdY5FKQsPInH1pYA/upMhr8idcmR9KsBuUWC0ezhyHtAN7BnU9JTvs1NTJJob
zlVMCaYFvOTDOWjS8XeeB4T640HGdxhXSIsliScpryxI5q3qyTbfXcTkE3z27M5Hvh7JbLHmacyW
dha8L85nVdLiwoBRThSJ06TKdWm8UGvKqrVhWHFM+3saTRTGFH334GMCZbKL2eWg2vSnuZs/QXNw
/2hKpfDxkq/3ce1femhVVImhzPlwbLdDHnJqb6P8ZggzqNa21VlrUQ7Bo5upFKncmOt2xdzEQSbE
yt8aeXdtBkKS26isSriC7XTv1aBJpraEL0K2DQ6wHVDZBID53SNstzEK2zvgEuGF2a5YZygQ8NKl
/O5lYM5t3scVqxS+w8gHGJTgtQ8UIOYwOHSZpJk3B0yfRe5FSyc6dY79m6dTfC1KX+8zOt0w4/NJ
aY6JlY5rHVCGtq3nWbDOa0Kz2BhTVf+ivRjkBAwncXadomFlQhMP/UW1kYwI8H14GaP+kabnFIYS
fukMV8snfdHdnnPECOaFC2Zv4+nuD1qzlNj2fe9dScDkzy7vE/wksz5woqKtj13rrRmr4H3KMlN9
g03Nbbadi4heoZa420JZreEhMB0wsSImb8nmzeQtZ2uddOJdk1ra2Xkz7zNpUpsR+5uxLl4MUPE5
BJ+GMlFiLJa7IYxj4QXLO7aOSnsey5kqbp8GQgmLSp2oq9u4A4Qsp5arrB8q+FPFQ0A9Muj0uN5Q
SG/cslYF1xEnBN+U7Z6ndqKp441Jkn8jcXRsw/CYmy5FRJ6q4XPzZLJrrJhkCnkJ0cXvxa/KHT8m
7u+sZ11GBSGnYzxjhDHGSh4MkpmrOIT7LWV2ZmAfyd/U9t7rGZaDUMJxjkLe5GhUd4kdPocWKauq
HfgABAO359BqwXgryhlyY44e81GT40rinTEE25gzyq6dOnmOxrjYUGNgrmgMin9hJ+T43vX4SBrP
wnsDSa4cx5QDViVXYRPUe+2itvAODVtmQWvdmIVgZzl/DzIWnjIv9TZ3+MNmlBteSq+nt6PR3wc7
Mp7o9qkPrW93y6gBMNABqlQ6nrnnDuTdhbYOt9g/nK3oZArLWjkHEp8KJrB/YxPB5ZtLdQ91E1YA
RMa1rPtR7Y3UibeAkUOgGmyiLasmXtJwerhjXGheFw4b7Cw0ACA6cXNzYu1vE7Kb3rYsguHVd+mT
dNtZ3Ak/S38DB0Zs45FzNHt/+EGC32E/P5bomrYoYQyOHYAB97+zdybLkSNZlv2X3iMFswKLXrTB
5oFmNI7ODYTudMc8K6AAvr4PWF1ZWSEpNWxaetGbkPCI8CCdZgbVd9+95+rhHz2e+73r0KZBFhKr
H8dsuNMGz0EZT4z4RsEdJ2cWDfoRZWLcjWZqffqsFc+Dbo5XVK1MrRYQDyWKi9gY+QXRlmFIi2Nk
9slT5Bv4s7zBeKbcJfydd8QHkbO9YsdaK8l4MBnhIZW6c6SjAmLVPKb+JrK0hOXU2GF1imBE7yoE
il1BpvvVsj26OkiwUII2jX4QmzlVjSBJhiB3fVHxIpTABTxPezaFm+6TuJtO6ZjOu1Kfhnfboa4G
EbAEhMD14WHC9Lo1ux4JUup65m+c2Jqf8flOv/vULfiYsqK7twAm7n5c1czDCUw0rrY9KU9TbFPQ
Wa/eVOkPYVyWx5g8wW4y8bBx+LGswN3jQnm3G+hkhZ6fnFEbnwdV2PsBTtgjfQyS26Qb3igJ8PA8
ecZJlp5413KVgWNtqnfLDg9dRSETYPUHaEwuSesItENDJSYcnAyaGGoDqz+eeAYuqjk5U6hAk4to
W8QuPDQrFSYjrDYmi1WP6pjjA3F5M2WwJB5CX8TAtMpmZVLsgmo5YTKBoHkg25iBiC2NF8sdBhxN
rSRtF2Jk3swaILMbRwTnG0zOYeIBRvis6AiW57gfWPiX/ta1ShLDrr2ohrBlRe5/pkltwFOnkynx
ymlnDin2KqhSX1xaQEy4yP9BNOf4F/txKneFo9pD3QzdDz60813DihqgdJW7rOWLeJpublKWMBsH
vy11UVZ0q8bWfFAdJJDPCsdW80jutsmfNFdFYi0RSUImEQY8rMBRqlaybMcwsM1B55TtpYav1Bu0
nVNX6b2wVfQ84pL7M6O4g8x0o2oD8Sva9chIjxA/jR995dvP/aiou5pa039f0Hgz+HOiJFGhxV+j
wkmsubb12dgm5D2w8wkvB/7Uu84F9XdrsSCNVIXQQ1lRc59ag2fFTOqPC1tn8FRzZBPtmhGY/6rt
8K25vNyfGRDJF8fV3fbZI7MkHyhos63NnBLy2Rgd+c+ooAyE/WwKy8qJiNL4RUTFCrvtKTnUBm/C
dc+CE8eZ07UbWVAGQMsAn15ghZ6xrjgPT9T/Yb/PrKZ+iFoR42bRWLnhJRQGn3cBmQ7cbXRoqt76
kc8q3pWGj7vVN/tPk5EoaOy6ubcOxUnasI4wJa3rzvNOcorYm/I+XFEdp3+mAvZWVPrpYUE8v8LU
0t6NunI8mL+T/cOF1XUcpJq2g+9VV3O23McI41W0MqIx3NtpvqFyIjtwo47PJMHUvqGGYd/zI/wc
RDSAUdDcmx3X7Zal3M6QlbgmVDkeJSGINYmY9F6Cbbv42F+/N2PQvwDM4A/yGjROkU/hqWrhS9uO
CC8YLj/6KP7ShmJ8ZE0TArhv2oKnNcUrq84d/D/9UjsZU8C2xTQZrQdc1q+t5/dvKuWTk2ulfEtz
7PLh6FqXsofZB3GtoHsOqLUd64FZS//ecJ29EUGDdot0/tsmKssJqsx92WXuMzwaeZwjaMzGLBVF
gkBVOy2LH4Aj4UScWwsmJkC4TWHU8jyGtkLJimq8n0X8OCAArK2a2sAV6f761jOT/mwm036M8YRs
J5hkq86r2uuAlntgpUFV6phU69EDURYkhdVvRryKASsJc5v1ciasnOORGXss+TnspUmmJuU4lcmW
HxUDfpj/niDJfYTsX3ZOxD2NY3W4k9CbPhLuYg8wsefN3IXy0oMQeIL3jYKtYA9tZypZjhZm2UvY
8ZYfOp73oq76jyShniCcZfI5Ef13iJIxUhslojnSO7jKYeLThWdWX8eI+qsZRvDGUwtIZ2LGAse9
nes4vcBUDF9zz+mODkm8V5iFDKixWzAJDuWadQLYstgybgKeyDEUg1prA8F8IIMm9VBF+QfsHUm8
RC/NZ4/75INecOatpjK0vrwoY8Lq26I96VFHdBB4bbTXeKMhmeaDRo5DZj0wiUxSbqnZ9Zsc6wYY
lT8aTxllkM+iNbvPVINrBgOuZ6UKSLV8JxYffiqpY4X2I54vJ9ph3NvM0+91bmEyn1Mo2Ky9XFKl
2zTzws9IKuYrp0+sn4Nbuq+VWczIuqL6BPhRI7br4q1yEWkcKlfOETc1wgs8O/iGKJ7KSi/fJrSm
3H2Np7fhts6en2R3bQ0oqfDo5Gdf9MPJGNgzdKYXbihQzvdwuKgrgKR5ZhtirAhE1O+t0EEgZ4V2
d/LMIbuqh5irAskjvgrKClJyhalvfMAkHDt7en4UPkEaWBbOm/EKCaECkwzH+M+g24RaWn3aTCn5
71XI5gqYNHaRt4wZkh75xNl3IqHXgD98xJ3ApreZwb+zCyTgoT1P+hD/MP3EeBZpyRsoMWa+B0I2
9wUfOyIEReWrXTR/uiwBzNSIqfyc23D6U3EHPdBPyWMIxXtNGXW1dkAS7twx+ZlFCFsGOHBAcZ8U
LExrydEcKCmtQMWpvlzGXlm/V8ep7Z70UJk7KEvaKUolUn8EaLn3c4fm6+qc9TUM1967y6Szr/Aa
ijNccyLdFm23+WoMM0KaZXmCN+oeknHi7UDHj3Oci7av1oTNl2OqwAJFsN8ngcRR1fFJoyWMIlrv
kkQEmRA9qN1Z2sRi3j4/a2zuM961Cl5cTO+YG+vOhQwTPX25Je8Al2/UORs7zmb2dTiqMVQbVJj1
mqN2uebbGDyt9upQdLZoQj/oy7TBVdQKf3WmlemVmx0uNuzW6SUmwI7a1Tk4+H2sfAQIGTwxNc42
+tss1zSu5a96LnJ35avWfeRqkFOXFWchDV7J0p4lyGvZMbhQ1jtrrB+wccOJz2Ue+oSiyEJvJT4G
oDh91Z7sFi0xsHszfGsiSuS6tqa3damYIzeFBcsFvr/q7MF5tJK+udB6mwdV04Q3CIvWRf9urcMZ
K0492y1KHum0M5OpOxGIqE8JPZw4czHWlQr6/NrEa/7OblheEdc6SgOtjiuNt5TnNYM2qdVs15T1
2tMvn83LWprU7YEe0b809sSHgYX/k8uTCYh+T7a5qWf2k7OXbaO0j7ato89XLAnJLjYFdhUjLbwl
T1U/QrbXeeuRj9jFmlXu3UrNLJuXclWnTl9cp+EpOFZdg96In79GvDJWfKhhLzi6+erSk8kyWh+4
c+G8tagx7Jc+w4iuSMY9w1u1pvbiyYF47tJ/aEzEkVZ6HY90GeTjo8A+HzSTpx3k0p6oLT2KZN2a
D33pVtSWlsWuSElEwYhmXGcxVjRXoihy22YeqiK73WnFL52DtL3iTHec2lo5x+m6/G51nJaCR9uK
+YxXYKsD15vCXZ817WLJN4cHI/e7V9edjVdPlREusgl2OsoVefXBTZONyKkahleR1M9Zx2V8mzjd
iPuJ/X251XK0vBPNgyaSbF3htCsQP2hMziLtDaxod/TA7qE9c4mGZBCnwx1rFfWXlXCTp1jMdPrk
PobMFVYjR60pXOv/pKKYd3NPqWZmzu7d+27aFOSzm01K706+db5LOtMm9ulEpFGpD/BnWPeOpGWG
azUBIZ55fv3W21b6c9B0GkDJWen2YexawP0zUv9zYs/le2OFaqelJXE90AIRdqimexy+q0RNFqS3
WiHEWYONASKTP+CRk5DwKCszDN//0Cp6yyHUEOO2hHXsPLN4TbuFmVFizd32bmxi0zZyhBR54Kcw
s9mvxwc36QS1XzgHnqQciCCG0/yMfOmQjDHFzZroZYOn6tXnqJ/J8Ej4W1+oBq4TRKXJSl9vWR1o
46jZa02odo+GDLacvoHxPfFcDggk1OkiC1ts+vgxqUXfk3ty/ecMe8s5aqFOZG6bAWQk2hSanAR7
zLUEaxJC7D8Jp5M0iyfa+egMIM6/QnV2HrFFWJhmFCGndSImsHLSQqldD5VXZqBcaEnlGDFvue3L
RxpZ5zeEc/WoYdwBGmNgpAMStZNdbb1YuImvMADsTeJpSt9WS61tlztUZfQ5ReqVoiZM1lmMNcjN
T1IzhlurmdQUFFC5aavzAIPyEuT8NfYw9E4Jt6xACm14n1g1Iv9zud7Gzpju9DgZrzjdMXoLm9wU
PEbXf6zSdtbgoJhLyVUMmCSxDeMJLjtUkKSgFj5NWMXTPcUA7bszMTH6UAKQQAxSY2E5D21ldHco
RfrdVFZ5nTSHqmFW9c0PYj3Jg/tdQzw0nnvRIesj45RdWu4T2RgvbuybJ7wfAJ4KfBrxqoMlzooG
IsWRCoXwV5IV82f93XqM4YjZc9AbFa6HOS5BzViMcXM75G+824YhKPOEkwDVc7zCpw1/KU0uDzg+
RPhk8zchLPNgGXK+6CaIchb8+i5qKGbm2c4B1Pn6V2dD4iUVy8mnao0W2aXSGdqbOI74hc62ksNh
Xqqfu97GisDbFpyu5zcC38E4/nbJIK3bvF8zQ+RpIF1Z7kt7phqa5/Z6EFX+ZMOfOWpmiaUxm/qv
MoVdHczuZO/qXC/3qS1G7mhR0XwaNQjFTdSL6s6IhPpNSOIlGyzvEYBIDk5DiKfZbPlLy3Ooi4bm
PQIRyoi3FGR7ieiWdCcFqz0/wycwOvIXJ1BB+FIo/1mbDYui0KI1k03VxTeM090dtIXD9oBnCxzq
3oZJpkt5KyyRn2qD32SEULci6klv7liiJuhT0X/MyGrLgTyYF5j33TYUTCWrqFT5HcJElgaxn5qg
XsNqfqSMhVeEy82ZCJv7yHKrPOS6Ed8706mXFhkngOXIqGFXLclFWJdzrMJrMUzukd8WXfl0az/H
pZacX77H4ZBtjKQaPxmZvYd+qTCfxuKrMRy6I3qMEXHlBWzqp4uLMfUpUZbatZUg2hH7T1PSmQBe
88W5g3R5kJ0OlMZSI8ASHIjPsFq4V9ClHnORlpT08LnGYN1RYM/4yoaGtvODhg3xILm2f4iYEF2o
6/RN29bY3m0u9EwCuUNSxes55YaRbveEEDHx7aXxPcrG9sx29VfVLnXwteycaxyZ4qLcyn4ckTM+
SvLydFcaIXXyUc/6Ju55Nyk92vNUJbmQlB7gKTQFfHDmn7oMB22FjRT2CGFtLQmQ3XFJZY6aisDh
inDqNVG+WRFHFqUwXFliFM7MMBWsZrYtBFaM+pV9qjwU/HyxQctqP4LvXutCtzYesJ9qp1v0ZZe0
QrK0krL4cAnlXtgd9pvcnbw/YIq6E0YIbPoc9z90aCQkWvscgmxG/O7Yhw4XWZGyt7LmngmGrLE6
dSYoM7NooJCwzUHurZ3P2rFpSotzSekH1ewrG40EIjQ6xkWC+DZBnjR0dMgufnIAW2/h9KnnRIz2
V6Wm8WfCtfW5Gfu+XVHhsDz/w4VD4adQjGf6Mj8amoFw1AuGHiRSriZzwYyHR46H8dB7gj0MvbYc
NJmML1Qh6T9zy6HZRtUhYYB24uCaSt89hEszJ38ogPicwSPNFxaJHAf3LVAu4G1t59ArQEtRWa/S
MJ/eGpD87G1if2uaNWd+2SwNda4OVLcKTS1cS5HMlz4JeXpLZWZH4bvdMRo7qDVONolfvp5CZ3Z1
Nn74ZStOKzOpQ6z3/uQ81EUStyuENrxKacwptiKSsHQgur3VnH1yt2GQZTaw766qfFoxbOMlH1r2
KGaZncZBjBUNdpp2QGQvcLS33fIPFB86XKWJ+cLO1srBDpmw/YrScb4wyZUPNRvURw4v7i45x+Uq
JB7UHaROd/oaEN/4jt5MGDlLtedoma4KDxxkH/kj5c7sBzeK5qn1SDnFhaZIk/wibmOJ3EfQOmtp
58bjE24dXASBjzh8mgvdOOIgHh9A/FCLaywiOTVGRGxgVXmea/DJGsyNlqpH6uhvFnw4puvuvac6
+jiFJSQlrdQ2MjO6tZqa4bdRO+ml5zrxYC5P52iecPUJvTxrQ01Oe+Dv5tQhM2X0nf6uw8Z56CA6
Xsh5mZtK6hgoMbuBx4E59h739fzYDkN5plBooZob2sYGAnHIDaH/yutBbKLaa88FnUTXcG7SNqgT
laz7XM2/usiK95HhiwPttWrPfR2ZmMSu8/+hKP/V2CdpTFv/z/1BwFA+y6+/BD//9ff+Pfip24Q3
+adYhHR8P//gEHIEbzxs1SBQxL+xai3jb6bnWuQ68TAu+U98PXiXFzyK6f1NmPxL3xOWbtMM4vx3
/EGgVvDh/BsDBYeQZfHlWYdSlQYFUf8LoQiKWd06FsH8KHWKfMcgvJAwHBy7fiiczw4b/KMxkeRv
gJLzoJvLMdCpPTO3+CEkax4B+JOCICA/PKdwZtDoU7/0c7kuEeYC1tvOOnab/ICVkU6BpOdunyak
F1IZcfwg4S9dTZ7DOTkVS7ujSPR7mBvWtoS+dzUtHMd5Aymcalu+C+JG7HRp0N3omdprZd3+jtph
4kGQ9YT6C5aYuW94D7rsk3PkUWo2Mcdz8e8J9eFU3diySDadTL1Tahl+4IO0CBoD316cWv5XyqKP
kpZm0rcGdaM7QOj6k5iThE51jDy8MoL63xFzH6B96miMxFzrTMlbEwQWrMGc8ZMTs/3MPYNvlBRJ
uiu8Br9TNMCrDmJ7MFeG03uP3P6itdvU1W3w7PqnThXDg53pZ3vmMu/rl7nCkUJz+H6mn2QYxIl8
wSOF5VhT7H5pRbtovHJrTi25xa6+m92oPSgvHeUWKTqnp0crcMx7o5Jr1Az3GYgNpIkqH2g4MOzk
kSqqUwu2fVUj7q/DkhXAyqvIrcRA1aAGoHsxyxAE/dQsbbpMbRt++OnoHNLZq284MvsqmE3NfYZT
3xzbdOooLdJ09tuIOoEO42Y9edwuV6Ses4NbjGI/YPff00I2vAyWgyhQRw6gmnFm1LdIYOiCob4y
G+1XZ8kw6DPH5Px0Ccj3pRJvisn1BFELZEgUo2QwaEyb0C6Sr8RVLDl5V+7ZncFNqChp2OkUIX4M
juleReVBbQWM/LOtqx9YWugFh9OxE0WZ3YvMHm6INuiVicLaj5B2LpNGnFMK0deNwRaO4+0cVmPE
JpKQQdtY2t6nGWrHXsp8FIz0Cfo5i1zmRN7RDlP/ygjpNS959pPCX6CMGf4uQxRQb+e2gihupOJV
Ah3E3uar+IAdaXoak2g8FKozbqZBleCGBe/wyXVCHcPMtanY6dIdRe/yQ8HfO4cl+gbbWOu50z0E
SE9V6mppafuR09fXQjGfUWCGUXOaBx8PDCUlqtDatW0ICpGzTNtkcEOaTcjkDMEjG3flzAopKEkG
3gbXLV7tSiOc2Wm8FA0L43jTcfO0VyVm89PM+BFY3VAcRUqPiJbAeORxYaDNUcr7kMYOCvNsg5lF
HDsPEPZvowF6eIUZcnryccsd7UzStWg3BiUqvhlddTkBWTeN1NwOrBU2yQhoHr+r0E5FmDUccEsF
El8UhY/9THkJ0f1vOO36jaQ4guQc0gGFoeNeCCWanYQdxhjObICJqz7DK42DoZYjXWXCs7YeRUUt
d/c8OZspUR/cL+6ZSqbxRB4z5gpryjMOYxDzRV58ODXHLncemnMCc3qpQ5t7kVNb4bPRFuZPw5zZ
26vGDzJuF9w163Gd2Gj7CWnAnUgMPluTKrIHaDHq0euN8XFyHEVqgnVnUGPLWfNI3WBF3muN3u5F
NcRn9qZY7jNnODKqNzcoVcUtoTjhtWHP+KrDzfytwLUAkxwrcx/OnvYksChcByalVyw2mkNhoEpP
UqXdKqH9mRyOz1t6QfqWGf6dylD1KxAkY63hI3xNMGvwpmDZskIPnTeWMbnb1PaNnZlmMXaNWAXD
HNEJYbdcFjXExidboH/GsUeo08LffMCRZp2jgqaXqXDxXvjS2xioB+uIAvVD2vb+e6m1Ytt0Zn9v
qEu/8csQ3osS74kyih0p4XgrUTYfTLfrHwaX9Pkk5LC1DbP4YNHvf/g4MW8kXpKdOWrgW+bM5N3u
yk0xtJYb4IQ0D20G798AMoQHKc9iytfy/lgPdrNWvdce7NkobnVDJ1WaJb/MdvQCzDpHIk6Lv19u
yY191NbcjMHUi3vUsC4uxungxSJ6Bok7/IZgpQhcWuNOtqTv2eqaJHndaS4E8b2YUoLWVmpLFeAC
piajd64FWNZ5oSMgnEdB7lFlHqIy7J2UzdFSpWJb7+3UHlmgaBeDnr4i8qAqEncdtbbd86jeIIWW
QZEWzZ64DvtUEM+BQT6fbGgrWSbC5rPyY2YxpqL0SKALKdjdwIz7cZvJND/EPYJhQB4ACgApFWqX
2g99UZqHnhVc4ClrhM+uO+qpXZII4GvnjdkorKIkRe6W1joQiKPK32MwnDYFl2gCEKNPev8usLut
cjxCN73jPKt7K6PWy6x/Nh6sYlZOpKV4zz8jFyFsjLV9iRG31kRT6rXRldOJSX8nLXBCLu6YXcmy
GzZg+IU1kP8trOIRIV4V+YafCjkgMD0SOR9Ge3jwaYsJRltD0XSy/minlf5kT+C7GMXT8RqLcpIr
CgF6ZqOYCKoLBWtbMKjQSahrf8awdY9kiNtXPh/NWXg1HSJI+hwzffVVSJpxPLMWR0k267ONqaLT
4/IWZsYipk7zJhqK8IkXoOBnai5Z/Kz1PlljoiJ3TfzAAjnF/zOxje5GAzPhXN1yapbOHRZeIpn6
sBniqNYDXRuGeqvMtCOOLkltsbf2/xSaRdZU0/ytYiRrVq3VLjYnTyUbwytde+eSFT6UdqndRZRF
CQ0y9rCnOZZFKSOxm++IvVV37hdJeckJ0pBaLvI4XvEYCOID6//Zw4DVpOrK4NcegRjkEOGs5HfB
E2cChQuJmUpHUr6Wm7xYRZFuUq67mFzJkZNKy7cjLak4sjNh7YuQ9lErZcbTqkTfWEuzSkMkdE+c
2wReTW85EPCrBhCkJC/CF+wObTVW637E++HpwKskV4ugw1wXtJ0av1Qyjn9UbX51idN+iHz4dOuB
/YNjR9WVDZ6LyN9DuacCht2epc7CooapqfUBHKhJ43DIQkYsDcQKlxzSR28drcZ7NmdVoCmoDBKF
5lFcAA4sBqq1IoYcreHmlNsYV/CJDKK6UhRCgq1S2hNGPLlTjkGflQm2zE2n8MsjdbrlMxqRWZ4t
Xoa+eE6IDl0SUCc3vYjHHYRMudXSwghc6gieImCxZ5gS+DRTc07Xji3pXjUHPzpOmljCfjI6tKNo
fhrpQNpXq8NbkbRwtFUFLp9H1KrqUuehr+Ada3lobSIocNCIrD4JlAcRGiV0JBRDBn0D7FyjfC9R
YoOeGW9TCYaF25XSQDlU9kngqsRsPdr7YnSNJ3Dg8Yb5GzCIZoZ7B37sLpuU8UpzU7Wqzc7aZ+6g
DkkeVjeh8slY9S4q44qMafIOvYpSH5XVd92y5Jq2x+hq09fEWmq2XznocFu7LZxb+MHmxlZedkyM
wtuLUBLzjeryD/q4d3Fp5XwZsrLYIZDqm0YX5n7ObOfgN5O9XQgRh3KoDfpRQ5+jBnfVitvAwlcq
x3Ony0dH77bcU6EYizndeHn7poXVulF2/DBM2o9ywBpKpMp5oaPHXbke5dpJxdBSu6ILalMfWWYh
ubQh+udqtClW7WGKQDsoiFDxxoDeUchc3XXAGs864d81qYSQP8EoVsBWw+M/JE/+SaDCBG35H89p
f2FWap6H70ZP4v2o+nylWU6GScBHdfYh15hOWi14d+2FNuXx2WPf8j55Q3014zk6eZPZ/AgTRfUs
64elGNukPrdn9T9a/rzVHQ0hTmSIWa2v3UqEHozeXoLgaPMK6IFvc5XQQjN5t112T1xqyiEITVnu
UClsqpmykwd0+hf+dELh2lhd6Tbv9nQmvvZNRyehrB3K4Xzj3ex7cZKGg+zU0CgLjYUPbeZgYM+z
bJs7Vosq23jzoY2F+OCmHu0c3FssH9VnNVD/I/snmxvKaqInak0aBxDYHE+4TcozrbXzORkAnZOx
y6lRNFo/YiqNY3ebjy1YgwWz8EU1NIsrzY4kh3vBpXCDR6J6g/ecm+s68djdtbE7nMlJT4e44bYL
zst0H2keG64dlgdtO/I4uExxZv52ej35qnEarmtbExsFTvNOPevkr4BG4MRwLX1TTYN7smWv7R0y
/OsuBWkYmB7c0A12vvH30KF8xXOzLXsHN09bsK8b4YUNEbOTuwQJaEFOLvQveZRlF60Uq96ZZzbt
A6lzY06uM9XS2zIu8Y4wv95gzFApbRGrvPNB9w+jP6qDWdnsJXRu2Ab75D91LLkKFkqNz3HB0g6s
jAd/w2vKnvgCxJEzfIT0OnxfufPv67e53MQ5hbmUw0rtNvwgTaBmKTQ3XcXx1Vpu8iiKPJu85X5v
fN/09ZTseL/c/5XmybO/zARE/3066ZgTegiG9goUtnftUoUnH/fAc7EMGO33rOFyM+NhtIwg1vc0
0i+DSbGMKNjrmVbCZXBRLUyKwlXAB+LJbzZW32ibKGYX6H+PPN73+GPAeqz3Eg8x4SEXaZAU7GZi
Q84LnvHG9TMyP5FjiM+6JFMAJw1WSDnIm03V3m7yoBzzEGPeYpf+VLc2GEWtvmtmkuzZA1VnS6ur
e9EbdlAl3JS1CRf9CjLmTJC6bNj5MqTBNpfuCu4IpDcyoyzreR2CONKB0TWOE1AebN1YvYrXhteA
NfUyMmbL8Ig8zRyZpW12iTOJUsCQaYPDC9T35Ol+T6H+MpDWhpXtmmVIxVFFgYbhRueGCRbrZMxH
l6G2WMZbvsll0GXkRaZ2X/NlDHaXgdhbRmNHizxqapoftH5kP91lgO6XUZruufKjXMZr73vSnpeh
O17Gb38ZxKfvmTxfxvNiGdSHZWSXy/A+LmO8/J7o22W4L5cxf14G/pSHdBGS25S4WcmFfSsD2SIS
4DcXe2cRDkzZ++v/+IlqgHD7J8IXd0OCcaYQzl/Y2D79bzDzJm+HwP80v1vvzaf23tzVQ/eIwai8
avnD91f8v0aY/ne0vP838HgmXVr/8GNf+Hv/h6u3AP7+5//4X21ffv6KP/N/FqP8l9/8LxqpL5ZA
JKz0hbZngJL/OxzPN/7m2D7sTJAD/14kNf2/2Y7v8l+bJn0HYsE7/6tI6v4NKJ5PrYtD+tBHR/3v
iKTfX/0f3it/B0X/lYlXVW0Tp7EeHzwTm806hHDr4rWqpmtXFtaLqtgD1fjQ4OxYzcydth3KZ/aP
06Yl5P7VR42fnqdKGdRESgdSKhZsqHaGcmm78jAzrpSuBA8DESLFMN1isi49Iz7QEuIpmMjEwqFB
z+q1c63sPrFsYLGSwb9yTnUye5d57rMbnlQMJ9SBdEBluHUF8SArf+vMlj/wMB/0KyWXtHCGwlUX
HyP5QSkx7XqecAg52rjFhkWIyhpGIAgUR/vToFaeCfYYHGoURH4oX31KcEHbgGxjhmfJXpFzDDjJ
UTPBtW3FiDIkkQ9XlT3Xgav8edp7brtc9DlEhnwXVSCrArx0TnEWGJk2tUD84IkqpmPXkelAOl1s
GQT17hmdlTiIpEOvVGfdOiuOnhpF3YbVZlucqg4b/Llf9nBGRTKgcAKPO/yVIL9DcSNTJStwDBd5
U29jSWNFpDOMsa+dbh6TRKA17vxp8L//cNh+rkfYpuxsQr6FmaoLhRWG1JPeJ5/dwJJozNuQNXIR
r3zdcm+SKMldl27+2mIRRUxyrOYwi+VC2DZ6fwFixBEM+AuvpGdenNkvSXkn1bURjfGUgCUVlT3e
q7hp/1iq7x987j7JcSL4lN3KKu5SaAJTO7zknE3vOWlREDiZ8O2dj23sge6Dge7r3CBUE8iwsOcn
GMBGdaFCKzoqgy0fccGh+IAEAMNj5MXiKiS8KF5bSc1CNp5Lvhyj4rzTxmj+bCqDOGattZSPlHOO
1ZIaZTewEEa2Kf9SbEQ0RsZe6U1+TFSzVOBqRqyzttayuyobxbUBtwu9yS2MWTxShUxZxqVcEWwz
wsRS9gm1R7LLmIMxHkQPQJr8o9tHBVtG2wsfEfHnd1s37N995QJ8TTtpAnwhsGrVDWmqLDVRib2+
3NeTD04BywgkYNWTgnWdNLvgZrMfKB3u71Hq447vLOM5KWxt27RhdMdWTxTB0tvyacYF+wyxWOOi
k4Q0qdo5aRNPDXBwbKcip9iJc5zlQwkRHKYABrPqZBTL4t92U3MNaEa8E7z7M9S9xh+170zyuU6K
yYwilo+W3jECUWPf4FIhefLZ6fHwRBTTfg9HQegaC0pYk2KmOygYvML6IBBtDCBgqG0P6q4Znw17
LM80t1j03ZewV1YzJgrs5+D0Nra+JBZwRvTbxJrdXz0ZRK4ePYhjCxjzuIHg19l7e5TTh+612oPS
a7QWytEdGOu6jO8aSv3FZgpf67M5fOkFF0uU+s57M0pUTyo7Y89/Tkw94qauppBZGGE74M2B5iCF
bv5gTiqe6lFvXwAZOvAHbHRo6tI8/6TVWa4z9hddv8b7OuaM3g1WO9foJusCjDb+STSOibesveat
YdWJfpKJbj4p5oPyNNEQWm/houEvChO3P8ap2WaYdxiI9zUB6JUhjW7vRKP2gr0ovuFc8n5WoyGf
vAF9dlOJbMx54aJBBfR/UITmNbyuOL1KFzhVbRzoDAunrZRRgbOVUFoWSD3RrhNbDXMldBCELCPA
ecueq9WqA6EBqbiDqV7IXvnwfMr+xxxb1s9I6yC6mzZlKwSb3ZBGwKSJ3kskfH+boRIess6viWIV
hI02hUxKY93gOwCMN2QDjviseTWK9H+zdya9kSNblv4rjVo3AyTNjMOieuGzy+VyzUNsCE3BeZ75
6/ujMvMhpHwvoh5Qm0I3kEAiEZFyykmaXbv3nO8QM6plQ4pcH9XEgj2A4NiY3LBFo9VDvIqDqTnU
VeSeIsdzr6vAzC6wxdKIturqKUNdKdZAfcFbkQxNOg4D8zno23Oj50pq/RbjbIREEOofL2SWuK9l
NiRXxAwzmWpFCoy5Ak5UL+n2dhwYopi0rCCUdr5y+UbNVeh07QvifUQf0RBKCTZntMZl6oXVRTUO
o7EcQ7TEvWeMV0D2su9xmasULyUax8suHoIdMTrq2Zpwyq3bMWkuHKuYnorBZMheivrH4OtOutIY
4hMHLiP/fuwT1tm4s4N9WqWkwHuIfrVzOo4mfjS0SfvAjzRAgCK4qzrLPBsz0VRnMaIAAgtbDSeD
Xzn9ReYG1Yn8wI44rHK6tsJ0QI7gZ97CNvThpuL4Paywp9A7tG0AHsYgkr1v9YWLjpIHaAnmCwdH
O4kGy4DTjVs0ZeK5G7Nqj/CV7DADAHnv2qDsJJ1el3Zvwa4f1FSVBCBowyWzExSCiepfUY80b34B
2I/K30lpNOAXRIbA6/nc+w7Q8pzYtaWprHLVEXiIKUT1zPv8aLz3+yjBbTVp0LJJMIjahQAWjbm4
i9EMlbxf49KH0cKA0ymZzLXNrVRJRGPEQ4FLK1pk/tbXII8YhiyPjoazLikRX7VOOzzCsAL/lWqc
ndZuNa9NRajTqGSFJPmyGRqa5HigaFByGgm3QynHXabb+TR7aoo14G4zX7OtoMbSE3daFGXjv07V
JA44cCCrOiXpoQxl6UvSW3CqA0naBAyI3hvHsx5zgr93CAcKmOJh0ihcKgcdp/jdULrlu4p7Z6/T
vHxQKg7uXczHIJNMvd/2umbsc0M2YAiGdj9mCCsmEmR+xMbsFvGE5FyER7bvsMMaxh6VOgr+mL8V
KQ3PrCXylTU45BRjsM2XWJbUq7T9ul1YbqFubRI2zujUi/3A6KRElDXqFwkgxZVJYAGo3j7POVZ1
eMzzqSB0mo4jvXFFElIZVvWaN4ajWsftfJnAY2xg3GTpkgPWcJsXdrYH60v6Z21P9jFk2QW3mOBK
ZB0tH0gyA2jrhN12VCXvee7Y2Sl354x3v7cS2u5eg4Svkwfm1NPBM53uaqiF2hYlPEVEfGTMR74v
z4NW5LTpQuuJsCweT9EjEfYmIz6vjDR/DxAm+4vCTgVMY0sFTHcd847+Jj5tb8DyWMZ1z7AxcU/U
KflLM0wtfFHUovjqZ1STlNI9by1/PPMZQHwf/S66cQUlIUtmvaPVRk+qUPmZi++dKVvOJvH//GEK
9rduC/uXqPHV81v1/L9QnBCQ7EOn2T1370n4SX7yj5/yx8nKFt/YCEDUgIGRDAx+yko2YYtzn/hM
hZXNdDhz/cmnMfVvYmaLO4SbzZwaRCF/naz0b4w+4cWTvsRZTeeg9hd9/c825q+ikuemZZ5gucr2
b//5HzbHN2QnNtgcnSthWD3HZ70+X1MP1v/5H8b/jiIIJ6R+egjmIrgFA7CYAOGFuaLdsf3p4Pnn
R/8cjWx8baBaurJcgDR8oDFD2L98FkbJIi9U7a1Vlm86u5tRKbs6tjdZrjaTWz6luoJN8uDSy7en
k59C1AjEY+KTXBUOhwHbhQV85DdX9RWT83FVwpSg3Lk8ovo+fwOkaqCYTktvXQQjUrNyj/6mWfY4
fmfD/kTRaGvp0qoseK0Z3p1uNSJ5IHWk2NJFlWZx9esLAlz05Z5wRY4p0IELi3uiZg3Uz/ckDexC
c3UffxXvPKNfkngzJa+ZA3sntB36olBacioALNMYt6azMGd1ayYigoDhyj2y6+8aEHNmSEZyEK3j
gdXGDGpnm2Joq5XI+u/Y+BMCTbumWVh5drS6RYi5G8IyaklFTsisqdXWosamGLjYBJkh5dOqDBRt
I3XUS23FVrgpJGl5CZ5KCuI2CM8s7bo38+sJgTXnjpUs4bw741rTW4a+7oKm3hnYnW1b4hWzTOCg
2aKsHmFq4Oqk/uhetOyAFSZZgCk5K8ZFYspd7N53bffQtTE+RpLil8Vg72Vz7/Xt3hmxguPXJzgF
TzICi8a/muQZts8LvH7LaQ6eRKGS2t4Zo4RVLNEnecn5yHQ17SBRCnvD2r2zYqgEbdpsysgZoQ2g
1ERkZFruUsNL1srq2NHBrsUPjCorR/KZSQ99stsIqBi1eiCE5CziCIwkaG8kakH+BT3ebuM35Juo
fMcUbeknUGF5jlqYcGwV13mlrrifi0gTu7ax0sXUdwBYkWdE1cooXwL7xAj+nLHeIgydJSp5DpXu
WQGBOO6cNeikpRbexH2+06qLsbDhrgTPAFHXUr4wVf9e16+0Qha+M8P43VMNsswdLzFT7mhHQGK3
N1RkSxL42gvdVcVN2AC3tVPtOJbcObuNT1oR9dcmyoYZI98uzMZzLznt5q++AAUFjZQvjYgirDdD
lrzX1ABX5uTnz67A67kQan5pZh6E4QV7u5c3ttGad1Zskkrb++0T4ZEomSFAbGmFUOVbie7fp0Dw
lwxqcQt62YRTPUYnhUy1TW9AJbQbw6pxd1cUR4usH0asTYU1PKtqTHaZSluJSRe+R9AV4bloxUlV
tXVVTZ193SBb/v/KzP+aMhMh8y9VmefPcR08v/Xv78WnbfGP/+/PPVF+M2BdgWkAXDKHaND7/TOK
w/yG/F63dAnVWLiO5E/+3BMN4xvxWeRtCFsKB6AAl/Hnpuh8My2DPqOwXZrJ8y7772yKc6/zp13R
mslvtoFw2LAgxOmGO3euf9oVFcSDoBIZg9I+PXPTeutCvkZVU30Hg94vwL2tYuLTFlFF+LWD9Bd1
5z39D/2cGRVJmdFTW1QXFkisLbCZlplHcxn5GUcMyyABpkU0UxY1B2OVPDZOzfwGcmmvOPZ145lw
gUBmLRsP9pal2UenX28wn7f8j1+OIYahdOIi6efKL79chDqmARglgcpGK5SQm9j7kVXFJYXCHyXi
v4TQff0kyZ1U4FDY9P+ocz5/jb5WGXaHAmhVGzmKiQwSvHYOPGhlFP5vhglz1/unW0ZhJZHPGvO/
KJjkR8H08y3Dg8akiebYKrO6V9srkRyk2UPDeXFRucbe62bJj9XFK70kNcjGHb+EidwtbL8MtrSV
ETC0xVaG9hN/6xac/5Eh7bRSqnrk9HaAU/wMDlKqAlSllb8g3hmXhQjAb7BMj9KHyqrCnqOPDlSs
rfeCwKNlwxmcrlHYr1D5Plvd9FSW4XdR2gTwxhQ7v76xfxuo8MvTb9cZA1l4Dw1zfqx/emw9ZQfd
KDjA5I6DmhZycwrQiEkjYz2PzL3HIrWeNaLKTKaQA1nrC9mlb4kWvP/6Qj4+6Oeq0pK2AepQUE/O
umvjy4WMwYA7ylfBOkEEvDDKEmySZj86fk2z10hekzY+yAhsU5Icqna6zRUTZC+yt+RaMNZ3zSvR
wlId0Japcit9+3mK/O/paBBTo65/c7Ffyy2bmo9FSFJTM4RiCfn8rZGg4WhxM4Ai1Ce0vXi2bb2/
lZ1+g8zviB35tm7zPYiM3TRYQJD1ey0A+odVcxEMaFNRj3QGAdZYpMHZB0CUrdue8eTi19f5t7vL
dTJMQXg+H+0UK93n61R+iQM1tLUV+bE3hQMau09RkJX9gK23JVuhNhZp1OsLaTWoQKvpe8ecdESm
1tIS+fXFfC3lv1yL86WU163CSGhaeaiW2f8Lsq1cAyaeWCDB39a//biPNennB2r+PI48upTcKRu5
/uffnUSN2JkS213RDmJC6Rfk2jUEEaU9T4W8ATVoblC55bg7gT2XM8MNlzMow+C7PcJ9jyKvXvuI
1xaZmz16LYah2t2kUX07wcc+mKAtlq3nDhtPhVduSsHaREgIxHTuNHR0I4t5PvBIxieox0czN9bU
MAfHdSP6h0jypCzPEwRAG8DhVCXo0XeNA7UgV+W0gFpDNmMFTR513eWvb8TnJdaWH18MgxNcDZZh
S/a9T688vnaQ6w03YprkepL+hkyWIXLgFh1//UHm318THAqQicky5oOE+rJtKDCaJo3sYC0i+4DK
4z1TBvoUpwBI5ArAM3XwEA39jSynfdOO11hqnzwnrUkU9b5XnoOuuX4jNIdjQLyrEvO2aarjkCe/
OWXKvz+an6/zy1RZh3Pkm0UZQw2xzkej33DCjJYUzI8eGzRN5q5bBUWHSUAjayIZsmMFaIzcWayZ
E+pOvPTahSVrbT0MpdgJCMXHqq4ImkWqRsKP42FIteQZPMD4vu1pX9F0u+hyshFkgQW5wCK90Ex6
z5nLB1t6h48PCwGhhtIkiA4lJL6kdJ0zUt9mMn8YmujZC2hjDZiVv5P0em8CrCI8Keh+pEVHSoHn
VxuvLf1DZuUT3e3k/tf39u8PEdWOIuvXZZsmKfjL2xw3LuWGyNyVr7wLknlZBLtlKOytV5ibX3+U
8c8+i5rDFsoUDJyNL26XIcL5WIt8DlicxFnbTg8MHcShqEb/PujRByZlubCy8Vj7P3w77Je5qBHm
uWywfUP22DRCThKRqi4x0v3m4r62AmzLpunCW+uy2hj217IviTojVQ4SoShNzkZ/YyvtMJV3v/kG
vlYqfIqj4yoCo8o8Hbn951e2MmdphUUwa4R11hnsYTcSOLbCcrmdwiBfjXV73ftF8ZyU6i7qxytF
3FCkM4yzZdaumXKDz6/CbG3XwyVs7eAcGl6M5s2Wvyko/tmVWo5kU+SxMCEEfL7SJqIzNKjQWzlW
zqoSppsuwpszi6t9nZGeFdjoj7yDYza/2V/mFsen9Z7IG9NyLMuGbmWTi/f5kxnNNVPu594qLWyO
+jZLTLVEK0nzwryG+QOfqPzNRxr/7DMtwzQtxA7sM+rLfXHTUZd4pdyVW3rb1Jxdr8xrOXLbYmWG
lPZp+xrE3V0ZSPhm1rM5odLztJemCv1loOX5BXEpoCAEcFt7GUa3v35u5N8WYPhG1HcUuDTsHCr3
z9/JoCHv0s1GW9VOuwqjauspb+NFvC4wucCaxlNyAHq37QfzR6TAZ+JjqvOK2CHLe6rKCWOrJa/N
vvsRBcEmHfSN32GN1+LwsrfiLVMNtirMU26RvzJQc9Y2EJLO19x9zh9PBUFfEZCwRTrUK9yjpG6p
+n1M9dsWfJeBZJceAMaRGIit18Mko6/+62/gb045G/8ex5ZZVMK7A+n78zeQhWHDaSOwV3Vn35qp
upqcnNwS/NRFweAxcZuKbNjgWAwkDpEatkwQS9E1Ihym8etrjALXGCfYDDTU02Esl4NJogpjVSJu
9Ee7BOOVunW/gHVz7tf0xtBhECICbrrqLWMB1uXc9oFshZ737ChC9QhZvemE+8TQ/2hAOwNPsq+g
Q3URzbVeh70ytdMbDJECJmN5UbXhirHs0tDTU5IM50MUnccAkmhbwONvmhVKc5/0537bNNYx11CR
cQZZDy5uN0D+00ZmAsoDiuIchCuiP/RrTTqsRmZhmwCQqsD/RcSDcYZT/7Wv/FOePNqTuw6b99/c
Cr7pT+8nnWewc7rN0U4XaIM+34nWyrzMLgX1mLksp53Cv5DvStjCgJ8/Pum/W7P1PynRlPYGjQVe
339Nvv+lbGseU/zxA/4h3eI/daGjsuLd0C3zr2aKK7+5UsGgFxhM2W/n0cNfAwZaJgSbotEy5hEA
vYB/NFNM6xuvmaMg0ADOFJb9bwHwcdN+flgcJGou6zhrqonHg5Ph54cFQHUxYvXo9lUY+hFugTo+
2bVqYT95bcOwlZibaJfiooELVVSY4YFGtuUqt4kr1xwZrVm2q7mvrayjoceItjqSm8DXiTp8onxw
GTqDWKnWGllkZ1NuuZtMVaa+rnpd+Be5UiRtEV5ePNFlBEqC4Ia2AMIOH+wh4zlnbfIb3NOXlBuj
sTlCOUW31sfehKToyJdiIukX/bS0auQVWZOsoEY403Lq3Z4ubktS65BXeG3NgSy4XTmwOFfphHBZ
67LOuRRmCeRJFkVK3rQy/COpRfIKuz7kr7hEwT3Lqwu1LLUSDqpgMfoRhHoO+tPHv7WScAuvs8CT
CY7g1H8sJSjprQME61VYWkPQGPV/TWBOu3QQBjOhrmT3jIhn2CsHvDBkLit8kppV7yoP4hJGdV2/
AllZrfrUtPaGASqBbpe0gLpkJs1bSOK3jWWOjwbj8WYBwoCoIlPPw53pEDqHE7KKrQUIyVShvrPF
0UyN/tgPk3YQaWJvy0mG04UAWGzcmBU5TUznaSxvpFsI96FrspI01IBIkcSlHISU7ZvllrQ7KO2L
xGdD3Zd1rfSTM38vsLQmwWktSuzAua2DkcqDXPaIcO6ieMQNEa/rsZu/rGCPgTtbNuD21/wYeWAK
Ve6c2EnHkzEMGQAbOiTGiTR0H/ucjd46Yr68otmMfA+xLgw2/Uc0luM6Q/O77GvT2+ca7ALsHybq
MoPZdlvTzCCr6wLhQkBeOb6xcZLNJowN0nl9RcFEqmYvV8Jt7ZvOHfa08cjbhNvunmnk1K9JQrup
I8e/gA74YBaw7mMrI7SF6FB2vjcjTfdYAPb94GdbVMWwFGsXjE8G2gpXVHb0TZGdWTw21+Drtb2F
cWcZCej1lM6IaWUK7CsvwGeX5wFE9yUlHjImzzkS6FsfHZkbWEhTDqwBMTumLoM32dXJ1pFZ+hA2
KrvoRKx2bWeixnbRQGtuAFWwq/1TDKQLpmGbX9vQXy6qbKiXklSg9cRoMVoMge6RVjncxJD+FmMT
+/uxpaoobbs6K6wAPLNLTWcP5CfJPHoBPCpuULgBPMuQfHBu8zYWYZ8YGnqQVQy8Fp3nLjFvtscy
AZdK/CeJNBFnpFssfpddUW07hvkMaTiLLqsoaE5ekNRLNY3NR2QcvIkIM7K57TDkwhe+RuRGt9XW
brKseG/b8DLujWahPAMQeNM0yyyq7RPEFP/Rd7R2FfAni3KIs0cW2YLFSNAY4vlnZsWx3ntLjGBr
tJl7qQHlfa+ikCc9Lw4FU6zFrDGlsYtbBefgDztrDm0KI7Bkxn8hCsEAJ40nbQ6ZBMeB5dP3FDWd
SDBy4hXd0KKtz6MA0FhWpwlq7nxY9rZNquWopkeN697Q1ZjWQULApRBRf3QwROi4L/ubWOU3FsCb
s0QBAHH1pNuYfWWv8eZKDKZDdlWB+sDtmqBBsNLpAllBK1djOqhdYNDGwbDUtSsUd0JfkkWIkZzu
RkeHxxzvoW2inYFDdkEUV7G2MK6s3UCp1wZBZVGSKqG3Tnk2WJ7YBBCJ1g1DnCVhJOmlAq4LqLFG
QZiI+CUvsmwDz4fhlt+r7FI2MPWSTnd2PAmshI2m12uSK52HHn/yWxF3MHB+2lYv/yhZPg2lv1TV
js7kXdBYgqAiDcOwvpw0CMJDHY/UaG92odkTDIQy0oHWBiwlk+Shoj0haRuqwwJDZbFhCmXv+1R4
w2/OWob4cjLmSihqpZoF1fxLfO2pVa1XDvDXh/1YkT7b1c0LMQf9dIVp1q1PDoBm6zLW8fitkynt
OQVBxMI3FTUQFjpkQIHs7qn9FQvsSLeJ7hZlwYJoMDhVliKRfkVTQz2UDchZl7To42SJ5NEhc5vn
eV7J074jqiAbCIIzETQ/8N7MVptG3Jhdr71W5Aou4tbx7/BgIAYMSj98bEJ45yihGALrIU+T0+kP
4L6rdRAGw1WZW/Si2MLxeWBUOMiApp0Yc4EaUPinnjTxZeNUzbVtp+MBQpw4toz7l+z0yUYMyaMp
cv0KJtKZ3RvYaOfdjoi08bX42AK7oUFIpUFtDtbs1eq6+Ngv/Y+90wZP+aP42FFNWdpvcCidy0HF
1fXkT8YDxiBOTmWMqJYm0FCshka1JjmvTrgL22S4cwMRzJTrWUxrfAhr3Q+RLf1+BLc0wMZXRcz4
2tE75xR9yHKBDoudNyB1a2psYFtBVglmKFgbzyF9RrhArrPHxnXnq7Hd4/j2V5rHFx9Po1pokZtj
2kSZ8b3L21k3DtTpmJatOloJPXswswiIgqEJ1qROQnzLMTlFDC5eRRpZNzijO3CF8GkqAkG3Zlmx
uc1bKYE3QnsBZ9OK9RB5UOyDzHpxi0ZcmMKHiw7FgtC6gB49iwBA6sINzOnGUnX8pMykeFYwD9sV
Dl4xPCRWyZek8kRdNBNBDtteWhRRVGBAX73Cyt60wMLEHqjW/9GINi8vf/2+mh/V4k9HDweKFZHb
BuEhnNMN+uGfq8l25iSJANVZiKzyWCChPs/7sFzVlYj3mOWcfelUaY9wMffWQ5WfiJ7wSA3ICRzF
tj+cgVcn1racsGsiWof3lKVxf43cOM9Wkg32sWKszeg8FOWN7EsY9kgw2DxwIFo2HPzEO/VJX5NF
gnSYYOeUg2ItBu810xqxAddv7S2YalemqwZqQcDg6DxumBWdMtO7dJNhTjr1W0oHb2Po/g3vuIAn
PB1RRLtLS5N6twHBorQFC32Lsq90rF0QlqpbNBbiU4pFfQfdLLm0rEi/FDmJwutcKv/WALK8RQgG
FnxoNZ+gubkrSaJHfcHiUtIsqgcgdA5GCkVRQrYj3cBurQayMadSByjRGhWd8BSM3Zvd1uUshm1P
baKaS9Pt6vvJh+uXi6hbyjl5yAWmBGkjsb2ngHL0aVCzPb5Pc9qVTRwQWFFqMZILaVPsRs0msscZ
iqZ45fA0k6uqKrzlYxp1b6nn4hVMWiIJkKBnDH5qd4xWgFwQidgt+aQElXtXXucGL2TQeNvGxmnt
eZiuB8BsW1fDwz+EoBqSyIFur4fGBXvSxFOJGjXBA3eISfL5Tg5osebHNUtDc7LrOCSqhQKhKO/0
0eMN8CG0d7gIIbEUXbCx2tZb2pMi+cUum6fONMJb2sbmfRml2c7T8fMt865kaRrIm5pqCM9VKsWB
TC5w87bdrHOKVIYFgX1pB0Z0l+l1zCoKUhGCIt/MWQhjiMhMejTnIxFCWwsWG++1G4nzIs1vXLcv
Nl0ikaB+7ESAluWVpVX+sZ+GJF1WlQ51JxJZ41yClMBgX8ynD+PjIGI0QztBwJ8PKPp8VoEeYE9g
JOcjjFcnHGdIwYziNbKqF+PjuONy8DE/jkCIGsVmjhy8Tz6OSJmpaYqkiB7VeMjqna1Y3YonHx9K
uCOwzfAvpqIwdBBu5fAm236oUMWbCFCa+ZgW5R0nk6LCPIvxvRF4s/u22lf4Odc9du59aZYQjLsS
X+iihU/SAsCJ4mgXOVZNhCXOAbWqQiNH0STQP5YfxcAw1wWxMh5Lp1AO+h9yVMPHsJpfEBPP4GCH
Z2Dvpv2AU3dTGHk7X3W9UZywDwPhuutay9WuiMf6+dcL1dwt/LxMGbOkzJSSqYkh5Hwo/mkWq1PS
xZh37L3rqwsUODAJzovu6uND/q3myL9M/GNM/5oTCk98bfN/bvOUf/4HhAKaSBKpwf51a+T0FiIv
+VlZ8uf/8kczxMHHxqRQSsfCyvaHfuQPZYljfJOIJiX3VroOFR9Nq7+aIeY3RZeZvr+tcwhCtPCP
Zohhf8PAZqBHoVEiZ03mv6MsoaL7/FwwoccQ5wjaNY7g0fholvz0XISdVXICg6tXJDkRZiQekfdW
DWCbAhsdNmQBF5294a0xVQXp2oS8cW5YWbKhFV8e4igy1t6gp+BVRegWC0LY0GbxxuK1oE9ebU06
H8fBCAObQyA55X7TOMYSm2l1BmG9fJxCldCMzJM9hMBgl2Jo3bVp16w7ElN3ZelnJwwIEgEyKmd3
pYTE0ZAi2wK7TmY2bHVZVdnedBJ5CNEQuIu2kPWalUc79phjy4Ue80gyxB+0d+RlVQoYyXBfQrdy
lrreO8dcReEZFQ4kWQ5A+TkSWOuh1gngWxt6MHtsCxvOWBVWhP6aArss3ObontCap37Sw2NYhbce
sU8kh6XdXhHK8wwMOjhIswyuifa2bixsRUc9jMzt0Gn1WrdxYIUI1PaABzh5dvq+0apkg0h2Wrt8
dWsyQsgwwqy00LOAWiCbiZuuc3TyITmY/hxWUsdvpo/vrbXy8NpzVLTP8BWtld2N3wdaTiR4oDdc
TLqWJcuQ006yiJDhnAFTjUiRI6gFT2sLQxsAmHIOWgPAGP2bhr6NaCKjZN3uGa4g/nTuDH/SLy3s
y9dulyTu3slCvLvE1ZcnDm/I3hyiaZ9pj+GL6ikWD5bv06qas7xOuZNyvsfCDwc5rSK7OPTM6gVY
pCKQ9DyIPcdl5LuXdUcfYWk1QOkAIcvsrMZpTBByks7pdtizgJmmYbhhFMr8o48jVrHavAg7LfrO
4ZBOSN1n2yzS8g+mWQJd2HXuZkDqWjXOcI4/ugPbYSfcSmqHcSEHR9FF6qvuxjHygOSCUJgPreqt
+7wwKFeLvjKuXM5HJ8tEmLJSFWHerbKTXerKHjlU240PjW76L6UKo6s6DMSabGefjkA4jv55z6/U
bdoEKKpiDI/PidTWa2jJDqnVsT7rPIdNqlJO014896sLOz8mZtIwCKFNFSLj6im9tOA+7wEP5fHY
XbQN37FR29ETLJD2UtHmA/82lwdVdmoG40KMI/DWdpiu4jIRx6jU+Mo0zjXI/MsjkH+RbhOlGt5q
wNs45SsEZIQSNRGboVlN69aFzkSDaVArqen9O2iNpwYh/znU4ewI0WrY+0CkUGdPdrlr61QSJz3k
Z9lUOzUmUUTBUV1r6I86LzuALqo8DvtYCrF6hvZVFib1vQGek4DrILGPtWtUj+SnZOnKqArmhphA
LZLZvJZGFSbbdp+VPgFVeiec8buEGiNuagfcb41q+y2ZM7f92XFlFecOz75L+mXZhsYDSQ7DsA8i
W5EM53eYaXMBTY8Opee550Q6xEBWRhFyK3IqoL61nfQs1PjxS7DE412ADm9FTzh9MMxBEiyJn2sL
bxQ28cTJLNoQaUPoHEu0Hq9t1SYP8FX6betWoDFY7AFduP25AXnpQuv17C6plIK7a5JAvACSqr/Z
Nvoi8i6TY2Xm8QYagLfpmgiJajZO4pQbw/hCXJzxlFSMaOyqUTuYOx0rbOFvOGUXt31oGni1dKh3
w5KuS/7mYyNCcWx57xF+tF1sM+2p+oEAYVPnBxteaBAFIyY8P4MvVH1LPJl0KAxrByhVkDvD9YjF
vmOUWw/WhonKhNgbLOKKwCKGaCEQaWvnmQMz6bRFvnLMUrsw92kr6CMqiDK0mWJ/uo0ARZHvGMgG
CQ69joAhoaSNYKq5sebUbnwcVK6xvfiCMijoMiZTDNvNwsu3o5sDnHTxAhuJfyK+MjnHKuQvsSoN
SBmkjw2ZjYfzTj13FcHaUaBZPdXVkB592Kp3Cu8dATyuBQsaRfz3loOGtaxiXolFTZtbrWzsZsRL
as60Qf0mQNomhR3tYhDUhDGG6fiqyxJFGMdq9yUoNRiQRRQisSR5jgDDkexSMk/tifmXjuVqXMpQ
SdKcgzy5rm0bbG2akDB0APgRhCvKdt9lB8uzEPagXh36FM8Q7qyC5LrClP0xkVBbAR3wFtRaeshH
ilhSLR1EP9EwLKOcZRKoBp2JoW02dVLpz2UzXeM3dMTCo9C+gZQk6fdq4NIRC1WcvlNiaWoSz2Pr
ufLpUq9i7L4PVataF35uQShM3ExdsG5xP1uLOphDOPQ8apZMGsZ3nznNnTKa/gYwSBOv8m5sbuhS
uIeSd3gxaKa8NupSPmg1bF0WbHlWK5qLKqKN0PfjcSL0c1gC8cc6ruLzyZ3OzIYXdlEbyfSWJjlp
ba2Q48gl1pa6CIO01pYpt9Jf4GOrxg0oPy3bEscKni6v0FsXGq3zK+HrwR1pad3803XnQJ6D5W9D
kYs74tZY7xDkNKSV5/P8tUrL5gTsM/EYfpjuQ5G4hGwTrICLmDhxscO73HnMzT1vWFkB9doiTSsQ
pXVcc6NDnGPpqR460D8OXemn0ov1U0WLcOTADHMOBdaYUUO4tGx0O2mfyjRLT605aavc9whW9H1V
39ST1J4Zlym80i35MGvY3iw0kKBmWLVZwn8hjOnEb12eeQFtxp0F5BnIR9DW73US6GKV+sw+Fh4D
eXuXj2S14bsXdkB/tQzrJUgCFmwyKLSaOL20P9qDXkxLhkNWzxDAKN5oXagYT0CXn9XBDJCnl/Dq
IJvYFeVkv7ayw/oLIBzmdmNqmEDZmSZsBdDtkKvp/pNC9nOu9Kh70MKEWDB9rKNjZ+R3Ts9YeJHU
oW+sbSSNh7SqQYKlXUTDOs3e0GR6bGVe9TiRtbOvyph73rVWezHEBTbGQE+bhZfHA2tKhDQtsRDX
b7K4LS+jcMIvqHlEGCwSEcGoRl/QPoUt7HI0H0yDN74y+8cxSIlCi2Mj8te09/yDJukLtoMVvLcJ
OQuwmPskX+dtPhnLcMp49GZe/mpqqqJkVca3vShraS1xClnuikyHdNlx1r6nT48pRAQM0Cw86EWZ
FPTJYbwRwrGlIN3RAeXYyhQ/28gRjbSjT7TZ4wHZpoDAuejTTK712mYJDNO4fuhDN15/sIbY91lP
6FXiQnGEt2v8pDjPO7+/LekRLBO8/CuB/fvJLWd6a13p5YtfpXhfpiAQr0Oak1PZrb04n57Qer93
oTd79+C8157ZGXME7QRwfnTUwqWHAY7SQ1ICjjOAxTgGJkaYptIfDclu9BCUuYbpYxDqUnSWs5/C
miA3wGlJufObAstp7yIZYKHN4hcoreh4JxaIFXozeOiWE2jdkmiDYlexXdC48znihklxnbthf+81
Q7lQfWL22zqiyiRZ6tCZdqCRgBAF4464SECgVZZBuSego7914oSBqCq5aGHH6Qsz3OrRRCEBDAqf
6ztmZk79qDP42YNTXbEC6eay1QVjnhiyxaVe9C5phIZP9qct3Ms4yqobhthkaXtWDFmtH8mHsUKb
gN66iDBjU6CNT44zFK8EC/J2/F/qzmw5cuTM0k8EGXbAbwOxbwzuyw2MTDKxw7EDjqefDzWSTZWm
u9Xqu5bpSqYsFiPD3f/lnPN5LAXFiYNHYZiUMT4St2+fHGOwzihtzVsxGe2zbwF23lhVT6iFFbms
6cxIgSNINLGzWZDs+faMaFtivf+2OyWSvZwTcUJRs+CIpFctkv3RF9y4VjmsiTnQWICZ8Z4xr00m
Vevhu/dMF+8quQqrHLoHACJpsRiiZDM+hd/2RwPG4GWEGwoL0F9KsKGLqAeK2WwoDiy2J9SELfQb
1Z5ViAlgVQ+qgkIJf0vs4tIufrgk0s8U48sl9wkMQU5Tlxs+M0A6eE+nYOiMeElaL8OQ5aQkeyQd
ThxWO0iSUSNE1SLdyUrg2VoZHnenHzfcquU69khSgXbCYGmFtdaKgSyq6DmNcvEdiYqj3cRu9jXB
gjs3lSPw3BPkQEBI2xhfJNcxBdfjKEiYqMOJoW8EOlWhVJxOELGyVT1n6UZYMfjodC5vEuqmibA7
cgPR5lws0BQPI1pJXF9a/Sly3cM/2zsfCT76rymvkd9WJIpdFKyQr8pk3soMK3rsyZ9/I41Af0zG
iP7P4w25DlUF6cYEFELmm2d2AF19Rze38EPZ8CZNczI5FhsyNDt/pWv70acoKMtHZYGVXMX83vd4
PPxA2hVw+J6A75OKcOkH/dTlLy3D/f0EngP9tpvPcUD4YPztWhXFogzBgDlesSsba462TlHGp6gT
/c1drEwgjeHCOkP+yH1RnyOLX2OZBGeULrFadYzZGFap4ckctSO4ADoqI3/3Um7bSdikqMj5+U/j
j/9ghfXPgle0ihhWWB4JHVmhu4w1/jxp8i0+WKvq5l3WGOl9Nc7dFVqWsUbf4B0TVNM7o0Sn/l//
0GXK/qfxFsMTljwY5HyBndMkwvyvP9RkEDeHxD3sxjgCeS7G7obqC32eDue7mhsSMpRysXqN9b+Q
Hv3TmuyPn8zYBNkR6mdBXvpff3LlYM3PF2YyIz+LUsfDxDFJF6a4srLFFw+Z+d+fsv3H87O/jNj+
e4O4/0VCJRyO+n85irv1Zfr59ZdR3P/9I383ebl/44tJQ7bYnw2Xadc/dElYon3GOsRC4RRZ3FqI
tP8+irMYxZEzxXn0EQf/xfgsyKHi732xRPM1d/V/S5bExO+fvsLoSl1EUaZgfsh/FzfZn89NFEXY
80uz3PX9gDLGyPpPIjErpEQWLIpcg5BS62qda7Y8oeKJWfiXSyaon4LcKY2gp8F8gW7rfBPUXga1
7Wlbj9kjw5J0OmlZGSPI1xBmOk54JJsNWNc0f7q9fSMaZW31xEy4U3HSNAI5R2ADK0+GPbOShJkC
dyjl4QuZgd8hTHFrcIpj1lb1jpBEvCb0wNO2rkgKVKaf0CZ64EGcRPNZaMb5kS6yvDDTnu+4Aopf
sEd1RCCu+7XIsPb8vPGuEkojPkWLGDy5dvRi6oMTNNpAmapQKTaEVH3gqMzX0cxPDaEGFlQyefU9
6IBT6H2jV5tcg4NG4isjdYNgxLK4r+C5fGYq7o4pScm8Bf50Ry6Uv5OwrSySXOiyV5mc+lvMznUP
Cbs8yWjscYK3zkQCNIHAMVjRZ0X/FzXT9JikCLja2GbuiIVrpxXejdnF8ExAf/RT50nzlrijfV8w
WVxJ3Re3xK+tgLXfAvUOk0cEy+aBlMqX1BvqW+wkxqOV1c6B5WB/6ghSOQ+xX76QuaAzbdAJxIUs
xhYYNQmJvJ8jiNgr6dr0VHWCy20lR294tEVaXL0q/gltfA1zksEHR23z5iaQUxed2S93Dn9DrPTn
tSem19gkGiJ2ULub2SapDON+WMI5Ej/NbgvoiVTPqTobqkKxVDTWAVV8/s3whGCirKHUaUlzh19t
addyrqg4mFU7v4iXqneVHxWHduLhyeJmPBY6iPcRxvOelFc84VCmDwaBJpdaeT9hczLMN0Jm9A2W
R/FI3ysRiABYnhFz4vomFHEzRypCJgXmeyYmiZhvIkWzK4wGPJDarJ7NOTfuypyZcGTL+tUgpPqa
KxGuI33Qz8ScQgCmqwosD4Zqb/AXRCFiikvBsofYVlm1ez0OrXVPruMq19zfOCj8a9ezKWMBJLZu
x+QtpuI4dLxHV56h58hmu0sKOxKrxPO3rWq8J0EZzwS9yD/dWMMvAO6G3H9XC+nN6YrShh6hnhVg
0lLTgklBStCUXjMYkPrGnkkmihJVXwpXqr1Z994uT/XiUMzeXTk1u8JiK+z5MzRaP7TXTurjiHBX
npqq3YxyrCpIrIQwjTqYdacpv5xY7ajrE5DwC86h17N7Wv+E/rltdhm9Dpg/e+uyXN2ZYVIimNf9
9wyYJ2tmvRzujQRLuFtW77ZbfJVztHHm9tyW3q90KEG+IsbeEwFlb5kphlw+yz+RNBdQo8aYB9X8
MLb2g0+s6KrIscJDs1SPkYC5Z41EFjBdqQNSpL4tB8lWMk8bOivgUz12fbaT/WssR0a+BvICVH06
AxNGElKVxomJc3eUrWVv+q7yfjqsEVtXutaFTpjDpHvsIig2Hy3MDhukRSaXh5iCdhjqQDpYVfge
lxufzSJ191xNrwSO+QcLqtImzxZkB0k2x8kD2eBlQ7sbZKoOmXSmaGW0LcUDQo1d2IfzzY9mZ0ub
0K5CK/Lg1qlpHTX8bavMiVF7EbdsaHG3y0QNXTz0SEmGC7wze8df7HDWV4XXAkVaJtWZHswICOOa
jnomw1fq+jkYZFadOzEOR72eymOZj/4e9lb5hSqpO43xIqsSmf7AIcf7wG6FYK6xdpNggqb37CbS
A4Sk2Cxn5dQzMrRjH/AQFx8yGEgH6UBPP4Vu9D2J4tka63qDIhZtHyQ4Pog9wyhvzYPhvJE+dN+3
I4BAfnOo3THYpmXi4aAR8930rSEUg0mXnwap6uCMSOQ1YZMLtUpNx6F/jNtVK3rOf0df1CawD7rS
0W+tl28ynZlWHJFqAIKMDbN3BsUKiJJsvyCz7BOxuO2KzdljOQ/TyZG83WAE7e4x1lySifvxO6Pd
2I8yMtZhOFziMrlPLddew4uaiHoemiBpYTl3OKh2Vh9WO8vhBif7asbChGi9RxL7w2zrPh685xQG
vCA/EF6AkVXqjRRYWswoLFJnP8CTDRjhhESj6YAWw2bX6YS/zpAnP5JcOA+6mw8n/umk+A/7cIje
u4xbP0+eKFmvZhFtpEboQsHmGtKMpq+cPNSCeGrjc6Pp6XGSmX3wUrdmEWDZr04hrPcWCd06AfsF
9DfZl11YPUa51uxUDQ0tMIZhZKkVl9XbNHvRqXZVd4doqTpJdKQ/LCiImnWm5RlUbHSyoty2DpMN
b27FQ+uiCyymfuPq/VtvDldSgk/9mM5Xo4guklgxntm8DELGRyPhVYkkKjLlUp0M/aixk1uNVntm
8xMUE6RQM+6MlZ1aOwnbpkGgv+rq1KpwchTZGlL4ocEWOk3wOE2mMuyb0h8S4IRDegozNgZHZvNo
RWN9rvwftJjjb/CY4RWVo0+SmGOCSSMefIfWrnPXUo7dJ4Lt5ieddX9N8Fx+MzL8c2BhJpC2XjrM
T0Xpd08ZyTfEgqisQDibJ/W9GvRurSrWkSTxxmunKxrwy6bSX7h6UgzwIansNeGQo6nGHSAGWhY/
99f92BAeZcTuI6jz6VD4MB12BB2FBCjG7VPFGGNqa//O15weequvvagEVUMlKVEivfohMm96qgqC
4ejn3W1vo3NdWVYh7lm8vkzecJPIXzdlGV/pI5F4+BUShf7N6JrnZkYubZWZdW84QgJdKAkEmZW4
lMRPJhuGut5b6mDYl5QVsHN+pbG9Qy24n9vkRDbhfuxGwk5om6P1bBdEZGSWLAAUcGEwo5PEgaD5
qffS6W9K0x8yPf7Fg/bCUuy7dexdPY0kTEZRvY2QvwYu0bwrR80G7y5VWBgTneN669SdFTGXth6E
rIMQ1Nn1FWcm8d0hKZPj5LVrUMv9NSIWHUV9PRqMNtKKIDrdeuL69YHgkKxP3q9m08+LEgk4VSfJ
7LrMEnR4LRHjw2jt67nV76ni1KNMc+wnw+jcEDxRCaffdkQBW0x2f+r5iw7qvCeLv5VHLSaRrnUc
5G6t2a51FN9Hksu7tWEZ097SBj2QjfaZMrzbqzrPz3TuPNFh7W5YDTWMBd1pLefYObfk2t0ov+sj
myZzX8kxQsyRngptqt/7dPJe8IyDThhYBK4yhZ7JY9n9gF6quhOhYezGVH76ecm/r2gWEU4RrkiB
PLCiU/ANurea1TFEcmedmJ2NDqneuR2851A3tFcnKfy3shi1TVLH5B3azRpZFMt2R7EozPnofkiv
YwmTGO79yPoxmJjfMPpjGHt06ywn9IF1HU6/vTV2Lh9qEZ3DSKsQMPJIRTJfW13Zv+LOr89O4jfv
CNQWDGS9TJrdWuPiYX7D4rXdgpJp+O4kIZRbIjvHSGhb9loimB2b5LGhD59LFdf3emT6hPTU4YPV
VBbc3qg6UIORNmPm5SuqTBxCxcgW2HHUg6kRdTskXf4tUZ3u6sQtfwuGLrtprGziOamg2dDYZ9Ow
wZCT7lZ8Ehgen50BxB7iZt88SV0lj1FElccctE5eWj3nycgr1vZ9GMFp1oG3WoV+NTxAff0QWVgG
2/YQzoWx1z2UjoBXjVXIyG09krvzbde9uGpIeV6UYcBI7xCJuaQpvIu2jh4yRuOPEonrcfT9mieP
kB0+esZ1jImTDScmDdp2eVzJomlTeztjjqRga9uXHvcEY89pvHrwtgN3rMur3XbticgpbzOH4c9Y
sn1e8jfdbZkrSjdisbbZ7PrvxtSwuiJt+GGc3XYzdUZ9itrUpf50nb3qHOeDlrXezEUkfqouNNeC
BvAQK1/euVGSXAcjTvaO3VGQ22V9lDA5eDVssUVKyozNTG6ZNpasKJbAvkQYrEUNhlymSK/m3NwV
emyuusnBSe11xdGfs45RmykOHcPzszM22W9+UThSovJOmRfbpHp25OIChvjthPOvrsjUytdZ6FWj
H7H1nQx0+MYS/hBxf+ZleArj6DpkGZWjIS5mpbI1MpYhaDMneU20VK3HOX+XPg4XDDzepSL5t3Bm
AMrs4gJptuNpafJJzSx/iMHbAeAUJ9kJ4GBNLNaVqtOXODZJ7fEmI1rHnDlk3ozt3Ro3DvBP4wwX
IQtqqI7PRBWSiyT14SXSHRevtP6Yqijc2uHWH8OdkdXZMSyG+3R01140crmQfUc40laLDHXFmFFv
wQWQpqmmu9Ruv/h6TqRnFimsjoFAD9W0a5RmHj037JZmNiyWAnpZBY7FFzUPAa81qXvX5zFJo/o1
4v7c5LqpL7VBskWzo22GSjM39Hnh3scpTK5U0twPVZ6ska/U+6EV84ZI5mLPS5EejYGpcz0UPmGW
EIRbtvhY4aPLAF0Q+16jR0e8TMg6c3bVgOJS01wbEoAFE2Tz1TQpnpaVcZ2TtpzLPApkRWwqhe8+
lufM9zE/RMNIgHvqM7zUpuGxddLyvQhNDo+Fmv8XCI3FZxB7EzvNuJ4A3QzpfdEYaCdtB7zOobEH
n0CFWCeBlr/4qyyy8pp2qfHBC9hcCeWgzQXNhD0CVOZqTowJEYBG0q81hy+mASutHuhbVjCQ6E+L
ElRT2WTGzi1Et/OqyEVTM2VH1bn9wVHSebAm295hMWl+ucSr6mwC++RdskFkz1LM7AgqDuPA5clH
I04h1lcSgAd/L0ySNAfXzoJEth0m8sZ+o5ceXwaiux+7erSvmWdK+MUlIZloRu8s/k7vzcLkX2b2
u5fIHH+qPDU3dELJMdaxAykQDsd+QnyL/mtgbrAIVFvm/ZCMXWNT2IBxqD4gAivtrKWgb7KcpAWP
wmIljFpbBDwwac3EYcYzI9286pXwHr180lBxYSpgSFJc9ELfoPdABBU53FhDlOxdNWRHAU8oEJ18
mtzss6nGy6wSbZWOyTe0ofTg1YjAwWqxspjqCqjEa0vz43OG4VqqSy/Uh6xL7Zhg6v0fqAv/G3PP
/0UTTaR9umcK5pD/ub7wksyy+Sz+PNX8f3/s74ZL628kGNBQ4ZEkuvEfU01h/o2XClkfS9e/JzP+
Y6pp2vwJMiD5j6VDsHAYNv4jz9HAo0lgD8n7PjpRJpv/jsDw/5PHOygfqbRdLgs8n/y+f51qsiUj
XtyAmFUOrNydrKx2o1MXuyZFq9S04pCEA2Jc5nBO1P+YoRteIqew/oWtBmHEX6er/vLvYdLAOx5h
IbTY/7QgINhNk1xjA6qrllrIM7ZgY7YITdz+HCPWq/c1JO4CAglYHJTgZMaYUXhJMTis6sZ66mvv
2oIcQnROaaqXJyudqiDxO2cVdv56dD1w5xWd0UDT6nT3qmcEE7bsPStXx4H0PLYE/zvjZgpLduPt
bcrIycnCo8n6kHIF+VrBCDOClAOaOXWypz6xsI9b0ScpABJtQb8kPQ3g2KDWEIbPD1r3Plc4Gui3
tq2eeGCIzlL7NLJuo8APYNsZKfYTZgALurCLhS2Ss77F1raSk3seysLYOjTbysTbLbcug8rBf9Wy
mdT09LEGH91G0960vCMomSDNWFl69eM0Oe9+lzP1mBjE2Xa/siNmtZMtfQQsyauQxbXx56M7OT+S
QsPXP7RWfyZfHqeVd2mc5sENIQh2ckPe8no02SqzC44CF1Oh6rMNg4svoKTfSW0tKC/ER2Xm/jbF
HB5ax4yZilkFcmsMuZM3ww4aL5rft7y9hEiNBshV5T7SaR8a/YGRFYEnFuEl9vhYT9GNcfiWJU3K
pyWyVV6qTQK+wR2PNKzPBVUcqzub8d0jwdi/eSMPU6u/zy3FeIUKPh6rt2hMtuRjnMzacggtwKEf
ShoF8czXa5U5W9TXNuM1r8DAM9CgDddIC9/Caj4NrvXQeKKk5u+fDRKHDYNSt7i2gMn6YSKRG2mp
nHAPGp1DjjczsSzE1DB1HykIB9PukOfgQfL4atax+5wwZAYYWH7LRSiKAmINAYysSF3bFGn3S+8Y
DYV6yFuhjiSjbzxjsY8RilMYT3bx6jXNfJdmY/Y6zHDPMvuenN9h56slu9qNxgMBVWtvyE4eQSxu
Xe67OHtz+/An0+SFUX7lPLc2TyMPToJuS79H9IujZZwPVZS+2kY5YtmUaGVjBobeeZjqdeQ6W1D2
d7a6b/zq4ukCVUOMiN9W8oypjPaEcgzF0A0oJz1J2u3JbAEjQbW5Tkon2/vxbYgM5Hs4DcShLa2S
KWsFmodBe0IVGIXTazWTnZa5X+GckLwMijHTjOZSozPk5GSLGNbaqKlDkZZ8Obm/rbMbGuwAWep9
UaC/kvYWTR04zWI/ICqB/Tmu5tlF9YKFQst3fDU8KiuzOFiSiMfB0ImnH9yr7I1jbDKxNefnZDCd
NXPc94RIkSBLnA0cnEApHAzFdOeZ7c4E4VPOvncayhFWW/zLHeybAS2Z42TeCR1lcw3uIhHRYcrE
R0kQbNI73zIDmlnP92SDoO0wZbFFKkEKkD4ueU/pVnqTT0mdPiDCJwgp1O8iC7lRadwaF1Ed7XPj
13xOOqj2KrkUSQm1MrQQuzYQNRXjcdKfbyhd79GvMaEsqyfM77uBfiVInNhgZ1J9oXZaI3Z5KdiK
uPwPa3Cg2xzUIsIBeZJx8+zRJ4Rl996rosLB2ROT6vkv86gevXGM2DxfJq9j1RKuhqJ50jVxN1v1
e5c7H2ZnblmGnHWFlEplr5li891V/B5ESShNbpg+bmD7mQ/K1h6Ez8dTGPWGWOwjIf0JFDuFwMGW
7Ny9Jt17/ngYMXCaprWbm+q3lbFH79NPJrgJIpDwUBJZfkFwU6/KugLJW/s/pum9TM6EUTejjhzV
lmAJiCw2sR3YqxGMGKSWzuLT7Cnra2L9V6LTd7mLmdZMtWcTO+EEDWDDCbt2ynitGdwqz6s3dtGX
gV60n2nmcTDwRcfd+D6IhXnqP2mjf9aH7jqz+2LF4qldC9vJlNFhjuyfOsLtQtME0TZpz2TukKkd
XrJh3DIkp3diyLlSTUH+F9KnIG4i1mdTuGEzd+LoHTpcwZve1m5NRQyAiqMMCqt2gf5d0kMl3yyo
aAXyB73LWz7m6L7N+13t8X1ofD7JbNO4HsWddZAE2o4tfvbm6KLhzTz8iXJJg1Xh0XXegXw+hwWs
3o5FgyI/YWQTKbmEdBluuzjcVY27ruQHuvprIbzXoTEOUy7WHfL9se32I8DL0CrXBkpzKCLuQU/g
82YpkirvsQ5HWiV7r5JrLbtXBRlgHPO94Jvu58Zbn3d35jjss1lEK0/syJDN1uQ772ctntfT0Dy5
YffZLFjw2Kb6d5tXXzSQHYl5H0lwFeZ+zPuz4Z0n8vPxrTNGKJt7bbYuauLmYoWyEilHXnO8mzPF
P5U6RYO3kZ5+F0+/i2G+0iHigp5XjW79hg28kMfSNQrwE/VbwATzd2KW33Fk31lud7XcZp9k0RNy
y43ex9HKacSbn07rtP/dOUZQK65ODGyt01ydeuIQyjeOyEutnKOXf7Cze2cf8xFpUFSy9Nzr/R0z
ZLhoDtdLGEOacV9nY7hvmIJ543RF2R2oCpWhU3wUkZavlWZ/CQ9tS2/u5aQuWNgKtKNWkApjX1gt
+5z+s5/7txgLXw6tCH3dr7kpvwpLnWLt4pMXUU4m8k7pMEmpLq2LbBASTZAyuk0ezeK4UAnjcW1z
LffzOmbmYIN17KZiN1qXOfUPUF3vdJH8DP6Ak59dp41WCEPKjqlbPuT1Ks70i4yWDQco1sjO7pvS
DZh8POASAZRGUnTRvceXMgdQ95za2dqqtW3VptcKbKoxtnJlDcmLl7BR1GZzU8b8WunNm9eA7Xb5
NO7hk3zb+PHiJENhzQfYmGeb/oxteA5dkkFOS5ARqBrXc1+aqfkSTOA3nU3odj7EL06N5NJBScvA
DVABuoP7cRYL1rP1V4auU9hIUAkLJ3rUIFOkeQBWQ65K27kx3XkH6vDLDPvXFiQSg2nYY3bz0mTV
Xo6YTLxmg8AkcM1hB0gycOenARliz8ULrzmwnOKhrkjbDtudMpyNNxDQSis/OiIY4+mMrXoVhzIQ
4+8c3mmf3He1OI4Fycldgkz/yORx7eZeMD1Mc7yV7TZ2y7s6lO1aM5sJ3kjM+5EsidkPgJax3WOD
S8fdLJ4jz3yNRv0h6XXuA3+XYHVLsl1nkdSQ2Lc587dV05+xBt0Pxg2F9YYcBDQEHxo+m6lGnyR7
kirSr5GoU0h956RqULzVE/xKcK9ss36L8iXmbCq5YIzIIWok/GAaiareJt05MVS0yv0nlzgk3+4+
E6KVECT1ayDZeBmpH3rNe806WCWqfqlZYs61dujNk0Dhmiwef5uSlC3YsS7cR6N4GhymoAqPfd9m
tVjBxkKXVxTPke5pQTlgEhJecUa5tZSWLRC/sMwule8WvzQnFpsymuUhDK2GGrIR3ZszZvIFjfbA
eIK11pB36nfJPPgmUt2/NJk1fA+jRAuaCX3nOCm9w+yGC+AE96bvTGQ1OvovnFbxvW8V7kmvI7Zu
XPYFQ4cqe5Ge8De5UYgHvOt8kloXfxRUw/s8qRZXteYYm66K5DEVvtkjEM7YcjJbgviSHBiARnsP
tNYPP9L/Bdx7/gL6oe8LR3W7UE+NR+k21tbwou7Oj4FQ6yU7Il3zmkf6PepjCrNpNSBTu6+LzHpC
XjMFmiBySaXxeNChUZ3kYEeHXgPA4TURb9ysTetQGf4hqjVQosWQC8y1VX0pJbJd3poqmBwxHzRR
tRezJCU9b/r2SGzJgGxVo/WaGkTkHkviS0fia1Ca6iL9BQeKvD19lERnveiNjh1fwldMOzfcRmhg
72wMUe+TNYsrxtT6mUaH8+O3UfHlp27/puWWMxIoEqd39tA5T45I4wdh6eoeUEZ1NUac/IMNN7qR
Ikbp/jKQsdKyX9yJuZseQsAjz5oNX3pVJoRMIjYct8xGuMqQE943g9dfx2T2zooH84NlnrcvZO+f
DIT9X3htylufI1dDat/e5b2RHopEVfSQoifdH6dYjGZxS5YL2BbqeubPFSlBA4p9KzQN9IRpsRPg
onfF0mCXmWLtHkehyVBoNAKDvIVXPGtxMHE9faRObl5J3bcgSHnGiZQQxZ0CjAsY9E1OH1PcB2lC
rP7Q5erONBUvaVUoZnh8MxVZ0a0qdlIaTEnr+RdcGVzdY9s76yocnkLNffbL+Y5tw7ub5HtmeQek
E4E99znXfrLX3OlUJymSk9HFqQZCVmcAbGtigxNnBUfmbdRqTHGpjvHb/nZzHjMz/bSbbKNkGsA/
3XYlmzIqNx4G25mwY5DLffUjW9+VYfM6mfLJLO1DovvX3O7XtjEH8bKYlD3skqupNy+G0YkNOoi3
GRX1SkUJFWXhPg328BwyYasU2DbszCzVs7OatEPkqzs/iYZDZdRILzQT91dJbHM2m3fKx+Vo2nkg
03Ij6hjH/NhuZUpRDsp71Zv2dmi6bdlqgGQ3bf/ax6z2ZHsSsc/I299Gefm7Ktt/IcBEkf6XYYdv
E7ds6bpDr4mMzNDFPw1dCOGgYnLcce/mr7T5yWme+umORQqBn0aujrpb1tdJRvP9YgB5GBPXeTLS
Nr1rWHth0HDLgSnmgPD6j6OSLacGIau4OstJipczlS2ni4iC+mT8ceKWsyfhrj2O8BwonTma/XJG
cXNVwGQ4t/lygsM/DjPmo/bY55l2jELOulpOvb+c/0bIaMPAFSmMaMVu7Ee4Z2GESiMNM7UujSa8
mbgotoSQRGwJuWXm5b6JQm4evSMFpbZH68lzFPcS2JBpFcVx96insn3UZVugdHGbI3rQ7g5FrrUV
y01nLlGX4XL7Ib2dv5zlRtSgE/6Yyy3ZqC45xAT8iqqON7gwuUz75V7VkgiXzx+XbY/gdK8yP/4o
K+qMSlfiwU4zsYktM3shHoKGYRy5vvV4dE+1GuN7W0jjVyi0aVPUIrCAGwSg63gEZM+celxehnZ5
I8LltZDLu5EmQv3Wl7ekWV4V5jnyxVheGu2PR4e/TQmxipeIfIbil7+8Tu3yToVeHh+mSeIt4A1D
JQMui2eNuG3gcf7czt8MCU9glwTLTtNoWf6SPuirvoNMl+Tmq3I8hloFAsH3UUwRp8bygW1EDKAy
vpsbXDByBdsQp36ChJs4n6vX5iU6NVbUZmXG1wr3O+jIGhG3re1dLYanaDde+GkXTi/3wGRnmhvZ
GYgUdA8eVvfHT7QQmxGb7rce77TmlXyZyjgOWilzduap++mzoTkVKZfEzh1JoF4RaEOlUHRayfKV
qfyXpVf3g4UId13pplNv0XpRl9AtBD1ZEAy8CtdfpZ3HVM2pps1Q1w8x3eZ+1Oz3pmSU0+sDncRM
XTnz9VXkZfHYTBuhhU9pWj/lHaZoDaPxetlIAtgr8QnRsP/QxLxqZOxcrF6ITVvZz6yFqYA008Ix
RkLW0IGfwqeWP/ijq52R2WcbHvp2HepZ8uRB51u5HfuaJb47MdInHLDxCUh2ti89yuy+0I+RZXSb
ciD1e0voFkVPl2f4sN2PhFQ6wBrJbzYEWZDXM1IFJmYb01DnhvoDVwr/d3TLcYAO8c3pDfybLOO3
pTvZARo/c1djiFgbg0DtN9sL25clMzhxzDq1s2WYylhFbz7zXr+nLkSu5U4EKxjjcyWnF2kW5eOo
VbRjcLd3NltnfxUh+zyDkonXeRbJXacUK3CNrbiF9GYLDB6Ysj2028HkrEmfuWYIR3WlRcpDqNp+
jLjZDiRLEqcwlx+OkVNBOARu5Z7f7RDMkFVFxgFfqwSpXVFMQWMskU0Va71lCRewA0EUlTr4EyJR
UFpUOu38zalZBUcWFZOKafljH3uDxLCyEYquNVz6gVYMT/w554BlEjS8RbDhc+u7SEU7JzyYldD3
iFuTiwy9b6Nqi6fM1Ga+BVwoGvYnupjfyIrAartGgBOejDMtsq+VhC6NeRXnlIi/W0FNkactT3vd
FoS4l3hLVfKllPk25u+EUl0I8OYbYSZYP7wbgE9zDfP8t9vOD8qQLqVwX660vMtJICKyfEPTgVK1
MYe1hXOXToTGYyh9HitpN4+DYerPgtNO92r8mqRubZw6ffaafE+4kNhomJfojCsSnSIjPqN1Oylv
hGJpcb6mhkdCapQDDKSvAxqdcNV7st4n3SAPLFbjPWa1+S31lyYzspA9TtnAn2s9gK5pN8wfsNlx
Nwk7DrDmaQFpMead16XVJ34g6xBhYzrFo0gPeWe3d6H0uhux3eXNCbXp6/+wd169bazrFf4rRi5y
lRGmFwQ5QNgpkRJFUZbtmwGtMr33+fV5RsVbkmVv703nRAiO7mzZQ/LjzFfed61n2cw/SEeJgsbf
VX6ph71VNuyylGG/NUhkJ+qwB5PJEVwKTSJM7PvdGTOuemkOW7Z82LxVjPi/hPlx6ZXdrkvJbt7f
UA6ceAWQpuvyVT+KmtgAEPtxG2tIJwuJKXv7/z32sbQjGR6YDjfekEHrPgOHKsSPDSRkAG9YS0QF
jMUTKwNVv6yhAySGREXaPwS0PLWytKMBJoolBMW/xiWNv9LKkgcXwHOTCbM1hAQT5vEQID3YTPj9
M1ZGbxaU5jo/WnYe+YGxsQcIbpGHlEenLt33lReyE46F6DJJA5o1QSXMMyr2e7raxto3C4knwJz7
mh6P3LTZgJ0hAD42URRH1iTMLaMdVVjSaKa7hA6r9XkNIAc5mgIYM63Ci8INBGozeU4dXKX2U4zl
Ql8TQ19SggFyZfiDhso+r4QWZHnEQhNgCVR8+7J1bXOWQ/kGGqytKN/oe8OTQjbFrE2JzKxDyPsa
zxiakKaksBF2Q5gyFXnBbGaADECe++asZ7fJobuKlEkWEdDWSsakQvg6SYD5wKFe8A3eNLIxatJo
BWxz2hXy1ou0kyRPnbFcUZ5N5DtN8lpkWfZQJyNGYS67+YXH2J4lXkQQWy+kczg5l1i/RrrQrCqN
wbTKVFn5HR/ZU4JTNS7nmWDDjeT0qGhkp5hiEs29trxO5a4/tT8WxD6Niiy0Zm5WHauSGwIWKz/q
GgaKrJpiceiySM3Gkhnf0cjvJ5buz1CETVpzMOD7u4xjvptG8iQ3KFjj/kLlTnNC6P2F0FXngqzV
FIaK9rLyeg0NcTRNKQdPMByQgkknAjyDwznPcS/iKN9iVv5qa8NKVqjhrCVkHkt3pJ5pCtxQKmtY
9/D1jztqeXOzRGgKk0Nb0vPqdkqUbLEIqLTyFI40fuR2F2Jo98zFRZnOS8F3zlp9bUXaJWYnmO2+
Hm+aHJl5WddrJHdnLiVFArSvnBBtvE+2QFkRpuc3QKXzYikgkxB756pxmvykRVOIoIyvqjjN8/Iu
iC9ELK+TGjj9QjPScNxFnQ9BEXl1jWwDYUKGzHJstz0xcCClEVmuAq1BjmnEIxLZEah0QxONovBH
4G2kVriRMGn14bX9ZSYKozxMxUsZiMqY+DTQ0+5ILmY0HKkkAmqZZ8Sjx5q0V22BY4xk3cHOWg/G
KlAQlGCyjVKarGv+JAnkbd670uc6F/k/XuJN1Qr1sKXHM3yLJDDLHUdODA3CGZG9CAdxps0QHrnz
WDHxLyD2OinzwCvHRafpmzBT0mPFLroTX83NvZZn7tiqYqzFEtQ8TiLVMvTt8MpXnAGOVxXeypVd
EeSEky86Kh67wsATzq1K+A7KtM9gz5JxlzXJxtXxrBhGHH4JOtu4GOC0ODWDYAznTD9x8dGepJan
Ey/WNLNSkoYqSt8iu1CjXV967c5Mo+rYF9PoEpt8McuQnVAaSq18X9q1Mckktz5VG0tbW5qargho
a86p/yunmtRXx6WYS58lP6ymhpO0sxZMwgk002CJNko76/PEvVXUljJ3EXX5TRoFqHc5Olhr4G/e
2k/BWmh2WJ6ENkE70MZqcYNvVtw2Sp2dStQkVlGQuJeoRC26blq+4lYxVgoUjBVxbSWJFLnH9huS
/lyCdnJq8QGpDJfduY/RPV48W2XecCMq4kvCkamSnyBTXmcVMFE1oEF7OWsHAX1JBe3+0nSc8DRV
86Re+kVdnMIzoY5hi+0klZqGGBWpmkhN0E8aeP9Q6Mg+pVh9qdeFMAuVDhiY4Q9bStKjJprjiTMO
WzjvVQ+5N7aAlnvO0TZ6LPonpYghx0aw7mVWv0l1KR5hzQnXnQOTkjvpUiONd5Tjm1nAFsBrLhXa
yO20XZ5TlahAa5zplWOSJd5V9i5tGlmYW5BHIfcYfYaxNubCsGtcGlO6kXbzuHdtXD+IKdq5GDmu
P62J0P1MLjvgHELoQND0UnwJMMD8XMCvLEKQT2Dnt5UhzGOvjMcdbfIU99g4Kw12AWJItlAUrwTF
oeESSUDQKmWbtuXKTfMLOzdMFM7os+pWgyKMR7iPbW8aSPTHFAHKm9H4xOm6dJZ7tT6x82RleDz+
ntfRSSmcWQNDaOxXOXGI5NGMskZ3rt1aa47julHRzvnCiHOOdprAg2OOkcKZgRZtm/ZA8VOS4k+r
vjEG/jS3Um9wV/Xg4VdQq6mzVX6x8jTBWlcapAgXGerK8fTslDAFcZvA1tq4AfkSY8uryxO+63YV
Q6ReN2JprSGycr+bjVvcGA6alZFiKO4ttIoYF5fdzvLhSemGZ8Ycnh55eI6q4YkKiUE4du1WOQ2E
uD1PMy/DgR6zPrtFDb2VpTLW82Kf4S1zRuQuFrNgeIKt4VkWh6ca/2q8q4cnXZNYfWjUNbNsmAe8
YUboekoHqYossc7i4T7IzAu6nuEX+tn1sh/mlX6YYdRhrsEmUqDHZP7ph5nIG+YkS0jFZcCpcBU7
OlNWW+bRFUqNaukHkbVMy8Y5IR/L5WSqm3s/lLuT1BZSikWBscF9wsRo8a9P2IDo12SKuPPW10va
Yp6+4V8LZxWgnrFECX3qeYDNEHN0Q7/TxnXHIdJih0IqEx8b6wo8AVkz/AawpE1nhc6rHo1JLMi7
RaS6UX0aowofi1qGbLs3rKKfyBa1Yfo5FhRhUENOeiVbGLO5TJCWBLkpQblInLx2VjLJjSCgCg/h
aVWadUVfKe4aHjsP8YXogLwZma7bOZgD2oxyU490dNQCZxTHOYangMfAT+ZmVipnyMPltem02nkr
IBkKLaWY5r4qbQskrgHccVzi80x3Q2w+uQS1wfYTTHlBan8FowClyLRAlI5yo3cF/CYhO6CaTG54
Pkybn/owBDcER15ibul83+IWkzJplSulvA2gD9Lbyc4NuwPt7vs0CYsuBc4RLwp8RDPfKC/LeqXT
OZ86trjGG52uVc8VR4RyYAbzFILTc0QLSIegYtrgWVPLAbKRpPgPVKMZIbv8kgZWM+v85lqKlWxs
IuwzrU7e2GLWnCYlz6he5F894yvqAuu4wy3GfNPJkxp30kpJMnXkG+LccBMKWtLWpykxaUMTIUNj
41gy9LETwaStMtU4KfVWX8A+jYAGKMdwRrZJULHmeaiGBdb/qdin16RHCcN3RLunSxXwAM2G5fyy
l1LvTlMbd1lU1L5gefQnkJKxlTRJ+VEy8cX6UtbdccTjHqycJFWQlpSiTwiHZ/wvZUD8vzNgozsc
znlUm398zlvfOi4HvW7/xkGP//h40JOPDG2wYWvSELuJh/5Js2ha4A013NRsohAc3//mj4OeqPPq
RB+YEDIIn3t+0EPxzKxIIg3hQJi1/9JBT3mFMDBZKgZYpkiyKJ5+47UVu7LdkqACQ1/kVq46ODID
uLAm5QXco5bn3rRBGKKpAtO8BBZYXahSZzpTvcFaNnMsW7nMoAYtYe/oTCaw91rYckIzQHAgocwj
wVUurSGmwG4a8SyCY1puFLS9ythoLXoKqqr61oIypxnMxc7M0pUI1W5Jcxi5k+a4ztS0QYsWmsFG
t6bmM0Y4BQVCqrITszKqT6mKtJogQWsqiSE69tjcin1O2AuS8q5L6hGg9AyZeVHn11mYpaCZlQJX
Jh/WWYl+YZXsTaR+pblFGsJ4YU9SVKE5x3kRLYwqR0Mge/LC1kx8j1qvoMjoyGJQqWTHQocWOwo7
/bxxFWtnJpY5B0fR0CoNLWyCUT1SaK7hDSQ3KoQnQ/qjPpZrOF0f68TEfG0nbWogrEm2EmsWYcOp
1w35ZHDTVzIzEO3guKnPszrUu7ETJ6qzyryStrQNZBDHdBPS2LVi9H6TQrJZAx1BwcRCC6kkBFnq
YP+FtSVI572kWd1Z7lDLO5dUkUmnFzM7X2AgzG1Of6bULyuxhJgMPshSJolvS/W0qqCXz5TaDT/V
oJu0czPKES1JPcedUejKaMFRBuFxUPqirma2XtRzoxTdGzFJHWMcpZEFyqOSPmp2g/zEER2HnlFx
Z6FBqIQm28ixKa/gXQH/UCCJCMRgfzL0vKX2am+aNsaDkjUl4vY24iiUN5Ooyzw8uwE7UjGMMNjZ
PsIkTQS3o8bFjRLVIKOoynlzjw68NAkTrMeBnpo71mAbWRUt1W4SeaV5EUpCt2psDiQq9OKhGARY
JGDvWymEIlvU3+eBoyTHuGWiCeQvZyp65jHbOAuiutTv7NiTZnWWaMfAoAmk9IW5F0uot8xqDJin
uOhUHwS4pBdn+CPsWRNggxrsbog+IPCgCkhcI6KAy9/PE6EJV9R1TMj/1EC6KIxWeYZ3GeS06u24
Wys8P4pEgpKcsMID2PGXnRM06Qg7PRZRibIoHqmlUzfBmWWiNMZPhU2XJC9EKrgykBB0TduK+Ika
yNa5CzslQv3ledF51iVzNBjhNLOQAwKF9m40WWimuWmkF1HlFCx7lc+4+91ch4X52bBKdUmXqyKk
s7tNqgohb9rJEaVgu1wEgu/P9NwQgk+grvWLJqGYzQ45ML6kXUkhVox0aHBhDeO+bUnUklNlqgty
NdXqrJqJWZ6huzAaZF0aSGwJ9XJIeh0FbydchJZwDEVLZ4aJ2rWu4eu0xQJRU+GEG8dSsuOBcnSM
oshC0JHReGlquxz/q/z5K+VPg168CFFEltUh1UiThsLgj1fIyf4m33+gFPphqInmHxb7+jb0Pvw3
fzHZR/v4/lcTr3q+gL75Eo9UE4WiqSGzvVIRhBi8jae11BCPiGXTRM3gjMJSaiLyf1pLxSNk8BJb
ZGgosooZ6o+1VDyCVkyhTuLjDJc0/8paKimsys+LpqoG1k6VRWpnusqe3nqFNcEg2fioMNSp3VxW
XbK2djDbZq4yzr0Rm1Os4x6q6WKrXMYtoDJ2updF5hEHf2Uj0vXwSZu1OhaD6Itl1yiS2FbCewRt
YhK2kkLEK1AZmF+7ViVG0wEp6F1VzRcMnlOhy3VKWxeE0lBE7c6guM0U4Tg173KM2gubrr986ty4
SIRjjRzogBB33M+oefW7CJFZkCMiFUYYKqH6UhS1ROm0juJJB/IqhLAQ6YGPSKxC++7PNGEu6n4+
86USS1QVnrY0gy0sP3HzVbTiy6IUz6OhEec5hjnSFLpfUFzHanxdhmc6zK5RVQclExt+Xwfzlcup
oaNFJ28kxPhO2C8VJZ8NcU4CNNIAw/lYj/BgM/lhTjorKuLtMocIWvxgA4Y/lLD4p1AyBSW51So1
HseZ+llkPuZrmpI+PU3Qdvh2M1OLYNapHV1llIdkMIVBsSbxZVPqCuUc5Tow9E2b8F5xldLblmSm
x+4yEfqZHEH2Z68CWRggvKszces1V3Vcb+NE2BoygmdHqolcE/e73/5JBCwRzq/vLZ478hdErCXA
l/Qhw+x5QT6oxaL1EvQjbR9d5qXA6VfFWVHjRRsUJjLLXGjox2UQz8P0TIvauSapYFYILOzgxoyi
AvAoPNjlIFcJBBGoK3paP6CdZSsbpU6YirULRdXgDvrY9BQP+OWJCMohT+MTqZsB7Z/GqHVSrz/X
wFebBuuDZJ2WfIUgFe5UpENa8FlgmG1CfukUzBy00rTUIOVDxmiGTUWxMi1jIrfJwJBYpL24wSQx
qxV104nWChrOGmDIyEIzGbnlzk/tMbckawFl7S+6BjqBoh4IT8zScC2EBISOYVBGtbgrAyIQyZZd
mfHayNAX0g7QIvNrVHYg5kS6dEMpAnvGOKj6Vd/SuzbtPR75WRITCMEF6X/TTxWk7pjp4kqWnVM/
3sl5via5a1FIzS5uv+C/bU+ouyccwyUDQqaCoYXdkeArUzfF5+ZzizQ6WWa6tciU/EZseY81IVgO
1S2kejieLbYAJ1kz0H/6L89m1zcqgPKrts397Ez9T8HQJIuwnYbd/vO2TSKaQd7E9lRPgltHqK5s
hs/OpS9Z7o77Oj+WjHwL1/O0r+ozp8iXPmJZzwNZFxSYNzODirblQ+dLl3lvnaH8Z+4qt4VpUYgr
QeYQjJtq8Z/c3Xj5Xt3dOjM39zcTOB8BztQrFU8xwCZrybenmZEj6JM5NNMY6rVk3AIyoXCO9Sh0
zTk13wmWRprNTFIZkl3ZmLVpPM/csBsZAtKKPGsAElBxPpHQrCSyxybel0eyTlfEqy+YWOdK2G48
v7ogG+yyV7C15PIN9JiLSB0gJ2Y5QdYPpdMLeGEd705LSjm5C/IdymXoNWUprCiclQNXBZBO2mzd
ut40ZnWS6jZqKj1eu7jjZ+DivmRGL0HwrXe6FJ6RJdGPKi29iwUwLJqS7ppSuLNcBfm3p9/pAm0v
QCNR781z+KszTbrD2Tp3OWRYMe/AyZZ5oWITtQAYax+bCEGBiYXFyL82rkCnzoSN0EzpvTliQ8fC
JWhTu4rRozSeu1Bt9DdauRYFb0NYBgxsUZ5wbloIUhyM3Kq68vPyMhNl5nH1Ux9kl47XQneN+0ld
leNewKHiZ+PMERcY5S80t1mI4Inj0r+2xfQihDxVycpEJ5k19zW2sebGicUlFZhNo4IKCM2LSAKh
UUX6pBKtKcx/5PiwZVxxxle/Ih1s2tQNq4x3BW9/QZcbsxHe4G4tJquSuC16FbPSIlqUJC6p+OT3
FyCHcZyYE7c6sdJg6cf2Vc4Qzjvk3WNOMDPIWHMzIKmrAUVArekOmS/VQH1TAQvLcv9zFtFRtAo/
xjYRiuNeUbORrxsl1iHjPKFKh043m8Q5RXMrrTee5nOKBHsnyHeeGS1twbpSYVLYQnJjOoixK2ix
CZ6OmMdwZNXJpsyChQxCx0/YSTf6NnB8cPldA/lJh5OkdWNYNPz/cmIl1awAhGIDYmRl+uTLzUIB
1RVVLrElsRfhvgNh48afnEJbtbnyMSxNfIb6J63Pdm1UldDIqmVmG3e9rJzYlatPESxyLpCck67V
DUqEXTfhDAg7X+1XZCGPwI6eAazP5waUZRVXxFRu8m2idPsAfziRU+UnMaS4RgRqMkaUtcnV8rLu
zeMadQtHNvTSwTKQtY+6IcGGlFpOuP5OKnRYK9WJiOozanvAzjFejlBZCA0oRlHcADEGt2B/jChr
mTnAL9Xa6pUA0fpzT2o7KtCxZbunRe2dK1B3Ou521U/veo8EeEasba2LtlOu5AyxedkvqSRuSQOu
A/PO6sUvLTVRDjwzqbKufVUGRgsh2tG0rW3dRgZLhjVVBYx7p6l0ikUrrrYceDa5EHHySxGdbgnx
GpW+eUnc7hgfwDjpSafTlRG2CPw/t4FHE6Ixp0HxybB2jQaWqKV4Ht5RL5lI8ufKuTAcuCkm3Fb1
fMC3OkWzTSqZ20VY++K2Jd145PYr0aZJjfqHhtDC40SUGzNNjaaIyzFfEO2kn0nNtaWlZCcqn8rK
HOkdz3Ugf8IDFrXN2AjhTgATYa68ymw5QPWuTRzvawPgKaruWj/hCG59bRUlnFl18VVI9YWXw8L2
JATZoKYqC2t1QCJ4l2F51KxmIndom6wEESKnNTDSVjExneijh09m2sqdeiPk2AVMwZwkCkSwhuKk
lsc7kgCMSe9LAx3sc9J1V0nQ7/rWxw9X4gahDTZWkJgtoWuH0zg0sejpcTWpm/g6qfq52RuLUihG
euTlY9FkO+W47QX4ETpIItqpgVTtN/sStFgl5UsdOsm4Ijmz142vUV0fW417i4pvZ8V0ljNfXvhw
C/AIsjWhbUJ+6BCRKAuki9flDig8W7sImxo4/1S5C8Rw7Etzp9SPVRWrYpKvOVYz+6prNwP+hkrc
VDIZt4bizHK1Q8jQaLg56VdMSi0XxoVqlVC1hG70H25vy6FRsU1LNWsTyOjP2IHtPDH6lPcOJ+7E
xRtaQAlxpWPGhhwlgo7xFNrdKDGMEmh1VWHMNHkRpPq/69A6pN58C6wp/nGfVePcJpN9uX/xh+n9
GfG8us277S1lsPLnv+VKXPjxQpvEi8td8t0lfukf/fxCH25/5ez6UNJV2Xq8OLDev6/7j/Szy4R7
xEHVDdIghfOkbA1qY128/+EETEvMefy1oR+RMa/hM0dFOvywReP1HnOFhhH90UD8/DM+jffPBvRn
H+BhiJY3//VvEqVe9oUHDYKsHGmKyYek+/LWIJhHMvHGWM+hGQ4/D4P+zx8EZo+4HG5WxO3x8yrD
/QHrV4bg1RX+uA9k+Qj1tSbpEqey4efVfWAdKQQ4q0M54/7nQTL2zx+CH0rZoAcdfBvojAHR1paE
8uD+58WzAJXBlA0qRoCs7n/+r26DH44B/ZfXLZ6/Oh9IGg0eTWMExIcPyQWfzwfWkaVrVMssotqH
n3c3BoolU0f7lWfh1TA+exa0I51yF9RgvBjfPwsmv6bBRKHt4YXe0UOgkPhKGe+wTw9SefiGRYPn
6dlXTx6aBbEeDPPDNz908Xihd/TpmbxAhSBBPXQEpCOZkhQaHqoOb3z/MnVWiZkAbvQ7G4GhnHzo
jkDWjzQT0gp0m7c+/UDcHp59+qsPv353M8Djzoiiy2HPgXmkU9qhUPn2OBhHPGvqABd/eB7e3Ypo
AF3X5UOHgQWBlV9mWn1zUTTUI1FjVtBl+WEY3t2sMAyDrBy8JshHYGzYHdERuf95tT+SjlAoisP0
+07vBvo75mud/1/dHMgWsnyT9Eq+5GcrA4cEBQE/CUuP2+d39yiwkj/uVF4dOP7KSYlDAtsC+mqP
D/yrnRGWBZFOhv706/c3CI/L46FbRE5LODxoQZqPOwGaN8/uBrZHmq5KmD4eJ4z3d2TUZenQPYKk
Hg0RDLL6g/lAP5K4Wbjv3u1Zgf3rwzfz9x8JSTxS8e9AqeNKz24BJgSVmFXugsel891tlFSJt3fg
BkGyjlR2iMjNrDeXBG4BciIUGvzvdGWUdWWg/h20S5KkI1xVJC8ob6+L1pGhc2pmcfg2Ru/r0MA8
pR96ZGIQRA4fIn3Kl8+ByXNgDALHh+nmfZ2VTEVmejr0+yfVWhQH7earj24d0bEdzlCPtz+/fmdf
PFKZhzf19ydAzkoYG1kM+e7vf17uCk2RpRCUAwLHhyngL5yVfuFe+VZrHrteeHNfivZui2f17D/9
B09F2u8v8Fh8va+wot548Q8HU+nDpf+oVP/jRTXlvirw7JdPVYL713n8748f8PuXfvFaT5/q6S8X
3m2+z69dXJqDv/XxbZ7uI2rZCLFcBFqbfH9zW7gv6qP3hbE/3tB3lthvc+BPr59X8f4akfRbLyGL
g7z64JcoipfE2Iey5qGXBXqyz5/e3fCdPlTJDr3sYp93+3j//MKPx4yDr+xFPxxpBL0Kp9pDX+J4
H0XVh3/fR+l/fjjZFy7NuKeL3t/1D0eGQ1/lZJ/HdEmCl4P0sAE9+No8CuGrC99v6g698GofFO7+
prm9TV8MiUGv5ekv3nSW/9JjtN7fuN3bj+lDL+fQt3924/H2n97o8GXKtC2Yew+98Ka6qa7d2zzv
nq51f/GHbdThF/9RBt6P24G/NN7bvb8vSnf/omP0WCk89E1feEHgvUBcI9YadjuHXni3j7wQne1N
9XSt+2nrYbN26MUvS2iRb03i8KWHPcGh17+6LcoPo9sYcMLTxe7f/UN1/tCrr/dM5kxYZf7iHn88
0hx69TkMVdzGz9/3twrawddOXrzjbwXKQ6/Lwv9Nf33qXSdf+XaXxQCtKF5+DkmShvr4wa/3s40A
5WcOA79lovwpQP7AWWGXe2n18g4a3jligN/w9L6tlH8a+OFZuH8t1O1Pf/f3l5M/4ZMcOExrojoZ
p6e3+fjWBzPdbximP7PcHfjeJ7eh633/ztXfsHn6od+B75XBUaWnl/373+uYFevGw2fxcif/cP3f
cN+MXXdfll7x3Sv80UU8dJ64X2f2wfBBnsbj/gZ6fIXfsNIcsxT88Pq/4Tyyu2UWdV7v8XXpqXZw
6Ait9jeMz/PB4d7B2UKDHZPpYHEhZ+/p13//Xnp7Pvo7zp2fPpJvHWm/dci/P+g+iaDe+m8vT/HD
v7gOb/f5P/4HAAD//w==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microsoft.com/office/2014/relationships/chartEx" Target="../charts/chartEx2.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518160</xdr:colOff>
      <xdr:row>5</xdr:row>
      <xdr:rowOff>179070</xdr:rowOff>
    </xdr:from>
    <xdr:to>
      <xdr:col>5</xdr:col>
      <xdr:colOff>518160</xdr:colOff>
      <xdr:row>14</xdr:row>
      <xdr:rowOff>114300</xdr:rowOff>
    </xdr:to>
    <xdr:graphicFrame macro="">
      <xdr:nvGraphicFramePr>
        <xdr:cNvPr id="2" name="Chart 1">
          <a:extLst>
            <a:ext uri="{FF2B5EF4-FFF2-40B4-BE49-F238E27FC236}">
              <a16:creationId xmlns:a16="http://schemas.microsoft.com/office/drawing/2014/main" id="{18CAD4CD-881A-462F-A9C5-02D5576BE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548640</xdr:colOff>
      <xdr:row>7</xdr:row>
      <xdr:rowOff>0</xdr:rowOff>
    </xdr:from>
    <xdr:to>
      <xdr:col>5</xdr:col>
      <xdr:colOff>320040</xdr:colOff>
      <xdr:row>24</xdr:row>
      <xdr:rowOff>7620</xdr:rowOff>
    </xdr:to>
    <mc:AlternateContent xmlns:mc="http://schemas.openxmlformats.org/markup-compatibility/2006" xmlns:a14="http://schemas.microsoft.com/office/drawing/2010/main">
      <mc:Choice Requires="a14">
        <xdr:graphicFrame macro="">
          <xdr:nvGraphicFramePr>
            <xdr:cNvPr id="38" name="Month">
              <a:extLst>
                <a:ext uri="{FF2B5EF4-FFF2-40B4-BE49-F238E27FC236}">
                  <a16:creationId xmlns:a16="http://schemas.microsoft.com/office/drawing/2014/main" id="{A462BDEA-E7FD-7BE2-8D19-D78FFCFD79B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442460" y="1280160"/>
              <a:ext cx="1668780" cy="3116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327660</xdr:colOff>
      <xdr:row>1</xdr:row>
      <xdr:rowOff>118110</xdr:rowOff>
    </xdr:from>
    <xdr:to>
      <xdr:col>6</xdr:col>
      <xdr:colOff>411480</xdr:colOff>
      <xdr:row>13</xdr:row>
      <xdr:rowOff>129540</xdr:rowOff>
    </xdr:to>
    <xdr:graphicFrame macro="">
      <xdr:nvGraphicFramePr>
        <xdr:cNvPr id="2" name="Chart 1">
          <a:extLst>
            <a:ext uri="{FF2B5EF4-FFF2-40B4-BE49-F238E27FC236}">
              <a16:creationId xmlns:a16="http://schemas.microsoft.com/office/drawing/2014/main" id="{A86D155F-0DD9-6D87-F834-E88F94F26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495300</xdr:colOff>
      <xdr:row>5</xdr:row>
      <xdr:rowOff>1</xdr:rowOff>
    </xdr:from>
    <xdr:to>
      <xdr:col>11</xdr:col>
      <xdr:colOff>114300</xdr:colOff>
      <xdr:row>11</xdr:row>
      <xdr:rowOff>38100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45AFDD0-BAE2-5B04-B581-D3CCF8CD46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14060" y="914401"/>
              <a:ext cx="1447800" cy="1135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6</xdr:row>
      <xdr:rowOff>41910</xdr:rowOff>
    </xdr:from>
    <xdr:to>
      <xdr:col>8</xdr:col>
      <xdr:colOff>487680</xdr:colOff>
      <xdr:row>19</xdr:row>
      <xdr:rowOff>22860</xdr:rowOff>
    </xdr:to>
    <xdr:graphicFrame macro="">
      <xdr:nvGraphicFramePr>
        <xdr:cNvPr id="2" name="Chart 1">
          <a:extLst>
            <a:ext uri="{FF2B5EF4-FFF2-40B4-BE49-F238E27FC236}">
              <a16:creationId xmlns:a16="http://schemas.microsoft.com/office/drawing/2014/main" id="{E81BEC8F-1880-108E-2253-102462668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2</xdr:row>
      <xdr:rowOff>22860</xdr:rowOff>
    </xdr:from>
    <xdr:to>
      <xdr:col>12</xdr:col>
      <xdr:colOff>22860</xdr:colOff>
      <xdr:row>15</xdr:row>
      <xdr:rowOff>15240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9A59926-10E9-06C0-C3F3-73807AB3AC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90160" y="388620"/>
              <a:ext cx="3672840" cy="23698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91440</xdr:colOff>
      <xdr:row>18</xdr:row>
      <xdr:rowOff>99060</xdr:rowOff>
    </xdr:from>
    <xdr:to>
      <xdr:col>9</xdr:col>
      <xdr:colOff>419100</xdr:colOff>
      <xdr:row>36</xdr:row>
      <xdr:rowOff>175260</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5620F058-9C09-2AE7-7817-21DE208F984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783580" y="3390900"/>
              <a:ext cx="1546860" cy="3368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265044</xdr:colOff>
      <xdr:row>11</xdr:row>
      <xdr:rowOff>30922</xdr:rowOff>
    </xdr:from>
    <xdr:to>
      <xdr:col>20</xdr:col>
      <xdr:colOff>430696</xdr:colOff>
      <xdr:row>23</xdr:row>
      <xdr:rowOff>132522</xdr:rowOff>
    </xdr:to>
    <xdr:graphicFrame macro="">
      <xdr:nvGraphicFramePr>
        <xdr:cNvPr id="2" name="Chart 1">
          <a:extLst>
            <a:ext uri="{FF2B5EF4-FFF2-40B4-BE49-F238E27FC236}">
              <a16:creationId xmlns:a16="http://schemas.microsoft.com/office/drawing/2014/main" id="{01DA4D50-19BC-1FBE-2F2E-C0D05DD40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569204</xdr:colOff>
      <xdr:row>9</xdr:row>
      <xdr:rowOff>19280</xdr:rowOff>
    </xdr:from>
    <xdr:to>
      <xdr:col>19</xdr:col>
      <xdr:colOff>266241</xdr:colOff>
      <xdr:row>22</xdr:row>
      <xdr:rowOff>82627</xdr:rowOff>
    </xdr:to>
    <xdr:graphicFrame macro="">
      <xdr:nvGraphicFramePr>
        <xdr:cNvPr id="2" name="Chart 1">
          <a:extLst>
            <a:ext uri="{FF2B5EF4-FFF2-40B4-BE49-F238E27FC236}">
              <a16:creationId xmlns:a16="http://schemas.microsoft.com/office/drawing/2014/main" id="{EC1FA152-42B0-97A7-54D7-73BA4D5A2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9</xdr:col>
      <xdr:colOff>243840</xdr:colOff>
      <xdr:row>17</xdr:row>
      <xdr:rowOff>68580</xdr:rowOff>
    </xdr:to>
    <xdr:graphicFrame macro="">
      <xdr:nvGraphicFramePr>
        <xdr:cNvPr id="2" name="Chart 1">
          <a:extLst>
            <a:ext uri="{FF2B5EF4-FFF2-40B4-BE49-F238E27FC236}">
              <a16:creationId xmlns:a16="http://schemas.microsoft.com/office/drawing/2014/main" id="{1FB390AA-A576-090C-7568-32FB01E56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533400</xdr:colOff>
      <xdr:row>6</xdr:row>
      <xdr:rowOff>41910</xdr:rowOff>
    </xdr:from>
    <xdr:to>
      <xdr:col>8</xdr:col>
      <xdr:colOff>281940</xdr:colOff>
      <xdr:row>19</xdr:row>
      <xdr:rowOff>45720</xdr:rowOff>
    </xdr:to>
    <xdr:graphicFrame macro="">
      <xdr:nvGraphicFramePr>
        <xdr:cNvPr id="2" name="Chart 1">
          <a:extLst>
            <a:ext uri="{FF2B5EF4-FFF2-40B4-BE49-F238E27FC236}">
              <a16:creationId xmlns:a16="http://schemas.microsoft.com/office/drawing/2014/main" id="{4AE2EF49-9CDF-999B-34B7-5E07AE556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38101</xdr:colOff>
      <xdr:row>0</xdr:row>
      <xdr:rowOff>30479</xdr:rowOff>
    </xdr:from>
    <xdr:to>
      <xdr:col>32</xdr:col>
      <xdr:colOff>415636</xdr:colOff>
      <xdr:row>3</xdr:row>
      <xdr:rowOff>40104</xdr:rowOff>
    </xdr:to>
    <xdr:sp macro="" textlink="">
      <xdr:nvSpPr>
        <xdr:cNvPr id="2" name="Rectangle 1">
          <a:extLst>
            <a:ext uri="{FF2B5EF4-FFF2-40B4-BE49-F238E27FC236}">
              <a16:creationId xmlns:a16="http://schemas.microsoft.com/office/drawing/2014/main" id="{9B7CBE03-171C-0A4A-3B5A-2AB8CBD0C668}"/>
            </a:ext>
          </a:extLst>
        </xdr:cNvPr>
        <xdr:cNvSpPr/>
      </xdr:nvSpPr>
      <xdr:spPr>
        <a:xfrm>
          <a:off x="38101" y="30479"/>
          <a:ext cx="19884735" cy="549952"/>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Times New Roman" panose="02020603050405020304" pitchFamily="18" charset="0"/>
              <a:cs typeface="Times New Roman" panose="02020603050405020304" pitchFamily="18" charset="0"/>
            </a:rPr>
            <a:t>ZUDIO</a:t>
          </a:r>
          <a:r>
            <a:rPr lang="en-US" sz="3200" baseline="0">
              <a:latin typeface="Times New Roman" panose="02020603050405020304" pitchFamily="18" charset="0"/>
              <a:cs typeface="Times New Roman" panose="02020603050405020304" pitchFamily="18" charset="0"/>
            </a:rPr>
            <a:t> MULTI-STORE SALES ANALYSIS DASHBOARD</a:t>
          </a:r>
          <a:endParaRPr lang="en-US" sz="3200">
            <a:latin typeface="Times New Roman" panose="02020603050405020304" pitchFamily="18" charset="0"/>
            <a:cs typeface="Times New Roman" panose="02020603050405020304" pitchFamily="18" charset="0"/>
          </a:endParaRPr>
        </a:p>
      </xdr:txBody>
    </xdr:sp>
    <xdr:clientData/>
  </xdr:twoCellAnchor>
  <xdr:twoCellAnchor>
    <xdr:from>
      <xdr:col>0</xdr:col>
      <xdr:colOff>41190</xdr:colOff>
      <xdr:row>3</xdr:row>
      <xdr:rowOff>104934</xdr:rowOff>
    </xdr:from>
    <xdr:to>
      <xdr:col>2</xdr:col>
      <xdr:colOff>388291</xdr:colOff>
      <xdr:row>12</xdr:row>
      <xdr:rowOff>59214</xdr:rowOff>
    </xdr:to>
    <xdr:sp macro="" textlink="">
      <xdr:nvSpPr>
        <xdr:cNvPr id="3" name="Rectangle 2">
          <a:extLst>
            <a:ext uri="{FF2B5EF4-FFF2-40B4-BE49-F238E27FC236}">
              <a16:creationId xmlns:a16="http://schemas.microsoft.com/office/drawing/2014/main" id="{8C215547-B17A-E576-F8FB-A6CC3362EF14}"/>
            </a:ext>
          </a:extLst>
        </xdr:cNvPr>
        <xdr:cNvSpPr/>
      </xdr:nvSpPr>
      <xdr:spPr>
        <a:xfrm>
          <a:off x="41190" y="666408"/>
          <a:ext cx="1576996" cy="1638701"/>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444225</xdr:colOff>
      <xdr:row>3</xdr:row>
      <xdr:rowOff>91569</xdr:rowOff>
    </xdr:from>
    <xdr:to>
      <xdr:col>7</xdr:col>
      <xdr:colOff>352789</xdr:colOff>
      <xdr:row>5</xdr:row>
      <xdr:rowOff>129670</xdr:rowOff>
    </xdr:to>
    <xdr:sp macro="" textlink="">
      <xdr:nvSpPr>
        <xdr:cNvPr id="4" name="Rectangle 3">
          <a:extLst>
            <a:ext uri="{FF2B5EF4-FFF2-40B4-BE49-F238E27FC236}">
              <a16:creationId xmlns:a16="http://schemas.microsoft.com/office/drawing/2014/main" id="{D01345A6-E28B-7407-1F64-60AC6820FECD}"/>
            </a:ext>
          </a:extLst>
        </xdr:cNvPr>
        <xdr:cNvSpPr/>
      </xdr:nvSpPr>
      <xdr:spPr>
        <a:xfrm>
          <a:off x="1674120" y="653043"/>
          <a:ext cx="2983301" cy="412416"/>
        </a:xfrm>
        <a:prstGeom prst="rect">
          <a:avLst/>
        </a:prstGeom>
        <a:solidFill>
          <a:schemeClr val="bg2">
            <a:lumMod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a:latin typeface="Times New Roman" panose="02020603050405020304" pitchFamily="18" charset="0"/>
              <a:cs typeface="Times New Roman" panose="02020603050405020304" pitchFamily="18" charset="0"/>
            </a:rPr>
            <a:t>TOTAL SALES</a:t>
          </a:r>
        </a:p>
      </xdr:txBody>
    </xdr:sp>
    <xdr:clientData/>
  </xdr:twoCellAnchor>
  <xdr:twoCellAnchor>
    <xdr:from>
      <xdr:col>2</xdr:col>
      <xdr:colOff>453082</xdr:colOff>
      <xdr:row>5</xdr:row>
      <xdr:rowOff>179537</xdr:rowOff>
    </xdr:from>
    <xdr:to>
      <xdr:col>7</xdr:col>
      <xdr:colOff>352024</xdr:colOff>
      <xdr:row>12</xdr:row>
      <xdr:rowOff>54730</xdr:rowOff>
    </xdr:to>
    <xdr:sp macro="" textlink="">
      <xdr:nvSpPr>
        <xdr:cNvPr id="9" name="Rectangle 8">
          <a:extLst>
            <a:ext uri="{FF2B5EF4-FFF2-40B4-BE49-F238E27FC236}">
              <a16:creationId xmlns:a16="http://schemas.microsoft.com/office/drawing/2014/main" id="{5CFCE85E-F0B5-F8A5-57E6-A69D9257B69A}"/>
            </a:ext>
          </a:extLst>
        </xdr:cNvPr>
        <xdr:cNvSpPr/>
      </xdr:nvSpPr>
      <xdr:spPr>
        <a:xfrm>
          <a:off x="1682977" y="1115326"/>
          <a:ext cx="2973679" cy="1185299"/>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406124</xdr:colOff>
      <xdr:row>3</xdr:row>
      <xdr:rowOff>91571</xdr:rowOff>
    </xdr:from>
    <xdr:to>
      <xdr:col>12</xdr:col>
      <xdr:colOff>333935</xdr:colOff>
      <xdr:row>5</xdr:row>
      <xdr:rowOff>129672</xdr:rowOff>
    </xdr:to>
    <xdr:sp macro="" textlink="">
      <xdr:nvSpPr>
        <xdr:cNvPr id="10" name="Rectangle 9">
          <a:extLst>
            <a:ext uri="{FF2B5EF4-FFF2-40B4-BE49-F238E27FC236}">
              <a16:creationId xmlns:a16="http://schemas.microsoft.com/office/drawing/2014/main" id="{E97AD802-1AD8-4222-9EDC-A0F6A432CB4A}"/>
            </a:ext>
          </a:extLst>
        </xdr:cNvPr>
        <xdr:cNvSpPr/>
      </xdr:nvSpPr>
      <xdr:spPr>
        <a:xfrm>
          <a:off x="4710756" y="653045"/>
          <a:ext cx="3002547" cy="412416"/>
        </a:xfrm>
        <a:prstGeom prst="rect">
          <a:avLst/>
        </a:prstGeom>
        <a:solidFill>
          <a:schemeClr val="bg2">
            <a:lumMod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a:latin typeface="Times New Roman" panose="02020603050405020304" pitchFamily="18" charset="0"/>
              <a:cs typeface="Times New Roman" panose="02020603050405020304" pitchFamily="18" charset="0"/>
            </a:rPr>
            <a:t>TOTAL</a:t>
          </a:r>
          <a:r>
            <a:rPr lang="en-US" sz="2200" baseline="0">
              <a:latin typeface="Times New Roman" panose="02020603050405020304" pitchFamily="18" charset="0"/>
              <a:cs typeface="Times New Roman" panose="02020603050405020304" pitchFamily="18" charset="0"/>
            </a:rPr>
            <a:t> QUANTITY</a:t>
          </a:r>
          <a:endParaRPr lang="en-US" sz="2200">
            <a:latin typeface="Times New Roman" panose="02020603050405020304" pitchFamily="18" charset="0"/>
            <a:cs typeface="Times New Roman" panose="02020603050405020304" pitchFamily="18" charset="0"/>
          </a:endParaRPr>
        </a:p>
      </xdr:txBody>
    </xdr:sp>
    <xdr:clientData/>
  </xdr:twoCellAnchor>
  <xdr:twoCellAnchor>
    <xdr:from>
      <xdr:col>12</xdr:col>
      <xdr:colOff>396240</xdr:colOff>
      <xdr:row>3</xdr:row>
      <xdr:rowOff>91569</xdr:rowOff>
    </xdr:from>
    <xdr:to>
      <xdr:col>17</xdr:col>
      <xdr:colOff>324050</xdr:colOff>
      <xdr:row>5</xdr:row>
      <xdr:rowOff>129670</xdr:rowOff>
    </xdr:to>
    <xdr:sp macro="" textlink="">
      <xdr:nvSpPr>
        <xdr:cNvPr id="11" name="Rectangle 10">
          <a:extLst>
            <a:ext uri="{FF2B5EF4-FFF2-40B4-BE49-F238E27FC236}">
              <a16:creationId xmlns:a16="http://schemas.microsoft.com/office/drawing/2014/main" id="{A08BA714-8C53-451C-815C-22F064506B52}"/>
            </a:ext>
          </a:extLst>
        </xdr:cNvPr>
        <xdr:cNvSpPr/>
      </xdr:nvSpPr>
      <xdr:spPr>
        <a:xfrm>
          <a:off x="7775608" y="653043"/>
          <a:ext cx="3002547" cy="412416"/>
        </a:xfrm>
        <a:prstGeom prst="rect">
          <a:avLst/>
        </a:prstGeom>
        <a:solidFill>
          <a:schemeClr val="bg2">
            <a:lumMod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a:latin typeface="Times New Roman" panose="02020603050405020304" pitchFamily="18" charset="0"/>
              <a:cs typeface="Times New Roman" panose="02020603050405020304" pitchFamily="18" charset="0"/>
            </a:rPr>
            <a:t>TOTAL ORDER</a:t>
          </a:r>
        </a:p>
      </xdr:txBody>
    </xdr:sp>
    <xdr:clientData/>
  </xdr:twoCellAnchor>
  <xdr:twoCellAnchor>
    <xdr:from>
      <xdr:col>17</xdr:col>
      <xdr:colOff>385737</xdr:colOff>
      <xdr:row>3</xdr:row>
      <xdr:rowOff>91571</xdr:rowOff>
    </xdr:from>
    <xdr:to>
      <xdr:col>22</xdr:col>
      <xdr:colOff>339812</xdr:colOff>
      <xdr:row>5</xdr:row>
      <xdr:rowOff>129672</xdr:rowOff>
    </xdr:to>
    <xdr:sp macro="" textlink="">
      <xdr:nvSpPr>
        <xdr:cNvPr id="12" name="Rectangle 11">
          <a:extLst>
            <a:ext uri="{FF2B5EF4-FFF2-40B4-BE49-F238E27FC236}">
              <a16:creationId xmlns:a16="http://schemas.microsoft.com/office/drawing/2014/main" id="{F1F00CB3-1901-4CEF-A3CF-4AADE0739F10}"/>
            </a:ext>
          </a:extLst>
        </xdr:cNvPr>
        <xdr:cNvSpPr/>
      </xdr:nvSpPr>
      <xdr:spPr>
        <a:xfrm>
          <a:off x="10839842" y="653045"/>
          <a:ext cx="3028812" cy="412416"/>
        </a:xfrm>
        <a:prstGeom prst="rect">
          <a:avLst/>
        </a:prstGeom>
        <a:solidFill>
          <a:schemeClr val="bg2">
            <a:lumMod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Times New Roman" panose="02020603050405020304" pitchFamily="18" charset="0"/>
              <a:cs typeface="Times New Roman" panose="02020603050405020304" pitchFamily="18" charset="0"/>
            </a:rPr>
            <a:t>AVERAGE</a:t>
          </a:r>
          <a:r>
            <a:rPr lang="en-US" sz="1800" baseline="0">
              <a:latin typeface="Times New Roman" panose="02020603050405020304" pitchFamily="18" charset="0"/>
              <a:cs typeface="Times New Roman" panose="02020603050405020304" pitchFamily="18" charset="0"/>
            </a:rPr>
            <a:t> ORDER VALUE</a:t>
          </a:r>
          <a:endParaRPr lang="en-US" sz="1800">
            <a:latin typeface="Times New Roman" panose="02020603050405020304" pitchFamily="18" charset="0"/>
            <a:cs typeface="Times New Roman" panose="02020603050405020304" pitchFamily="18" charset="0"/>
          </a:endParaRPr>
        </a:p>
      </xdr:txBody>
    </xdr:sp>
    <xdr:clientData/>
  </xdr:twoCellAnchor>
  <xdr:twoCellAnchor>
    <xdr:from>
      <xdr:col>7</xdr:col>
      <xdr:colOff>416421</xdr:colOff>
      <xdr:row>5</xdr:row>
      <xdr:rowOff>186077</xdr:rowOff>
    </xdr:from>
    <xdr:to>
      <xdr:col>12</xdr:col>
      <xdr:colOff>334608</xdr:colOff>
      <xdr:row>12</xdr:row>
      <xdr:rowOff>54729</xdr:rowOff>
    </xdr:to>
    <xdr:sp macro="" textlink="">
      <xdr:nvSpPr>
        <xdr:cNvPr id="13" name="Rectangle 12">
          <a:extLst>
            <a:ext uri="{FF2B5EF4-FFF2-40B4-BE49-F238E27FC236}">
              <a16:creationId xmlns:a16="http://schemas.microsoft.com/office/drawing/2014/main" id="{AFAF7AC4-CE64-44C6-85DF-65FC95F9CE14}"/>
            </a:ext>
          </a:extLst>
        </xdr:cNvPr>
        <xdr:cNvSpPr/>
      </xdr:nvSpPr>
      <xdr:spPr>
        <a:xfrm>
          <a:off x="4721053" y="1121866"/>
          <a:ext cx="2992923" cy="1178758"/>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396239</xdr:colOff>
      <xdr:row>5</xdr:row>
      <xdr:rowOff>183011</xdr:rowOff>
    </xdr:from>
    <xdr:to>
      <xdr:col>17</xdr:col>
      <xdr:colOff>314425</xdr:colOff>
      <xdr:row>12</xdr:row>
      <xdr:rowOff>51663</xdr:rowOff>
    </xdr:to>
    <xdr:sp macro="" textlink="">
      <xdr:nvSpPr>
        <xdr:cNvPr id="14" name="Rectangle 13">
          <a:extLst>
            <a:ext uri="{FF2B5EF4-FFF2-40B4-BE49-F238E27FC236}">
              <a16:creationId xmlns:a16="http://schemas.microsoft.com/office/drawing/2014/main" id="{887BA1A6-766F-4FD0-9AD8-C417B669D785}"/>
            </a:ext>
          </a:extLst>
        </xdr:cNvPr>
        <xdr:cNvSpPr/>
      </xdr:nvSpPr>
      <xdr:spPr>
        <a:xfrm>
          <a:off x="7775607" y="1118800"/>
          <a:ext cx="2992923" cy="1178758"/>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396035</xdr:colOff>
      <xdr:row>6</xdr:row>
      <xdr:rowOff>0</xdr:rowOff>
    </xdr:from>
    <xdr:to>
      <xdr:col>22</xdr:col>
      <xdr:colOff>340488</xdr:colOff>
      <xdr:row>12</xdr:row>
      <xdr:rowOff>59215</xdr:rowOff>
    </xdr:to>
    <xdr:sp macro="" textlink="">
      <xdr:nvSpPr>
        <xdr:cNvPr id="15" name="Rectangle 14">
          <a:extLst>
            <a:ext uri="{FF2B5EF4-FFF2-40B4-BE49-F238E27FC236}">
              <a16:creationId xmlns:a16="http://schemas.microsoft.com/office/drawing/2014/main" id="{0E56AF86-21F8-4CFD-92AE-10A622BE36AC}"/>
            </a:ext>
          </a:extLst>
        </xdr:cNvPr>
        <xdr:cNvSpPr/>
      </xdr:nvSpPr>
      <xdr:spPr>
        <a:xfrm>
          <a:off x="10850140" y="1122947"/>
          <a:ext cx="3019190" cy="1182163"/>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406334</xdr:colOff>
      <xdr:row>3</xdr:row>
      <xdr:rowOff>91571</xdr:rowOff>
    </xdr:from>
    <xdr:to>
      <xdr:col>27</xdr:col>
      <xdr:colOff>360409</xdr:colOff>
      <xdr:row>5</xdr:row>
      <xdr:rowOff>129672</xdr:rowOff>
    </xdr:to>
    <xdr:sp macro="" textlink="">
      <xdr:nvSpPr>
        <xdr:cNvPr id="5" name="Rectangle 4">
          <a:extLst>
            <a:ext uri="{FF2B5EF4-FFF2-40B4-BE49-F238E27FC236}">
              <a16:creationId xmlns:a16="http://schemas.microsoft.com/office/drawing/2014/main" id="{AE8B28B3-0DA0-4247-94F0-B2047302F011}"/>
            </a:ext>
          </a:extLst>
        </xdr:cNvPr>
        <xdr:cNvSpPr/>
      </xdr:nvSpPr>
      <xdr:spPr>
        <a:xfrm>
          <a:off x="13935176" y="653045"/>
          <a:ext cx="3028812" cy="412416"/>
        </a:xfrm>
        <a:prstGeom prst="rect">
          <a:avLst/>
        </a:prstGeom>
        <a:solidFill>
          <a:schemeClr val="bg2">
            <a:lumMod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Times New Roman" panose="02020603050405020304" pitchFamily="18" charset="0"/>
              <a:cs typeface="Times New Roman" panose="02020603050405020304" pitchFamily="18" charset="0"/>
            </a:rPr>
            <a:t>DISTINCT</a:t>
          </a:r>
          <a:r>
            <a:rPr lang="en-US" sz="1800" baseline="0">
              <a:latin typeface="Times New Roman" panose="02020603050405020304" pitchFamily="18" charset="0"/>
              <a:cs typeface="Times New Roman" panose="02020603050405020304" pitchFamily="18" charset="0"/>
            </a:rPr>
            <a:t> STORE COUNT</a:t>
          </a:r>
          <a:endParaRPr lang="en-US" sz="1800">
            <a:latin typeface="Times New Roman" panose="02020603050405020304" pitchFamily="18" charset="0"/>
            <a:cs typeface="Times New Roman" panose="02020603050405020304" pitchFamily="18" charset="0"/>
          </a:endParaRPr>
        </a:p>
      </xdr:txBody>
    </xdr:sp>
    <xdr:clientData/>
  </xdr:twoCellAnchor>
  <xdr:twoCellAnchor>
    <xdr:from>
      <xdr:col>22</xdr:col>
      <xdr:colOff>416628</xdr:colOff>
      <xdr:row>6</xdr:row>
      <xdr:rowOff>15875</xdr:rowOff>
    </xdr:from>
    <xdr:to>
      <xdr:col>27</xdr:col>
      <xdr:colOff>361081</xdr:colOff>
      <xdr:row>12</xdr:row>
      <xdr:rowOff>63336</xdr:rowOff>
    </xdr:to>
    <xdr:sp macro="" textlink="">
      <xdr:nvSpPr>
        <xdr:cNvPr id="6" name="Rectangle 5">
          <a:extLst>
            <a:ext uri="{FF2B5EF4-FFF2-40B4-BE49-F238E27FC236}">
              <a16:creationId xmlns:a16="http://schemas.microsoft.com/office/drawing/2014/main" id="{9FFD601C-0DEB-4E8F-BD8C-AC60A975960E}"/>
            </a:ext>
          </a:extLst>
        </xdr:cNvPr>
        <xdr:cNvSpPr/>
      </xdr:nvSpPr>
      <xdr:spPr>
        <a:xfrm>
          <a:off x="13688128" y="1158875"/>
          <a:ext cx="2960703" cy="1190461"/>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12</xdr:row>
      <xdr:rowOff>112622</xdr:rowOff>
    </xdr:from>
    <xdr:to>
      <xdr:col>6</xdr:col>
      <xdr:colOff>216244</xdr:colOff>
      <xdr:row>48</xdr:row>
      <xdr:rowOff>33247</xdr:rowOff>
    </xdr:to>
    <xdr:sp macro="" textlink="">
      <xdr:nvSpPr>
        <xdr:cNvPr id="8" name="Rectangle 7">
          <a:extLst>
            <a:ext uri="{FF2B5EF4-FFF2-40B4-BE49-F238E27FC236}">
              <a16:creationId xmlns:a16="http://schemas.microsoft.com/office/drawing/2014/main" id="{B48FD838-9AC9-4000-B816-8D8D320A1B18}"/>
            </a:ext>
          </a:extLst>
        </xdr:cNvPr>
        <xdr:cNvSpPr/>
      </xdr:nvSpPr>
      <xdr:spPr>
        <a:xfrm>
          <a:off x="0" y="2355490"/>
          <a:ext cx="3839338" cy="6649229"/>
        </a:xfrm>
        <a:prstGeom prst="rect">
          <a:avLst/>
        </a:prstGeom>
        <a:solidFill>
          <a:schemeClr val="bg1">
            <a:lumMod val="95000"/>
          </a:schemeClr>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16934</xdr:colOff>
      <xdr:row>3</xdr:row>
      <xdr:rowOff>86263</xdr:rowOff>
    </xdr:from>
    <xdr:to>
      <xdr:col>2</xdr:col>
      <xdr:colOff>403766</xdr:colOff>
      <xdr:row>12</xdr:row>
      <xdr:rowOff>43131</xdr:rowOff>
    </xdr:to>
    <xdr:pic>
      <xdr:nvPicPr>
        <xdr:cNvPr id="21" name="Picture 20">
          <a:extLst>
            <a:ext uri="{FF2B5EF4-FFF2-40B4-BE49-F238E27FC236}">
              <a16:creationId xmlns:a16="http://schemas.microsoft.com/office/drawing/2014/main" id="{7810881F-7896-900A-E0E5-4B07DB395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4" y="646980"/>
          <a:ext cx="1594530" cy="1639019"/>
        </a:xfrm>
        <a:prstGeom prst="rect">
          <a:avLst/>
        </a:prstGeom>
        <a:solidFill>
          <a:schemeClr val="bg2"/>
        </a:solidFill>
      </xdr:spPr>
    </xdr:pic>
    <xdr:clientData/>
  </xdr:twoCellAnchor>
  <xdr:twoCellAnchor>
    <xdr:from>
      <xdr:col>0</xdr:col>
      <xdr:colOff>57509</xdr:colOff>
      <xdr:row>12</xdr:row>
      <xdr:rowOff>169333</xdr:rowOff>
    </xdr:from>
    <xdr:to>
      <xdr:col>6</xdr:col>
      <xdr:colOff>229810</xdr:colOff>
      <xdr:row>15</xdr:row>
      <xdr:rowOff>101600</xdr:rowOff>
    </xdr:to>
    <xdr:sp macro="" textlink="">
      <xdr:nvSpPr>
        <xdr:cNvPr id="22" name="TextBox 21">
          <a:extLst>
            <a:ext uri="{FF2B5EF4-FFF2-40B4-BE49-F238E27FC236}">
              <a16:creationId xmlns:a16="http://schemas.microsoft.com/office/drawing/2014/main" id="{84EE314C-DD9F-4A7B-F50D-643536DAD669}"/>
            </a:ext>
          </a:extLst>
        </xdr:cNvPr>
        <xdr:cNvSpPr txBox="1"/>
      </xdr:nvSpPr>
      <xdr:spPr>
        <a:xfrm>
          <a:off x="57509" y="2412201"/>
          <a:ext cx="3795395" cy="492984"/>
        </a:xfrm>
        <a:prstGeom prst="rect">
          <a:avLst/>
        </a:prstGeom>
        <a:solidFill>
          <a:schemeClr val="bg2">
            <a:lumMod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1"/>
              </a:solidFill>
              <a:latin typeface="Times New Roman" panose="02020603050405020304" pitchFamily="18" charset="0"/>
              <a:cs typeface="Times New Roman" panose="02020603050405020304" pitchFamily="18" charset="0"/>
            </a:rPr>
            <a:t>FILTERS</a:t>
          </a:r>
        </a:p>
      </xdr:txBody>
    </xdr:sp>
    <xdr:clientData/>
  </xdr:twoCellAnchor>
  <xdr:twoCellAnchor>
    <xdr:from>
      <xdr:col>2</xdr:col>
      <xdr:colOff>460375</xdr:colOff>
      <xdr:row>6</xdr:row>
      <xdr:rowOff>129396</xdr:rowOff>
    </xdr:from>
    <xdr:to>
      <xdr:col>7</xdr:col>
      <xdr:colOff>333375</xdr:colOff>
      <xdr:row>11</xdr:row>
      <xdr:rowOff>100642</xdr:rowOff>
    </xdr:to>
    <xdr:sp macro="" textlink="$AN$39">
      <xdr:nvSpPr>
        <xdr:cNvPr id="7" name="TextBox 6">
          <a:extLst>
            <a:ext uri="{FF2B5EF4-FFF2-40B4-BE49-F238E27FC236}">
              <a16:creationId xmlns:a16="http://schemas.microsoft.com/office/drawing/2014/main" id="{41B669A5-9D53-7A40-C9DD-13CD8D3F2DD6}"/>
            </a:ext>
          </a:extLst>
        </xdr:cNvPr>
        <xdr:cNvSpPr txBox="1"/>
      </xdr:nvSpPr>
      <xdr:spPr>
        <a:xfrm>
          <a:off x="1668073" y="1250830"/>
          <a:ext cx="2892245" cy="905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a:t>
          </a:r>
          <a:fld id="{0C4137FE-6146-4F8D-9BB2-C42CC73E9983}" type="TxLink">
            <a:rPr lang="en-US" sz="2800" b="1" i="0" u="none" strike="noStrike">
              <a:solidFill>
                <a:srgbClr val="000000"/>
              </a:solidFill>
              <a:latin typeface="Calibri"/>
              <a:ea typeface="Calibri"/>
              <a:cs typeface="Calibri"/>
            </a:rPr>
            <a:pPr algn="ctr"/>
            <a:t>3890</a:t>
          </a:fld>
          <a:endParaRPr lang="en-US" sz="6000" b="1"/>
        </a:p>
      </xdr:txBody>
    </xdr:sp>
    <xdr:clientData/>
  </xdr:twoCellAnchor>
  <xdr:twoCellAnchor>
    <xdr:from>
      <xdr:col>7</xdr:col>
      <xdr:colOff>434803</xdr:colOff>
      <xdr:row>6</xdr:row>
      <xdr:rowOff>115017</xdr:rowOff>
    </xdr:from>
    <xdr:to>
      <xdr:col>12</xdr:col>
      <xdr:colOff>332509</xdr:colOff>
      <xdr:row>11</xdr:row>
      <xdr:rowOff>86264</xdr:rowOff>
    </xdr:to>
    <xdr:sp macro="" textlink="$AN$34">
      <xdr:nvSpPr>
        <xdr:cNvPr id="20" name="TextBox 19">
          <a:extLst>
            <a:ext uri="{FF2B5EF4-FFF2-40B4-BE49-F238E27FC236}">
              <a16:creationId xmlns:a16="http://schemas.microsoft.com/office/drawing/2014/main" id="{041EEB2A-2EDA-4433-B522-288857A287CE}"/>
            </a:ext>
          </a:extLst>
        </xdr:cNvPr>
        <xdr:cNvSpPr txBox="1"/>
      </xdr:nvSpPr>
      <xdr:spPr>
        <a:xfrm>
          <a:off x="4702003" y="1195672"/>
          <a:ext cx="2945706" cy="8717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 </a:t>
          </a:r>
          <a:fld id="{921E9A1F-92E1-4ECE-A9B0-74E5B057D001}" type="TxLink">
            <a:rPr lang="en-US" sz="2800" b="1" i="0" u="none" strike="noStrike">
              <a:solidFill>
                <a:srgbClr val="000000"/>
              </a:solidFill>
              <a:latin typeface="Calibri"/>
              <a:ea typeface="Calibri"/>
              <a:cs typeface="Calibri"/>
            </a:rPr>
            <a:pPr algn="ctr"/>
            <a:t>5</a:t>
          </a:fld>
          <a:endParaRPr lang="en-US" sz="13800" b="1" i="0" u="none" strike="noStrike">
            <a:solidFill>
              <a:srgbClr val="000000"/>
            </a:solidFill>
            <a:latin typeface="Calibri"/>
            <a:ea typeface="Calibri"/>
            <a:cs typeface="Calibri"/>
          </a:endParaRPr>
        </a:p>
      </xdr:txBody>
    </xdr:sp>
    <xdr:clientData/>
  </xdr:twoCellAnchor>
  <xdr:twoCellAnchor>
    <xdr:from>
      <xdr:col>12</xdr:col>
      <xdr:colOff>409607</xdr:colOff>
      <xdr:row>6</xdr:row>
      <xdr:rowOff>129396</xdr:rowOff>
    </xdr:from>
    <xdr:to>
      <xdr:col>17</xdr:col>
      <xdr:colOff>308179</xdr:colOff>
      <xdr:row>11</xdr:row>
      <xdr:rowOff>43132</xdr:rowOff>
    </xdr:to>
    <xdr:sp macro="" textlink="$AN$37">
      <xdr:nvSpPr>
        <xdr:cNvPr id="23" name="TextBox 22">
          <a:extLst>
            <a:ext uri="{FF2B5EF4-FFF2-40B4-BE49-F238E27FC236}">
              <a16:creationId xmlns:a16="http://schemas.microsoft.com/office/drawing/2014/main" id="{3E7D7984-E939-4917-A967-1BCBFF192EF7}"/>
            </a:ext>
          </a:extLst>
        </xdr:cNvPr>
        <xdr:cNvSpPr txBox="1"/>
      </xdr:nvSpPr>
      <xdr:spPr>
        <a:xfrm>
          <a:off x="7655796" y="1250830"/>
          <a:ext cx="2917817" cy="8482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 </a:t>
          </a:r>
          <a:fld id="{A7C1D3E6-68A2-4927-B58C-80AE83FAD84B}" type="TxLink">
            <a:rPr lang="en-US" sz="2800" b="1" i="0" u="none" strike="noStrike">
              <a:solidFill>
                <a:srgbClr val="000000"/>
              </a:solidFill>
              <a:latin typeface="Calibri"/>
              <a:ea typeface="Calibri"/>
              <a:cs typeface="Calibri"/>
            </a:rPr>
            <a:pPr algn="ctr"/>
            <a:t>1</a:t>
          </a:fld>
          <a:endParaRPr lang="en-US" sz="49600" b="1" i="0" u="none" strike="noStrike">
            <a:solidFill>
              <a:srgbClr val="000000"/>
            </a:solidFill>
            <a:latin typeface="Calibri"/>
            <a:ea typeface="Calibri"/>
            <a:cs typeface="Calibri"/>
          </a:endParaRPr>
        </a:p>
      </xdr:txBody>
    </xdr:sp>
    <xdr:clientData/>
  </xdr:twoCellAnchor>
  <xdr:twoCellAnchor>
    <xdr:from>
      <xdr:col>17</xdr:col>
      <xdr:colOff>408078</xdr:colOff>
      <xdr:row>6</xdr:row>
      <xdr:rowOff>143774</xdr:rowOff>
    </xdr:from>
    <xdr:to>
      <xdr:col>22</xdr:col>
      <xdr:colOff>332509</xdr:colOff>
      <xdr:row>11</xdr:row>
      <xdr:rowOff>43131</xdr:rowOff>
    </xdr:to>
    <xdr:sp macro="" textlink="$AQ$43">
      <xdr:nvSpPr>
        <xdr:cNvPr id="28" name="TextBox 27">
          <a:extLst>
            <a:ext uri="{FF2B5EF4-FFF2-40B4-BE49-F238E27FC236}">
              <a16:creationId xmlns:a16="http://schemas.microsoft.com/office/drawing/2014/main" id="{85B55900-B703-4572-89FC-56BCEC8BC595}"/>
            </a:ext>
          </a:extLst>
        </xdr:cNvPr>
        <xdr:cNvSpPr txBox="1"/>
      </xdr:nvSpPr>
      <xdr:spPr>
        <a:xfrm>
          <a:off x="10771278" y="1224429"/>
          <a:ext cx="2972431" cy="799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0A716D-98AF-4D67-AF0D-41FD3BDDA10B}" type="TxLink">
            <a:rPr lang="en-US" sz="2800" b="1" i="0" u="none" strike="noStrike">
              <a:solidFill>
                <a:srgbClr val="000000"/>
              </a:solidFill>
              <a:latin typeface="Calibri"/>
              <a:ea typeface="Calibri"/>
              <a:cs typeface="Calibri"/>
            </a:rPr>
            <a:pPr algn="ctr"/>
            <a:t>3181.91</a:t>
          </a:fld>
          <a:endParaRPr lang="en-US" sz="49600" b="1" i="0" u="none" strike="noStrike">
            <a:solidFill>
              <a:srgbClr val="000000"/>
            </a:solidFill>
            <a:latin typeface="Calibri"/>
            <a:ea typeface="Calibri"/>
            <a:cs typeface="Calibri"/>
          </a:endParaRPr>
        </a:p>
      </xdr:txBody>
    </xdr:sp>
    <xdr:clientData/>
  </xdr:twoCellAnchor>
  <xdr:twoCellAnchor>
    <xdr:from>
      <xdr:col>22</xdr:col>
      <xdr:colOff>434347</xdr:colOff>
      <xdr:row>6</xdr:row>
      <xdr:rowOff>143774</xdr:rowOff>
    </xdr:from>
    <xdr:to>
      <xdr:col>27</xdr:col>
      <xdr:colOff>363627</xdr:colOff>
      <xdr:row>11</xdr:row>
      <xdr:rowOff>28755</xdr:rowOff>
    </xdr:to>
    <xdr:sp macro="" textlink="$AQ$45">
      <xdr:nvSpPr>
        <xdr:cNvPr id="29" name="TextBox 28">
          <a:extLst>
            <a:ext uri="{FF2B5EF4-FFF2-40B4-BE49-F238E27FC236}">
              <a16:creationId xmlns:a16="http://schemas.microsoft.com/office/drawing/2014/main" id="{AADCED0A-E08C-4AC5-8745-26FD70E13699}"/>
            </a:ext>
          </a:extLst>
        </xdr:cNvPr>
        <xdr:cNvSpPr txBox="1"/>
      </xdr:nvSpPr>
      <xdr:spPr>
        <a:xfrm>
          <a:off x="13719026" y="1265208"/>
          <a:ext cx="2948526" cy="8195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 </a:t>
          </a:r>
          <a:fld id="{E9D3B7E5-93B2-4F06-81A5-1F7FEB57B316}" type="TxLink">
            <a:rPr lang="en-US" sz="2800" b="1" i="0" u="none" strike="noStrike">
              <a:solidFill>
                <a:srgbClr val="000000"/>
              </a:solidFill>
              <a:latin typeface="Calibri"/>
              <a:ea typeface="Calibri"/>
              <a:cs typeface="Calibri"/>
            </a:rPr>
            <a:pPr algn="ctr"/>
            <a:t>1</a:t>
          </a:fld>
          <a:endParaRPr lang="en-US" sz="177700" b="1" i="0" u="none" strike="noStrike">
            <a:solidFill>
              <a:srgbClr val="000000"/>
            </a:solidFill>
            <a:latin typeface="Calibri"/>
            <a:ea typeface="Calibri"/>
            <a:cs typeface="Calibri"/>
          </a:endParaRPr>
        </a:p>
      </xdr:txBody>
    </xdr:sp>
    <xdr:clientData/>
  </xdr:twoCellAnchor>
  <xdr:twoCellAnchor>
    <xdr:from>
      <xdr:col>27</xdr:col>
      <xdr:colOff>445998</xdr:colOff>
      <xdr:row>3</xdr:row>
      <xdr:rowOff>111125</xdr:rowOff>
    </xdr:from>
    <xdr:to>
      <xdr:col>32</xdr:col>
      <xdr:colOff>400073</xdr:colOff>
      <xdr:row>5</xdr:row>
      <xdr:rowOff>149226</xdr:rowOff>
    </xdr:to>
    <xdr:sp macro="" textlink="">
      <xdr:nvSpPr>
        <xdr:cNvPr id="30" name="Rectangle 29">
          <a:extLst>
            <a:ext uri="{FF2B5EF4-FFF2-40B4-BE49-F238E27FC236}">
              <a16:creationId xmlns:a16="http://schemas.microsoft.com/office/drawing/2014/main" id="{11BFF285-CA87-4F3F-BE54-0DE8536739DA}"/>
            </a:ext>
          </a:extLst>
        </xdr:cNvPr>
        <xdr:cNvSpPr/>
      </xdr:nvSpPr>
      <xdr:spPr>
        <a:xfrm>
          <a:off x="16749923" y="671842"/>
          <a:ext cx="2973320" cy="411912"/>
        </a:xfrm>
        <a:prstGeom prst="rect">
          <a:avLst/>
        </a:prstGeom>
        <a:solidFill>
          <a:schemeClr val="bg2">
            <a:lumMod val="1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a:latin typeface="Times New Roman" panose="02020603050405020304" pitchFamily="18" charset="0"/>
              <a:cs typeface="Times New Roman" panose="02020603050405020304" pitchFamily="18" charset="0"/>
            </a:rPr>
            <a:t>PROFIT MARGIN</a:t>
          </a:r>
        </a:p>
      </xdr:txBody>
    </xdr:sp>
    <xdr:clientData/>
  </xdr:twoCellAnchor>
  <xdr:twoCellAnchor>
    <xdr:from>
      <xdr:col>27</xdr:col>
      <xdr:colOff>444499</xdr:colOff>
      <xdr:row>6</xdr:row>
      <xdr:rowOff>15875</xdr:rowOff>
    </xdr:from>
    <xdr:to>
      <xdr:col>32</xdr:col>
      <xdr:colOff>402565</xdr:colOff>
      <xdr:row>12</xdr:row>
      <xdr:rowOff>63336</xdr:rowOff>
    </xdr:to>
    <xdr:sp macro="" textlink="">
      <xdr:nvSpPr>
        <xdr:cNvPr id="31" name="Rectangle 30">
          <a:extLst>
            <a:ext uri="{FF2B5EF4-FFF2-40B4-BE49-F238E27FC236}">
              <a16:creationId xmlns:a16="http://schemas.microsoft.com/office/drawing/2014/main" id="{EF254172-63CE-40D9-9A9B-7D9CD9B4EE49}"/>
            </a:ext>
          </a:extLst>
        </xdr:cNvPr>
        <xdr:cNvSpPr/>
      </xdr:nvSpPr>
      <xdr:spPr>
        <a:xfrm>
          <a:off x="16748424" y="1137309"/>
          <a:ext cx="2977311" cy="1168895"/>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447676</xdr:colOff>
      <xdr:row>6</xdr:row>
      <xdr:rowOff>158151</xdr:rowOff>
    </xdr:from>
    <xdr:to>
      <xdr:col>32</xdr:col>
      <xdr:colOff>387928</xdr:colOff>
      <xdr:row>11</xdr:row>
      <xdr:rowOff>28755</xdr:rowOff>
    </xdr:to>
    <xdr:sp macro="" textlink="$AQ$50">
      <xdr:nvSpPr>
        <xdr:cNvPr id="32" name="TextBox 31">
          <a:extLst>
            <a:ext uri="{FF2B5EF4-FFF2-40B4-BE49-F238E27FC236}">
              <a16:creationId xmlns:a16="http://schemas.microsoft.com/office/drawing/2014/main" id="{EEDF83C0-54F7-4F12-BA96-49402C32E7E9}"/>
            </a:ext>
          </a:extLst>
        </xdr:cNvPr>
        <xdr:cNvSpPr txBox="1"/>
      </xdr:nvSpPr>
      <xdr:spPr>
        <a:xfrm>
          <a:off x="16906876" y="1238806"/>
          <a:ext cx="2988252" cy="771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142722-A655-42B5-B4AA-18A840405C3F}" type="TxLink">
            <a:rPr lang="en-US" sz="2800" b="1" i="0" u="none" strike="noStrike">
              <a:solidFill>
                <a:srgbClr val="000000"/>
              </a:solidFill>
              <a:latin typeface="Calibri"/>
              <a:ea typeface="Calibri"/>
              <a:cs typeface="Calibri"/>
            </a:rPr>
            <a:pPr algn="ctr"/>
            <a:t>28.25%</a:t>
          </a:fld>
          <a:endParaRPr lang="en-US" sz="277800" b="1" i="0" u="none" strike="noStrike">
            <a:solidFill>
              <a:srgbClr val="000000"/>
            </a:solidFill>
            <a:latin typeface="Calibri"/>
            <a:ea typeface="Calibri"/>
            <a:cs typeface="Calibri"/>
          </a:endParaRPr>
        </a:p>
      </xdr:txBody>
    </xdr:sp>
    <xdr:clientData/>
  </xdr:twoCellAnchor>
  <xdr:twoCellAnchor>
    <xdr:from>
      <xdr:col>6</xdr:col>
      <xdr:colOff>360218</xdr:colOff>
      <xdr:row>12</xdr:row>
      <xdr:rowOff>142875</xdr:rowOff>
    </xdr:from>
    <xdr:to>
      <xdr:col>19</xdr:col>
      <xdr:colOff>14377</xdr:colOff>
      <xdr:row>30</xdr:row>
      <xdr:rowOff>41669</xdr:rowOff>
    </xdr:to>
    <xdr:sp macro="" textlink="">
      <xdr:nvSpPr>
        <xdr:cNvPr id="33" name="Rectangle 32">
          <a:extLst>
            <a:ext uri="{FF2B5EF4-FFF2-40B4-BE49-F238E27FC236}">
              <a16:creationId xmlns:a16="http://schemas.microsoft.com/office/drawing/2014/main" id="{A5614460-E0C3-4ACC-9BB4-BEB0953E1E7D}"/>
            </a:ext>
          </a:extLst>
        </xdr:cNvPr>
        <xdr:cNvSpPr/>
      </xdr:nvSpPr>
      <xdr:spPr>
        <a:xfrm>
          <a:off x="4017818" y="2304184"/>
          <a:ext cx="7578959" cy="3140758"/>
        </a:xfrm>
        <a:prstGeom prst="rect">
          <a:avLst/>
        </a:prstGeom>
        <a:solidFill>
          <a:schemeClr val="bg1">
            <a:lumMod val="95000"/>
          </a:schemeClr>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428624</xdr:colOff>
      <xdr:row>13</xdr:row>
      <xdr:rowOff>15875</xdr:rowOff>
    </xdr:from>
    <xdr:to>
      <xdr:col>18</xdr:col>
      <xdr:colOff>575094</xdr:colOff>
      <xdr:row>15</xdr:row>
      <xdr:rowOff>71887</xdr:rowOff>
    </xdr:to>
    <xdr:sp macro="" textlink="">
      <xdr:nvSpPr>
        <xdr:cNvPr id="36" name="Rectangle 35">
          <a:extLst>
            <a:ext uri="{FF2B5EF4-FFF2-40B4-BE49-F238E27FC236}">
              <a16:creationId xmlns:a16="http://schemas.microsoft.com/office/drawing/2014/main" id="{DE918297-64EB-45AF-BB9C-5FB49FCA40AF}"/>
            </a:ext>
          </a:extLst>
        </xdr:cNvPr>
        <xdr:cNvSpPr/>
      </xdr:nvSpPr>
      <xdr:spPr>
        <a:xfrm>
          <a:off x="4051718" y="2445649"/>
          <a:ext cx="7392659" cy="429823"/>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a:latin typeface="Times New Roman" panose="02020603050405020304" pitchFamily="18" charset="0"/>
              <a:cs typeface="Times New Roman" panose="02020603050405020304" pitchFamily="18" charset="0"/>
            </a:rPr>
            <a:t>MONTH</a:t>
          </a:r>
          <a:r>
            <a:rPr lang="en-US" sz="2200" baseline="0">
              <a:latin typeface="Times New Roman" panose="02020603050405020304" pitchFamily="18" charset="0"/>
              <a:cs typeface="Times New Roman" panose="02020603050405020304" pitchFamily="18" charset="0"/>
            </a:rPr>
            <a:t> WISE TOTAL SALES </a:t>
          </a:r>
          <a:endParaRPr lang="en-US" sz="2200">
            <a:latin typeface="Times New Roman" panose="02020603050405020304" pitchFamily="18" charset="0"/>
            <a:cs typeface="Times New Roman" panose="02020603050405020304" pitchFamily="18" charset="0"/>
          </a:endParaRPr>
        </a:p>
      </xdr:txBody>
    </xdr:sp>
    <xdr:clientData/>
  </xdr:twoCellAnchor>
  <xdr:twoCellAnchor>
    <xdr:from>
      <xdr:col>6</xdr:col>
      <xdr:colOff>344398</xdr:colOff>
      <xdr:row>30</xdr:row>
      <xdr:rowOff>136524</xdr:rowOff>
    </xdr:from>
    <xdr:to>
      <xdr:col>13</xdr:col>
      <xdr:colOff>288004</xdr:colOff>
      <xdr:row>48</xdr:row>
      <xdr:rowOff>63499</xdr:rowOff>
    </xdr:to>
    <xdr:sp macro="" textlink="">
      <xdr:nvSpPr>
        <xdr:cNvPr id="37" name="Rectangle 36">
          <a:extLst>
            <a:ext uri="{FF2B5EF4-FFF2-40B4-BE49-F238E27FC236}">
              <a16:creationId xmlns:a16="http://schemas.microsoft.com/office/drawing/2014/main" id="{E0EF617A-529A-4F6A-B079-8CC4B614A87E}"/>
            </a:ext>
          </a:extLst>
        </xdr:cNvPr>
        <xdr:cNvSpPr/>
      </xdr:nvSpPr>
      <xdr:spPr>
        <a:xfrm>
          <a:off x="3967492" y="5743694"/>
          <a:ext cx="4170550" cy="3291277"/>
        </a:xfrm>
        <a:prstGeom prst="rect">
          <a:avLst/>
        </a:prstGeom>
        <a:solidFill>
          <a:schemeClr val="bg1">
            <a:lumMod val="95000"/>
          </a:schemeClr>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431321</xdr:colOff>
      <xdr:row>31</xdr:row>
      <xdr:rowOff>4673</xdr:rowOff>
    </xdr:from>
    <xdr:to>
      <xdr:col>13</xdr:col>
      <xdr:colOff>232091</xdr:colOff>
      <xdr:row>33</xdr:row>
      <xdr:rowOff>14377</xdr:rowOff>
    </xdr:to>
    <xdr:sp macro="" textlink="">
      <xdr:nvSpPr>
        <xdr:cNvPr id="38" name="Rectangle 37">
          <a:extLst>
            <a:ext uri="{FF2B5EF4-FFF2-40B4-BE49-F238E27FC236}">
              <a16:creationId xmlns:a16="http://schemas.microsoft.com/office/drawing/2014/main" id="{20FB8744-58BD-41E9-8BE9-E9E01A443D65}"/>
            </a:ext>
          </a:extLst>
        </xdr:cNvPr>
        <xdr:cNvSpPr/>
      </xdr:nvSpPr>
      <xdr:spPr>
        <a:xfrm>
          <a:off x="4054415" y="5798748"/>
          <a:ext cx="4027714" cy="383516"/>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prstClr val="white"/>
              </a:solidFill>
              <a:effectLst/>
              <a:uLnTx/>
              <a:uFillTx/>
              <a:latin typeface="Times New Roman" panose="02020603050405020304" pitchFamily="18" charset="0"/>
              <a:ea typeface="+mn-ea"/>
              <a:cs typeface="Times New Roman" panose="02020603050405020304" pitchFamily="18" charset="0"/>
            </a:rPr>
            <a:t> CATEGORY WISE TOTAL SALES </a:t>
          </a:r>
        </a:p>
        <a:p>
          <a:pPr algn="l"/>
          <a:endParaRPr lang="en-US" sz="1000"/>
        </a:p>
      </xdr:txBody>
    </xdr:sp>
    <xdr:clientData/>
  </xdr:twoCellAnchor>
  <xdr:twoCellAnchor>
    <xdr:from>
      <xdr:col>20</xdr:col>
      <xdr:colOff>447524</xdr:colOff>
      <xdr:row>30</xdr:row>
      <xdr:rowOff>142875</xdr:rowOff>
    </xdr:from>
    <xdr:to>
      <xdr:col>32</xdr:col>
      <xdr:colOff>431321</xdr:colOff>
      <xdr:row>48</xdr:row>
      <xdr:rowOff>79375</xdr:rowOff>
    </xdr:to>
    <xdr:sp macro="" textlink="">
      <xdr:nvSpPr>
        <xdr:cNvPr id="39" name="Rectangle 38">
          <a:extLst>
            <a:ext uri="{FF2B5EF4-FFF2-40B4-BE49-F238E27FC236}">
              <a16:creationId xmlns:a16="http://schemas.microsoft.com/office/drawing/2014/main" id="{753FD4E8-4F73-44E4-A617-D283B93F58B8}"/>
            </a:ext>
          </a:extLst>
        </xdr:cNvPr>
        <xdr:cNvSpPr/>
      </xdr:nvSpPr>
      <xdr:spPr>
        <a:xfrm>
          <a:off x="12524505" y="5750045"/>
          <a:ext cx="7229986" cy="3300802"/>
        </a:xfrm>
        <a:prstGeom prst="rect">
          <a:avLst/>
        </a:prstGeom>
        <a:solidFill>
          <a:schemeClr val="bg1">
            <a:lumMod val="95000"/>
          </a:schemeClr>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20</xdr:col>
      <xdr:colOff>495905</xdr:colOff>
      <xdr:row>31</xdr:row>
      <xdr:rowOff>19654</xdr:rowOff>
    </xdr:from>
    <xdr:to>
      <xdr:col>32</xdr:col>
      <xdr:colOff>402566</xdr:colOff>
      <xdr:row>33</xdr:row>
      <xdr:rowOff>100641</xdr:rowOff>
    </xdr:to>
    <xdr:sp macro="" textlink="">
      <xdr:nvSpPr>
        <xdr:cNvPr id="40" name="Rectangle 39">
          <a:extLst>
            <a:ext uri="{FF2B5EF4-FFF2-40B4-BE49-F238E27FC236}">
              <a16:creationId xmlns:a16="http://schemas.microsoft.com/office/drawing/2014/main" id="{1CA8C655-F8B6-48C1-8A04-487B38767C69}"/>
            </a:ext>
          </a:extLst>
        </xdr:cNvPr>
        <xdr:cNvSpPr/>
      </xdr:nvSpPr>
      <xdr:spPr>
        <a:xfrm>
          <a:off x="12572886" y="5813729"/>
          <a:ext cx="7152850" cy="454799"/>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2200" b="0" i="0" u="none" strike="noStrike" kern="0" cap="none" spc="0" normalizeH="0" baseline="0" noProof="0">
              <a:ln>
                <a:noFill/>
              </a:ln>
              <a:solidFill>
                <a:prstClr val="white"/>
              </a:solidFill>
              <a:effectLst/>
              <a:uLnTx/>
              <a:uFillTx/>
              <a:latin typeface="Times New Roman" panose="02020603050405020304" pitchFamily="18" charset="0"/>
              <a:ea typeface="+mn-ea"/>
              <a:cs typeface="Times New Roman" panose="02020603050405020304" pitchFamily="18" charset="0"/>
            </a:rPr>
            <a:t>CITY WISE TOTAL SALES </a:t>
          </a:r>
          <a:endParaRPr lang="en-US" sz="1100"/>
        </a:p>
      </xdr:txBody>
    </xdr:sp>
    <xdr:clientData/>
  </xdr:twoCellAnchor>
  <xdr:twoCellAnchor>
    <xdr:from>
      <xdr:col>13</xdr:col>
      <xdr:colOff>374952</xdr:colOff>
      <xdr:row>30</xdr:row>
      <xdr:rowOff>120953</xdr:rowOff>
    </xdr:from>
    <xdr:to>
      <xdr:col>20</xdr:col>
      <xdr:colOff>366940</xdr:colOff>
      <xdr:row>48</xdr:row>
      <xdr:rowOff>72572</xdr:rowOff>
    </xdr:to>
    <xdr:sp macro="" textlink="">
      <xdr:nvSpPr>
        <xdr:cNvPr id="18" name="Rectangle 17">
          <a:extLst>
            <a:ext uri="{FF2B5EF4-FFF2-40B4-BE49-F238E27FC236}">
              <a16:creationId xmlns:a16="http://schemas.microsoft.com/office/drawing/2014/main" id="{EE93F449-7F51-49BF-8EF8-5D5F50D17F35}"/>
            </a:ext>
          </a:extLst>
        </xdr:cNvPr>
        <xdr:cNvSpPr/>
      </xdr:nvSpPr>
      <xdr:spPr>
        <a:xfrm>
          <a:off x="8236857" y="5563810"/>
          <a:ext cx="4225321" cy="3217333"/>
        </a:xfrm>
        <a:prstGeom prst="rect">
          <a:avLst/>
        </a:prstGeom>
        <a:solidFill>
          <a:schemeClr val="bg1">
            <a:lumMod val="95000"/>
          </a:schemeClr>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13</xdr:col>
      <xdr:colOff>389328</xdr:colOff>
      <xdr:row>33</xdr:row>
      <xdr:rowOff>15061</xdr:rowOff>
    </xdr:from>
    <xdr:to>
      <xdr:col>20</xdr:col>
      <xdr:colOff>365138</xdr:colOff>
      <xdr:row>48</xdr:row>
      <xdr:rowOff>2967</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27915BA8-8BB7-49D9-8386-1E9AB2C343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314128" y="6050101"/>
              <a:ext cx="4243010" cy="27311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431319</xdr:colOff>
      <xdr:row>31</xdr:row>
      <xdr:rowOff>1</xdr:rowOff>
    </xdr:from>
    <xdr:to>
      <xdr:col>20</xdr:col>
      <xdr:colOff>316301</xdr:colOff>
      <xdr:row>33</xdr:row>
      <xdr:rowOff>43133</xdr:rowOff>
    </xdr:to>
    <xdr:sp macro="" textlink="">
      <xdr:nvSpPr>
        <xdr:cNvPr id="24" name="Rectangle 23">
          <a:extLst>
            <a:ext uri="{FF2B5EF4-FFF2-40B4-BE49-F238E27FC236}">
              <a16:creationId xmlns:a16="http://schemas.microsoft.com/office/drawing/2014/main" id="{B4E013C5-911E-4665-B8EC-3303E1BF5DC9}"/>
            </a:ext>
          </a:extLst>
        </xdr:cNvPr>
        <xdr:cNvSpPr/>
      </xdr:nvSpPr>
      <xdr:spPr>
        <a:xfrm>
          <a:off x="8281357" y="5794076"/>
          <a:ext cx="4111925" cy="416944"/>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prstClr val="white"/>
              </a:solidFill>
              <a:effectLst/>
              <a:uLnTx/>
              <a:uFillTx/>
              <a:latin typeface="Times New Roman" panose="02020603050405020304" pitchFamily="18" charset="0"/>
              <a:ea typeface="+mn-ea"/>
              <a:cs typeface="Times New Roman" panose="02020603050405020304" pitchFamily="18" charset="0"/>
            </a:rPr>
            <a:t> STATE WISE TOTAL SALES </a:t>
          </a:r>
        </a:p>
        <a:p>
          <a:pPr algn="l"/>
          <a:endParaRPr lang="en-US" sz="1000"/>
        </a:p>
      </xdr:txBody>
    </xdr:sp>
    <xdr:clientData/>
  </xdr:twoCellAnchor>
  <xdr:twoCellAnchor>
    <xdr:from>
      <xdr:col>6</xdr:col>
      <xdr:colOff>368300</xdr:colOff>
      <xdr:row>33</xdr:row>
      <xdr:rowOff>12700</xdr:rowOff>
    </xdr:from>
    <xdr:to>
      <xdr:col>13</xdr:col>
      <xdr:colOff>292100</xdr:colOff>
      <xdr:row>48</xdr:row>
      <xdr:rowOff>50799</xdr:rowOff>
    </xdr:to>
    <xdr:graphicFrame macro="">
      <xdr:nvGraphicFramePr>
        <xdr:cNvPr id="26" name="Chart 25">
          <a:extLst>
            <a:ext uri="{FF2B5EF4-FFF2-40B4-BE49-F238E27FC236}">
              <a16:creationId xmlns:a16="http://schemas.microsoft.com/office/drawing/2014/main" id="{D457CC0D-2735-4236-B0C8-5C7AF8FA5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442886</xdr:colOff>
      <xdr:row>15</xdr:row>
      <xdr:rowOff>160338</xdr:rowOff>
    </xdr:from>
    <xdr:to>
      <xdr:col>18</xdr:col>
      <xdr:colOff>546341</xdr:colOff>
      <xdr:row>29</xdr:row>
      <xdr:rowOff>89390</xdr:rowOff>
    </xdr:to>
    <xdr:graphicFrame macro="">
      <xdr:nvGraphicFramePr>
        <xdr:cNvPr id="45" name="Chart 44">
          <a:extLst>
            <a:ext uri="{FF2B5EF4-FFF2-40B4-BE49-F238E27FC236}">
              <a16:creationId xmlns:a16="http://schemas.microsoft.com/office/drawing/2014/main" id="{BD617828-B038-43AD-8914-672EB41ED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517584</xdr:colOff>
      <xdr:row>33</xdr:row>
      <xdr:rowOff>86264</xdr:rowOff>
    </xdr:from>
    <xdr:to>
      <xdr:col>32</xdr:col>
      <xdr:colOff>402566</xdr:colOff>
      <xdr:row>48</xdr:row>
      <xdr:rowOff>43133</xdr:rowOff>
    </xdr:to>
    <xdr:graphicFrame macro="">
      <xdr:nvGraphicFramePr>
        <xdr:cNvPr id="16" name="Chart 15">
          <a:extLst>
            <a:ext uri="{FF2B5EF4-FFF2-40B4-BE49-F238E27FC236}">
              <a16:creationId xmlns:a16="http://schemas.microsoft.com/office/drawing/2014/main" id="{E7D01B39-A194-444B-85AA-208D8FA42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115019</xdr:colOff>
      <xdr:row>12</xdr:row>
      <xdr:rowOff>158151</xdr:rowOff>
    </xdr:from>
    <xdr:to>
      <xdr:col>25</xdr:col>
      <xdr:colOff>460075</xdr:colOff>
      <xdr:row>30</xdr:row>
      <xdr:rowOff>56945</xdr:rowOff>
    </xdr:to>
    <xdr:sp macro="" textlink="">
      <xdr:nvSpPr>
        <xdr:cNvPr id="47" name="Rectangle 46">
          <a:extLst>
            <a:ext uri="{FF2B5EF4-FFF2-40B4-BE49-F238E27FC236}">
              <a16:creationId xmlns:a16="http://schemas.microsoft.com/office/drawing/2014/main" id="{7FE802AA-2312-454F-BF25-BB8020F88C19}"/>
            </a:ext>
          </a:extLst>
        </xdr:cNvPr>
        <xdr:cNvSpPr/>
      </xdr:nvSpPr>
      <xdr:spPr>
        <a:xfrm>
          <a:off x="11588151" y="2401019"/>
          <a:ext cx="3968150" cy="3263096"/>
        </a:xfrm>
        <a:prstGeom prst="rect">
          <a:avLst/>
        </a:prstGeom>
        <a:solidFill>
          <a:schemeClr val="bg1">
            <a:lumMod val="95000"/>
          </a:schemeClr>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19</xdr:col>
      <xdr:colOff>186906</xdr:colOff>
      <xdr:row>13</xdr:row>
      <xdr:rowOff>0</xdr:rowOff>
    </xdr:from>
    <xdr:to>
      <xdr:col>25</xdr:col>
      <xdr:colOff>416943</xdr:colOff>
      <xdr:row>15</xdr:row>
      <xdr:rowOff>43133</xdr:rowOff>
    </xdr:to>
    <xdr:sp macro="" textlink="">
      <xdr:nvSpPr>
        <xdr:cNvPr id="48" name="Rectangle 47">
          <a:extLst>
            <a:ext uri="{FF2B5EF4-FFF2-40B4-BE49-F238E27FC236}">
              <a16:creationId xmlns:a16="http://schemas.microsoft.com/office/drawing/2014/main" id="{EFE39839-0A2F-495A-B723-F6ACAA048C63}"/>
            </a:ext>
          </a:extLst>
        </xdr:cNvPr>
        <xdr:cNvSpPr/>
      </xdr:nvSpPr>
      <xdr:spPr>
        <a:xfrm>
          <a:off x="11660038" y="2429774"/>
          <a:ext cx="3853131" cy="416944"/>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noProof="0">
              <a:ln>
                <a:noFill/>
              </a:ln>
              <a:solidFill>
                <a:prstClr val="white"/>
              </a:solidFill>
              <a:effectLst/>
              <a:uLnTx/>
              <a:uFillTx/>
              <a:latin typeface="Times New Roman" panose="02020603050405020304" pitchFamily="18" charset="0"/>
              <a:ea typeface="+mn-ea"/>
              <a:cs typeface="Times New Roman" panose="02020603050405020304" pitchFamily="18" charset="0"/>
            </a:rPr>
            <a:t>TOP 10 CITIES</a:t>
          </a:r>
        </a:p>
        <a:p>
          <a:pPr algn="l"/>
          <a:endParaRPr lang="en-US" sz="1100"/>
        </a:p>
      </xdr:txBody>
    </xdr:sp>
    <xdr:clientData/>
  </xdr:twoCellAnchor>
  <xdr:twoCellAnchor>
    <xdr:from>
      <xdr:col>19</xdr:col>
      <xdr:colOff>258793</xdr:colOff>
      <xdr:row>15</xdr:row>
      <xdr:rowOff>143772</xdr:rowOff>
    </xdr:from>
    <xdr:to>
      <xdr:col>25</xdr:col>
      <xdr:colOff>531963</xdr:colOff>
      <xdr:row>30</xdr:row>
      <xdr:rowOff>14376</xdr:rowOff>
    </xdr:to>
    <xdr:graphicFrame macro="">
      <xdr:nvGraphicFramePr>
        <xdr:cNvPr id="49" name="Chart 48">
          <a:extLst>
            <a:ext uri="{FF2B5EF4-FFF2-40B4-BE49-F238E27FC236}">
              <a16:creationId xmlns:a16="http://schemas.microsoft.com/office/drawing/2014/main" id="{4F23505C-1752-4E31-B2A0-28BBE20B5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575094</xdr:colOff>
      <xdr:row>12</xdr:row>
      <xdr:rowOff>158150</xdr:rowOff>
    </xdr:from>
    <xdr:to>
      <xdr:col>32</xdr:col>
      <xdr:colOff>402565</xdr:colOff>
      <xdr:row>30</xdr:row>
      <xdr:rowOff>56944</xdr:rowOff>
    </xdr:to>
    <xdr:sp macro="" textlink="">
      <xdr:nvSpPr>
        <xdr:cNvPr id="50" name="Rectangle 49">
          <a:extLst>
            <a:ext uri="{FF2B5EF4-FFF2-40B4-BE49-F238E27FC236}">
              <a16:creationId xmlns:a16="http://schemas.microsoft.com/office/drawing/2014/main" id="{06E09720-EDF6-4CB6-BD61-D2738F848057}"/>
            </a:ext>
          </a:extLst>
        </xdr:cNvPr>
        <xdr:cNvSpPr/>
      </xdr:nvSpPr>
      <xdr:spPr>
        <a:xfrm>
          <a:off x="15671320" y="2401018"/>
          <a:ext cx="4054415" cy="3263096"/>
        </a:xfrm>
        <a:prstGeom prst="rect">
          <a:avLst/>
        </a:prstGeom>
        <a:solidFill>
          <a:schemeClr val="bg1">
            <a:lumMod val="95000"/>
          </a:schemeClr>
        </a:solidFill>
        <a:ln w="317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26</xdr:col>
      <xdr:colOff>43131</xdr:colOff>
      <xdr:row>13</xdr:row>
      <xdr:rowOff>-1</xdr:rowOff>
    </xdr:from>
    <xdr:to>
      <xdr:col>32</xdr:col>
      <xdr:colOff>345055</xdr:colOff>
      <xdr:row>15</xdr:row>
      <xdr:rowOff>115019</xdr:rowOff>
    </xdr:to>
    <xdr:sp macro="" textlink="">
      <xdr:nvSpPr>
        <xdr:cNvPr id="51" name="Rectangle 50">
          <a:extLst>
            <a:ext uri="{FF2B5EF4-FFF2-40B4-BE49-F238E27FC236}">
              <a16:creationId xmlns:a16="http://schemas.microsoft.com/office/drawing/2014/main" id="{D867C850-60E3-4787-BF89-3FE8F09E4FF6}"/>
            </a:ext>
          </a:extLst>
        </xdr:cNvPr>
        <xdr:cNvSpPr/>
      </xdr:nvSpPr>
      <xdr:spPr>
        <a:xfrm>
          <a:off x="15743206" y="2429773"/>
          <a:ext cx="3925019" cy="488831"/>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noProof="0">
              <a:ln>
                <a:noFill/>
              </a:ln>
              <a:solidFill>
                <a:prstClr val="white"/>
              </a:solidFill>
              <a:effectLst/>
              <a:uLnTx/>
              <a:uFillTx/>
              <a:latin typeface="Times New Roman" panose="02020603050405020304" pitchFamily="18" charset="0"/>
              <a:ea typeface="+mn-ea"/>
              <a:cs typeface="Times New Roman" panose="02020603050405020304" pitchFamily="18" charset="0"/>
            </a:rPr>
            <a:t>TOP 10 STATES</a:t>
          </a:r>
        </a:p>
        <a:p>
          <a:pPr algn="l"/>
          <a:endParaRPr lang="en-US" sz="1100"/>
        </a:p>
      </xdr:txBody>
    </xdr:sp>
    <xdr:clientData/>
  </xdr:twoCellAnchor>
  <xdr:twoCellAnchor>
    <xdr:from>
      <xdr:col>25</xdr:col>
      <xdr:colOff>575092</xdr:colOff>
      <xdr:row>16</xdr:row>
      <xdr:rowOff>0</xdr:rowOff>
    </xdr:from>
    <xdr:to>
      <xdr:col>32</xdr:col>
      <xdr:colOff>402565</xdr:colOff>
      <xdr:row>30</xdr:row>
      <xdr:rowOff>43133</xdr:rowOff>
    </xdr:to>
    <xdr:graphicFrame macro="">
      <xdr:nvGraphicFramePr>
        <xdr:cNvPr id="52" name="Chart 51">
          <a:extLst>
            <a:ext uri="{FF2B5EF4-FFF2-40B4-BE49-F238E27FC236}">
              <a16:creationId xmlns:a16="http://schemas.microsoft.com/office/drawing/2014/main" id="{489E6B7E-E9F1-435F-8E3D-41CDE7269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575093</xdr:colOff>
      <xdr:row>15</xdr:row>
      <xdr:rowOff>184509</xdr:rowOff>
    </xdr:from>
    <xdr:to>
      <xdr:col>6</xdr:col>
      <xdr:colOff>201282</xdr:colOff>
      <xdr:row>47</xdr:row>
      <xdr:rowOff>172528</xdr:rowOff>
    </xdr:to>
    <mc:AlternateContent xmlns:mc="http://schemas.openxmlformats.org/markup-compatibility/2006" xmlns:a14="http://schemas.microsoft.com/office/drawing/2010/main">
      <mc:Choice Requires="a14">
        <xdr:graphicFrame macro="">
          <xdr:nvGraphicFramePr>
            <xdr:cNvPr id="53" name="State 1">
              <a:extLst>
                <a:ext uri="{FF2B5EF4-FFF2-40B4-BE49-F238E27FC236}">
                  <a16:creationId xmlns:a16="http://schemas.microsoft.com/office/drawing/2014/main" id="{A8E6939F-629A-4479-AE9F-20E88267DDA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782791" y="2988094"/>
              <a:ext cx="2041585" cy="596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28754</xdr:colOff>
      <xdr:row>36</xdr:row>
      <xdr:rowOff>71886</xdr:rowOff>
    </xdr:from>
    <xdr:to>
      <xdr:col>2</xdr:col>
      <xdr:colOff>488829</xdr:colOff>
      <xdr:row>47</xdr:row>
      <xdr:rowOff>143773</xdr:rowOff>
    </xdr:to>
    <mc:AlternateContent xmlns:mc="http://schemas.openxmlformats.org/markup-compatibility/2006" xmlns:a14="http://schemas.microsoft.com/office/drawing/2010/main">
      <mc:Choice Requires="a14">
        <xdr:graphicFrame macro="">
          <xdr:nvGraphicFramePr>
            <xdr:cNvPr id="54" name="Category 1">
              <a:extLst>
                <a:ext uri="{FF2B5EF4-FFF2-40B4-BE49-F238E27FC236}">
                  <a16:creationId xmlns:a16="http://schemas.microsoft.com/office/drawing/2014/main" id="{05D9B26B-72BF-44EA-97DA-BDF1D15A83E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8754" y="6800490"/>
              <a:ext cx="1667773" cy="2127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14377</xdr:colOff>
      <xdr:row>15</xdr:row>
      <xdr:rowOff>158151</xdr:rowOff>
    </xdr:from>
    <xdr:to>
      <xdr:col>2</xdr:col>
      <xdr:colOff>475459</xdr:colOff>
      <xdr:row>35</xdr:row>
      <xdr:rowOff>158151</xdr:rowOff>
    </xdr:to>
    <mc:AlternateContent xmlns:mc="http://schemas.openxmlformats.org/markup-compatibility/2006" xmlns:a14="http://schemas.microsoft.com/office/drawing/2010/main">
      <mc:Choice Requires="a14">
        <xdr:graphicFrame macro="">
          <xdr:nvGraphicFramePr>
            <xdr:cNvPr id="55" name="Month 1">
              <a:extLst>
                <a:ext uri="{FF2B5EF4-FFF2-40B4-BE49-F238E27FC236}">
                  <a16:creationId xmlns:a16="http://schemas.microsoft.com/office/drawing/2014/main" id="{46DC636D-2F77-43C6-94EC-306ACA7A207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377" y="2961736"/>
              <a:ext cx="1668780" cy="3738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8.102121064818" createdVersion="8" refreshedVersion="8" minRefreshableVersion="3" recordCount="2779" xr:uid="{8424274D-0605-402A-A410-186D783E645A}">
  <cacheSource type="worksheet">
    <worksheetSource name="Zudio_sales_data"/>
  </cacheSource>
  <cacheFields count="33">
    <cacheField name="State" numFmtId="0">
      <sharedItems/>
    </cacheField>
    <cacheField name="City" numFmtId="0">
      <sharedItems/>
    </cacheField>
    <cacheField name="Category" numFmtId="0">
      <sharedItems/>
    </cacheField>
    <cacheField name="Clothing Type" numFmtId="0">
      <sharedItems/>
    </cacheField>
    <cacheField name="Store Number" numFmtId="0">
      <sharedItems/>
    </cacheField>
    <cacheField name="Postal Code" numFmtId="0">
      <sharedItems/>
    </cacheField>
    <cacheField name="Store Type" numFmtId="0">
      <sharedItems/>
    </cacheField>
    <cacheField name="Store Open Date" numFmtId="164">
      <sharedItems containsSemiMixedTypes="0" containsNonDate="0" containsDate="1" containsString="0" minDate="2020-01-01T00:00:00" maxDate="2024-12-04T00:00:00"/>
    </cacheField>
    <cacheField name="Selling Area Size" numFmtId="0">
      <sharedItems containsSemiMixedTypes="0" containsString="0" containsNumber="1" containsInteger="1" minValue="800" maxValue="1400"/>
    </cacheField>
    <cacheField name="Store Manager" numFmtId="0">
      <sharedItems/>
    </cacheField>
    <cacheField name="Manager ID" numFmtId="0">
      <sharedItems/>
    </cacheField>
    <cacheField name="Store Address" numFmtId="0">
      <sharedItems/>
    </cacheField>
    <cacheField name="Contact Type" numFmtId="0">
      <sharedItems/>
    </cacheField>
    <cacheField name="Final Contact" numFmtId="0">
      <sharedItems/>
    </cacheField>
    <cacheField name="Operating Hours" numFmtId="0">
      <sharedItems/>
    </cacheField>
    <cacheField name="Staff Count" numFmtId="0">
      <sharedItems containsSemiMixedTypes="0" containsString="0" containsNumber="1" containsInteger="1" minValue="3" maxValue="20"/>
    </cacheField>
    <cacheField name="Parking Availability" numFmtId="0">
      <sharedItems/>
    </cacheField>
    <cacheField name="Security Features" numFmtId="0">
      <sharedItems/>
    </cacheField>
    <cacheField name="Order ID" numFmtId="0">
      <sharedItems/>
    </cacheField>
    <cacheField name="Order Date" numFmtId="164">
      <sharedItems containsSemiMixedTypes="0" containsNonDate="0" containsDate="1" containsString="0" minDate="2024-01-01T00:00:00" maxDate="2024-12-04T00:00:00"/>
    </cacheField>
    <cacheField name="Month No" numFmtId="0">
      <sharedItems containsSemiMixedTypes="0" containsString="0" containsNumber="1" containsInteger="1" minValue="1" maxValue="12"/>
    </cacheField>
    <cacheField name="Month" numFmtId="0">
      <sharedItems/>
    </cacheField>
    <cacheField name="Customer ID" numFmtId="0">
      <sharedItems/>
    </cacheField>
    <cacheField name="Customer Name" numFmtId="0">
      <sharedItems/>
    </cacheField>
    <cacheField name="Product ID" numFmtId="0">
      <sharedItems/>
    </cacheField>
    <cacheField name="Price" numFmtId="0">
      <sharedItems containsSemiMixedTypes="0" containsString="0" containsNumber="1" containsInteger="1" minValue="499" maxValue="2999"/>
    </cacheField>
    <cacheField name="Quantity" numFmtId="0">
      <sharedItems containsSemiMixedTypes="0" containsString="0" containsNumber="1" containsInteger="1" minValue="1" maxValue="8"/>
    </cacheField>
    <cacheField name="Sales" numFmtId="0">
      <sharedItems containsSemiMixedTypes="0" containsString="0" containsNumber="1" minValue="200.4" maxValue="9596.8000000000011"/>
    </cacheField>
    <cacheField name="Order Value avg" numFmtId="0">
      <sharedItems containsSemiMixedTypes="0" containsString="0" containsNumber="1" minValue="199.60000000000002" maxValue="1199.6000000000001"/>
    </cacheField>
    <cacheField name="Assumed margin" numFmtId="10">
      <sharedItems containsSemiMixedTypes="0" containsString="0" containsNumber="1" minValue="0.22" maxValue="0.35"/>
    </cacheField>
    <cacheField name="Estimated profit" numFmtId="2">
      <sharedItems containsSemiMixedTypes="0" containsString="0" containsNumber="1" minValue="44.44" maxValue="3356.64"/>
    </cacheField>
    <cacheField name="Profit margin" numFmtId="0">
      <sharedItems containsSemiMixedTypes="0" containsString="0" containsNumber="1" minValue="0.22" maxValue="0.35"/>
    </cacheField>
    <cacheField name="Sales_Displa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8.576265046293" backgroundQuery="1" createdVersion="8" refreshedVersion="8" minRefreshableVersion="3" recordCount="0" supportSubquery="1" supportAdvancedDrill="1" xr:uid="{13DA0736-C74C-4D62-9607-2B1926FAF996}">
  <cacheSource type="external" connectionId="4"/>
  <cacheFields count="2">
    <cacheField name="[Zudio_sales_data].[City].[City]" caption="City" numFmtId="0" hierarchy="1" level="1">
      <sharedItems count="10">
        <s v="Ahmedabad"/>
        <s v="Bhopal"/>
        <s v="Chennai"/>
        <s v="Chhattisgarh"/>
        <s v="Coimbatore"/>
        <s v="Hyderabad"/>
        <s v="Jalna"/>
        <s v="Mysuru"/>
        <s v="New Delhi"/>
        <s v="Rajkot"/>
      </sharedItems>
    </cacheField>
    <cacheField name="[Measures].[Sum of Sales]" caption="Sum of Sales" numFmtId="0" hierarchy="37" level="32767"/>
  </cacheFields>
  <cacheHierarchies count="43">
    <cacheHierarchy uniqueName="[Zudio_sales_data].[State]" caption="State" attribute="1" defaultMemberUniqueName="[Zudio_sales_data].[State].[All]" allUniqueName="[Zudio_sales_data].[State].[All]" dimensionUniqueName="[Zudio_sales_data]" displayFolder="" count="0" memberValueDatatype="130" unbalanced="0"/>
    <cacheHierarchy uniqueName="[Zudio_sales_data].[City]" caption="City" attribute="1" defaultMemberUniqueName="[Zudio_sales_data].[City].[All]" allUniqueName="[Zudio_sales_data].[City].[All]" dimensionUniqueName="[Zudio_sales_data]" displayFolder="" count="2" memberValueDatatype="130" unbalanced="0">
      <fieldsUsage count="2">
        <fieldUsage x="-1"/>
        <fieldUsage x="0"/>
      </fieldsUsage>
    </cacheHierarchy>
    <cacheHierarchy uniqueName="[Zudio_sales_data].[Category]" caption="Category" attribute="1" defaultMemberUniqueName="[Zudio_sales_data].[Category].[All]" allUniqueName="[Zudio_sales_data].[Category].[All]" dimensionUniqueName="[Zudio_sales_data]" displayFolder="" count="0"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0"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77314818" backgroundQuery="1" createdVersion="8" refreshedVersion="8" minRefreshableVersion="3" recordCount="0" supportSubquery="1" supportAdvancedDrill="1" xr:uid="{E996238F-65FC-4F0D-9C9F-FC7175306EDF}">
  <cacheSource type="external" connectionId="4"/>
  <cacheFields count="2">
    <cacheField name="[Zudio_sales_data].[State].[State]" caption="State" numFmtId="0" level="1">
      <sharedItems count="21">
        <s v="Andhra Pradesh"/>
        <s v="Assam"/>
        <s v="Bihar"/>
        <s v="Chandigarh"/>
        <s v="Chhattisgarh"/>
        <s v="Delhi"/>
        <s v="Goa"/>
        <s v="Gujarat"/>
        <s v="Haryana"/>
        <s v="Jammu and Kashmir"/>
        <s v="Jharkhand"/>
        <s v="Karnataka"/>
        <s v="Kerala"/>
        <s v="Madhya Pradesh"/>
        <s v="Maharashtra"/>
        <s v="Puducherry"/>
        <s v="Rajasthan"/>
        <s v="Tamil Nadu"/>
        <s v="Telangana"/>
        <s v="Uttar Pradesh"/>
        <s v="West Bengal"/>
      </sharedItems>
    </cacheField>
    <cacheField name="[Measures].[Sum of Sales]" caption="Sum of Sales" numFmtId="0" hierarchy="37" level="32767"/>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0"/>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77893518" backgroundQuery="1" createdVersion="8" refreshedVersion="8" minRefreshableVersion="3" recordCount="0" supportSubquery="1" supportAdvancedDrill="1" xr:uid="{8DCC201D-ED0F-43ED-8ABA-00C6CDFFAA01}">
  <cacheSource type="external" connectionId="4"/>
  <cacheFields count="3">
    <cacheField name="[Zudio_sales_data].[Category].[Category]" caption="Category" numFmtId="0" hierarchy="2" level="1">
      <sharedItems count="3">
        <s v="Kids"/>
        <s v="Men"/>
        <s v="Women"/>
      </sharedItems>
    </cacheField>
    <cacheField name="[Measures].[Sum of Sales]" caption="Sum of Sales" numFmtId="0" hierarchy="37"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2"/>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fieldsUsage count="2">
        <fieldUsage x="-1"/>
        <fieldUsage x="0"/>
      </fieldsUsage>
    </cacheHierarchy>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78472219" backgroundQuery="1" createdVersion="8" refreshedVersion="8" minRefreshableVersion="3" recordCount="0" supportSubquery="1" supportAdvancedDrill="1" xr:uid="{B9383CA3-9B86-4FB5-B8C0-FAAE754BAA14}">
  <cacheSource type="external" connectionId="4"/>
  <cacheFields count="3">
    <cacheField name="[Zudio_sales_data].[City].[City]" caption="City" numFmtId="0" hierarchy="1" level="1">
      <sharedItems count="42">
        <s v="Agra"/>
        <s v="Ahmedabad"/>
        <s v="Aurangabad"/>
        <s v="Bengaluru"/>
        <s v="Bhopal"/>
        <s v="Chandigarh"/>
        <s v="Chennai"/>
        <s v="Chhattisgarh"/>
        <s v="Coimbatore"/>
        <s v="Faridabad"/>
        <s v="Goa"/>
        <s v="Guwahati"/>
        <s v="Hyderabad"/>
        <s v="Indore"/>
        <s v="Jaipur"/>
        <s v="Jalna"/>
        <s v="Jammu"/>
        <s v="Kanpur"/>
        <s v="Kochi"/>
        <s v="Kolhapur"/>
        <s v="Kolkata"/>
        <s v="Lucknow"/>
        <s v="Madurai"/>
        <s v="Meerut"/>
        <s v="Mumbai"/>
        <s v="Mysuru"/>
        <s v="Nagpur"/>
        <s v="Nashik"/>
        <s v="New Delhi"/>
        <s v="Noida"/>
        <s v="Patna"/>
        <s v="Pondicherry"/>
        <s v="Pune"/>
        <s v="Rajkot"/>
        <s v="Ranchi"/>
        <s v="Satara"/>
        <s v="Solapur"/>
        <s v="Surat"/>
        <s v="Thane"/>
        <s v="Vadodara"/>
        <s v="Varanasi"/>
        <s v="Visakhapatnam"/>
      </sharedItems>
    </cacheField>
    <cacheField name="[Measures].[Sum of Sales]" caption="Sum of Sales" numFmtId="0" hierarchy="37"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2"/>
      </fieldsUsage>
    </cacheHierarchy>
    <cacheHierarchy uniqueName="[Zudio_sales_data].[City]" caption="City" attribute="1" defaultMemberUniqueName="[Zudio_sales_data].[City].[All]" allUniqueName="[Zudio_sales_data].[City].[All]" dimensionUniqueName="[Zudio_sales_data]" displayFolder="" count="2" memberValueDatatype="130" unbalanced="0">
      <fieldsUsage count="2">
        <fieldUsage x="-1"/>
        <fieldUsage x="0"/>
      </fieldsUsage>
    </cacheHierarchy>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78819442" backgroundQuery="1" createdVersion="8" refreshedVersion="8" minRefreshableVersion="3" recordCount="0" supportSubquery="1" supportAdvancedDrill="1" xr:uid="{BDCFD216-4666-4DE1-B712-69E2C7481DDB}">
  <cacheSource type="external" connectionId="4"/>
  <cacheFields count="2">
    <cacheField name="[Measures].[Distinct Count of Store Number]" caption="Distinct Count of Store Number" numFmtId="0" hierarchy="36"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1"/>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hidden="1">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79166665" backgroundQuery="1" createdVersion="8" refreshedVersion="8" minRefreshableVersion="3" recordCount="0" supportSubquery="1" supportAdvancedDrill="1" xr:uid="{7F1DA3DB-A964-456C-8B6C-D2B7D5C5F349}">
  <cacheSource type="external" connectionId="4"/>
  <cacheFields count="4">
    <cacheField name="[Measures].[Sum of Sales]" caption="Sum of Sales" numFmtId="0" hierarchy="37" level="32767"/>
    <cacheField name="[Zudio_sales_data].[Month].[Month]" caption="Month" numFmtId="0" hierarchy="21" level="1">
      <sharedItems count="12">
        <s v="Apr"/>
        <s v="Aug"/>
        <s v="Dec"/>
        <s v="Feb"/>
        <s v="Jan"/>
        <s v="Jul"/>
        <s v="Jun"/>
        <s v="Mar"/>
        <s v="May"/>
        <s v="Nov"/>
        <s v="Oct"/>
        <s v="Sep"/>
      </sharedItems>
    </cacheField>
    <cacheField name="[Zudio_sales_data].[Month No].[Month No]" caption="Month No" numFmtId="0" hierarchy="20" level="1">
      <sharedItems containsSemiMixedTypes="0" containsString="0" containsNumber="1" containsInteger="1" minValue="1" maxValue="12" count="12">
        <n v="4"/>
        <n v="8"/>
        <n v="12"/>
        <n v="2"/>
        <n v="1"/>
        <n v="7"/>
        <n v="6"/>
        <n v="3"/>
        <n v="5"/>
        <n v="11"/>
        <n v="10"/>
        <n v="9"/>
      </sharedItems>
      <extLst>
        <ext xmlns:x15="http://schemas.microsoft.com/office/spreadsheetml/2010/11/main" uri="{4F2E5C28-24EA-4eb8-9CBF-B6C8F9C3D259}">
          <x15:cachedUniqueNames>
            <x15:cachedUniqueName index="0" name="[Zudio_sales_data].[Month No].&amp;[4]"/>
            <x15:cachedUniqueName index="1" name="[Zudio_sales_data].[Month No].&amp;[8]"/>
            <x15:cachedUniqueName index="2" name="[Zudio_sales_data].[Month No].&amp;[12]"/>
            <x15:cachedUniqueName index="3" name="[Zudio_sales_data].[Month No].&amp;[2]"/>
            <x15:cachedUniqueName index="4" name="[Zudio_sales_data].[Month No].&amp;[1]"/>
            <x15:cachedUniqueName index="5" name="[Zudio_sales_data].[Month No].&amp;[7]"/>
            <x15:cachedUniqueName index="6" name="[Zudio_sales_data].[Month No].&amp;[6]"/>
            <x15:cachedUniqueName index="7" name="[Zudio_sales_data].[Month No].&amp;[3]"/>
            <x15:cachedUniqueName index="8" name="[Zudio_sales_data].[Month No].&amp;[5]"/>
            <x15:cachedUniqueName index="9" name="[Zudio_sales_data].[Month No].&amp;[11]"/>
            <x15:cachedUniqueName index="10" name="[Zudio_sales_data].[Month No].&amp;[10]"/>
            <x15:cachedUniqueName index="11" name="[Zudio_sales_data].[Month No].&amp;[9]"/>
          </x15:cachedUniqueNames>
        </ext>
      </extLst>
    </cacheField>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3"/>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2" memberValueDatatype="20" unbalanced="0">
      <fieldsUsage count="2">
        <fieldUsage x="-1"/>
        <fieldUsage x="2"/>
      </fieldsUsage>
    </cacheHierarchy>
    <cacheHierarchy uniqueName="[Zudio_sales_data].[Month]" caption="Month" attribute="1" defaultMemberUniqueName="[Zudio_sales_data].[Month].[All]" allUniqueName="[Zudio_sales_data].[Month].[All]" dimensionUniqueName="[Zudio_sales_data]" displayFolder="" count="2" memberValueDatatype="130" unbalanced="0">
      <fieldsUsage count="2">
        <fieldUsage x="-1"/>
        <fieldUsage x="1"/>
      </fieldsUsage>
    </cacheHierarchy>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7939815" backgroundQuery="1" createdVersion="8" refreshedVersion="8" minRefreshableVersion="3" recordCount="0" supportSubquery="1" supportAdvancedDrill="1" xr:uid="{C35C3C63-8946-4131-9047-20AFBA13A531}">
  <cacheSource type="external" connectionId="4"/>
  <cacheFields count="2">
    <cacheField name="[Measures].[Average of Assumed margin]" caption="Average of Assumed margin" numFmtId="0" hierarchy="39"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1"/>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hidden="1">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7997685" backgroundQuery="1" createdVersion="8" refreshedVersion="8" minRefreshableVersion="3" recordCount="0" supportSubquery="1" supportAdvancedDrill="1" xr:uid="{5C97CA42-F2EC-4680-8FD6-38F787B38298}">
  <cacheSource type="external" connectionId="4"/>
  <cacheFields count="3">
    <cacheField name="[Zudio_sales_data].[City].[City]" caption="City" numFmtId="0" hierarchy="1" level="1">
      <sharedItems count="42">
        <s v="Agra"/>
        <s v="Ahmedabad"/>
        <s v="Aurangabad"/>
        <s v="Bengaluru"/>
        <s v="Bhopal"/>
        <s v="Chandigarh"/>
        <s v="Chennai"/>
        <s v="Chhattisgarh"/>
        <s v="Coimbatore"/>
        <s v="Faridabad"/>
        <s v="Goa"/>
        <s v="Guwahati"/>
        <s v="Hyderabad"/>
        <s v="Indore"/>
        <s v="Jaipur"/>
        <s v="Jalna"/>
        <s v="Jammu"/>
        <s v="Kanpur"/>
        <s v="Kochi"/>
        <s v="Kolhapur"/>
        <s v="Kolkata"/>
        <s v="Lucknow"/>
        <s v="Madurai"/>
        <s v="Meerut"/>
        <s v="Mumbai"/>
        <s v="Mysuru"/>
        <s v="Nagpur"/>
        <s v="Nashik"/>
        <s v="New Delhi"/>
        <s v="Noida"/>
        <s v="Patna"/>
        <s v="Pondicherry"/>
        <s v="Pune"/>
        <s v="Rajkot"/>
        <s v="Ranchi"/>
        <s v="Satara"/>
        <s v="Solapur"/>
        <s v="Surat"/>
        <s v="Thane"/>
        <s v="Vadodara"/>
        <s v="Varanasi"/>
        <s v="Visakhapatnam"/>
      </sharedItems>
    </cacheField>
    <cacheField name="[Measures].[Sum of Sales]" caption="Sum of Sales" numFmtId="0" hierarchy="37"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2"/>
      </fieldsUsage>
    </cacheHierarchy>
    <cacheHierarchy uniqueName="[Zudio_sales_data].[City]" caption="City" attribute="1" defaultMemberUniqueName="[Zudio_sales_data].[City].[All]" allUniqueName="[Zudio_sales_data].[City].[All]" dimensionUniqueName="[Zudio_sales_data]" displayFolder="" count="2" memberValueDatatype="130" unbalanced="0">
      <fieldsUsage count="2">
        <fieldUsage x="-1"/>
        <fieldUsage x="0"/>
      </fieldsUsage>
    </cacheHierarchy>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80439812" backgroundQuery="1" createdVersion="8" refreshedVersion="8" minRefreshableVersion="3" recordCount="0" supportSubquery="1" supportAdvancedDrill="1" xr:uid="{8B366E3C-ED5B-4F57-A3F2-40FF5EBDA62B}">
  <cacheSource type="external" connectionId="4"/>
  <cacheFields count="3">
    <cacheField name="[Zudio_sales_data].[Store Number].[Store Number]" caption="Store Number" numFmtId="0" hierarchy="4" level="1">
      <sharedItems count="100">
        <s v="1"/>
        <s v="10"/>
        <s v="100"/>
        <s v="11"/>
        <s v="12"/>
        <s v="13"/>
        <s v="14"/>
        <s v="15"/>
        <s v="16"/>
        <s v="17"/>
        <s v="18"/>
        <s v="19"/>
        <s v="2"/>
        <s v="20"/>
        <s v="21"/>
        <s v="22"/>
        <s v="23"/>
        <s v="24"/>
        <s v="25"/>
        <s v="26"/>
        <s v="27"/>
        <s v="28"/>
        <s v="29"/>
        <s v="3"/>
        <s v="30"/>
        <s v="31"/>
        <s v="32"/>
        <s v="33"/>
        <s v="34"/>
        <s v="35"/>
        <s v="36"/>
        <s v="37"/>
        <s v="38"/>
        <s v="39"/>
        <s v="4"/>
        <s v="40"/>
        <s v="41"/>
        <s v="42"/>
        <s v="43"/>
        <s v="44"/>
        <s v="45"/>
        <s v="46"/>
        <s v="47"/>
        <s v="48"/>
        <s v="49"/>
        <s v="5"/>
        <s v="50"/>
        <s v="51"/>
        <s v="52"/>
        <s v="53"/>
        <s v="54"/>
        <s v="55"/>
        <s v="56"/>
        <s v="57"/>
        <s v="58"/>
        <s v="59"/>
        <s v="6"/>
        <s v="60"/>
        <s v="61"/>
        <s v="62"/>
        <s v="63"/>
        <s v="64"/>
        <s v="65"/>
        <s v="66"/>
        <s v="67"/>
        <s v="68"/>
        <s v="69"/>
        <s v="7"/>
        <s v="70"/>
        <s v="71"/>
        <s v="72"/>
        <s v="73"/>
        <s v="74"/>
        <s v="75"/>
        <s v="76"/>
        <s v="77"/>
        <s v="78"/>
        <s v="79"/>
        <s v="8"/>
        <s v="80"/>
        <s v="81"/>
        <s v="82"/>
        <s v="83"/>
        <s v="84"/>
        <s v="85"/>
        <s v="86"/>
        <s v="87"/>
        <s v="88"/>
        <s v="89"/>
        <s v="9"/>
        <s v="90"/>
        <s v="91"/>
        <s v="92"/>
        <s v="93"/>
        <s v="94"/>
        <s v="95"/>
        <s v="96"/>
        <s v="97"/>
        <s v="98"/>
        <s v="99"/>
      </sharedItems>
    </cacheField>
    <cacheField name="[Measures].[Sum of Sales]" caption="Sum of Sales" numFmtId="0" hierarchy="37"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2"/>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2" memberValueDatatype="130" unbalanced="0">
      <fieldsUsage count="2">
        <fieldUsage x="-1"/>
        <fieldUsage x="0"/>
      </fieldsUsage>
    </cacheHierarchy>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8101852" backgroundQuery="1" createdVersion="8" refreshedVersion="8" minRefreshableVersion="3" recordCount="0" supportSubquery="1" supportAdvancedDrill="1" xr:uid="{1F7AA262-ED4C-4DF7-B6AF-151E484307A1}">
  <cacheSource type="external" connectionId="4"/>
  <cacheFields count="3">
    <cacheField name="[Zudio_sales_data].[Product ID].[Product ID]" caption="Product ID" numFmtId="0" hierarchy="24" level="1">
      <sharedItems count="10">
        <s v="338"/>
        <s v="405"/>
        <s v="501"/>
        <s v="576"/>
        <s v="584"/>
        <s v="597"/>
        <s v="632"/>
        <s v="652"/>
        <s v="738"/>
        <s v="976"/>
      </sharedItems>
    </cacheField>
    <cacheField name="[Measures].[Sum of Sales]" caption="Sum of Sales" numFmtId="0" hierarchy="37"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2"/>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2" memberValueDatatype="130" unbalanced="0">
      <fieldsUsage count="2">
        <fieldUsage x="-1"/>
        <fieldUsage x="0"/>
      </fieldsUsage>
    </cacheHierarchy>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81249997" backgroundQuery="1" createdVersion="8" refreshedVersion="8" minRefreshableVersion="3" recordCount="0" supportSubquery="1" supportAdvancedDrill="1" xr:uid="{48B419BB-89C4-41AE-886F-7F130AB31774}">
  <cacheSource type="external" connectionId="4"/>
  <cacheFields count="2">
    <cacheField name="[Measures].[Sum of Sales]" caption="Sum of Sales" numFmtId="0" hierarchy="37"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1"/>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81249997" backgroundQuery="1" createdVersion="8" refreshedVersion="8" minRefreshableVersion="3" recordCount="0" supportSubquery="1" supportAdvancedDrill="1" xr:uid="{52BEA677-2B69-4FDD-A339-A65791DD72D9}">
  <cacheSource type="external" connectionId="4"/>
  <cacheFields count="2">
    <cacheField name="[Measures].[Sum of Sales]" caption="Sum of Sales" numFmtId="0" hierarchy="37"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1"/>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81481482" backgroundQuery="1" createdVersion="8" refreshedVersion="8" minRefreshableVersion="3" recordCount="0" supportSubquery="1" supportAdvancedDrill="1" xr:uid="{0CAA580A-7606-4228-A20F-E21153EA1F70}">
  <cacheSource type="external" connectionId="4"/>
  <cacheFields count="2">
    <cacheField name="[Measures].[Sum of Quantity]" caption="Sum of Quantity" numFmtId="0" hierarchy="40"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1"/>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hidden="1">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81597221" backgroundQuery="1" createdVersion="8" refreshedVersion="8" minRefreshableVersion="3" recordCount="0" supportSubquery="1" supportAdvancedDrill="1" xr:uid="{50E73778-1603-424C-A9C4-D8687E24FA3E}">
  <cacheSource type="external" connectionId="4"/>
  <cacheFields count="2">
    <cacheField name="[Measures].[Count of Order ID]" caption="Count of Order ID" numFmtId="0" hierarchy="41" level="32767"/>
    <cacheField name="[Zudio_sales_data].[State].[State]" caption="State" numFmtId="0" level="1">
      <sharedItems containsSemiMixedTypes="0" containsNonDate="0" containsString="0"/>
    </cacheField>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1"/>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hidden="1">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31.493282175928" backgroundQuery="1" createdVersion="8" refreshedVersion="8" minRefreshableVersion="3" recordCount="0" supportSubquery="1" supportAdvancedDrill="1" xr:uid="{1F75F03D-40C6-4F5C-B318-8E4E6062161A}">
  <cacheSource type="external" connectionId="4"/>
  <cacheFields count="2">
    <cacheField name="[Zudio_sales_data].[State].[State]" caption="State" numFmtId="0" level="1">
      <sharedItems count="21">
        <s v="Andhra Pradesh"/>
        <s v="Assam"/>
        <s v="Bihar"/>
        <s v="Chandigarh"/>
        <s v="Chhattisgarh"/>
        <s v="Delhi"/>
        <s v="Goa"/>
        <s v="Gujarat"/>
        <s v="Haryana"/>
        <s v="Jammu and Kashmir"/>
        <s v="Jharkhand"/>
        <s v="Karnataka"/>
        <s v="Kerala"/>
        <s v="Madhya Pradesh"/>
        <s v="Maharashtra"/>
        <s v="Puducherry"/>
        <s v="Rajasthan"/>
        <s v="Tamil Nadu"/>
        <s v="Telangana"/>
        <s v="Uttar Pradesh"/>
        <s v="West Bengal"/>
      </sharedItems>
    </cacheField>
    <cacheField name="[Measures].[Sum of Sales]" caption="Sum of Sales" numFmtId="0" hierarchy="37" level="32767"/>
  </cacheFields>
  <cacheHierarchies count="43">
    <cacheHierarchy uniqueName="[Zudio_sales_data].[State]" caption="State" attribute="1" defaultMemberUniqueName="[Zudio_sales_data].[State].[All]" allUniqueName="[Zudio_sales_data].[State].[All]" dimensionUniqueName="[Zudio_sales_data]" displayFolder="" count="2" memberValueDatatype="130" unbalanced="0">
      <fieldsUsage count="2">
        <fieldUsage x="-1"/>
        <fieldUsage x="0"/>
      </fieldsUsage>
    </cacheHierarchy>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Zudio_sales_data"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Zudio_sales_data" count="0" hidden="1">
      <extLst>
        <ext xmlns:x15="http://schemas.microsoft.com/office/spreadsheetml/2010/11/main" uri="{B97F6D7D-B522-45F9-BDA1-12C45D357490}">
          <x15:cacheHierarchy aggregatedColumn="18"/>
        </ext>
      </extLst>
    </cacheHierarchy>
    <cacheHierarchy uniqueName="[Measures].[Count of Sales_Display]" caption="Count of Sales_Display" measure="1" displayFolder="" measureGroup="Zudio_sales_data" count="0" hidden="1">
      <extLst>
        <ext xmlns:x15="http://schemas.microsoft.com/office/spreadsheetml/2010/11/main" uri="{B97F6D7D-B522-45F9-BDA1-12C45D357490}">
          <x15:cacheHierarchy aggregatedColumn="32"/>
        </ext>
      </extLst>
    </cacheHierarchy>
  </cacheHierarchies>
  <kpis count="0"/>
  <dimensions count="2">
    <dimension measure="1" name="Measures" uniqueName="[Measures]" caption="Measures"/>
    <dimension name="Zudio_sales_data" uniqueName="[Zudio_sales_data]" caption="Zudio_sales_data"/>
  </dimensions>
  <measureGroups count="1">
    <measureGroup name="Zudio_sales_data" caption="Zudio_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8.092826273147" backgroundQuery="1" createdVersion="3" refreshedVersion="8" minRefreshableVersion="3" recordCount="0" supportSubquery="1" supportAdvancedDrill="1" xr:uid="{43E9DF29-A54D-4824-8519-E24754F9EC72}">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Zudio_sales_data].[State]" caption="State" attribute="1" defaultMemberUniqueName="[Zudio_sales_data].[State].[All]" allUniqueName="[Zudio_sales_data].[State].[All]" dimensionUniqueName="[Zudio_sales_data]" displayFolder="" count="0" memberValueDatatype="130" unbalanced="0"/>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2"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2"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hidden="1">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23960523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8.093831597223" backgroundQuery="1" createdVersion="3" refreshedVersion="8" minRefreshableVersion="3" recordCount="0" supportSubquery="1" supportAdvancedDrill="1" xr:uid="{7C52F138-F8FA-4B9E-99AD-3904EAA2DDD0}">
  <cacheSource type="external" connectionId="4">
    <extLst>
      <ext xmlns:x14="http://schemas.microsoft.com/office/spreadsheetml/2009/9/main" uri="{F057638F-6D5F-4e77-A914-E7F072B9BCA8}">
        <x14:sourceConnection name="ThisWorkbookDataModel"/>
      </ext>
    </extLst>
  </cacheSource>
  <cacheFields count="0"/>
  <cacheHierarchies count="40">
    <cacheHierarchy uniqueName="[Zudio_sales_data].[State]" caption="State" attribute="1" defaultMemberUniqueName="[Zudio_sales_data].[State].[All]" allUniqueName="[Zudio_sales_data].[State].[All]" dimensionUniqueName="[Zudio_sales_data]" displayFolder="" count="2" memberValueDatatype="130" unbalanced="0"/>
    <cacheHierarchy uniqueName="[Zudio_sales_data].[City]" caption="City" attribute="1" defaultMemberUniqueName="[Zudio_sales_data].[City].[All]" allUniqueName="[Zudio_sales_data].[City].[All]" dimensionUniqueName="[Zudio_sales_data]" displayFolder="" count="0" memberValueDatatype="130" unbalanced="0"/>
    <cacheHierarchy uniqueName="[Zudio_sales_data].[Category]" caption="Category" attribute="1" defaultMemberUniqueName="[Zudio_sales_data].[Category].[All]" allUniqueName="[Zudio_sales_data].[Category].[All]" dimensionUniqueName="[Zudio_sales_data]" displayFolder="" count="0" memberValueDatatype="130" unbalanced="0"/>
    <cacheHierarchy uniqueName="[Zudio_sales_data].[Clothing Type]" caption="Clothing Type" attribute="1" defaultMemberUniqueName="[Zudio_sales_data].[Clothing Type].[All]" allUniqueName="[Zudio_sales_data].[Clothing Type].[All]" dimensionUniqueName="[Zudio_sales_data]" displayFolder="" count="0" memberValueDatatype="130" unbalanced="0"/>
    <cacheHierarchy uniqueName="[Zudio_sales_data].[Store Number]" caption="Store Number" attribute="1" defaultMemberUniqueName="[Zudio_sales_data].[Store Number].[All]" allUniqueName="[Zudio_sales_data].[Store Number].[All]" dimensionUniqueName="[Zudio_sales_data]" displayFolder="" count="0" memberValueDatatype="130" unbalanced="0"/>
    <cacheHierarchy uniqueName="[Zudio_sales_data].[Postal Code]" caption="Postal Code" attribute="1" defaultMemberUniqueName="[Zudio_sales_data].[Postal Code].[All]" allUniqueName="[Zudio_sales_data].[Postal Code].[All]" dimensionUniqueName="[Zudio_sales_data]" displayFolder="" count="0" memberValueDatatype="130" unbalanced="0"/>
    <cacheHierarchy uniqueName="[Zudio_sales_data].[Store Type]" caption="Store Type" attribute="1" defaultMemberUniqueName="[Zudio_sales_data].[Store Type].[All]" allUniqueName="[Zudio_sales_data].[Store Type].[All]" dimensionUniqueName="[Zudio_sales_data]" displayFolder="" count="0" memberValueDatatype="130" unbalanced="0"/>
    <cacheHierarchy uniqueName="[Zudio_sales_data].[Store Open Date]" caption="Store Open Date" attribute="1" time="1" defaultMemberUniqueName="[Zudio_sales_data].[Store Open Date].[All]" allUniqueName="[Zudio_sales_data].[Store Open Date].[All]" dimensionUniqueName="[Zudio_sales_data]" displayFolder="" count="0" memberValueDatatype="7" unbalanced="0"/>
    <cacheHierarchy uniqueName="[Zudio_sales_data].[Selling Area Size]" caption="Selling Area Size" attribute="1" defaultMemberUniqueName="[Zudio_sales_data].[Selling Area Size].[All]" allUniqueName="[Zudio_sales_data].[Selling Area Size].[All]" dimensionUniqueName="[Zudio_sales_data]" displayFolder="" count="0" memberValueDatatype="20" unbalanced="0"/>
    <cacheHierarchy uniqueName="[Zudio_sales_data].[Store Manager]" caption="Store Manager" attribute="1" defaultMemberUniqueName="[Zudio_sales_data].[Store Manager].[All]" allUniqueName="[Zudio_sales_data].[Store Manager].[All]" dimensionUniqueName="[Zudio_sales_data]" displayFolder="" count="0" memberValueDatatype="130" unbalanced="0"/>
    <cacheHierarchy uniqueName="[Zudio_sales_data].[Manager ID]" caption="Manager ID" attribute="1" defaultMemberUniqueName="[Zudio_sales_data].[Manager ID].[All]" allUniqueName="[Zudio_sales_data].[Manager ID].[All]" dimensionUniqueName="[Zudio_sales_data]" displayFolder="" count="0" memberValueDatatype="130" unbalanced="0"/>
    <cacheHierarchy uniqueName="[Zudio_sales_data].[Store Address]" caption="Store Address" attribute="1" defaultMemberUniqueName="[Zudio_sales_data].[Store Address].[All]" allUniqueName="[Zudio_sales_data].[Store Address].[All]" dimensionUniqueName="[Zudio_sales_data]" displayFolder="" count="0" memberValueDatatype="130" unbalanced="0"/>
    <cacheHierarchy uniqueName="[Zudio_sales_data].[Contact Type]" caption="Contact Type" attribute="1" defaultMemberUniqueName="[Zudio_sales_data].[Contact Type].[All]" allUniqueName="[Zudio_sales_data].[Contact Type].[All]" dimensionUniqueName="[Zudio_sales_data]" displayFolder="" count="0" memberValueDatatype="130" unbalanced="0"/>
    <cacheHierarchy uniqueName="[Zudio_sales_data].[Final Contact]" caption="Final Contact" attribute="1" defaultMemberUniqueName="[Zudio_sales_data].[Final Contact].[All]" allUniqueName="[Zudio_sales_data].[Final Contact].[All]" dimensionUniqueName="[Zudio_sales_data]" displayFolder="" count="0" memberValueDatatype="130" unbalanced="0"/>
    <cacheHierarchy uniqueName="[Zudio_sales_data].[Operating Hours]" caption="Operating Hours" attribute="1" defaultMemberUniqueName="[Zudio_sales_data].[Operating Hours].[All]" allUniqueName="[Zudio_sales_data].[Operating Hours].[All]" dimensionUniqueName="[Zudio_sales_data]" displayFolder="" count="0" memberValueDatatype="130" unbalanced="0"/>
    <cacheHierarchy uniqueName="[Zudio_sales_data].[Staff Count]" caption="Staff Count" attribute="1" defaultMemberUniqueName="[Zudio_sales_data].[Staff Count].[All]" allUniqueName="[Zudio_sales_data].[Staff Count].[All]" dimensionUniqueName="[Zudio_sales_data]" displayFolder="" count="0" memberValueDatatype="20" unbalanced="0"/>
    <cacheHierarchy uniqueName="[Zudio_sales_data].[Parking Availability]" caption="Parking Availability" attribute="1" defaultMemberUniqueName="[Zudio_sales_data].[Parking Availability].[All]" allUniqueName="[Zudio_sales_data].[Parking Availability].[All]" dimensionUniqueName="[Zudio_sales_data]" displayFolder="" count="0" memberValueDatatype="130" unbalanced="0"/>
    <cacheHierarchy uniqueName="[Zudio_sales_data].[Security Features]" caption="Security Features" attribute="1" defaultMemberUniqueName="[Zudio_sales_data].[Security Features].[All]" allUniqueName="[Zudio_sales_data].[Security Features].[All]" dimensionUniqueName="[Zudio_sales_data]" displayFolder="" count="0" memberValueDatatype="130" unbalanced="0"/>
    <cacheHierarchy uniqueName="[Zudio_sales_data].[Order ID]" caption="Order ID" attribute="1" defaultMemberUniqueName="[Zudio_sales_data].[Order ID].[All]" allUniqueName="[Zudio_sales_data].[Order ID].[All]" dimensionUniqueName="[Zudio_sales_data]" displayFolder="" count="0" memberValueDatatype="130" unbalanced="0"/>
    <cacheHierarchy uniqueName="[Zudio_sales_data].[Order Date]" caption="Order Date" attribute="1" time="1" defaultMemberUniqueName="[Zudio_sales_data].[Order Date].[All]" allUniqueName="[Zudio_sales_data].[Order Date].[All]" dimensionUniqueName="[Zudio_sales_data]" displayFolder="" count="0" memberValueDatatype="7" unbalanced="0"/>
    <cacheHierarchy uniqueName="[Zudio_sales_data].[Month No]" caption="Month No" attribute="1" defaultMemberUniqueName="[Zudio_sales_data].[Month No].[All]" allUniqueName="[Zudio_sales_data].[Month No].[All]" dimensionUniqueName="[Zudio_sales_data]" displayFolder="" count="0" memberValueDatatype="20" unbalanced="0"/>
    <cacheHierarchy uniqueName="[Zudio_sales_data].[Month]" caption="Month" attribute="1" defaultMemberUniqueName="[Zudio_sales_data].[Month].[All]" allUniqueName="[Zudio_sales_data].[Month].[All]" dimensionUniqueName="[Zudio_sales_data]" displayFolder="" count="0" memberValueDatatype="130" unbalanced="0"/>
    <cacheHierarchy uniqueName="[Zudio_sales_data].[Customer ID]" caption="Customer ID" attribute="1" defaultMemberUniqueName="[Zudio_sales_data].[Customer ID].[All]" allUniqueName="[Zudio_sales_data].[Customer ID].[All]" dimensionUniqueName="[Zudio_sales_data]" displayFolder="" count="0" memberValueDatatype="130" unbalanced="0"/>
    <cacheHierarchy uniqueName="[Zudio_sales_data].[Customer Name]" caption="Customer Name" attribute="1" defaultMemberUniqueName="[Zudio_sales_data].[Customer Name].[All]" allUniqueName="[Zudio_sales_data].[Customer Name].[All]" dimensionUniqueName="[Zudio_sales_data]" displayFolder="" count="0" memberValueDatatype="130" unbalanced="0"/>
    <cacheHierarchy uniqueName="[Zudio_sales_data].[Product ID]" caption="Product ID" attribute="1" defaultMemberUniqueName="[Zudio_sales_data].[Product ID].[All]" allUniqueName="[Zudio_sales_data].[Product ID].[All]" dimensionUniqueName="[Zudio_sales_data]" displayFolder="" count="0" memberValueDatatype="130" unbalanced="0"/>
    <cacheHierarchy uniqueName="[Zudio_sales_data].[Price]" caption="Price" attribute="1" defaultMemberUniqueName="[Zudio_sales_data].[Price].[All]" allUniqueName="[Zudio_sales_data].[Price].[All]" dimensionUniqueName="[Zudio_sales_data]" displayFolder="" count="0" memberValueDatatype="20" unbalanced="0"/>
    <cacheHierarchy uniqueName="[Zudio_sales_data].[Quantity]" caption="Quantity" attribute="1" defaultMemberUniqueName="[Zudio_sales_data].[Quantity].[All]" allUniqueName="[Zudio_sales_data].[Quantity].[All]" dimensionUniqueName="[Zudio_sales_data]" displayFolder="" count="0" memberValueDatatype="20" unbalanced="0"/>
    <cacheHierarchy uniqueName="[Zudio_sales_data].[Sales]" caption="Sales" attribute="1" defaultMemberUniqueName="[Zudio_sales_data].[Sales].[All]" allUniqueName="[Zudio_sales_data].[Sales].[All]" dimensionUniqueName="[Zudio_sales_data]" displayFolder="" count="0" memberValueDatatype="5" unbalanced="0"/>
    <cacheHierarchy uniqueName="[Zudio_sales_data].[Order Value avg]" caption="Order Value avg" attribute="1" defaultMemberUniqueName="[Zudio_sales_data].[Order Value avg].[All]" allUniqueName="[Zudio_sales_data].[Order Value avg].[All]" dimensionUniqueName="[Zudio_sales_data]" displayFolder="" count="0" memberValueDatatype="5" unbalanced="0"/>
    <cacheHierarchy uniqueName="[Zudio_sales_data].[Assumed margin]" caption="Assumed margin" attribute="1" defaultMemberUniqueName="[Zudio_sales_data].[Assumed margin].[All]" allUniqueName="[Zudio_sales_data].[Assumed margin].[All]" dimensionUniqueName="[Zudio_sales_data]" displayFolder="" count="0" memberValueDatatype="5" unbalanced="0"/>
    <cacheHierarchy uniqueName="[Zudio_sales_data].[Estimated profit]" caption="Estimated profit" attribute="1" defaultMemberUniqueName="[Zudio_sales_data].[Estimated profit].[All]" allUniqueName="[Zudio_sales_data].[Estimated profit].[All]" dimensionUniqueName="[Zudio_sales_data]" displayFolder="" count="0" memberValueDatatype="5" unbalanced="0"/>
    <cacheHierarchy uniqueName="[Zudio_sales_data].[Profit margin]" caption="Profit margin" attribute="1" defaultMemberUniqueName="[Zudio_sales_data].[Profit margin].[All]" allUniqueName="[Zudio_sales_data].[Profit margin].[All]" dimensionUniqueName="[Zudio_sales_data]" displayFolder="" count="0" memberValueDatatype="5" unbalanced="0"/>
    <cacheHierarchy uniqueName="[Zudio_sales_data].[Sales_Display]" caption="Sales_Display" attribute="1" defaultMemberUniqueName="[Zudio_sales_data].[Sales_Display].[All]" allUniqueName="[Zudio_sales_data].[Sales_Display].[All]" dimensionUniqueName="[Zudio_sales_data]" displayFolder="" count="0" memberValueDatatype="130" unbalanced="0"/>
    <cacheHierarchy uniqueName="[Measures].[__XL_Count Zudio_sales_data]" caption="__XL_Count Zudio_sales_data" measure="1" displayFolder="" measureGroup="Zudio_sales_data" count="0" hidden="1"/>
    <cacheHierarchy uniqueName="[Measures].[__No measures defined]" caption="__No measures defined" measure="1" displayFolder="" count="0" hidden="1"/>
    <cacheHierarchy uniqueName="[Measures].[Count of Store Number]" caption="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Distinct Count of Store Number]" caption="Distinct Count of Store Number" measure="1" displayFolder="" measureGroup="Zudio_sales_data"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Zudio_sales_data" count="0" hidden="1">
      <extLst>
        <ext xmlns:x15="http://schemas.microsoft.com/office/spreadsheetml/2010/11/main" uri="{B97F6D7D-B522-45F9-BDA1-12C45D357490}">
          <x15:cacheHierarchy aggregatedColumn="27"/>
        </ext>
      </extLst>
    </cacheHierarchy>
    <cacheHierarchy uniqueName="[Measures].[Sum of Assumed margin]" caption="Sum of Assumed margin" measure="1" displayFolder="" measureGroup="Zudio_sales_data" count="0" hidden="1">
      <extLst>
        <ext xmlns:x15="http://schemas.microsoft.com/office/spreadsheetml/2010/11/main" uri="{B97F6D7D-B522-45F9-BDA1-12C45D357490}">
          <x15:cacheHierarchy aggregatedColumn="29"/>
        </ext>
      </extLst>
    </cacheHierarchy>
    <cacheHierarchy uniqueName="[Measures].[Average of Assumed margin]" caption="Average of Assumed margin" measure="1" displayFolder="" measureGroup="Zudio_sales_data"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207023150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9">
  <r>
    <s v="Karnataka"/>
    <s v="Bengaluru"/>
    <s v="Women"/>
    <s v="Tops"/>
    <s v="15"/>
    <s v="424173"/>
    <s v="Rented"/>
    <d v="2021-05-31T00:00:00"/>
    <n v="1100"/>
    <s v="Donald Horton"/>
    <s v="M27"/>
    <s v="Unit 5604 Box 6098 DPO AP 20626"/>
    <s v="Mobile"/>
    <s v="7897488733"/>
    <s v="11 AM - 8 PM"/>
    <n v="13"/>
    <s v="Not Available"/>
    <s v="CCTV, Alarm"/>
    <s v="77434"/>
    <d v="2024-01-18T00:00:00"/>
    <n v="1"/>
    <s v="Jan"/>
    <s v="291736"/>
    <s v="Donna Rodriguez"/>
    <s v="693"/>
    <n v="1764"/>
    <n v="1"/>
    <n v="705.6"/>
    <n v="705.6"/>
    <n v="0.35"/>
    <n v="246.95999999999998"/>
    <n v="0.35"/>
    <s v="₹705.6"/>
  </r>
  <r>
    <s v="Uttar Pradesh"/>
    <s v="Kanpur"/>
    <s v="Women"/>
    <s v="Jackets"/>
    <s v="95"/>
    <s v="420930"/>
    <s v="Owned"/>
    <d v="2021-01-02T00:00:00"/>
    <n v="1100"/>
    <s v="Monique Harris"/>
    <s v="M37"/>
    <s v="USCGC Williams FPO AA 72236"/>
    <s v="Landline"/>
    <s v="2413227659"/>
    <s v="9 AM - 8 PM"/>
    <n v="7"/>
    <s v="Available"/>
    <s v="CCTV, Alarm"/>
    <s v="68727"/>
    <d v="2024-01-24T00:00:00"/>
    <n v="1"/>
    <s v="Jan"/>
    <s v="947806"/>
    <s v="Susan Hill"/>
    <s v="675"/>
    <n v="1740"/>
    <n v="6"/>
    <n v="4176"/>
    <n v="696"/>
    <n v="0.35"/>
    <n v="1461.6"/>
    <n v="0.35"/>
    <s v="₹4 K"/>
  </r>
  <r>
    <s v="Gujarat"/>
    <s v="Surat"/>
    <s v="Kids"/>
    <s v="Sweaters"/>
    <s v="7"/>
    <s v="426430"/>
    <s v="Owned"/>
    <d v="2023-06-05T00:00:00"/>
    <n v="1300"/>
    <s v="Tammy Martinez"/>
    <s v="M91"/>
    <s v="57812 Rhonda Stream Suite 602 New Daniel, SC 99084"/>
    <s v="Mobile"/>
    <s v="9933662107"/>
    <s v="10 AM - 9 PM"/>
    <n v="6"/>
    <s v="Not Available"/>
    <s v="None"/>
    <s v="59759"/>
    <d v="2024-01-05T00:00:00"/>
    <n v="1"/>
    <s v="Jan"/>
    <s v="438133"/>
    <s v="Jennifer Blanchard"/>
    <s v="515"/>
    <n v="1889"/>
    <n v="6"/>
    <n v="4533.6000000000004"/>
    <n v="755.6"/>
    <n v="0.28000000000000003"/>
    <n v="1269.4080000000001"/>
    <n v="0.28000000000000003"/>
    <s v="₹5 K"/>
  </r>
  <r>
    <s v="Maharashtra"/>
    <s v="Nashik"/>
    <s v="Kids"/>
    <s v="Tops"/>
    <s v="97"/>
    <s v="407331"/>
    <s v="Rented"/>
    <d v="2024-01-29T00:00:00"/>
    <n v="1400"/>
    <s v="Mr. Jacob Miles"/>
    <s v="M95"/>
    <s v="6479 Christine Mountains Perezchester, AZ 35887"/>
    <s v="Mobile"/>
    <s v="6621983194"/>
    <s v="10 AM - 7 PM"/>
    <n v="4"/>
    <s v="Not Available"/>
    <s v="CCTV, Alarm"/>
    <s v="35297"/>
    <d v="2024-01-01T00:00:00"/>
    <n v="1"/>
    <s v="Jan"/>
    <s v="237215"/>
    <s v="Erica Hughes"/>
    <s v="459"/>
    <n v="1200"/>
    <n v="1"/>
    <n v="480"/>
    <n v="480"/>
    <n v="0.28000000000000003"/>
    <n v="134.4"/>
    <n v="0.28000000000000003"/>
    <s v="₹480"/>
  </r>
  <r>
    <s v="Uttar Pradesh"/>
    <s v="Agra"/>
    <s v="Men"/>
    <s v="Shirts"/>
    <s v="19"/>
    <s v="406436"/>
    <s v="Rented"/>
    <d v="2024-03-20T00:00:00"/>
    <n v="1300"/>
    <s v="Peter Eaton"/>
    <s v="M71"/>
    <s v="Unit 9188 Box 1212 DPO AE 45339"/>
    <s v="Mobile"/>
    <s v="9670204374"/>
    <s v="10 AM - 9 PM"/>
    <n v="13"/>
    <s v="Available"/>
    <s v="CCTV"/>
    <s v="42774"/>
    <d v="2024-01-24T00:00:00"/>
    <n v="1"/>
    <s v="Jan"/>
    <s v="859669"/>
    <s v="Joshua Sanders"/>
    <s v="395"/>
    <n v="2354"/>
    <n v="4"/>
    <n v="3766.4"/>
    <n v="941.6"/>
    <n v="0.22"/>
    <n v="828.60800000000006"/>
    <n v="0.22"/>
    <s v="₹4 K"/>
  </r>
  <r>
    <s v="Uttar Pradesh"/>
    <s v="Noida"/>
    <s v="Men"/>
    <s v="Hoodies"/>
    <s v="85"/>
    <s v="415176"/>
    <s v="Rented"/>
    <d v="2020-03-19T00:00:00"/>
    <n v="1400"/>
    <s v="Corey Jones"/>
    <s v="M34"/>
    <s v="43535 Wilson Crescent Suite 738 Mcbrideton, FL 72870"/>
    <s v="Landline"/>
    <s v="5638588246"/>
    <s v="10 AM - 9 PM"/>
    <n v="4"/>
    <s v="Available"/>
    <s v="CCTV, Alarm"/>
    <s v="51791"/>
    <d v="2024-01-27T00:00:00"/>
    <n v="1"/>
    <s v="Jan"/>
    <s v="635475"/>
    <s v="Thomas Garcia"/>
    <s v="811"/>
    <n v="1441"/>
    <n v="2"/>
    <n v="1152.8"/>
    <n v="576.4"/>
    <n v="0.22"/>
    <n v="253.61599999999999"/>
    <n v="0.22"/>
    <s v="₹1 K"/>
  </r>
  <r>
    <s v="Maharashtra"/>
    <s v="Solapur"/>
    <s v="Men"/>
    <s v="Shirts"/>
    <s v="72"/>
    <s v="401352"/>
    <s v="Owned"/>
    <d v="2020-10-28T00:00:00"/>
    <n v="800"/>
    <s v="James Davis"/>
    <s v="M32"/>
    <s v="Unit 4022 Box 1237 DPO AA 68513"/>
    <s v="Landline"/>
    <s v="2680493541"/>
    <s v="11 AM - 8 PM"/>
    <n v="6"/>
    <s v="Available"/>
    <s v="CCTV"/>
    <s v="68620"/>
    <d v="2024-01-06T00:00:00"/>
    <n v="1"/>
    <s v="Jan"/>
    <s v="455328"/>
    <s v="Nina Williams"/>
    <s v="425"/>
    <n v="2063"/>
    <n v="5"/>
    <n v="4126"/>
    <n v="825.2"/>
    <n v="0.22"/>
    <n v="907.72"/>
    <n v="0.22"/>
    <s v="₹4 K"/>
  </r>
  <r>
    <s v="Madhya Pradesh"/>
    <s v="Indore"/>
    <s v="Women"/>
    <s v="Sweaters"/>
    <s v="27"/>
    <s v="403527"/>
    <s v="Owned"/>
    <d v="2021-08-08T00:00:00"/>
    <n v="950"/>
    <s v="John Glass"/>
    <s v="M15"/>
    <s v="07221 Walker Mountains North Barbaraview, NH 19535"/>
    <s v="Mobile"/>
    <s v="9047487917"/>
    <s v="9 AM - 8 PM"/>
    <n v="9"/>
    <s v="Not Available"/>
    <s v="None"/>
    <s v="88095"/>
    <d v="2024-01-16T00:00:00"/>
    <n v="1"/>
    <s v="Jan"/>
    <s v="491912"/>
    <s v="Teresa Carpenter"/>
    <s v="754"/>
    <n v="1854"/>
    <n v="7"/>
    <n v="5191.2000000000007"/>
    <n v="741.60000000000014"/>
    <n v="0.35"/>
    <n v="1816.92"/>
    <n v="0.35"/>
    <s v="₹5 K"/>
  </r>
  <r>
    <s v="Uttar Pradesh"/>
    <s v="Kanpur"/>
    <s v="Women"/>
    <s v="Skirts"/>
    <s v="20"/>
    <s v="428113"/>
    <s v="Rented"/>
    <d v="2022-07-07T00:00:00"/>
    <n v="1400"/>
    <s v="Amanda Melendez"/>
    <s v="M76"/>
    <s v="PSC 8289, Box 1036 APO AE 23193"/>
    <s v="Landline"/>
    <s v="4631690104"/>
    <s v="10 AM - 7 PM"/>
    <n v="14"/>
    <s v="Available"/>
    <s v="CCTV"/>
    <s v="52094"/>
    <d v="2024-01-03T00:00:00"/>
    <n v="1"/>
    <s v="Jan"/>
    <s v="949679"/>
    <s v="Jeff Jackson"/>
    <s v="332"/>
    <n v="2627"/>
    <n v="3"/>
    <n v="3152.4"/>
    <n v="1050.8"/>
    <n v="0.35"/>
    <n v="1103.3399999999999"/>
    <n v="0.35"/>
    <s v="₹3 K"/>
  </r>
  <r>
    <s v="Gujarat"/>
    <s v="Ahmedabad"/>
    <s v="Men"/>
    <s v="Shirts"/>
    <s v="81"/>
    <s v="401791"/>
    <s v="Owned"/>
    <d v="2020-05-31T00:00:00"/>
    <n v="1000"/>
    <s v="Donna Clark"/>
    <s v="M97"/>
    <s v="9997 Miller Passage Port Madisonhaven, AL 61509"/>
    <s v="Landline"/>
    <s v="1605702469"/>
    <s v="11 AM - 8 PM"/>
    <n v="14"/>
    <s v="Not Available"/>
    <s v="Alarm"/>
    <s v="47656"/>
    <d v="2024-01-18T00:00:00"/>
    <n v="1"/>
    <s v="Jan"/>
    <s v="869378"/>
    <s v="Alexander Parsons"/>
    <s v="841"/>
    <n v="2689"/>
    <n v="6"/>
    <n v="6453.6"/>
    <n v="1075.6000000000001"/>
    <n v="0.22"/>
    <n v="1419.7920000000001"/>
    <n v="0.22"/>
    <s v="₹6 K"/>
  </r>
  <r>
    <s v="Delhi"/>
    <s v="New Delhi"/>
    <s v="Kids"/>
    <s v="T-Shirts"/>
    <s v="4"/>
    <s v="416365"/>
    <s v="Rented"/>
    <d v="2023-03-26T00:00:00"/>
    <n v="1400"/>
    <s v="Alexander Jones"/>
    <s v="M46"/>
    <s v="747 Mejia Harbor Timothychester, GA 16657"/>
    <s v="Mobile"/>
    <s v="6281054738"/>
    <s v="10 AM - 7 PM"/>
    <n v="3"/>
    <s v="Not Available"/>
    <s v="Alarm"/>
    <s v="63250"/>
    <d v="2024-01-06T00:00:00"/>
    <n v="1"/>
    <s v="Jan"/>
    <s v="933335"/>
    <s v="Yvette Thomas"/>
    <s v="306"/>
    <n v="1085"/>
    <n v="3"/>
    <n v="1302"/>
    <n v="434"/>
    <n v="0.28000000000000003"/>
    <n v="364.56000000000006"/>
    <n v="0.28000000000000003"/>
    <s v="₹1 K"/>
  </r>
  <r>
    <s v="Assam"/>
    <s v="Guwahati"/>
    <s v="Men"/>
    <s v="Skirts"/>
    <s v="7"/>
    <s v="424941"/>
    <s v="Owned"/>
    <d v="2022-06-14T00:00:00"/>
    <n v="1200"/>
    <s v="Christopher Cole"/>
    <s v="M52"/>
    <s v="433 Shaw Key New Aaron, WY 46337"/>
    <s v="Mobile"/>
    <s v="9184967171"/>
    <s v="10 AM - 9 PM"/>
    <n v="20"/>
    <s v="Not Available"/>
    <s v="Alarm"/>
    <s v="75992"/>
    <d v="2024-01-15T00:00:00"/>
    <n v="1"/>
    <s v="Jan"/>
    <s v="774455"/>
    <s v="Lauren Romero"/>
    <s v="386"/>
    <n v="2177"/>
    <n v="7"/>
    <n v="6095.6"/>
    <n v="870.80000000000007"/>
    <n v="0.22"/>
    <n v="1341.0320000000002"/>
    <n v="0.22"/>
    <s v="₹6 K"/>
  </r>
  <r>
    <s v="Rajasthan"/>
    <s v="Jaipur"/>
    <s v="Women"/>
    <s v="T-Shirts"/>
    <s v="97"/>
    <s v="430766"/>
    <s v="Owned"/>
    <d v="2020-01-04T00:00:00"/>
    <n v="1200"/>
    <s v="Dave Moore"/>
    <s v="M54"/>
    <s v="54233 Nancy Burgs Suite 435 Davidhaven, MT 62552"/>
    <s v="Mobile"/>
    <s v="9838456702"/>
    <s v="9 AM - 8 PM"/>
    <n v="18"/>
    <s v="Not Available"/>
    <s v="CCTV"/>
    <s v="93924"/>
    <d v="2024-01-29T00:00:00"/>
    <n v="1"/>
    <s v="Jan"/>
    <s v="310637"/>
    <s v="Kent Dean"/>
    <s v="296"/>
    <n v="2550"/>
    <n v="5"/>
    <n v="5100"/>
    <n v="1020"/>
    <n v="0.35"/>
    <n v="1785"/>
    <n v="0.35"/>
    <s v="₹5 K"/>
  </r>
  <r>
    <s v="Kerala"/>
    <s v="Kochi"/>
    <s v="Kids"/>
    <s v="T-Shirts"/>
    <s v="87"/>
    <s v="404743"/>
    <s v="Owned"/>
    <d v="2020-05-07T00:00:00"/>
    <n v="1400"/>
    <s v="Gary Shah"/>
    <s v="M93"/>
    <s v="94521 Brown Crest Apt. 894 New Rhondaland, LA 59553"/>
    <s v="Landline"/>
    <s v="5921276705"/>
    <s v="9 AM - 8 PM"/>
    <n v="16"/>
    <s v="Not Available"/>
    <s v="None"/>
    <s v="79490"/>
    <d v="2024-01-05T00:00:00"/>
    <n v="1"/>
    <s v="Jan"/>
    <s v="488877"/>
    <s v="Douglas King"/>
    <s v="840"/>
    <n v="2661"/>
    <n v="7"/>
    <n v="7450.8"/>
    <n v="1064.4000000000001"/>
    <n v="0.28000000000000003"/>
    <n v="2086.2240000000002"/>
    <n v="0.28000000000000003"/>
    <s v="₹7 K"/>
  </r>
  <r>
    <s v="Maharashtra"/>
    <s v="Satara"/>
    <s v="Men"/>
    <s v="Shoes"/>
    <s v="18"/>
    <s v="412078"/>
    <s v="Owned"/>
    <d v="2022-03-02T00:00:00"/>
    <n v="800"/>
    <s v="Howard Ortiz"/>
    <s v="M1"/>
    <s v="Unit 0372 Box 5166 DPO AP 73256"/>
    <s v="Mobile"/>
    <s v="6099016226"/>
    <s v="10 AM - 9 PM"/>
    <n v="3"/>
    <s v="Available"/>
    <s v="CCTV, Alarm"/>
    <s v="20823"/>
    <d v="2024-01-05T00:00:00"/>
    <n v="1"/>
    <s v="Jan"/>
    <s v="331006"/>
    <s v="Todd Dawson"/>
    <s v="629"/>
    <n v="2859"/>
    <n v="2"/>
    <n v="2287.2000000000003"/>
    <n v="1143.6000000000001"/>
    <n v="0.22"/>
    <n v="503.18400000000008"/>
    <n v="0.22"/>
    <s v="₹2 K"/>
  </r>
  <r>
    <s v="Maharashtra"/>
    <s v="Satara"/>
    <s v="Men"/>
    <s v="Pants"/>
    <s v="5"/>
    <s v="404714"/>
    <s v="Rented"/>
    <d v="2024-09-26T00:00:00"/>
    <n v="1300"/>
    <s v="Justin West"/>
    <s v="M15"/>
    <s v="USS Powell FPO AA 58272"/>
    <s v="Landline"/>
    <s v="5623313292"/>
    <s v="10 AM - 9 PM"/>
    <n v="6"/>
    <s v="Available"/>
    <s v="CCTV"/>
    <s v="77734"/>
    <d v="2024-01-22T00:00:00"/>
    <n v="1"/>
    <s v="Jan"/>
    <s v="992110"/>
    <s v="Ann Massey"/>
    <s v="554"/>
    <n v="616"/>
    <n v="6"/>
    <n v="1478.4"/>
    <n v="246.4"/>
    <n v="0.22"/>
    <n v="325.24800000000005"/>
    <n v="0.22"/>
    <s v="₹1 K"/>
  </r>
  <r>
    <s v="Madhya Pradesh"/>
    <s v="Indore"/>
    <s v="Men"/>
    <s v="Dresses"/>
    <s v="66"/>
    <s v="412888"/>
    <s v="Owned"/>
    <d v="2022-04-28T00:00:00"/>
    <n v="1000"/>
    <s v="Randall Brown"/>
    <s v="M92"/>
    <s v="USCGC Munoz FPO AE 94216"/>
    <s v="Landline"/>
    <s v="1089762704"/>
    <s v="9 AM - 8 PM"/>
    <n v="4"/>
    <s v="Available"/>
    <s v="CCTV, Alarm"/>
    <s v="51952"/>
    <d v="2024-01-13T00:00:00"/>
    <n v="1"/>
    <s v="Jan"/>
    <s v="253682"/>
    <s v="Lisa Holt"/>
    <s v="215"/>
    <n v="2128"/>
    <n v="6"/>
    <n v="5107.2000000000007"/>
    <n v="851.20000000000016"/>
    <n v="0.22"/>
    <n v="1123.5840000000001"/>
    <n v="0.22"/>
    <s v="₹5 K"/>
  </r>
  <r>
    <s v="Gujarat"/>
    <s v="Ahmedabad"/>
    <s v="Men"/>
    <s v="Tops"/>
    <s v="67"/>
    <s v="432667"/>
    <s v="Owned"/>
    <d v="2022-04-30T00:00:00"/>
    <n v="1100"/>
    <s v="Crystal Carter"/>
    <s v="M24"/>
    <s v="968 Peterson Dale Apt. 722 Moorechester, WI 54573"/>
    <s v="Landline"/>
    <s v="5129072026"/>
    <s v="9 AM - 8 PM"/>
    <n v="17"/>
    <s v="Available"/>
    <s v="None"/>
    <s v="26302"/>
    <d v="2024-01-30T00:00:00"/>
    <n v="1"/>
    <s v="Jan"/>
    <s v="234251"/>
    <s v="Amanda Harris"/>
    <s v="961"/>
    <n v="759"/>
    <n v="2"/>
    <n v="607.20000000000005"/>
    <n v="303.60000000000002"/>
    <n v="0.22"/>
    <n v="133.584"/>
    <n v="0.22"/>
    <s v="₹607.2"/>
  </r>
  <r>
    <s v="Kerala"/>
    <s v="Kochi"/>
    <s v="Women"/>
    <s v="Dresses"/>
    <s v="8"/>
    <s v="403438"/>
    <s v="Owned"/>
    <d v="2023-07-24T00:00:00"/>
    <n v="950"/>
    <s v="Brandi Hansen DVM"/>
    <s v="M33"/>
    <s v="400 Ware Cape Apt. 678 South Kristy, AL 35573"/>
    <s v="Mobile"/>
    <s v="6665351964"/>
    <s v="11 AM - 8 PM"/>
    <n v="15"/>
    <s v="Not Available"/>
    <s v="Alarm"/>
    <s v="54510"/>
    <d v="2024-01-12T00:00:00"/>
    <n v="1"/>
    <s v="Jan"/>
    <s v="483390"/>
    <s v="Taylor Blanchard"/>
    <s v="999"/>
    <n v="680"/>
    <n v="5"/>
    <n v="1360"/>
    <n v="272"/>
    <n v="0.35"/>
    <n v="475.99999999999994"/>
    <n v="0.35"/>
    <s v="₹1 K"/>
  </r>
  <r>
    <s v="Karnataka"/>
    <s v="Mysuru"/>
    <s v="Kids"/>
    <s v="Dresses"/>
    <s v="48"/>
    <s v="414103"/>
    <s v="Rented"/>
    <d v="2023-07-11T00:00:00"/>
    <n v="1300"/>
    <s v="Jessica Good"/>
    <s v="M66"/>
    <s v="2325 Mary Isle Suite 108 Michaelview, OK 17995"/>
    <s v="Landline"/>
    <s v="2888881522"/>
    <s v="10 AM - 7 PM"/>
    <n v="7"/>
    <s v="Available"/>
    <s v="CCTV"/>
    <s v="18138"/>
    <d v="2024-01-28T00:00:00"/>
    <n v="1"/>
    <s v="Jan"/>
    <s v="599126"/>
    <s v="Heather Small"/>
    <s v="210"/>
    <n v="798"/>
    <n v="2"/>
    <n v="638.40000000000009"/>
    <n v="319.20000000000005"/>
    <n v="0.28000000000000003"/>
    <n v="178.75200000000004"/>
    <n v="0.28000000000000003"/>
    <s v="₹638.4"/>
  </r>
  <r>
    <s v="Rajasthan"/>
    <s v="Jaipur"/>
    <s v="Kids"/>
    <s v="Pants"/>
    <s v="13"/>
    <s v="410110"/>
    <s v="Rented"/>
    <d v="2020-12-12T00:00:00"/>
    <n v="950"/>
    <s v="Nicole Wright"/>
    <s v="M85"/>
    <s v="93634 Booth Green Delgadochester, ID 20837"/>
    <s v="Landline"/>
    <s v="0122972154"/>
    <s v="9 AM - 8 PM"/>
    <n v="12"/>
    <s v="Not Available"/>
    <s v="None"/>
    <s v="21476"/>
    <d v="2024-01-31T00:00:00"/>
    <n v="1"/>
    <s v="Jan"/>
    <s v="878062"/>
    <s v="Tracy Ballard"/>
    <s v="542"/>
    <n v="2202"/>
    <n v="8"/>
    <n v="7046.4000000000015"/>
    <n v="880.80000000000018"/>
    <n v="0.28000000000000003"/>
    <n v="1972.9920000000006"/>
    <n v="0.28000000000000003"/>
    <s v="₹7 K"/>
  </r>
  <r>
    <s v="Uttar Pradesh"/>
    <s v="Meerut"/>
    <s v="Kids"/>
    <s v="Jackets"/>
    <s v="30"/>
    <s v="438605"/>
    <s v="Rented"/>
    <d v="2023-06-05T00:00:00"/>
    <n v="1100"/>
    <s v="Ashley Franco"/>
    <s v="M12"/>
    <s v="148 Stout Shoals Apt. 233 East Joshua, IN 48504"/>
    <s v="Mobile"/>
    <s v="8488166075"/>
    <s v="10 AM - 9 PM"/>
    <n v="12"/>
    <s v="Available"/>
    <s v="CCTV, Alarm"/>
    <s v="83496"/>
    <d v="2024-01-15T00:00:00"/>
    <n v="1"/>
    <s v="Jan"/>
    <s v="839183"/>
    <s v="Kristin Webb"/>
    <s v="565"/>
    <n v="2470"/>
    <n v="7"/>
    <n v="6916"/>
    <n v="988"/>
    <n v="0.28000000000000003"/>
    <n v="1936.4800000000002"/>
    <n v="0.28000000000000003"/>
    <s v="₹7 K"/>
  </r>
  <r>
    <s v="Maharashtra"/>
    <s v="Jalna"/>
    <s v="Women"/>
    <s v="Tops"/>
    <s v="2"/>
    <s v="425729"/>
    <s v="Rented"/>
    <d v="2024-10-23T00:00:00"/>
    <n v="1300"/>
    <s v="David Marks"/>
    <s v="M77"/>
    <s v="5338 Blair Road Stevenside, NH 60916"/>
    <s v="Landline"/>
    <s v="0376683096"/>
    <s v="10 AM - 9 PM"/>
    <n v="13"/>
    <s v="Available"/>
    <s v="CCTV"/>
    <s v="68133"/>
    <d v="2024-01-19T00:00:00"/>
    <n v="1"/>
    <s v="Jan"/>
    <s v="333224"/>
    <s v="Jennifer Pace"/>
    <s v="737"/>
    <n v="727"/>
    <n v="5"/>
    <n v="1454"/>
    <n v="290.8"/>
    <n v="0.35"/>
    <n v="508.9"/>
    <n v="0.35"/>
    <s v="₹1 K"/>
  </r>
  <r>
    <s v="Tamil Nadu"/>
    <s v="Madurai"/>
    <s v="Women"/>
    <s v="Hoodies"/>
    <s v="38"/>
    <s v="439416"/>
    <s v="Rented"/>
    <d v="2022-12-09T00:00:00"/>
    <n v="1000"/>
    <s v="Ronald Dudley"/>
    <s v="M10"/>
    <s v="73112 Brown Vista Apt. 140 South Ernest, TX 32429"/>
    <s v="Landline"/>
    <s v="4494857567"/>
    <s v="9 AM - 8 PM"/>
    <n v="11"/>
    <s v="Not Available"/>
    <s v="None"/>
    <s v="64500"/>
    <d v="2024-01-26T00:00:00"/>
    <n v="1"/>
    <s v="Jan"/>
    <s v="735591"/>
    <s v="Michelle Murphy"/>
    <s v="750"/>
    <n v="2049"/>
    <n v="2"/>
    <n v="1639.2"/>
    <n v="819.6"/>
    <n v="0.35"/>
    <n v="573.72"/>
    <n v="0.35"/>
    <s v="₹2 K"/>
  </r>
  <r>
    <s v="Rajasthan"/>
    <s v="Jaipur"/>
    <s v="Men"/>
    <s v="Tops"/>
    <s v="87"/>
    <s v="437022"/>
    <s v="Owned"/>
    <d v="2023-01-14T00:00:00"/>
    <n v="950"/>
    <s v="Michelle Wade"/>
    <s v="M83"/>
    <s v="0683 Lee Street Suite 569 South Lisashire, CT 55866"/>
    <s v="Landline"/>
    <s v="0262831482"/>
    <s v="10 AM - 9 PM"/>
    <n v="6"/>
    <s v="Not Available"/>
    <s v="CCTV, Alarm"/>
    <s v="78887"/>
    <d v="2024-01-25T00:00:00"/>
    <n v="1"/>
    <s v="Jan"/>
    <s v="439427"/>
    <s v="Frank Coffey"/>
    <s v="576"/>
    <n v="1472"/>
    <n v="6"/>
    <n v="3532.8"/>
    <n v="588.80000000000007"/>
    <n v="0.22"/>
    <n v="777.21600000000001"/>
    <n v="0.22"/>
    <s v="₹4 K"/>
  </r>
  <r>
    <s v="Gujarat"/>
    <s v="Surat"/>
    <s v="Men"/>
    <s v="Tops"/>
    <s v="90"/>
    <s v="410977"/>
    <s v="Owned"/>
    <d v="2024-04-20T00:00:00"/>
    <n v="1400"/>
    <s v="Robert Pace"/>
    <s v="M35"/>
    <s v="7637 Christina Junctions Montoyachester, MI 78855"/>
    <s v="Landline"/>
    <s v="1748360931"/>
    <s v="11 AM - 8 PM"/>
    <n v="18"/>
    <s v="Available"/>
    <s v="CCTV, Alarm"/>
    <s v="54547"/>
    <d v="2024-01-22T00:00:00"/>
    <n v="1"/>
    <s v="Jan"/>
    <s v="391801"/>
    <s v="Jamie Howard"/>
    <s v="632"/>
    <n v="2731"/>
    <n v="8"/>
    <n v="8739.2000000000007"/>
    <n v="1092.4000000000001"/>
    <n v="0.22"/>
    <n v="1922.6240000000003"/>
    <n v="0.22"/>
    <s v="₹9 K"/>
  </r>
  <r>
    <s v="Uttar Pradesh"/>
    <s v="Lucknow"/>
    <s v="Women"/>
    <s v="Hoodies"/>
    <s v="35"/>
    <s v="401580"/>
    <s v="Rented"/>
    <d v="2024-10-06T00:00:00"/>
    <n v="1400"/>
    <s v="Laura Kelley"/>
    <s v="M37"/>
    <s v="805 Shaw Street Wilsonfurt, OR 06530"/>
    <s v="Mobile"/>
    <s v="9301082062"/>
    <s v="10 AM - 9 PM"/>
    <n v="16"/>
    <s v="Not Available"/>
    <s v="CCTV"/>
    <s v="71044"/>
    <d v="2024-01-28T00:00:00"/>
    <n v="1"/>
    <s v="Jan"/>
    <s v="349716"/>
    <s v="Matthew Anderson"/>
    <s v="447"/>
    <n v="1194"/>
    <n v="8"/>
    <n v="3820.8"/>
    <n v="477.6"/>
    <n v="0.35"/>
    <n v="1337.28"/>
    <n v="0.35"/>
    <s v="₹4 K"/>
  </r>
  <r>
    <s v="Chhattisgarh"/>
    <s v="Chhattisgarh"/>
    <s v="Kids"/>
    <s v="Jeans"/>
    <s v="19"/>
    <s v="406787"/>
    <s v="Owned"/>
    <d v="2022-06-24T00:00:00"/>
    <n v="1200"/>
    <s v="Lucas Walker"/>
    <s v="M22"/>
    <s v="874 Shelton Ways Apt. 037 Brittneychester, NE 62951"/>
    <s v="Landline"/>
    <s v="5301803042"/>
    <s v="9 AM - 8 PM"/>
    <n v="3"/>
    <s v="Available"/>
    <s v="CCTV"/>
    <s v="22131"/>
    <d v="2024-01-19T00:00:00"/>
    <n v="1"/>
    <s v="Jan"/>
    <s v="178297"/>
    <s v="Lisa Bell"/>
    <s v="584"/>
    <n v="1321"/>
    <n v="8"/>
    <n v="4227.2"/>
    <n v="528.4"/>
    <n v="0.28000000000000003"/>
    <n v="1183.616"/>
    <n v="0.28000000000000003"/>
    <s v="₹4 K"/>
  </r>
  <r>
    <s v="Delhi"/>
    <s v="New Delhi"/>
    <s v="Men"/>
    <s v="Jackets"/>
    <s v="49"/>
    <s v="413012"/>
    <s v="Owned"/>
    <d v="2023-09-23T00:00:00"/>
    <n v="1000"/>
    <s v="Dillon Odonnell"/>
    <s v="M62"/>
    <s v="Unit 2390 Box 4758 DPO AA 13701"/>
    <s v="Mobile"/>
    <s v="6201849228"/>
    <s v="10 AM - 9 PM"/>
    <n v="15"/>
    <s v="Not Available"/>
    <s v="Alarm"/>
    <s v="90083"/>
    <d v="2024-01-18T00:00:00"/>
    <n v="1"/>
    <s v="Jan"/>
    <s v="225806"/>
    <s v="Richard Meyers"/>
    <s v="613"/>
    <n v="2039"/>
    <n v="8"/>
    <n v="6524.8"/>
    <n v="815.6"/>
    <n v="0.22"/>
    <n v="1435.4560000000001"/>
    <n v="0.22"/>
    <s v="₹7 K"/>
  </r>
  <r>
    <s v="Maharashtra"/>
    <s v="Jalna"/>
    <s v="Men"/>
    <s v="T-Shirts"/>
    <s v="42"/>
    <s v="417154"/>
    <s v="Owned"/>
    <d v="2023-07-13T00:00:00"/>
    <n v="950"/>
    <s v="Sharon Church"/>
    <s v="M72"/>
    <s v="968 Kenneth Isle New Joshua, KS 42082"/>
    <s v="Landline"/>
    <s v="4806395377"/>
    <s v="11 AM - 8 PM"/>
    <n v="18"/>
    <s v="Not Available"/>
    <s v="None"/>
    <s v="79343"/>
    <d v="2024-01-04T00:00:00"/>
    <n v="1"/>
    <s v="Jan"/>
    <s v="515214"/>
    <s v="Karen Harding"/>
    <s v="908"/>
    <n v="1660"/>
    <n v="8"/>
    <n v="5312"/>
    <n v="664"/>
    <n v="0.22"/>
    <n v="1168.6400000000001"/>
    <n v="0.22"/>
    <s v="₹5 K"/>
  </r>
  <r>
    <s v="Maharashtra"/>
    <s v="Mumbai"/>
    <s v="Men"/>
    <s v="Shoes"/>
    <s v="46"/>
    <s v="420451"/>
    <s v="Rented"/>
    <d v="2023-02-06T00:00:00"/>
    <n v="800"/>
    <s v="Antonio Brady"/>
    <s v="M67"/>
    <s v="259 Xavier Vista North Connorchester, AR 63242"/>
    <s v="Landline"/>
    <s v="3414667452"/>
    <s v="11 AM - 8 PM"/>
    <n v="20"/>
    <s v="Not Available"/>
    <s v="None"/>
    <s v="39513"/>
    <d v="2024-01-17T00:00:00"/>
    <n v="1"/>
    <s v="Jan"/>
    <s v="158766"/>
    <s v="Alan Wright"/>
    <s v="712"/>
    <n v="1596"/>
    <n v="3"/>
    <n v="1915.2"/>
    <n v="638.4"/>
    <n v="0.22"/>
    <n v="421.34399999999999"/>
    <n v="0.22"/>
    <s v="₹2 K"/>
  </r>
  <r>
    <s v="Assam"/>
    <s v="Guwahati"/>
    <s v="Kids"/>
    <s v="Tops"/>
    <s v="89"/>
    <s v="413084"/>
    <s v="Owned"/>
    <d v="2024-03-04T00:00:00"/>
    <n v="1200"/>
    <s v="Jason Mccullough"/>
    <s v="M64"/>
    <s v="128 Adkins Roads Apt. 289 Davisburgh, IA 13111"/>
    <s v="Mobile"/>
    <s v="8168528525"/>
    <s v="11 AM - 8 PM"/>
    <n v="10"/>
    <s v="Available"/>
    <s v="None"/>
    <s v="22381"/>
    <d v="2024-01-07T00:00:00"/>
    <n v="1"/>
    <s v="Jan"/>
    <s v="291409"/>
    <s v="Jennifer Porter"/>
    <s v="301"/>
    <n v="2632"/>
    <n v="5"/>
    <n v="5264"/>
    <n v="1052.8"/>
    <n v="0.28000000000000003"/>
    <n v="1473.92"/>
    <n v="0.28000000000000003"/>
    <s v="₹5 K"/>
  </r>
  <r>
    <s v="Tamil Nadu"/>
    <s v="Madurai"/>
    <s v="Men"/>
    <s v="Tops"/>
    <s v="89"/>
    <s v="415257"/>
    <s v="Rented"/>
    <d v="2021-10-29T00:00:00"/>
    <n v="1400"/>
    <s v="Timothy Hernandez"/>
    <s v="M43"/>
    <s v="99138 Aguilar Camp Philipville, TX 44385"/>
    <s v="Landline"/>
    <s v="5934435652"/>
    <s v="11 AM - 8 PM"/>
    <n v="7"/>
    <s v="Not Available"/>
    <s v="CCTV, Alarm"/>
    <s v="99636"/>
    <d v="2024-01-02T00:00:00"/>
    <n v="1"/>
    <s v="Jan"/>
    <s v="947597"/>
    <s v="John Preston"/>
    <s v="927"/>
    <n v="2900"/>
    <n v="4"/>
    <n v="4640"/>
    <n v="1160"/>
    <n v="0.22"/>
    <n v="1020.8"/>
    <n v="0.22"/>
    <s v="₹5 K"/>
  </r>
  <r>
    <s v="Maharashtra"/>
    <s v="Jalna"/>
    <s v="Women"/>
    <s v="Dresses"/>
    <s v="68"/>
    <s v="422251"/>
    <s v="Rented"/>
    <d v="2023-07-30T00:00:00"/>
    <n v="950"/>
    <s v="Robert Rosales"/>
    <s v="M38"/>
    <s v="71711 Sydney Pass Apt. 952 Stevenfort, ID 43886"/>
    <s v="Landline"/>
    <s v="3699948180"/>
    <s v="11 AM - 8 PM"/>
    <n v="15"/>
    <s v="Not Available"/>
    <s v="Alarm"/>
    <s v="71898"/>
    <d v="2024-01-21T00:00:00"/>
    <n v="1"/>
    <s v="Jan"/>
    <s v="891551"/>
    <s v="Linda Robinson"/>
    <s v="501"/>
    <n v="2530"/>
    <n v="7"/>
    <n v="7084"/>
    <n v="1012"/>
    <n v="0.35"/>
    <n v="2479.3999999999996"/>
    <n v="0.35"/>
    <s v="₹7 K"/>
  </r>
  <r>
    <s v="Chandigarh"/>
    <s v="Chandigarh"/>
    <s v="Women"/>
    <s v="Shirts"/>
    <s v="50"/>
    <s v="423785"/>
    <s v="Rented"/>
    <d v="2020-07-07T00:00:00"/>
    <n v="1400"/>
    <s v="Daryl Black"/>
    <s v="M20"/>
    <s v="09537 Brenda Overpass Suite 135 New Nathaniel, RI 93521"/>
    <s v="Mobile"/>
    <s v="7618089172"/>
    <s v="11 AM - 8 PM"/>
    <n v="11"/>
    <s v="Available"/>
    <s v="Alarm"/>
    <s v="94719"/>
    <d v="2024-01-24T00:00:00"/>
    <n v="1"/>
    <s v="Jan"/>
    <s v="644860"/>
    <s v="Katrina Bryan"/>
    <s v="230"/>
    <n v="1822"/>
    <n v="3"/>
    <n v="2186.4"/>
    <n v="728.80000000000007"/>
    <n v="0.35"/>
    <n v="765.24"/>
    <n v="0.35"/>
    <s v="₹2 K"/>
  </r>
  <r>
    <s v="Maharashtra"/>
    <s v="Kolhapur"/>
    <s v="Kids"/>
    <s v="Sweaters"/>
    <s v="92"/>
    <s v="409629"/>
    <s v="Rented"/>
    <d v="2021-11-15T00:00:00"/>
    <n v="1400"/>
    <s v="Rhonda Williams"/>
    <s v="M56"/>
    <s v="21054 Andrew Tunnel Apt. 967 New Stevenberg, RI 40846"/>
    <s v="Landline"/>
    <s v="5018820075"/>
    <s v="11 AM - 8 PM"/>
    <n v="19"/>
    <s v="Not Available"/>
    <s v="None"/>
    <s v="40073"/>
    <d v="2024-01-12T00:00:00"/>
    <n v="1"/>
    <s v="Jan"/>
    <s v="438261"/>
    <s v="Christina Walker"/>
    <s v="663"/>
    <n v="1073"/>
    <n v="3"/>
    <n v="1287.6000000000001"/>
    <n v="429.20000000000005"/>
    <n v="0.28000000000000003"/>
    <n v="360.52800000000008"/>
    <n v="0.28000000000000003"/>
    <s v="₹1 K"/>
  </r>
  <r>
    <s v="Telangana"/>
    <s v="Hyderabad"/>
    <s v="Kids"/>
    <s v="Tops"/>
    <s v="53"/>
    <s v="423144"/>
    <s v="Rented"/>
    <d v="2021-02-21T00:00:00"/>
    <n v="1200"/>
    <s v="Maria Mitchell"/>
    <s v="M79"/>
    <s v="79220 Pena Dam Suite 102 Mcintyreville, OK 69338"/>
    <s v="Landline"/>
    <s v="1768126499"/>
    <s v="11 AM - 8 PM"/>
    <n v="7"/>
    <s v="Not Available"/>
    <s v="Alarm"/>
    <s v="15462"/>
    <d v="2024-01-30T00:00:00"/>
    <n v="1"/>
    <s v="Jan"/>
    <s v="664019"/>
    <s v="Ashley Perry"/>
    <s v="253"/>
    <n v="1572"/>
    <n v="1"/>
    <n v="628.80000000000007"/>
    <n v="628.80000000000007"/>
    <n v="0.28000000000000003"/>
    <n v="176.06400000000005"/>
    <n v="0.28000000000000003"/>
    <s v="₹628.8"/>
  </r>
  <r>
    <s v="Haryana"/>
    <s v="Faridabad"/>
    <s v="Kids"/>
    <s v="T-Shirts"/>
    <s v="63"/>
    <s v="428165"/>
    <s v="Owned"/>
    <d v="2024-07-22T00:00:00"/>
    <n v="1200"/>
    <s v="Rachel Moore"/>
    <s v="M11"/>
    <s v="22635 Greene Centers Nicoleview, MS 12975"/>
    <s v="Landline"/>
    <s v="3441121123"/>
    <s v="11 AM - 8 PM"/>
    <n v="14"/>
    <s v="Available"/>
    <s v="None"/>
    <s v="31002"/>
    <d v="2024-01-01T00:00:00"/>
    <n v="1"/>
    <s v="Jan"/>
    <s v="122501"/>
    <s v="Bryan Carpenter"/>
    <s v="310"/>
    <n v="2499"/>
    <n v="7"/>
    <n v="6997.2000000000007"/>
    <n v="999.60000000000014"/>
    <n v="0.28000000000000003"/>
    <n v="1959.2160000000003"/>
    <n v="0.28000000000000003"/>
    <s v="₹7 K"/>
  </r>
  <r>
    <s v="Uttar Pradesh"/>
    <s v="Agra"/>
    <s v="Men"/>
    <s v="Dresses"/>
    <s v="57"/>
    <s v="407559"/>
    <s v="Owned"/>
    <d v="2021-03-11T00:00:00"/>
    <n v="1400"/>
    <s v="Barbara Snyder"/>
    <s v="M88"/>
    <s v="38835 Steven Pines Alexanderbury, OR 89193"/>
    <s v="Landline"/>
    <s v="3660234003"/>
    <s v="10 AM - 9 PM"/>
    <n v="10"/>
    <s v="Not Available"/>
    <s v="Alarm"/>
    <s v="48518"/>
    <d v="2024-01-15T00:00:00"/>
    <n v="1"/>
    <s v="Jan"/>
    <s v="638391"/>
    <s v="Jeffrey Espinoza"/>
    <s v="779"/>
    <n v="2043"/>
    <n v="8"/>
    <n v="6537.6"/>
    <n v="817.2"/>
    <n v="0.22"/>
    <n v="1438.2720000000002"/>
    <n v="0.22"/>
    <s v="₹7 K"/>
  </r>
  <r>
    <s v="Chhattisgarh"/>
    <s v="Chhattisgarh"/>
    <s v="Men"/>
    <s v="Sweaters"/>
    <s v="52"/>
    <s v="438647"/>
    <s v="Owned"/>
    <d v="2022-10-18T00:00:00"/>
    <n v="1100"/>
    <s v="Karina Sutton"/>
    <s v="M2"/>
    <s v="7493 Evans Square Apt. 710 Port Heatherchester, MA 04631"/>
    <s v="Landline"/>
    <s v="0989914328"/>
    <s v="9 AM - 8 PM"/>
    <n v="17"/>
    <s v="Available"/>
    <s v="None"/>
    <s v="37800"/>
    <d v="2024-01-16T00:00:00"/>
    <n v="1"/>
    <s v="Jan"/>
    <s v="908637"/>
    <s v="Joyce Stone"/>
    <s v="462"/>
    <n v="2426"/>
    <n v="4"/>
    <n v="3881.6000000000004"/>
    <n v="970.40000000000009"/>
    <n v="0.22"/>
    <n v="853.95200000000011"/>
    <n v="0.22"/>
    <s v="₹4 K"/>
  </r>
  <r>
    <s v="Maharashtra"/>
    <s v="Pune"/>
    <s v="Men"/>
    <s v="Tops"/>
    <s v="87"/>
    <s v="420399"/>
    <s v="Rented"/>
    <d v="2020-05-01T00:00:00"/>
    <n v="1200"/>
    <s v="Brent Buchanan"/>
    <s v="M33"/>
    <s v="5499 James Forges East Elizabethstad, GA 54631"/>
    <s v="Mobile"/>
    <s v="7385884531"/>
    <s v="10 AM - 9 PM"/>
    <n v="13"/>
    <s v="Available"/>
    <s v="None"/>
    <s v="74519"/>
    <d v="2024-01-31T00:00:00"/>
    <n v="1"/>
    <s v="Jan"/>
    <s v="612702"/>
    <s v="Mark Bush"/>
    <s v="255"/>
    <n v="2015"/>
    <n v="6"/>
    <n v="4836"/>
    <n v="806"/>
    <n v="0.22"/>
    <n v="1063.92"/>
    <n v="0.22"/>
    <s v="₹5 K"/>
  </r>
  <r>
    <s v="Maharashtra"/>
    <s v="Mumbai"/>
    <s v="Kids"/>
    <s v="Tops"/>
    <s v="45"/>
    <s v="412211"/>
    <s v="Rented"/>
    <d v="2024-01-25T00:00:00"/>
    <n v="800"/>
    <s v="Sheila Gonzalez"/>
    <s v="M96"/>
    <s v="645 Mcgrath Loaf Suite 353 Charlesville, MS 47064"/>
    <s v="Mobile"/>
    <s v="8502671785"/>
    <s v="11 AM - 8 PM"/>
    <n v="5"/>
    <s v="Available"/>
    <s v="Alarm"/>
    <s v="52866"/>
    <d v="2024-01-05T00:00:00"/>
    <n v="1"/>
    <s v="Jan"/>
    <s v="154546"/>
    <s v="Stephanie Richardson"/>
    <s v="635"/>
    <n v="2199"/>
    <n v="5"/>
    <n v="4398"/>
    <n v="879.6"/>
    <n v="0.28000000000000003"/>
    <n v="1231.44"/>
    <n v="0.28000000000000003"/>
    <s v="₹4 K"/>
  </r>
  <r>
    <s v="Goa"/>
    <s v="Goa"/>
    <s v="Women"/>
    <s v="Skirts"/>
    <s v="1"/>
    <s v="403411"/>
    <s v="Owned"/>
    <d v="2024-04-24T00:00:00"/>
    <n v="950"/>
    <s v="James Harris"/>
    <s v="M49"/>
    <s v="600 Moran Junction Suite 782 South Alexander, ND 00944"/>
    <s v="Mobile"/>
    <s v="9559363767"/>
    <s v="10 AM - 9 PM"/>
    <n v="9"/>
    <s v="Available"/>
    <s v="CCTV"/>
    <s v="14720"/>
    <d v="2024-01-20T00:00:00"/>
    <n v="1"/>
    <s v="Jan"/>
    <s v="385818"/>
    <s v="Anthony Larson"/>
    <s v="586"/>
    <n v="2791"/>
    <n v="5"/>
    <n v="5582"/>
    <n v="1116.4000000000001"/>
    <n v="0.35"/>
    <n v="1953.6999999999998"/>
    <n v="0.35"/>
    <s v="₹6 K"/>
  </r>
  <r>
    <s v="Tamil Nadu"/>
    <s v="Chennai"/>
    <s v="Women"/>
    <s v="Jackets"/>
    <s v="73"/>
    <s v="426588"/>
    <s v="Rented"/>
    <d v="2022-03-16T00:00:00"/>
    <n v="1200"/>
    <s v="Rebecca Brooks"/>
    <s v="M58"/>
    <s v="3486 Hamilton Lock Suite 950 North Loganbury, AZ 23881"/>
    <s v="Landline"/>
    <s v="4174386372"/>
    <s v="9 AM - 8 PM"/>
    <n v="8"/>
    <s v="Available"/>
    <s v="CCTV, Alarm"/>
    <s v="43368"/>
    <d v="2024-01-27T00:00:00"/>
    <n v="1"/>
    <s v="Jan"/>
    <s v="314467"/>
    <s v="Nathaniel Cline"/>
    <s v="618"/>
    <n v="2756"/>
    <n v="7"/>
    <n v="7716.8"/>
    <n v="1102.4000000000001"/>
    <n v="0.35"/>
    <n v="2700.88"/>
    <n v="0.35"/>
    <s v="₹8 K"/>
  </r>
  <r>
    <s v="Uttar Pradesh"/>
    <s v="Agra"/>
    <s v="Men"/>
    <s v="Jeans"/>
    <s v="44"/>
    <s v="412302"/>
    <s v="Rented"/>
    <d v="2023-01-10T00:00:00"/>
    <n v="1000"/>
    <s v="Amber Young"/>
    <s v="M59"/>
    <s v="45783 Melissa Keys Apt. 559 Jacksontown, NV 73767"/>
    <s v="Landline"/>
    <s v="3733709932"/>
    <s v="11 AM - 8 PM"/>
    <n v="9"/>
    <s v="Available"/>
    <s v="CCTV, Alarm"/>
    <s v="99177"/>
    <d v="2024-01-20T00:00:00"/>
    <n v="1"/>
    <s v="Jan"/>
    <s v="102485"/>
    <s v="Brandi Ewing"/>
    <s v="740"/>
    <n v="1676"/>
    <n v="6"/>
    <n v="4022.4"/>
    <n v="670.4"/>
    <n v="0.22"/>
    <n v="884.928"/>
    <n v="0.22"/>
    <s v="₹4 K"/>
  </r>
  <r>
    <s v="Tamil Nadu"/>
    <s v="Madurai"/>
    <s v="Kids"/>
    <s v="Jackets"/>
    <s v="37"/>
    <s v="406796"/>
    <s v="Owned"/>
    <d v="2022-08-14T00:00:00"/>
    <n v="1300"/>
    <s v="Patricia Walsh"/>
    <s v="M88"/>
    <s v="506 Beth Glen Apt. 756 Phillipsbury, LA 91235"/>
    <s v="Mobile"/>
    <s v="7104240601"/>
    <s v="10 AM - 7 PM"/>
    <n v="4"/>
    <s v="Available"/>
    <s v="Alarm"/>
    <s v="65182"/>
    <d v="2024-01-16T00:00:00"/>
    <n v="1"/>
    <s v="Jan"/>
    <s v="189915"/>
    <s v="Matthew Smith DVM"/>
    <s v="545"/>
    <n v="2503"/>
    <n v="8"/>
    <n v="8009.6"/>
    <n v="1001.2"/>
    <n v="0.28000000000000003"/>
    <n v="2242.6880000000001"/>
    <n v="0.28000000000000003"/>
    <s v="₹8 K"/>
  </r>
  <r>
    <s v="Gujarat"/>
    <s v="Vadodara"/>
    <s v="Kids"/>
    <s v="Dresses"/>
    <s v="7"/>
    <s v="419352"/>
    <s v="Owned"/>
    <d v="2024-01-31T00:00:00"/>
    <n v="1300"/>
    <s v="Mary Bennett"/>
    <s v="M69"/>
    <s v="51448 Garcia Ford Apt. 050 West Christieton, ID 22996"/>
    <s v="Mobile"/>
    <s v="9747311115"/>
    <s v="11 AM - 8 PM"/>
    <n v="14"/>
    <s v="Not Available"/>
    <s v="CCTV, Alarm"/>
    <s v="22497"/>
    <d v="2024-01-26T00:00:00"/>
    <n v="1"/>
    <s v="Jan"/>
    <s v="561496"/>
    <s v="Christian Pruitt"/>
    <s v="447"/>
    <n v="1465"/>
    <n v="6"/>
    <n v="3516"/>
    <n v="586"/>
    <n v="0.28000000000000003"/>
    <n v="984.48000000000013"/>
    <n v="0.28000000000000003"/>
    <s v="₹4 K"/>
  </r>
  <r>
    <s v="Puducherry"/>
    <s v="Pondicherry"/>
    <s v="Women"/>
    <s v="Pants"/>
    <s v="53"/>
    <s v="434070"/>
    <s v="Owned"/>
    <d v="2022-08-14T00:00:00"/>
    <n v="1400"/>
    <s v="Natalie Carpenter"/>
    <s v="M92"/>
    <s v="8223 Salinas Hills North Samanthafurt, MI 55205"/>
    <s v="Landline"/>
    <s v="2967754828"/>
    <s v="10 AM - 9 PM"/>
    <n v="12"/>
    <s v="Not Available"/>
    <s v="CCTV"/>
    <s v="19166"/>
    <d v="2024-01-21T00:00:00"/>
    <n v="1"/>
    <s v="Jan"/>
    <s v="708802"/>
    <s v="Christopher Allison"/>
    <s v="913"/>
    <n v="1788"/>
    <n v="6"/>
    <n v="4291.2"/>
    <n v="715.19999999999993"/>
    <n v="0.35"/>
    <n v="1501.9199999999998"/>
    <n v="0.35"/>
    <s v="₹4 K"/>
  </r>
  <r>
    <s v="Chandigarh"/>
    <s v="Chandigarh"/>
    <s v="Men"/>
    <s v="T-Shirts"/>
    <s v="10"/>
    <s v="413369"/>
    <s v="Rented"/>
    <d v="2021-12-30T00:00:00"/>
    <n v="1200"/>
    <s v="Mr. Keith Hartman"/>
    <s v="M89"/>
    <s v="2235 John Corner Suite 574 North Amandamouth, ME 48400"/>
    <s v="Landline"/>
    <s v="12582925661"/>
    <s v="10 AM - 7 PM"/>
    <n v="8"/>
    <s v="Available"/>
    <s v="None"/>
    <s v="98225"/>
    <d v="2024-01-14T00:00:00"/>
    <n v="1"/>
    <s v="Jan"/>
    <s v="604837"/>
    <s v="Amanda Vega"/>
    <s v="455"/>
    <n v="1200"/>
    <n v="7"/>
    <n v="3360"/>
    <n v="480"/>
    <n v="0.22"/>
    <n v="739.2"/>
    <n v="0.22"/>
    <s v="₹3 K"/>
  </r>
  <r>
    <s v="Chandigarh"/>
    <s v="Chandigarh"/>
    <s v="Kids"/>
    <s v="Tops"/>
    <s v="49"/>
    <s v="427699"/>
    <s v="Rented"/>
    <d v="2020-02-08T00:00:00"/>
    <n v="1300"/>
    <s v="James Tate"/>
    <s v="M5"/>
    <s v="4065 Robin Bypass Apt. 859 Thomasville, NY 56013"/>
    <s v="Landline"/>
    <s v="2791625426"/>
    <s v="11 AM - 8 PM"/>
    <n v="10"/>
    <s v="Available"/>
    <s v="CCTV, Alarm"/>
    <s v="24188"/>
    <d v="2024-01-24T00:00:00"/>
    <n v="1"/>
    <s v="Jan"/>
    <s v="755657"/>
    <s v="Michael Mendoza"/>
    <s v="620"/>
    <n v="1080"/>
    <n v="2"/>
    <n v="864"/>
    <n v="432"/>
    <n v="0.28000000000000003"/>
    <n v="241.92000000000002"/>
    <n v="0.28000000000000003"/>
    <s v="₹864"/>
  </r>
  <r>
    <s v="Uttar Pradesh"/>
    <s v="Varanasi"/>
    <s v="Kids"/>
    <s v="Hoodies"/>
    <s v="2"/>
    <s v="429073"/>
    <s v="Owned"/>
    <d v="2022-09-05T00:00:00"/>
    <n v="1400"/>
    <s v="Mr. Frank Oconnor"/>
    <s v="M9"/>
    <s v="0620 Greene Freeway Ashleyside, IL 06826"/>
    <s v="Landline"/>
    <s v="5182541517"/>
    <s v="11 AM - 8 PM"/>
    <n v="9"/>
    <s v="Not Available"/>
    <s v="None"/>
    <s v="81807"/>
    <d v="2024-01-04T00:00:00"/>
    <n v="1"/>
    <s v="Jan"/>
    <s v="799326"/>
    <s v="Patrick Hess"/>
    <s v="742"/>
    <n v="1823"/>
    <n v="8"/>
    <n v="5833.6"/>
    <n v="729.2"/>
    <n v="0.28000000000000003"/>
    <n v="1633.4080000000004"/>
    <n v="0.28000000000000003"/>
    <s v="₹6 K"/>
  </r>
  <r>
    <s v="Uttar Pradesh"/>
    <s v="Varanasi"/>
    <s v="Men"/>
    <s v="Shoes"/>
    <s v="80"/>
    <s v="405713"/>
    <s v="Owned"/>
    <d v="2023-10-30T00:00:00"/>
    <n v="1000"/>
    <s v="Julie Brown"/>
    <s v="M44"/>
    <s v="325 Shepard Skyway North Jennifermouth, AK 94819"/>
    <s v="Mobile"/>
    <s v="7263913117"/>
    <s v="10 AM - 9 PM"/>
    <n v="12"/>
    <s v="Not Available"/>
    <s v="CCTV, Alarm"/>
    <s v="83245"/>
    <d v="2024-01-03T00:00:00"/>
    <n v="1"/>
    <s v="Jan"/>
    <s v="643006"/>
    <s v="Phillip Parker"/>
    <s v="437"/>
    <n v="2017"/>
    <n v="5"/>
    <n v="4034"/>
    <n v="806.8"/>
    <n v="0.22"/>
    <n v="887.48"/>
    <n v="0.22"/>
    <s v="₹4 K"/>
  </r>
  <r>
    <s v="Maharashtra"/>
    <s v="Nashik"/>
    <s v="Men"/>
    <s v="Shoes"/>
    <s v="16"/>
    <s v="419666"/>
    <s v="Rented"/>
    <d v="2021-03-06T00:00:00"/>
    <n v="950"/>
    <s v="Rebecca Moore"/>
    <s v="M54"/>
    <s v="292 Kathryn Pines Randyside, AR 24963"/>
    <s v="Mobile"/>
    <s v="8652130887"/>
    <s v="10 AM - 7 PM"/>
    <n v="8"/>
    <s v="Available"/>
    <s v="CCTV"/>
    <s v="27030"/>
    <d v="2024-01-24T00:00:00"/>
    <n v="1"/>
    <s v="Jan"/>
    <s v="275402"/>
    <s v="Patrick Burns"/>
    <s v="904"/>
    <n v="1314"/>
    <n v="8"/>
    <n v="4204.8"/>
    <n v="525.6"/>
    <n v="0.22"/>
    <n v="925.05600000000004"/>
    <n v="0.22"/>
    <s v="₹4 K"/>
  </r>
  <r>
    <s v="West Bengal"/>
    <s v="Kolkata"/>
    <s v="Kids"/>
    <s v="T-Shirts"/>
    <s v="18"/>
    <s v="403391"/>
    <s v="Owned"/>
    <d v="2022-11-01T00:00:00"/>
    <n v="950"/>
    <s v="Cindy West"/>
    <s v="M5"/>
    <s v="5553 Michael Square Sabrinafort, MD 80806"/>
    <s v="Landline"/>
    <s v="5125185593"/>
    <s v="10 AM - 7 PM"/>
    <n v="12"/>
    <s v="Available"/>
    <s v="Alarm"/>
    <s v="46213"/>
    <d v="2024-01-06T00:00:00"/>
    <n v="1"/>
    <s v="Jan"/>
    <s v="689994"/>
    <s v="Alicia Reyes"/>
    <s v="491"/>
    <n v="546"/>
    <n v="4"/>
    <n v="873.6"/>
    <n v="218.4"/>
    <n v="0.28000000000000003"/>
    <n v="244.60800000000003"/>
    <n v="0.28000000000000003"/>
    <s v="₹873.6"/>
  </r>
  <r>
    <s v="Jammu and Kashmir"/>
    <s v="Jammu"/>
    <s v="Kids"/>
    <s v="T-Shirts"/>
    <s v="100"/>
    <s v="423181"/>
    <s v="Rented"/>
    <d v="2020-03-06T00:00:00"/>
    <n v="1000"/>
    <s v="William Pierce"/>
    <s v="M63"/>
    <s v="3022 Joe Shore Lake Philipburgh, CA 72317"/>
    <s v="Landline"/>
    <s v="4626268587"/>
    <s v="10 AM - 9 PM"/>
    <n v="9"/>
    <s v="Available"/>
    <s v="CCTV"/>
    <s v="32037"/>
    <d v="2024-01-09T00:00:00"/>
    <n v="1"/>
    <s v="Jan"/>
    <s v="367343"/>
    <s v="Megan Estrada"/>
    <s v="386"/>
    <n v="1575"/>
    <n v="8"/>
    <n v="5040"/>
    <n v="630"/>
    <n v="0.28000000000000003"/>
    <n v="1411.2"/>
    <n v="0.28000000000000003"/>
    <s v="₹5 K"/>
  </r>
  <r>
    <s v="Maharashtra"/>
    <s v="Kolhapur"/>
    <s v="Women"/>
    <s v="Jackets"/>
    <s v="76"/>
    <s v="407897"/>
    <s v="Rented"/>
    <d v="2021-03-03T00:00:00"/>
    <n v="800"/>
    <s v="Carmen Rodriguez"/>
    <s v="M4"/>
    <s v="442 Fox Crescent Haynesfort, NJ 11804"/>
    <s v="Landline"/>
    <s v="5951311007"/>
    <s v="11 AM - 8 PM"/>
    <n v="15"/>
    <s v="Available"/>
    <s v="CCTV"/>
    <s v="35263"/>
    <d v="2024-01-27T00:00:00"/>
    <n v="1"/>
    <s v="Jan"/>
    <s v="476042"/>
    <s v="Mark Williams"/>
    <s v="817"/>
    <n v="1787"/>
    <n v="2"/>
    <n v="1429.6000000000001"/>
    <n v="714.80000000000007"/>
    <n v="0.35"/>
    <n v="500.36"/>
    <n v="0.35"/>
    <s v="₹1 K"/>
  </r>
  <r>
    <s v="Delhi"/>
    <s v="New Delhi"/>
    <s v="Kids"/>
    <s v="Jeans"/>
    <s v="94"/>
    <s v="428448"/>
    <s v="Owned"/>
    <d v="2020-02-29T00:00:00"/>
    <n v="800"/>
    <s v="Betty Thomas PhD"/>
    <s v="M28"/>
    <s v="6595 Guzman Forges Justinport, WA 53133"/>
    <s v="Landline"/>
    <s v="1860372514"/>
    <s v="11 AM - 8 PM"/>
    <n v="5"/>
    <s v="Available"/>
    <s v="None"/>
    <s v="19579"/>
    <d v="2024-01-23T00:00:00"/>
    <n v="1"/>
    <s v="Jan"/>
    <s v="273911"/>
    <s v="Erika Mcgrath"/>
    <s v="494"/>
    <n v="2759"/>
    <n v="2"/>
    <n v="2207.2000000000003"/>
    <n v="1103.6000000000001"/>
    <n v="0.28000000000000003"/>
    <n v="618.01600000000019"/>
    <n v="0.28000000000000003"/>
    <s v="₹2 K"/>
  </r>
  <r>
    <s v="Tamil Nadu"/>
    <s v="Coimbatore"/>
    <s v="Women"/>
    <s v="Jackets"/>
    <s v="75"/>
    <s v="421378"/>
    <s v="Owned"/>
    <d v="2022-03-21T00:00:00"/>
    <n v="800"/>
    <s v="Paul Ford MD"/>
    <s v="M78"/>
    <s v="14330 Phillips Mill East Susantown, IN 36982"/>
    <s v="Mobile"/>
    <s v="8092487753"/>
    <s v="11 AM - 8 PM"/>
    <n v="9"/>
    <s v="Not Available"/>
    <s v="CCTV"/>
    <s v="73732"/>
    <d v="2024-01-11T00:00:00"/>
    <n v="1"/>
    <s v="Jan"/>
    <s v="486379"/>
    <s v="Lisa Phillips"/>
    <s v="537"/>
    <n v="958"/>
    <n v="8"/>
    <n v="3065.6000000000004"/>
    <n v="383.20000000000005"/>
    <n v="0.35"/>
    <n v="1072.96"/>
    <n v="0.35"/>
    <s v="₹3 K"/>
  </r>
  <r>
    <s v="Gujarat"/>
    <s v="Surat"/>
    <s v="Women"/>
    <s v="Jackets"/>
    <s v="63"/>
    <s v="428292"/>
    <s v="Rented"/>
    <d v="2023-12-19T00:00:00"/>
    <n v="1100"/>
    <s v="Tina Gibson"/>
    <s v="M71"/>
    <s v="8278 Shawn Prairie Port Sarahbury, KY 88712"/>
    <s v="Landline"/>
    <s v="19741021819"/>
    <s v="9 AM - 8 PM"/>
    <n v="19"/>
    <s v="Not Available"/>
    <s v="Alarm"/>
    <s v="80757"/>
    <d v="2024-01-09T00:00:00"/>
    <n v="1"/>
    <s v="Jan"/>
    <s v="915120"/>
    <s v="Carla Klein"/>
    <s v="361"/>
    <n v="2798"/>
    <n v="2"/>
    <n v="2238.4"/>
    <n v="1119.2"/>
    <n v="0.35"/>
    <n v="783.43999999999994"/>
    <n v="0.35"/>
    <s v="₹2 K"/>
  </r>
  <r>
    <s v="Maharashtra"/>
    <s v="Solapur"/>
    <s v="Kids"/>
    <s v="Shoes"/>
    <s v="89"/>
    <s v="433411"/>
    <s v="Owned"/>
    <d v="2022-12-31T00:00:00"/>
    <n v="1000"/>
    <s v="Robert Bartlett"/>
    <s v="M56"/>
    <s v="38201 Bryant Ports South Amber, MA 66911"/>
    <s v="Landline"/>
    <s v="19925696161"/>
    <s v="10 AM - 9 PM"/>
    <n v="18"/>
    <s v="Available"/>
    <s v="None"/>
    <s v="72431"/>
    <d v="2024-01-31T00:00:00"/>
    <n v="1"/>
    <s v="Jan"/>
    <s v="725128"/>
    <s v="Allen Maxwell"/>
    <s v="419"/>
    <n v="2767"/>
    <n v="6"/>
    <n v="6640.8"/>
    <n v="1106.8"/>
    <n v="0.28000000000000003"/>
    <n v="1859.4240000000002"/>
    <n v="0.28000000000000003"/>
    <s v="₹7 K"/>
  </r>
  <r>
    <s v="Uttar Pradesh"/>
    <s v="Agra"/>
    <s v="Women"/>
    <s v="Shoes"/>
    <s v="38"/>
    <s v="429557"/>
    <s v="Owned"/>
    <d v="2021-08-17T00:00:00"/>
    <n v="800"/>
    <s v="April Johnson"/>
    <s v="M72"/>
    <s v="198 Stephen Via North Bonnie, NM 19191"/>
    <s v="Landline"/>
    <s v="0018194546"/>
    <s v="10 AM - 9 PM"/>
    <n v="15"/>
    <s v="Not Available"/>
    <s v="None"/>
    <s v="44629"/>
    <d v="2024-01-15T00:00:00"/>
    <n v="1"/>
    <s v="Jan"/>
    <s v="801240"/>
    <s v="Deborah Anderson"/>
    <s v="883"/>
    <n v="995"/>
    <n v="7"/>
    <n v="2786"/>
    <n v="398"/>
    <n v="0.35"/>
    <n v="975.09999999999991"/>
    <n v="0.35"/>
    <s v="₹3 K"/>
  </r>
  <r>
    <s v="Chhattisgarh"/>
    <s v="Chhattisgarh"/>
    <s v="Men"/>
    <s v="Dresses"/>
    <s v="29"/>
    <s v="416991"/>
    <s v="Rented"/>
    <d v="2024-03-14T00:00:00"/>
    <n v="950"/>
    <s v="Richard Garcia"/>
    <s v="M9"/>
    <s v="1983 Elizabeth Brook Mckayville, MS 07844"/>
    <s v="Landline"/>
    <s v="4592977338"/>
    <s v="9 AM - 8 PM"/>
    <n v="8"/>
    <s v="Available"/>
    <s v="Alarm"/>
    <s v="85502"/>
    <d v="2024-01-15T00:00:00"/>
    <n v="1"/>
    <s v="Jan"/>
    <s v="436557"/>
    <s v="Jessica Guerra"/>
    <s v="401"/>
    <n v="1098"/>
    <n v="8"/>
    <n v="3513.6000000000004"/>
    <n v="439.20000000000005"/>
    <n v="0.22"/>
    <n v="772.99200000000008"/>
    <n v="0.22"/>
    <s v="₹4 K"/>
  </r>
  <r>
    <s v="Chandigarh"/>
    <s v="Chandigarh"/>
    <s v="Women"/>
    <s v="Dresses"/>
    <s v="80"/>
    <s v="404531"/>
    <s v="Rented"/>
    <d v="2020-08-07T00:00:00"/>
    <n v="950"/>
    <s v="Kristina Lewis"/>
    <s v="M41"/>
    <s v="7517 Howard Knolls Suite 171 Whitefurt, AL 02443"/>
    <s v="Landline"/>
    <s v="12522959132"/>
    <s v="11 AM - 8 PM"/>
    <n v="19"/>
    <s v="Not Available"/>
    <s v="CCTV, Alarm"/>
    <s v="66488"/>
    <d v="2024-01-26T00:00:00"/>
    <n v="1"/>
    <s v="Jan"/>
    <s v="209368"/>
    <s v="Bill Warren"/>
    <s v="731"/>
    <n v="2542"/>
    <n v="5"/>
    <n v="5084"/>
    <n v="1016.8"/>
    <n v="0.35"/>
    <n v="1779.3999999999999"/>
    <n v="0.35"/>
    <s v="₹5 K"/>
  </r>
  <r>
    <s v="Goa"/>
    <s v="Goa"/>
    <s v="Men"/>
    <s v="Pants"/>
    <s v="78"/>
    <s v="432445"/>
    <s v="Owned"/>
    <d v="2024-11-13T00:00:00"/>
    <n v="950"/>
    <s v="Michelle Bass"/>
    <s v="M53"/>
    <s v="Unit 3154 Box 1762 DPO AE 54185"/>
    <s v="Landline"/>
    <s v="0942309883"/>
    <s v="10 AM - 7 PM"/>
    <n v="6"/>
    <s v="Not Available"/>
    <s v="CCTV, Alarm"/>
    <s v="16979"/>
    <d v="2024-01-03T00:00:00"/>
    <n v="1"/>
    <s v="Jan"/>
    <s v="836658"/>
    <s v="Christina Webb"/>
    <s v="449"/>
    <n v="1562"/>
    <n v="7"/>
    <n v="4373.6000000000004"/>
    <n v="624.80000000000007"/>
    <n v="0.22"/>
    <n v="962.19200000000012"/>
    <n v="0.22"/>
    <s v="₹4 K"/>
  </r>
  <r>
    <s v="Karnataka"/>
    <s v="Mysuru"/>
    <s v="Kids"/>
    <s v="Sweaters"/>
    <s v="16"/>
    <s v="412056"/>
    <s v="Owned"/>
    <d v="2022-11-20T00:00:00"/>
    <n v="1200"/>
    <s v="Benjamin Spears"/>
    <s v="M45"/>
    <s v="585 Kane Parkway Apt. 591 South Javier, TX 63906"/>
    <s v="Landline"/>
    <s v="3305512352"/>
    <s v="9 AM - 8 PM"/>
    <n v="18"/>
    <s v="Available"/>
    <s v="CCTV, Alarm"/>
    <s v="32364"/>
    <d v="2024-01-07T00:00:00"/>
    <n v="1"/>
    <s v="Jan"/>
    <s v="866310"/>
    <s v="Deborah Meadows"/>
    <s v="907"/>
    <n v="2712"/>
    <n v="4"/>
    <n v="4339.2"/>
    <n v="1084.8"/>
    <n v="0.28000000000000003"/>
    <n v="1214.9760000000001"/>
    <n v="0.28000000000000003"/>
    <s v="₹4 K"/>
  </r>
  <r>
    <s v="Gujarat"/>
    <s v="Ahmedabad"/>
    <s v="Women"/>
    <s v="Shoes"/>
    <s v="71"/>
    <s v="438676"/>
    <s v="Owned"/>
    <d v="2021-12-03T00:00:00"/>
    <n v="1300"/>
    <s v="Shelby Davidson"/>
    <s v="M54"/>
    <s v="773 David Falls Suite 214 Russellburgh, MN 37816"/>
    <s v="Mobile"/>
    <s v="6113055544"/>
    <s v="10 AM - 9 PM"/>
    <n v="5"/>
    <s v="Available"/>
    <s v="CCTV"/>
    <s v="34984"/>
    <d v="2024-01-08T00:00:00"/>
    <n v="1"/>
    <s v="Jan"/>
    <s v="751263"/>
    <s v="Holly Meyer"/>
    <s v="919"/>
    <n v="1415"/>
    <n v="6"/>
    <n v="3396"/>
    <n v="566"/>
    <n v="0.35"/>
    <n v="1188.5999999999999"/>
    <n v="0.35"/>
    <s v="₹3 K"/>
  </r>
  <r>
    <s v="Tamil Nadu"/>
    <s v="Chennai"/>
    <s v="Kids"/>
    <s v="Dresses"/>
    <s v="85"/>
    <s v="435064"/>
    <s v="Rented"/>
    <d v="2020-05-11T00:00:00"/>
    <n v="950"/>
    <s v="Nathaniel Fisher"/>
    <s v="M11"/>
    <s v="37983 Curtis Squares North Jacob, NV 27120"/>
    <s v="Mobile"/>
    <s v="8886959590"/>
    <s v="10 AM - 9 PM"/>
    <n v="10"/>
    <s v="Not Available"/>
    <s v="CCTV, Alarm"/>
    <s v="62113"/>
    <d v="2024-01-08T00:00:00"/>
    <n v="1"/>
    <s v="Jan"/>
    <s v="665566"/>
    <s v="Anthony Newman"/>
    <s v="306"/>
    <n v="1417"/>
    <n v="3"/>
    <n v="1700.4"/>
    <n v="566.80000000000007"/>
    <n v="0.28000000000000003"/>
    <n v="476.11200000000008"/>
    <n v="0.28000000000000003"/>
    <s v="₹2 K"/>
  </r>
  <r>
    <s v="Telangana"/>
    <s v="Hyderabad"/>
    <s v="Men"/>
    <s v="T-Shirts"/>
    <s v="78"/>
    <s v="415388"/>
    <s v="Owned"/>
    <d v="2020-09-17T00:00:00"/>
    <n v="1100"/>
    <s v="Stephanie Jones"/>
    <s v="M86"/>
    <s v="PSC 6574, Box 2085 APO AA 73381"/>
    <s v="Landline"/>
    <s v="15384283141"/>
    <s v="9 AM - 8 PM"/>
    <n v="5"/>
    <s v="Available"/>
    <s v="CCTV, Alarm"/>
    <s v="71504"/>
    <d v="2024-01-27T00:00:00"/>
    <n v="1"/>
    <s v="Jan"/>
    <s v="343278"/>
    <s v="Rachel Cooke"/>
    <s v="477"/>
    <n v="1430"/>
    <n v="2"/>
    <n v="1144"/>
    <n v="572"/>
    <n v="0.22"/>
    <n v="251.68"/>
    <n v="0.22"/>
    <s v="₹1 K"/>
  </r>
  <r>
    <s v="Gujarat"/>
    <s v="Ahmedabad"/>
    <s v="Women"/>
    <s v="T-Shirts"/>
    <s v="82"/>
    <s v="401903"/>
    <s v="Rented"/>
    <d v="2024-08-30T00:00:00"/>
    <n v="1100"/>
    <s v="Christine Glover"/>
    <s v="M53"/>
    <s v="USNV Hernandez FPO AA 65719"/>
    <s v="Landline"/>
    <s v="17863586446"/>
    <s v="11 AM - 8 PM"/>
    <n v="9"/>
    <s v="Available"/>
    <s v="CCTV, Alarm"/>
    <s v="99470"/>
    <d v="2024-01-30T00:00:00"/>
    <n v="1"/>
    <s v="Jan"/>
    <s v="887845"/>
    <s v="Kimberly Bennett"/>
    <s v="821"/>
    <n v="2982"/>
    <n v="7"/>
    <n v="8349.6"/>
    <n v="1192.8"/>
    <n v="0.35"/>
    <n v="2922.36"/>
    <n v="0.35"/>
    <s v="₹8 K"/>
  </r>
  <r>
    <s v="Tamil Nadu"/>
    <s v="Coimbatore"/>
    <s v="Kids"/>
    <s v="Sweaters"/>
    <s v="81"/>
    <s v="438479"/>
    <s v="Owned"/>
    <d v="2022-07-07T00:00:00"/>
    <n v="1200"/>
    <s v="Nathan Ryan"/>
    <s v="M53"/>
    <s v="46681 Rangel Inlet New Nicholastown, NY 11158"/>
    <s v="Landline"/>
    <s v="5027081863"/>
    <s v="9 AM - 8 PM"/>
    <n v="15"/>
    <s v="Not Available"/>
    <s v="Alarm"/>
    <s v="17866"/>
    <d v="2024-01-30T00:00:00"/>
    <n v="1"/>
    <s v="Jan"/>
    <s v="314492"/>
    <s v="Lisa Wright"/>
    <s v="255"/>
    <n v="2608"/>
    <n v="7"/>
    <n v="7302.4000000000015"/>
    <n v="1043.2000000000003"/>
    <n v="0.28000000000000003"/>
    <n v="2044.6720000000007"/>
    <n v="0.28000000000000003"/>
    <s v="₹7 K"/>
  </r>
  <r>
    <s v="Tamil Nadu"/>
    <s v="Madurai"/>
    <s v="Kids"/>
    <s v="Pants"/>
    <s v="66"/>
    <s v="404454"/>
    <s v="Owned"/>
    <d v="2020-07-19T00:00:00"/>
    <n v="950"/>
    <s v="Cody Mack"/>
    <s v="M86"/>
    <s v="701 Wheeler Crossroad Port Nicholasstad, SD 98303"/>
    <s v="Landline"/>
    <s v="5229047052"/>
    <s v="11 AM - 8 PM"/>
    <n v="16"/>
    <s v="Not Available"/>
    <s v="CCTV, Alarm"/>
    <s v="45678"/>
    <d v="2024-01-11T00:00:00"/>
    <n v="1"/>
    <s v="Jan"/>
    <s v="586065"/>
    <s v="Julian Morales"/>
    <s v="788"/>
    <n v="534"/>
    <n v="2"/>
    <n v="427.20000000000005"/>
    <n v="213.60000000000002"/>
    <n v="0.28000000000000003"/>
    <n v="119.61600000000003"/>
    <n v="0.28000000000000003"/>
    <s v="₹427.2"/>
  </r>
  <r>
    <s v="Maharashtra"/>
    <s v="Aurangabad"/>
    <s v="Men"/>
    <s v="Skirts"/>
    <s v="57"/>
    <s v="413734"/>
    <s v="Owned"/>
    <d v="2024-01-23T00:00:00"/>
    <n v="1100"/>
    <s v="Dominique Henderson"/>
    <s v="M56"/>
    <s v="5272 Ramirez Rest Suite 679 North Aprilland, TN 32695"/>
    <s v="Landline"/>
    <s v="0660040446"/>
    <s v="9 AM - 8 PM"/>
    <n v="17"/>
    <s v="Available"/>
    <s v="None"/>
    <s v="39005"/>
    <d v="2024-01-04T00:00:00"/>
    <n v="1"/>
    <s v="Jan"/>
    <s v="527712"/>
    <s v="Leah Lynn"/>
    <s v="964"/>
    <n v="2392"/>
    <n v="6"/>
    <n v="5740.8"/>
    <n v="956.80000000000007"/>
    <n v="0.22"/>
    <n v="1262.9760000000001"/>
    <n v="0.22"/>
    <s v="₹6 K"/>
  </r>
  <r>
    <s v="Tamil Nadu"/>
    <s v="Madurai"/>
    <s v="Kids"/>
    <s v="Skirts"/>
    <s v="69"/>
    <s v="421671"/>
    <s v="Owned"/>
    <d v="2020-10-21T00:00:00"/>
    <n v="950"/>
    <s v="John Gardner"/>
    <s v="M81"/>
    <s v="209 Marshall Way Suite 666 South Carrie, MD 17178"/>
    <s v="Landline"/>
    <s v="17563223087"/>
    <s v="10 AM - 9 PM"/>
    <n v="10"/>
    <s v="Not Available"/>
    <s v="Alarm"/>
    <s v="54199"/>
    <d v="2024-01-04T00:00:00"/>
    <n v="1"/>
    <s v="Jan"/>
    <s v="345055"/>
    <s v="Ian Ritter"/>
    <s v="625"/>
    <n v="813"/>
    <n v="7"/>
    <n v="2276.4"/>
    <n v="325.2"/>
    <n v="0.28000000000000003"/>
    <n v="637.39200000000005"/>
    <n v="0.28000000000000003"/>
    <s v="₹2 K"/>
  </r>
  <r>
    <s v="Uttar Pradesh"/>
    <s v="Varanasi"/>
    <s v="Men"/>
    <s v="Shirts"/>
    <s v="88"/>
    <s v="401136"/>
    <s v="Owned"/>
    <d v="2023-10-30T00:00:00"/>
    <n v="950"/>
    <s v="Sarah Porter"/>
    <s v="M3"/>
    <s v="4054 King Meadow Cameronshire, ME 12091"/>
    <s v="Landline"/>
    <s v="2098951245"/>
    <s v="10 AM - 9 PM"/>
    <n v="5"/>
    <s v="Not Available"/>
    <s v="CCTV"/>
    <s v="21713"/>
    <d v="2024-01-20T00:00:00"/>
    <n v="1"/>
    <s v="Jan"/>
    <s v="229202"/>
    <s v="Cynthia Walker MD"/>
    <s v="221"/>
    <n v="2429"/>
    <n v="1"/>
    <n v="971.6"/>
    <n v="971.6"/>
    <n v="0.22"/>
    <n v="213.75200000000001"/>
    <n v="0.22"/>
    <s v="₹971.6"/>
  </r>
  <r>
    <s v="Uttar Pradesh"/>
    <s v="Noida"/>
    <s v="Men"/>
    <s v="Shirts"/>
    <s v="95"/>
    <s v="427185"/>
    <s v="Rented"/>
    <d v="2021-10-25T00:00:00"/>
    <n v="1300"/>
    <s v="Sheena Morris"/>
    <s v="M48"/>
    <s v="5813 Heather Springs Suite 860 Lake Linda, SC 20790"/>
    <s v="Mobile"/>
    <s v="7145197650"/>
    <s v="9 AM - 8 PM"/>
    <n v="10"/>
    <s v="Not Available"/>
    <s v="Alarm"/>
    <s v="44098"/>
    <d v="2024-01-23T00:00:00"/>
    <n v="1"/>
    <s v="Jan"/>
    <s v="673134"/>
    <s v="Erika Rodriguez"/>
    <s v="855"/>
    <n v="2552"/>
    <n v="5"/>
    <n v="5104"/>
    <n v="1020.8"/>
    <n v="0.22"/>
    <n v="1122.8800000000001"/>
    <n v="0.22"/>
    <s v="₹5 K"/>
  </r>
  <r>
    <s v="West Bengal"/>
    <s v="Kolkata"/>
    <s v="Kids"/>
    <s v="Tops"/>
    <s v="86"/>
    <s v="413015"/>
    <s v="Rented"/>
    <d v="2020-08-04T00:00:00"/>
    <n v="1100"/>
    <s v="Joshua Carroll"/>
    <s v="M63"/>
    <s v="546 Andrew Pines Suite 840 Kimhaven, MD 87455"/>
    <s v="Landline"/>
    <s v="1659247567"/>
    <s v="11 AM - 8 PM"/>
    <n v="3"/>
    <s v="Not Available"/>
    <s v="CCTV"/>
    <s v="13346"/>
    <d v="2024-01-05T00:00:00"/>
    <n v="1"/>
    <s v="Jan"/>
    <s v="929914"/>
    <s v="Jared Medina"/>
    <s v="718"/>
    <n v="1352"/>
    <n v="6"/>
    <n v="3244.8"/>
    <n v="540.80000000000007"/>
    <n v="0.28000000000000003"/>
    <n v="908.5440000000001"/>
    <n v="0.28000000000000003"/>
    <s v="₹3 K"/>
  </r>
  <r>
    <s v="Tamil Nadu"/>
    <s v="Chennai"/>
    <s v="Men"/>
    <s v="Pants"/>
    <s v="36"/>
    <s v="426888"/>
    <s v="Owned"/>
    <d v="2023-10-27T00:00:00"/>
    <n v="1000"/>
    <s v="Craig Robbins"/>
    <s v="M36"/>
    <s v="USS Ramirez FPO AE 20564"/>
    <s v="Landline"/>
    <s v="5923005214"/>
    <s v="9 AM - 8 PM"/>
    <n v="14"/>
    <s v="Available"/>
    <s v="None"/>
    <s v="62396"/>
    <d v="2024-01-07T00:00:00"/>
    <n v="1"/>
    <s v="Jan"/>
    <s v="770563"/>
    <s v="Gabrielle Boyer"/>
    <s v="337"/>
    <n v="2948"/>
    <n v="4"/>
    <n v="4716.8"/>
    <n v="1179.2"/>
    <n v="0.22"/>
    <n v="1037.6960000000001"/>
    <n v="0.22"/>
    <s v="₹5 K"/>
  </r>
  <r>
    <s v="Maharashtra"/>
    <s v="Jalna"/>
    <s v="Kids"/>
    <s v="Skirts"/>
    <s v="8"/>
    <s v="427553"/>
    <s v="Owned"/>
    <d v="2023-07-14T00:00:00"/>
    <n v="1300"/>
    <s v="Angela Walker"/>
    <s v="M4"/>
    <s v="PSC 6927, Box 2754 APO AA 12929"/>
    <s v="Landline"/>
    <s v="5112985614"/>
    <s v="10 AM - 9 PM"/>
    <n v="7"/>
    <s v="Available"/>
    <s v="CCTV"/>
    <s v="84186"/>
    <d v="2024-01-28T00:00:00"/>
    <n v="1"/>
    <s v="Jan"/>
    <s v="853138"/>
    <s v="Kayla Craig"/>
    <s v="580"/>
    <n v="1481"/>
    <n v="8"/>
    <n v="4739.2"/>
    <n v="592.4"/>
    <n v="0.28000000000000003"/>
    <n v="1326.9760000000001"/>
    <n v="0.28000000000000003"/>
    <s v="₹5 K"/>
  </r>
  <r>
    <s v="Gujarat"/>
    <s v="Vadodara"/>
    <s v="Men"/>
    <s v="Shoes"/>
    <s v="86"/>
    <s v="439544"/>
    <s v="Rented"/>
    <d v="2020-09-29T00:00:00"/>
    <n v="1300"/>
    <s v="Laura Mcdaniel"/>
    <s v="M15"/>
    <s v="485 Clements Path Apt. 464 Barreramouth, GA 45890"/>
    <s v="Mobile"/>
    <s v="8806310593"/>
    <s v="11 AM - 8 PM"/>
    <n v="11"/>
    <s v="Available"/>
    <s v="None"/>
    <s v="84671"/>
    <d v="2024-01-02T00:00:00"/>
    <n v="1"/>
    <s v="Jan"/>
    <s v="638132"/>
    <s v="Michael Anderson"/>
    <s v="478"/>
    <n v="1958"/>
    <n v="1"/>
    <n v="783.2"/>
    <n v="783.2"/>
    <n v="0.22"/>
    <n v="172.304"/>
    <n v="0.22"/>
    <s v="₹783.2"/>
  </r>
  <r>
    <s v="Karnataka"/>
    <s v="Bengaluru"/>
    <s v="Women"/>
    <s v="Pants"/>
    <s v="57"/>
    <s v="432506"/>
    <s v="Owned"/>
    <d v="2023-01-06T00:00:00"/>
    <n v="1100"/>
    <s v="Penny Armstrong"/>
    <s v="M40"/>
    <s v="92530 Chapman Villages Suite 744 South April, DC 36115"/>
    <s v="Landline"/>
    <s v="0811038830"/>
    <s v="9 AM - 8 PM"/>
    <n v="11"/>
    <s v="Not Available"/>
    <s v="None"/>
    <s v="29213"/>
    <d v="2024-01-29T00:00:00"/>
    <n v="1"/>
    <s v="Jan"/>
    <s v="154510"/>
    <s v="Philip Stone"/>
    <s v="623"/>
    <n v="1223"/>
    <n v="6"/>
    <n v="2935.2000000000003"/>
    <n v="489.20000000000005"/>
    <n v="0.35"/>
    <n v="1027.32"/>
    <n v="0.35"/>
    <s v="₹3 K"/>
  </r>
  <r>
    <s v="Goa"/>
    <s v="Goa"/>
    <s v="Women"/>
    <s v="Skirts"/>
    <s v="55"/>
    <s v="419424"/>
    <s v="Owned"/>
    <d v="2020-08-27T00:00:00"/>
    <n v="1200"/>
    <s v="Andrew Rush"/>
    <s v="M1"/>
    <s v="4699 Nicholas Field Suite 033 Campbellfort, MI 22729"/>
    <s v="Mobile"/>
    <s v="6419614858"/>
    <s v="11 AM - 8 PM"/>
    <n v="15"/>
    <s v="Available"/>
    <s v="CCTV, Alarm"/>
    <s v="39221"/>
    <d v="2024-01-03T00:00:00"/>
    <n v="1"/>
    <s v="Jan"/>
    <s v="825409"/>
    <s v="Robert Mayer"/>
    <s v="896"/>
    <n v="1384"/>
    <n v="5"/>
    <n v="2768"/>
    <n v="553.6"/>
    <n v="0.35"/>
    <n v="968.8"/>
    <n v="0.35"/>
    <s v="₹3 K"/>
  </r>
  <r>
    <s v="Uttar Pradesh"/>
    <s v="Agra"/>
    <s v="Men"/>
    <s v="Sweaters"/>
    <s v="28"/>
    <s v="409910"/>
    <s v="Owned"/>
    <d v="2022-04-03T00:00:00"/>
    <n v="1000"/>
    <s v="Heidi Wilson"/>
    <s v="M89"/>
    <s v="5055 Laura Branch Suite 373 Marcview, PA 30032"/>
    <s v="Mobile"/>
    <s v="8880750185"/>
    <s v="10 AM - 9 PM"/>
    <n v="18"/>
    <s v="Not Available"/>
    <s v="CCTV, Alarm"/>
    <s v="68663"/>
    <d v="2024-01-12T00:00:00"/>
    <n v="1"/>
    <s v="Jan"/>
    <s v="537661"/>
    <s v="Leah Brown"/>
    <s v="336"/>
    <n v="1778"/>
    <n v="3"/>
    <n v="2133.6"/>
    <n v="711.19999999999993"/>
    <n v="0.22"/>
    <n v="469.392"/>
    <n v="0.22"/>
    <s v="₹2 K"/>
  </r>
  <r>
    <s v="Uttar Pradesh"/>
    <s v="Agra"/>
    <s v="Women"/>
    <s v="Dresses"/>
    <s v="11"/>
    <s v="437344"/>
    <s v="Rented"/>
    <d v="2022-02-05T00:00:00"/>
    <n v="1200"/>
    <s v="Eric Anderson"/>
    <s v="M73"/>
    <s v="991 Lori Prairie Apt. 743 South Joshua, KS 32141"/>
    <s v="Landline"/>
    <s v="1229099779"/>
    <s v="9 AM - 8 PM"/>
    <n v="20"/>
    <s v="Available"/>
    <s v="Alarm"/>
    <s v="65887"/>
    <d v="2024-01-23T00:00:00"/>
    <n v="1"/>
    <s v="Jan"/>
    <s v="355656"/>
    <s v="Diana Mitchell"/>
    <s v="264"/>
    <n v="1964"/>
    <n v="2"/>
    <n v="1571.2"/>
    <n v="785.6"/>
    <n v="0.35"/>
    <n v="549.91999999999996"/>
    <n v="0.35"/>
    <s v="₹2 K"/>
  </r>
  <r>
    <s v="Bihar"/>
    <s v="Patna"/>
    <s v="Kids"/>
    <s v="Pants"/>
    <s v="80"/>
    <s v="431429"/>
    <s v="Rented"/>
    <d v="2023-10-19T00:00:00"/>
    <n v="1200"/>
    <s v="Elizabeth Buckley"/>
    <s v="M38"/>
    <s v="60959 Smith Keys Apt. 056 New Johnnyberg, MS 89395"/>
    <s v="Mobile"/>
    <s v="6805989091"/>
    <s v="10 AM - 9 PM"/>
    <n v="6"/>
    <s v="Not Available"/>
    <s v="Alarm"/>
    <s v="95179"/>
    <d v="2024-01-25T00:00:00"/>
    <n v="1"/>
    <s v="Jan"/>
    <s v="989493"/>
    <s v="Melissa Hernandez"/>
    <s v="560"/>
    <n v="1207"/>
    <n v="8"/>
    <n v="3862.4"/>
    <n v="482.8"/>
    <n v="0.28000000000000003"/>
    <n v="1081.4720000000002"/>
    <n v="0.28000000000000003"/>
    <s v="₹4 K"/>
  </r>
  <r>
    <s v="Maharashtra"/>
    <s v="Mumbai"/>
    <s v="Women"/>
    <s v="Sweaters"/>
    <s v="28"/>
    <s v="401505"/>
    <s v="Rented"/>
    <d v="2020-01-28T00:00:00"/>
    <n v="1200"/>
    <s v="Michele Contreras"/>
    <s v="M17"/>
    <s v="31891 Amy Estates Lake Kennethfort, ME 20409"/>
    <s v="Mobile"/>
    <s v="6470564498"/>
    <s v="11 AM - 8 PM"/>
    <n v="9"/>
    <s v="Available"/>
    <s v="Alarm"/>
    <s v="19325"/>
    <d v="2024-01-01T00:00:00"/>
    <n v="1"/>
    <s v="Jan"/>
    <s v="668953"/>
    <s v="Samuel Jordan"/>
    <s v="462"/>
    <n v="1653"/>
    <n v="7"/>
    <n v="4628.4000000000015"/>
    <n v="661.20000000000016"/>
    <n v="0.35"/>
    <n v="1619.9400000000005"/>
    <n v="0.35"/>
    <s v="₹5 K"/>
  </r>
  <r>
    <s v="Tamil Nadu"/>
    <s v="Chennai"/>
    <s v="Kids"/>
    <s v="Hoodies"/>
    <s v="73"/>
    <s v="400233"/>
    <s v="Owned"/>
    <d v="2021-11-09T00:00:00"/>
    <n v="950"/>
    <s v="Emily Freeman"/>
    <s v="M84"/>
    <s v="7720 Ryan Loop Apt. 467 Rebeccahaven, OK 97503"/>
    <s v="Landline"/>
    <s v="5874603695"/>
    <s v="10 AM - 7 PM"/>
    <n v="17"/>
    <s v="Available"/>
    <s v="CCTV"/>
    <s v="80839"/>
    <d v="2024-01-24T00:00:00"/>
    <n v="1"/>
    <s v="Jan"/>
    <s v="549057"/>
    <s v="Karla Kennedy"/>
    <s v="536"/>
    <n v="2294"/>
    <n v="5"/>
    <n v="4588"/>
    <n v="917.6"/>
    <n v="0.28000000000000003"/>
    <n v="1284.6400000000001"/>
    <n v="0.28000000000000003"/>
    <s v="₹5 K"/>
  </r>
  <r>
    <s v="Delhi"/>
    <s v="New Delhi"/>
    <s v="Kids"/>
    <s v="Jeans"/>
    <s v="56"/>
    <s v="429012"/>
    <s v="Owned"/>
    <d v="2021-09-24T00:00:00"/>
    <n v="1300"/>
    <s v="William Stephens"/>
    <s v="M85"/>
    <s v="87865 Davis Rue Apt. 454 West Michelleside, UT 25371"/>
    <s v="Landline"/>
    <s v="10919975279"/>
    <s v="9 AM - 8 PM"/>
    <n v="6"/>
    <s v="Not Available"/>
    <s v="CCTV, Alarm"/>
    <s v="69267"/>
    <d v="2024-01-19T00:00:00"/>
    <n v="1"/>
    <s v="Jan"/>
    <s v="920198"/>
    <s v="Jason Gillespie"/>
    <s v="654"/>
    <n v="2412"/>
    <n v="2"/>
    <n v="1929.6000000000001"/>
    <n v="964.80000000000007"/>
    <n v="0.28000000000000003"/>
    <n v="540.28800000000012"/>
    <n v="0.28000000000000003"/>
    <s v="₹2 K"/>
  </r>
  <r>
    <s v="Maharashtra"/>
    <s v="Satara"/>
    <s v="Men"/>
    <s v="Jeans"/>
    <s v="8"/>
    <s v="401880"/>
    <s v="Rented"/>
    <d v="2020-05-17T00:00:00"/>
    <n v="1200"/>
    <s v="Amy Baker"/>
    <s v="M67"/>
    <s v="12644 Tran Club Apt. 059 West Joseph, DE 19975"/>
    <s v="Mobile"/>
    <s v="7851503965"/>
    <s v="10 AM - 7 PM"/>
    <n v="18"/>
    <s v="Available"/>
    <s v="CCTV, Alarm"/>
    <s v="24631"/>
    <d v="2024-01-02T00:00:00"/>
    <n v="1"/>
    <s v="Jan"/>
    <s v="563586"/>
    <s v="Gabrielle Lopez"/>
    <s v="358"/>
    <n v="1628"/>
    <n v="3"/>
    <n v="1953.6000000000001"/>
    <n v="651.20000000000005"/>
    <n v="0.22"/>
    <n v="429.79200000000003"/>
    <n v="0.22"/>
    <s v="₹2 K"/>
  </r>
  <r>
    <s v="Goa"/>
    <s v="Goa"/>
    <s v="Men"/>
    <s v="Hoodies"/>
    <s v="29"/>
    <s v="430403"/>
    <s v="Owned"/>
    <d v="2023-08-23T00:00:00"/>
    <n v="1000"/>
    <s v="Jennifer Fields"/>
    <s v="M83"/>
    <s v="Unit 4673 Box 4775 DPO AA 44140"/>
    <s v="Landline"/>
    <s v="5814271093"/>
    <s v="10 AM - 7 PM"/>
    <n v="11"/>
    <s v="Not Available"/>
    <s v="None"/>
    <s v="11670"/>
    <d v="2024-01-07T00:00:00"/>
    <n v="1"/>
    <s v="Jan"/>
    <s v="178145"/>
    <s v="Christopher Ayers"/>
    <s v="240"/>
    <n v="2227"/>
    <n v="3"/>
    <n v="2672.4"/>
    <n v="890.80000000000007"/>
    <n v="0.22"/>
    <n v="587.928"/>
    <n v="0.22"/>
    <s v="₹3 K"/>
  </r>
  <r>
    <s v="Rajasthan"/>
    <s v="Jaipur"/>
    <s v="Men"/>
    <s v="Jackets"/>
    <s v="14"/>
    <s v="430761"/>
    <s v="Owned"/>
    <d v="2023-03-20T00:00:00"/>
    <n v="1200"/>
    <s v="Maria Wilson"/>
    <s v="M67"/>
    <s v="16879 Cynthia Skyway West Angelaville, SD 46703"/>
    <s v="Landline"/>
    <s v="0264942115"/>
    <s v="10 AM - 9 PM"/>
    <n v="7"/>
    <s v="Not Available"/>
    <s v="CCTV, Alarm"/>
    <s v="42549"/>
    <d v="2024-01-06T00:00:00"/>
    <n v="1"/>
    <s v="Jan"/>
    <s v="157869"/>
    <s v="Louis Anderson"/>
    <s v="313"/>
    <n v="2394"/>
    <n v="6"/>
    <n v="5745.6"/>
    <n v="957.6"/>
    <n v="0.22"/>
    <n v="1264.0320000000002"/>
    <n v="0.22"/>
    <s v="₹6 K"/>
  </r>
  <r>
    <s v="Madhya Pradesh"/>
    <s v="Bhopal"/>
    <s v="Men"/>
    <s v="Pants"/>
    <s v="73"/>
    <s v="436497"/>
    <s v="Owned"/>
    <d v="2021-09-20T00:00:00"/>
    <n v="950"/>
    <s v="Richard Moon"/>
    <s v="M69"/>
    <s v="97009 Emily Lodge Apt. 142 East Karenchester, ME 92786"/>
    <s v="Landline"/>
    <s v="1476442171"/>
    <s v="11 AM - 8 PM"/>
    <n v="20"/>
    <s v="Available"/>
    <s v="None"/>
    <s v="72349"/>
    <d v="2024-01-04T00:00:00"/>
    <n v="1"/>
    <s v="Jan"/>
    <s v="230360"/>
    <s v="Leslie Mccoy"/>
    <s v="802"/>
    <n v="1681"/>
    <n v="4"/>
    <n v="2689.6000000000004"/>
    <n v="672.40000000000009"/>
    <n v="0.22"/>
    <n v="591.7120000000001"/>
    <n v="0.22"/>
    <s v="₹3 K"/>
  </r>
  <r>
    <s v="Haryana"/>
    <s v="Faridabad"/>
    <s v="Kids"/>
    <s v="Shoes"/>
    <s v="79"/>
    <s v="436945"/>
    <s v="Rented"/>
    <d v="2023-01-11T00:00:00"/>
    <n v="1300"/>
    <s v="Thomas Foster"/>
    <s v="M21"/>
    <s v="3012 Pitts Rue Apt. 752 Willieshire, GA 63366"/>
    <s v="Landline"/>
    <s v="1645595634"/>
    <s v="10 AM - 9 PM"/>
    <n v="11"/>
    <s v="Not Available"/>
    <s v="None"/>
    <s v="49608"/>
    <d v="2024-01-10T00:00:00"/>
    <n v="1"/>
    <s v="Jan"/>
    <s v="909228"/>
    <s v="Cody Anderson"/>
    <s v="703"/>
    <n v="2080"/>
    <n v="1"/>
    <n v="832"/>
    <n v="832"/>
    <n v="0.28000000000000003"/>
    <n v="232.96000000000004"/>
    <n v="0.28000000000000003"/>
    <s v="₹832"/>
  </r>
  <r>
    <s v="Uttar Pradesh"/>
    <s v="Noida"/>
    <s v="Kids"/>
    <s v="Dresses"/>
    <s v="34"/>
    <s v="416121"/>
    <s v="Rented"/>
    <d v="2024-10-02T00:00:00"/>
    <n v="950"/>
    <s v="John Rivers"/>
    <s v="M43"/>
    <s v="941 Robert Rue Suite 569 North Deborahchester, VA 11319"/>
    <s v="Mobile"/>
    <s v="6915127915"/>
    <s v="10 AM - 7 PM"/>
    <n v="13"/>
    <s v="Not Available"/>
    <s v="None"/>
    <s v="87503"/>
    <d v="2024-01-13T00:00:00"/>
    <n v="1"/>
    <s v="Jan"/>
    <s v="720500"/>
    <s v="Miguel Potter"/>
    <s v="559"/>
    <n v="2572"/>
    <n v="5"/>
    <n v="5144"/>
    <n v="1028.8"/>
    <n v="0.28000000000000003"/>
    <n v="1440.3200000000002"/>
    <n v="0.28000000000000003"/>
    <s v="₹5 K"/>
  </r>
  <r>
    <s v="Uttar Pradesh"/>
    <s v="Lucknow"/>
    <s v="Kids"/>
    <s v="Jackets"/>
    <s v="26"/>
    <s v="434952"/>
    <s v="Rented"/>
    <d v="2020-02-10T00:00:00"/>
    <n v="1100"/>
    <s v="Elizabeth Martin"/>
    <s v="M52"/>
    <s v="3279 Rivers Radial North Laura, OK 84909"/>
    <s v="Mobile"/>
    <s v="9633723487"/>
    <s v="10 AM - 7 PM"/>
    <n v="13"/>
    <s v="Available"/>
    <s v="Alarm"/>
    <s v="95539"/>
    <d v="2024-01-26T00:00:00"/>
    <n v="1"/>
    <s v="Jan"/>
    <s v="496501"/>
    <s v="Elizabeth Mills"/>
    <s v="563"/>
    <n v="640"/>
    <n v="5"/>
    <n v="1280"/>
    <n v="256"/>
    <n v="0.28000000000000003"/>
    <n v="358.40000000000003"/>
    <n v="0.28000000000000003"/>
    <s v="₹1 K"/>
  </r>
  <r>
    <s v="Jammu and Kashmir"/>
    <s v="Jammu"/>
    <s v="Kids"/>
    <s v="Jackets"/>
    <s v="30"/>
    <s v="422754"/>
    <s v="Owned"/>
    <d v="2024-08-22T00:00:00"/>
    <n v="1100"/>
    <s v="Katie Boyle"/>
    <s v="M41"/>
    <s v="6390 Alexander Rapid Lisaberg, SC 32652"/>
    <s v="Landline"/>
    <s v="1094409724"/>
    <s v="10 AM - 9 PM"/>
    <n v="16"/>
    <s v="Available"/>
    <s v="CCTV, Alarm"/>
    <s v="63618"/>
    <d v="2024-01-10T00:00:00"/>
    <n v="1"/>
    <s v="Jan"/>
    <s v="857260"/>
    <s v="Tara Hanson"/>
    <s v="516"/>
    <n v="1848"/>
    <n v="8"/>
    <n v="5913.6"/>
    <n v="739.2"/>
    <n v="0.28000000000000003"/>
    <n v="1655.8080000000002"/>
    <n v="0.28000000000000003"/>
    <s v="₹6 K"/>
  </r>
  <r>
    <s v="Tamil Nadu"/>
    <s v="Chennai"/>
    <s v="Women"/>
    <s v="Jackets"/>
    <s v="20"/>
    <s v="430136"/>
    <s v="Owned"/>
    <d v="2023-07-17T00:00:00"/>
    <n v="1300"/>
    <s v="Jeffrey Lucas"/>
    <s v="M64"/>
    <s v="667 Charles Meadows Danielburgh, MA 31379"/>
    <s v="Landline"/>
    <s v="0651461251"/>
    <s v="10 AM - 7 PM"/>
    <n v="18"/>
    <s v="Available"/>
    <s v="Alarm"/>
    <s v="32462"/>
    <d v="2024-01-30T00:00:00"/>
    <n v="1"/>
    <s v="Jan"/>
    <s v="947988"/>
    <s v="Mackenzie Clark"/>
    <s v="413"/>
    <n v="612"/>
    <n v="6"/>
    <n v="1468.8000000000002"/>
    <n v="244.80000000000004"/>
    <n v="0.35"/>
    <n v="514.08000000000004"/>
    <n v="0.35"/>
    <s v="₹1 K"/>
  </r>
  <r>
    <s v="Maharashtra"/>
    <s v="Pune"/>
    <s v="Women"/>
    <s v="Skirts"/>
    <s v="4"/>
    <s v="416578"/>
    <s v="Owned"/>
    <d v="2020-06-03T00:00:00"/>
    <n v="1000"/>
    <s v="Jessica Turner"/>
    <s v="M73"/>
    <s v="490 Collins Ports Suite 663 Lake Mariachester, VT 39210"/>
    <s v="Mobile"/>
    <s v="6705057360"/>
    <s v="9 AM - 8 PM"/>
    <n v="3"/>
    <s v="Not Available"/>
    <s v="Alarm"/>
    <s v="32005"/>
    <d v="2024-01-08T00:00:00"/>
    <n v="1"/>
    <s v="Jan"/>
    <s v="850043"/>
    <s v="Michael Allen"/>
    <s v="646"/>
    <n v="1804"/>
    <n v="3"/>
    <n v="2164.8000000000002"/>
    <n v="721.6"/>
    <n v="0.35"/>
    <n v="757.68000000000006"/>
    <n v="0.35"/>
    <s v="₹2 K"/>
  </r>
  <r>
    <s v="Uttar Pradesh"/>
    <s v="Noida"/>
    <s v="Women"/>
    <s v="Sweaters"/>
    <s v="59"/>
    <s v="434185"/>
    <s v="Owned"/>
    <d v="2022-04-03T00:00:00"/>
    <n v="950"/>
    <s v="William Hernandez"/>
    <s v="M84"/>
    <s v="4290 Munoz Fords Alanland, ID 42540"/>
    <s v="Landline"/>
    <s v="2109012519"/>
    <s v="11 AM - 8 PM"/>
    <n v="7"/>
    <s v="Available"/>
    <s v="Alarm"/>
    <s v="14364"/>
    <d v="2024-01-21T00:00:00"/>
    <n v="1"/>
    <s v="Jan"/>
    <s v="924511"/>
    <s v="William Chan"/>
    <s v="919"/>
    <n v="2448"/>
    <n v="5"/>
    <n v="4896"/>
    <n v="979.2"/>
    <n v="0.35"/>
    <n v="1713.6"/>
    <n v="0.35"/>
    <s v="₹5 K"/>
  </r>
  <r>
    <s v="Andhra Pradesh"/>
    <s v="Visakhapatnam"/>
    <s v="Kids"/>
    <s v="Tops"/>
    <s v="57"/>
    <s v="410444"/>
    <s v="Rented"/>
    <d v="2023-12-02T00:00:00"/>
    <n v="1100"/>
    <s v="Shannon Oconnell"/>
    <s v="M67"/>
    <s v="6020 Michelle Village Lake Josephchester, VA 17186"/>
    <s v="Landline"/>
    <s v="5842446202"/>
    <s v="9 AM - 8 PM"/>
    <n v="20"/>
    <s v="Not Available"/>
    <s v="CCTV, Alarm"/>
    <s v="55517"/>
    <d v="2024-01-09T00:00:00"/>
    <n v="1"/>
    <s v="Jan"/>
    <s v="511674"/>
    <s v="Ray Patton"/>
    <s v="786"/>
    <n v="606"/>
    <n v="7"/>
    <n v="1696.8000000000002"/>
    <n v="242.40000000000003"/>
    <n v="0.28000000000000003"/>
    <n v="475.1040000000001"/>
    <n v="0.28000000000000003"/>
    <s v="₹2 K"/>
  </r>
  <r>
    <s v="Maharashtra"/>
    <s v="Pune"/>
    <s v="Men"/>
    <s v="Hoodies"/>
    <s v="51"/>
    <s v="409346"/>
    <s v="Rented"/>
    <d v="2021-10-19T00:00:00"/>
    <n v="950"/>
    <s v="Crystal Potter"/>
    <s v="M50"/>
    <s v="083 John Course South Duanetown, NM 84043"/>
    <s v="Mobile"/>
    <s v="7863945156"/>
    <s v="10 AM - 9 PM"/>
    <n v="14"/>
    <s v="Not Available"/>
    <s v="CCTV, Alarm"/>
    <s v="47794"/>
    <d v="2024-01-07T00:00:00"/>
    <n v="1"/>
    <s v="Jan"/>
    <s v="881244"/>
    <s v="Richard Levy"/>
    <s v="312"/>
    <n v="2499"/>
    <n v="1"/>
    <n v="999.6"/>
    <n v="999.6"/>
    <n v="0.22"/>
    <n v="219.91200000000001"/>
    <n v="0.22"/>
    <s v="₹999.6"/>
  </r>
  <r>
    <s v="Jammu and Kashmir"/>
    <s v="Jammu"/>
    <s v="Kids"/>
    <s v="T-Shirts"/>
    <s v="9"/>
    <s v="439609"/>
    <s v="Rented"/>
    <d v="2021-11-21T00:00:00"/>
    <n v="950"/>
    <s v="Jeremy Johnson"/>
    <s v="M80"/>
    <s v="37705 Robbins Common New Tammy, NJ 97690"/>
    <s v="Landline"/>
    <s v="5688458679"/>
    <s v="11 AM - 8 PM"/>
    <n v="13"/>
    <s v="Available"/>
    <s v="CCTV"/>
    <s v="64426"/>
    <d v="2024-01-07T00:00:00"/>
    <n v="1"/>
    <s v="Jan"/>
    <s v="222123"/>
    <s v="Olivia Swanson"/>
    <s v="298"/>
    <n v="2458"/>
    <n v="2"/>
    <n v="1966.4"/>
    <n v="983.2"/>
    <n v="0.28000000000000003"/>
    <n v="550.5920000000001"/>
    <n v="0.28000000000000003"/>
    <s v="₹2 K"/>
  </r>
  <r>
    <s v="Madhya Pradesh"/>
    <s v="Bhopal"/>
    <s v="Kids"/>
    <s v="Pants"/>
    <s v="56"/>
    <s v="428930"/>
    <s v="Owned"/>
    <d v="2023-10-14T00:00:00"/>
    <n v="1400"/>
    <s v="Angela Reyes"/>
    <s v="M50"/>
    <s v="700 Melissa Creek Browntown, KY 69445"/>
    <s v="Mobile"/>
    <s v="9193699551"/>
    <s v="10 AM - 7 PM"/>
    <n v="8"/>
    <s v="Available"/>
    <s v="Alarm"/>
    <s v="37093"/>
    <d v="2024-01-01T00:00:00"/>
    <n v="1"/>
    <s v="Jan"/>
    <s v="380343"/>
    <s v="Carolyn Pollard"/>
    <s v="301"/>
    <n v="2106"/>
    <n v="1"/>
    <n v="842.40000000000009"/>
    <n v="842.40000000000009"/>
    <n v="0.28000000000000003"/>
    <n v="235.87200000000004"/>
    <n v="0.28000000000000003"/>
    <s v="₹842.4"/>
  </r>
  <r>
    <s v="Delhi"/>
    <s v="New Delhi"/>
    <s v="Kids"/>
    <s v="Pants"/>
    <s v="22"/>
    <s v="429435"/>
    <s v="Rented"/>
    <d v="2024-08-04T00:00:00"/>
    <n v="1300"/>
    <s v="Brian Alvarez"/>
    <s v="M52"/>
    <s v="3482 Jones Hills Suite 902 Jeffreyport, LA 19858"/>
    <s v="Landline"/>
    <s v="2799247568"/>
    <s v="10 AM - 9 PM"/>
    <n v="14"/>
    <s v="Available"/>
    <s v="Alarm"/>
    <s v="68666"/>
    <d v="2024-01-18T00:00:00"/>
    <n v="1"/>
    <s v="Jan"/>
    <s v="170743"/>
    <s v="Jason Johnson"/>
    <s v="736"/>
    <n v="1751"/>
    <n v="5"/>
    <n v="3502"/>
    <n v="700.4"/>
    <n v="0.28000000000000003"/>
    <n v="980.56000000000006"/>
    <n v="0.28000000000000003"/>
    <s v="₹4 K"/>
  </r>
  <r>
    <s v="Madhya Pradesh"/>
    <s v="Indore"/>
    <s v="Kids"/>
    <s v="Shirts"/>
    <s v="37"/>
    <s v="410551"/>
    <s v="Rented"/>
    <d v="2020-08-09T00:00:00"/>
    <n v="800"/>
    <s v="Savannah Griffin"/>
    <s v="M76"/>
    <s v="62580 Jasmine Vista Suite 142 Port Jodiburgh, WI 13844"/>
    <s v="Landline"/>
    <s v="15812584948"/>
    <s v="10 AM - 9 PM"/>
    <n v="11"/>
    <s v="Available"/>
    <s v="CCTV, Alarm"/>
    <s v="35936"/>
    <d v="2024-01-22T00:00:00"/>
    <n v="1"/>
    <s v="Jan"/>
    <s v="262285"/>
    <s v="Matthew Nichols"/>
    <s v="876"/>
    <n v="1779"/>
    <n v="5"/>
    <n v="3558"/>
    <n v="711.6"/>
    <n v="0.28000000000000003"/>
    <n v="996.24000000000012"/>
    <n v="0.28000000000000003"/>
    <s v="₹4 K"/>
  </r>
  <r>
    <s v="Chandigarh"/>
    <s v="Chandigarh"/>
    <s v="Kids"/>
    <s v="Jeans"/>
    <s v="43"/>
    <s v="411311"/>
    <s v="Owned"/>
    <d v="2020-10-24T00:00:00"/>
    <n v="1300"/>
    <s v="Sonya Rivers"/>
    <s v="M81"/>
    <s v="35137 Anna Throughway Greenfurt, ME 11307"/>
    <s v="Mobile"/>
    <s v="8904387953"/>
    <s v="9 AM - 8 PM"/>
    <n v="12"/>
    <s v="Available"/>
    <s v="None"/>
    <s v="84982"/>
    <d v="2024-01-09T00:00:00"/>
    <n v="1"/>
    <s v="Jan"/>
    <s v="292339"/>
    <s v="Ann Lewis"/>
    <s v="579"/>
    <n v="2729"/>
    <n v="2"/>
    <n v="2183.2000000000003"/>
    <n v="1091.6000000000001"/>
    <n v="0.28000000000000003"/>
    <n v="611.29600000000016"/>
    <n v="0.28000000000000003"/>
    <s v="₹2 K"/>
  </r>
  <r>
    <s v="Gujarat"/>
    <s v="Rajkot"/>
    <s v="Men"/>
    <s v="Jackets"/>
    <s v="59"/>
    <s v="402904"/>
    <s v="Rented"/>
    <d v="2022-02-02T00:00:00"/>
    <n v="950"/>
    <s v="Kevin Mora"/>
    <s v="M1"/>
    <s v="553 Hall Extensions Kimchester, NM 32890"/>
    <s v="Mobile"/>
    <s v="6698799746"/>
    <s v="10 AM - 7 PM"/>
    <n v="18"/>
    <s v="Available"/>
    <s v="None"/>
    <s v="52297"/>
    <d v="2024-01-15T00:00:00"/>
    <n v="1"/>
    <s v="Jan"/>
    <s v="714732"/>
    <s v="Adam Gallegos"/>
    <s v="597"/>
    <n v="2582"/>
    <n v="7"/>
    <n v="7229.6"/>
    <n v="1032.8"/>
    <n v="0.22"/>
    <n v="1590.5120000000002"/>
    <n v="0.22"/>
    <s v="₹7 K"/>
  </r>
  <r>
    <s v="Jharkhand"/>
    <s v="Ranchi"/>
    <s v="Men"/>
    <s v="Dresses"/>
    <s v="78"/>
    <s v="430353"/>
    <s v="Owned"/>
    <d v="2020-07-18T00:00:00"/>
    <n v="1400"/>
    <s v="Ashley Randall"/>
    <s v="M75"/>
    <s v="917 Cox Vista Suite 338 West Tanner, ME 45688"/>
    <s v="Mobile"/>
    <s v="6054058150"/>
    <s v="11 AM - 8 PM"/>
    <n v="12"/>
    <s v="Not Available"/>
    <s v="CCTV"/>
    <s v="82791"/>
    <d v="2024-01-10T00:00:00"/>
    <n v="1"/>
    <s v="Jan"/>
    <s v="559283"/>
    <s v="Tara Fernandez MD"/>
    <s v="267"/>
    <n v="2554"/>
    <n v="4"/>
    <n v="4086.4"/>
    <n v="1021.6"/>
    <n v="0.22"/>
    <n v="899.00800000000004"/>
    <n v="0.22"/>
    <s v="₹4 K"/>
  </r>
  <r>
    <s v="Chhattisgarh"/>
    <s v="Chhattisgarh"/>
    <s v="Men"/>
    <s v="Jackets"/>
    <s v="16"/>
    <s v="400199"/>
    <s v="Rented"/>
    <d v="2021-06-29T00:00:00"/>
    <n v="800"/>
    <s v="Derrick Shepherd"/>
    <s v="M11"/>
    <s v="0821 Wendy Parkway Apt. 570 Port Samuelview, CA 22460"/>
    <s v="Landline"/>
    <s v="2936104601"/>
    <s v="10 AM - 7 PM"/>
    <n v="9"/>
    <s v="Not Available"/>
    <s v="CCTV"/>
    <s v="53836"/>
    <d v="2024-01-18T00:00:00"/>
    <n v="1"/>
    <s v="Jan"/>
    <s v="235934"/>
    <s v="Michele Miller"/>
    <s v="504"/>
    <n v="1709"/>
    <n v="1"/>
    <n v="683.6"/>
    <n v="683.6"/>
    <n v="0.22"/>
    <n v="150.392"/>
    <n v="0.22"/>
    <s v="₹683.6"/>
  </r>
  <r>
    <s v="Uttar Pradesh"/>
    <s v="Agra"/>
    <s v="Women"/>
    <s v="Tops"/>
    <s v="70"/>
    <s v="418861"/>
    <s v="Rented"/>
    <d v="2021-08-07T00:00:00"/>
    <n v="950"/>
    <s v="Michael Moore"/>
    <s v="M21"/>
    <s v="USS Pugh FPO AA 88249"/>
    <s v="Landline"/>
    <s v="5009033873"/>
    <s v="11 AM - 8 PM"/>
    <n v="14"/>
    <s v="Available"/>
    <s v="CCTV, Alarm"/>
    <s v="54337"/>
    <d v="2024-01-02T00:00:00"/>
    <n v="1"/>
    <s v="Jan"/>
    <s v="693169"/>
    <s v="David Aguilar"/>
    <s v="467"/>
    <n v="1939"/>
    <n v="1"/>
    <n v="775.6"/>
    <n v="775.6"/>
    <n v="0.35"/>
    <n v="271.45999999999998"/>
    <n v="0.35"/>
    <s v="₹775.6"/>
  </r>
  <r>
    <s v="Uttar Pradesh"/>
    <s v="Varanasi"/>
    <s v="Men"/>
    <s v="Tops"/>
    <s v="14"/>
    <s v="411794"/>
    <s v="Rented"/>
    <d v="2020-02-27T00:00:00"/>
    <n v="1400"/>
    <s v="Aaron Brown"/>
    <s v="M60"/>
    <s v="211 Lee Mission East Maryhaven, MI 15337"/>
    <s v="Mobile"/>
    <s v="8643529443"/>
    <s v="10 AM - 9 PM"/>
    <n v="10"/>
    <s v="Available"/>
    <s v="Alarm"/>
    <s v="55498"/>
    <d v="2024-01-25T00:00:00"/>
    <n v="1"/>
    <s v="Jan"/>
    <s v="478782"/>
    <s v="Christopher Fleming"/>
    <s v="207"/>
    <n v="2088"/>
    <n v="3"/>
    <n v="2505.6000000000004"/>
    <n v="835.20000000000016"/>
    <n v="0.22"/>
    <n v="551.23200000000008"/>
    <n v="0.22"/>
    <s v="₹3 K"/>
  </r>
  <r>
    <s v="Rajasthan"/>
    <s v="Jaipur"/>
    <s v="Men"/>
    <s v="Shirts"/>
    <s v="29"/>
    <s v="414596"/>
    <s v="Rented"/>
    <d v="2022-05-28T00:00:00"/>
    <n v="1400"/>
    <s v="David Smith"/>
    <s v="M70"/>
    <s v="4096 Vasquez Tunnel Suite 617 Snyderside, SD 83919"/>
    <s v="Landline"/>
    <s v="0119033789"/>
    <s v="10 AM - 7 PM"/>
    <n v="17"/>
    <s v="Available"/>
    <s v="CCTV"/>
    <s v="25724"/>
    <d v="2024-01-22T00:00:00"/>
    <n v="1"/>
    <s v="Jan"/>
    <s v="599674"/>
    <s v="Spencer Grant"/>
    <s v="671"/>
    <n v="1103"/>
    <n v="7"/>
    <n v="3088.4"/>
    <n v="441.2"/>
    <n v="0.22"/>
    <n v="679.44799999999998"/>
    <n v="0.22"/>
    <s v="₹3 K"/>
  </r>
  <r>
    <s v="Karnataka"/>
    <s v="Bengaluru"/>
    <s v="Women"/>
    <s v="Sweaters"/>
    <s v="15"/>
    <s v="439548"/>
    <s v="Owned"/>
    <d v="2023-12-06T00:00:00"/>
    <n v="950"/>
    <s v="Christopher Combs"/>
    <s v="M19"/>
    <s v="2885 Baker Prairie Apt. 313 Port Bradborough, LA 14589"/>
    <s v="Mobile"/>
    <s v="6272090852"/>
    <s v="10 AM - 9 PM"/>
    <n v="8"/>
    <s v="Not Available"/>
    <s v="CCTV"/>
    <s v="86909"/>
    <d v="2024-01-08T00:00:00"/>
    <n v="1"/>
    <s v="Jan"/>
    <s v="356463"/>
    <s v="Denise Taylor"/>
    <s v="332"/>
    <n v="1200"/>
    <n v="2"/>
    <n v="960"/>
    <n v="480"/>
    <n v="0.35"/>
    <n v="336"/>
    <n v="0.35"/>
    <s v="₹960"/>
  </r>
  <r>
    <s v="Assam"/>
    <s v="Guwahati"/>
    <s v="Men"/>
    <s v="Jackets"/>
    <s v="57"/>
    <s v="431280"/>
    <s v="Rented"/>
    <d v="2022-12-02T00:00:00"/>
    <n v="800"/>
    <s v="Lee Moore"/>
    <s v="M41"/>
    <s v="31269 Nicole Burgs Barbaraland, MO 21056"/>
    <s v="Mobile"/>
    <s v="8533326200"/>
    <s v="11 AM - 8 PM"/>
    <n v="18"/>
    <s v="Available"/>
    <s v="None"/>
    <s v="12019"/>
    <d v="2024-01-07T00:00:00"/>
    <n v="1"/>
    <s v="Jan"/>
    <s v="559709"/>
    <s v="Molly Carr"/>
    <s v="493"/>
    <n v="983"/>
    <n v="7"/>
    <n v="2752.4"/>
    <n v="393.2"/>
    <n v="0.22"/>
    <n v="605.52800000000002"/>
    <n v="0.22"/>
    <s v="₹3 K"/>
  </r>
  <r>
    <s v="Delhi"/>
    <s v="New Delhi"/>
    <s v="Men"/>
    <s v="Jeans"/>
    <s v="60"/>
    <s v="427952"/>
    <s v="Owned"/>
    <d v="2024-10-11T00:00:00"/>
    <n v="950"/>
    <s v="Eric Park"/>
    <s v="M74"/>
    <s v="06256 Tammy Loaf Suite 270 Lake Christophermouth, WY 89194"/>
    <s v="Landline"/>
    <s v="4438767127"/>
    <s v="9 AM - 8 PM"/>
    <n v="5"/>
    <s v="Not Available"/>
    <s v="CCTV"/>
    <s v="57639"/>
    <d v="2024-01-18T00:00:00"/>
    <n v="1"/>
    <s v="Jan"/>
    <s v="768943"/>
    <s v="Mark Cook"/>
    <s v="262"/>
    <n v="2292"/>
    <n v="6"/>
    <n v="5500.8"/>
    <n v="916.80000000000007"/>
    <n v="0.22"/>
    <n v="1210.1760000000002"/>
    <n v="0.22"/>
    <s v="₹6 K"/>
  </r>
  <r>
    <s v="Maharashtra"/>
    <s v="Aurangabad"/>
    <s v="Kids"/>
    <s v="Skirts"/>
    <s v="68"/>
    <s v="428518"/>
    <s v="Rented"/>
    <d v="2021-02-24T00:00:00"/>
    <n v="1400"/>
    <s v="Kurt Schwartz"/>
    <s v="M86"/>
    <s v="292 Keith Extensions New Donna, MD 59486"/>
    <s v="Landline"/>
    <s v="4235818710"/>
    <s v="11 AM - 8 PM"/>
    <n v="20"/>
    <s v="Available"/>
    <s v="None"/>
    <s v="68148"/>
    <d v="2024-01-24T00:00:00"/>
    <n v="1"/>
    <s v="Jan"/>
    <s v="571200"/>
    <s v="Megan Keith"/>
    <s v="430"/>
    <n v="753"/>
    <n v="8"/>
    <n v="2409.6"/>
    <n v="301.2"/>
    <n v="0.28000000000000003"/>
    <n v="674.68799999999999"/>
    <n v="0.28000000000000003"/>
    <s v="₹2 K"/>
  </r>
  <r>
    <s v="Telangana"/>
    <s v="Hyderabad"/>
    <s v="Women"/>
    <s v="Hoodies"/>
    <s v="84"/>
    <s v="414370"/>
    <s v="Owned"/>
    <d v="2020-05-22T00:00:00"/>
    <n v="1200"/>
    <s v="Molly Hood"/>
    <s v="M59"/>
    <s v="05899 Bailey Camp East Julia, ND 49573"/>
    <s v="Mobile"/>
    <s v="8259637926"/>
    <s v="9 AM - 8 PM"/>
    <n v="8"/>
    <s v="Not Available"/>
    <s v="CCTV, Alarm"/>
    <s v="31717"/>
    <d v="2024-01-05T00:00:00"/>
    <n v="1"/>
    <s v="Jan"/>
    <s v="645309"/>
    <s v="David Sanchez"/>
    <s v="810"/>
    <n v="1255"/>
    <n v="4"/>
    <n v="2008"/>
    <n v="502"/>
    <n v="0.35"/>
    <n v="702.8"/>
    <n v="0.35"/>
    <s v="₹2 K"/>
  </r>
  <r>
    <s v="Maharashtra"/>
    <s v="Nashik"/>
    <s v="Men"/>
    <s v="Dresses"/>
    <s v="59"/>
    <s v="428842"/>
    <s v="Owned"/>
    <d v="2024-10-24T00:00:00"/>
    <n v="1300"/>
    <s v="Joseph Lopez"/>
    <s v="M47"/>
    <s v="268 Ronald Canyon Apt. 271 West William, OK 84552"/>
    <s v="Landline"/>
    <s v="3231191844"/>
    <s v="9 AM - 8 PM"/>
    <n v="10"/>
    <s v="Available"/>
    <s v="Alarm"/>
    <s v="73807"/>
    <d v="2024-01-02T00:00:00"/>
    <n v="1"/>
    <s v="Jan"/>
    <s v="989409"/>
    <s v="Lisa Fields"/>
    <s v="567"/>
    <n v="1177"/>
    <n v="8"/>
    <n v="3766.4"/>
    <n v="470.8"/>
    <n v="0.22"/>
    <n v="828.60800000000006"/>
    <n v="0.22"/>
    <s v="₹4 K"/>
  </r>
  <r>
    <s v="Maharashtra"/>
    <s v="Jalna"/>
    <s v="Men"/>
    <s v="Sweaters"/>
    <s v="73"/>
    <s v="430405"/>
    <s v="Owned"/>
    <d v="2023-08-06T00:00:00"/>
    <n v="1000"/>
    <s v="Bruce Smith"/>
    <s v="M86"/>
    <s v="112 Joyce Hills Apt. 141 West Candacehaven, AZ 84059"/>
    <s v="Mobile"/>
    <s v="9820079230"/>
    <s v="10 AM - 9 PM"/>
    <n v="10"/>
    <s v="Available"/>
    <s v="CCTV, Alarm"/>
    <s v="22874"/>
    <d v="2024-01-10T00:00:00"/>
    <n v="1"/>
    <s v="Jan"/>
    <s v="508587"/>
    <s v="Lisa Noble"/>
    <s v="797"/>
    <n v="2490"/>
    <n v="3"/>
    <n v="2988"/>
    <n v="996"/>
    <n v="0.22"/>
    <n v="657.36"/>
    <n v="0.22"/>
    <s v="₹3 K"/>
  </r>
  <r>
    <s v="Kerala"/>
    <s v="Kochi"/>
    <s v="Men"/>
    <s v="Jackets"/>
    <s v="94"/>
    <s v="430153"/>
    <s v="Rented"/>
    <d v="2023-10-31T00:00:00"/>
    <n v="800"/>
    <s v="Veronica Mcmahon"/>
    <s v="M78"/>
    <s v="633 Adrian Ramp New Michaelport, PA 09756"/>
    <s v="Landline"/>
    <s v="5864134780"/>
    <s v="10 AM - 7 PM"/>
    <n v="10"/>
    <s v="Available"/>
    <s v="CCTV"/>
    <s v="82250"/>
    <d v="2024-01-25T00:00:00"/>
    <n v="1"/>
    <s v="Jan"/>
    <s v="546269"/>
    <s v="Paul Mcbride"/>
    <s v="430"/>
    <n v="1880"/>
    <n v="1"/>
    <n v="752"/>
    <n v="752"/>
    <n v="0.22"/>
    <n v="165.44"/>
    <n v="0.22"/>
    <s v="₹752"/>
  </r>
  <r>
    <s v="Uttar Pradesh"/>
    <s v="Lucknow"/>
    <s v="Women"/>
    <s v="Tops"/>
    <s v="31"/>
    <s v="414013"/>
    <s v="Owned"/>
    <d v="2020-04-07T00:00:00"/>
    <n v="950"/>
    <s v="John Lawson"/>
    <s v="M32"/>
    <s v="883 Rachel Mountains Martinbury, CA 40394"/>
    <s v="Landline"/>
    <s v="1399672499"/>
    <s v="9 AM - 8 PM"/>
    <n v="4"/>
    <s v="Available"/>
    <s v="Alarm"/>
    <s v="37326"/>
    <d v="2024-01-24T00:00:00"/>
    <n v="1"/>
    <s v="Jan"/>
    <s v="930217"/>
    <s v="Linda Welch"/>
    <s v="253"/>
    <n v="2219"/>
    <n v="6"/>
    <n v="5325.6"/>
    <n v="887.6"/>
    <n v="0.35"/>
    <n v="1863.96"/>
    <n v="0.35"/>
    <s v="₹5 K"/>
  </r>
  <r>
    <s v="Maharashtra"/>
    <s v="Nagpur"/>
    <s v="Men"/>
    <s v="Jeans"/>
    <s v="31"/>
    <s v="434034"/>
    <s v="Rented"/>
    <d v="2023-12-31T00:00:00"/>
    <n v="1100"/>
    <s v="Danielle Rodriguez"/>
    <s v="M32"/>
    <s v="2559 Matthew Views Davilaland, PA 26452"/>
    <s v="Mobile"/>
    <s v="8334525756"/>
    <s v="11 AM - 8 PM"/>
    <n v="10"/>
    <s v="Available"/>
    <s v="None"/>
    <s v="52625"/>
    <d v="2024-01-25T00:00:00"/>
    <n v="1"/>
    <s v="Jan"/>
    <s v="443538"/>
    <s v="Sarah Jennings"/>
    <s v="490"/>
    <n v="513"/>
    <n v="3"/>
    <n v="615.6"/>
    <n v="205.20000000000002"/>
    <n v="0.22"/>
    <n v="135.43200000000002"/>
    <n v="0.22"/>
    <s v="₹615.6"/>
  </r>
  <r>
    <s v="Chhattisgarh"/>
    <s v="Chhattisgarh"/>
    <s v="Women"/>
    <s v="Tops"/>
    <s v="45"/>
    <s v="413707"/>
    <s v="Rented"/>
    <d v="2022-09-26T00:00:00"/>
    <n v="1100"/>
    <s v="Andrew Jones"/>
    <s v="M93"/>
    <s v="225 Hunt Glens Suite 397 South Jessicafurt, NY 04162"/>
    <s v="Landline"/>
    <s v="0099741111"/>
    <s v="10 AM - 7 PM"/>
    <n v="11"/>
    <s v="Not Available"/>
    <s v="CCTV"/>
    <s v="90989"/>
    <d v="2024-01-26T00:00:00"/>
    <n v="1"/>
    <s v="Jan"/>
    <s v="734888"/>
    <s v="Kenneth Buck"/>
    <s v="429"/>
    <n v="1637"/>
    <n v="6"/>
    <n v="3928.8"/>
    <n v="654.80000000000007"/>
    <n v="0.35"/>
    <n v="1375.08"/>
    <n v="0.35"/>
    <s v="₹4 K"/>
  </r>
  <r>
    <s v="Jharkhand"/>
    <s v="Ranchi"/>
    <s v="Kids"/>
    <s v="Hoodies"/>
    <s v="37"/>
    <s v="434418"/>
    <s v="Rented"/>
    <d v="2023-09-16T00:00:00"/>
    <n v="1100"/>
    <s v="Christopher Butler"/>
    <s v="M16"/>
    <s v="1676 Brian Ports Suite 602 East Marthaberg, IL 03687"/>
    <s v="Landline"/>
    <s v="19741879805"/>
    <s v="9 AM - 8 PM"/>
    <n v="13"/>
    <s v="Available"/>
    <s v="CCTV, Alarm"/>
    <s v="12912"/>
    <d v="2024-01-06T00:00:00"/>
    <n v="1"/>
    <s v="Jan"/>
    <s v="296165"/>
    <s v="Dr. Misty Morgan"/>
    <s v="925"/>
    <n v="2590"/>
    <n v="7"/>
    <n v="7252"/>
    <n v="1036"/>
    <n v="0.28000000000000003"/>
    <n v="2030.5600000000002"/>
    <n v="0.28000000000000003"/>
    <s v="₹7 K"/>
  </r>
  <r>
    <s v="Chhattisgarh"/>
    <s v="Chhattisgarh"/>
    <s v="Men"/>
    <s v="Jackets"/>
    <s v="44"/>
    <s v="429096"/>
    <s v="Owned"/>
    <d v="2020-12-26T00:00:00"/>
    <n v="1400"/>
    <s v="Lisa Whitaker"/>
    <s v="M45"/>
    <s v="184 Garcia Spur Apt. 298 Burnsstad, DC 16407"/>
    <s v="Landline"/>
    <s v="5239867332"/>
    <s v="10 AM - 9 PM"/>
    <n v="4"/>
    <s v="Available"/>
    <s v="CCTV"/>
    <s v="36189"/>
    <d v="2024-01-28T00:00:00"/>
    <n v="1"/>
    <s v="Jan"/>
    <s v="299377"/>
    <s v="Anthony Miller"/>
    <s v="665"/>
    <n v="2659"/>
    <n v="4"/>
    <n v="4254.4000000000015"/>
    <n v="1063.6000000000004"/>
    <n v="0.22"/>
    <n v="935.9680000000003"/>
    <n v="0.22"/>
    <s v="₹4 K"/>
  </r>
  <r>
    <s v="Maharashtra"/>
    <s v="Pune"/>
    <s v="Men"/>
    <s v="Hoodies"/>
    <s v="97"/>
    <s v="404118"/>
    <s v="Rented"/>
    <d v="2022-04-03T00:00:00"/>
    <n v="950"/>
    <s v="Jennifer Robinson"/>
    <s v="M51"/>
    <s v="48193 Michael Passage Suite 944 Toddton, NJ 93836"/>
    <s v="Landline"/>
    <s v="3433999579"/>
    <s v="9 AM - 8 PM"/>
    <n v="4"/>
    <s v="Available"/>
    <s v="None"/>
    <s v="35828"/>
    <d v="2024-01-20T00:00:00"/>
    <n v="1"/>
    <s v="Jan"/>
    <s v="171690"/>
    <s v="Pamela Morales"/>
    <s v="694"/>
    <n v="2348"/>
    <n v="5"/>
    <n v="4696"/>
    <n v="939.2"/>
    <n v="0.22"/>
    <n v="1033.1200000000001"/>
    <n v="0.22"/>
    <s v="₹5 K"/>
  </r>
  <r>
    <s v="Karnataka"/>
    <s v="Mysuru"/>
    <s v="Kids"/>
    <s v="Skirts"/>
    <s v="7"/>
    <s v="422527"/>
    <s v="Rented"/>
    <d v="2024-02-18T00:00:00"/>
    <n v="1400"/>
    <s v="Kim Chen"/>
    <s v="M70"/>
    <s v="740 Daniel Camp Lake Michaelmouth, AR 20248"/>
    <s v="Mobile"/>
    <s v="9885574583"/>
    <s v="9 AM - 8 PM"/>
    <n v="18"/>
    <s v="Not Available"/>
    <s v="Alarm"/>
    <s v="67999"/>
    <d v="2024-01-28T00:00:00"/>
    <n v="1"/>
    <s v="Jan"/>
    <s v="892405"/>
    <s v="Kayla Maldonado"/>
    <s v="735"/>
    <n v="1679"/>
    <n v="1"/>
    <n v="671.6"/>
    <n v="671.6"/>
    <n v="0.28000000000000003"/>
    <n v="188.04800000000003"/>
    <n v="0.28000000000000003"/>
    <s v="₹671.6"/>
  </r>
  <r>
    <s v="Uttar Pradesh"/>
    <s v="Kanpur"/>
    <s v="Women"/>
    <s v="Skirts"/>
    <s v="99"/>
    <s v="432116"/>
    <s v="Rented"/>
    <d v="2020-10-02T00:00:00"/>
    <n v="1000"/>
    <s v="Valerie Pace"/>
    <s v="M79"/>
    <s v="3065 Smith Parkways Apt. 591 Tannershire, ND 94932"/>
    <s v="Landline"/>
    <s v="0984831455"/>
    <s v="10 AM - 9 PM"/>
    <n v="13"/>
    <s v="Available"/>
    <s v="CCTV"/>
    <s v="92524"/>
    <d v="2024-01-14T00:00:00"/>
    <n v="1"/>
    <s v="Jan"/>
    <s v="377336"/>
    <s v="Jonathan Cochran"/>
    <s v="637"/>
    <n v="2010"/>
    <n v="8"/>
    <n v="6432"/>
    <n v="804"/>
    <n v="0.35"/>
    <n v="2251.1999999999998"/>
    <n v="0.35"/>
    <s v="₹6 K"/>
  </r>
  <r>
    <s v="Delhi"/>
    <s v="New Delhi"/>
    <s v="Men"/>
    <s v="Jeans"/>
    <s v="74"/>
    <s v="431703"/>
    <s v="Rented"/>
    <d v="2022-09-23T00:00:00"/>
    <n v="1000"/>
    <s v="Maria King"/>
    <s v="M30"/>
    <s v="050 Davis Course Jordanside, OK 20581"/>
    <s v="Landline"/>
    <s v="3396340334"/>
    <s v="9 AM - 8 PM"/>
    <n v="12"/>
    <s v="Available"/>
    <s v="CCTV"/>
    <s v="30516"/>
    <d v="2024-01-14T00:00:00"/>
    <n v="1"/>
    <s v="Jan"/>
    <s v="103200"/>
    <s v="Carolyn West"/>
    <s v="296"/>
    <n v="2470"/>
    <n v="7"/>
    <n v="6916"/>
    <n v="988"/>
    <n v="0.22"/>
    <n v="1521.52"/>
    <n v="0.22"/>
    <s v="₹7 K"/>
  </r>
  <r>
    <s v="Goa"/>
    <s v="Goa"/>
    <s v="Women"/>
    <s v="Shoes"/>
    <s v="31"/>
    <s v="439297"/>
    <s v="Rented"/>
    <d v="2023-09-12T00:00:00"/>
    <n v="800"/>
    <s v="Elizabeth Johnston"/>
    <s v="M51"/>
    <s v="607 Samuel Estates Suite 515 Michaelchester, MD 40705"/>
    <s v="Mobile"/>
    <s v="6428387955"/>
    <s v="9 AM - 8 PM"/>
    <n v="3"/>
    <s v="Not Available"/>
    <s v="CCTV"/>
    <s v="77686"/>
    <d v="2024-01-16T00:00:00"/>
    <n v="1"/>
    <s v="Jan"/>
    <s v="656566"/>
    <s v="Kevin Robinson"/>
    <s v="523"/>
    <n v="1651"/>
    <n v="7"/>
    <n v="4622.8"/>
    <n v="660.4"/>
    <n v="0.35"/>
    <n v="1617.98"/>
    <n v="0.35"/>
    <s v="₹5 K"/>
  </r>
  <r>
    <s v="Chhattisgarh"/>
    <s v="Chhattisgarh"/>
    <s v="Women"/>
    <s v="T-Shirts"/>
    <s v="87"/>
    <s v="404962"/>
    <s v="Rented"/>
    <d v="2023-10-22T00:00:00"/>
    <n v="1300"/>
    <s v="Kimberly Myers"/>
    <s v="M72"/>
    <s v="518 Jessica Run Suite 688 Jordanside, CA 14620"/>
    <s v="Landline"/>
    <s v="1920435556"/>
    <s v="10 AM - 9 PM"/>
    <n v="19"/>
    <s v="Available"/>
    <s v="Alarm"/>
    <s v="18570"/>
    <d v="2024-01-16T00:00:00"/>
    <n v="1"/>
    <s v="Jan"/>
    <s v="972089"/>
    <s v="Micheal Hodge"/>
    <s v="730"/>
    <n v="1835"/>
    <n v="7"/>
    <n v="5138"/>
    <n v="734"/>
    <n v="0.35"/>
    <n v="1798.3"/>
    <n v="0.35"/>
    <s v="₹5 K"/>
  </r>
  <r>
    <s v="Maharashtra"/>
    <s v="Mumbai"/>
    <s v="Men"/>
    <s v="Shoes"/>
    <s v="22"/>
    <s v="431683"/>
    <s v="Rented"/>
    <d v="2020-03-27T00:00:00"/>
    <n v="800"/>
    <s v="Dr. Christian Landry PhD"/>
    <s v="M24"/>
    <s v="PSC 7981, Box 0397 APO AP 86863"/>
    <s v="Mobile"/>
    <s v="6825576388"/>
    <s v="10 AM - 7 PM"/>
    <n v="8"/>
    <s v="Available"/>
    <s v="None"/>
    <s v="96439"/>
    <d v="2024-01-03T00:00:00"/>
    <n v="1"/>
    <s v="Jan"/>
    <s v="869305"/>
    <s v="Derrick Sims"/>
    <s v="513"/>
    <n v="821"/>
    <n v="1"/>
    <n v="328.40000000000003"/>
    <n v="328.40000000000003"/>
    <n v="0.22"/>
    <n v="72.248000000000005"/>
    <n v="0.22"/>
    <s v="₹328.4"/>
  </r>
  <r>
    <s v="Maharashtra"/>
    <s v="Nagpur"/>
    <s v="Kids"/>
    <s v="Shoes"/>
    <s v="33"/>
    <s v="415817"/>
    <s v="Rented"/>
    <d v="2021-11-22T00:00:00"/>
    <n v="1300"/>
    <s v="Jeffrey Gates"/>
    <s v="M22"/>
    <s v="00854 Sherri Wells New David, NH 62510"/>
    <s v="Landline"/>
    <s v="0651657546"/>
    <s v="10 AM - 7 PM"/>
    <n v="5"/>
    <s v="Not Available"/>
    <s v="None"/>
    <s v="37656"/>
    <d v="2024-01-18T00:00:00"/>
    <n v="1"/>
    <s v="Jan"/>
    <s v="607567"/>
    <s v="Stephanie Arnold"/>
    <s v="515"/>
    <n v="1164"/>
    <n v="4"/>
    <n v="1862.4"/>
    <n v="465.6"/>
    <n v="0.28000000000000003"/>
    <n v="521.47200000000009"/>
    <n v="0.28000000000000003"/>
    <s v="₹2 K"/>
  </r>
  <r>
    <s v="Gujarat"/>
    <s v="Vadodara"/>
    <s v="Kids"/>
    <s v="Shirts"/>
    <s v="76"/>
    <s v="416909"/>
    <s v="Rented"/>
    <d v="2022-10-03T00:00:00"/>
    <n v="1200"/>
    <s v="Jose Gould"/>
    <s v="M44"/>
    <s v="874 Robert Unions Matthewfurt, OH 68429"/>
    <s v="Mobile"/>
    <s v="8551428938"/>
    <s v="11 AM - 8 PM"/>
    <n v="4"/>
    <s v="Not Available"/>
    <s v="CCTV, Alarm"/>
    <s v="75185"/>
    <d v="2024-01-08T00:00:00"/>
    <n v="1"/>
    <s v="Jan"/>
    <s v="857323"/>
    <s v="Brittany Bennett"/>
    <s v="982"/>
    <n v="1651"/>
    <n v="4"/>
    <n v="2641.6000000000004"/>
    <n v="660.40000000000009"/>
    <n v="0.28000000000000003"/>
    <n v="739.64800000000014"/>
    <n v="0.28000000000000003"/>
    <s v="₹3 K"/>
  </r>
  <r>
    <s v="West Bengal"/>
    <s v="Kolkata"/>
    <s v="Women"/>
    <s v="Shoes"/>
    <s v="9"/>
    <s v="430484"/>
    <s v="Rented"/>
    <d v="2021-10-25T00:00:00"/>
    <n v="1400"/>
    <s v="Nicole Palmer"/>
    <s v="M37"/>
    <s v="PSC 2231, Box 6204 APO AE 05958"/>
    <s v="Mobile"/>
    <s v="6691918583"/>
    <s v="10 AM - 9 PM"/>
    <n v="16"/>
    <s v="Available"/>
    <s v="CCTV, Alarm"/>
    <s v="27436"/>
    <d v="2024-01-30T00:00:00"/>
    <n v="1"/>
    <s v="Jan"/>
    <s v="473367"/>
    <s v="Carl Douglas"/>
    <s v="710"/>
    <n v="901"/>
    <n v="5"/>
    <n v="1802"/>
    <n v="360.4"/>
    <n v="0.35"/>
    <n v="630.69999999999993"/>
    <n v="0.35"/>
    <s v="₹2 K"/>
  </r>
  <r>
    <s v="Uttar Pradesh"/>
    <s v="Meerut"/>
    <s v="Kids"/>
    <s v="Sweaters"/>
    <s v="60"/>
    <s v="405250"/>
    <s v="Rented"/>
    <d v="2023-07-19T00:00:00"/>
    <n v="1000"/>
    <s v="Jessica Fitzpatrick"/>
    <s v="M55"/>
    <s v="38904 Christina Spur Lake Christineshire, CT 60417"/>
    <s v="Mobile"/>
    <s v="7565908568"/>
    <s v="9 AM - 8 PM"/>
    <n v="19"/>
    <s v="Available"/>
    <s v="None"/>
    <s v="56220"/>
    <d v="2024-01-11T00:00:00"/>
    <n v="1"/>
    <s v="Jan"/>
    <s v="556522"/>
    <s v="Phillip Cobb"/>
    <s v="214"/>
    <n v="2468"/>
    <n v="7"/>
    <n v="6910.4000000000015"/>
    <n v="987.20000000000016"/>
    <n v="0.28000000000000003"/>
    <n v="1934.9120000000005"/>
    <n v="0.28000000000000003"/>
    <s v="₹7 K"/>
  </r>
  <r>
    <s v="Maharashtra"/>
    <s v="Jalna"/>
    <s v="Women"/>
    <s v="Skirts"/>
    <s v="82"/>
    <s v="435778"/>
    <s v="Rented"/>
    <d v="2022-02-20T00:00:00"/>
    <n v="1000"/>
    <s v="Phillip Davila"/>
    <s v="M92"/>
    <s v="431 Lee Terrace Port Josephside, KY 50287"/>
    <s v="Landline"/>
    <s v="5604287277"/>
    <s v="11 AM - 8 PM"/>
    <n v="7"/>
    <s v="Available"/>
    <s v="CCTV, Alarm"/>
    <s v="20902"/>
    <d v="2024-01-19T00:00:00"/>
    <n v="1"/>
    <s v="Jan"/>
    <s v="243285"/>
    <s v="Kendra Hill"/>
    <s v="971"/>
    <n v="1651"/>
    <n v="6"/>
    <n v="3962.4"/>
    <n v="660.4"/>
    <n v="0.35"/>
    <n v="1386.84"/>
    <n v="0.35"/>
    <s v="₹4 K"/>
  </r>
  <r>
    <s v="Andhra Pradesh"/>
    <s v="Visakhapatnam"/>
    <s v="Kids"/>
    <s v="Hoodies"/>
    <s v="34"/>
    <s v="438687"/>
    <s v="Owned"/>
    <d v="2022-09-26T00:00:00"/>
    <n v="1200"/>
    <s v="Dwayne Howard"/>
    <s v="M29"/>
    <s v="1967 Sara Mission North Lindsaymouth, FL 02093"/>
    <s v="Mobile"/>
    <s v="9443050158"/>
    <s v="9 AM - 8 PM"/>
    <n v="18"/>
    <s v="Not Available"/>
    <s v="None"/>
    <s v="66547"/>
    <d v="2024-01-29T00:00:00"/>
    <n v="1"/>
    <s v="Jan"/>
    <s v="339322"/>
    <s v="Kimberly Wagner DDS"/>
    <s v="726"/>
    <n v="1536"/>
    <n v="8"/>
    <n v="4915.2000000000007"/>
    <n v="614.40000000000009"/>
    <n v="0.28000000000000003"/>
    <n v="1376.2560000000003"/>
    <n v="0.28000000000000003"/>
    <s v="₹5 K"/>
  </r>
  <r>
    <s v="Maharashtra"/>
    <s v="Nashik"/>
    <s v="Kids"/>
    <s v="Jeans"/>
    <s v="6"/>
    <s v="432923"/>
    <s v="Owned"/>
    <d v="2021-03-09T00:00:00"/>
    <n v="1000"/>
    <s v="William Ward"/>
    <s v="M87"/>
    <s v="080 Pierce Plain Martintown, CO 74186"/>
    <s v="Landline"/>
    <s v="0859729027"/>
    <s v="9 AM - 8 PM"/>
    <n v="14"/>
    <s v="Not Available"/>
    <s v="Alarm"/>
    <s v="55125"/>
    <d v="2024-01-30T00:00:00"/>
    <n v="1"/>
    <s v="Jan"/>
    <s v="977643"/>
    <s v="Jerry Ruiz"/>
    <s v="956"/>
    <n v="2970"/>
    <n v="3"/>
    <n v="3564"/>
    <n v="1188"/>
    <n v="0.28000000000000003"/>
    <n v="997.92000000000007"/>
    <n v="0.28000000000000003"/>
    <s v="₹4 K"/>
  </r>
  <r>
    <s v="Andhra Pradesh"/>
    <s v="Visakhapatnam"/>
    <s v="Men"/>
    <s v="Dresses"/>
    <s v="38"/>
    <s v="419035"/>
    <s v="Rented"/>
    <d v="2021-11-11T00:00:00"/>
    <n v="800"/>
    <s v="James King"/>
    <s v="M5"/>
    <s v="7323 Jonathan View Stevenstad, WY 00824"/>
    <s v="Landline"/>
    <s v="13143656993"/>
    <s v="10 AM - 9 PM"/>
    <n v="17"/>
    <s v="Not Available"/>
    <s v="CCTV"/>
    <s v="31363"/>
    <d v="2024-01-05T00:00:00"/>
    <n v="1"/>
    <s v="Jan"/>
    <s v="276082"/>
    <s v="Megan Simpson"/>
    <s v="867"/>
    <n v="1873"/>
    <n v="5"/>
    <n v="3746"/>
    <n v="749.2"/>
    <n v="0.22"/>
    <n v="824.12"/>
    <n v="0.22"/>
    <s v="₹4 K"/>
  </r>
  <r>
    <s v="Tamil Nadu"/>
    <s v="Madurai"/>
    <s v="Men"/>
    <s v="Jeans"/>
    <s v="42"/>
    <s v="432442"/>
    <s v="Rented"/>
    <d v="2020-12-06T00:00:00"/>
    <n v="1400"/>
    <s v="Austin Cain"/>
    <s v="M44"/>
    <s v="6100 James Square Suite 367 East Elizabeth, MN 26603"/>
    <s v="Landline"/>
    <s v="2403375507"/>
    <s v="10 AM - 9 PM"/>
    <n v="17"/>
    <s v="Not Available"/>
    <s v="CCTV, Alarm"/>
    <s v="54722"/>
    <d v="2024-01-27T00:00:00"/>
    <n v="1"/>
    <s v="Jan"/>
    <s v="336324"/>
    <s v="Joshua Silva"/>
    <s v="985"/>
    <n v="2971"/>
    <n v="5"/>
    <n v="5942"/>
    <n v="1188.4000000000001"/>
    <n v="0.22"/>
    <n v="1307.24"/>
    <n v="0.22"/>
    <s v="₹6 K"/>
  </r>
  <r>
    <s v="Karnataka"/>
    <s v="Bengaluru"/>
    <s v="Men"/>
    <s v="Shirts"/>
    <s v="46"/>
    <s v="428249"/>
    <s v="Rented"/>
    <d v="2024-04-13T00:00:00"/>
    <n v="1000"/>
    <s v="David Welch"/>
    <s v="M11"/>
    <s v="53549 Goodman Overpass Apt. 978 New Douglashaven, SD 46274"/>
    <s v="Landline"/>
    <s v="5234799079"/>
    <s v="9 AM - 8 PM"/>
    <n v="15"/>
    <s v="Not Available"/>
    <s v="None"/>
    <s v="66870"/>
    <d v="2024-01-30T00:00:00"/>
    <n v="1"/>
    <s v="Jan"/>
    <s v="665930"/>
    <s v="Jeffrey Williams"/>
    <s v="569"/>
    <n v="1686"/>
    <n v="1"/>
    <n v="674.40000000000009"/>
    <n v="674.40000000000009"/>
    <n v="0.22"/>
    <n v="148.36800000000002"/>
    <n v="0.22"/>
    <s v="₹674.4"/>
  </r>
  <r>
    <s v="Gujarat"/>
    <s v="Surat"/>
    <s v="Men"/>
    <s v="Jeans"/>
    <s v="20"/>
    <s v="419350"/>
    <s v="Rented"/>
    <d v="2022-06-14T00:00:00"/>
    <n v="1400"/>
    <s v="George Nixon"/>
    <s v="M51"/>
    <s v="2118 Johnson Mission Kennethbury, WI 23284"/>
    <s v="Landline"/>
    <s v="1819871860"/>
    <s v="10 AM - 7 PM"/>
    <n v="7"/>
    <s v="Not Available"/>
    <s v="None"/>
    <s v="32536"/>
    <d v="2024-01-20T00:00:00"/>
    <n v="1"/>
    <s v="Jan"/>
    <s v="445480"/>
    <s v="Mr. Christopher Ross"/>
    <s v="277"/>
    <n v="1677"/>
    <n v="1"/>
    <n v="670.80000000000007"/>
    <n v="670.80000000000007"/>
    <n v="0.22"/>
    <n v="147.57600000000002"/>
    <n v="0.22"/>
    <s v="₹670.8"/>
  </r>
  <r>
    <s v="Goa"/>
    <s v="Goa"/>
    <s v="Kids"/>
    <s v="Jackets"/>
    <s v="51"/>
    <s v="407487"/>
    <s v="Owned"/>
    <d v="2021-10-06T00:00:00"/>
    <n v="950"/>
    <s v="Elizabeth Gregory"/>
    <s v="M86"/>
    <s v="496 Paul Course Apt. 639 Port Melindatown, VA 43492"/>
    <s v="Landline"/>
    <s v="16598309551"/>
    <s v="10 AM - 9 PM"/>
    <n v="12"/>
    <s v="Not Available"/>
    <s v="Alarm"/>
    <s v="72079"/>
    <d v="2024-01-19T00:00:00"/>
    <n v="1"/>
    <s v="Jan"/>
    <s v="548091"/>
    <s v="Joel Diaz"/>
    <s v="536"/>
    <n v="773"/>
    <n v="1"/>
    <n v="309.20000000000005"/>
    <n v="309.20000000000005"/>
    <n v="0.28000000000000003"/>
    <n v="86.576000000000022"/>
    <n v="0.28000000000000003"/>
    <s v="₹309.2"/>
  </r>
  <r>
    <s v="Maharashtra"/>
    <s v="Satara"/>
    <s v="Kids"/>
    <s v="Shoes"/>
    <s v="70"/>
    <s v="409272"/>
    <s v="Rented"/>
    <d v="2021-09-20T00:00:00"/>
    <n v="1000"/>
    <s v="Alexis Erickson"/>
    <s v="M5"/>
    <s v="USS Bailey FPO AP 04070"/>
    <s v="Mobile"/>
    <s v="6635836347"/>
    <s v="10 AM - 9 PM"/>
    <n v="12"/>
    <s v="Not Available"/>
    <s v="CCTV"/>
    <s v="81118"/>
    <d v="2024-01-31T00:00:00"/>
    <n v="1"/>
    <s v="Jan"/>
    <s v="213348"/>
    <s v="Mark Moore"/>
    <s v="373"/>
    <n v="979"/>
    <n v="6"/>
    <n v="2349.6"/>
    <n v="391.59999999999997"/>
    <n v="0.28000000000000003"/>
    <n v="657.88800000000003"/>
    <n v="0.28000000000000003"/>
    <s v="₹2 K"/>
  </r>
  <r>
    <s v="Karnataka"/>
    <s v="Bengaluru"/>
    <s v="Women"/>
    <s v="Dresses"/>
    <s v="40"/>
    <s v="410616"/>
    <s v="Rented"/>
    <d v="2022-02-26T00:00:00"/>
    <n v="1300"/>
    <s v="Brittany Rosales"/>
    <s v="M18"/>
    <s v="PSC 8996, Box 2159 APO AP 71420"/>
    <s v="Landline"/>
    <s v="0563484074"/>
    <s v="9 AM - 8 PM"/>
    <n v="9"/>
    <s v="Not Available"/>
    <s v="None"/>
    <s v="34897"/>
    <d v="2024-01-07T00:00:00"/>
    <n v="1"/>
    <s v="Jan"/>
    <s v="319753"/>
    <s v="Chad Walker"/>
    <s v="376"/>
    <n v="1630"/>
    <n v="2"/>
    <n v="1304"/>
    <n v="652"/>
    <n v="0.35"/>
    <n v="456.4"/>
    <n v="0.35"/>
    <s v="₹1 K"/>
  </r>
  <r>
    <s v="Uttar Pradesh"/>
    <s v="Varanasi"/>
    <s v="Men"/>
    <s v="Jackets"/>
    <s v="58"/>
    <s v="424885"/>
    <s v="Owned"/>
    <d v="2020-03-30T00:00:00"/>
    <n v="1400"/>
    <s v="James Hernandez"/>
    <s v="M29"/>
    <s v="132 Nicolas Valleys Apt. 515 East Danielle, SD 18134"/>
    <s v="Landline"/>
    <s v="3049935496"/>
    <s v="10 AM - 9 PM"/>
    <n v="17"/>
    <s v="Available"/>
    <s v="CCTV"/>
    <s v="65925"/>
    <d v="2024-01-01T00:00:00"/>
    <n v="1"/>
    <s v="Jan"/>
    <s v="905156"/>
    <s v="Christina Peters"/>
    <s v="566"/>
    <n v="2600"/>
    <n v="1"/>
    <n v="1040"/>
    <n v="1040"/>
    <n v="0.22"/>
    <n v="228.8"/>
    <n v="0.22"/>
    <s v="₹1 K"/>
  </r>
  <r>
    <s v="Kerala"/>
    <s v="Kochi"/>
    <s v="Men"/>
    <s v="Shirts"/>
    <s v="91"/>
    <s v="436507"/>
    <s v="Rented"/>
    <d v="2023-06-06T00:00:00"/>
    <n v="1100"/>
    <s v="Sean Webb"/>
    <s v="M74"/>
    <s v="4250 Troy Via Suite 457 Port Daniel, CT 64467"/>
    <s v="Landline"/>
    <s v="3048830129"/>
    <s v="11 AM - 8 PM"/>
    <n v="13"/>
    <s v="Available"/>
    <s v="CCTV, Alarm"/>
    <s v="42726"/>
    <d v="2024-01-14T00:00:00"/>
    <n v="1"/>
    <s v="Jan"/>
    <s v="380550"/>
    <s v="April Mcdonald"/>
    <s v="314"/>
    <n v="2854"/>
    <n v="8"/>
    <n v="9132.8000000000011"/>
    <n v="1141.6000000000001"/>
    <n v="0.22"/>
    <n v="2009.2160000000003"/>
    <n v="0.22"/>
    <s v="₹9 K"/>
  </r>
  <r>
    <s v="Uttar Pradesh"/>
    <s v="Lucknow"/>
    <s v="Kids"/>
    <s v="Shirts"/>
    <s v="84"/>
    <s v="427721"/>
    <s v="Owned"/>
    <d v="2023-08-27T00:00:00"/>
    <n v="950"/>
    <s v="David Adams"/>
    <s v="M1"/>
    <s v="691 Fernandez Isle South Caitlinborough, AZ 33880"/>
    <s v="Landline"/>
    <s v="1236760593"/>
    <s v="9 AM - 8 PM"/>
    <n v="16"/>
    <s v="Not Available"/>
    <s v="CCTV, Alarm"/>
    <s v="89525"/>
    <d v="2024-01-12T00:00:00"/>
    <n v="1"/>
    <s v="Jan"/>
    <s v="572783"/>
    <s v="Louis Nelson"/>
    <s v="548"/>
    <n v="2611"/>
    <n v="2"/>
    <n v="2088.8000000000002"/>
    <n v="1044.4000000000001"/>
    <n v="0.28000000000000003"/>
    <n v="584.86400000000015"/>
    <n v="0.28000000000000003"/>
    <s v="₹2 K"/>
  </r>
  <r>
    <s v="Karnataka"/>
    <s v="Mysuru"/>
    <s v="Women"/>
    <s v="Shirts"/>
    <s v="90"/>
    <s v="425139"/>
    <s v="Owned"/>
    <d v="2020-05-25T00:00:00"/>
    <n v="1200"/>
    <s v="Christian Reese"/>
    <s v="M85"/>
    <s v="9010 Sarah Lakes Suite 672 Daniellemouth, GA 60880"/>
    <s v="Landline"/>
    <s v="3502176739"/>
    <s v="10 AM - 9 PM"/>
    <n v="3"/>
    <s v="Not Available"/>
    <s v="None"/>
    <s v="32846"/>
    <d v="2024-01-25T00:00:00"/>
    <n v="1"/>
    <s v="Jan"/>
    <s v="752307"/>
    <s v="Wesley Larson"/>
    <s v="419"/>
    <n v="570"/>
    <n v="1"/>
    <n v="228"/>
    <n v="228"/>
    <n v="0.35"/>
    <n v="79.8"/>
    <n v="0.35"/>
    <s v="₹228"/>
  </r>
  <r>
    <s v="Gujarat"/>
    <s v="Ahmedabad"/>
    <s v="Kids"/>
    <s v="Jeans"/>
    <s v="99"/>
    <s v="422154"/>
    <s v="Owned"/>
    <d v="2023-05-26T00:00:00"/>
    <n v="1300"/>
    <s v="Tiffany Hall"/>
    <s v="M25"/>
    <s v="0012 Robinson Terrace North Shelley, WA 44022"/>
    <s v="Mobile"/>
    <s v="9516702700"/>
    <s v="9 AM - 8 PM"/>
    <n v="19"/>
    <s v="Not Available"/>
    <s v="Alarm"/>
    <s v="34126"/>
    <d v="2024-01-12T00:00:00"/>
    <n v="1"/>
    <s v="Jan"/>
    <s v="326992"/>
    <s v="John Young"/>
    <s v="242"/>
    <n v="795"/>
    <n v="2"/>
    <n v="636"/>
    <n v="318"/>
    <n v="0.28000000000000003"/>
    <n v="178.08"/>
    <n v="0.28000000000000003"/>
    <s v="₹636"/>
  </r>
  <r>
    <s v="Maharashtra"/>
    <s v="Nagpur"/>
    <s v="Men"/>
    <s v="Sweaters"/>
    <s v="54"/>
    <s v="402809"/>
    <s v="Rented"/>
    <d v="2020-01-06T00:00:00"/>
    <n v="1300"/>
    <s v="Lori Bullock"/>
    <s v="M87"/>
    <s v="9723 Kayla Roads Lake Michelle, MD 39912"/>
    <s v="Landline"/>
    <s v="4268887181"/>
    <s v="11 AM - 8 PM"/>
    <n v="8"/>
    <s v="Available"/>
    <s v="CCTV, Alarm"/>
    <s v="12257"/>
    <d v="2024-01-07T00:00:00"/>
    <n v="1"/>
    <s v="Jan"/>
    <s v="864547"/>
    <s v="Mitchell Parrish"/>
    <s v="727"/>
    <n v="2175"/>
    <n v="8"/>
    <n v="6960"/>
    <n v="870"/>
    <n v="0.22"/>
    <n v="1531.2"/>
    <n v="0.22"/>
    <s v="₹7 K"/>
  </r>
  <r>
    <s v="Jharkhand"/>
    <s v="Ranchi"/>
    <s v="Men"/>
    <s v="Tops"/>
    <s v="100"/>
    <s v="418256"/>
    <s v="Owned"/>
    <d v="2020-02-16T00:00:00"/>
    <n v="1200"/>
    <s v="Billy Evans"/>
    <s v="M61"/>
    <s v="7393 Black Highway South Ashley, SD 89893"/>
    <s v="Mobile"/>
    <s v="9742167412"/>
    <s v="9 AM - 8 PM"/>
    <n v="18"/>
    <s v="Not Available"/>
    <s v="Alarm"/>
    <s v="85580"/>
    <d v="2024-01-05T00:00:00"/>
    <n v="1"/>
    <s v="Jan"/>
    <s v="879401"/>
    <s v="Amanda Lambert"/>
    <s v="742"/>
    <n v="549"/>
    <n v="1"/>
    <n v="219.60000000000002"/>
    <n v="219.60000000000002"/>
    <n v="0.22"/>
    <n v="48.312000000000005"/>
    <n v="0.22"/>
    <s v="₹219.6"/>
  </r>
  <r>
    <s v="Karnataka"/>
    <s v="Mysuru"/>
    <s v="Men"/>
    <s v="Shirts"/>
    <s v="57"/>
    <s v="427228"/>
    <s v="Owned"/>
    <d v="2023-09-20T00:00:00"/>
    <n v="1300"/>
    <s v="Eric Berry"/>
    <s v="M91"/>
    <s v="988 Garza Plaza Debrastad, VT 70975"/>
    <s v="Mobile"/>
    <s v="8000212589"/>
    <s v="11 AM - 8 PM"/>
    <n v="15"/>
    <s v="Available"/>
    <s v="None"/>
    <s v="95741"/>
    <d v="2024-01-14T00:00:00"/>
    <n v="1"/>
    <s v="Jan"/>
    <s v="301925"/>
    <s v="Thomas Wilson"/>
    <s v="611"/>
    <n v="2150"/>
    <n v="1"/>
    <n v="860"/>
    <n v="860"/>
    <n v="0.22"/>
    <n v="189.2"/>
    <n v="0.22"/>
    <s v="₹860"/>
  </r>
  <r>
    <s v="Madhya Pradesh"/>
    <s v="Bhopal"/>
    <s v="Women"/>
    <s v="Pants"/>
    <s v="33"/>
    <s v="418398"/>
    <s v="Rented"/>
    <d v="2023-12-20T00:00:00"/>
    <n v="1000"/>
    <s v="Terrence Brown"/>
    <s v="M28"/>
    <s v="7632 Padilla Pine New Marissabury, KY 16018"/>
    <s v="Landline"/>
    <s v="4431120925"/>
    <s v="10 AM - 9 PM"/>
    <n v="16"/>
    <s v="Available"/>
    <s v="Alarm"/>
    <s v="97173"/>
    <d v="2024-01-11T00:00:00"/>
    <n v="1"/>
    <s v="Jan"/>
    <s v="515726"/>
    <s v="Michael Santiago"/>
    <s v="684"/>
    <n v="1574"/>
    <n v="3"/>
    <n v="1888.8000000000002"/>
    <n v="629.6"/>
    <n v="0.35"/>
    <n v="661.08"/>
    <n v="0.35"/>
    <s v="₹2 K"/>
  </r>
  <r>
    <s v="Uttar Pradesh"/>
    <s v="Meerut"/>
    <s v="Women"/>
    <s v="Shirts"/>
    <s v="98"/>
    <s v="402699"/>
    <s v="Owned"/>
    <d v="2023-11-18T00:00:00"/>
    <n v="1400"/>
    <s v="Darryl Cox"/>
    <s v="M43"/>
    <s v="847 Casey Locks Apt. 306 South Robertville, MS 93435"/>
    <s v="Landline"/>
    <s v="4975058413"/>
    <s v="10 AM - 7 PM"/>
    <n v="5"/>
    <s v="Not Available"/>
    <s v="None"/>
    <s v="68960"/>
    <d v="2024-01-04T00:00:00"/>
    <n v="1"/>
    <s v="Jan"/>
    <s v="996116"/>
    <s v="Andrea Lucas"/>
    <s v="783"/>
    <n v="2826"/>
    <n v="1"/>
    <n v="1130.4000000000001"/>
    <n v="1130.4000000000001"/>
    <n v="0.35"/>
    <n v="395.64"/>
    <n v="0.35"/>
    <s v="₹1 K"/>
  </r>
  <r>
    <s v="Telangana"/>
    <s v="Hyderabad"/>
    <s v="Kids"/>
    <s v="Jackets"/>
    <s v="46"/>
    <s v="410480"/>
    <s v="Owned"/>
    <d v="2022-06-01T00:00:00"/>
    <n v="800"/>
    <s v="Stanley Wright"/>
    <s v="M51"/>
    <s v="2741 Barker Fall Suite 909 South Brandon, MS 54289"/>
    <s v="Mobile"/>
    <s v="8134713093"/>
    <s v="9 AM - 8 PM"/>
    <n v="5"/>
    <s v="Not Available"/>
    <s v="CCTV"/>
    <s v="62115"/>
    <d v="2024-01-16T00:00:00"/>
    <n v="1"/>
    <s v="Jan"/>
    <s v="202932"/>
    <s v="Stephanie Padilla"/>
    <s v="676"/>
    <n v="967"/>
    <n v="2"/>
    <n v="773.6"/>
    <n v="386.8"/>
    <n v="0.28000000000000003"/>
    <n v="216.60800000000003"/>
    <n v="0.28000000000000003"/>
    <s v="₹773.6"/>
  </r>
  <r>
    <s v="Gujarat"/>
    <s v="Vadodara"/>
    <s v="Men"/>
    <s v="Tops"/>
    <s v="10"/>
    <s v="407634"/>
    <s v="Rented"/>
    <d v="2023-09-30T00:00:00"/>
    <n v="1200"/>
    <s v="Sharon Mejia"/>
    <s v="M8"/>
    <s v="469 Scott Trail Angelaborough, IA 47575"/>
    <s v="Landline"/>
    <s v="0050888607"/>
    <s v="9 AM - 8 PM"/>
    <n v="9"/>
    <s v="Not Available"/>
    <s v="CCTV, Alarm"/>
    <s v="60744"/>
    <d v="2024-01-21T00:00:00"/>
    <n v="1"/>
    <s v="Jan"/>
    <s v="460584"/>
    <s v="Elizabeth Rice"/>
    <s v="852"/>
    <n v="810"/>
    <n v="6"/>
    <n v="1944"/>
    <n v="324"/>
    <n v="0.22"/>
    <n v="427.68"/>
    <n v="0.22"/>
    <s v="₹2 K"/>
  </r>
  <r>
    <s v="Maharashtra"/>
    <s v="Mumbai"/>
    <s v="Kids"/>
    <s v="Tops"/>
    <s v="47"/>
    <s v="423528"/>
    <s v="Owned"/>
    <d v="2021-09-16T00:00:00"/>
    <n v="1400"/>
    <s v="Patrick Valencia"/>
    <s v="M7"/>
    <s v="Unit 2365 Box 7695 DPO AA 38313"/>
    <s v="Mobile"/>
    <s v="9701468528"/>
    <s v="9 AM - 8 PM"/>
    <n v="16"/>
    <s v="Available"/>
    <s v="Alarm"/>
    <s v="30634"/>
    <d v="2024-01-18T00:00:00"/>
    <n v="1"/>
    <s v="Jan"/>
    <s v="925153"/>
    <s v="William Porter MD"/>
    <s v="468"/>
    <n v="1187"/>
    <n v="2"/>
    <n v="949.6"/>
    <n v="474.8"/>
    <n v="0.28000000000000003"/>
    <n v="265.88800000000003"/>
    <n v="0.28000000000000003"/>
    <s v="₹949.6"/>
  </r>
  <r>
    <s v="Karnataka"/>
    <s v="Bengaluru"/>
    <s v="Men"/>
    <s v="Jeans"/>
    <s v="94"/>
    <s v="412277"/>
    <s v="Rented"/>
    <d v="2023-11-21T00:00:00"/>
    <n v="950"/>
    <s v="Billy Todd"/>
    <s v="M63"/>
    <s v="24243 Anthony Port Apt. 221 New Pamelaberg, WV 69565"/>
    <s v="Landline"/>
    <s v="10011749294"/>
    <s v="10 AM - 9 PM"/>
    <n v="9"/>
    <s v="Not Available"/>
    <s v="Alarm"/>
    <s v="37951"/>
    <d v="2024-01-20T00:00:00"/>
    <n v="1"/>
    <s v="Jan"/>
    <s v="327422"/>
    <s v="Stephanie Ramirez"/>
    <s v="804"/>
    <n v="1213"/>
    <n v="7"/>
    <n v="3396.4"/>
    <n v="485.2"/>
    <n v="0.22"/>
    <n v="747.20799999999997"/>
    <n v="0.22"/>
    <s v="₹3 K"/>
  </r>
  <r>
    <s v="Maharashtra"/>
    <s v="Jalna"/>
    <s v="Kids"/>
    <s v="T-Shirts"/>
    <s v="51"/>
    <s v="423891"/>
    <s v="Rented"/>
    <d v="2023-10-19T00:00:00"/>
    <n v="800"/>
    <s v="Debbie Johnson"/>
    <s v="M12"/>
    <s v="249 Edwards Dale Suite 972 Patriciafurt, AL 16912"/>
    <s v="Landline"/>
    <s v="0102188539"/>
    <s v="10 AM - 7 PM"/>
    <n v="3"/>
    <s v="Available"/>
    <s v="None"/>
    <s v="77183"/>
    <d v="2024-01-27T00:00:00"/>
    <n v="1"/>
    <s v="Jan"/>
    <s v="487942"/>
    <s v="Tiffany Jones"/>
    <s v="984"/>
    <n v="1069"/>
    <n v="6"/>
    <n v="2565.6000000000004"/>
    <n v="427.60000000000008"/>
    <n v="0.28000000000000003"/>
    <n v="718.36800000000017"/>
    <n v="0.28000000000000003"/>
    <s v="₹3 K"/>
  </r>
  <r>
    <s v="Delhi"/>
    <s v="New Delhi"/>
    <s v="Men"/>
    <s v="Jeans"/>
    <s v="4"/>
    <s v="424966"/>
    <s v="Rented"/>
    <d v="2023-07-20T00:00:00"/>
    <n v="1000"/>
    <s v="Jamie Knight"/>
    <s v="M80"/>
    <s v="Unit 6136 Box 9096 DPO AE 63105"/>
    <s v="Landline"/>
    <s v="3880946467"/>
    <s v="11 AM - 8 PM"/>
    <n v="15"/>
    <s v="Not Available"/>
    <s v="CCTV, Alarm"/>
    <s v="40285"/>
    <d v="2024-01-14T00:00:00"/>
    <n v="1"/>
    <s v="Jan"/>
    <s v="533388"/>
    <s v="Cynthia Johnson"/>
    <s v="428"/>
    <n v="1080"/>
    <n v="2"/>
    <n v="864"/>
    <n v="432"/>
    <n v="0.22"/>
    <n v="190.08"/>
    <n v="0.22"/>
    <s v="₹864"/>
  </r>
  <r>
    <s v="Maharashtra"/>
    <s v="Kolhapur"/>
    <s v="Women"/>
    <s v="Sweaters"/>
    <s v="78"/>
    <s v="425981"/>
    <s v="Owned"/>
    <d v="2021-01-03T00:00:00"/>
    <n v="1000"/>
    <s v="Joseph Barajas"/>
    <s v="M95"/>
    <s v="2081 Samantha Lodge Suite 797 East Tami, PA 58809"/>
    <s v="Mobile"/>
    <s v="8501188618"/>
    <s v="11 AM - 8 PM"/>
    <n v="13"/>
    <s v="Not Available"/>
    <s v="CCTV, Alarm"/>
    <s v="55718"/>
    <d v="2024-01-09T00:00:00"/>
    <n v="1"/>
    <s v="Jan"/>
    <s v="656627"/>
    <s v="Sierra Richards"/>
    <s v="456"/>
    <n v="2992"/>
    <n v="8"/>
    <n v="9574.4"/>
    <n v="1196.8"/>
    <n v="0.35"/>
    <n v="3351.0399999999995"/>
    <n v="0.35"/>
    <s v="₹10 K"/>
  </r>
  <r>
    <s v="Goa"/>
    <s v="Goa"/>
    <s v="Men"/>
    <s v="Tops"/>
    <s v="53"/>
    <s v="419070"/>
    <s v="Owned"/>
    <d v="2021-01-14T00:00:00"/>
    <n v="950"/>
    <s v="Edward Grimes"/>
    <s v="M69"/>
    <s v="73522 Miller Point Apt. 493 Stanleyport, FL 57355"/>
    <s v="Mobile"/>
    <s v="9526021633"/>
    <s v="10 AM - 7 PM"/>
    <n v="6"/>
    <s v="Available"/>
    <s v="Alarm"/>
    <s v="50863"/>
    <d v="2024-01-20T00:00:00"/>
    <n v="1"/>
    <s v="Jan"/>
    <s v="377487"/>
    <s v="Latoya Tucker"/>
    <s v="590"/>
    <n v="1229"/>
    <n v="7"/>
    <n v="3441.2000000000003"/>
    <n v="491.6"/>
    <n v="0.22"/>
    <n v="757.06400000000008"/>
    <n v="0.22"/>
    <s v="₹3 K"/>
  </r>
  <r>
    <s v="Madhya Pradesh"/>
    <s v="Bhopal"/>
    <s v="Men"/>
    <s v="Shirts"/>
    <s v="31"/>
    <s v="438530"/>
    <s v="Rented"/>
    <d v="2020-12-16T00:00:00"/>
    <n v="1200"/>
    <s v="Barbara Freeman"/>
    <s v="M51"/>
    <s v="3295 Elizabeth Villages Gilestown, ID 43665"/>
    <s v="Landline"/>
    <s v="0839035670"/>
    <s v="10 AM - 7 PM"/>
    <n v="11"/>
    <s v="Not Available"/>
    <s v="None"/>
    <s v="57722"/>
    <d v="2024-01-21T00:00:00"/>
    <n v="1"/>
    <s v="Jan"/>
    <s v="124316"/>
    <s v="Mary Bridges"/>
    <s v="543"/>
    <n v="1213"/>
    <n v="4"/>
    <n v="1940.8000000000002"/>
    <n v="485.20000000000005"/>
    <n v="0.22"/>
    <n v="426.97600000000006"/>
    <n v="0.22"/>
    <s v="₹2 K"/>
  </r>
  <r>
    <s v="Telangana"/>
    <s v="Hyderabad"/>
    <s v="Men"/>
    <s v="Tops"/>
    <s v="25"/>
    <s v="403796"/>
    <s v="Rented"/>
    <d v="2024-09-17T00:00:00"/>
    <n v="950"/>
    <s v="Aaron Lewis"/>
    <s v="M67"/>
    <s v="30223 Ball Brooks Donaldside, AK 13155"/>
    <s v="Mobile"/>
    <s v="7659921123"/>
    <s v="9 AM - 8 PM"/>
    <n v="9"/>
    <s v="Not Available"/>
    <s v="CCTV, Alarm"/>
    <s v="60956"/>
    <d v="2024-01-20T00:00:00"/>
    <n v="1"/>
    <s v="Jan"/>
    <s v="602572"/>
    <s v="Jared Reyes"/>
    <s v="392"/>
    <n v="1966"/>
    <n v="3"/>
    <n v="2359.2000000000003"/>
    <n v="786.40000000000009"/>
    <n v="0.22"/>
    <n v="519.02400000000011"/>
    <n v="0.22"/>
    <s v="₹2 K"/>
  </r>
  <r>
    <s v="Karnataka"/>
    <s v="Bengaluru"/>
    <s v="Kids"/>
    <s v="Pants"/>
    <s v="82"/>
    <s v="436834"/>
    <s v="Rented"/>
    <d v="2023-10-17T00:00:00"/>
    <n v="1200"/>
    <s v="Brian Mitchell"/>
    <s v="M64"/>
    <s v="971 Evans Track North Steven, NC 25671"/>
    <s v="Landline"/>
    <s v="4866055655"/>
    <s v="11 AM - 8 PM"/>
    <n v="13"/>
    <s v="Available"/>
    <s v="CCTV, Alarm"/>
    <s v="85713"/>
    <d v="2024-01-12T00:00:00"/>
    <n v="1"/>
    <s v="Jan"/>
    <s v="230321"/>
    <s v="Phillip Ayala"/>
    <s v="738"/>
    <n v="838"/>
    <n v="1"/>
    <n v="335.20000000000005"/>
    <n v="335.20000000000005"/>
    <n v="0.28000000000000003"/>
    <n v="93.856000000000023"/>
    <n v="0.28000000000000003"/>
    <s v="₹335.2"/>
  </r>
  <r>
    <s v="Maharashtra"/>
    <s v="Mumbai"/>
    <s v="Men"/>
    <s v="Skirts"/>
    <s v="69"/>
    <s v="414893"/>
    <s v="Owned"/>
    <d v="2021-01-11T00:00:00"/>
    <n v="1300"/>
    <s v="Walter Black"/>
    <s v="M22"/>
    <s v="Unit 3563 Box 7964 DPO AP 15020"/>
    <s v="Landline"/>
    <s v="2065875415"/>
    <s v="10 AM - 9 PM"/>
    <n v="7"/>
    <s v="Available"/>
    <s v="None"/>
    <s v="45704"/>
    <d v="2024-01-06T00:00:00"/>
    <n v="1"/>
    <s v="Jan"/>
    <s v="599486"/>
    <s v="Amber Clark"/>
    <s v="775"/>
    <n v="2920"/>
    <n v="1"/>
    <n v="1168"/>
    <n v="1168"/>
    <n v="0.22"/>
    <n v="256.95999999999998"/>
    <n v="0.22"/>
    <s v="₹1 K"/>
  </r>
  <r>
    <s v="Gujarat"/>
    <s v="Ahmedabad"/>
    <s v="Men"/>
    <s v="Jeans"/>
    <s v="81"/>
    <s v="411187"/>
    <s v="Owned"/>
    <d v="2020-11-16T00:00:00"/>
    <n v="1000"/>
    <s v="James Brown"/>
    <s v="M60"/>
    <s v="Unit 8082 Box 6663 DPO AP 27196"/>
    <s v="Mobile"/>
    <s v="9631280365"/>
    <s v="11 AM - 8 PM"/>
    <n v="16"/>
    <s v="Not Available"/>
    <s v="Alarm"/>
    <s v="66687"/>
    <d v="2024-01-26T00:00:00"/>
    <n v="1"/>
    <s v="Jan"/>
    <s v="160121"/>
    <s v="Steven Barnes"/>
    <s v="831"/>
    <n v="2645"/>
    <n v="2"/>
    <n v="2116"/>
    <n v="1058"/>
    <n v="0.22"/>
    <n v="465.52"/>
    <n v="0.22"/>
    <s v="₹2 K"/>
  </r>
  <r>
    <s v="Maharashtra"/>
    <s v="Solapur"/>
    <s v="Women"/>
    <s v="Dresses"/>
    <s v="34"/>
    <s v="403674"/>
    <s v="Rented"/>
    <d v="2023-06-27T00:00:00"/>
    <n v="1300"/>
    <s v="Stacey Fisher"/>
    <s v="M41"/>
    <s v="5948 Herrera Mill Apt. 332 Thomaschester, MT 60454"/>
    <s v="Landline"/>
    <s v="3195871026"/>
    <s v="9 AM - 8 PM"/>
    <n v="9"/>
    <s v="Not Available"/>
    <s v="CCTV, Alarm"/>
    <s v="41382"/>
    <d v="2024-01-09T00:00:00"/>
    <n v="1"/>
    <s v="Jan"/>
    <s v="181130"/>
    <s v="Mark Anderson"/>
    <s v="544"/>
    <n v="612"/>
    <n v="8"/>
    <n v="1958.4"/>
    <n v="244.8"/>
    <n v="0.35"/>
    <n v="685.43999999999994"/>
    <n v="0.35"/>
    <s v="₹2 K"/>
  </r>
  <r>
    <s v="West Bengal"/>
    <s v="Kolkata"/>
    <s v="Kids"/>
    <s v="Shoes"/>
    <s v="28"/>
    <s v="414955"/>
    <s v="Owned"/>
    <d v="2022-12-06T00:00:00"/>
    <n v="1100"/>
    <s v="Nathan Gordon"/>
    <s v="M96"/>
    <s v="5054 Sharon Burg South Christopherside, AZ 69719"/>
    <s v="Landline"/>
    <s v="1306292464"/>
    <s v="11 AM - 8 PM"/>
    <n v="16"/>
    <s v="Not Available"/>
    <s v="None"/>
    <s v="56348"/>
    <d v="2024-01-05T00:00:00"/>
    <n v="1"/>
    <s v="Jan"/>
    <s v="658096"/>
    <s v="Amy Herrera"/>
    <s v="775"/>
    <n v="2387"/>
    <n v="6"/>
    <n v="5728.8"/>
    <n v="954.80000000000007"/>
    <n v="0.28000000000000003"/>
    <n v="1604.0640000000003"/>
    <n v="0.28000000000000003"/>
    <s v="₹6 K"/>
  </r>
  <r>
    <s v="Chhattisgarh"/>
    <s v="Chhattisgarh"/>
    <s v="Women"/>
    <s v="Pants"/>
    <s v="50"/>
    <s v="432588"/>
    <s v="Rented"/>
    <d v="2022-12-04T00:00:00"/>
    <n v="1400"/>
    <s v="Daniel Johnson"/>
    <s v="M60"/>
    <s v="204 Franklin Causeway Apt. 522 Michaelchester, NM 76601"/>
    <s v="Mobile"/>
    <s v="8349347614"/>
    <s v="9 AM - 8 PM"/>
    <n v="12"/>
    <s v="Not Available"/>
    <s v="None"/>
    <s v="16279"/>
    <d v="2024-01-02T00:00:00"/>
    <n v="1"/>
    <s v="Jan"/>
    <s v="616245"/>
    <s v="Kim Rice"/>
    <s v="467"/>
    <n v="1899"/>
    <n v="1"/>
    <n v="759.6"/>
    <n v="759.6"/>
    <n v="0.35"/>
    <n v="265.86"/>
    <n v="0.35"/>
    <s v="₹759.6"/>
  </r>
  <r>
    <s v="Tamil Nadu"/>
    <s v="Madurai"/>
    <s v="Kids"/>
    <s v="Shirts"/>
    <s v="82"/>
    <s v="427134"/>
    <s v="Owned"/>
    <d v="2023-12-19T00:00:00"/>
    <n v="1000"/>
    <s v="Ashley Berry"/>
    <s v="M57"/>
    <s v="884 Barbara Ridge Suite 410 South Mark, WV 96229"/>
    <s v="Landline"/>
    <s v="4128725949"/>
    <s v="10 AM - 9 PM"/>
    <n v="15"/>
    <s v="Available"/>
    <s v="None"/>
    <s v="90205"/>
    <d v="2024-01-31T00:00:00"/>
    <n v="1"/>
    <s v="Jan"/>
    <s v="814336"/>
    <s v="Sheryl Kline"/>
    <s v="470"/>
    <n v="710"/>
    <n v="1"/>
    <n v="284"/>
    <n v="284"/>
    <n v="0.28000000000000003"/>
    <n v="79.52000000000001"/>
    <n v="0.28000000000000003"/>
    <s v="₹284"/>
  </r>
  <r>
    <s v="Madhya Pradesh"/>
    <s v="Indore"/>
    <s v="Men"/>
    <s v="Dresses"/>
    <s v="3"/>
    <s v="414472"/>
    <s v="Owned"/>
    <d v="2022-08-21T00:00:00"/>
    <n v="1000"/>
    <s v="Barbara Martin"/>
    <s v="M29"/>
    <s v="045 Jillian River Apt. 612 South Emily, MN 22269"/>
    <s v="Landline"/>
    <s v="3095912517"/>
    <s v="10 AM - 9 PM"/>
    <n v="5"/>
    <s v="Not Available"/>
    <s v="None"/>
    <s v="23034"/>
    <d v="2024-01-03T00:00:00"/>
    <n v="1"/>
    <s v="Jan"/>
    <s v="595945"/>
    <s v="Gina Smith"/>
    <s v="962"/>
    <n v="2836"/>
    <n v="3"/>
    <n v="3403.2000000000003"/>
    <n v="1134.4000000000001"/>
    <n v="0.22"/>
    <n v="748.70400000000006"/>
    <n v="0.22"/>
    <s v="₹3 K"/>
  </r>
  <r>
    <s v="Andhra Pradesh"/>
    <s v="Visakhapatnam"/>
    <s v="Men"/>
    <s v="Skirts"/>
    <s v="66"/>
    <s v="435184"/>
    <s v="Rented"/>
    <d v="2020-01-16T00:00:00"/>
    <n v="1400"/>
    <s v="Timothy Chavez"/>
    <s v="M65"/>
    <s v="0337 Williams Cove Suite 721 West William, LA 57985"/>
    <s v="Landline"/>
    <s v="0073142804"/>
    <s v="9 AM - 8 PM"/>
    <n v="9"/>
    <s v="Available"/>
    <s v="CCTV"/>
    <s v="35356"/>
    <d v="2024-01-25T00:00:00"/>
    <n v="1"/>
    <s v="Jan"/>
    <s v="883187"/>
    <s v="Jill Ramirez"/>
    <s v="319"/>
    <n v="1047"/>
    <n v="6"/>
    <n v="2512.8000000000002"/>
    <n v="418.8"/>
    <n v="0.22"/>
    <n v="552.81600000000003"/>
    <n v="0.22"/>
    <s v="₹3 K"/>
  </r>
  <r>
    <s v="Maharashtra"/>
    <s v="Aurangabad"/>
    <s v="Kids"/>
    <s v="Pants"/>
    <s v="71"/>
    <s v="424991"/>
    <s v="Rented"/>
    <d v="2020-08-04T00:00:00"/>
    <n v="1100"/>
    <s v="Karen Taylor"/>
    <s v="M13"/>
    <s v="58608 Cole Inlet Smithtown, GA 84536"/>
    <s v="Mobile"/>
    <s v="7745872960"/>
    <s v="10 AM - 7 PM"/>
    <n v="6"/>
    <s v="Not Available"/>
    <s v="CCTV, Alarm"/>
    <s v="52194"/>
    <d v="2024-01-19T00:00:00"/>
    <n v="1"/>
    <s v="Jan"/>
    <s v="699757"/>
    <s v="Reginald George"/>
    <s v="810"/>
    <n v="808"/>
    <n v="4"/>
    <n v="1292.8000000000002"/>
    <n v="323.20000000000005"/>
    <n v="0.28000000000000003"/>
    <n v="361.98400000000009"/>
    <n v="0.28000000000000003"/>
    <s v="₹1 K"/>
  </r>
  <r>
    <s v="Kerala"/>
    <s v="Kochi"/>
    <s v="Women"/>
    <s v="Pants"/>
    <s v="94"/>
    <s v="406775"/>
    <s v="Rented"/>
    <d v="2023-02-24T00:00:00"/>
    <n v="1200"/>
    <s v="Valerie Cox"/>
    <s v="M50"/>
    <s v="166 Melissa Motorway Apt. 352 Port Sheliaberg, AR 38410"/>
    <s v="Mobile"/>
    <s v="8388114351"/>
    <s v="9 AM - 8 PM"/>
    <n v="12"/>
    <s v="Not Available"/>
    <s v="CCTV"/>
    <s v="69813"/>
    <d v="2024-01-20T00:00:00"/>
    <n v="1"/>
    <s v="Jan"/>
    <s v="525621"/>
    <s v="Brett Tate"/>
    <s v="590"/>
    <n v="1337"/>
    <n v="5"/>
    <n v="2674"/>
    <n v="534.79999999999995"/>
    <n v="0.35"/>
    <n v="935.9"/>
    <n v="0.35"/>
    <s v="₹3 K"/>
  </r>
  <r>
    <s v="Uttar Pradesh"/>
    <s v="Varanasi"/>
    <s v="Kids"/>
    <s v="T-Shirts"/>
    <s v="18"/>
    <s v="424579"/>
    <s v="Rented"/>
    <d v="2024-11-10T00:00:00"/>
    <n v="1200"/>
    <s v="Willie Lane"/>
    <s v="M73"/>
    <s v="4102 Scott Cape Apt. 231 Johnborough, WI 58613"/>
    <s v="Mobile"/>
    <s v="7036803263"/>
    <s v="10 AM - 9 PM"/>
    <n v="20"/>
    <s v="Not Available"/>
    <s v="CCTV, Alarm"/>
    <s v="23854"/>
    <d v="2024-01-03T00:00:00"/>
    <n v="1"/>
    <s v="Jan"/>
    <s v="779752"/>
    <s v="Sarah Vasquez"/>
    <s v="757"/>
    <n v="1372"/>
    <n v="7"/>
    <n v="3841.6000000000004"/>
    <n v="548.80000000000007"/>
    <n v="0.28000000000000003"/>
    <n v="1075.6480000000001"/>
    <n v="0.28000000000000003"/>
    <s v="₹4 K"/>
  </r>
  <r>
    <s v="Gujarat"/>
    <s v="Ahmedabad"/>
    <s v="Kids"/>
    <s v="Hoodies"/>
    <s v="49"/>
    <s v="435429"/>
    <s v="Rented"/>
    <d v="2020-03-21T00:00:00"/>
    <n v="1300"/>
    <s v="Eric Allen"/>
    <s v="M41"/>
    <s v="66361 Greer Walks East Jenniferfort, ME 78696"/>
    <s v="Mobile"/>
    <s v="9012559622"/>
    <s v="10 AM - 7 PM"/>
    <n v="8"/>
    <s v="Available"/>
    <s v="Alarm"/>
    <s v="24611"/>
    <d v="2024-01-01T00:00:00"/>
    <n v="1"/>
    <s v="Jan"/>
    <s v="536058"/>
    <s v="Richard Doyle"/>
    <s v="252"/>
    <n v="1630"/>
    <n v="1"/>
    <n v="652"/>
    <n v="652"/>
    <n v="0.28000000000000003"/>
    <n v="182.56000000000003"/>
    <n v="0.28000000000000003"/>
    <s v="₹652"/>
  </r>
  <r>
    <s v="Jammu and Kashmir"/>
    <s v="Jammu"/>
    <s v="Kids"/>
    <s v="Shoes"/>
    <s v="29"/>
    <s v="417490"/>
    <s v="Owned"/>
    <d v="2020-03-13T00:00:00"/>
    <n v="1300"/>
    <s v="Emily Williams"/>
    <s v="M3"/>
    <s v="153 Trevino Court Suite 435 South Waynebury, WY 24883"/>
    <s v="Landline"/>
    <s v="5048087937"/>
    <s v="11 AM - 8 PM"/>
    <n v="19"/>
    <s v="Not Available"/>
    <s v="CCTV, Alarm"/>
    <s v="69534"/>
    <d v="2024-01-03T00:00:00"/>
    <n v="1"/>
    <s v="Jan"/>
    <s v="456575"/>
    <s v="Christina Cooper"/>
    <s v="779"/>
    <n v="2697"/>
    <n v="2"/>
    <n v="2157.6"/>
    <n v="1078.8"/>
    <n v="0.28000000000000003"/>
    <n v="604.12800000000004"/>
    <n v="0.28000000000000003"/>
    <s v="₹2 K"/>
  </r>
  <r>
    <s v="Maharashtra"/>
    <s v="Jalna"/>
    <s v="Men"/>
    <s v="Jeans"/>
    <s v="4"/>
    <s v="418739"/>
    <s v="Owned"/>
    <d v="2020-02-14T00:00:00"/>
    <n v="1300"/>
    <s v="Sarah Hartman"/>
    <s v="M99"/>
    <s v="55217 Dawn Plains Suite 706 Alyssamouth, AL 93825"/>
    <s v="Landline"/>
    <s v="19133595343"/>
    <s v="9 AM - 8 PM"/>
    <n v="7"/>
    <s v="Available"/>
    <s v="CCTV"/>
    <s v="36246"/>
    <d v="2024-01-31T00:00:00"/>
    <n v="1"/>
    <s v="Jan"/>
    <s v="761984"/>
    <s v="Benjamin Stewart"/>
    <s v="325"/>
    <n v="2812"/>
    <n v="8"/>
    <n v="8998.4"/>
    <n v="1124.8"/>
    <n v="0.22"/>
    <n v="1979.6479999999999"/>
    <n v="0.22"/>
    <s v="₹9 K"/>
  </r>
  <r>
    <s v="Rajasthan"/>
    <s v="Jaipur"/>
    <s v="Women"/>
    <s v="Shirts"/>
    <s v="60"/>
    <s v="431186"/>
    <s v="Owned"/>
    <d v="2021-07-27T00:00:00"/>
    <n v="1000"/>
    <s v="Timothy Johnson"/>
    <s v="M98"/>
    <s v="145 William Plaza New Elizabethfurt, NM 83577"/>
    <s v="Mobile"/>
    <s v="8915647685"/>
    <s v="11 AM - 8 PM"/>
    <n v="4"/>
    <s v="Not Available"/>
    <s v="CCTV"/>
    <s v="55572"/>
    <d v="2024-01-08T00:00:00"/>
    <n v="1"/>
    <s v="Jan"/>
    <s v="301335"/>
    <s v="Alyssa Bell"/>
    <s v="510"/>
    <n v="1418"/>
    <n v="7"/>
    <n v="3970.4"/>
    <n v="567.20000000000005"/>
    <n v="0.35"/>
    <n v="1389.6399999999999"/>
    <n v="0.35"/>
    <s v="₹4 K"/>
  </r>
  <r>
    <s v="Maharashtra"/>
    <s v="Nagpur"/>
    <s v="Men"/>
    <s v="T-Shirts"/>
    <s v="30"/>
    <s v="401624"/>
    <s v="Owned"/>
    <d v="2022-11-01T00:00:00"/>
    <n v="1100"/>
    <s v="Wendy Perry"/>
    <s v="M35"/>
    <s v="203 Craig Port Thompsonside, UT 82624"/>
    <s v="Landline"/>
    <s v="2782928887"/>
    <s v="9 AM - 8 PM"/>
    <n v="5"/>
    <s v="Not Available"/>
    <s v="CCTV, Alarm"/>
    <s v="42950"/>
    <d v="2024-01-15T00:00:00"/>
    <n v="1"/>
    <s v="Jan"/>
    <s v="311946"/>
    <s v="Brittany Ray"/>
    <s v="251"/>
    <n v="781"/>
    <n v="5"/>
    <n v="1562"/>
    <n v="312.39999999999998"/>
    <n v="0.22"/>
    <n v="343.64"/>
    <n v="0.22"/>
    <s v="₹2 K"/>
  </r>
  <r>
    <s v="Uttar Pradesh"/>
    <s v="Noida"/>
    <s v="Women"/>
    <s v="Skirts"/>
    <s v="2"/>
    <s v="401191"/>
    <s v="Owned"/>
    <d v="2020-03-11T00:00:00"/>
    <n v="1100"/>
    <s v="Victoria Wells"/>
    <s v="M36"/>
    <s v="1321 Rodriguez Fall Apt. 087 Matthewstad, CO 00818"/>
    <s v="Mobile"/>
    <s v="9017221073"/>
    <s v="9 AM - 8 PM"/>
    <n v="8"/>
    <s v="Available"/>
    <s v="Alarm"/>
    <s v="62787"/>
    <d v="2024-01-14T00:00:00"/>
    <n v="1"/>
    <s v="Jan"/>
    <s v="951173"/>
    <s v="Peter Mueller"/>
    <s v="916"/>
    <n v="2009"/>
    <n v="2"/>
    <n v="1607.2"/>
    <n v="803.6"/>
    <n v="0.35"/>
    <n v="562.52"/>
    <n v="0.35"/>
    <s v="₹2 K"/>
  </r>
  <r>
    <s v="Uttar Pradesh"/>
    <s v="Lucknow"/>
    <s v="Men"/>
    <s v="Jeans"/>
    <s v="30"/>
    <s v="404127"/>
    <s v="Rented"/>
    <d v="2020-02-02T00:00:00"/>
    <n v="800"/>
    <s v="Nancy Jackson MD"/>
    <s v="M61"/>
    <s v="57866 Robert Stream North Patriciamouth, OK 01530"/>
    <s v="Landline"/>
    <s v="0398019273"/>
    <s v="11 AM - 8 PM"/>
    <n v="4"/>
    <s v="Available"/>
    <s v="CCTV"/>
    <s v="12525"/>
    <d v="2024-01-31T00:00:00"/>
    <n v="1"/>
    <s v="Jan"/>
    <s v="951761"/>
    <s v="Christopher Archer"/>
    <s v="445"/>
    <n v="499"/>
    <n v="6"/>
    <n v="1197.6000000000001"/>
    <n v="199.60000000000002"/>
    <n v="0.22"/>
    <n v="263.47200000000004"/>
    <n v="0.22"/>
    <s v="₹1 K"/>
  </r>
  <r>
    <s v="Maharashtra"/>
    <s v="Pune"/>
    <s v="Kids"/>
    <s v="Hoodies"/>
    <s v="64"/>
    <s v="417138"/>
    <s v="Rented"/>
    <d v="2020-03-08T00:00:00"/>
    <n v="1200"/>
    <s v="John Ibarra"/>
    <s v="M19"/>
    <s v="PSC 6774, Box 7467 APO AA 93681"/>
    <s v="Mobile"/>
    <s v="7417891315"/>
    <s v="11 AM - 8 PM"/>
    <n v="15"/>
    <s v="Available"/>
    <s v="Alarm"/>
    <s v="97483"/>
    <d v="2024-01-12T00:00:00"/>
    <n v="1"/>
    <s v="Jan"/>
    <s v="488911"/>
    <s v="Susan Payne"/>
    <s v="967"/>
    <n v="2851"/>
    <n v="3"/>
    <n v="3421.2000000000003"/>
    <n v="1140.4000000000001"/>
    <n v="0.28000000000000003"/>
    <n v="957.93600000000015"/>
    <n v="0.28000000000000003"/>
    <s v="₹3 K"/>
  </r>
  <r>
    <s v="Uttar Pradesh"/>
    <s v="Varanasi"/>
    <s v="Women"/>
    <s v="Shoes"/>
    <s v="47"/>
    <s v="413186"/>
    <s v="Owned"/>
    <d v="2022-10-03T00:00:00"/>
    <n v="1100"/>
    <s v="Walter Roth MD"/>
    <s v="M47"/>
    <s v="879 Jesus Drives Suite 159 Lake Deborahbury, AK 76842"/>
    <s v="Landline"/>
    <s v="10074171168"/>
    <s v="9 AM - 8 PM"/>
    <n v="20"/>
    <s v="Available"/>
    <s v="Alarm"/>
    <s v="34204"/>
    <d v="2024-01-10T00:00:00"/>
    <n v="1"/>
    <s v="Jan"/>
    <s v="300781"/>
    <s v="Thomas Silva"/>
    <s v="593"/>
    <n v="1901"/>
    <n v="5"/>
    <n v="3802"/>
    <n v="760.4"/>
    <n v="0.35"/>
    <n v="1330.6999999999998"/>
    <n v="0.35"/>
    <s v="₹4 K"/>
  </r>
  <r>
    <s v="Maharashtra"/>
    <s v="Aurangabad"/>
    <s v="Women"/>
    <s v="Dresses"/>
    <s v="5"/>
    <s v="409301"/>
    <s v="Rented"/>
    <d v="2021-04-10T00:00:00"/>
    <n v="1300"/>
    <s v="Erica Ross"/>
    <s v="M83"/>
    <s v="18558 Maria Radial Loweside, NC 90259"/>
    <s v="Mobile"/>
    <s v="8981267435"/>
    <s v="9 AM - 8 PM"/>
    <n v="17"/>
    <s v="Not Available"/>
    <s v="CCTV, Alarm"/>
    <s v="36471"/>
    <d v="2024-01-30T00:00:00"/>
    <n v="1"/>
    <s v="Jan"/>
    <s v="282760"/>
    <s v="Matthew Hooper"/>
    <s v="568"/>
    <n v="2039"/>
    <n v="7"/>
    <n v="5709.2000000000007"/>
    <n v="815.60000000000014"/>
    <n v="0.35"/>
    <n v="1998.22"/>
    <n v="0.35"/>
    <s v="₹6 K"/>
  </r>
  <r>
    <s v="Karnataka"/>
    <s v="Bengaluru"/>
    <s v="Kids"/>
    <s v="Tops"/>
    <s v="83"/>
    <s v="432411"/>
    <s v="Rented"/>
    <d v="2023-07-14T00:00:00"/>
    <n v="800"/>
    <s v="Jason Wade"/>
    <s v="M30"/>
    <s v="9471 Walton Centers Johnborough, WA 01099"/>
    <s v="Landline"/>
    <s v="5544328212"/>
    <s v="10 AM - 7 PM"/>
    <n v="9"/>
    <s v="Not Available"/>
    <s v="Alarm"/>
    <s v="76105"/>
    <d v="2024-01-29T00:00:00"/>
    <n v="1"/>
    <s v="Jan"/>
    <s v="157995"/>
    <s v="Teresa Simmons"/>
    <s v="483"/>
    <n v="2250"/>
    <n v="7"/>
    <n v="6300"/>
    <n v="900"/>
    <n v="0.28000000000000003"/>
    <n v="1764.0000000000002"/>
    <n v="0.28000000000000003"/>
    <s v="₹6 K"/>
  </r>
  <r>
    <s v="Goa"/>
    <s v="Goa"/>
    <s v="Men"/>
    <s v="Hoodies"/>
    <s v="99"/>
    <s v="404944"/>
    <s v="Rented"/>
    <d v="2020-03-04T00:00:00"/>
    <n v="1000"/>
    <s v="Barbara Mcgee"/>
    <s v="M19"/>
    <s v="PSC 5854, Box 2212 APO AA 73757"/>
    <s v="Mobile"/>
    <s v="7063908999"/>
    <s v="11 AM - 8 PM"/>
    <n v="14"/>
    <s v="Not Available"/>
    <s v="CCTV"/>
    <s v="13772"/>
    <d v="2024-01-05T00:00:00"/>
    <n v="1"/>
    <s v="Jan"/>
    <s v="302440"/>
    <s v="Kimberly Peters"/>
    <s v="384"/>
    <n v="1921"/>
    <n v="4"/>
    <n v="3073.6000000000004"/>
    <n v="768.40000000000009"/>
    <n v="0.22"/>
    <n v="676.19200000000012"/>
    <n v="0.22"/>
    <s v="₹3 K"/>
  </r>
  <r>
    <s v="Puducherry"/>
    <s v="Pondicherry"/>
    <s v="Men"/>
    <s v="Jeans"/>
    <s v="35"/>
    <s v="434817"/>
    <s v="Rented"/>
    <d v="2023-07-18T00:00:00"/>
    <n v="1000"/>
    <s v="Jeanne Green"/>
    <s v="M28"/>
    <s v="1335 Jennifer Bridge Callahantown, ND 97848"/>
    <s v="Landline"/>
    <s v="0903991826"/>
    <s v="11 AM - 8 PM"/>
    <n v="3"/>
    <s v="Available"/>
    <s v="None"/>
    <s v="62764"/>
    <d v="2024-01-23T00:00:00"/>
    <n v="1"/>
    <s v="Jan"/>
    <s v="818835"/>
    <s v="Jody Charles"/>
    <s v="268"/>
    <n v="569"/>
    <n v="2"/>
    <n v="455.20000000000005"/>
    <n v="227.60000000000002"/>
    <n v="0.22"/>
    <n v="100.14400000000001"/>
    <n v="0.22"/>
    <s v="₹455.2"/>
  </r>
  <r>
    <s v="Uttar Pradesh"/>
    <s v="Lucknow"/>
    <s v="Men"/>
    <s v="Shoes"/>
    <s v="21"/>
    <s v="421705"/>
    <s v="Rented"/>
    <d v="2022-03-05T00:00:00"/>
    <n v="1100"/>
    <s v="Shannon Morris"/>
    <s v="M67"/>
    <s v="3947 Anthony Trail Suite 416 Jacobsonburgh, IL 73532"/>
    <s v="Mobile"/>
    <s v="8865638447"/>
    <s v="9 AM - 8 PM"/>
    <n v="6"/>
    <s v="Available"/>
    <s v="None"/>
    <s v="75139"/>
    <d v="2024-01-13T00:00:00"/>
    <n v="1"/>
    <s v="Jan"/>
    <s v="431118"/>
    <s v="Julie Stanley"/>
    <s v="595"/>
    <n v="1418"/>
    <n v="4"/>
    <n v="2268.8000000000002"/>
    <n v="567.20000000000005"/>
    <n v="0.22"/>
    <n v="499.13600000000002"/>
    <n v="0.22"/>
    <s v="₹2 K"/>
  </r>
  <r>
    <s v="Telangana"/>
    <s v="Hyderabad"/>
    <s v="Men"/>
    <s v="Tops"/>
    <s v="68"/>
    <s v="416985"/>
    <s v="Owned"/>
    <d v="2021-10-21T00:00:00"/>
    <n v="1400"/>
    <s v="Belinda Ramos"/>
    <s v="M92"/>
    <s v="1921 Christopher Orchard Suite 251 North Christian, AZ 42929"/>
    <s v="Landline"/>
    <s v="4013835072"/>
    <s v="10 AM - 9 PM"/>
    <n v="3"/>
    <s v="Not Available"/>
    <s v="Alarm"/>
    <s v="39984"/>
    <d v="2024-01-26T00:00:00"/>
    <n v="1"/>
    <s v="Jan"/>
    <s v="322737"/>
    <s v="Charles Schultz"/>
    <s v="858"/>
    <n v="2094"/>
    <n v="7"/>
    <n v="5863.2000000000007"/>
    <n v="837.60000000000014"/>
    <n v="0.22"/>
    <n v="1289.9040000000002"/>
    <n v="0.22"/>
    <s v="₹6 K"/>
  </r>
  <r>
    <s v="Uttar Pradesh"/>
    <s v="Meerut"/>
    <s v="Men"/>
    <s v="Pants"/>
    <s v="7"/>
    <s v="410855"/>
    <s v="Owned"/>
    <d v="2022-01-07T00:00:00"/>
    <n v="950"/>
    <s v="Sue Davis"/>
    <s v="M71"/>
    <s v="24398 George Throughway West Margaretbury, OR 37715"/>
    <s v="Landline"/>
    <s v="0636371037"/>
    <s v="9 AM - 8 PM"/>
    <n v="4"/>
    <s v="Not Available"/>
    <s v="CCTV, Alarm"/>
    <s v="89531"/>
    <d v="2024-01-08T00:00:00"/>
    <n v="1"/>
    <s v="Jan"/>
    <s v="426105"/>
    <s v="Brenda Morgan"/>
    <s v="463"/>
    <n v="1211"/>
    <n v="2"/>
    <n v="968.80000000000007"/>
    <n v="484.40000000000003"/>
    <n v="0.22"/>
    <n v="213.13600000000002"/>
    <n v="0.22"/>
    <s v="₹968.8"/>
  </r>
  <r>
    <s v="Gujarat"/>
    <s v="Rajkot"/>
    <s v="Women"/>
    <s v="Hoodies"/>
    <s v="55"/>
    <s v="400039"/>
    <s v="Rented"/>
    <d v="2022-11-30T00:00:00"/>
    <n v="1300"/>
    <s v="Stephanie Garcia"/>
    <s v="M52"/>
    <s v="45340 Johnson Stream Apt. 526 West Kristi, VT 08702"/>
    <s v="Landline"/>
    <s v="4048605699"/>
    <s v="9 AM - 8 PM"/>
    <n v="13"/>
    <s v="Not Available"/>
    <s v="CCTV"/>
    <s v="98826"/>
    <d v="2024-01-20T00:00:00"/>
    <n v="1"/>
    <s v="Jan"/>
    <s v="791677"/>
    <s v="Robert Wilson"/>
    <s v="867"/>
    <n v="1675"/>
    <n v="8"/>
    <n v="5360"/>
    <n v="670"/>
    <n v="0.35"/>
    <n v="1875.9999999999998"/>
    <n v="0.35"/>
    <s v="₹5 K"/>
  </r>
  <r>
    <s v="Andhra Pradesh"/>
    <s v="Visakhapatnam"/>
    <s v="Men"/>
    <s v="Jackets"/>
    <s v="26"/>
    <s v="424346"/>
    <s v="Owned"/>
    <d v="2022-05-27T00:00:00"/>
    <n v="1400"/>
    <s v="Karen Torres"/>
    <s v="M63"/>
    <s v="8312 Macias Prairie New Andre, TX 63879"/>
    <s v="Mobile"/>
    <s v="8700373500"/>
    <s v="11 AM - 8 PM"/>
    <n v="10"/>
    <s v="Not Available"/>
    <s v="CCTV"/>
    <s v="17785"/>
    <d v="2024-01-12T00:00:00"/>
    <n v="1"/>
    <s v="Jan"/>
    <s v="646499"/>
    <s v="Shannon Pope"/>
    <s v="256"/>
    <n v="2631"/>
    <n v="5"/>
    <n v="5262"/>
    <n v="1052.4000000000001"/>
    <n v="0.22"/>
    <n v="1157.6400000000001"/>
    <n v="0.22"/>
    <s v="₹5 K"/>
  </r>
  <r>
    <s v="Karnataka"/>
    <s v="Mysuru"/>
    <s v="Kids"/>
    <s v="Sweaters"/>
    <s v="82"/>
    <s v="439497"/>
    <s v="Rented"/>
    <d v="2024-06-12T00:00:00"/>
    <n v="1000"/>
    <s v="Deborah Garcia"/>
    <s v="M74"/>
    <s v="0258 Karen Dale Rosehaven, MT 77982"/>
    <s v="Mobile"/>
    <s v="8089239292"/>
    <s v="10 AM - 9 PM"/>
    <n v="18"/>
    <s v="Available"/>
    <s v="Alarm"/>
    <s v="97855"/>
    <d v="2024-01-20T00:00:00"/>
    <n v="1"/>
    <s v="Jan"/>
    <s v="609210"/>
    <s v="Rachel Powell"/>
    <s v="558"/>
    <n v="1164"/>
    <n v="3"/>
    <n v="1396.8000000000002"/>
    <n v="465.60000000000008"/>
    <n v="0.28000000000000003"/>
    <n v="391.1040000000001"/>
    <n v="0.28000000000000003"/>
    <s v="₹1 K"/>
  </r>
  <r>
    <s v="Puducherry"/>
    <s v="Pondicherry"/>
    <s v="Kids"/>
    <s v="Sweaters"/>
    <s v="11"/>
    <s v="426069"/>
    <s v="Owned"/>
    <d v="2022-06-28T00:00:00"/>
    <n v="1100"/>
    <s v="Thomas Caldwell"/>
    <s v="M39"/>
    <s v="54819 Rogers Hill East Jeremy, MI 48337"/>
    <s v="Mobile"/>
    <s v="8946083117"/>
    <s v="10 AM - 7 PM"/>
    <n v="6"/>
    <s v="Available"/>
    <s v="CCTV, Alarm"/>
    <s v="92906"/>
    <d v="2024-01-23T00:00:00"/>
    <n v="1"/>
    <s v="Jan"/>
    <s v="468630"/>
    <s v="Sherry Wood"/>
    <s v="751"/>
    <n v="2688"/>
    <n v="3"/>
    <n v="3225.6000000000004"/>
    <n v="1075.2"/>
    <n v="0.28000000000000003"/>
    <n v="903.16800000000023"/>
    <n v="0.28000000000000003"/>
    <s v="₹3 K"/>
  </r>
  <r>
    <s v="Kerala"/>
    <s v="Kochi"/>
    <s v="Men"/>
    <s v="Shoes"/>
    <s v="61"/>
    <s v="418222"/>
    <s v="Owned"/>
    <d v="2022-08-30T00:00:00"/>
    <n v="1200"/>
    <s v="Maria Williams"/>
    <s v="M59"/>
    <s v="095 Paul Turnpike Apt. 936 New Ashleymouth, MI 16205"/>
    <s v="Landline"/>
    <s v="1213095302"/>
    <s v="9 AM - 8 PM"/>
    <n v="4"/>
    <s v="Available"/>
    <s v="CCTV, Alarm"/>
    <s v="37973"/>
    <d v="2024-01-19T00:00:00"/>
    <n v="1"/>
    <s v="Jan"/>
    <s v="434266"/>
    <s v="Sabrina Stone"/>
    <s v="412"/>
    <n v="1553"/>
    <n v="3"/>
    <n v="1863.6000000000001"/>
    <n v="621.20000000000005"/>
    <n v="0.22"/>
    <n v="409.99200000000002"/>
    <n v="0.22"/>
    <s v="₹2 K"/>
  </r>
  <r>
    <s v="West Bengal"/>
    <s v="Kolkata"/>
    <s v="Kids"/>
    <s v="Pants"/>
    <s v="8"/>
    <s v="415179"/>
    <s v="Rented"/>
    <d v="2023-01-22T00:00:00"/>
    <n v="1100"/>
    <s v="Gary King"/>
    <s v="M96"/>
    <s v="23140 Carlson Parks Brianshire, KY 02068"/>
    <s v="Mobile"/>
    <s v="6603492696"/>
    <s v="10 AM - 9 PM"/>
    <n v="3"/>
    <s v="Available"/>
    <s v="CCTV, Alarm"/>
    <s v="31105"/>
    <d v="2024-01-21T00:00:00"/>
    <n v="1"/>
    <s v="Jan"/>
    <s v="903007"/>
    <s v="William Cannon"/>
    <s v="318"/>
    <n v="2472"/>
    <n v="6"/>
    <n v="5932.8"/>
    <n v="988.80000000000007"/>
    <n v="0.28000000000000003"/>
    <n v="1661.1840000000002"/>
    <n v="0.28000000000000003"/>
    <s v="₹6 K"/>
  </r>
  <r>
    <s v="Karnataka"/>
    <s v="Mysuru"/>
    <s v="Women"/>
    <s v="Jackets"/>
    <s v="9"/>
    <s v="436101"/>
    <s v="Owned"/>
    <d v="2021-11-03T00:00:00"/>
    <n v="1400"/>
    <s v="Sean Pratt"/>
    <s v="M19"/>
    <s v="64673 Samuel Divide Apt. 601 Michellemouth, NY 34248"/>
    <s v="Landline"/>
    <s v="4428527478"/>
    <s v="11 AM - 8 PM"/>
    <n v="3"/>
    <s v="Not Available"/>
    <s v="None"/>
    <s v="31261"/>
    <d v="2024-01-13T00:00:00"/>
    <n v="1"/>
    <s v="Jan"/>
    <s v="825451"/>
    <s v="Amy Frazier DDS"/>
    <s v="931"/>
    <n v="1186"/>
    <n v="2"/>
    <n v="948.80000000000007"/>
    <n v="474.40000000000003"/>
    <n v="0.35"/>
    <n v="332.08"/>
    <n v="0.35"/>
    <s v="₹948.8"/>
  </r>
  <r>
    <s v="Uttar Pradesh"/>
    <s v="Lucknow"/>
    <s v="Women"/>
    <s v="Skirts"/>
    <s v="67"/>
    <s v="417189"/>
    <s v="Owned"/>
    <d v="2020-10-20T00:00:00"/>
    <n v="800"/>
    <s v="Jennifer Price"/>
    <s v="M50"/>
    <s v="776 Jennifer Curve Suite 473 New Michaeltown, MD 24598"/>
    <s v="Landline"/>
    <s v="1601449514"/>
    <s v="10 AM - 7 PM"/>
    <n v="13"/>
    <s v="Not Available"/>
    <s v="CCTV"/>
    <s v="79501"/>
    <d v="2024-01-30T00:00:00"/>
    <n v="1"/>
    <s v="Jan"/>
    <s v="388905"/>
    <s v="Michelle Brooks"/>
    <s v="240"/>
    <n v="2827"/>
    <n v="8"/>
    <n v="9046.4"/>
    <n v="1130.8"/>
    <n v="0.35"/>
    <n v="3166.24"/>
    <n v="0.35"/>
    <s v="₹9 K"/>
  </r>
  <r>
    <s v="Uttar Pradesh"/>
    <s v="Lucknow"/>
    <s v="Men"/>
    <s v="T-Shirts"/>
    <s v="61"/>
    <s v="436801"/>
    <s v="Owned"/>
    <d v="2024-05-19T00:00:00"/>
    <n v="1300"/>
    <s v="Katie Mccormick PhD"/>
    <s v="M38"/>
    <s v="Unit 0525 Box 2782 DPO AP 65785"/>
    <s v="Mobile"/>
    <s v="8301290807"/>
    <s v="10 AM - 7 PM"/>
    <n v="17"/>
    <s v="Available"/>
    <s v="CCTV"/>
    <s v="29467"/>
    <d v="2024-01-20T00:00:00"/>
    <n v="1"/>
    <s v="Jan"/>
    <s v="597764"/>
    <s v="Hannah Miles"/>
    <s v="415"/>
    <n v="1967"/>
    <n v="3"/>
    <n v="2360.4"/>
    <n v="786.80000000000007"/>
    <n v="0.22"/>
    <n v="519.28800000000001"/>
    <n v="0.22"/>
    <s v="₹2 K"/>
  </r>
  <r>
    <s v="Tamil Nadu"/>
    <s v="Coimbatore"/>
    <s v="Kids"/>
    <s v="Tops"/>
    <s v="28"/>
    <s v="439580"/>
    <s v="Owned"/>
    <d v="2021-07-13T00:00:00"/>
    <n v="1100"/>
    <s v="Ricky Parker"/>
    <s v="M95"/>
    <s v="615 Wilson Trail Apt. 706 Elizabethchester, ID 84355"/>
    <s v="Landline"/>
    <s v="2226557533"/>
    <s v="11 AM - 8 PM"/>
    <n v="8"/>
    <s v="Available"/>
    <s v="Alarm"/>
    <s v="73232"/>
    <d v="2024-01-29T00:00:00"/>
    <n v="1"/>
    <s v="Jan"/>
    <s v="337171"/>
    <s v="Johnny Burnett"/>
    <s v="458"/>
    <n v="2970"/>
    <n v="5"/>
    <n v="5940"/>
    <n v="1188"/>
    <n v="0.28000000000000003"/>
    <n v="1663.2"/>
    <n v="0.28000000000000003"/>
    <s v="₹6 K"/>
  </r>
  <r>
    <s v="Puducherry"/>
    <s v="Pondicherry"/>
    <s v="Men"/>
    <s v="Skirts"/>
    <s v="86"/>
    <s v="413054"/>
    <s v="Owned"/>
    <d v="2021-12-20T00:00:00"/>
    <n v="950"/>
    <s v="Rebecca Maldonado"/>
    <s v="M61"/>
    <s v="4810 Hernandez Mount Tiffanystad, WI 36356"/>
    <s v="Landline"/>
    <s v="1149995481"/>
    <s v="10 AM - 9 PM"/>
    <n v="4"/>
    <s v="Available"/>
    <s v="Alarm"/>
    <s v="90178"/>
    <d v="2024-01-27T00:00:00"/>
    <n v="1"/>
    <s v="Jan"/>
    <s v="763894"/>
    <s v="Casey Smith"/>
    <s v="497"/>
    <n v="1869"/>
    <n v="4"/>
    <n v="2990.4"/>
    <n v="747.6"/>
    <n v="0.22"/>
    <n v="657.88800000000003"/>
    <n v="0.22"/>
    <s v="₹3 K"/>
  </r>
  <r>
    <s v="Gujarat"/>
    <s v="Surat"/>
    <s v="Men"/>
    <s v="Tops"/>
    <s v="54"/>
    <s v="406392"/>
    <s v="Owned"/>
    <d v="2020-01-29T00:00:00"/>
    <n v="1300"/>
    <s v="Andrew Hall"/>
    <s v="M91"/>
    <s v="99079 Timothy Drives Smithtown, IA 29662"/>
    <s v="Mobile"/>
    <s v="7748748178"/>
    <s v="11 AM - 8 PM"/>
    <n v="6"/>
    <s v="Available"/>
    <s v="CCTV"/>
    <s v="32208"/>
    <d v="2024-01-08T00:00:00"/>
    <n v="1"/>
    <s v="Jan"/>
    <s v="691832"/>
    <s v="Rachel Mathis"/>
    <s v="745"/>
    <n v="789"/>
    <n v="5"/>
    <n v="1578"/>
    <n v="315.60000000000002"/>
    <n v="0.22"/>
    <n v="347.16"/>
    <n v="0.22"/>
    <s v="₹2 K"/>
  </r>
  <r>
    <s v="Andhra Pradesh"/>
    <s v="Visakhapatnam"/>
    <s v="Men"/>
    <s v="Jackets"/>
    <s v="20"/>
    <s v="410567"/>
    <s v="Rented"/>
    <d v="2024-10-09T00:00:00"/>
    <n v="1400"/>
    <s v="Brian Morris"/>
    <s v="M45"/>
    <s v="711 James Cliffs Lake Ricardoton, HI 27576"/>
    <s v="Mobile"/>
    <s v="7087470398"/>
    <s v="9 AM - 8 PM"/>
    <n v="18"/>
    <s v="Available"/>
    <s v="CCTV"/>
    <s v="75595"/>
    <d v="2024-01-20T00:00:00"/>
    <n v="1"/>
    <s v="Jan"/>
    <s v="664086"/>
    <s v="Pamela Johnson"/>
    <s v="286"/>
    <n v="2754"/>
    <n v="7"/>
    <n v="7711.2000000000007"/>
    <n v="1101.6000000000001"/>
    <n v="0.22"/>
    <n v="1696.4640000000002"/>
    <n v="0.22"/>
    <s v="₹8 K"/>
  </r>
  <r>
    <s v="Maharashtra"/>
    <s v="Satara"/>
    <s v="Kids"/>
    <s v="Skirts"/>
    <s v="43"/>
    <s v="413337"/>
    <s v="Owned"/>
    <d v="2024-10-17T00:00:00"/>
    <n v="950"/>
    <s v="Elizabeth Gonzalez"/>
    <s v="M7"/>
    <s v="45562 Montgomery Plaza Lake Amy, TN 36487"/>
    <s v="Mobile"/>
    <s v="6666167424"/>
    <s v="10 AM - 9 PM"/>
    <n v="13"/>
    <s v="Not Available"/>
    <s v="CCTV"/>
    <s v="41376"/>
    <d v="2024-01-24T00:00:00"/>
    <n v="1"/>
    <s v="Jan"/>
    <s v="304468"/>
    <s v="Mitchell Barry"/>
    <s v="924"/>
    <n v="2810"/>
    <n v="1"/>
    <n v="1124"/>
    <n v="1124"/>
    <n v="0.28000000000000003"/>
    <n v="314.72000000000003"/>
    <n v="0.28000000000000003"/>
    <s v="₹1 K"/>
  </r>
  <r>
    <s v="Uttar Pradesh"/>
    <s v="Meerut"/>
    <s v="Men"/>
    <s v="Pants"/>
    <s v="98"/>
    <s v="401968"/>
    <s v="Owned"/>
    <d v="2023-06-14T00:00:00"/>
    <n v="1200"/>
    <s v="Terry Richards"/>
    <s v="M92"/>
    <s v="740 Jacob Isle Apt. 332 East Barbara, MD 95124"/>
    <s v="Landline"/>
    <s v="2819769922"/>
    <s v="9 AM - 8 PM"/>
    <n v="12"/>
    <s v="Available"/>
    <s v="CCTV"/>
    <s v="12281"/>
    <d v="2024-01-14T00:00:00"/>
    <n v="1"/>
    <s v="Jan"/>
    <s v="534513"/>
    <s v="Kaitlin Bray"/>
    <s v="322"/>
    <n v="926"/>
    <n v="5"/>
    <n v="1852"/>
    <n v="370.4"/>
    <n v="0.22"/>
    <n v="407.44"/>
    <n v="0.22"/>
    <s v="₹2 K"/>
  </r>
  <r>
    <s v="Jharkhand"/>
    <s v="Ranchi"/>
    <s v="Men"/>
    <s v="Shoes"/>
    <s v="81"/>
    <s v="439258"/>
    <s v="Rented"/>
    <d v="2023-01-04T00:00:00"/>
    <n v="1300"/>
    <s v="Andre Ponce"/>
    <s v="M66"/>
    <s v="07999 Sandra Overpass Suite 322 West Dawnhaven, ID 00972"/>
    <s v="Mobile"/>
    <s v="6086425568"/>
    <s v="10 AM - 9 PM"/>
    <n v="7"/>
    <s v="Available"/>
    <s v="CCTV, Alarm"/>
    <s v="20875"/>
    <d v="2024-01-19T00:00:00"/>
    <n v="1"/>
    <s v="Jan"/>
    <s v="198092"/>
    <s v="Kurt Sellers"/>
    <s v="258"/>
    <n v="2178"/>
    <n v="3"/>
    <n v="2613.6000000000004"/>
    <n v="871.20000000000016"/>
    <n v="0.22"/>
    <n v="574.99200000000008"/>
    <n v="0.22"/>
    <s v="₹3 K"/>
  </r>
  <r>
    <s v="Gujarat"/>
    <s v="Vadodara"/>
    <s v="Men"/>
    <s v="T-Shirts"/>
    <s v="4"/>
    <s v="417068"/>
    <s v="Owned"/>
    <d v="2024-08-17T00:00:00"/>
    <n v="800"/>
    <s v="Olivia Huff"/>
    <s v="M51"/>
    <s v="USS Davis FPO AP 56640"/>
    <s v="Mobile"/>
    <s v="8625093723"/>
    <s v="9 AM - 8 PM"/>
    <n v="6"/>
    <s v="Not Available"/>
    <s v="None"/>
    <s v="71514"/>
    <d v="2024-01-23T00:00:00"/>
    <n v="1"/>
    <s v="Jan"/>
    <s v="124531"/>
    <s v="Travis Moore"/>
    <s v="652"/>
    <n v="1516"/>
    <n v="7"/>
    <n v="4244.8"/>
    <n v="606.4"/>
    <n v="0.22"/>
    <n v="933.85599999999999"/>
    <n v="0.22"/>
    <s v="₹4 K"/>
  </r>
  <r>
    <s v="Maharashtra"/>
    <s v="Kolhapur"/>
    <s v="Men"/>
    <s v="Skirts"/>
    <s v="9"/>
    <s v="407761"/>
    <s v="Rented"/>
    <d v="2021-10-03T00:00:00"/>
    <n v="1400"/>
    <s v="Jennifer Smith"/>
    <s v="M42"/>
    <s v="50831 Katherine Summit Suite 259 Hoffmanmouth, KY 38815"/>
    <s v="Landline"/>
    <s v="3509464794"/>
    <s v="10 AM - 7 PM"/>
    <n v="9"/>
    <s v="Available"/>
    <s v="Alarm"/>
    <s v="75679"/>
    <d v="2024-01-07T00:00:00"/>
    <n v="1"/>
    <s v="Jan"/>
    <s v="490590"/>
    <s v="Melanie Campbell"/>
    <s v="399"/>
    <n v="2088"/>
    <n v="5"/>
    <n v="4176"/>
    <n v="835.2"/>
    <n v="0.22"/>
    <n v="918.72"/>
    <n v="0.22"/>
    <s v="₹4 K"/>
  </r>
  <r>
    <s v="Gujarat"/>
    <s v="Rajkot"/>
    <s v="Men"/>
    <s v="Hoodies"/>
    <s v="34"/>
    <s v="401969"/>
    <s v="Rented"/>
    <d v="2023-09-16T00:00:00"/>
    <n v="1100"/>
    <s v="Joshua Vance"/>
    <s v="M24"/>
    <s v="2998 William Trail Apt. 820 East Tina, VT 54354"/>
    <s v="Mobile"/>
    <s v="8498890889"/>
    <s v="11 AM - 8 PM"/>
    <n v="4"/>
    <s v="Not Available"/>
    <s v="CCTV, Alarm"/>
    <s v="48056"/>
    <d v="2024-01-19T00:00:00"/>
    <n v="1"/>
    <s v="Jan"/>
    <s v="671188"/>
    <s v="Jose Warren"/>
    <s v="639"/>
    <n v="2830"/>
    <n v="6"/>
    <n v="6792"/>
    <n v="1132"/>
    <n v="0.22"/>
    <n v="1494.24"/>
    <n v="0.22"/>
    <s v="₹7 K"/>
  </r>
  <r>
    <s v="Kerala"/>
    <s v="Kochi"/>
    <s v="Kids"/>
    <s v="Hoodies"/>
    <s v="23"/>
    <s v="434856"/>
    <s v="Owned"/>
    <d v="2024-03-06T00:00:00"/>
    <n v="1200"/>
    <s v="Earl Wilson"/>
    <s v="M67"/>
    <s v="PSC 4174, Box 6423 APO AA 69150"/>
    <s v="Landline"/>
    <s v="2275154960"/>
    <s v="10 AM - 7 PM"/>
    <n v="10"/>
    <s v="Not Available"/>
    <s v="None"/>
    <s v="81141"/>
    <d v="2024-01-02T00:00:00"/>
    <n v="1"/>
    <s v="Jan"/>
    <s v="188309"/>
    <s v="Jacob Crawford"/>
    <s v="639"/>
    <n v="624"/>
    <n v="6"/>
    <n v="1497.6000000000001"/>
    <n v="249.60000000000002"/>
    <n v="0.28000000000000003"/>
    <n v="419.32800000000009"/>
    <n v="0.28000000000000003"/>
    <s v="₹1 K"/>
  </r>
  <r>
    <s v="Puducherry"/>
    <s v="Pondicherry"/>
    <s v="Men"/>
    <s v="Jeans"/>
    <s v="59"/>
    <s v="404561"/>
    <s v="Rented"/>
    <d v="2021-05-19T00:00:00"/>
    <n v="1100"/>
    <s v="Kristen Bartlett"/>
    <s v="M30"/>
    <s v="87345 Ross Harbors Rodriguezstad, VA 95457"/>
    <s v="Landline"/>
    <s v="1953531612"/>
    <s v="9 AM - 8 PM"/>
    <n v="20"/>
    <s v="Not Available"/>
    <s v="CCTV, Alarm"/>
    <s v="61717"/>
    <d v="2024-01-12T00:00:00"/>
    <n v="1"/>
    <s v="Jan"/>
    <s v="452261"/>
    <s v="Andrew Huffman"/>
    <s v="802"/>
    <n v="2901"/>
    <n v="3"/>
    <n v="3481.2000000000003"/>
    <n v="1160.4000000000001"/>
    <n v="0.22"/>
    <n v="765.86400000000003"/>
    <n v="0.22"/>
    <s v="₹3 K"/>
  </r>
  <r>
    <s v="Kerala"/>
    <s v="Kochi"/>
    <s v="Men"/>
    <s v="Shirts"/>
    <s v="20"/>
    <s v="405832"/>
    <s v="Owned"/>
    <d v="2023-06-16T00:00:00"/>
    <n v="1100"/>
    <s v="Nathan Peterson"/>
    <s v="M62"/>
    <s v="USNS Patterson FPO AE 21654"/>
    <s v="Landline"/>
    <s v="3610132573"/>
    <s v="10 AM - 9 PM"/>
    <n v="8"/>
    <s v="Available"/>
    <s v="Alarm"/>
    <s v="72655"/>
    <d v="2024-01-16T00:00:00"/>
    <n v="1"/>
    <s v="Jan"/>
    <s v="450501"/>
    <s v="Howard Mckay"/>
    <s v="211"/>
    <n v="2115"/>
    <n v="7"/>
    <n v="5922"/>
    <n v="846"/>
    <n v="0.22"/>
    <n v="1302.8399999999999"/>
    <n v="0.22"/>
    <s v="₹6 K"/>
  </r>
  <r>
    <s v="Maharashtra"/>
    <s v="Nagpur"/>
    <s v="Men"/>
    <s v="Jackets"/>
    <s v="58"/>
    <s v="410017"/>
    <s v="Owned"/>
    <d v="2020-12-08T00:00:00"/>
    <n v="800"/>
    <s v="Mr. Raymond Freeman"/>
    <s v="M93"/>
    <s v="2902 Jamie Squares West Andrewbury, WA 82870"/>
    <s v="Landline"/>
    <s v="1933535811"/>
    <s v="9 AM - 8 PM"/>
    <n v="11"/>
    <s v="Not Available"/>
    <s v="CCTV, Alarm"/>
    <s v="87585"/>
    <d v="2024-01-07T00:00:00"/>
    <n v="1"/>
    <s v="Jan"/>
    <s v="196104"/>
    <s v="Charles Lewis"/>
    <s v="893"/>
    <n v="2153"/>
    <n v="2"/>
    <n v="1722.4"/>
    <n v="861.2"/>
    <n v="0.22"/>
    <n v="378.928"/>
    <n v="0.22"/>
    <s v="₹2 K"/>
  </r>
  <r>
    <s v="Uttar Pradesh"/>
    <s v="Agra"/>
    <s v="Men"/>
    <s v="Jackets"/>
    <s v="75"/>
    <s v="409957"/>
    <s v="Rented"/>
    <d v="2022-05-13T00:00:00"/>
    <n v="1100"/>
    <s v="Mark Flores"/>
    <s v="M83"/>
    <s v="04074 Lyons Extensions Suite 902 Ericborough, MA 71999"/>
    <s v="Mobile"/>
    <s v="6133116403"/>
    <s v="9 AM - 8 PM"/>
    <n v="7"/>
    <s v="Not Available"/>
    <s v="CCTV"/>
    <s v="15069"/>
    <d v="2024-01-14T00:00:00"/>
    <n v="1"/>
    <s v="Jan"/>
    <s v="808085"/>
    <s v="Jeremy Fuentes"/>
    <s v="703"/>
    <n v="1248"/>
    <n v="1"/>
    <n v="499.20000000000005"/>
    <n v="499.20000000000005"/>
    <n v="0.22"/>
    <n v="109.82400000000001"/>
    <n v="0.22"/>
    <s v="₹499.2"/>
  </r>
  <r>
    <s v="Gujarat"/>
    <s v="Ahmedabad"/>
    <s v="Women"/>
    <s v="Shirts"/>
    <s v="48"/>
    <s v="415832"/>
    <s v="Owned"/>
    <d v="2022-10-26T00:00:00"/>
    <n v="950"/>
    <s v="Craig Mitchell"/>
    <s v="M49"/>
    <s v="07034 Jensen Motorway Apt. 136 North Jasmineside, IL 71655"/>
    <s v="Landline"/>
    <s v="1048777149"/>
    <s v="11 AM - 8 PM"/>
    <n v="19"/>
    <s v="Available"/>
    <s v="None"/>
    <s v="76058"/>
    <d v="2024-01-09T00:00:00"/>
    <n v="1"/>
    <s v="Jan"/>
    <s v="267185"/>
    <s v="Kimberly Brown"/>
    <s v="335"/>
    <n v="1874"/>
    <n v="7"/>
    <n v="5247.2000000000007"/>
    <n v="749.60000000000014"/>
    <n v="0.35"/>
    <n v="1836.5200000000002"/>
    <n v="0.35"/>
    <s v="₹5 K"/>
  </r>
  <r>
    <s v="Madhya Pradesh"/>
    <s v="Indore"/>
    <s v="Men"/>
    <s v="Pants"/>
    <s v="96"/>
    <s v="401292"/>
    <s v="Rented"/>
    <d v="2023-12-21T00:00:00"/>
    <n v="1300"/>
    <s v="Amy Brock"/>
    <s v="M45"/>
    <s v="PSC 5160, Box 6166 APO AE 61075"/>
    <s v="Landline"/>
    <s v="1817502102"/>
    <s v="11 AM - 8 PM"/>
    <n v="17"/>
    <s v="Available"/>
    <s v="CCTV, Alarm"/>
    <s v="24275"/>
    <d v="2024-01-25T00:00:00"/>
    <n v="1"/>
    <s v="Jan"/>
    <s v="792847"/>
    <s v="Amber Bailey"/>
    <s v="301"/>
    <n v="2502"/>
    <n v="5"/>
    <n v="5004"/>
    <n v="1000.8"/>
    <n v="0.22"/>
    <n v="1100.8800000000001"/>
    <n v="0.22"/>
    <s v="₹5 K"/>
  </r>
  <r>
    <s v="Gujarat"/>
    <s v="Vadodara"/>
    <s v="Men"/>
    <s v="Shoes"/>
    <s v="97"/>
    <s v="420168"/>
    <s v="Rented"/>
    <d v="2023-09-16T00:00:00"/>
    <n v="950"/>
    <s v="Michael Thompson"/>
    <s v="M99"/>
    <s v="121 Ortiz Cliffs Apt. 983 South Michaelfurt, WI 03730"/>
    <s v="Mobile"/>
    <s v="6573824424"/>
    <s v="10 AM - 9 PM"/>
    <n v="8"/>
    <s v="Available"/>
    <s v="Alarm"/>
    <s v="97055"/>
    <d v="2024-01-13T00:00:00"/>
    <n v="1"/>
    <s v="Jan"/>
    <s v="356140"/>
    <s v="Christopher Larsen"/>
    <s v="512"/>
    <n v="2812"/>
    <n v="4"/>
    <n v="4499.2"/>
    <n v="1124.8"/>
    <n v="0.22"/>
    <n v="989.82399999999996"/>
    <n v="0.22"/>
    <s v="₹4 K"/>
  </r>
  <r>
    <s v="Uttar Pradesh"/>
    <s v="Agra"/>
    <s v="Women"/>
    <s v="Sweaters"/>
    <s v="14"/>
    <s v="434760"/>
    <s v="Rented"/>
    <d v="2023-03-12T00:00:00"/>
    <n v="1400"/>
    <s v="Robert Ortiz"/>
    <s v="M83"/>
    <s v="5728 Johnson Creek Suite 761 Rasmussenland, DE 23766"/>
    <s v="Landline"/>
    <s v="0955919608"/>
    <s v="10 AM - 9 PM"/>
    <n v="9"/>
    <s v="Not Available"/>
    <s v="CCTV, Alarm"/>
    <s v="30948"/>
    <d v="2024-01-26T00:00:00"/>
    <n v="1"/>
    <s v="Jan"/>
    <s v="595099"/>
    <s v="Julie Garner"/>
    <s v="615"/>
    <n v="1792"/>
    <n v="7"/>
    <n v="5017.6000000000004"/>
    <n v="716.80000000000007"/>
    <n v="0.35"/>
    <n v="1756.16"/>
    <n v="0.35"/>
    <s v="₹5 K"/>
  </r>
  <r>
    <s v="Gujarat"/>
    <s v="Rajkot"/>
    <s v="Kids"/>
    <s v="Hoodies"/>
    <s v="88"/>
    <s v="418679"/>
    <s v="Owned"/>
    <d v="2020-09-08T00:00:00"/>
    <n v="1200"/>
    <s v="Edward Jacobson"/>
    <s v="M50"/>
    <s v="46260 Gonzales Track Apt. 534 East Russell, AL 63328"/>
    <s v="Landline"/>
    <s v="1289862151"/>
    <s v="11 AM - 8 PM"/>
    <n v="20"/>
    <s v="Not Available"/>
    <s v="CCTV"/>
    <s v="41084"/>
    <d v="2024-01-16T00:00:00"/>
    <n v="1"/>
    <s v="Jan"/>
    <s v="809001"/>
    <s v="Doris James"/>
    <s v="506"/>
    <n v="1411"/>
    <n v="7"/>
    <n v="3950.8"/>
    <n v="564.4"/>
    <n v="0.28000000000000003"/>
    <n v="1106.2240000000002"/>
    <n v="0.28000000000000003"/>
    <s v="₹4 K"/>
  </r>
  <r>
    <s v="Madhya Pradesh"/>
    <s v="Indore"/>
    <s v="Kids"/>
    <s v="Shoes"/>
    <s v="100"/>
    <s v="423992"/>
    <s v="Owned"/>
    <d v="2024-05-27T00:00:00"/>
    <n v="1300"/>
    <s v="Donald Griffith"/>
    <s v="M56"/>
    <s v="006 Gross Curve Port Jasonville, ME 91395"/>
    <s v="Mobile"/>
    <s v="8489315543"/>
    <s v="9 AM - 8 PM"/>
    <n v="20"/>
    <s v="Not Available"/>
    <s v="None"/>
    <s v="34834"/>
    <d v="2024-01-15T00:00:00"/>
    <n v="1"/>
    <s v="Jan"/>
    <s v="390982"/>
    <s v="Thomas Brewer"/>
    <s v="509"/>
    <n v="2099"/>
    <n v="2"/>
    <n v="1679.2"/>
    <n v="839.6"/>
    <n v="0.28000000000000003"/>
    <n v="470.17600000000004"/>
    <n v="0.28000000000000003"/>
    <s v="₹2 K"/>
  </r>
  <r>
    <s v="Madhya Pradesh"/>
    <s v="Bhopal"/>
    <s v="Men"/>
    <s v="T-Shirts"/>
    <s v="1"/>
    <s v="423750"/>
    <s v="Rented"/>
    <d v="2021-07-16T00:00:00"/>
    <n v="950"/>
    <s v="Donna Donovan"/>
    <s v="M58"/>
    <s v="57663 Jones Trafficway Suite 112 Lake Teresa, AR 76496"/>
    <s v="Mobile"/>
    <s v="7950942624"/>
    <s v="11 AM - 8 PM"/>
    <n v="19"/>
    <s v="Available"/>
    <s v="CCTV, Alarm"/>
    <s v="53030"/>
    <d v="2024-01-11T00:00:00"/>
    <n v="1"/>
    <s v="Jan"/>
    <s v="846496"/>
    <s v="Karen Tucker"/>
    <s v="630"/>
    <n v="2259"/>
    <n v="3"/>
    <n v="2710.8"/>
    <n v="903.6"/>
    <n v="0.22"/>
    <n v="596.37600000000009"/>
    <n v="0.22"/>
    <s v="₹3 K"/>
  </r>
  <r>
    <s v="Telangana"/>
    <s v="Hyderabad"/>
    <s v="Women"/>
    <s v="Shoes"/>
    <s v="96"/>
    <s v="402744"/>
    <s v="Owned"/>
    <d v="2021-08-27T00:00:00"/>
    <n v="1000"/>
    <s v="Jessica Olson"/>
    <s v="M77"/>
    <s v="55146 Richardson Mountains Apt. 054 South Tyler, TX 62516"/>
    <s v="Landline"/>
    <s v="3836244187"/>
    <s v="9 AM - 8 PM"/>
    <n v="11"/>
    <s v="Not Available"/>
    <s v="CCTV, Alarm"/>
    <s v="61837"/>
    <d v="2024-01-06T00:00:00"/>
    <n v="1"/>
    <s v="Jan"/>
    <s v="599643"/>
    <s v="Rebecca Pearson"/>
    <s v="462"/>
    <n v="664"/>
    <n v="8"/>
    <n v="2124.8000000000002"/>
    <n v="265.60000000000002"/>
    <n v="0.35"/>
    <n v="743.68000000000006"/>
    <n v="0.35"/>
    <s v="₹2 K"/>
  </r>
  <r>
    <s v="Uttar Pradesh"/>
    <s v="Meerut"/>
    <s v="Men"/>
    <s v="Shoes"/>
    <s v="6"/>
    <s v="402535"/>
    <s v="Rented"/>
    <d v="2024-05-20T00:00:00"/>
    <n v="1200"/>
    <s v="Richard Robertson"/>
    <s v="M84"/>
    <s v="8506 Sanchez Greens Apt. 996 Lake Erin, PA 18685"/>
    <s v="Mobile"/>
    <s v="6059520786"/>
    <s v="9 AM - 8 PM"/>
    <n v="18"/>
    <s v="Not Available"/>
    <s v="CCTV, Alarm"/>
    <s v="11942"/>
    <d v="2024-01-06T00:00:00"/>
    <n v="1"/>
    <s v="Jan"/>
    <s v="154843"/>
    <s v="Brittany Fuller"/>
    <s v="285"/>
    <n v="1667"/>
    <n v="4"/>
    <n v="2667.2000000000003"/>
    <n v="666.80000000000007"/>
    <n v="0.22"/>
    <n v="586.78400000000011"/>
    <n v="0.22"/>
    <s v="₹3 K"/>
  </r>
  <r>
    <s v="Puducherry"/>
    <s v="Pondicherry"/>
    <s v="Men"/>
    <s v="Shirts"/>
    <s v="37"/>
    <s v="406350"/>
    <s v="Rented"/>
    <d v="2020-08-22T00:00:00"/>
    <n v="1400"/>
    <s v="Anthony Clark"/>
    <s v="M31"/>
    <s v="876 Manuel View Suite 042 Hineston, NE 20654"/>
    <s v="Landline"/>
    <s v="13987129633"/>
    <s v="10 AM - 9 PM"/>
    <n v="20"/>
    <s v="Not Available"/>
    <s v="None"/>
    <s v="74350"/>
    <d v="2024-01-08T00:00:00"/>
    <n v="1"/>
    <s v="Jan"/>
    <s v="807467"/>
    <s v="Morgan Ward"/>
    <s v="658"/>
    <n v="2750"/>
    <n v="2"/>
    <n v="2200"/>
    <n v="1100"/>
    <n v="0.22"/>
    <n v="484"/>
    <n v="0.22"/>
    <s v="₹2 K"/>
  </r>
  <r>
    <s v="Assam"/>
    <s v="Guwahati"/>
    <s v="Women"/>
    <s v="Shoes"/>
    <s v="32"/>
    <s v="420217"/>
    <s v="Rented"/>
    <d v="2023-07-15T00:00:00"/>
    <n v="950"/>
    <s v="Allen Mack"/>
    <s v="M7"/>
    <s v="8335 Charles Centers Lake Donald, IN 11156"/>
    <s v="Landline"/>
    <s v="2311155951"/>
    <s v="10 AM - 9 PM"/>
    <n v="20"/>
    <s v="Not Available"/>
    <s v="CCTV, Alarm"/>
    <s v="82090"/>
    <d v="2024-01-09T00:00:00"/>
    <n v="1"/>
    <s v="Jan"/>
    <s v="623477"/>
    <s v="Diane Nunez"/>
    <s v="457"/>
    <n v="610"/>
    <n v="4"/>
    <n v="976"/>
    <n v="244"/>
    <n v="0.35"/>
    <n v="341.59999999999997"/>
    <n v="0.35"/>
    <s v="₹976"/>
  </r>
  <r>
    <s v="Uttar Pradesh"/>
    <s v="Lucknow"/>
    <s v="Kids"/>
    <s v="Jeans"/>
    <s v="66"/>
    <s v="420644"/>
    <s v="Rented"/>
    <d v="2020-02-24T00:00:00"/>
    <n v="800"/>
    <s v="Angela Reynolds"/>
    <s v="M77"/>
    <s v="PSC 1696, Box 0424 APO AP 90149"/>
    <s v="Landline"/>
    <s v="13210501538"/>
    <s v="10 AM - 7 PM"/>
    <n v="16"/>
    <s v="Available"/>
    <s v="CCTV"/>
    <s v="63286"/>
    <d v="2024-01-24T00:00:00"/>
    <n v="1"/>
    <s v="Jan"/>
    <s v="454941"/>
    <s v="Andrew Dean"/>
    <s v="223"/>
    <n v="1950"/>
    <n v="6"/>
    <n v="4680"/>
    <n v="780"/>
    <n v="0.28000000000000003"/>
    <n v="1310.4000000000001"/>
    <n v="0.28000000000000003"/>
    <s v="₹5 K"/>
  </r>
  <r>
    <s v="Telangana"/>
    <s v="Hyderabad"/>
    <s v="Kids"/>
    <s v="Jeans"/>
    <s v="41"/>
    <s v="425612"/>
    <s v="Rented"/>
    <d v="2024-07-21T00:00:00"/>
    <n v="800"/>
    <s v="Jared Weaver"/>
    <s v="M72"/>
    <s v="2892 Janet Branch Suite 718 Tuckerside, AK 06592"/>
    <s v="Mobile"/>
    <s v="6040490134"/>
    <s v="10 AM - 9 PM"/>
    <n v="15"/>
    <s v="Available"/>
    <s v="None"/>
    <s v="76320"/>
    <d v="2024-01-21T00:00:00"/>
    <n v="1"/>
    <s v="Jan"/>
    <s v="457944"/>
    <s v="Craig Cunningham"/>
    <s v="901"/>
    <n v="2335"/>
    <n v="5"/>
    <n v="4670"/>
    <n v="934"/>
    <n v="0.28000000000000003"/>
    <n v="1307.6000000000001"/>
    <n v="0.28000000000000003"/>
    <s v="₹5 K"/>
  </r>
  <r>
    <s v="Andhra Pradesh"/>
    <s v="Visakhapatnam"/>
    <s v="Kids"/>
    <s v="Jeans"/>
    <s v="42"/>
    <s v="400444"/>
    <s v="Owned"/>
    <d v="2022-08-21T00:00:00"/>
    <n v="950"/>
    <s v="Marc Manning"/>
    <s v="M69"/>
    <s v="Unit 8916 Box 4596 DPO AA 65954"/>
    <s v="Mobile"/>
    <s v="6987244018"/>
    <s v="10 AM - 9 PM"/>
    <n v="19"/>
    <s v="Available"/>
    <s v="None"/>
    <s v="20582"/>
    <d v="2024-01-31T00:00:00"/>
    <n v="1"/>
    <s v="Jan"/>
    <s v="376898"/>
    <s v="Brandon Parker"/>
    <s v="795"/>
    <n v="1251"/>
    <n v="8"/>
    <n v="4003.2000000000003"/>
    <n v="500.40000000000003"/>
    <n v="0.28000000000000003"/>
    <n v="1120.8960000000002"/>
    <n v="0.28000000000000003"/>
    <s v="₹4 K"/>
  </r>
  <r>
    <s v="Maharashtra"/>
    <s v="Satara"/>
    <s v="Men"/>
    <s v="Shirts"/>
    <s v="74"/>
    <s v="439765"/>
    <s v="Rented"/>
    <d v="2024-07-15T00:00:00"/>
    <n v="1200"/>
    <s v="Michael Richardson"/>
    <s v="M79"/>
    <s v="2659 Jody Shore West Jefffort, MS 22723"/>
    <s v="Landline"/>
    <s v="12885388939"/>
    <s v="10 AM - 7 PM"/>
    <n v="4"/>
    <s v="Available"/>
    <s v="Alarm"/>
    <s v="86151"/>
    <d v="2024-01-23T00:00:00"/>
    <n v="1"/>
    <s v="Jan"/>
    <s v="469259"/>
    <s v="Ronnie Thompson Jr."/>
    <s v="905"/>
    <n v="1730"/>
    <n v="8"/>
    <n v="5536"/>
    <n v="692"/>
    <n v="0.22"/>
    <n v="1217.92"/>
    <n v="0.22"/>
    <s v="₹6 K"/>
  </r>
  <r>
    <s v="Kerala"/>
    <s v="Kochi"/>
    <s v="Women"/>
    <s v="Tops"/>
    <s v="68"/>
    <s v="416479"/>
    <s v="Rented"/>
    <d v="2020-01-12T00:00:00"/>
    <n v="1200"/>
    <s v="Daniel Sandoval"/>
    <s v="M59"/>
    <s v="80262 Daisy Hollow Suite 318 West Zacharyside, MN 43257"/>
    <s v="Mobile"/>
    <s v="7810245274"/>
    <s v="10 AM - 7 PM"/>
    <n v="13"/>
    <s v="Not Available"/>
    <s v="CCTV"/>
    <s v="24354"/>
    <d v="2024-01-23T00:00:00"/>
    <n v="1"/>
    <s v="Jan"/>
    <s v="444097"/>
    <s v="Scott Luna"/>
    <s v="472"/>
    <n v="763"/>
    <n v="4"/>
    <n v="1220.8"/>
    <n v="305.2"/>
    <n v="0.35"/>
    <n v="427.28"/>
    <n v="0.35"/>
    <s v="₹1 K"/>
  </r>
  <r>
    <s v="Karnataka"/>
    <s v="Mysuru"/>
    <s v="Women"/>
    <s v="Shoes"/>
    <s v="41"/>
    <s v="424481"/>
    <s v="Owned"/>
    <d v="2022-07-10T00:00:00"/>
    <n v="950"/>
    <s v="Melissa Turner"/>
    <s v="M42"/>
    <s v="92860 Johnson Ridges Suite 045 Pattersonfort, OR 92921"/>
    <s v="Landline"/>
    <s v="2900657384"/>
    <s v="10 AM - 7 PM"/>
    <n v="15"/>
    <s v="Available"/>
    <s v="Alarm"/>
    <s v="41984"/>
    <d v="2024-01-14T00:00:00"/>
    <n v="1"/>
    <s v="Jan"/>
    <s v="754132"/>
    <s v="Devin Ramirez"/>
    <s v="269"/>
    <n v="2236"/>
    <n v="4"/>
    <n v="3577.6000000000004"/>
    <n v="894.40000000000009"/>
    <n v="0.35"/>
    <n v="1252.1600000000001"/>
    <n v="0.35"/>
    <s v="₹4 K"/>
  </r>
  <r>
    <s v="Maharashtra"/>
    <s v="Aurangabad"/>
    <s v="Women"/>
    <s v="Skirts"/>
    <s v="11"/>
    <s v="436399"/>
    <s v="Owned"/>
    <d v="2021-04-17T00:00:00"/>
    <n v="1100"/>
    <s v="Jeffrey Newman"/>
    <s v="M13"/>
    <s v="9244 Zachary Crossing Apt. 017 North Alexfort, MD 51678"/>
    <s v="Landline"/>
    <s v="5392549294"/>
    <s v="10 AM - 9 PM"/>
    <n v="7"/>
    <s v="Available"/>
    <s v="None"/>
    <s v="17003"/>
    <d v="2024-01-15T00:00:00"/>
    <n v="1"/>
    <s v="Jan"/>
    <s v="499952"/>
    <s v="Kayla Cortez MD"/>
    <s v="506"/>
    <n v="734"/>
    <n v="3"/>
    <n v="880.80000000000007"/>
    <n v="293.60000000000002"/>
    <n v="0.35"/>
    <n v="308.28000000000003"/>
    <n v="0.35"/>
    <s v="₹880.8"/>
  </r>
  <r>
    <s v="Karnataka"/>
    <s v="Bengaluru"/>
    <s v="Kids"/>
    <s v="Dresses"/>
    <s v="69"/>
    <s v="410350"/>
    <s v="Rented"/>
    <d v="2021-04-26T00:00:00"/>
    <n v="1200"/>
    <s v="Heather Burke"/>
    <s v="M58"/>
    <s v="75564 Kim Spur Apt. 811 New Lauramouth, MN 65055"/>
    <s v="Landline"/>
    <s v="0053234603"/>
    <s v="11 AM - 8 PM"/>
    <n v="3"/>
    <s v="Not Available"/>
    <s v="CCTV"/>
    <s v="18574"/>
    <d v="2024-01-17T00:00:00"/>
    <n v="1"/>
    <s v="Jan"/>
    <s v="809925"/>
    <s v="Thomas Clay"/>
    <s v="230"/>
    <n v="1903"/>
    <n v="2"/>
    <n v="1522.4"/>
    <n v="761.2"/>
    <n v="0.28000000000000003"/>
    <n v="426.27200000000005"/>
    <n v="0.28000000000000003"/>
    <s v="₹2 K"/>
  </r>
  <r>
    <s v="Karnataka"/>
    <s v="Bengaluru"/>
    <s v="Men"/>
    <s v="Skirts"/>
    <s v="11"/>
    <s v="401894"/>
    <s v="Owned"/>
    <d v="2020-03-25T00:00:00"/>
    <n v="1200"/>
    <s v="Jennifer French"/>
    <s v="M56"/>
    <s v="11157 Jessica Avenue East Robertchester, GA 34955"/>
    <s v="Landline"/>
    <s v="0034568233"/>
    <s v="9 AM - 8 PM"/>
    <n v="18"/>
    <s v="Not Available"/>
    <s v="None"/>
    <s v="66994"/>
    <d v="2024-02-18T00:00:00"/>
    <n v="2"/>
    <s v="Feb"/>
    <s v="511838"/>
    <s v="Ms. Mary Horton"/>
    <s v="993"/>
    <n v="1835"/>
    <n v="6"/>
    <n v="4404"/>
    <n v="734"/>
    <n v="0.22"/>
    <n v="968.88"/>
    <n v="0.22"/>
    <s v="₹4 K"/>
  </r>
  <r>
    <s v="Andhra Pradesh"/>
    <s v="Visakhapatnam"/>
    <s v="Kids"/>
    <s v="Shoes"/>
    <s v="82"/>
    <s v="428780"/>
    <s v="Rented"/>
    <d v="2024-03-20T00:00:00"/>
    <n v="1200"/>
    <s v="Jon Adams DDS"/>
    <s v="M86"/>
    <s v="14158 Diaz Isle Apt. 786 South Phillipfurt, UT 51624"/>
    <s v="Landline"/>
    <s v="4647089403"/>
    <s v="9 AM - 8 PM"/>
    <n v="13"/>
    <s v="Available"/>
    <s v="Alarm"/>
    <s v="53704"/>
    <d v="2024-02-02T00:00:00"/>
    <n v="2"/>
    <s v="Feb"/>
    <s v="394771"/>
    <s v="Mindy Barry"/>
    <s v="961"/>
    <n v="2090"/>
    <n v="5"/>
    <n v="4180"/>
    <n v="836"/>
    <n v="0.28000000000000003"/>
    <n v="1170.4000000000001"/>
    <n v="0.28000000000000003"/>
    <s v="₹4 K"/>
  </r>
  <r>
    <s v="Uttar Pradesh"/>
    <s v="Lucknow"/>
    <s v="Men"/>
    <s v="Tops"/>
    <s v="60"/>
    <s v="421192"/>
    <s v="Owned"/>
    <d v="2023-09-07T00:00:00"/>
    <n v="1000"/>
    <s v="Nathaniel Harrison"/>
    <s v="M22"/>
    <s v="USNS Wilkins FPO AE 03351"/>
    <s v="Landline"/>
    <s v="5979593984"/>
    <s v="10 AM - 7 PM"/>
    <n v="7"/>
    <s v="Available"/>
    <s v="CCTV, Alarm"/>
    <s v="69923"/>
    <d v="2024-02-19T00:00:00"/>
    <n v="2"/>
    <s v="Feb"/>
    <s v="955782"/>
    <s v="Kathleen Lee"/>
    <s v="247"/>
    <n v="1460"/>
    <n v="7"/>
    <n v="4088"/>
    <n v="584"/>
    <n v="0.22"/>
    <n v="899.36"/>
    <n v="0.22"/>
    <s v="₹4 K"/>
  </r>
  <r>
    <s v="Tamil Nadu"/>
    <s v="Coimbatore"/>
    <s v="Kids"/>
    <s v="Shoes"/>
    <s v="41"/>
    <s v="409570"/>
    <s v="Owned"/>
    <d v="2020-08-10T00:00:00"/>
    <n v="800"/>
    <s v="Amy Ware"/>
    <s v="M42"/>
    <s v="2134 Matthews Canyon Suite 880 Nicholasland, SD 43899"/>
    <s v="Landline"/>
    <s v="1379715618"/>
    <s v="10 AM - 9 PM"/>
    <n v="9"/>
    <s v="Not Available"/>
    <s v="CCTV"/>
    <s v="70721"/>
    <d v="2024-02-03T00:00:00"/>
    <n v="2"/>
    <s v="Feb"/>
    <s v="445491"/>
    <s v="Nichole Williams"/>
    <s v="733"/>
    <n v="861"/>
    <n v="5"/>
    <n v="1722"/>
    <n v="344.4"/>
    <n v="0.28000000000000003"/>
    <n v="482.16"/>
    <n v="0.28000000000000003"/>
    <s v="₹2 K"/>
  </r>
  <r>
    <s v="Gujarat"/>
    <s v="Rajkot"/>
    <s v="Kids"/>
    <s v="Jackets"/>
    <s v="99"/>
    <s v="432808"/>
    <s v="Rented"/>
    <d v="2021-05-11T00:00:00"/>
    <n v="1200"/>
    <s v="Erin Lopez"/>
    <s v="M27"/>
    <s v="23078 Walsh Skyway Suite 836 Rhodestown, MS 65221"/>
    <s v="Mobile"/>
    <s v="6154779431"/>
    <s v="9 AM - 8 PM"/>
    <n v="17"/>
    <s v="Not Available"/>
    <s v="Alarm"/>
    <s v="62910"/>
    <d v="2024-02-07T00:00:00"/>
    <n v="2"/>
    <s v="Feb"/>
    <s v="686506"/>
    <s v="Matthew Lee"/>
    <s v="253"/>
    <n v="2667"/>
    <n v="5"/>
    <n v="5334"/>
    <n v="1066.8"/>
    <n v="0.28000000000000003"/>
    <n v="1493.5200000000002"/>
    <n v="0.28000000000000003"/>
    <s v="₹5 K"/>
  </r>
  <r>
    <s v="Madhya Pradesh"/>
    <s v="Bhopal"/>
    <s v="Women"/>
    <s v="Jackets"/>
    <s v="27"/>
    <s v="403603"/>
    <s v="Owned"/>
    <d v="2022-07-27T00:00:00"/>
    <n v="1000"/>
    <s v="Anthony Powell"/>
    <s v="M99"/>
    <s v="4737 Mayer Streets West Caitlinton, HI 38451"/>
    <s v="Landline"/>
    <s v="16585723885"/>
    <s v="10 AM - 7 PM"/>
    <n v="8"/>
    <s v="Not Available"/>
    <s v="CCTV"/>
    <s v="56917"/>
    <d v="2024-02-18T00:00:00"/>
    <n v="2"/>
    <s v="Feb"/>
    <s v="103918"/>
    <s v="Brittany King"/>
    <s v="349"/>
    <n v="1001"/>
    <n v="2"/>
    <n v="800.80000000000007"/>
    <n v="400.40000000000003"/>
    <n v="0.35"/>
    <n v="280.28000000000003"/>
    <n v="0.35"/>
    <s v="₹800.8"/>
  </r>
  <r>
    <s v="Andhra Pradesh"/>
    <s v="Visakhapatnam"/>
    <s v="Men"/>
    <s v="Jeans"/>
    <s v="62"/>
    <s v="415242"/>
    <s v="Owned"/>
    <d v="2021-12-06T00:00:00"/>
    <n v="1400"/>
    <s v="Monique Parrish"/>
    <s v="M51"/>
    <s v="8034 Cynthia Flats Reneemouth, NJ 44026"/>
    <s v="Mobile"/>
    <s v="6727400003"/>
    <s v="11 AM - 8 PM"/>
    <n v="9"/>
    <s v="Not Available"/>
    <s v="None"/>
    <s v="31634"/>
    <d v="2024-02-20T00:00:00"/>
    <n v="2"/>
    <s v="Feb"/>
    <s v="605668"/>
    <s v="Andrew Cox"/>
    <s v="998"/>
    <n v="2256"/>
    <n v="4"/>
    <n v="3609.6000000000004"/>
    <n v="902.40000000000009"/>
    <n v="0.22"/>
    <n v="794.11200000000008"/>
    <n v="0.22"/>
    <s v="₹4 K"/>
  </r>
  <r>
    <s v="Telangana"/>
    <s v="Hyderabad"/>
    <s v="Men"/>
    <s v="Jackets"/>
    <s v="22"/>
    <s v="438365"/>
    <s v="Owned"/>
    <d v="2020-04-13T00:00:00"/>
    <n v="1100"/>
    <s v="Courtney Hall"/>
    <s v="M44"/>
    <s v="766 James Isle Suite 628 North Stephenshire, NV 71186"/>
    <s v="Mobile"/>
    <s v="7939100051"/>
    <s v="9 AM - 8 PM"/>
    <n v="18"/>
    <s v="Not Available"/>
    <s v="CCTV, Alarm"/>
    <s v="50146"/>
    <d v="2024-02-14T00:00:00"/>
    <n v="2"/>
    <s v="Feb"/>
    <s v="979314"/>
    <s v="Eric Lowery"/>
    <s v="732"/>
    <n v="2444"/>
    <n v="6"/>
    <n v="5865.6"/>
    <n v="977.6"/>
    <n v="0.22"/>
    <n v="1290.432"/>
    <n v="0.22"/>
    <s v="₹6 K"/>
  </r>
  <r>
    <s v="Goa"/>
    <s v="Goa"/>
    <s v="Kids"/>
    <s v="Jeans"/>
    <s v="80"/>
    <s v="403996"/>
    <s v="Rented"/>
    <d v="2020-08-27T00:00:00"/>
    <n v="1000"/>
    <s v="Lori Owens"/>
    <s v="M97"/>
    <s v="17104 Russell Summit Suite 935 Walkerfort, NE 59862"/>
    <s v="Mobile"/>
    <s v="8766274229"/>
    <s v="10 AM - 7 PM"/>
    <n v="5"/>
    <s v="Not Available"/>
    <s v="Alarm"/>
    <s v="31241"/>
    <d v="2024-02-10T00:00:00"/>
    <n v="2"/>
    <s v="Feb"/>
    <s v="339015"/>
    <s v="Susan Bradley"/>
    <s v="734"/>
    <n v="2238"/>
    <n v="4"/>
    <n v="3580.8"/>
    <n v="895.2"/>
    <n v="0.28000000000000003"/>
    <n v="1002.6240000000001"/>
    <n v="0.28000000000000003"/>
    <s v="₹4 K"/>
  </r>
  <r>
    <s v="Karnataka"/>
    <s v="Bengaluru"/>
    <s v="Men"/>
    <s v="Dresses"/>
    <s v="90"/>
    <s v="435421"/>
    <s v="Rented"/>
    <d v="2023-12-21T00:00:00"/>
    <n v="1400"/>
    <s v="Chelsea Henry"/>
    <s v="M71"/>
    <s v="1078 Sharon Common Cathyville, LA 17683"/>
    <s v="Landline"/>
    <s v="3654953488"/>
    <s v="10 AM - 7 PM"/>
    <n v="6"/>
    <s v="Not Available"/>
    <s v="CCTV"/>
    <s v="91498"/>
    <d v="2024-02-20T00:00:00"/>
    <n v="2"/>
    <s v="Feb"/>
    <s v="211262"/>
    <s v="Olivia Chambers"/>
    <s v="472"/>
    <n v="2857"/>
    <n v="2"/>
    <n v="2285.6"/>
    <n v="1142.8"/>
    <n v="0.22"/>
    <n v="502.83199999999999"/>
    <n v="0.22"/>
    <s v="₹2 K"/>
  </r>
  <r>
    <s v="Chandigarh"/>
    <s v="Chandigarh"/>
    <s v="Women"/>
    <s v="Jackets"/>
    <s v="85"/>
    <s v="423042"/>
    <s v="Rented"/>
    <d v="2024-06-13T00:00:00"/>
    <n v="1300"/>
    <s v="Jacob Russell"/>
    <s v="M61"/>
    <s v="29329 Taylor Burgs Suite 300 Martinfurt, WA 09482"/>
    <s v="Mobile"/>
    <s v="6080400839"/>
    <s v="9 AM - 8 PM"/>
    <n v="8"/>
    <s v="Not Available"/>
    <s v="Alarm"/>
    <s v="20549"/>
    <d v="2024-02-27T00:00:00"/>
    <n v="2"/>
    <s v="Feb"/>
    <s v="518800"/>
    <s v="Brenda Garcia"/>
    <s v="850"/>
    <n v="1802"/>
    <n v="1"/>
    <n v="720.80000000000007"/>
    <n v="720.80000000000007"/>
    <n v="0.35"/>
    <n v="252.28"/>
    <n v="0.35"/>
    <s v="₹720.8"/>
  </r>
  <r>
    <s v="Maharashtra"/>
    <s v="Thane"/>
    <s v="Women"/>
    <s v="Jeans"/>
    <s v="9"/>
    <s v="437843"/>
    <s v="Owned"/>
    <d v="2022-11-22T00:00:00"/>
    <n v="1000"/>
    <s v="Angela Collins"/>
    <s v="M48"/>
    <s v="1114 Evans Manors Suite 129 Blakeburgh, IL 03191"/>
    <s v="Landline"/>
    <s v="5774311411"/>
    <s v="11 AM - 8 PM"/>
    <n v="3"/>
    <s v="Available"/>
    <s v="None"/>
    <s v="32914"/>
    <d v="2024-02-03T00:00:00"/>
    <n v="2"/>
    <s v="Feb"/>
    <s v="316091"/>
    <s v="Maria Baldwin"/>
    <s v="294"/>
    <n v="1674"/>
    <n v="7"/>
    <n v="4687.2"/>
    <n v="669.6"/>
    <n v="0.35"/>
    <n v="1640.5199999999998"/>
    <n v="0.35"/>
    <s v="₹5 K"/>
  </r>
  <r>
    <s v="Bihar"/>
    <s v="Patna"/>
    <s v="Women"/>
    <s v="Shirts"/>
    <s v="6"/>
    <s v="403035"/>
    <s v="Owned"/>
    <d v="2021-08-14T00:00:00"/>
    <n v="800"/>
    <s v="James Morales"/>
    <s v="M44"/>
    <s v="Unit 9711 Box 2013 DPO AE 77910"/>
    <s v="Mobile"/>
    <s v="9462162590"/>
    <s v="11 AM - 8 PM"/>
    <n v="7"/>
    <s v="Available"/>
    <s v="CCTV"/>
    <s v="55509"/>
    <d v="2024-02-09T00:00:00"/>
    <n v="2"/>
    <s v="Feb"/>
    <s v="170429"/>
    <s v="Robert Anderson"/>
    <s v="712"/>
    <n v="2082"/>
    <n v="6"/>
    <n v="4996.8"/>
    <n v="832.80000000000007"/>
    <n v="0.35"/>
    <n v="1748.8799999999999"/>
    <n v="0.35"/>
    <s v="₹5 K"/>
  </r>
  <r>
    <s v="Maharashtra"/>
    <s v="Satara"/>
    <s v="Men"/>
    <s v="T-Shirts"/>
    <s v="55"/>
    <s v="400546"/>
    <s v="Rented"/>
    <d v="2022-02-23T00:00:00"/>
    <n v="1100"/>
    <s v="Michelle Perkins"/>
    <s v="M31"/>
    <s v="PSC 9546, Box 0809 APO AP 79899"/>
    <s v="Landline"/>
    <s v="3394698872"/>
    <s v="10 AM - 9 PM"/>
    <n v="20"/>
    <s v="Available"/>
    <s v="CCTV"/>
    <s v="16549"/>
    <d v="2024-02-11T00:00:00"/>
    <n v="2"/>
    <s v="Feb"/>
    <s v="907907"/>
    <s v="Bryan Sanchez"/>
    <s v="517"/>
    <n v="1322"/>
    <n v="3"/>
    <n v="1586.4"/>
    <n v="528.80000000000007"/>
    <n v="0.22"/>
    <n v="349.00800000000004"/>
    <n v="0.22"/>
    <s v="₹2 K"/>
  </r>
  <r>
    <s v="Delhi"/>
    <s v="New Delhi"/>
    <s v="Women"/>
    <s v="Jackets"/>
    <s v="86"/>
    <s v="409063"/>
    <s v="Owned"/>
    <d v="2021-06-13T00:00:00"/>
    <n v="1300"/>
    <s v="Elizabeth Hayes"/>
    <s v="M71"/>
    <s v="14696 Brandy Hill Lake Maryville, NE 66338"/>
    <s v="Mobile"/>
    <s v="6337566526"/>
    <s v="10 AM - 7 PM"/>
    <n v="10"/>
    <s v="Not Available"/>
    <s v="Alarm"/>
    <s v="75232"/>
    <d v="2024-02-15T00:00:00"/>
    <n v="2"/>
    <s v="Feb"/>
    <s v="980570"/>
    <s v="John George"/>
    <s v="949"/>
    <n v="2100"/>
    <n v="8"/>
    <n v="6720"/>
    <n v="840"/>
    <n v="0.35"/>
    <n v="2352"/>
    <n v="0.35"/>
    <s v="₹7 K"/>
  </r>
  <r>
    <s v="Maharashtra"/>
    <s v="Jalna"/>
    <s v="Kids"/>
    <s v="Tops"/>
    <s v="35"/>
    <s v="433876"/>
    <s v="Owned"/>
    <d v="2021-04-25T00:00:00"/>
    <n v="800"/>
    <s v="Brittany Washington"/>
    <s v="M80"/>
    <s v="2098 David Trail Apt. 856 Morriston, IN 92728"/>
    <s v="Mobile"/>
    <s v="6998708392"/>
    <s v="11 AM - 8 PM"/>
    <n v="4"/>
    <s v="Available"/>
    <s v="CCTV"/>
    <s v="18703"/>
    <d v="2024-02-22T00:00:00"/>
    <n v="2"/>
    <s v="Feb"/>
    <s v="462547"/>
    <s v="Michael Brown"/>
    <s v="614"/>
    <n v="2402"/>
    <n v="1"/>
    <n v="960.80000000000007"/>
    <n v="960.80000000000007"/>
    <n v="0.28000000000000003"/>
    <n v="269.02400000000006"/>
    <n v="0.28000000000000003"/>
    <s v="₹960.8"/>
  </r>
  <r>
    <s v="Kerala"/>
    <s v="Kochi"/>
    <s v="Women"/>
    <s v="Shirts"/>
    <s v="71"/>
    <s v="421380"/>
    <s v="Rented"/>
    <d v="2024-06-10T00:00:00"/>
    <n v="950"/>
    <s v="Mary Williams"/>
    <s v="M3"/>
    <s v="18968 Michael Keys Apt. 028 Port Richardstad, MN 67468"/>
    <s v="Landline"/>
    <s v="17643677892"/>
    <s v="10 AM - 7 PM"/>
    <n v="15"/>
    <s v="Not Available"/>
    <s v="None"/>
    <s v="15068"/>
    <d v="2024-02-18T00:00:00"/>
    <n v="2"/>
    <s v="Feb"/>
    <s v="823023"/>
    <s v="Rachael Patrick"/>
    <s v="608"/>
    <n v="1486"/>
    <n v="2"/>
    <n v="1188.8"/>
    <n v="594.4"/>
    <n v="0.35"/>
    <n v="416.08"/>
    <n v="0.35"/>
    <s v="₹1 K"/>
  </r>
  <r>
    <s v="Uttar Pradesh"/>
    <s v="Agra"/>
    <s v="Men"/>
    <s v="Jeans"/>
    <s v="11"/>
    <s v="423445"/>
    <s v="Rented"/>
    <d v="2020-05-23T00:00:00"/>
    <n v="1200"/>
    <s v="Jennifer Stevenson"/>
    <s v="M6"/>
    <s v="35765 Salazar Center Amberfort, MI 82164"/>
    <s v="Landline"/>
    <s v="12283104294"/>
    <s v="10 AM - 7 PM"/>
    <n v="8"/>
    <s v="Not Available"/>
    <s v="CCTV"/>
    <s v="64641"/>
    <d v="2024-02-12T00:00:00"/>
    <n v="2"/>
    <s v="Feb"/>
    <s v="961673"/>
    <s v="Samantha Nelson"/>
    <s v="328"/>
    <n v="2958"/>
    <n v="4"/>
    <n v="4732.8"/>
    <n v="1183.2"/>
    <n v="0.22"/>
    <n v="1041.2160000000001"/>
    <n v="0.22"/>
    <s v="₹5 K"/>
  </r>
  <r>
    <s v="Madhya Pradesh"/>
    <s v="Bhopal"/>
    <s v="Men"/>
    <s v="Hoodies"/>
    <s v="92"/>
    <s v="417639"/>
    <s v="Rented"/>
    <d v="2022-11-20T00:00:00"/>
    <n v="800"/>
    <s v="John Collins DDS"/>
    <s v="M64"/>
    <s v="520 Derek Walk Apt. 862 Rachelmouth, NC 50154"/>
    <s v="Mobile"/>
    <s v="9149955687"/>
    <s v="9 AM - 8 PM"/>
    <n v="16"/>
    <s v="Not Available"/>
    <s v="CCTV, Alarm"/>
    <s v="70457"/>
    <d v="2024-02-01T00:00:00"/>
    <n v="2"/>
    <s v="Feb"/>
    <s v="428724"/>
    <s v="Tonya White"/>
    <s v="586"/>
    <n v="2810"/>
    <n v="8"/>
    <n v="8992"/>
    <n v="1124"/>
    <n v="0.22"/>
    <n v="1978.24"/>
    <n v="0.22"/>
    <s v="₹9 K"/>
  </r>
  <r>
    <s v="Uttar Pradesh"/>
    <s v="Kanpur"/>
    <s v="Kids"/>
    <s v="Dresses"/>
    <s v="50"/>
    <s v="412788"/>
    <s v="Owned"/>
    <d v="2023-10-23T00:00:00"/>
    <n v="1400"/>
    <s v="Alan Ramirez"/>
    <s v="M54"/>
    <s v="5152 Trevino Estate Suite 992 Wilsonton, AL 12689"/>
    <s v="Landline"/>
    <s v="2084370488"/>
    <s v="11 AM - 8 PM"/>
    <n v="3"/>
    <s v="Available"/>
    <s v="CCTV"/>
    <s v="95060"/>
    <d v="2024-02-10T00:00:00"/>
    <n v="2"/>
    <s v="Feb"/>
    <s v="564054"/>
    <s v="Amber Hill"/>
    <s v="637"/>
    <n v="1499"/>
    <n v="4"/>
    <n v="2398.4"/>
    <n v="599.6"/>
    <n v="0.28000000000000003"/>
    <n v="671.55200000000013"/>
    <n v="0.28000000000000003"/>
    <s v="₹2 K"/>
  </r>
  <r>
    <s v="Gujarat"/>
    <s v="Vadodara"/>
    <s v="Kids"/>
    <s v="Jackets"/>
    <s v="55"/>
    <s v="425279"/>
    <s v="Rented"/>
    <d v="2023-03-12T00:00:00"/>
    <n v="1200"/>
    <s v="Larry Henry"/>
    <s v="M44"/>
    <s v="835 Catherine Isle Daviston, IL 07200"/>
    <s v="Landline"/>
    <s v="4936806352"/>
    <s v="10 AM - 7 PM"/>
    <n v="10"/>
    <s v="Available"/>
    <s v="None"/>
    <s v="10965"/>
    <d v="2024-02-19T00:00:00"/>
    <n v="2"/>
    <s v="Feb"/>
    <s v="623791"/>
    <s v="Gary Armstrong"/>
    <s v="772"/>
    <n v="2334"/>
    <n v="8"/>
    <n v="7468.8"/>
    <n v="933.6"/>
    <n v="0.28000000000000003"/>
    <n v="2091.2640000000001"/>
    <n v="0.28000000000000003"/>
    <s v="₹7 K"/>
  </r>
  <r>
    <s v="Maharashtra"/>
    <s v="Solapur"/>
    <s v="Men"/>
    <s v="Pants"/>
    <s v="48"/>
    <s v="415812"/>
    <s v="Owned"/>
    <d v="2022-10-01T00:00:00"/>
    <n v="950"/>
    <s v="Latasha Butler"/>
    <s v="M27"/>
    <s v="72452 Wood Circle Port Tammy, WI 48151"/>
    <s v="Landline"/>
    <s v="3632237982"/>
    <s v="10 AM - 7 PM"/>
    <n v="16"/>
    <s v="Not Available"/>
    <s v="Alarm"/>
    <s v="29791"/>
    <d v="2024-02-15T00:00:00"/>
    <n v="2"/>
    <s v="Feb"/>
    <s v="778303"/>
    <s v="John White"/>
    <s v="746"/>
    <n v="780"/>
    <n v="6"/>
    <n v="1872"/>
    <n v="312"/>
    <n v="0.22"/>
    <n v="411.84"/>
    <n v="0.22"/>
    <s v="₹2 K"/>
  </r>
  <r>
    <s v="Gujarat"/>
    <s v="Ahmedabad"/>
    <s v="Men"/>
    <s v="Shirts"/>
    <s v="4"/>
    <s v="435231"/>
    <s v="Owned"/>
    <d v="2023-03-04T00:00:00"/>
    <n v="1200"/>
    <s v="Anthony Johnson"/>
    <s v="M72"/>
    <s v="4931 Margaret Spurs Apt. 885 Lake Laura, RI 51613"/>
    <s v="Landline"/>
    <s v="4075907034"/>
    <s v="10 AM - 7 PM"/>
    <n v="11"/>
    <s v="Available"/>
    <s v="None"/>
    <s v="60631"/>
    <d v="2024-02-02T00:00:00"/>
    <n v="2"/>
    <s v="Feb"/>
    <s v="972807"/>
    <s v="Theresa Olson"/>
    <s v="643"/>
    <n v="1690"/>
    <n v="1"/>
    <n v="676"/>
    <n v="676"/>
    <n v="0.22"/>
    <n v="148.72"/>
    <n v="0.22"/>
    <s v="₹676"/>
  </r>
  <r>
    <s v="Uttar Pradesh"/>
    <s v="Varanasi"/>
    <s v="Women"/>
    <s v="Skirts"/>
    <s v="77"/>
    <s v="419399"/>
    <s v="Owned"/>
    <d v="2020-03-10T00:00:00"/>
    <n v="800"/>
    <s v="Sharon Rowe"/>
    <s v="M10"/>
    <s v="619 Jenna Turnpike South Lisa, CT 57798"/>
    <s v="Landline"/>
    <s v="4330137120"/>
    <s v="11 AM - 8 PM"/>
    <n v="6"/>
    <s v="Not Available"/>
    <s v="Alarm"/>
    <s v="11819"/>
    <d v="2024-02-05T00:00:00"/>
    <n v="2"/>
    <s v="Feb"/>
    <s v="197543"/>
    <s v="Shannon Warner"/>
    <s v="633"/>
    <n v="1013"/>
    <n v="8"/>
    <n v="3241.6000000000004"/>
    <n v="405.20000000000005"/>
    <n v="0.35"/>
    <n v="1134.56"/>
    <n v="0.35"/>
    <s v="₹3 K"/>
  </r>
  <r>
    <s v="Gujarat"/>
    <s v="Surat"/>
    <s v="Men"/>
    <s v="Tops"/>
    <s v="54"/>
    <s v="400830"/>
    <s v="Rented"/>
    <d v="2023-02-13T00:00:00"/>
    <n v="1300"/>
    <s v="Christopher Hester"/>
    <s v="M42"/>
    <s v="Unit 4685 Box 6439 DPO AP 57280"/>
    <s v="Mobile"/>
    <s v="7562646164"/>
    <s v="10 AM - 7 PM"/>
    <n v="6"/>
    <s v="Available"/>
    <s v="Alarm"/>
    <s v="93026"/>
    <d v="2024-02-01T00:00:00"/>
    <n v="2"/>
    <s v="Feb"/>
    <s v="997017"/>
    <s v="Erik Nguyen"/>
    <s v="233"/>
    <n v="2004"/>
    <n v="1"/>
    <n v="801.6"/>
    <n v="801.6"/>
    <n v="0.22"/>
    <n v="176.352"/>
    <n v="0.22"/>
    <s v="₹801.6"/>
  </r>
  <r>
    <s v="Goa"/>
    <s v="Goa"/>
    <s v="Men"/>
    <s v="Sweaters"/>
    <s v="27"/>
    <s v="438338"/>
    <s v="Rented"/>
    <d v="2023-07-21T00:00:00"/>
    <n v="800"/>
    <s v="Jessica Pace"/>
    <s v="M66"/>
    <s v="68270 Clark Island Amyland, MA 91980"/>
    <s v="Landline"/>
    <s v="2405102818"/>
    <s v="11 AM - 8 PM"/>
    <n v="5"/>
    <s v="Available"/>
    <s v="None"/>
    <s v="10801"/>
    <d v="2024-02-14T00:00:00"/>
    <n v="2"/>
    <s v="Feb"/>
    <s v="881308"/>
    <s v="Melissa Ware"/>
    <s v="388"/>
    <n v="2524"/>
    <n v="6"/>
    <n v="6057.6"/>
    <n v="1009.6"/>
    <n v="0.22"/>
    <n v="1332.672"/>
    <n v="0.22"/>
    <s v="₹6 K"/>
  </r>
  <r>
    <s v="Bihar"/>
    <s v="Patna"/>
    <s v="Men"/>
    <s v="Dresses"/>
    <s v="53"/>
    <s v="403792"/>
    <s v="Rented"/>
    <d v="2020-03-01T00:00:00"/>
    <n v="1000"/>
    <s v="Anthony Mann"/>
    <s v="M65"/>
    <s v="725 Ruiz Underpass Apt. 050 Morenoborough, UT 88665"/>
    <s v="Landline"/>
    <s v="4113271940"/>
    <s v="10 AM - 7 PM"/>
    <n v="16"/>
    <s v="Available"/>
    <s v="Alarm"/>
    <s v="49288"/>
    <d v="2024-02-19T00:00:00"/>
    <n v="2"/>
    <s v="Feb"/>
    <s v="428082"/>
    <s v="George Rogers"/>
    <s v="576"/>
    <n v="2291"/>
    <n v="7"/>
    <n v="6414.8"/>
    <n v="916.4"/>
    <n v="0.22"/>
    <n v="1411.2560000000001"/>
    <n v="0.22"/>
    <s v="₹6 K"/>
  </r>
  <r>
    <s v="Chhattisgarh"/>
    <s v="Chhattisgarh"/>
    <s v="Kids"/>
    <s v="Jeans"/>
    <s v="13"/>
    <s v="435962"/>
    <s v="Owned"/>
    <d v="2022-04-21T00:00:00"/>
    <n v="950"/>
    <s v="Ryan Schaefer"/>
    <s v="M90"/>
    <s v="6186 Lewis Plain Jeffreyburgh, IA 74462"/>
    <s v="Landline"/>
    <s v="0388850817"/>
    <s v="10 AM - 9 PM"/>
    <n v="14"/>
    <s v="Not Available"/>
    <s v="Alarm"/>
    <s v="85451"/>
    <d v="2024-02-03T00:00:00"/>
    <n v="2"/>
    <s v="Feb"/>
    <s v="267559"/>
    <s v="Julian Howell"/>
    <s v="247"/>
    <n v="710"/>
    <n v="1"/>
    <n v="284"/>
    <n v="284"/>
    <n v="0.28000000000000003"/>
    <n v="79.52000000000001"/>
    <n v="0.28000000000000003"/>
    <s v="₹284"/>
  </r>
  <r>
    <s v="Maharashtra"/>
    <s v="Jalna"/>
    <s v="Men"/>
    <s v="Shoes"/>
    <s v="72"/>
    <s v="430718"/>
    <s v="Rented"/>
    <d v="2024-02-18T00:00:00"/>
    <n v="1200"/>
    <s v="Mary Lee"/>
    <s v="M71"/>
    <s v="096 Michelle Field Apt. 610 Hatfieldland, VA 04445"/>
    <s v="Mobile"/>
    <s v="8146096847"/>
    <s v="9 AM - 8 PM"/>
    <n v="10"/>
    <s v="Available"/>
    <s v="None"/>
    <s v="67501"/>
    <d v="2024-02-21T00:00:00"/>
    <n v="2"/>
    <s v="Feb"/>
    <s v="516626"/>
    <s v="Crystal Mahoney"/>
    <s v="803"/>
    <n v="1058"/>
    <n v="4"/>
    <n v="1692.8000000000002"/>
    <n v="423.20000000000005"/>
    <n v="0.22"/>
    <n v="372.41600000000005"/>
    <n v="0.22"/>
    <s v="₹2 K"/>
  </r>
  <r>
    <s v="Tamil Nadu"/>
    <s v="Madurai"/>
    <s v="Women"/>
    <s v="Shirts"/>
    <s v="51"/>
    <s v="422310"/>
    <s v="Rented"/>
    <d v="2022-04-15T00:00:00"/>
    <n v="950"/>
    <s v="James Lawson"/>
    <s v="M63"/>
    <s v="7719 Hampton Courts Apt. 828 South Seanton, MN 24671"/>
    <s v="Mobile"/>
    <s v="7995776420"/>
    <s v="10 AM - 7 PM"/>
    <n v="18"/>
    <s v="Not Available"/>
    <s v="Alarm"/>
    <s v="84789"/>
    <d v="2024-02-11T00:00:00"/>
    <n v="2"/>
    <s v="Feb"/>
    <s v="888234"/>
    <s v="Tanya Zamora"/>
    <s v="654"/>
    <n v="2446"/>
    <n v="8"/>
    <n v="7827.2000000000007"/>
    <n v="978.40000000000009"/>
    <n v="0.35"/>
    <n v="2739.52"/>
    <n v="0.35"/>
    <s v="₹8 K"/>
  </r>
  <r>
    <s v="Uttar Pradesh"/>
    <s v="Lucknow"/>
    <s v="Kids"/>
    <s v="Shoes"/>
    <s v="79"/>
    <s v="431023"/>
    <s v="Rented"/>
    <d v="2022-01-08T00:00:00"/>
    <n v="1100"/>
    <s v="Kathryn Sims"/>
    <s v="M6"/>
    <s v="62004 Cross Corners Apt. 179 Hallhaven, NY 77294"/>
    <s v="Mobile"/>
    <s v="7909288593"/>
    <s v="11 AM - 8 PM"/>
    <n v="9"/>
    <s v="Not Available"/>
    <s v="CCTV, Alarm"/>
    <s v="73025"/>
    <d v="2024-02-04T00:00:00"/>
    <n v="2"/>
    <s v="Feb"/>
    <s v="159830"/>
    <s v="Joshua Scott"/>
    <s v="988"/>
    <n v="718"/>
    <n v="6"/>
    <n v="1723.2"/>
    <n v="287.2"/>
    <n v="0.28000000000000003"/>
    <n v="482.49600000000004"/>
    <n v="0.28000000000000003"/>
    <s v="₹2 K"/>
  </r>
  <r>
    <s v="West Bengal"/>
    <s v="Kolkata"/>
    <s v="Men"/>
    <s v="Shoes"/>
    <s v="49"/>
    <s v="413219"/>
    <s v="Rented"/>
    <d v="2024-01-08T00:00:00"/>
    <n v="1200"/>
    <s v="Susan White"/>
    <s v="M71"/>
    <s v="80740 Knight Fort Kentton, AZ 34750"/>
    <s v="Landline"/>
    <s v="3201811363"/>
    <s v="10 AM - 7 PM"/>
    <n v="10"/>
    <s v="Available"/>
    <s v="CCTV"/>
    <s v="69768"/>
    <d v="2024-02-12T00:00:00"/>
    <n v="2"/>
    <s v="Feb"/>
    <s v="668680"/>
    <s v="Jesus Mitchell"/>
    <s v="928"/>
    <n v="2012"/>
    <n v="1"/>
    <n v="804.80000000000007"/>
    <n v="804.80000000000007"/>
    <n v="0.22"/>
    <n v="177.05600000000001"/>
    <n v="0.22"/>
    <s v="₹804.8"/>
  </r>
  <r>
    <s v="Maharashtra"/>
    <s v="Kolhapur"/>
    <s v="Kids"/>
    <s v="Jeans"/>
    <s v="65"/>
    <s v="402899"/>
    <s v="Owned"/>
    <d v="2022-03-02T00:00:00"/>
    <n v="1100"/>
    <s v="Jacqueline Adams"/>
    <s v="M74"/>
    <s v="7844 Mueller Lane Suite 629 Tuckerstad, AK 32740"/>
    <s v="Landline"/>
    <s v="5924091133"/>
    <s v="11 AM - 8 PM"/>
    <n v="20"/>
    <s v="Available"/>
    <s v="None"/>
    <s v="11373"/>
    <d v="2024-02-24T00:00:00"/>
    <n v="2"/>
    <s v="Feb"/>
    <s v="931381"/>
    <s v="Karen Roberts"/>
    <s v="689"/>
    <n v="1713"/>
    <n v="7"/>
    <n v="4796.4000000000015"/>
    <n v="685.20000000000016"/>
    <n v="0.28000000000000003"/>
    <n v="1342.9920000000006"/>
    <n v="0.28000000000000003"/>
    <s v="₹5 K"/>
  </r>
  <r>
    <s v="Jharkhand"/>
    <s v="Ranchi"/>
    <s v="Men"/>
    <s v="Shirts"/>
    <s v="17"/>
    <s v="413676"/>
    <s v="Owned"/>
    <d v="2021-11-06T00:00:00"/>
    <n v="950"/>
    <s v="Dana Stewart"/>
    <s v="M38"/>
    <s v="5842 Andrew Islands Suite 487 North Philipside, ME 08496"/>
    <s v="Landline"/>
    <s v="3960348515"/>
    <s v="10 AM - 7 PM"/>
    <n v="3"/>
    <s v="Available"/>
    <s v="CCTV"/>
    <s v="58595"/>
    <d v="2024-02-20T00:00:00"/>
    <n v="2"/>
    <s v="Feb"/>
    <s v="733166"/>
    <s v="Juan Graves"/>
    <s v="604"/>
    <n v="2089"/>
    <n v="8"/>
    <n v="6684.8"/>
    <n v="835.6"/>
    <n v="0.22"/>
    <n v="1470.6559999999999"/>
    <n v="0.22"/>
    <s v="₹7 K"/>
  </r>
  <r>
    <s v="Chhattisgarh"/>
    <s v="Chhattisgarh"/>
    <s v="Women"/>
    <s v="Hoodies"/>
    <s v="39"/>
    <s v="421501"/>
    <s v="Owned"/>
    <d v="2022-12-29T00:00:00"/>
    <n v="1200"/>
    <s v="Paul Williams"/>
    <s v="M33"/>
    <s v="20501 Jack Throughway Jacksonberg, AK 55322"/>
    <s v="Mobile"/>
    <s v="9798782088"/>
    <s v="9 AM - 8 PM"/>
    <n v="19"/>
    <s v="Available"/>
    <s v="Alarm"/>
    <s v="21254"/>
    <d v="2024-02-23T00:00:00"/>
    <n v="2"/>
    <s v="Feb"/>
    <s v="562884"/>
    <s v="Gina Jones"/>
    <s v="337"/>
    <n v="1954"/>
    <n v="7"/>
    <n v="5471.2000000000007"/>
    <n v="781.60000000000014"/>
    <n v="0.35"/>
    <n v="1914.92"/>
    <n v="0.35"/>
    <s v="₹5 K"/>
  </r>
  <r>
    <s v="Maharashtra"/>
    <s v="Aurangabad"/>
    <s v="Women"/>
    <s v="Hoodies"/>
    <s v="84"/>
    <s v="422148"/>
    <s v="Owned"/>
    <d v="2022-09-13T00:00:00"/>
    <n v="1300"/>
    <s v="Sarah Garcia"/>
    <s v="M46"/>
    <s v="528 Hunt Lodge Apt. 289 South Martha, NC 90197"/>
    <s v="Mobile"/>
    <s v="9422716064"/>
    <s v="11 AM - 8 PM"/>
    <n v="8"/>
    <s v="Not Available"/>
    <s v="CCTV, Alarm"/>
    <s v="13569"/>
    <d v="2024-02-15T00:00:00"/>
    <n v="2"/>
    <s v="Feb"/>
    <s v="253293"/>
    <s v="Elizabeth Wheeler"/>
    <s v="640"/>
    <n v="1278"/>
    <n v="5"/>
    <n v="2556"/>
    <n v="511.2"/>
    <n v="0.35"/>
    <n v="894.59999999999991"/>
    <n v="0.35"/>
    <s v="₹3 K"/>
  </r>
  <r>
    <s v="Gujarat"/>
    <s v="Ahmedabad"/>
    <s v="Kids"/>
    <s v="Jackets"/>
    <s v="1"/>
    <s v="415913"/>
    <s v="Owned"/>
    <d v="2022-12-03T00:00:00"/>
    <n v="1000"/>
    <s v="Morgan Rosales"/>
    <s v="M55"/>
    <s v="5512 Christopher Knolls Apt. 611 Joshuaview, IN 15819"/>
    <s v="Landline"/>
    <s v="3303817208"/>
    <s v="11 AM - 8 PM"/>
    <n v="4"/>
    <s v="Available"/>
    <s v="CCTV, Alarm"/>
    <s v="71493"/>
    <d v="2024-02-01T00:00:00"/>
    <n v="2"/>
    <s v="Feb"/>
    <s v="623378"/>
    <s v="Jennifer Baldwin"/>
    <s v="273"/>
    <n v="2603"/>
    <n v="5"/>
    <n v="5206"/>
    <n v="1041.2"/>
    <n v="0.28000000000000003"/>
    <n v="1457.68"/>
    <n v="0.28000000000000003"/>
    <s v="₹5 K"/>
  </r>
  <r>
    <s v="Jharkhand"/>
    <s v="Ranchi"/>
    <s v="Kids"/>
    <s v="Jeans"/>
    <s v="77"/>
    <s v="406240"/>
    <s v="Owned"/>
    <d v="2022-07-07T00:00:00"/>
    <n v="1100"/>
    <s v="Daisy Frazier"/>
    <s v="M52"/>
    <s v="68213 Evans Divide Hartmanton, WI 61277"/>
    <s v="Landline"/>
    <s v="2288605584"/>
    <s v="10 AM - 7 PM"/>
    <n v="17"/>
    <s v="Not Available"/>
    <s v="CCTV"/>
    <s v="85200"/>
    <d v="2024-02-06T00:00:00"/>
    <n v="2"/>
    <s v="Feb"/>
    <s v="561074"/>
    <s v="Grant Morris"/>
    <s v="943"/>
    <n v="1722"/>
    <n v="1"/>
    <n v="688.80000000000007"/>
    <n v="688.80000000000007"/>
    <n v="0.28000000000000003"/>
    <n v="192.86400000000003"/>
    <n v="0.28000000000000003"/>
    <s v="₹688.8"/>
  </r>
  <r>
    <s v="Gujarat"/>
    <s v="Rajkot"/>
    <s v="Men"/>
    <s v="Dresses"/>
    <s v="98"/>
    <s v="430192"/>
    <s v="Owned"/>
    <d v="2020-01-23T00:00:00"/>
    <n v="800"/>
    <s v="Brian Hernandez"/>
    <s v="M46"/>
    <s v="9814 Lisa Knoll Suite 441 Lake Taylorburgh, CA 45972"/>
    <s v="Landline"/>
    <s v="3883335833"/>
    <s v="10 AM - 9 PM"/>
    <n v="6"/>
    <s v="Not Available"/>
    <s v="CCTV, Alarm"/>
    <s v="53005"/>
    <d v="2024-02-20T00:00:00"/>
    <n v="2"/>
    <s v="Feb"/>
    <s v="782203"/>
    <s v="Melissa Sanders"/>
    <s v="597"/>
    <n v="2085"/>
    <n v="3"/>
    <n v="2502"/>
    <n v="834"/>
    <n v="0.22"/>
    <n v="550.44000000000005"/>
    <n v="0.22"/>
    <s v="₹3 K"/>
  </r>
  <r>
    <s v="Maharashtra"/>
    <s v="Mumbai"/>
    <s v="Kids"/>
    <s v="T-Shirts"/>
    <s v="81"/>
    <s v="436232"/>
    <s v="Owned"/>
    <d v="2020-05-19T00:00:00"/>
    <n v="1100"/>
    <s v="Brittney Perkins"/>
    <s v="M63"/>
    <s v="69780 Miller Causeway Suite 531 Michaelshire, VA 20641"/>
    <s v="Mobile"/>
    <s v="7497335798"/>
    <s v="11 AM - 8 PM"/>
    <n v="19"/>
    <s v="Available"/>
    <s v="None"/>
    <s v="71944"/>
    <d v="2024-02-08T00:00:00"/>
    <n v="2"/>
    <s v="Feb"/>
    <s v="735962"/>
    <s v="Jasmine Jackson"/>
    <s v="571"/>
    <n v="2228"/>
    <n v="4"/>
    <n v="3564.8"/>
    <n v="891.2"/>
    <n v="0.28000000000000003"/>
    <n v="998.14400000000012"/>
    <n v="0.28000000000000003"/>
    <s v="₹4 K"/>
  </r>
  <r>
    <s v="Maharashtra"/>
    <s v="Thane"/>
    <s v="Men"/>
    <s v="Pants"/>
    <s v="3"/>
    <s v="411022"/>
    <s v="Owned"/>
    <d v="2021-01-24T00:00:00"/>
    <n v="1200"/>
    <s v="Justin Herring"/>
    <s v="M4"/>
    <s v="8391 James Village East Rachelbury, NY 31807"/>
    <s v="Mobile"/>
    <s v="9768435551"/>
    <s v="9 AM - 8 PM"/>
    <n v="17"/>
    <s v="Not Available"/>
    <s v="CCTV"/>
    <s v="15142"/>
    <d v="2024-02-25T00:00:00"/>
    <n v="2"/>
    <s v="Feb"/>
    <s v="728859"/>
    <s v="Matthew Hebert"/>
    <s v="852"/>
    <n v="2658"/>
    <n v="4"/>
    <n v="4252.8"/>
    <n v="1063.2"/>
    <n v="0.22"/>
    <n v="935.6160000000001"/>
    <n v="0.22"/>
    <s v="₹4 K"/>
  </r>
  <r>
    <s v="Andhra Pradesh"/>
    <s v="Visakhapatnam"/>
    <s v="Men"/>
    <s v="Dresses"/>
    <s v="88"/>
    <s v="410916"/>
    <s v="Rented"/>
    <d v="2021-10-11T00:00:00"/>
    <n v="1400"/>
    <s v="Justin Juarez"/>
    <s v="M27"/>
    <s v="708 Eric Village Suite 241 Melissafort, RI 07771"/>
    <s v="Landline"/>
    <s v="5401566199"/>
    <s v="11 AM - 8 PM"/>
    <n v="18"/>
    <s v="Not Available"/>
    <s v="CCTV, Alarm"/>
    <s v="38624"/>
    <d v="2024-02-06T00:00:00"/>
    <n v="2"/>
    <s v="Feb"/>
    <s v="566732"/>
    <s v="Trevor Taylor"/>
    <s v="729"/>
    <n v="2459"/>
    <n v="8"/>
    <n v="7868.8"/>
    <n v="983.6"/>
    <n v="0.22"/>
    <n v="1731.136"/>
    <n v="0.22"/>
    <s v="₹8 K"/>
  </r>
  <r>
    <s v="Jammu and Kashmir"/>
    <s v="Jammu"/>
    <s v="Men"/>
    <s v="Jeans"/>
    <s v="68"/>
    <s v="433881"/>
    <s v="Owned"/>
    <d v="2023-12-19T00:00:00"/>
    <n v="1400"/>
    <s v="Julie Gutierrez"/>
    <s v="M94"/>
    <s v="8987 Angela Islands Suite 313 Baileychester, TX 53465"/>
    <s v="Mobile"/>
    <s v="6121049200"/>
    <s v="10 AM - 7 PM"/>
    <n v="9"/>
    <s v="Available"/>
    <s v="None"/>
    <s v="62437"/>
    <d v="2024-02-09T00:00:00"/>
    <n v="2"/>
    <s v="Feb"/>
    <s v="465898"/>
    <s v="Krystal Foley"/>
    <s v="929"/>
    <n v="1244"/>
    <n v="2"/>
    <n v="995.2"/>
    <n v="497.6"/>
    <n v="0.22"/>
    <n v="218.94400000000002"/>
    <n v="0.22"/>
    <s v="₹995.2"/>
  </r>
  <r>
    <s v="Karnataka"/>
    <s v="Mysuru"/>
    <s v="Women"/>
    <s v="Hoodies"/>
    <s v="52"/>
    <s v="430920"/>
    <s v="Owned"/>
    <d v="2023-02-04T00:00:00"/>
    <n v="1000"/>
    <s v="Teresa Campos"/>
    <s v="M71"/>
    <s v="59171 Emily Trail Lorifort, IL 26700"/>
    <s v="Landline"/>
    <s v="15635768931"/>
    <s v="9 AM - 8 PM"/>
    <n v="7"/>
    <s v="Available"/>
    <s v="None"/>
    <s v="77050"/>
    <d v="2024-02-24T00:00:00"/>
    <n v="2"/>
    <s v="Feb"/>
    <s v="968087"/>
    <s v="Jason Gibson"/>
    <s v="846"/>
    <n v="2994"/>
    <n v="7"/>
    <n v="8383.2000000000007"/>
    <n v="1197.6000000000001"/>
    <n v="0.35"/>
    <n v="2934.12"/>
    <n v="0.35"/>
    <s v="₹8 K"/>
  </r>
  <r>
    <s v="Gujarat"/>
    <s v="Vadodara"/>
    <s v="Kids"/>
    <s v="Tops"/>
    <s v="96"/>
    <s v="423127"/>
    <s v="Owned"/>
    <d v="2022-08-29T00:00:00"/>
    <n v="800"/>
    <s v="Tyler Harvey"/>
    <s v="M17"/>
    <s v="02673 Watson Key Apt. 093 Kristenfort, KS 84337"/>
    <s v="Landline"/>
    <s v="1050098080"/>
    <s v="9 AM - 8 PM"/>
    <n v="10"/>
    <s v="Available"/>
    <s v="CCTV"/>
    <s v="41997"/>
    <d v="2024-02-21T00:00:00"/>
    <n v="2"/>
    <s v="Feb"/>
    <s v="862544"/>
    <s v="Heather Vaughn"/>
    <s v="963"/>
    <n v="2601"/>
    <n v="3"/>
    <n v="3121.2000000000003"/>
    <n v="1040.4000000000001"/>
    <n v="0.28000000000000003"/>
    <n v="873.93600000000015"/>
    <n v="0.28000000000000003"/>
    <s v="₹3 K"/>
  </r>
  <r>
    <s v="Uttar Pradesh"/>
    <s v="Agra"/>
    <s v="Men"/>
    <s v="Jackets"/>
    <s v="62"/>
    <s v="415905"/>
    <s v="Owned"/>
    <d v="2023-03-23T00:00:00"/>
    <n v="1000"/>
    <s v="Tracie Jacobson"/>
    <s v="M48"/>
    <s v="PSC 8780, Box 0811 APO AA 02506"/>
    <s v="Mobile"/>
    <s v="9476123686"/>
    <s v="10 AM - 9 PM"/>
    <n v="12"/>
    <s v="Available"/>
    <s v="Alarm"/>
    <s v="20356"/>
    <d v="2024-02-25T00:00:00"/>
    <n v="2"/>
    <s v="Feb"/>
    <s v="474064"/>
    <s v="Monica Davies"/>
    <s v="804"/>
    <n v="1304"/>
    <n v="3"/>
    <n v="1564.8000000000002"/>
    <n v="521.6"/>
    <n v="0.22"/>
    <n v="344.25600000000003"/>
    <n v="0.22"/>
    <s v="₹2 K"/>
  </r>
  <r>
    <s v="Andhra Pradesh"/>
    <s v="Visakhapatnam"/>
    <s v="Men"/>
    <s v="Dresses"/>
    <s v="39"/>
    <s v="400146"/>
    <s v="Rented"/>
    <d v="2021-01-22T00:00:00"/>
    <n v="1100"/>
    <s v="Lisa Williams"/>
    <s v="M83"/>
    <s v="USNV Lewis FPO AE 44455"/>
    <s v="Landline"/>
    <s v="0171856846"/>
    <s v="10 AM - 9 PM"/>
    <n v="19"/>
    <s v="Not Available"/>
    <s v="CCTV, Alarm"/>
    <s v="44853"/>
    <d v="2024-02-13T00:00:00"/>
    <n v="2"/>
    <s v="Feb"/>
    <s v="263912"/>
    <s v="Bruce Mccann"/>
    <s v="288"/>
    <n v="1174"/>
    <n v="8"/>
    <n v="3756.8"/>
    <n v="469.6"/>
    <n v="0.22"/>
    <n v="826.49600000000009"/>
    <n v="0.22"/>
    <s v="₹4 K"/>
  </r>
  <r>
    <s v="Kerala"/>
    <s v="Kochi"/>
    <s v="Women"/>
    <s v="Dresses"/>
    <s v="13"/>
    <s v="438592"/>
    <s v="Rented"/>
    <d v="2021-03-12T00:00:00"/>
    <n v="1000"/>
    <s v="Jonathan Riggs"/>
    <s v="M30"/>
    <s v="02902 Brittany Summit Apt. 082 Sharonstad, WA 44739"/>
    <s v="Mobile"/>
    <s v="8055257878"/>
    <s v="10 AM - 9 PM"/>
    <n v="18"/>
    <s v="Available"/>
    <s v="CCTV, Alarm"/>
    <s v="19476"/>
    <d v="2024-02-24T00:00:00"/>
    <n v="2"/>
    <s v="Feb"/>
    <s v="360774"/>
    <s v="Mitchell Morris"/>
    <s v="829"/>
    <n v="513"/>
    <n v="6"/>
    <n v="1231.2"/>
    <n v="205.20000000000002"/>
    <n v="0.35"/>
    <n v="430.92"/>
    <n v="0.35"/>
    <s v="₹1 K"/>
  </r>
  <r>
    <s v="Karnataka"/>
    <s v="Mysuru"/>
    <s v="Men"/>
    <s v="Jeans"/>
    <s v="47"/>
    <s v="403330"/>
    <s v="Owned"/>
    <d v="2022-02-15T00:00:00"/>
    <n v="1400"/>
    <s v="Theodore Sherman"/>
    <s v="M44"/>
    <s v="23530 Haas Ports Suite 321 Port Tommy, ME 45216"/>
    <s v="Landline"/>
    <s v="4913404033"/>
    <s v="9 AM - 8 PM"/>
    <n v="4"/>
    <s v="Available"/>
    <s v="None"/>
    <s v="41641"/>
    <d v="2024-02-01T00:00:00"/>
    <n v="2"/>
    <s v="Feb"/>
    <s v="925676"/>
    <s v="Robert Palmer"/>
    <s v="760"/>
    <n v="733"/>
    <n v="1"/>
    <n v="293.2"/>
    <n v="293.2"/>
    <n v="0.22"/>
    <n v="64.504000000000005"/>
    <n v="0.22"/>
    <s v="₹293.2"/>
  </r>
  <r>
    <s v="Tamil Nadu"/>
    <s v="Coimbatore"/>
    <s v="Women"/>
    <s v="Skirts"/>
    <s v="46"/>
    <s v="402206"/>
    <s v="Owned"/>
    <d v="2022-02-10T00:00:00"/>
    <n v="1000"/>
    <s v="Tony Williams"/>
    <s v="M30"/>
    <s v="5347 Rice Brooks West Jamestown, MI 28605"/>
    <s v="Mobile"/>
    <s v="9313162912"/>
    <s v="9 AM - 8 PM"/>
    <n v="3"/>
    <s v="Available"/>
    <s v="Alarm"/>
    <s v="70761"/>
    <d v="2024-02-26T00:00:00"/>
    <n v="2"/>
    <s v="Feb"/>
    <s v="743814"/>
    <s v="Brian Jackson"/>
    <s v="723"/>
    <n v="2282"/>
    <n v="1"/>
    <n v="912.80000000000007"/>
    <n v="912.80000000000007"/>
    <n v="0.35"/>
    <n v="319.48"/>
    <n v="0.35"/>
    <s v="₹912.8"/>
  </r>
  <r>
    <s v="Maharashtra"/>
    <s v="Mumbai"/>
    <s v="Men"/>
    <s v="Dresses"/>
    <s v="97"/>
    <s v="423253"/>
    <s v="Owned"/>
    <d v="2021-01-17T00:00:00"/>
    <n v="800"/>
    <s v="Adam Taylor"/>
    <s v="M19"/>
    <s v="Unit 6891 Box 9837 DPO AP 37993"/>
    <s v="Mobile"/>
    <s v="6406821045"/>
    <s v="9 AM - 8 PM"/>
    <n v="5"/>
    <s v="Not Available"/>
    <s v="CCTV"/>
    <s v="60822"/>
    <d v="2024-02-21T00:00:00"/>
    <n v="2"/>
    <s v="Feb"/>
    <s v="831743"/>
    <s v="Collin Church"/>
    <s v="984"/>
    <n v="635"/>
    <n v="6"/>
    <n v="1524"/>
    <n v="254"/>
    <n v="0.22"/>
    <n v="335.28000000000003"/>
    <n v="0.22"/>
    <s v="₹2 K"/>
  </r>
  <r>
    <s v="Uttar Pradesh"/>
    <s v="Agra"/>
    <s v="Men"/>
    <s v="T-Shirts"/>
    <s v="88"/>
    <s v="401722"/>
    <s v="Owned"/>
    <d v="2024-01-21T00:00:00"/>
    <n v="1200"/>
    <s v="Kevin Gardner"/>
    <s v="M22"/>
    <s v="1560 Mark Run Wendyhaven, FL 45632"/>
    <s v="Mobile"/>
    <s v="6061447261"/>
    <s v="10 AM - 7 PM"/>
    <n v="16"/>
    <s v="Available"/>
    <s v="None"/>
    <s v="70391"/>
    <d v="2024-02-29T00:00:00"/>
    <n v="2"/>
    <s v="Feb"/>
    <s v="494433"/>
    <s v="Benjamin Mcclure"/>
    <s v="357"/>
    <n v="1923"/>
    <n v="7"/>
    <n v="5384.4000000000015"/>
    <n v="769.20000000000016"/>
    <n v="0.22"/>
    <n v="1184.5680000000004"/>
    <n v="0.22"/>
    <s v="₹5 K"/>
  </r>
  <r>
    <s v="Tamil Nadu"/>
    <s v="Madurai"/>
    <s v="Women"/>
    <s v="Jackets"/>
    <s v="69"/>
    <s v="410962"/>
    <s v="Rented"/>
    <d v="2020-09-13T00:00:00"/>
    <n v="1000"/>
    <s v="Amy Mccoy"/>
    <s v="M53"/>
    <s v="0532 Tanya Corners Apt. 553 Lake Chad, WY 82844"/>
    <s v="Landline"/>
    <s v="3831858825"/>
    <s v="10 AM - 7 PM"/>
    <n v="16"/>
    <s v="Available"/>
    <s v="CCTV"/>
    <s v="91904"/>
    <d v="2024-02-21T00:00:00"/>
    <n v="2"/>
    <s v="Feb"/>
    <s v="510285"/>
    <s v="Adam Miller"/>
    <s v="584"/>
    <n v="2535"/>
    <n v="4"/>
    <n v="4056"/>
    <n v="1014"/>
    <n v="0.35"/>
    <n v="1419.6"/>
    <n v="0.35"/>
    <s v="₹4 K"/>
  </r>
  <r>
    <s v="Telangana"/>
    <s v="Hyderabad"/>
    <s v="Men"/>
    <s v="Jeans"/>
    <s v="48"/>
    <s v="431179"/>
    <s v="Owned"/>
    <d v="2021-11-25T00:00:00"/>
    <n v="800"/>
    <s v="Courtney Hines"/>
    <s v="M60"/>
    <s v="90475 Aaron Keys Apt. 295 Weberbury, MT 36635"/>
    <s v="Landline"/>
    <s v="2576260023"/>
    <s v="9 AM - 8 PM"/>
    <n v="11"/>
    <s v="Available"/>
    <s v="Alarm"/>
    <s v="23193"/>
    <d v="2024-02-03T00:00:00"/>
    <n v="2"/>
    <s v="Feb"/>
    <s v="157916"/>
    <s v="Michael Romero"/>
    <s v="232"/>
    <n v="2120"/>
    <n v="4"/>
    <n v="3392"/>
    <n v="848"/>
    <n v="0.22"/>
    <n v="746.24"/>
    <n v="0.22"/>
    <s v="₹3 K"/>
  </r>
  <r>
    <s v="Maharashtra"/>
    <s v="Jalna"/>
    <s v="Kids"/>
    <s v="Sweaters"/>
    <s v="12"/>
    <s v="431588"/>
    <s v="Rented"/>
    <d v="2021-07-13T00:00:00"/>
    <n v="1400"/>
    <s v="Victor Rogers Jr."/>
    <s v="M95"/>
    <s v="81725 Johnson Causeway Apt. 752 Munozside, NM 67064"/>
    <s v="Mobile"/>
    <s v="6082186522"/>
    <s v="10 AM - 7 PM"/>
    <n v="20"/>
    <s v="Available"/>
    <s v="CCTV, Alarm"/>
    <s v="62932"/>
    <d v="2024-02-17T00:00:00"/>
    <n v="2"/>
    <s v="Feb"/>
    <s v="672333"/>
    <s v="Tyler Conrad"/>
    <s v="506"/>
    <n v="1588"/>
    <n v="4"/>
    <n v="2540.8000000000002"/>
    <n v="635.20000000000005"/>
    <n v="0.28000000000000003"/>
    <n v="711.42400000000009"/>
    <n v="0.28000000000000003"/>
    <s v="₹3 K"/>
  </r>
  <r>
    <s v="West Bengal"/>
    <s v="Kolkata"/>
    <s v="Kids"/>
    <s v="Shoes"/>
    <s v="69"/>
    <s v="427127"/>
    <s v="Rented"/>
    <d v="2021-09-01T00:00:00"/>
    <n v="1000"/>
    <s v="Janice Dickerson"/>
    <s v="M94"/>
    <s v="0628 David Rest New Steveland, CT 69333"/>
    <s v="Landline"/>
    <s v="3839853833"/>
    <s v="9 AM - 8 PM"/>
    <n v="11"/>
    <s v="Available"/>
    <s v="Alarm"/>
    <s v="82750"/>
    <d v="2024-02-26T00:00:00"/>
    <n v="2"/>
    <s v="Feb"/>
    <s v="118475"/>
    <s v="Alan Graham"/>
    <s v="760"/>
    <n v="1993"/>
    <n v="2"/>
    <n v="1594.4"/>
    <n v="797.2"/>
    <n v="0.28000000000000003"/>
    <n v="446.43200000000007"/>
    <n v="0.28000000000000003"/>
    <s v="₹2 K"/>
  </r>
  <r>
    <s v="Gujarat"/>
    <s v="Vadodara"/>
    <s v="Men"/>
    <s v="Shoes"/>
    <s v="59"/>
    <s v="437080"/>
    <s v="Rented"/>
    <d v="2022-02-01T00:00:00"/>
    <n v="1300"/>
    <s v="Pamela Johnson"/>
    <s v="M25"/>
    <s v="674 Sheila Lake South Thomas, CO 17446"/>
    <s v="Landline"/>
    <s v="3053824057"/>
    <s v="10 AM - 7 PM"/>
    <n v="18"/>
    <s v="Not Available"/>
    <s v="CCTV"/>
    <s v="23537"/>
    <d v="2024-02-14T00:00:00"/>
    <n v="2"/>
    <s v="Feb"/>
    <s v="546689"/>
    <s v="Michael Tran"/>
    <s v="588"/>
    <n v="1951"/>
    <n v="2"/>
    <n v="1560.8000000000002"/>
    <n v="780.40000000000009"/>
    <n v="0.22"/>
    <n v="343.37600000000003"/>
    <n v="0.22"/>
    <s v="₹2 K"/>
  </r>
  <r>
    <s v="Tamil Nadu"/>
    <s v="Chennai"/>
    <s v="Kids"/>
    <s v="Shirts"/>
    <s v="64"/>
    <s v="429644"/>
    <s v="Rented"/>
    <d v="2021-10-01T00:00:00"/>
    <n v="1400"/>
    <s v="Robert Parker"/>
    <s v="M60"/>
    <s v="54156 Sanders Parkways East Paulside, CA 22477"/>
    <s v="Mobile"/>
    <s v="8642221449"/>
    <s v="11 AM - 8 PM"/>
    <n v="11"/>
    <s v="Not Available"/>
    <s v="None"/>
    <s v="90104"/>
    <d v="2024-02-05T00:00:00"/>
    <n v="2"/>
    <s v="Feb"/>
    <s v="487667"/>
    <s v="Heather Knapp"/>
    <s v="610"/>
    <n v="2171"/>
    <n v="3"/>
    <n v="2605.2000000000003"/>
    <n v="868.40000000000009"/>
    <n v="0.28000000000000003"/>
    <n v="729.45600000000013"/>
    <n v="0.28000000000000003"/>
    <s v="₹3 K"/>
  </r>
  <r>
    <s v="West Bengal"/>
    <s v="Kolkata"/>
    <s v="Kids"/>
    <s v="Shirts"/>
    <s v="6"/>
    <s v="431265"/>
    <s v="Owned"/>
    <d v="2022-07-17T00:00:00"/>
    <n v="950"/>
    <s v="Allison Palmer"/>
    <s v="M81"/>
    <s v="515 Douglas Fields Kylebury, SD 56505"/>
    <s v="Mobile"/>
    <s v="7216034558"/>
    <s v="10 AM - 7 PM"/>
    <n v="6"/>
    <s v="Not Available"/>
    <s v="None"/>
    <s v="74874"/>
    <d v="2024-02-16T00:00:00"/>
    <n v="2"/>
    <s v="Feb"/>
    <s v="398604"/>
    <s v="Diane Fisher"/>
    <s v="732"/>
    <n v="2274"/>
    <n v="3"/>
    <n v="2728.8"/>
    <n v="909.6"/>
    <n v="0.28000000000000003"/>
    <n v="764.06400000000008"/>
    <n v="0.28000000000000003"/>
    <s v="₹3 K"/>
  </r>
  <r>
    <s v="Maharashtra"/>
    <s v="Pune"/>
    <s v="Women"/>
    <s v="Tops"/>
    <s v="62"/>
    <s v="436215"/>
    <s v="Rented"/>
    <d v="2022-12-09T00:00:00"/>
    <n v="1300"/>
    <s v="David Cooper"/>
    <s v="M67"/>
    <s v="9909 Kara Walks North Laurieland, KY 88151"/>
    <s v="Landline"/>
    <s v="1574834184"/>
    <s v="10 AM - 7 PM"/>
    <n v="7"/>
    <s v="Available"/>
    <s v="Alarm"/>
    <s v="94437"/>
    <d v="2024-02-29T00:00:00"/>
    <n v="2"/>
    <s v="Feb"/>
    <s v="193880"/>
    <s v="Jacob Blake"/>
    <s v="446"/>
    <n v="890"/>
    <n v="6"/>
    <n v="2136"/>
    <n v="356"/>
    <n v="0.35"/>
    <n v="747.59999999999991"/>
    <n v="0.35"/>
    <s v="₹2 K"/>
  </r>
  <r>
    <s v="Chhattisgarh"/>
    <s v="Chhattisgarh"/>
    <s v="Men"/>
    <s v="Shoes"/>
    <s v="55"/>
    <s v="432100"/>
    <s v="Rented"/>
    <d v="2022-05-01T00:00:00"/>
    <n v="1100"/>
    <s v="Scott Burns"/>
    <s v="M36"/>
    <s v="91073 Gilbert Harbor Melissashire, WY 97158"/>
    <s v="Landline"/>
    <s v="4388519738"/>
    <s v="10 AM - 7 PM"/>
    <n v="8"/>
    <s v="Available"/>
    <s v="None"/>
    <s v="39836"/>
    <d v="2024-02-01T00:00:00"/>
    <n v="2"/>
    <s v="Feb"/>
    <s v="328639"/>
    <s v="Vanessa Pearson"/>
    <s v="540"/>
    <n v="2803"/>
    <n v="8"/>
    <n v="8969.6"/>
    <n v="1121.2"/>
    <n v="0.22"/>
    <n v="1973.3120000000001"/>
    <n v="0.22"/>
    <s v="₹9 K"/>
  </r>
  <r>
    <s v="Haryana"/>
    <s v="Faridabad"/>
    <s v="Men"/>
    <s v="Sweaters"/>
    <s v="31"/>
    <s v="437551"/>
    <s v="Rented"/>
    <d v="2023-03-22T00:00:00"/>
    <n v="1200"/>
    <s v="Sarah Tucker"/>
    <s v="M7"/>
    <s v="000 Tyler Coves Suite 325 South Crystalshire, TX 22611"/>
    <s v="Landline"/>
    <s v="10535396825"/>
    <s v="9 AM - 8 PM"/>
    <n v="4"/>
    <s v="Available"/>
    <s v="None"/>
    <s v="18411"/>
    <d v="2024-02-20T00:00:00"/>
    <n v="2"/>
    <s v="Feb"/>
    <s v="508543"/>
    <s v="Susan Porter"/>
    <s v="462"/>
    <n v="2020"/>
    <n v="5"/>
    <n v="4040"/>
    <n v="808"/>
    <n v="0.22"/>
    <n v="888.8"/>
    <n v="0.22"/>
    <s v="₹4 K"/>
  </r>
  <r>
    <s v="Bihar"/>
    <s v="Patna"/>
    <s v="Women"/>
    <s v="Hoodies"/>
    <s v="88"/>
    <s v="439043"/>
    <s v="Owned"/>
    <d v="2021-09-28T00:00:00"/>
    <n v="950"/>
    <s v="Jamie Evans"/>
    <s v="M76"/>
    <s v="767 Phillip Streets Suite 334 Lopezborough, SC 58557"/>
    <s v="Mobile"/>
    <s v="8484460632"/>
    <s v="10 AM - 9 PM"/>
    <n v="16"/>
    <s v="Available"/>
    <s v="CCTV"/>
    <s v="52816"/>
    <d v="2024-02-29T00:00:00"/>
    <n v="2"/>
    <s v="Feb"/>
    <s v="179530"/>
    <s v="Katrina Moore"/>
    <s v="364"/>
    <n v="2460"/>
    <n v="8"/>
    <n v="7872"/>
    <n v="984"/>
    <n v="0.35"/>
    <n v="2755.2"/>
    <n v="0.35"/>
    <s v="₹8 K"/>
  </r>
  <r>
    <s v="Andhra Pradesh"/>
    <s v="Visakhapatnam"/>
    <s v="Kids"/>
    <s v="Shirts"/>
    <s v="73"/>
    <s v="435695"/>
    <s v="Rented"/>
    <d v="2022-12-24T00:00:00"/>
    <n v="1100"/>
    <s v="Kimberly Duke"/>
    <s v="M26"/>
    <s v="9027 Jesse Lane Suite 364 Scottstad, RI 50478"/>
    <s v="Landline"/>
    <s v="5191078988"/>
    <s v="10 AM - 9 PM"/>
    <n v="12"/>
    <s v="Not Available"/>
    <s v="CCTV"/>
    <s v="20987"/>
    <d v="2024-02-05T00:00:00"/>
    <n v="2"/>
    <s v="Feb"/>
    <s v="212594"/>
    <s v="Kathleen Jones"/>
    <s v="490"/>
    <n v="1663"/>
    <n v="6"/>
    <n v="3991.2000000000003"/>
    <n v="665.2"/>
    <n v="0.28000000000000003"/>
    <n v="1117.5360000000003"/>
    <n v="0.28000000000000003"/>
    <s v="₹4 K"/>
  </r>
  <r>
    <s v="Maharashtra"/>
    <s v="Jalna"/>
    <s v="Women"/>
    <s v="Skirts"/>
    <s v="75"/>
    <s v="416838"/>
    <s v="Rented"/>
    <d v="2022-02-12T00:00:00"/>
    <n v="1400"/>
    <s v="Jeremy Myers"/>
    <s v="M46"/>
    <s v="0364 Robert Vista Kyleville, IL 15635"/>
    <s v="Landline"/>
    <s v="5497151082"/>
    <s v="9 AM - 8 PM"/>
    <n v="10"/>
    <s v="Available"/>
    <s v="CCTV, Alarm"/>
    <s v="87487"/>
    <d v="2024-02-21T00:00:00"/>
    <n v="2"/>
    <s v="Feb"/>
    <s v="633943"/>
    <s v="Tammy Becker"/>
    <s v="385"/>
    <n v="2364"/>
    <n v="8"/>
    <n v="7564.8"/>
    <n v="945.6"/>
    <n v="0.35"/>
    <n v="2647.68"/>
    <n v="0.35"/>
    <s v="₹8 K"/>
  </r>
  <r>
    <s v="Uttar Pradesh"/>
    <s v="Meerut"/>
    <s v="Kids"/>
    <s v="Pants"/>
    <s v="78"/>
    <s v="430398"/>
    <s v="Rented"/>
    <d v="2022-05-27T00:00:00"/>
    <n v="1200"/>
    <s v="Nathan Buckley"/>
    <s v="M74"/>
    <s v="30732 Brandon Hill Apt. 719 South Richardmouth, WA 14428"/>
    <s v="Landline"/>
    <s v="4966660582"/>
    <s v="10 AM - 9 PM"/>
    <n v="8"/>
    <s v="Not Available"/>
    <s v="Alarm"/>
    <s v="98966"/>
    <d v="2024-02-17T00:00:00"/>
    <n v="2"/>
    <s v="Feb"/>
    <s v="895198"/>
    <s v="Danny Walker"/>
    <s v="245"/>
    <n v="1702"/>
    <n v="1"/>
    <n v="680.80000000000007"/>
    <n v="680.80000000000007"/>
    <n v="0.28000000000000003"/>
    <n v="190.62400000000002"/>
    <n v="0.28000000000000003"/>
    <s v="₹680.8"/>
  </r>
  <r>
    <s v="Gujarat"/>
    <s v="Ahmedabad"/>
    <s v="Women"/>
    <s v="Dresses"/>
    <s v="64"/>
    <s v="401693"/>
    <s v="Rented"/>
    <d v="2021-10-22T00:00:00"/>
    <n v="1100"/>
    <s v="Melissa Watson"/>
    <s v="M43"/>
    <s v="042 Christina Gardens Wagnermouth, CO 23988"/>
    <s v="Landline"/>
    <s v="0474523634"/>
    <s v="9 AM - 8 PM"/>
    <n v="12"/>
    <s v="Available"/>
    <s v="None"/>
    <s v="99783"/>
    <d v="2024-02-15T00:00:00"/>
    <n v="2"/>
    <s v="Feb"/>
    <s v="558328"/>
    <s v="Mary Waters"/>
    <s v="367"/>
    <n v="666"/>
    <n v="6"/>
    <n v="1598.4"/>
    <n v="266.40000000000003"/>
    <n v="0.35"/>
    <n v="559.43999999999994"/>
    <n v="0.35"/>
    <s v="₹2 K"/>
  </r>
  <r>
    <s v="Telangana"/>
    <s v="Hyderabad"/>
    <s v="Men"/>
    <s v="Tops"/>
    <s v="38"/>
    <s v="414611"/>
    <s v="Owned"/>
    <d v="2023-07-21T00:00:00"/>
    <n v="1100"/>
    <s v="Bobby Moore"/>
    <s v="M16"/>
    <s v="PSC 1959, Box 2657 APO AA 97686"/>
    <s v="Mobile"/>
    <s v="6164583455"/>
    <s v="10 AM - 9 PM"/>
    <n v="9"/>
    <s v="Not Available"/>
    <s v="Alarm"/>
    <s v="68539"/>
    <d v="2024-02-17T00:00:00"/>
    <n v="2"/>
    <s v="Feb"/>
    <s v="410316"/>
    <s v="Allison Roberts"/>
    <s v="496"/>
    <n v="1320"/>
    <n v="4"/>
    <n v="2112"/>
    <n v="528"/>
    <n v="0.22"/>
    <n v="464.64"/>
    <n v="0.22"/>
    <s v="₹2 K"/>
  </r>
  <r>
    <s v="Jammu and Kashmir"/>
    <s v="Jammu"/>
    <s v="Men"/>
    <s v="Jeans"/>
    <s v="10"/>
    <s v="418237"/>
    <s v="Rented"/>
    <d v="2023-09-14T00:00:00"/>
    <n v="1000"/>
    <s v="Donna Mendoza"/>
    <s v="M90"/>
    <s v="90789 William Shoal South Tony, HI 05356"/>
    <s v="Landline"/>
    <s v="1119720912"/>
    <s v="11 AM - 8 PM"/>
    <n v="7"/>
    <s v="Not Available"/>
    <s v="Alarm"/>
    <s v="58972"/>
    <d v="2024-02-15T00:00:00"/>
    <n v="2"/>
    <s v="Feb"/>
    <s v="628100"/>
    <s v="Scott Davis"/>
    <s v="440"/>
    <n v="894"/>
    <n v="4"/>
    <n v="1430.4"/>
    <n v="357.6"/>
    <n v="0.22"/>
    <n v="314.68800000000005"/>
    <n v="0.22"/>
    <s v="₹1 K"/>
  </r>
  <r>
    <s v="Puducherry"/>
    <s v="Pondicherry"/>
    <s v="Women"/>
    <s v="Sweaters"/>
    <s v="80"/>
    <s v="407152"/>
    <s v="Owned"/>
    <d v="2023-06-30T00:00:00"/>
    <n v="1400"/>
    <s v="Jessica Wilson"/>
    <s v="M73"/>
    <s v="712 Kenneth Garden Apt. 686 Port Kyleside, IN 48704"/>
    <s v="Mobile"/>
    <s v="7753380412"/>
    <s v="9 AM - 8 PM"/>
    <n v="16"/>
    <s v="Not Available"/>
    <s v="CCTV"/>
    <s v="41247"/>
    <d v="2024-02-29T00:00:00"/>
    <n v="2"/>
    <s v="Feb"/>
    <s v="696694"/>
    <s v="Brent Ramos"/>
    <s v="896"/>
    <n v="2569"/>
    <n v="1"/>
    <n v="1027.6000000000001"/>
    <n v="1027.6000000000001"/>
    <n v="0.35"/>
    <n v="359.66"/>
    <n v="0.35"/>
    <s v="₹1 K"/>
  </r>
  <r>
    <s v="Maharashtra"/>
    <s v="Nagpur"/>
    <s v="Women"/>
    <s v="Sweaters"/>
    <s v="17"/>
    <s v="407981"/>
    <s v="Owned"/>
    <d v="2023-01-24T00:00:00"/>
    <n v="1300"/>
    <s v="Colin Garcia"/>
    <s v="M22"/>
    <s v="8199 Allison Ferry Suite 571 Thomasport, WA 30181"/>
    <s v="Mobile"/>
    <s v="8926275070"/>
    <s v="11 AM - 8 PM"/>
    <n v="17"/>
    <s v="Not Available"/>
    <s v="CCTV"/>
    <s v="77479"/>
    <d v="2024-02-16T00:00:00"/>
    <n v="2"/>
    <s v="Feb"/>
    <s v="575139"/>
    <s v="Kevin Brown"/>
    <s v="320"/>
    <n v="787"/>
    <n v="2"/>
    <n v="629.6"/>
    <n v="314.8"/>
    <n v="0.35"/>
    <n v="220.35999999999999"/>
    <n v="0.35"/>
    <s v="₹629.6"/>
  </r>
  <r>
    <s v="Uttar Pradesh"/>
    <s v="Agra"/>
    <s v="Men"/>
    <s v="Jackets"/>
    <s v="88"/>
    <s v="421235"/>
    <s v="Rented"/>
    <d v="2023-12-23T00:00:00"/>
    <n v="1400"/>
    <s v="Mr. Shawn Scott"/>
    <s v="M73"/>
    <s v="579 Cody Lodge Smithside, MD 87129"/>
    <s v="Landline"/>
    <s v="3398290263"/>
    <s v="11 AM - 8 PM"/>
    <n v="17"/>
    <s v="Not Available"/>
    <s v="None"/>
    <s v="92866"/>
    <d v="2024-02-17T00:00:00"/>
    <n v="2"/>
    <s v="Feb"/>
    <s v="337822"/>
    <s v="Daniel Jones"/>
    <s v="870"/>
    <n v="1040"/>
    <n v="8"/>
    <n v="3328"/>
    <n v="416"/>
    <n v="0.22"/>
    <n v="732.16"/>
    <n v="0.22"/>
    <s v="₹3 K"/>
  </r>
  <r>
    <s v="Maharashtra"/>
    <s v="Jalna"/>
    <s v="Kids"/>
    <s v="Dresses"/>
    <s v="76"/>
    <s v="420292"/>
    <s v="Owned"/>
    <d v="2020-08-27T00:00:00"/>
    <n v="1300"/>
    <s v="Ashley Watkins"/>
    <s v="M12"/>
    <s v="PSC 9452, Box 0841 APO AE 30939"/>
    <s v="Landline"/>
    <s v="5797334169"/>
    <s v="11 AM - 8 PM"/>
    <n v="15"/>
    <s v="Not Available"/>
    <s v="Alarm"/>
    <s v="15670"/>
    <d v="2024-02-09T00:00:00"/>
    <n v="2"/>
    <s v="Feb"/>
    <s v="714368"/>
    <s v="Brent Martinez"/>
    <s v="262"/>
    <n v="1861"/>
    <n v="4"/>
    <n v="2977.6000000000004"/>
    <n v="744.40000000000009"/>
    <n v="0.28000000000000003"/>
    <n v="833.72800000000018"/>
    <n v="0.28000000000000003"/>
    <s v="₹3 K"/>
  </r>
  <r>
    <s v="Maharashtra"/>
    <s v="Jalna"/>
    <s v="Kids"/>
    <s v="Pants"/>
    <s v="65"/>
    <s v="421579"/>
    <s v="Owned"/>
    <d v="2021-08-04T00:00:00"/>
    <n v="1400"/>
    <s v="Amber Evans"/>
    <s v="M49"/>
    <s v="23818 Osborne Tunnel South Derrick, VA 82131"/>
    <s v="Landline"/>
    <s v="18991591039"/>
    <s v="9 AM - 8 PM"/>
    <n v="13"/>
    <s v="Available"/>
    <s v="CCTV, Alarm"/>
    <s v="55554"/>
    <d v="2024-02-03T00:00:00"/>
    <n v="2"/>
    <s v="Feb"/>
    <s v="676476"/>
    <s v="Jeanne Miller"/>
    <s v="762"/>
    <n v="1776"/>
    <n v="4"/>
    <n v="2841.6000000000004"/>
    <n v="710.40000000000009"/>
    <n v="0.28000000000000003"/>
    <n v="795.64800000000014"/>
    <n v="0.28000000000000003"/>
    <s v="₹3 K"/>
  </r>
  <r>
    <s v="Gujarat"/>
    <s v="Surat"/>
    <s v="Men"/>
    <s v="Shoes"/>
    <s v="59"/>
    <s v="415549"/>
    <s v="Rented"/>
    <d v="2023-01-15T00:00:00"/>
    <n v="1200"/>
    <s v="James Camacho"/>
    <s v="M77"/>
    <s v="25791 Moore Expressway Lake Michelleshire, OR 81272"/>
    <s v="Landline"/>
    <s v="2391690373"/>
    <s v="10 AM - 9 PM"/>
    <n v="4"/>
    <s v="Not Available"/>
    <s v="None"/>
    <s v="74567"/>
    <d v="2024-02-20T00:00:00"/>
    <n v="2"/>
    <s v="Feb"/>
    <s v="722298"/>
    <s v="Kristina Johnson"/>
    <s v="953"/>
    <n v="1366"/>
    <n v="4"/>
    <n v="2185.6"/>
    <n v="546.4"/>
    <n v="0.22"/>
    <n v="480.83199999999999"/>
    <n v="0.22"/>
    <s v="₹2 K"/>
  </r>
  <r>
    <s v="Chhattisgarh"/>
    <s v="Chhattisgarh"/>
    <s v="Kids"/>
    <s v="Shoes"/>
    <s v="5"/>
    <s v="419677"/>
    <s v="Rented"/>
    <d v="2021-03-31T00:00:00"/>
    <n v="800"/>
    <s v="Christine Evans"/>
    <s v="M11"/>
    <s v="585 Amanda Radial Matthewton, MN 94282"/>
    <s v="Landline"/>
    <s v="18397883103"/>
    <s v="10 AM - 7 PM"/>
    <n v="5"/>
    <s v="Not Available"/>
    <s v="CCTV, Alarm"/>
    <s v="10907"/>
    <d v="2024-02-24T00:00:00"/>
    <n v="2"/>
    <s v="Feb"/>
    <s v="162205"/>
    <s v="Jennifer Jackson"/>
    <s v="338"/>
    <n v="1509"/>
    <n v="8"/>
    <n v="4828.8"/>
    <n v="603.6"/>
    <n v="0.28000000000000003"/>
    <n v="1352.0640000000001"/>
    <n v="0.28000000000000003"/>
    <s v="₹5 K"/>
  </r>
  <r>
    <s v="Chhattisgarh"/>
    <s v="Chhattisgarh"/>
    <s v="Women"/>
    <s v="Shirts"/>
    <s v="43"/>
    <s v="429380"/>
    <s v="Rented"/>
    <d v="2021-12-14T00:00:00"/>
    <n v="1200"/>
    <s v="Miss Kayla Jackson"/>
    <s v="M90"/>
    <s v="345 Hogan Trail Robertstad, UT 32236"/>
    <s v="Landline"/>
    <s v="1788485137"/>
    <s v="10 AM - 7 PM"/>
    <n v="9"/>
    <s v="Available"/>
    <s v="CCTV"/>
    <s v="26795"/>
    <d v="2024-02-09T00:00:00"/>
    <n v="2"/>
    <s v="Feb"/>
    <s v="498525"/>
    <s v="Christine Mitchell"/>
    <s v="347"/>
    <n v="1791"/>
    <n v="1"/>
    <n v="716.40000000000009"/>
    <n v="716.40000000000009"/>
    <n v="0.35"/>
    <n v="250.74"/>
    <n v="0.35"/>
    <s v="₹716.4"/>
  </r>
  <r>
    <s v="Uttar Pradesh"/>
    <s v="Noida"/>
    <s v="Men"/>
    <s v="Jackets"/>
    <s v="37"/>
    <s v="403276"/>
    <s v="Rented"/>
    <d v="2023-01-23T00:00:00"/>
    <n v="1400"/>
    <s v="Julie Allen"/>
    <s v="M9"/>
    <s v="95588 Johnson Brook Apt. 643 Port Charleneberg, NH 15988"/>
    <s v="Landline"/>
    <s v="18254695821"/>
    <s v="11 AM - 8 PM"/>
    <n v="16"/>
    <s v="Not Available"/>
    <s v="CCTV, Alarm"/>
    <s v="43244"/>
    <d v="2024-02-03T00:00:00"/>
    <n v="2"/>
    <s v="Feb"/>
    <s v="834897"/>
    <s v="Jonathan Franklin"/>
    <s v="869"/>
    <n v="2234"/>
    <n v="3"/>
    <n v="2680.8"/>
    <n v="893.6"/>
    <n v="0.22"/>
    <n v="589.77600000000007"/>
    <n v="0.22"/>
    <s v="₹3 K"/>
  </r>
  <r>
    <s v="Jharkhand"/>
    <s v="Ranchi"/>
    <s v="Women"/>
    <s v="Sweaters"/>
    <s v="98"/>
    <s v="410909"/>
    <s v="Rented"/>
    <d v="2023-03-31T00:00:00"/>
    <n v="1400"/>
    <s v="Timothy Johnson"/>
    <s v="M84"/>
    <s v="4573 Stephen Oval East Daniel, TX 55268"/>
    <s v="Mobile"/>
    <s v="7284996674"/>
    <s v="10 AM - 7 PM"/>
    <n v="7"/>
    <s v="Available"/>
    <s v="None"/>
    <s v="96790"/>
    <d v="2024-02-03T00:00:00"/>
    <n v="2"/>
    <s v="Feb"/>
    <s v="566296"/>
    <s v="John Fuller"/>
    <s v="847"/>
    <n v="722"/>
    <n v="8"/>
    <n v="2310.4"/>
    <n v="288.8"/>
    <n v="0.35"/>
    <n v="808.64"/>
    <n v="0.35"/>
    <s v="₹2 K"/>
  </r>
  <r>
    <s v="Karnataka"/>
    <s v="Mysuru"/>
    <s v="Women"/>
    <s v="Jeans"/>
    <s v="80"/>
    <s v="434087"/>
    <s v="Rented"/>
    <d v="2023-11-27T00:00:00"/>
    <n v="1300"/>
    <s v="Zachary Russo"/>
    <s v="M88"/>
    <s v="35161 Rodriguez Mission Suite 615 Lopezshire, MO 92463"/>
    <s v="Mobile"/>
    <s v="7450509609"/>
    <s v="10 AM - 9 PM"/>
    <n v="6"/>
    <s v="Available"/>
    <s v="Alarm"/>
    <s v="25920"/>
    <d v="2024-02-24T00:00:00"/>
    <n v="2"/>
    <s v="Feb"/>
    <s v="514290"/>
    <s v="Jose Blevins"/>
    <s v="896"/>
    <n v="2248"/>
    <n v="6"/>
    <n v="5395.2000000000007"/>
    <n v="899.20000000000016"/>
    <n v="0.35"/>
    <n v="1888.3200000000002"/>
    <n v="0.35"/>
    <s v="₹5 K"/>
  </r>
  <r>
    <s v="Gujarat"/>
    <s v="Rajkot"/>
    <s v="Men"/>
    <s v="T-Shirts"/>
    <s v="24"/>
    <s v="439422"/>
    <s v="Rented"/>
    <d v="2021-07-20T00:00:00"/>
    <n v="1300"/>
    <s v="Brian Wilson"/>
    <s v="M12"/>
    <s v="913 Michael Port Crawfordbury, IL 94165"/>
    <s v="Landline"/>
    <s v="2046783827"/>
    <s v="11 AM - 8 PM"/>
    <n v="4"/>
    <s v="Not Available"/>
    <s v="None"/>
    <s v="22229"/>
    <d v="2024-02-06T00:00:00"/>
    <n v="2"/>
    <s v="Feb"/>
    <s v="484157"/>
    <s v="Bruce Rodriguez"/>
    <s v="448"/>
    <n v="2955"/>
    <n v="3"/>
    <n v="3546"/>
    <n v="1182"/>
    <n v="0.22"/>
    <n v="780.12"/>
    <n v="0.22"/>
    <s v="₹4 K"/>
  </r>
  <r>
    <s v="Uttar Pradesh"/>
    <s v="Varanasi"/>
    <s v="Women"/>
    <s v="Skirts"/>
    <s v="72"/>
    <s v="438654"/>
    <s v="Owned"/>
    <d v="2020-07-10T00:00:00"/>
    <n v="1000"/>
    <s v="David Riley"/>
    <s v="M81"/>
    <s v="1403 Hill Ranch Apt. 324 West Zachary, MO 95324"/>
    <s v="Mobile"/>
    <s v="8548877957"/>
    <s v="9 AM - 8 PM"/>
    <n v="8"/>
    <s v="Available"/>
    <s v="CCTV"/>
    <s v="12863"/>
    <d v="2024-02-02T00:00:00"/>
    <n v="2"/>
    <s v="Feb"/>
    <s v="423242"/>
    <s v="Catherine Baker"/>
    <s v="522"/>
    <n v="1905"/>
    <n v="7"/>
    <n v="5334"/>
    <n v="762"/>
    <n v="0.35"/>
    <n v="1866.8999999999999"/>
    <n v="0.35"/>
    <s v="₹5 K"/>
  </r>
  <r>
    <s v="Madhya Pradesh"/>
    <s v="Indore"/>
    <s v="Women"/>
    <s v="Hoodies"/>
    <s v="62"/>
    <s v="407911"/>
    <s v="Owned"/>
    <d v="2021-10-17T00:00:00"/>
    <n v="800"/>
    <s v="Juan Weaver"/>
    <s v="M6"/>
    <s v="USS Cook FPO AE 15639"/>
    <s v="Mobile"/>
    <s v="6264222875"/>
    <s v="11 AM - 8 PM"/>
    <n v="16"/>
    <s v="Not Available"/>
    <s v="CCTV"/>
    <s v="18406"/>
    <d v="2024-02-21T00:00:00"/>
    <n v="2"/>
    <s v="Feb"/>
    <s v="649572"/>
    <s v="Xavier Mata"/>
    <s v="563"/>
    <n v="1574"/>
    <n v="3"/>
    <n v="1888.8000000000002"/>
    <n v="629.6"/>
    <n v="0.35"/>
    <n v="661.08"/>
    <n v="0.35"/>
    <s v="₹2 K"/>
  </r>
  <r>
    <s v="Maharashtra"/>
    <s v="Solapur"/>
    <s v="Women"/>
    <s v="Dresses"/>
    <s v="29"/>
    <s v="414146"/>
    <s v="Rented"/>
    <d v="2024-07-08T00:00:00"/>
    <n v="1200"/>
    <s v="Laurie Parker"/>
    <s v="M99"/>
    <s v="3804 Marshall Spurs Suite 005 Henryhaven, FL 39176"/>
    <s v="Mobile"/>
    <s v="8657380809"/>
    <s v="11 AM - 8 PM"/>
    <n v="5"/>
    <s v="Not Available"/>
    <s v="None"/>
    <s v="68620"/>
    <d v="2024-02-07T00:00:00"/>
    <n v="2"/>
    <s v="Feb"/>
    <s v="212531"/>
    <s v="Christina Hunter"/>
    <s v="589"/>
    <n v="2363"/>
    <n v="6"/>
    <n v="5671.2000000000007"/>
    <n v="945.20000000000016"/>
    <n v="0.35"/>
    <n v="1984.92"/>
    <n v="0.35"/>
    <s v="₹6 K"/>
  </r>
  <r>
    <s v="Maharashtra"/>
    <s v="Pune"/>
    <s v="Men"/>
    <s v="Jeans"/>
    <s v="65"/>
    <s v="408545"/>
    <s v="Rented"/>
    <d v="2022-05-22T00:00:00"/>
    <n v="800"/>
    <s v="Julia Harrison"/>
    <s v="M48"/>
    <s v="34804 Lori Greens East Lisa, CT 34710"/>
    <s v="Mobile"/>
    <s v="8962597068"/>
    <s v="11 AM - 8 PM"/>
    <n v="9"/>
    <s v="Not Available"/>
    <s v="CCTV, Alarm"/>
    <s v="85100"/>
    <d v="2024-02-13T00:00:00"/>
    <n v="2"/>
    <s v="Feb"/>
    <s v="438732"/>
    <s v="Angela Alexander"/>
    <s v="707"/>
    <n v="1733"/>
    <n v="8"/>
    <n v="5545.6"/>
    <n v="693.2"/>
    <n v="0.22"/>
    <n v="1220.0320000000002"/>
    <n v="0.22"/>
    <s v="₹6 K"/>
  </r>
  <r>
    <s v="Maharashtra"/>
    <s v="Aurangabad"/>
    <s v="Women"/>
    <s v="T-Shirts"/>
    <s v="36"/>
    <s v="436479"/>
    <s v="Rented"/>
    <d v="2022-05-24T00:00:00"/>
    <n v="800"/>
    <s v="Kathleen Baker"/>
    <s v="M4"/>
    <s v="487 Caroline Drives North Stephanie, MD 92361"/>
    <s v="Landline"/>
    <s v="10615557681"/>
    <s v="10 AM - 9 PM"/>
    <n v="3"/>
    <s v="Available"/>
    <s v="CCTV, Alarm"/>
    <s v="34838"/>
    <d v="2024-02-01T00:00:00"/>
    <n v="2"/>
    <s v="Feb"/>
    <s v="383984"/>
    <s v="Robin Black"/>
    <s v="548"/>
    <n v="1847"/>
    <n v="7"/>
    <n v="5171.6000000000004"/>
    <n v="738.80000000000007"/>
    <n v="0.35"/>
    <n v="1810.06"/>
    <n v="0.35"/>
    <s v="₹5 K"/>
  </r>
  <r>
    <s v="Jharkhand"/>
    <s v="Ranchi"/>
    <s v="Women"/>
    <s v="Hoodies"/>
    <s v="59"/>
    <s v="410506"/>
    <s v="Rented"/>
    <d v="2024-07-22T00:00:00"/>
    <n v="1300"/>
    <s v="Ellen Mcclain"/>
    <s v="M85"/>
    <s v="20907 Brooke Junctions East Reginald, NJ 65025"/>
    <s v="Mobile"/>
    <s v="6077137176"/>
    <s v="10 AM - 7 PM"/>
    <n v="15"/>
    <s v="Not Available"/>
    <s v="Alarm"/>
    <s v="18834"/>
    <d v="2024-02-20T00:00:00"/>
    <n v="2"/>
    <s v="Feb"/>
    <s v="333603"/>
    <s v="Sheila Smith"/>
    <s v="984"/>
    <n v="1069"/>
    <n v="6"/>
    <n v="2565.6000000000004"/>
    <n v="427.60000000000008"/>
    <n v="0.35"/>
    <n v="897.96"/>
    <n v="0.35"/>
    <s v="₹3 K"/>
  </r>
  <r>
    <s v="Gujarat"/>
    <s v="Rajkot"/>
    <s v="Women"/>
    <s v="Sweaters"/>
    <s v="72"/>
    <s v="423728"/>
    <s v="Owned"/>
    <d v="2021-12-20T00:00:00"/>
    <n v="1200"/>
    <s v="Christopher Bradford"/>
    <s v="M85"/>
    <s v="393 Cardenas Unions Suite 509 West Amberland, PA 60209"/>
    <s v="Landline"/>
    <s v="0119959484"/>
    <s v="11 AM - 8 PM"/>
    <n v="6"/>
    <s v="Available"/>
    <s v="None"/>
    <s v="35748"/>
    <d v="2024-02-03T00:00:00"/>
    <n v="2"/>
    <s v="Feb"/>
    <s v="985018"/>
    <s v="Jeffrey Anderson"/>
    <s v="476"/>
    <n v="2289"/>
    <n v="1"/>
    <n v="915.6"/>
    <n v="915.6"/>
    <n v="0.35"/>
    <n v="320.45999999999998"/>
    <n v="0.35"/>
    <s v="₹915.6"/>
  </r>
  <r>
    <s v="Gujarat"/>
    <s v="Surat"/>
    <s v="Women"/>
    <s v="Pants"/>
    <s v="63"/>
    <s v="404535"/>
    <s v="Owned"/>
    <d v="2022-06-11T00:00:00"/>
    <n v="950"/>
    <s v="Lisa Cox"/>
    <s v="M8"/>
    <s v="349 Ethan Park Port Danielberg, OK 01892"/>
    <s v="Landline"/>
    <s v="1291023115"/>
    <s v="10 AM - 9 PM"/>
    <n v="12"/>
    <s v="Available"/>
    <s v="None"/>
    <s v="17566"/>
    <d v="2024-02-06T00:00:00"/>
    <n v="2"/>
    <s v="Feb"/>
    <s v="807719"/>
    <s v="Marcus Freeman"/>
    <s v="864"/>
    <n v="1024"/>
    <n v="8"/>
    <n v="3276.8"/>
    <n v="409.6"/>
    <n v="0.35"/>
    <n v="1146.8799999999999"/>
    <n v="0.35"/>
    <s v="₹3 K"/>
  </r>
  <r>
    <s v="Chhattisgarh"/>
    <s v="Chhattisgarh"/>
    <s v="Women"/>
    <s v="T-Shirts"/>
    <s v="98"/>
    <s v="404549"/>
    <s v="Owned"/>
    <d v="2022-07-08T00:00:00"/>
    <n v="800"/>
    <s v="Crystal Thompson"/>
    <s v="M11"/>
    <s v="218 Bailey Trafficway Lake Leslieberg, AR 46687"/>
    <s v="Mobile"/>
    <s v="6562551517"/>
    <s v="11 AM - 8 PM"/>
    <n v="12"/>
    <s v="Not Available"/>
    <s v="None"/>
    <s v="80181"/>
    <d v="2024-02-17T00:00:00"/>
    <n v="2"/>
    <s v="Feb"/>
    <s v="744599"/>
    <s v="Christina Vance"/>
    <s v="731"/>
    <n v="2848"/>
    <n v="8"/>
    <n v="9113.6"/>
    <n v="1139.2"/>
    <n v="0.35"/>
    <n v="3189.7599999999998"/>
    <n v="0.35"/>
    <s v="₹9 K"/>
  </r>
  <r>
    <s v="Jammu and Kashmir"/>
    <s v="Jammu"/>
    <s v="Women"/>
    <s v="T-Shirts"/>
    <s v="26"/>
    <s v="418135"/>
    <s v="Rented"/>
    <d v="2023-09-27T00:00:00"/>
    <n v="1000"/>
    <s v="Christopher Branch II"/>
    <s v="M10"/>
    <s v="5021 Gutierrez Tunnel East Sarahville, NV 16736"/>
    <s v="Landline"/>
    <s v="1303532827"/>
    <s v="11 AM - 8 PM"/>
    <n v="10"/>
    <s v="Not Available"/>
    <s v="Alarm"/>
    <s v="27969"/>
    <d v="2024-02-25T00:00:00"/>
    <n v="2"/>
    <s v="Feb"/>
    <s v="269600"/>
    <s v="Steven Torres"/>
    <s v="630"/>
    <n v="2738"/>
    <n v="5"/>
    <n v="5476"/>
    <n v="1095.2"/>
    <n v="0.35"/>
    <n v="1916.6"/>
    <n v="0.35"/>
    <s v="₹5 K"/>
  </r>
  <r>
    <s v="Tamil Nadu"/>
    <s v="Coimbatore"/>
    <s v="Women"/>
    <s v="Skirts"/>
    <s v="36"/>
    <s v="402480"/>
    <s v="Owned"/>
    <d v="2021-05-09T00:00:00"/>
    <n v="1200"/>
    <s v="Theresa Johnson"/>
    <s v="M52"/>
    <s v="USS Wallace FPO AP 72714"/>
    <s v="Landline"/>
    <s v="3555890526"/>
    <s v="11 AM - 8 PM"/>
    <n v="6"/>
    <s v="Not Available"/>
    <s v="CCTV, Alarm"/>
    <s v="68393"/>
    <d v="2024-02-14T00:00:00"/>
    <n v="2"/>
    <s v="Feb"/>
    <s v="945955"/>
    <s v="Jason Smith"/>
    <s v="772"/>
    <n v="669"/>
    <n v="2"/>
    <n v="535.20000000000005"/>
    <n v="267.60000000000002"/>
    <n v="0.35"/>
    <n v="187.32"/>
    <n v="0.35"/>
    <s v="₹535.2"/>
  </r>
  <r>
    <s v="Maharashtra"/>
    <s v="Nagpur"/>
    <s v="Kids"/>
    <s v="Jackets"/>
    <s v="58"/>
    <s v="406107"/>
    <s v="Rented"/>
    <d v="2023-05-18T00:00:00"/>
    <n v="950"/>
    <s v="James Phillips"/>
    <s v="M60"/>
    <s v="Unit 5426 Box 0976 DPO AP 22349"/>
    <s v="Landline"/>
    <s v="0874299625"/>
    <s v="10 AM - 9 PM"/>
    <n v="20"/>
    <s v="Not Available"/>
    <s v="None"/>
    <s v="60122"/>
    <d v="2024-02-15T00:00:00"/>
    <n v="2"/>
    <s v="Feb"/>
    <s v="166742"/>
    <s v="Arthur Wilson"/>
    <s v="885"/>
    <n v="930"/>
    <n v="1"/>
    <n v="372"/>
    <n v="372"/>
    <n v="0.28000000000000003"/>
    <n v="104.16000000000001"/>
    <n v="0.28000000000000003"/>
    <s v="₹372"/>
  </r>
  <r>
    <s v="Madhya Pradesh"/>
    <s v="Indore"/>
    <s v="Kids"/>
    <s v="Tops"/>
    <s v="32"/>
    <s v="431628"/>
    <s v="Rented"/>
    <d v="2021-12-21T00:00:00"/>
    <n v="1000"/>
    <s v="Diane Hernandez"/>
    <s v="M75"/>
    <s v="83700 Gay Island Suite 213 Sandrafurt, MI 02620"/>
    <s v="Mobile"/>
    <s v="7629717237"/>
    <s v="10 AM - 7 PM"/>
    <n v="7"/>
    <s v="Not Available"/>
    <s v="Alarm"/>
    <s v="77260"/>
    <d v="2024-02-15T00:00:00"/>
    <n v="2"/>
    <s v="Feb"/>
    <s v="839214"/>
    <s v="Abigail Day"/>
    <s v="288"/>
    <n v="930"/>
    <n v="4"/>
    <n v="1488"/>
    <n v="372"/>
    <n v="0.28000000000000003"/>
    <n v="416.64000000000004"/>
    <n v="0.28000000000000003"/>
    <s v="₹1 K"/>
  </r>
  <r>
    <s v="Gujarat"/>
    <s v="Vadodara"/>
    <s v="Kids"/>
    <s v="Hoodies"/>
    <s v="64"/>
    <s v="424403"/>
    <s v="Rented"/>
    <d v="2024-09-09T00:00:00"/>
    <n v="1100"/>
    <s v="Lori Brown"/>
    <s v="M24"/>
    <s v="23834 Jose Terrace Huberfurt, KS 23676"/>
    <s v="Mobile"/>
    <s v="9270194322"/>
    <s v="10 AM - 7 PM"/>
    <n v="19"/>
    <s v="Not Available"/>
    <s v="Alarm"/>
    <s v="63342"/>
    <d v="2024-02-28T00:00:00"/>
    <n v="2"/>
    <s v="Feb"/>
    <s v="283710"/>
    <s v="Rebecca Preston"/>
    <s v="623"/>
    <n v="2520"/>
    <n v="4"/>
    <n v="4032"/>
    <n v="1008"/>
    <n v="0.28000000000000003"/>
    <n v="1128.96"/>
    <n v="0.28000000000000003"/>
    <s v="₹4 K"/>
  </r>
  <r>
    <s v="Karnataka"/>
    <s v="Bengaluru"/>
    <s v="Women"/>
    <s v="Skirts"/>
    <s v="79"/>
    <s v="425702"/>
    <s v="Owned"/>
    <d v="2023-04-03T00:00:00"/>
    <n v="800"/>
    <s v="James Shelton"/>
    <s v="M78"/>
    <s v="838 Ashley Shore Apt. 242 Ninastad, NC 56884"/>
    <s v="Landline"/>
    <s v="1981925622"/>
    <s v="9 AM - 8 PM"/>
    <n v="11"/>
    <s v="Available"/>
    <s v="Alarm"/>
    <s v="38355"/>
    <d v="2024-02-21T00:00:00"/>
    <n v="2"/>
    <s v="Feb"/>
    <s v="328237"/>
    <s v="Scott White"/>
    <s v="269"/>
    <n v="702"/>
    <n v="6"/>
    <n v="1684.8000000000002"/>
    <n v="280.8"/>
    <n v="0.35"/>
    <n v="589.68000000000006"/>
    <n v="0.35"/>
    <s v="₹2 K"/>
  </r>
  <r>
    <s v="Uttar Pradesh"/>
    <s v="Kanpur"/>
    <s v="Kids"/>
    <s v="T-Shirts"/>
    <s v="29"/>
    <s v="433015"/>
    <s v="Owned"/>
    <d v="2020-09-01T00:00:00"/>
    <n v="1300"/>
    <s v="Dwayne Kelley"/>
    <s v="M30"/>
    <s v="38628 Rachael Dam Shannonmouth, MT 33120"/>
    <s v="Landline"/>
    <s v="2961910795"/>
    <s v="9 AM - 8 PM"/>
    <n v="10"/>
    <s v="Not Available"/>
    <s v="CCTV"/>
    <s v="45732"/>
    <d v="2024-02-22T00:00:00"/>
    <n v="2"/>
    <s v="Feb"/>
    <s v="694165"/>
    <s v="Zachary Martin"/>
    <s v="669"/>
    <n v="1356"/>
    <n v="3"/>
    <n v="1627.2"/>
    <n v="542.4"/>
    <n v="0.28000000000000003"/>
    <n v="455.61600000000004"/>
    <n v="0.28000000000000003"/>
    <s v="₹2 K"/>
  </r>
  <r>
    <s v="Maharashtra"/>
    <s v="Thane"/>
    <s v="Kids"/>
    <s v="Dresses"/>
    <s v="82"/>
    <s v="404594"/>
    <s v="Owned"/>
    <d v="2021-04-22T00:00:00"/>
    <n v="1400"/>
    <s v="Christopher Roth"/>
    <s v="M37"/>
    <s v="586 Rogers Union Port Justinbury, WY 75435"/>
    <s v="Landline"/>
    <s v="4125245326"/>
    <s v="11 AM - 8 PM"/>
    <n v="18"/>
    <s v="Not Available"/>
    <s v="CCTV"/>
    <s v="20467"/>
    <d v="2024-02-12T00:00:00"/>
    <n v="2"/>
    <s v="Feb"/>
    <s v="909723"/>
    <s v="Johnny Bailey"/>
    <s v="991"/>
    <n v="1288"/>
    <n v="8"/>
    <n v="4121.6000000000004"/>
    <n v="515.20000000000005"/>
    <n v="0.28000000000000003"/>
    <n v="1154.0480000000002"/>
    <n v="0.28000000000000003"/>
    <s v="₹4 K"/>
  </r>
  <r>
    <s v="Maharashtra"/>
    <s v="Solapur"/>
    <s v="Kids"/>
    <s v="Skirts"/>
    <s v="67"/>
    <s v="420931"/>
    <s v="Owned"/>
    <d v="2020-01-20T00:00:00"/>
    <n v="1000"/>
    <s v="Dana Hall"/>
    <s v="M49"/>
    <s v="5730 Baker Knolls Apt. 738 North Stephenland, WA 13474"/>
    <s v="Mobile"/>
    <s v="6593640722"/>
    <s v="9 AM - 8 PM"/>
    <n v="13"/>
    <s v="Available"/>
    <s v="Alarm"/>
    <s v="71310"/>
    <d v="2024-02-23T00:00:00"/>
    <n v="2"/>
    <s v="Feb"/>
    <s v="199927"/>
    <s v="Kyle Reed"/>
    <s v="338"/>
    <n v="792"/>
    <n v="2"/>
    <n v="633.6"/>
    <n v="316.8"/>
    <n v="0.28000000000000003"/>
    <n v="177.40800000000002"/>
    <n v="0.28000000000000003"/>
    <s v="₹633.6"/>
  </r>
  <r>
    <s v="Uttar Pradesh"/>
    <s v="Kanpur"/>
    <s v="Kids"/>
    <s v="Shirts"/>
    <s v="29"/>
    <s v="404977"/>
    <s v="Owned"/>
    <d v="2024-06-15T00:00:00"/>
    <n v="1400"/>
    <s v="David Navarro"/>
    <s v="M100"/>
    <s v="6093 Toni Way Nicoleshire, MN 32857"/>
    <s v="Landline"/>
    <s v="0828266065"/>
    <s v="9 AM - 8 PM"/>
    <n v="13"/>
    <s v="Available"/>
    <s v="CCTV, Alarm"/>
    <s v="19222"/>
    <d v="2024-02-05T00:00:00"/>
    <n v="2"/>
    <s v="Feb"/>
    <s v="494854"/>
    <s v="Chelsea Price"/>
    <s v="248"/>
    <n v="1580"/>
    <n v="8"/>
    <n v="5056"/>
    <n v="632"/>
    <n v="0.28000000000000003"/>
    <n v="1415.68"/>
    <n v="0.28000000000000003"/>
    <s v="₹5 K"/>
  </r>
  <r>
    <s v="Uttar Pradesh"/>
    <s v="Varanasi"/>
    <s v="Women"/>
    <s v="T-Shirts"/>
    <s v="86"/>
    <s v="402153"/>
    <s v="Owned"/>
    <d v="2021-08-14T00:00:00"/>
    <n v="1300"/>
    <s v="Ian White"/>
    <s v="M43"/>
    <s v="964 Bentley Station Sarahhaven, MO 93016"/>
    <s v="Landline"/>
    <s v="4860607581"/>
    <s v="9 AM - 8 PM"/>
    <n v="20"/>
    <s v="Available"/>
    <s v="CCTV"/>
    <s v="13336"/>
    <d v="2024-02-22T00:00:00"/>
    <n v="2"/>
    <s v="Feb"/>
    <s v="292395"/>
    <s v="Gabrielle Carlson"/>
    <s v="793"/>
    <n v="1299"/>
    <n v="7"/>
    <n v="3637.2000000000003"/>
    <n v="519.6"/>
    <n v="0.35"/>
    <n v="1273.02"/>
    <n v="0.35"/>
    <s v="₹4 K"/>
  </r>
  <r>
    <s v="Karnataka"/>
    <s v="Mysuru"/>
    <s v="Women"/>
    <s v="Shirts"/>
    <s v="55"/>
    <s v="413849"/>
    <s v="Rented"/>
    <d v="2023-07-09T00:00:00"/>
    <n v="1100"/>
    <s v="Mary Marshall"/>
    <s v="M25"/>
    <s v="18506 Tate Viaduct Suite 856 South Teresa, TX 87463"/>
    <s v="Mobile"/>
    <s v="7670914662"/>
    <s v="10 AM - 7 PM"/>
    <n v="10"/>
    <s v="Not Available"/>
    <s v="None"/>
    <s v="48337"/>
    <d v="2024-02-16T00:00:00"/>
    <n v="2"/>
    <s v="Feb"/>
    <s v="855835"/>
    <s v="Tara Guerrero"/>
    <s v="708"/>
    <n v="853"/>
    <n v="3"/>
    <n v="1023.6"/>
    <n v="341.2"/>
    <n v="0.35"/>
    <n v="358.26"/>
    <n v="0.35"/>
    <s v="₹1 K"/>
  </r>
  <r>
    <s v="Uttar Pradesh"/>
    <s v="Meerut"/>
    <s v="Women"/>
    <s v="Hoodies"/>
    <s v="11"/>
    <s v="424030"/>
    <s v="Rented"/>
    <d v="2024-11-03T00:00:00"/>
    <n v="950"/>
    <s v="Thomas Moon"/>
    <s v="M78"/>
    <s v="94822 Fuller Valley Apt. 632 Janiceport, GA 64382"/>
    <s v="Landline"/>
    <s v="3685248448"/>
    <s v="9 AM - 8 PM"/>
    <n v="20"/>
    <s v="Not Available"/>
    <s v="None"/>
    <s v="31068"/>
    <d v="2024-02-05T00:00:00"/>
    <n v="2"/>
    <s v="Feb"/>
    <s v="158457"/>
    <s v="Brianna Brown"/>
    <s v="788"/>
    <n v="2691"/>
    <n v="1"/>
    <n v="1076.4000000000001"/>
    <n v="1076.4000000000001"/>
    <n v="0.35"/>
    <n v="376.74"/>
    <n v="0.35"/>
    <s v="₹1 K"/>
  </r>
  <r>
    <s v="Maharashtra"/>
    <s v="Nashik"/>
    <s v="Men"/>
    <s v="Jackets"/>
    <s v="61"/>
    <s v="431020"/>
    <s v="Rented"/>
    <d v="2023-03-30T00:00:00"/>
    <n v="800"/>
    <s v="Valerie Hanson"/>
    <s v="M17"/>
    <s v="0127 Long Glen Peterberg, OR 37992"/>
    <s v="Landline"/>
    <s v="4060384453"/>
    <s v="9 AM - 8 PM"/>
    <n v="3"/>
    <s v="Available"/>
    <s v="CCTV, Alarm"/>
    <s v="85433"/>
    <d v="2024-02-22T00:00:00"/>
    <n v="2"/>
    <s v="Feb"/>
    <s v="253824"/>
    <s v="Christopher Cox"/>
    <s v="272"/>
    <n v="2027"/>
    <n v="6"/>
    <n v="4864.8"/>
    <n v="810.80000000000007"/>
    <n v="0.22"/>
    <n v="1070.2560000000001"/>
    <n v="0.22"/>
    <s v="₹5 K"/>
  </r>
  <r>
    <s v="Andhra Pradesh"/>
    <s v="Visakhapatnam"/>
    <s v="Women"/>
    <s v="Hoodies"/>
    <s v="54"/>
    <s v="409134"/>
    <s v="Owned"/>
    <d v="2021-10-18T00:00:00"/>
    <n v="1400"/>
    <s v="Chad Scott"/>
    <s v="M13"/>
    <s v="04100 Garcia Isle New Richardchester, KY 76072"/>
    <s v="Mobile"/>
    <s v="6717707501"/>
    <s v="10 AM - 7 PM"/>
    <n v="16"/>
    <s v="Available"/>
    <s v="CCTV"/>
    <s v="13907"/>
    <d v="2024-02-16T00:00:00"/>
    <n v="2"/>
    <s v="Feb"/>
    <s v="667652"/>
    <s v="John Campbell"/>
    <s v="772"/>
    <n v="1839"/>
    <n v="3"/>
    <n v="2206.8000000000002"/>
    <n v="735.6"/>
    <n v="0.35"/>
    <n v="772.38"/>
    <n v="0.35"/>
    <s v="₹2 K"/>
  </r>
  <r>
    <s v="Bihar"/>
    <s v="Patna"/>
    <s v="Women"/>
    <s v="Dresses"/>
    <s v="19"/>
    <s v="435985"/>
    <s v="Owned"/>
    <d v="2021-06-12T00:00:00"/>
    <n v="1100"/>
    <s v="Terri Hubbard"/>
    <s v="M76"/>
    <s v="65990 Douglas Lights Suite 914 Williamshaven, NE 92519"/>
    <s v="Landline"/>
    <s v="4243982085"/>
    <s v="10 AM - 9 PM"/>
    <n v="5"/>
    <s v="Not Available"/>
    <s v="CCTV, Alarm"/>
    <s v="35755"/>
    <d v="2024-02-25T00:00:00"/>
    <n v="2"/>
    <s v="Feb"/>
    <s v="353664"/>
    <s v="Samantha Garcia"/>
    <s v="641"/>
    <n v="826"/>
    <n v="2"/>
    <n v="660.80000000000007"/>
    <n v="330.40000000000003"/>
    <n v="0.35"/>
    <n v="231.28"/>
    <n v="0.35"/>
    <s v="₹660.8"/>
  </r>
  <r>
    <s v="Uttar Pradesh"/>
    <s v="Noida"/>
    <s v="Men"/>
    <s v="Hoodies"/>
    <s v="27"/>
    <s v="414172"/>
    <s v="Rented"/>
    <d v="2021-12-01T00:00:00"/>
    <n v="1100"/>
    <s v="Joseph Walker"/>
    <s v="M2"/>
    <s v="32846 Woodard Extension Aprilville, AR 31400"/>
    <s v="Landline"/>
    <s v="14346520789"/>
    <s v="10 AM - 9 PM"/>
    <n v="13"/>
    <s v="Not Available"/>
    <s v="CCTV"/>
    <s v="50914"/>
    <d v="2024-02-18T00:00:00"/>
    <n v="2"/>
    <s v="Feb"/>
    <s v="115387"/>
    <s v="Erik Lopez"/>
    <s v="611"/>
    <n v="1014"/>
    <n v="8"/>
    <n v="3244.8"/>
    <n v="405.6"/>
    <n v="0.22"/>
    <n v="713.85599999999999"/>
    <n v="0.22"/>
    <s v="₹3 K"/>
  </r>
  <r>
    <s v="Maharashtra"/>
    <s v="Thane"/>
    <s v="Men"/>
    <s v="Jackets"/>
    <s v="96"/>
    <s v="420537"/>
    <s v="Rented"/>
    <d v="2023-12-08T00:00:00"/>
    <n v="1100"/>
    <s v="Ashley Snyder"/>
    <s v="M66"/>
    <s v="153 Andrea Ranch Suite 014 New Antoniofurt, WV 66009"/>
    <s v="Landline"/>
    <s v="3685945517"/>
    <s v="11 AM - 8 PM"/>
    <n v="15"/>
    <s v="Available"/>
    <s v="CCTV, Alarm"/>
    <s v="65688"/>
    <d v="2024-02-11T00:00:00"/>
    <n v="2"/>
    <s v="Feb"/>
    <s v="963560"/>
    <s v="Chelsea Bradford"/>
    <s v="858"/>
    <n v="2372"/>
    <n v="7"/>
    <n v="6641.6"/>
    <n v="948.80000000000007"/>
    <n v="0.22"/>
    <n v="1461.152"/>
    <n v="0.22"/>
    <s v="₹7 K"/>
  </r>
  <r>
    <s v="Karnataka"/>
    <s v="Bengaluru"/>
    <s v="Men"/>
    <s v="Shoes"/>
    <s v="7"/>
    <s v="415106"/>
    <s v="Owned"/>
    <d v="2021-12-29T00:00:00"/>
    <n v="1200"/>
    <s v="Elizabeth Gutierrez"/>
    <s v="M100"/>
    <s v="806 Brown Hill Suite 293 Hernandezshire, TX 22720"/>
    <s v="Landline"/>
    <s v="5831037589"/>
    <s v="11 AM - 8 PM"/>
    <n v="6"/>
    <s v="Not Available"/>
    <s v="CCTV, Alarm"/>
    <s v="62225"/>
    <d v="2024-02-02T00:00:00"/>
    <n v="2"/>
    <s v="Feb"/>
    <s v="337604"/>
    <s v="Brandon Garrett"/>
    <s v="500"/>
    <n v="1328"/>
    <n v="7"/>
    <n v="3718.4"/>
    <n v="531.20000000000005"/>
    <n v="0.22"/>
    <n v="818.048"/>
    <n v="0.22"/>
    <s v="₹4 K"/>
  </r>
  <r>
    <s v="Jammu and Kashmir"/>
    <s v="Jammu"/>
    <s v="Men"/>
    <s v="Skirts"/>
    <s v="42"/>
    <s v="435161"/>
    <s v="Owned"/>
    <d v="2021-03-01T00:00:00"/>
    <n v="1400"/>
    <s v="Steven Jones"/>
    <s v="M6"/>
    <s v="06816 Suarez Drive Apt. 483 West Williamtown, WI 94558"/>
    <s v="Mobile"/>
    <s v="8224085991"/>
    <s v="10 AM - 9 PM"/>
    <n v="10"/>
    <s v="Not Available"/>
    <s v="Alarm"/>
    <s v="62316"/>
    <d v="2024-02-10T00:00:00"/>
    <n v="2"/>
    <s v="Feb"/>
    <s v="520236"/>
    <s v="Paul George"/>
    <s v="283"/>
    <n v="2870"/>
    <n v="3"/>
    <n v="3444"/>
    <n v="1148"/>
    <n v="0.22"/>
    <n v="757.68"/>
    <n v="0.22"/>
    <s v="₹3 K"/>
  </r>
  <r>
    <s v="Goa"/>
    <s v="Goa"/>
    <s v="Women"/>
    <s v="T-Shirts"/>
    <s v="70"/>
    <s v="430762"/>
    <s v="Rented"/>
    <d v="2023-02-24T00:00:00"/>
    <n v="1400"/>
    <s v="Stephen Lopez"/>
    <s v="M42"/>
    <s v="USNV Moore FPO AE 31476"/>
    <s v="Mobile"/>
    <s v="7493764291"/>
    <s v="10 AM - 7 PM"/>
    <n v="20"/>
    <s v="Not Available"/>
    <s v="Alarm"/>
    <s v="21953"/>
    <d v="2024-02-08T00:00:00"/>
    <n v="2"/>
    <s v="Feb"/>
    <s v="813523"/>
    <s v="Sydney Cook"/>
    <s v="352"/>
    <n v="889"/>
    <n v="4"/>
    <n v="1422.4"/>
    <n v="355.6"/>
    <n v="0.35"/>
    <n v="497.84"/>
    <n v="0.35"/>
    <s v="₹1 K"/>
  </r>
  <r>
    <s v="Madhya Pradesh"/>
    <s v="Bhopal"/>
    <s v="Women"/>
    <s v="Tops"/>
    <s v="65"/>
    <s v="417835"/>
    <s v="Rented"/>
    <d v="2024-08-01T00:00:00"/>
    <n v="1400"/>
    <s v="James Rocha"/>
    <s v="M39"/>
    <s v="65072 Tran Groves Amandaport, GA 90068"/>
    <s v="Landline"/>
    <s v="15005423542"/>
    <s v="11 AM - 8 PM"/>
    <n v="8"/>
    <s v="Not Available"/>
    <s v="None"/>
    <s v="96483"/>
    <d v="2024-02-09T00:00:00"/>
    <n v="2"/>
    <s v="Feb"/>
    <s v="758789"/>
    <s v="Timothy Kelly"/>
    <s v="712"/>
    <n v="1002"/>
    <n v="8"/>
    <n v="3206.4"/>
    <n v="400.8"/>
    <n v="0.35"/>
    <n v="1122.24"/>
    <n v="0.35"/>
    <s v="₹3 K"/>
  </r>
  <r>
    <s v="Chhattisgarh"/>
    <s v="Chhattisgarh"/>
    <s v="Women"/>
    <s v="Dresses"/>
    <s v="95"/>
    <s v="436562"/>
    <s v="Owned"/>
    <d v="2020-05-11T00:00:00"/>
    <n v="1300"/>
    <s v="Elizabeth Hall"/>
    <s v="M26"/>
    <s v="7128 Scott View Apt. 943 Lake Denise, LA 76981"/>
    <s v="Landline"/>
    <s v="0126443003"/>
    <s v="11 AM - 8 PM"/>
    <n v="10"/>
    <s v="Not Available"/>
    <s v="Alarm"/>
    <s v="15879"/>
    <d v="2024-02-01T00:00:00"/>
    <n v="2"/>
    <s v="Feb"/>
    <s v="118764"/>
    <s v="Jonathon Lopez"/>
    <s v="803"/>
    <n v="2715"/>
    <n v="7"/>
    <n v="7602"/>
    <n v="1086"/>
    <n v="0.35"/>
    <n v="2660.7"/>
    <n v="0.35"/>
    <s v="₹8 K"/>
  </r>
  <r>
    <s v="Maharashtra"/>
    <s v="Mumbai"/>
    <s v="Kids"/>
    <s v="Shirts"/>
    <s v="37"/>
    <s v="411973"/>
    <s v="Rented"/>
    <d v="2021-08-16T00:00:00"/>
    <n v="1400"/>
    <s v="Pamela Smith"/>
    <s v="M38"/>
    <s v="080 William Circles North Jennyfort, NJ 62559"/>
    <s v="Mobile"/>
    <s v="8054746482"/>
    <s v="10 AM - 7 PM"/>
    <n v="4"/>
    <s v="Not Available"/>
    <s v="Alarm"/>
    <s v="80246"/>
    <d v="2024-02-04T00:00:00"/>
    <n v="2"/>
    <s v="Feb"/>
    <s v="854323"/>
    <s v="Patricia Flores"/>
    <s v="434"/>
    <n v="1320"/>
    <n v="4"/>
    <n v="2112"/>
    <n v="528"/>
    <n v="0.28000000000000003"/>
    <n v="591.36"/>
    <n v="0.28000000000000003"/>
    <s v="₹2 K"/>
  </r>
  <r>
    <s v="Gujarat"/>
    <s v="Rajkot"/>
    <s v="Women"/>
    <s v="Shirts"/>
    <s v="97"/>
    <s v="407876"/>
    <s v="Owned"/>
    <d v="2021-06-23T00:00:00"/>
    <n v="1000"/>
    <s v="Nicholas Evans DDS"/>
    <s v="M66"/>
    <s v="Unit 0755 Box 2369 DPO AE 63863"/>
    <s v="Landline"/>
    <s v="1922224543"/>
    <s v="10 AM - 7 PM"/>
    <n v="19"/>
    <s v="Available"/>
    <s v="Alarm"/>
    <s v="55748"/>
    <d v="2024-02-29T00:00:00"/>
    <n v="2"/>
    <s v="Feb"/>
    <s v="967655"/>
    <s v="James Burgess"/>
    <s v="313"/>
    <n v="2436"/>
    <n v="5"/>
    <n v="4872"/>
    <n v="974.4"/>
    <n v="0.35"/>
    <n v="1705.1999999999998"/>
    <n v="0.35"/>
    <s v="₹5 K"/>
  </r>
  <r>
    <s v="Uttar Pradesh"/>
    <s v="Lucknow"/>
    <s v="Women"/>
    <s v="Shoes"/>
    <s v="73"/>
    <s v="433538"/>
    <s v="Rented"/>
    <d v="2024-01-03T00:00:00"/>
    <n v="1300"/>
    <s v="Rachael Ford"/>
    <s v="M97"/>
    <s v="USS Gomez FPO AA 20279"/>
    <s v="Mobile"/>
    <s v="6427289772"/>
    <s v="11 AM - 8 PM"/>
    <n v="15"/>
    <s v="Available"/>
    <s v="CCTV"/>
    <s v="69810"/>
    <d v="2024-02-17T00:00:00"/>
    <n v="2"/>
    <s v="Feb"/>
    <s v="330925"/>
    <s v="Theresa Greene"/>
    <s v="573"/>
    <n v="662"/>
    <n v="8"/>
    <n v="2118.4"/>
    <n v="264.8"/>
    <n v="0.35"/>
    <n v="741.43999999999994"/>
    <n v="0.35"/>
    <s v="₹2 K"/>
  </r>
  <r>
    <s v="Maharashtra"/>
    <s v="Aurangabad"/>
    <s v="Men"/>
    <s v="T-Shirts"/>
    <s v="64"/>
    <s v="401419"/>
    <s v="Owned"/>
    <d v="2020-03-22T00:00:00"/>
    <n v="1000"/>
    <s v="Amy Turner"/>
    <s v="M76"/>
    <s v="05454 Lee Islands Brendaport, WI 98441"/>
    <s v="Landline"/>
    <s v="3228875956"/>
    <s v="11 AM - 8 PM"/>
    <n v="4"/>
    <s v="Available"/>
    <s v="None"/>
    <s v="30240"/>
    <d v="2024-02-02T00:00:00"/>
    <n v="2"/>
    <s v="Feb"/>
    <s v="946897"/>
    <s v="Seth Parks DVM"/>
    <s v="829"/>
    <n v="2996"/>
    <n v="1"/>
    <n v="1198.4000000000001"/>
    <n v="1198.4000000000001"/>
    <n v="0.22"/>
    <n v="263.64800000000002"/>
    <n v="0.22"/>
    <s v="₹1 K"/>
  </r>
  <r>
    <s v="West Bengal"/>
    <s v="Kolkata"/>
    <s v="Kids"/>
    <s v="Hoodies"/>
    <s v="83"/>
    <s v="410818"/>
    <s v="Owned"/>
    <d v="2020-03-06T00:00:00"/>
    <n v="1400"/>
    <s v="Jeffery Mcdonald"/>
    <s v="M11"/>
    <s v="1037 Olson Trail Apt. 528 Joestad, TX 80143"/>
    <s v="Landline"/>
    <s v="1870885825"/>
    <s v="9 AM - 8 PM"/>
    <n v="19"/>
    <s v="Available"/>
    <s v="None"/>
    <s v="15541"/>
    <d v="2024-02-17T00:00:00"/>
    <n v="2"/>
    <s v="Feb"/>
    <s v="564641"/>
    <s v="William Marks"/>
    <s v="479"/>
    <n v="2740"/>
    <n v="5"/>
    <n v="5480"/>
    <n v="1096"/>
    <n v="0.28000000000000003"/>
    <n v="1534.4"/>
    <n v="0.28000000000000003"/>
    <s v="₹5 K"/>
  </r>
  <r>
    <s v="Jammu and Kashmir"/>
    <s v="Jammu"/>
    <s v="Kids"/>
    <s v="T-Shirts"/>
    <s v="43"/>
    <s v="438799"/>
    <s v="Owned"/>
    <d v="2022-03-11T00:00:00"/>
    <n v="1300"/>
    <s v="Jennifer Scott"/>
    <s v="M11"/>
    <s v="9602 Shelley Burg Ashleyview, OR 68399"/>
    <s v="Landline"/>
    <s v="5053298403"/>
    <s v="11 AM - 8 PM"/>
    <n v="8"/>
    <s v="Not Available"/>
    <s v="CCTV, Alarm"/>
    <s v="28288"/>
    <d v="2024-02-08T00:00:00"/>
    <n v="2"/>
    <s v="Feb"/>
    <s v="950382"/>
    <s v="Caleb Jefferson"/>
    <s v="242"/>
    <n v="2318"/>
    <n v="6"/>
    <n v="5563.2000000000007"/>
    <n v="927.20000000000016"/>
    <n v="0.28000000000000003"/>
    <n v="1557.6960000000004"/>
    <n v="0.28000000000000003"/>
    <s v="₹6 K"/>
  </r>
  <r>
    <s v="West Bengal"/>
    <s v="Kolkata"/>
    <s v="Kids"/>
    <s v="Tops"/>
    <s v="68"/>
    <s v="409108"/>
    <s v="Owned"/>
    <d v="2020-07-13T00:00:00"/>
    <n v="1000"/>
    <s v="Jason Marsh"/>
    <s v="M24"/>
    <s v="4057 Brown Centers Danielmouth, WV 28772"/>
    <s v="Mobile"/>
    <s v="8562013440"/>
    <s v="10 AM - 7 PM"/>
    <n v="4"/>
    <s v="Not Available"/>
    <s v="CCTV"/>
    <s v="28586"/>
    <d v="2024-02-17T00:00:00"/>
    <n v="2"/>
    <s v="Feb"/>
    <s v="800784"/>
    <s v="Corey Woods"/>
    <s v="949"/>
    <n v="2087"/>
    <n v="5"/>
    <n v="4174"/>
    <n v="834.8"/>
    <n v="0.28000000000000003"/>
    <n v="1168.72"/>
    <n v="0.28000000000000003"/>
    <s v="₹4 K"/>
  </r>
  <r>
    <s v="Uttar Pradesh"/>
    <s v="Lucknow"/>
    <s v="Kids"/>
    <s v="T-Shirts"/>
    <s v="5"/>
    <s v="406868"/>
    <s v="Rented"/>
    <d v="2022-05-13T00:00:00"/>
    <n v="1400"/>
    <s v="John Archer"/>
    <s v="M61"/>
    <s v="6471 Diana Crossing South Andrew, CO 79944"/>
    <s v="Landline"/>
    <s v="4490548592"/>
    <s v="11 AM - 8 PM"/>
    <n v="12"/>
    <s v="Not Available"/>
    <s v="Alarm"/>
    <s v="11100"/>
    <d v="2024-02-21T00:00:00"/>
    <n v="2"/>
    <s v="Feb"/>
    <s v="486337"/>
    <s v="Brittney Mathis"/>
    <s v="977"/>
    <n v="657"/>
    <n v="7"/>
    <n v="1839.6000000000001"/>
    <n v="262.8"/>
    <n v="0.28000000000000003"/>
    <n v="515.08800000000008"/>
    <n v="0.28000000000000003"/>
    <s v="₹2 K"/>
  </r>
  <r>
    <s v="Bihar"/>
    <s v="Patna"/>
    <s v="Kids"/>
    <s v="T-Shirts"/>
    <s v="1"/>
    <s v="430827"/>
    <s v="Owned"/>
    <d v="2020-05-12T00:00:00"/>
    <n v="1100"/>
    <s v="Jeff Gaines"/>
    <s v="M33"/>
    <s v="86027 Johnson Heights Suite 812 West Christophermouth, DC 19845"/>
    <s v="Mobile"/>
    <s v="9622651044"/>
    <s v="10 AM - 9 PM"/>
    <n v="4"/>
    <s v="Not Available"/>
    <s v="Alarm"/>
    <s v="79286"/>
    <d v="2024-02-13T00:00:00"/>
    <n v="2"/>
    <s v="Feb"/>
    <s v="559217"/>
    <s v="Tom Patrick"/>
    <s v="592"/>
    <n v="2320"/>
    <n v="3"/>
    <n v="2784"/>
    <n v="928"/>
    <n v="0.28000000000000003"/>
    <n v="779.5200000000001"/>
    <n v="0.28000000000000003"/>
    <s v="₹3 K"/>
  </r>
  <r>
    <s v="Madhya Pradesh"/>
    <s v="Bhopal"/>
    <s v="Women"/>
    <s v="Jackets"/>
    <s v="72"/>
    <s v="423983"/>
    <s v="Owned"/>
    <d v="2020-09-27T00:00:00"/>
    <n v="1300"/>
    <s v="Mary Callahan"/>
    <s v="M57"/>
    <s v="8911 Carlos Gateway South Elizabeth, SD 73802"/>
    <s v="Landline"/>
    <s v="4446269526"/>
    <s v="10 AM - 7 PM"/>
    <n v="13"/>
    <s v="Not Available"/>
    <s v="CCTV"/>
    <s v="18849"/>
    <d v="2024-02-21T00:00:00"/>
    <n v="2"/>
    <s v="Feb"/>
    <s v="745496"/>
    <s v="Robert Wheeler"/>
    <s v="442"/>
    <n v="1718"/>
    <n v="6"/>
    <n v="4123.2"/>
    <n v="687.19999999999993"/>
    <n v="0.35"/>
    <n v="1443.12"/>
    <n v="0.35"/>
    <s v="₹4 K"/>
  </r>
  <r>
    <s v="Maharashtra"/>
    <s v="Satara"/>
    <s v="Men"/>
    <s v="Shoes"/>
    <s v="4"/>
    <s v="418661"/>
    <s v="Owned"/>
    <d v="2024-04-20T00:00:00"/>
    <n v="1200"/>
    <s v="Stephanie Walker"/>
    <s v="M30"/>
    <s v="9592 Robin Fort Apt. 598 Thompsonhaven, NC 88940"/>
    <s v="Landline"/>
    <s v="4508787137"/>
    <s v="11 AM - 8 PM"/>
    <n v="18"/>
    <s v="Available"/>
    <s v="CCTV"/>
    <s v="84331"/>
    <d v="2024-02-27T00:00:00"/>
    <n v="2"/>
    <s v="Feb"/>
    <s v="971847"/>
    <s v="Bobby Mitchell"/>
    <s v="974"/>
    <n v="1555"/>
    <n v="5"/>
    <n v="3110"/>
    <n v="622"/>
    <n v="0.22"/>
    <n v="684.2"/>
    <n v="0.22"/>
    <s v="₹3 K"/>
  </r>
  <r>
    <s v="Karnataka"/>
    <s v="Bengaluru"/>
    <s v="Men"/>
    <s v="Dresses"/>
    <s v="55"/>
    <s v="417045"/>
    <s v="Rented"/>
    <d v="2022-09-27T00:00:00"/>
    <n v="800"/>
    <s v="Katelyn Keller"/>
    <s v="M4"/>
    <s v="31362 Wang Island Weaverside, MO 07079"/>
    <s v="Mobile"/>
    <s v="6818155083"/>
    <s v="11 AM - 8 PM"/>
    <n v="19"/>
    <s v="Not Available"/>
    <s v="Alarm"/>
    <s v="36744"/>
    <d v="2024-02-07T00:00:00"/>
    <n v="2"/>
    <s v="Feb"/>
    <s v="751359"/>
    <s v="Kristine Blevins"/>
    <s v="810"/>
    <n v="2618"/>
    <n v="1"/>
    <n v="1047.2"/>
    <n v="1047.2"/>
    <n v="0.22"/>
    <n v="230.38400000000001"/>
    <n v="0.22"/>
    <s v="₹1 K"/>
  </r>
  <r>
    <s v="Karnataka"/>
    <s v="Mysuru"/>
    <s v="Men"/>
    <s v="T-Shirts"/>
    <s v="75"/>
    <s v="405128"/>
    <s v="Owned"/>
    <d v="2020-09-12T00:00:00"/>
    <n v="1000"/>
    <s v="Richard Hammond"/>
    <s v="M32"/>
    <s v="7012 Kenneth Mount New Markfort, KS 14155"/>
    <s v="Landline"/>
    <s v="4603335489"/>
    <s v="10 AM - 9 PM"/>
    <n v="4"/>
    <s v="Not Available"/>
    <s v="Alarm"/>
    <s v="16302"/>
    <d v="2024-02-18T00:00:00"/>
    <n v="2"/>
    <s v="Feb"/>
    <s v="581617"/>
    <s v="Stephen Davis"/>
    <s v="252"/>
    <n v="2819"/>
    <n v="2"/>
    <n v="2255.2000000000003"/>
    <n v="1127.6000000000001"/>
    <n v="0.22"/>
    <n v="496.14400000000006"/>
    <n v="0.22"/>
    <s v="₹2 K"/>
  </r>
  <r>
    <s v="Gujarat"/>
    <s v="Rajkot"/>
    <s v="Men"/>
    <s v="T-Shirts"/>
    <s v="8"/>
    <s v="435077"/>
    <s v="Owned"/>
    <d v="2022-12-28T00:00:00"/>
    <n v="1400"/>
    <s v="Ashley Ferguson"/>
    <s v="M39"/>
    <s v="27804 Tyler Points Suite 989 North Sara, CT 94977"/>
    <s v="Landline"/>
    <s v="4206947203"/>
    <s v="11 AM - 8 PM"/>
    <n v="8"/>
    <s v="Available"/>
    <s v="None"/>
    <s v="97149"/>
    <d v="2024-02-10T00:00:00"/>
    <n v="2"/>
    <s v="Feb"/>
    <s v="443965"/>
    <s v="Lisa Carter"/>
    <s v="761"/>
    <n v="2410"/>
    <n v="1"/>
    <n v="964"/>
    <n v="964"/>
    <n v="0.22"/>
    <n v="212.08"/>
    <n v="0.22"/>
    <s v="₹964"/>
  </r>
  <r>
    <s v="Madhya Pradesh"/>
    <s v="Bhopal"/>
    <s v="Men"/>
    <s v="Pants"/>
    <s v="16"/>
    <s v="437701"/>
    <s v="Rented"/>
    <d v="2023-11-19T00:00:00"/>
    <n v="1100"/>
    <s v="Zachary Molina"/>
    <s v="M8"/>
    <s v="03696 Smith Inlet Apt. 672 Carlmouth, MO 22834"/>
    <s v="Landline"/>
    <s v="17111231003"/>
    <s v="10 AM - 7 PM"/>
    <n v="19"/>
    <s v="Not Available"/>
    <s v="None"/>
    <s v="28103"/>
    <d v="2024-02-03T00:00:00"/>
    <n v="2"/>
    <s v="Feb"/>
    <s v="705838"/>
    <s v="William Hall"/>
    <s v="387"/>
    <n v="1092"/>
    <n v="2"/>
    <n v="873.6"/>
    <n v="436.8"/>
    <n v="0.22"/>
    <n v="192.19200000000001"/>
    <n v="0.22"/>
    <s v="₹873.6"/>
  </r>
  <r>
    <s v="Uttar Pradesh"/>
    <s v="Kanpur"/>
    <s v="Women"/>
    <s v="Tops"/>
    <s v="48"/>
    <s v="401007"/>
    <s v="Owned"/>
    <d v="2020-05-04T00:00:00"/>
    <n v="1400"/>
    <s v="Steven Hernandez"/>
    <s v="M68"/>
    <s v="4191 Moran Glen Robertfort, LA 48601"/>
    <s v="Landline"/>
    <s v="0498299014"/>
    <s v="11 AM - 8 PM"/>
    <n v="12"/>
    <s v="Not Available"/>
    <s v="CCTV"/>
    <s v="13747"/>
    <d v="2024-02-27T00:00:00"/>
    <n v="2"/>
    <s v="Feb"/>
    <s v="807252"/>
    <s v="Alexander Berry"/>
    <s v="216"/>
    <n v="762"/>
    <n v="1"/>
    <n v="304.8"/>
    <n v="304.8"/>
    <n v="0.35"/>
    <n v="106.67999999999999"/>
    <n v="0.35"/>
    <s v="₹304.8"/>
  </r>
  <r>
    <s v="Tamil Nadu"/>
    <s v="Madurai"/>
    <s v="Women"/>
    <s v="Dresses"/>
    <s v="58"/>
    <s v="415003"/>
    <s v="Rented"/>
    <d v="2023-03-16T00:00:00"/>
    <n v="1000"/>
    <s v="Eric Jensen"/>
    <s v="M34"/>
    <s v="7551 Natasha Cliff Suite 300 North Davidfurt, WY 02534"/>
    <s v="Landline"/>
    <s v="3450885860"/>
    <s v="10 AM - 9 PM"/>
    <n v="16"/>
    <s v="Not Available"/>
    <s v="None"/>
    <s v="95993"/>
    <d v="2024-02-07T00:00:00"/>
    <n v="2"/>
    <s v="Feb"/>
    <s v="342872"/>
    <s v="Jason Ward"/>
    <s v="670"/>
    <n v="2490"/>
    <n v="6"/>
    <n v="5976"/>
    <n v="996"/>
    <n v="0.35"/>
    <n v="2091.6"/>
    <n v="0.35"/>
    <s v="₹6 K"/>
  </r>
  <r>
    <s v="Delhi"/>
    <s v="New Delhi"/>
    <s v="Women"/>
    <s v="Shoes"/>
    <s v="61"/>
    <s v="412992"/>
    <s v="Owned"/>
    <d v="2023-10-22T00:00:00"/>
    <n v="950"/>
    <s v="Christopher Wong"/>
    <s v="M28"/>
    <s v="5361 Arnold Stravenue Suite 953 Starkfort, NM 69748"/>
    <s v="Landline"/>
    <s v="19270699825"/>
    <s v="10 AM - 9 PM"/>
    <n v="18"/>
    <s v="Not Available"/>
    <s v="None"/>
    <s v="34382"/>
    <d v="2024-02-19T00:00:00"/>
    <n v="2"/>
    <s v="Feb"/>
    <s v="518489"/>
    <s v="Brian Brady"/>
    <s v="426"/>
    <n v="1794"/>
    <n v="7"/>
    <n v="5023.2000000000007"/>
    <n v="717.60000000000014"/>
    <n v="0.35"/>
    <n v="1758.1200000000001"/>
    <n v="0.35"/>
    <s v="₹5 K"/>
  </r>
  <r>
    <s v="Maharashtra"/>
    <s v="Kolhapur"/>
    <s v="Men"/>
    <s v="Tops"/>
    <s v="14"/>
    <s v="402604"/>
    <s v="Rented"/>
    <d v="2021-09-14T00:00:00"/>
    <n v="1400"/>
    <s v="Manuel Cooper"/>
    <s v="M2"/>
    <s v="USS Torres FPO AA 87238"/>
    <s v="Landline"/>
    <s v="1749929631"/>
    <s v="10 AM - 7 PM"/>
    <n v="16"/>
    <s v="Available"/>
    <s v="Alarm"/>
    <s v="96314"/>
    <d v="2024-02-20T00:00:00"/>
    <n v="2"/>
    <s v="Feb"/>
    <s v="285850"/>
    <s v="Andrew Carter"/>
    <s v="713"/>
    <n v="812"/>
    <n v="6"/>
    <n v="1948.8000000000002"/>
    <n v="324.8"/>
    <n v="0.22"/>
    <n v="428.73600000000005"/>
    <n v="0.22"/>
    <s v="₹2 K"/>
  </r>
  <r>
    <s v="Maharashtra"/>
    <s v="Nagpur"/>
    <s v="Men"/>
    <s v="Tops"/>
    <s v="78"/>
    <s v="435387"/>
    <s v="Owned"/>
    <d v="2023-08-08T00:00:00"/>
    <n v="1400"/>
    <s v="Terri Jones"/>
    <s v="M25"/>
    <s v="364 Wesley Fords New Andrew, WY 69919"/>
    <s v="Landline"/>
    <s v="2389457091"/>
    <s v="10 AM - 7 PM"/>
    <n v="6"/>
    <s v="Available"/>
    <s v="CCTV"/>
    <s v="39730"/>
    <d v="2024-02-28T00:00:00"/>
    <n v="2"/>
    <s v="Feb"/>
    <s v="713995"/>
    <s v="Stephanie White"/>
    <s v="896"/>
    <n v="971"/>
    <n v="5"/>
    <n v="1942"/>
    <n v="388.4"/>
    <n v="0.22"/>
    <n v="427.24"/>
    <n v="0.22"/>
    <s v="₹2 K"/>
  </r>
  <r>
    <s v="Madhya Pradesh"/>
    <s v="Bhopal"/>
    <s v="Men"/>
    <s v="Jackets"/>
    <s v="54"/>
    <s v="405745"/>
    <s v="Rented"/>
    <d v="2020-07-10T00:00:00"/>
    <n v="1400"/>
    <s v="Kyle Simmons"/>
    <s v="M10"/>
    <s v="623 Susan Glen Shannonhaven, MT 29617"/>
    <s v="Landline"/>
    <s v="2027975263"/>
    <s v="9 AM - 8 PM"/>
    <n v="5"/>
    <s v="Not Available"/>
    <s v="CCTV"/>
    <s v="13160"/>
    <d v="2024-02-01T00:00:00"/>
    <n v="2"/>
    <s v="Feb"/>
    <s v="368045"/>
    <s v="Brandy Saunders"/>
    <s v="573"/>
    <n v="1625"/>
    <n v="2"/>
    <n v="1300"/>
    <n v="650"/>
    <n v="0.22"/>
    <n v="286"/>
    <n v="0.22"/>
    <s v="₹1 K"/>
  </r>
  <r>
    <s v="Gujarat"/>
    <s v="Ahmedabad"/>
    <s v="Kids"/>
    <s v="Jeans"/>
    <s v="62"/>
    <s v="416276"/>
    <s v="Owned"/>
    <d v="2024-01-14T00:00:00"/>
    <n v="1200"/>
    <s v="Daniel Decker"/>
    <s v="M10"/>
    <s v="268 Lucas Village Gabriellestad, PA 09052"/>
    <s v="Landline"/>
    <s v="3252208184"/>
    <s v="11 AM - 8 PM"/>
    <n v="4"/>
    <s v="Not Available"/>
    <s v="CCTV, Alarm"/>
    <s v="32150"/>
    <d v="2024-02-12T00:00:00"/>
    <n v="2"/>
    <s v="Feb"/>
    <s v="183717"/>
    <s v="Heather Delgado"/>
    <s v="621"/>
    <n v="1160"/>
    <n v="8"/>
    <n v="3712"/>
    <n v="464"/>
    <n v="0.28000000000000003"/>
    <n v="1039.3600000000001"/>
    <n v="0.28000000000000003"/>
    <s v="₹4 K"/>
  </r>
  <r>
    <s v="Maharashtra"/>
    <s v="Jalna"/>
    <s v="Men"/>
    <s v="Dresses"/>
    <s v="3"/>
    <s v="435476"/>
    <s v="Rented"/>
    <d v="2021-07-24T00:00:00"/>
    <n v="800"/>
    <s v="Mary Sanders"/>
    <s v="M69"/>
    <s v="73042 Jeffrey Way North Victoria, HI 78848"/>
    <s v="Landline"/>
    <s v="4830898316"/>
    <s v="9 AM - 8 PM"/>
    <n v="10"/>
    <s v="Available"/>
    <s v="CCTV, Alarm"/>
    <s v="73841"/>
    <d v="2024-02-26T00:00:00"/>
    <n v="2"/>
    <s v="Feb"/>
    <s v="289736"/>
    <s v="Traci Ross"/>
    <s v="550"/>
    <n v="2884"/>
    <n v="4"/>
    <n v="4614.4000000000015"/>
    <n v="1153.6000000000004"/>
    <n v="0.22"/>
    <n v="1015.1680000000003"/>
    <n v="0.22"/>
    <s v="₹5 K"/>
  </r>
  <r>
    <s v="Puducherry"/>
    <s v="Pondicherry"/>
    <s v="Women"/>
    <s v="Dresses"/>
    <s v="21"/>
    <s v="425322"/>
    <s v="Rented"/>
    <d v="2023-05-05T00:00:00"/>
    <n v="950"/>
    <s v="Austin Mejia"/>
    <s v="M26"/>
    <s v="PSC 3052, Box 5432 APO AP 84713"/>
    <s v="Landline"/>
    <s v="4093184281"/>
    <s v="11 AM - 8 PM"/>
    <n v="5"/>
    <s v="Available"/>
    <s v="CCTV"/>
    <s v="38670"/>
    <d v="2024-02-24T00:00:00"/>
    <n v="2"/>
    <s v="Feb"/>
    <s v="478888"/>
    <s v="Christopher Hall"/>
    <s v="955"/>
    <n v="2022"/>
    <n v="1"/>
    <n v="808.80000000000007"/>
    <n v="808.80000000000007"/>
    <n v="0.35"/>
    <n v="283.08"/>
    <n v="0.35"/>
    <s v="₹808.8"/>
  </r>
  <r>
    <s v="Gujarat"/>
    <s v="Ahmedabad"/>
    <s v="Men"/>
    <s v="Shoes"/>
    <s v="39"/>
    <s v="425871"/>
    <s v="Owned"/>
    <d v="2022-06-18T00:00:00"/>
    <n v="800"/>
    <s v="Randy Mills"/>
    <s v="M39"/>
    <s v="375 Wade Neck Elizabethport, AR 27484"/>
    <s v="Landline"/>
    <s v="0642664329"/>
    <s v="11 AM - 8 PM"/>
    <n v="9"/>
    <s v="Available"/>
    <s v="None"/>
    <s v="96036"/>
    <d v="2024-02-28T00:00:00"/>
    <n v="2"/>
    <s v="Feb"/>
    <s v="633915"/>
    <s v="Travis Hanson"/>
    <s v="327"/>
    <n v="2908"/>
    <n v="8"/>
    <n v="9305.6"/>
    <n v="1163.2"/>
    <n v="0.22"/>
    <n v="2047.2320000000002"/>
    <n v="0.22"/>
    <s v="₹9 K"/>
  </r>
  <r>
    <s v="Gujarat"/>
    <s v="Rajkot"/>
    <s v="Kids"/>
    <s v="Shirts"/>
    <s v="48"/>
    <s v="438707"/>
    <s v="Owned"/>
    <d v="2024-11-23T00:00:00"/>
    <n v="1300"/>
    <s v="Stacy Wilson"/>
    <s v="M51"/>
    <s v="6061 Debra Hills Brendafurt, NY 82001"/>
    <s v="Landline"/>
    <s v="4574418239"/>
    <s v="10 AM - 9 PM"/>
    <n v="11"/>
    <s v="Not Available"/>
    <s v="CCTV, Alarm"/>
    <s v="49238"/>
    <d v="2024-02-21T00:00:00"/>
    <n v="2"/>
    <s v="Feb"/>
    <s v="420332"/>
    <s v="Laura Valencia"/>
    <s v="758"/>
    <n v="2124"/>
    <n v="7"/>
    <n v="5947.2000000000007"/>
    <n v="849.60000000000014"/>
    <n v="0.28000000000000003"/>
    <n v="1665.2160000000003"/>
    <n v="0.28000000000000003"/>
    <s v="₹6 K"/>
  </r>
  <r>
    <s v="Gujarat"/>
    <s v="Ahmedabad"/>
    <s v="Men"/>
    <s v="Pants"/>
    <s v="32"/>
    <s v="412824"/>
    <s v="Owned"/>
    <d v="2022-07-25T00:00:00"/>
    <n v="1200"/>
    <s v="Sarah Martinez"/>
    <s v="M40"/>
    <s v="5652 Joseph Plain North Brandy, AR 47099"/>
    <s v="Mobile"/>
    <s v="6938713360"/>
    <s v="9 AM - 8 PM"/>
    <n v="10"/>
    <s v="Available"/>
    <s v="CCTV, Alarm"/>
    <s v="15304"/>
    <d v="2024-02-11T00:00:00"/>
    <n v="2"/>
    <s v="Feb"/>
    <s v="817911"/>
    <s v="Jorge Spencer"/>
    <s v="433"/>
    <n v="832"/>
    <n v="4"/>
    <n v="1331.2"/>
    <n v="332.8"/>
    <n v="0.22"/>
    <n v="292.86400000000003"/>
    <n v="0.22"/>
    <s v="₹1 K"/>
  </r>
  <r>
    <s v="Karnataka"/>
    <s v="Mysuru"/>
    <s v="Kids"/>
    <s v="Shirts"/>
    <s v="11"/>
    <s v="431687"/>
    <s v="Rented"/>
    <d v="2024-10-13T00:00:00"/>
    <n v="1100"/>
    <s v="Kathryn Jones"/>
    <s v="M88"/>
    <s v="84014 Tammy Drive Apt. 921 Bradfurt, NC 13206"/>
    <s v="Landline"/>
    <s v="5443892159"/>
    <s v="9 AM - 8 PM"/>
    <n v="12"/>
    <s v="Not Available"/>
    <s v="CCTV, Alarm"/>
    <s v="95593"/>
    <d v="2024-02-15T00:00:00"/>
    <n v="2"/>
    <s v="Feb"/>
    <s v="793792"/>
    <s v="Peter Carpenter"/>
    <s v="684"/>
    <n v="1809"/>
    <n v="5"/>
    <n v="3618"/>
    <n v="723.6"/>
    <n v="0.28000000000000003"/>
    <n v="1013.0400000000001"/>
    <n v="0.28000000000000003"/>
    <s v="₹4 K"/>
  </r>
  <r>
    <s v="Chandigarh"/>
    <s v="Chandigarh"/>
    <s v="Kids"/>
    <s v="Jackets"/>
    <s v="89"/>
    <s v="423424"/>
    <s v="Owned"/>
    <d v="2023-07-12T00:00:00"/>
    <n v="800"/>
    <s v="Andre Walters"/>
    <s v="M68"/>
    <s v="9183 Vanessa Forest North Cynthia, UT 18751"/>
    <s v="Mobile"/>
    <s v="8724447195"/>
    <s v="9 AM - 8 PM"/>
    <n v="11"/>
    <s v="Available"/>
    <s v="None"/>
    <s v="30452"/>
    <d v="2024-02-15T00:00:00"/>
    <n v="2"/>
    <s v="Feb"/>
    <s v="704583"/>
    <s v="Anne Moreno"/>
    <s v="612"/>
    <n v="2359"/>
    <n v="4"/>
    <n v="3774.4"/>
    <n v="943.6"/>
    <n v="0.28000000000000003"/>
    <n v="1056.8320000000001"/>
    <n v="0.28000000000000003"/>
    <s v="₹4 K"/>
  </r>
  <r>
    <s v="Gujarat"/>
    <s v="Rajkot"/>
    <s v="Men"/>
    <s v="Skirts"/>
    <s v="29"/>
    <s v="401765"/>
    <s v="Owned"/>
    <d v="2020-09-28T00:00:00"/>
    <n v="1300"/>
    <s v="Brian Henry"/>
    <s v="M4"/>
    <s v="61650 James Inlet Charlesbury, AL 18134"/>
    <s v="Landline"/>
    <s v="1952634020"/>
    <s v="9 AM - 8 PM"/>
    <n v="12"/>
    <s v="Available"/>
    <s v="CCTV, Alarm"/>
    <s v="54509"/>
    <d v="2024-02-05T00:00:00"/>
    <n v="2"/>
    <s v="Feb"/>
    <s v="304424"/>
    <s v="Joshua Martinez"/>
    <s v="526"/>
    <n v="2994"/>
    <n v="3"/>
    <n v="3592.8"/>
    <n v="1197.6000000000001"/>
    <n v="0.22"/>
    <n v="790.41600000000005"/>
    <n v="0.22"/>
    <s v="₹4 K"/>
  </r>
  <r>
    <s v="Maharashtra"/>
    <s v="Kolhapur"/>
    <s v="Kids"/>
    <s v="Hoodies"/>
    <s v="31"/>
    <s v="415305"/>
    <s v="Owned"/>
    <d v="2023-03-21T00:00:00"/>
    <n v="950"/>
    <s v="Stacie Rowland"/>
    <s v="M82"/>
    <s v="PSC 5578, Box 6614 APO AA 74386"/>
    <s v="Mobile"/>
    <s v="6447028225"/>
    <s v="10 AM - 7 PM"/>
    <n v="15"/>
    <s v="Available"/>
    <s v="CCTV"/>
    <s v="49157"/>
    <d v="2024-02-07T00:00:00"/>
    <n v="2"/>
    <s v="Feb"/>
    <s v="419424"/>
    <s v="Emily Chen"/>
    <s v="524"/>
    <n v="830"/>
    <n v="1"/>
    <n v="332"/>
    <n v="332"/>
    <n v="0.28000000000000003"/>
    <n v="92.960000000000008"/>
    <n v="0.28000000000000003"/>
    <s v="₹332"/>
  </r>
  <r>
    <s v="West Bengal"/>
    <s v="Kolkata"/>
    <s v="Men"/>
    <s v="Shoes"/>
    <s v="35"/>
    <s v="422121"/>
    <s v="Owned"/>
    <d v="2023-03-25T00:00:00"/>
    <n v="1100"/>
    <s v="Craig Knight"/>
    <s v="M72"/>
    <s v="USCGC Baldwin FPO AA 53271"/>
    <s v="Landline"/>
    <s v="3522426165"/>
    <s v="9 AM - 8 PM"/>
    <n v="20"/>
    <s v="Available"/>
    <s v="Alarm"/>
    <s v="23728"/>
    <d v="2024-02-22T00:00:00"/>
    <n v="2"/>
    <s v="Feb"/>
    <s v="993777"/>
    <s v="Ms. Shelby Arias"/>
    <s v="672"/>
    <n v="911"/>
    <n v="2"/>
    <n v="728.80000000000007"/>
    <n v="364.40000000000003"/>
    <n v="0.22"/>
    <n v="160.33600000000001"/>
    <n v="0.22"/>
    <s v="₹728.8"/>
  </r>
  <r>
    <s v="Kerala"/>
    <s v="Kochi"/>
    <s v="Men"/>
    <s v="Jeans"/>
    <s v="87"/>
    <s v="417050"/>
    <s v="Rented"/>
    <d v="2021-01-08T00:00:00"/>
    <n v="1400"/>
    <s v="Tonya Mcdonald"/>
    <s v="M17"/>
    <s v="987 Theresa Streets Apt. 502 Kaiserport, FL 11837"/>
    <s v="Landline"/>
    <s v="5030713373"/>
    <s v="9 AM - 8 PM"/>
    <n v="17"/>
    <s v="Available"/>
    <s v="CCTV"/>
    <s v="86452"/>
    <d v="2024-02-21T00:00:00"/>
    <n v="2"/>
    <s v="Feb"/>
    <s v="722876"/>
    <s v="Rick Lane"/>
    <s v="597"/>
    <n v="1369"/>
    <n v="8"/>
    <n v="4380.8"/>
    <n v="547.6"/>
    <n v="0.22"/>
    <n v="963.77600000000007"/>
    <n v="0.22"/>
    <s v="₹4 K"/>
  </r>
  <r>
    <s v="Delhi"/>
    <s v="New Delhi"/>
    <s v="Kids"/>
    <s v="Shoes"/>
    <s v="22"/>
    <s v="421989"/>
    <s v="Rented"/>
    <d v="2024-11-11T00:00:00"/>
    <n v="1400"/>
    <s v="Michael Smith"/>
    <s v="M78"/>
    <s v="14431 Wagner Motorway Suite 228 West Natashastad, PA 34787"/>
    <s v="Landline"/>
    <s v="3008962704"/>
    <s v="10 AM - 9 PM"/>
    <n v="18"/>
    <s v="Not Available"/>
    <s v="CCTV"/>
    <s v="47479"/>
    <d v="2024-02-08T00:00:00"/>
    <n v="2"/>
    <s v="Feb"/>
    <s v="811570"/>
    <s v="Ashley Hayes DVM"/>
    <s v="255"/>
    <n v="809"/>
    <n v="5"/>
    <n v="1618"/>
    <n v="323.60000000000002"/>
    <n v="0.28000000000000003"/>
    <n v="453.04"/>
    <n v="0.28000000000000003"/>
    <s v="₹2 K"/>
  </r>
  <r>
    <s v="Rajasthan"/>
    <s v="Jaipur"/>
    <s v="Kids"/>
    <s v="Shoes"/>
    <s v="11"/>
    <s v="420798"/>
    <s v="Owned"/>
    <d v="2021-06-28T00:00:00"/>
    <n v="1100"/>
    <s v="Michelle Allen"/>
    <s v="M73"/>
    <s v="693 Guzman Mount Apt. 182 New Joelfort, NM 32186"/>
    <s v="Mobile"/>
    <s v="8510044691"/>
    <s v="10 AM - 7 PM"/>
    <n v="10"/>
    <s v="Available"/>
    <s v="Alarm"/>
    <s v="14000"/>
    <d v="2024-02-23T00:00:00"/>
    <n v="2"/>
    <s v="Feb"/>
    <s v="939304"/>
    <s v="Paul Thomas"/>
    <s v="772"/>
    <n v="2815"/>
    <n v="8"/>
    <n v="9008"/>
    <n v="1126"/>
    <n v="0.28000000000000003"/>
    <n v="2522.2400000000002"/>
    <n v="0.28000000000000003"/>
    <s v="₹9 K"/>
  </r>
  <r>
    <s v="Chhattisgarh"/>
    <s v="Chhattisgarh"/>
    <s v="Kids"/>
    <s v="Pants"/>
    <s v="58"/>
    <s v="428684"/>
    <s v="Rented"/>
    <d v="2020-03-05T00:00:00"/>
    <n v="950"/>
    <s v="Paul Turner"/>
    <s v="M9"/>
    <s v="40922 Barron Gateway Apt. 767 Brownfurt, PA 79894"/>
    <s v="Mobile"/>
    <s v="9239967409"/>
    <s v="10 AM - 9 PM"/>
    <n v="18"/>
    <s v="Available"/>
    <s v="CCTV"/>
    <s v="73515"/>
    <d v="2024-02-24T00:00:00"/>
    <n v="2"/>
    <s v="Feb"/>
    <s v="960042"/>
    <s v="Daniel James"/>
    <s v="403"/>
    <n v="1051"/>
    <n v="5"/>
    <n v="2102"/>
    <n v="420.4"/>
    <n v="0.28000000000000003"/>
    <n v="588.56000000000006"/>
    <n v="0.28000000000000003"/>
    <s v="₹2 K"/>
  </r>
  <r>
    <s v="Uttar Pradesh"/>
    <s v="Kanpur"/>
    <s v="Women"/>
    <s v="T-Shirts"/>
    <s v="5"/>
    <s v="418136"/>
    <s v="Rented"/>
    <d v="2021-02-15T00:00:00"/>
    <n v="800"/>
    <s v="Linda Berry"/>
    <s v="M40"/>
    <s v="459 Martinez Ville Suite 200 Lake Jamesberg, FL 40578"/>
    <s v="Landline"/>
    <s v="4112409064"/>
    <s v="10 AM - 9 PM"/>
    <n v="18"/>
    <s v="Available"/>
    <s v="None"/>
    <s v="23438"/>
    <d v="2024-02-05T00:00:00"/>
    <n v="2"/>
    <s v="Feb"/>
    <s v="219030"/>
    <s v="Nicholas Young"/>
    <s v="290"/>
    <n v="675"/>
    <n v="2"/>
    <n v="540"/>
    <n v="270"/>
    <n v="0.35"/>
    <n v="189"/>
    <n v="0.35"/>
    <s v="₹540"/>
  </r>
  <r>
    <s v="Uttar Pradesh"/>
    <s v="Noida"/>
    <s v="Men"/>
    <s v="Jeans"/>
    <s v="15"/>
    <s v="433830"/>
    <s v="Rented"/>
    <d v="2023-11-05T00:00:00"/>
    <n v="1200"/>
    <s v="Blake Aguirre"/>
    <s v="M74"/>
    <s v="3997 Brenda Centers Suite 352 New Robin, VA 97949"/>
    <s v="Mobile"/>
    <s v="6386292910"/>
    <s v="9 AM - 8 PM"/>
    <n v="19"/>
    <s v="Available"/>
    <s v="Alarm"/>
    <s v="10956"/>
    <d v="2024-02-22T00:00:00"/>
    <n v="2"/>
    <s v="Feb"/>
    <s v="360591"/>
    <s v="Courtney Freeman"/>
    <s v="712"/>
    <n v="2764"/>
    <n v="8"/>
    <n v="8844.8000000000011"/>
    <n v="1105.6000000000001"/>
    <n v="0.22"/>
    <n v="1945.8560000000002"/>
    <n v="0.22"/>
    <s v="₹9 K"/>
  </r>
  <r>
    <s v="Uttar Pradesh"/>
    <s v="Kanpur"/>
    <s v="Women"/>
    <s v="Dresses"/>
    <s v="67"/>
    <s v="422652"/>
    <s v="Rented"/>
    <d v="2021-02-25T00:00:00"/>
    <n v="1100"/>
    <s v="Jonathan Hobbs"/>
    <s v="M59"/>
    <s v="24885 Pearson Track Suite 373 Fieldsbury, TN 59115"/>
    <s v="Landline"/>
    <s v="11689035165"/>
    <s v="10 AM - 7 PM"/>
    <n v="7"/>
    <s v="Available"/>
    <s v="CCTV, Alarm"/>
    <s v="85219"/>
    <d v="2024-02-24T00:00:00"/>
    <n v="2"/>
    <s v="Feb"/>
    <s v="519297"/>
    <s v="Tanya Bradley"/>
    <s v="722"/>
    <n v="1369"/>
    <n v="6"/>
    <n v="3285.6000000000004"/>
    <n v="547.6"/>
    <n v="0.35"/>
    <n v="1149.96"/>
    <n v="0.35"/>
    <s v="₹3 K"/>
  </r>
  <r>
    <s v="Jammu and Kashmir"/>
    <s v="Jammu"/>
    <s v="Men"/>
    <s v="Pants"/>
    <s v="52"/>
    <s v="412205"/>
    <s v="Rented"/>
    <d v="2024-11-07T00:00:00"/>
    <n v="1400"/>
    <s v="Richard Gomez"/>
    <s v="M70"/>
    <s v="77893 Robert Lodge Deanside, IN 09694"/>
    <s v="Landline"/>
    <s v="4949994648"/>
    <s v="10 AM - 7 PM"/>
    <n v="7"/>
    <s v="Available"/>
    <s v="Alarm"/>
    <s v="78410"/>
    <d v="2024-02-22T00:00:00"/>
    <n v="2"/>
    <s v="Feb"/>
    <s v="412084"/>
    <s v="Brian Hughes"/>
    <s v="234"/>
    <n v="599"/>
    <n v="8"/>
    <n v="1916.8000000000002"/>
    <n v="239.60000000000002"/>
    <n v="0.22"/>
    <n v="421.69600000000003"/>
    <n v="0.22"/>
    <s v="₹2 K"/>
  </r>
  <r>
    <s v="Gujarat"/>
    <s v="Rajkot"/>
    <s v="Women"/>
    <s v="Jeans"/>
    <s v="89"/>
    <s v="428839"/>
    <s v="Owned"/>
    <d v="2024-08-19T00:00:00"/>
    <n v="1200"/>
    <s v="Tina Baker"/>
    <s v="M29"/>
    <s v="Unit 6969 Box 5659 DPO AP 41453"/>
    <s v="Landline"/>
    <s v="17249132970"/>
    <s v="11 AM - 8 PM"/>
    <n v="12"/>
    <s v="Not Available"/>
    <s v="Alarm"/>
    <s v="49257"/>
    <d v="2024-02-29T00:00:00"/>
    <n v="2"/>
    <s v="Feb"/>
    <s v="929460"/>
    <s v="Tony Terry"/>
    <s v="418"/>
    <n v="920"/>
    <n v="8"/>
    <n v="2944"/>
    <n v="368"/>
    <n v="0.35"/>
    <n v="1030.3999999999999"/>
    <n v="0.35"/>
    <s v="₹3 K"/>
  </r>
  <r>
    <s v="Karnataka"/>
    <s v="Mysuru"/>
    <s v="Men"/>
    <s v="Sweaters"/>
    <s v="46"/>
    <s v="437000"/>
    <s v="Owned"/>
    <d v="2021-01-20T00:00:00"/>
    <n v="1400"/>
    <s v="Christina Williams"/>
    <s v="M87"/>
    <s v="70656 Thomas Throughway North Brianfurt, IA 91905"/>
    <s v="Landline"/>
    <s v="4778412571"/>
    <s v="10 AM - 7 PM"/>
    <n v="15"/>
    <s v="Not Available"/>
    <s v="CCTV"/>
    <s v="43014"/>
    <d v="2024-02-01T00:00:00"/>
    <n v="2"/>
    <s v="Feb"/>
    <s v="219054"/>
    <s v="Heather Pham"/>
    <s v="833"/>
    <n v="1479"/>
    <n v="1"/>
    <n v="591.6"/>
    <n v="591.6"/>
    <n v="0.22"/>
    <n v="130.15200000000002"/>
    <n v="0.22"/>
    <s v="₹591.6"/>
  </r>
  <r>
    <s v="Gujarat"/>
    <s v="Surat"/>
    <s v="Men"/>
    <s v="Dresses"/>
    <s v="76"/>
    <s v="412641"/>
    <s v="Owned"/>
    <d v="2023-03-23T00:00:00"/>
    <n v="1000"/>
    <s v="Kathryn Smith"/>
    <s v="M7"/>
    <s v="12209 Adams Prairie North Christopherberg, ID 57286"/>
    <s v="Landline"/>
    <s v="5938310438"/>
    <s v="10 AM - 7 PM"/>
    <n v="19"/>
    <s v="Available"/>
    <s v="CCTV, Alarm"/>
    <s v="15237"/>
    <d v="2024-02-27T00:00:00"/>
    <n v="2"/>
    <s v="Feb"/>
    <s v="497710"/>
    <s v="Linda Doyle"/>
    <s v="321"/>
    <n v="1863"/>
    <n v="3"/>
    <n v="2235.6"/>
    <n v="745.19999999999993"/>
    <n v="0.22"/>
    <n v="491.83199999999999"/>
    <n v="0.22"/>
    <s v="₹2 K"/>
  </r>
  <r>
    <s v="Maharashtra"/>
    <s v="Mumbai"/>
    <s v="Kids"/>
    <s v="Jeans"/>
    <s v="59"/>
    <s v="431176"/>
    <s v="Owned"/>
    <d v="2023-09-12T00:00:00"/>
    <n v="1200"/>
    <s v="Austin Jefferson"/>
    <s v="M30"/>
    <s v="9662 Walter Field Suite 823 Lake Richardburgh, SD 47684"/>
    <s v="Mobile"/>
    <s v="8646930460"/>
    <s v="11 AM - 8 PM"/>
    <n v="14"/>
    <s v="Not Available"/>
    <s v="CCTV, Alarm"/>
    <s v="87730"/>
    <d v="2024-02-13T00:00:00"/>
    <n v="2"/>
    <s v="Feb"/>
    <s v="411630"/>
    <s v="Michelle Ray"/>
    <s v="378"/>
    <n v="535"/>
    <n v="2"/>
    <n v="428"/>
    <n v="214"/>
    <n v="0.28000000000000003"/>
    <n v="119.84000000000002"/>
    <n v="0.28000000000000003"/>
    <s v="₹428"/>
  </r>
  <r>
    <s v="Jharkhand"/>
    <s v="Ranchi"/>
    <s v="Kids"/>
    <s v="Shoes"/>
    <s v="91"/>
    <s v="437788"/>
    <s v="Rented"/>
    <d v="2023-11-02T00:00:00"/>
    <n v="1400"/>
    <s v="Joshua Thompson"/>
    <s v="M91"/>
    <s v="830 Craig Club Apt. 278 North Gregoryburgh, WV 58964"/>
    <s v="Landline"/>
    <s v="2277898463"/>
    <s v="11 AM - 8 PM"/>
    <n v="7"/>
    <s v="Available"/>
    <s v="Alarm"/>
    <s v="31921"/>
    <d v="2024-02-15T00:00:00"/>
    <n v="2"/>
    <s v="Feb"/>
    <s v="540045"/>
    <s v="Brandon Rose"/>
    <s v="573"/>
    <n v="928"/>
    <n v="3"/>
    <n v="1113.6000000000001"/>
    <n v="371.20000000000005"/>
    <n v="0.28000000000000003"/>
    <n v="311.80800000000005"/>
    <n v="0.28000000000000003"/>
    <s v="₹1 K"/>
  </r>
  <r>
    <s v="Uttar Pradesh"/>
    <s v="Noida"/>
    <s v="Men"/>
    <s v="Shoes"/>
    <s v="80"/>
    <s v="420315"/>
    <s v="Owned"/>
    <d v="2023-10-13T00:00:00"/>
    <n v="1100"/>
    <s v="Matthew Garcia"/>
    <s v="M82"/>
    <s v="464 Robert Tunnel Apt. 361 West Mary, OK 86830"/>
    <s v="Mobile"/>
    <s v="6548949078"/>
    <s v="10 AM - 7 PM"/>
    <n v="16"/>
    <s v="Not Available"/>
    <s v="None"/>
    <s v="45959"/>
    <d v="2024-02-04T00:00:00"/>
    <n v="2"/>
    <s v="Feb"/>
    <s v="865913"/>
    <s v="David Terry"/>
    <s v="392"/>
    <n v="2210"/>
    <n v="1"/>
    <n v="884"/>
    <n v="884"/>
    <n v="0.22"/>
    <n v="194.48"/>
    <n v="0.22"/>
    <s v="₹884"/>
  </r>
  <r>
    <s v="Bihar"/>
    <s v="Patna"/>
    <s v="Men"/>
    <s v="Sweaters"/>
    <s v="5"/>
    <s v="438996"/>
    <s v="Rented"/>
    <d v="2021-11-11T00:00:00"/>
    <n v="800"/>
    <s v="Jennifer Neal"/>
    <s v="M31"/>
    <s v="487 Tommy Loaf Evansside, WY 23233"/>
    <s v="Landline"/>
    <s v="3701329992"/>
    <s v="10 AM - 9 PM"/>
    <n v="5"/>
    <s v="Available"/>
    <s v="None"/>
    <s v="85587"/>
    <d v="2024-02-23T00:00:00"/>
    <n v="2"/>
    <s v="Feb"/>
    <s v="187328"/>
    <s v="Jason Mcbride"/>
    <s v="756"/>
    <n v="2583"/>
    <n v="8"/>
    <n v="8265.6"/>
    <n v="1033.2"/>
    <n v="0.22"/>
    <n v="1818.432"/>
    <n v="0.22"/>
    <s v="₹8 K"/>
  </r>
  <r>
    <s v="Maharashtra"/>
    <s v="Jalna"/>
    <s v="Men"/>
    <s v="T-Shirts"/>
    <s v="36"/>
    <s v="430956"/>
    <s v="Owned"/>
    <d v="2023-03-02T00:00:00"/>
    <n v="1100"/>
    <s v="Anne Shepard"/>
    <s v="M74"/>
    <s v="61454 Glenda Curve Nunezshire, CT 28990"/>
    <s v="Landline"/>
    <s v="3177609393"/>
    <s v="10 AM - 9 PM"/>
    <n v="13"/>
    <s v="Available"/>
    <s v="Alarm"/>
    <s v="33791"/>
    <d v="2024-02-11T00:00:00"/>
    <n v="2"/>
    <s v="Feb"/>
    <s v="940545"/>
    <s v="Robert Munoz"/>
    <s v="277"/>
    <n v="2434"/>
    <n v="1"/>
    <n v="973.6"/>
    <n v="973.6"/>
    <n v="0.22"/>
    <n v="214.19200000000001"/>
    <n v="0.22"/>
    <s v="₹973.6"/>
  </r>
  <r>
    <s v="Karnataka"/>
    <s v="Mysuru"/>
    <s v="Men"/>
    <s v="Shoes"/>
    <s v="36"/>
    <s v="417262"/>
    <s v="Rented"/>
    <d v="2021-08-23T00:00:00"/>
    <n v="1300"/>
    <s v="Elizabeth Morris"/>
    <s v="M100"/>
    <s v="90973 Brandi Island South Stephanie, RI 90722"/>
    <s v="Landline"/>
    <s v="3374200485"/>
    <s v="9 AM - 8 PM"/>
    <n v="6"/>
    <s v="Available"/>
    <s v="CCTV, Alarm"/>
    <s v="27183"/>
    <d v="2024-02-25T00:00:00"/>
    <n v="2"/>
    <s v="Feb"/>
    <s v="532642"/>
    <s v="Julia Wilkinson"/>
    <s v="613"/>
    <n v="2186"/>
    <n v="8"/>
    <n v="6995.2000000000007"/>
    <n v="874.40000000000009"/>
    <n v="0.22"/>
    <n v="1538.9440000000002"/>
    <n v="0.22"/>
    <s v="₹7 K"/>
  </r>
  <r>
    <s v="Uttar Pradesh"/>
    <s v="Varanasi"/>
    <s v="Men"/>
    <s v="Jeans"/>
    <s v="86"/>
    <s v="436706"/>
    <s v="Owned"/>
    <d v="2022-09-03T00:00:00"/>
    <n v="1100"/>
    <s v="Jason Singh"/>
    <s v="M84"/>
    <s v="72004 Pamela Mall Apt. 238 Chambershaven, MN 18421"/>
    <s v="Landline"/>
    <s v="1753783037"/>
    <s v="9 AM - 8 PM"/>
    <n v="15"/>
    <s v="Available"/>
    <s v="CCTV, Alarm"/>
    <s v="87545"/>
    <d v="2024-02-21T00:00:00"/>
    <n v="2"/>
    <s v="Feb"/>
    <s v="418578"/>
    <s v="Melissa Garcia"/>
    <s v="806"/>
    <n v="2246"/>
    <n v="6"/>
    <n v="5390.4000000000015"/>
    <n v="898.4000000000002"/>
    <n v="0.22"/>
    <n v="1185.8880000000004"/>
    <n v="0.22"/>
    <s v="₹5 K"/>
  </r>
  <r>
    <s v="Bihar"/>
    <s v="Patna"/>
    <s v="Men"/>
    <s v="T-Shirts"/>
    <s v="51"/>
    <s v="432297"/>
    <s v="Rented"/>
    <d v="2020-05-09T00:00:00"/>
    <n v="1300"/>
    <s v="Sarah Meyer"/>
    <s v="M95"/>
    <s v="98516 Kristen Plains Apt. 367 Lucaston, MN 75437"/>
    <s v="Landline"/>
    <s v="18081685050"/>
    <s v="10 AM - 9 PM"/>
    <n v="11"/>
    <s v="Not Available"/>
    <s v="Alarm"/>
    <s v="51325"/>
    <d v="2024-02-12T00:00:00"/>
    <n v="2"/>
    <s v="Feb"/>
    <s v="802910"/>
    <s v="Kristin Smith"/>
    <s v="819"/>
    <n v="2518"/>
    <n v="2"/>
    <n v="2014.4"/>
    <n v="1007.2"/>
    <n v="0.22"/>
    <n v="443.16800000000001"/>
    <n v="0.22"/>
    <s v="₹2 K"/>
  </r>
  <r>
    <s v="Gujarat"/>
    <s v="Surat"/>
    <s v="Men"/>
    <s v="Skirts"/>
    <s v="8"/>
    <s v="433303"/>
    <s v="Owned"/>
    <d v="2020-11-02T00:00:00"/>
    <n v="1300"/>
    <s v="Teresa Brooks"/>
    <s v="M27"/>
    <s v="7728 Gary Creek Heatherfort, WA 91871"/>
    <s v="Landline"/>
    <s v="1150966509"/>
    <s v="9 AM - 8 PM"/>
    <n v="20"/>
    <s v="Not Available"/>
    <s v="CCTV, Alarm"/>
    <s v="88420"/>
    <d v="2024-02-11T00:00:00"/>
    <n v="2"/>
    <s v="Feb"/>
    <s v="691402"/>
    <s v="Anne Thomas"/>
    <s v="693"/>
    <n v="861"/>
    <n v="7"/>
    <n v="2410.8000000000002"/>
    <n v="344.40000000000003"/>
    <n v="0.22"/>
    <n v="530.37600000000009"/>
    <n v="0.22"/>
    <s v="₹2 K"/>
  </r>
  <r>
    <s v="Assam"/>
    <s v="Guwahati"/>
    <s v="Kids"/>
    <s v="Shoes"/>
    <s v="53"/>
    <s v="431317"/>
    <s v="Rented"/>
    <d v="2021-07-14T00:00:00"/>
    <n v="1400"/>
    <s v="Gwendolyn Wagner"/>
    <s v="M60"/>
    <s v="6339 Jennifer Extensions Suite 630 Port Todd, ME 48951"/>
    <s v="Landline"/>
    <s v="5454425069"/>
    <s v="10 AM - 7 PM"/>
    <n v="16"/>
    <s v="Not Available"/>
    <s v="Alarm"/>
    <s v="84651"/>
    <d v="2024-02-05T00:00:00"/>
    <n v="2"/>
    <s v="Feb"/>
    <s v="600108"/>
    <s v="Kevin Leach"/>
    <s v="265"/>
    <n v="1504"/>
    <n v="3"/>
    <n v="1804.8000000000002"/>
    <n v="601.6"/>
    <n v="0.28000000000000003"/>
    <n v="505.34400000000011"/>
    <n v="0.28000000000000003"/>
    <s v="₹2 K"/>
  </r>
  <r>
    <s v="Uttar Pradesh"/>
    <s v="Varanasi"/>
    <s v="Women"/>
    <s v="Tops"/>
    <s v="9"/>
    <s v="435261"/>
    <s v="Rented"/>
    <d v="2023-05-29T00:00:00"/>
    <n v="950"/>
    <s v="Jessica Allen"/>
    <s v="M20"/>
    <s v="844 Jennings Shoal Meyerburgh, SC 65505"/>
    <s v="Mobile"/>
    <s v="6910754071"/>
    <s v="9 AM - 8 PM"/>
    <n v="20"/>
    <s v="Available"/>
    <s v="CCTV"/>
    <s v="89839"/>
    <d v="2024-02-04T00:00:00"/>
    <n v="2"/>
    <s v="Feb"/>
    <s v="280123"/>
    <s v="Anita Hoffman"/>
    <s v="785"/>
    <n v="1316"/>
    <n v="6"/>
    <n v="3158.4"/>
    <n v="526.4"/>
    <n v="0.35"/>
    <n v="1105.44"/>
    <n v="0.35"/>
    <s v="₹3 K"/>
  </r>
  <r>
    <s v="Haryana"/>
    <s v="Faridabad"/>
    <s v="Kids"/>
    <s v="Shirts"/>
    <s v="37"/>
    <s v="424769"/>
    <s v="Owned"/>
    <d v="2023-04-24T00:00:00"/>
    <n v="800"/>
    <s v="John Brown"/>
    <s v="M12"/>
    <s v="611 Diaz Cliffs Jacobshire, OR 12851"/>
    <s v="Landline"/>
    <s v="3893790311"/>
    <s v="9 AM - 8 PM"/>
    <n v="3"/>
    <s v="Not Available"/>
    <s v="CCTV, Alarm"/>
    <s v="39354"/>
    <d v="2024-02-12T00:00:00"/>
    <n v="2"/>
    <s v="Feb"/>
    <s v="535722"/>
    <s v="Bobby Anderson"/>
    <s v="602"/>
    <n v="1668"/>
    <n v="7"/>
    <n v="4670.4000000000005"/>
    <n v="667.2"/>
    <n v="0.28000000000000003"/>
    <n v="1307.7120000000002"/>
    <n v="0.28000000000000003"/>
    <s v="₹5 K"/>
  </r>
  <r>
    <s v="Maharashtra"/>
    <s v="Kolhapur"/>
    <s v="Women"/>
    <s v="Jackets"/>
    <s v="38"/>
    <s v="427288"/>
    <s v="Rented"/>
    <d v="2022-04-20T00:00:00"/>
    <n v="800"/>
    <s v="Sarah Lewis"/>
    <s v="M14"/>
    <s v="163 Tommy Mountain East Timothy, MN 44259"/>
    <s v="Landline"/>
    <s v="4148916104"/>
    <s v="10 AM - 7 PM"/>
    <n v="11"/>
    <s v="Not Available"/>
    <s v="CCTV, Alarm"/>
    <s v="45171"/>
    <d v="2024-02-17T00:00:00"/>
    <n v="2"/>
    <s v="Feb"/>
    <s v="645784"/>
    <s v="Barbara Bailey"/>
    <s v="557"/>
    <n v="514"/>
    <n v="1"/>
    <n v="205.60000000000002"/>
    <n v="205.60000000000002"/>
    <n v="0.35"/>
    <n v="71.960000000000008"/>
    <n v="0.35"/>
    <s v="₹205.6"/>
  </r>
  <r>
    <s v="Uttar Pradesh"/>
    <s v="Varanasi"/>
    <s v="Women"/>
    <s v="Sweaters"/>
    <s v="15"/>
    <s v="415552"/>
    <s v="Owned"/>
    <d v="2023-10-17T00:00:00"/>
    <n v="1000"/>
    <s v="Benjamin Mueller"/>
    <s v="M53"/>
    <s v="5162 Charles Courts Apt. 163 New Morgan, VT 52260"/>
    <s v="Landline"/>
    <s v="3457854466"/>
    <s v="9 AM - 8 PM"/>
    <n v="4"/>
    <s v="Available"/>
    <s v="None"/>
    <s v="28676"/>
    <d v="2024-02-21T00:00:00"/>
    <n v="2"/>
    <s v="Feb"/>
    <s v="336139"/>
    <s v="Andrea Coleman"/>
    <s v="241"/>
    <n v="2243"/>
    <n v="8"/>
    <n v="7177.6"/>
    <n v="897.2"/>
    <n v="0.35"/>
    <n v="2512.16"/>
    <n v="0.35"/>
    <s v="₹7 K"/>
  </r>
  <r>
    <s v="Puducherry"/>
    <s v="Pondicherry"/>
    <s v="Women"/>
    <s v="Shirts"/>
    <s v="18"/>
    <s v="423213"/>
    <s v="Rented"/>
    <d v="2023-07-02T00:00:00"/>
    <n v="1400"/>
    <s v="Raymond Smith"/>
    <s v="M95"/>
    <s v="0770 Joshua River East Alexanderview, NC 47211"/>
    <s v="Landline"/>
    <s v="13155625339"/>
    <s v="9 AM - 8 PM"/>
    <n v="7"/>
    <s v="Available"/>
    <s v="Alarm"/>
    <s v="47910"/>
    <d v="2024-02-01T00:00:00"/>
    <n v="2"/>
    <s v="Feb"/>
    <s v="469249"/>
    <s v="Randy Green"/>
    <s v="581"/>
    <n v="1170"/>
    <n v="8"/>
    <n v="3744"/>
    <n v="468"/>
    <n v="0.35"/>
    <n v="1310.3999999999999"/>
    <n v="0.35"/>
    <s v="₹4 K"/>
  </r>
  <r>
    <s v="Gujarat"/>
    <s v="Ahmedabad"/>
    <s v="Women"/>
    <s v="Hoodies"/>
    <s v="52"/>
    <s v="436104"/>
    <s v="Owned"/>
    <d v="2020-02-27T00:00:00"/>
    <n v="1000"/>
    <s v="David Ellis"/>
    <s v="M79"/>
    <s v="724 Brown Divide Suite 650 Moorebury, OR 45730"/>
    <s v="Mobile"/>
    <s v="8317767481"/>
    <s v="10 AM - 9 PM"/>
    <n v="16"/>
    <s v="Not Available"/>
    <s v="CCTV, Alarm"/>
    <s v="48560"/>
    <d v="2024-02-03T00:00:00"/>
    <n v="2"/>
    <s v="Feb"/>
    <s v="793516"/>
    <s v="Austin Saunders"/>
    <s v="828"/>
    <n v="2834"/>
    <n v="1"/>
    <n v="1133.6000000000001"/>
    <n v="1133.6000000000001"/>
    <n v="0.35"/>
    <n v="396.76000000000005"/>
    <n v="0.35"/>
    <s v="₹1 K"/>
  </r>
  <r>
    <s v="West Bengal"/>
    <s v="Kolkata"/>
    <s v="Women"/>
    <s v="Jeans"/>
    <s v="46"/>
    <s v="411273"/>
    <s v="Rented"/>
    <d v="2021-12-02T00:00:00"/>
    <n v="800"/>
    <s v="Kevin Hood"/>
    <s v="M76"/>
    <s v="44891 Jessica Shore Sandyport, IN 94355"/>
    <s v="Landline"/>
    <s v="3399119935"/>
    <s v="9 AM - 8 PM"/>
    <n v="15"/>
    <s v="Not Available"/>
    <s v="CCTV"/>
    <s v="25939"/>
    <d v="2024-02-17T00:00:00"/>
    <n v="2"/>
    <s v="Feb"/>
    <s v="376437"/>
    <s v="Jesse Morgan"/>
    <s v="802"/>
    <n v="1666"/>
    <n v="6"/>
    <n v="3998.4"/>
    <n v="666.4"/>
    <n v="0.35"/>
    <n v="1399.44"/>
    <n v="0.35"/>
    <s v="₹4 K"/>
  </r>
  <r>
    <s v="Uttar Pradesh"/>
    <s v="Varanasi"/>
    <s v="Women"/>
    <s v="T-Shirts"/>
    <s v="59"/>
    <s v="402151"/>
    <s v="Rented"/>
    <d v="2022-11-28T00:00:00"/>
    <n v="1100"/>
    <s v="Eric King"/>
    <s v="M68"/>
    <s v="PSC 3689, Box 0726 APO AA 73165"/>
    <s v="Landline"/>
    <s v="5013088564"/>
    <s v="11 AM - 8 PM"/>
    <n v="17"/>
    <s v="Available"/>
    <s v="None"/>
    <s v="46838"/>
    <d v="2024-02-01T00:00:00"/>
    <n v="2"/>
    <s v="Feb"/>
    <s v="901227"/>
    <s v="Morgan Sharp"/>
    <s v="686"/>
    <n v="1610"/>
    <n v="4"/>
    <n v="2576"/>
    <n v="644"/>
    <n v="0.35"/>
    <n v="901.59999999999991"/>
    <n v="0.35"/>
    <s v="₹3 K"/>
  </r>
  <r>
    <s v="Telangana"/>
    <s v="Hyderabad"/>
    <s v="Men"/>
    <s v="Jackets"/>
    <s v="8"/>
    <s v="432929"/>
    <s v="Owned"/>
    <d v="2023-02-04T00:00:00"/>
    <n v="1000"/>
    <s v="Nicholas Miller"/>
    <s v="M42"/>
    <s v="498 Kenneth Pine Nancybury, IL 13593"/>
    <s v="Mobile"/>
    <s v="6558854859"/>
    <s v="11 AM - 8 PM"/>
    <n v="3"/>
    <s v="Available"/>
    <s v="CCTV"/>
    <s v="55977"/>
    <d v="2024-02-21T00:00:00"/>
    <n v="2"/>
    <s v="Feb"/>
    <s v="582160"/>
    <s v="Kelly Sweeney"/>
    <s v="638"/>
    <n v="2134"/>
    <n v="1"/>
    <n v="853.6"/>
    <n v="853.6"/>
    <n v="0.22"/>
    <n v="187.792"/>
    <n v="0.22"/>
    <s v="₹853.6"/>
  </r>
  <r>
    <s v="Uttar Pradesh"/>
    <s v="Lucknow"/>
    <s v="Women"/>
    <s v="Shirts"/>
    <s v="44"/>
    <s v="418607"/>
    <s v="Owned"/>
    <d v="2024-12-01T00:00:00"/>
    <n v="800"/>
    <s v="Elaine Phillips"/>
    <s v="M80"/>
    <s v="558 Abigail Mountains North Howard, MD 00605"/>
    <s v="Landline"/>
    <s v="3875452601"/>
    <s v="10 AM - 9 PM"/>
    <n v="19"/>
    <s v="Available"/>
    <s v="Alarm"/>
    <s v="72083"/>
    <d v="2024-02-11T00:00:00"/>
    <n v="2"/>
    <s v="Feb"/>
    <s v="642741"/>
    <s v="Angela Wright"/>
    <s v="909"/>
    <n v="1987"/>
    <n v="3"/>
    <n v="2384.4"/>
    <n v="794.80000000000007"/>
    <n v="0.35"/>
    <n v="834.54"/>
    <n v="0.35"/>
    <s v="₹2 K"/>
  </r>
  <r>
    <s v="Maharashtra"/>
    <s v="Nagpur"/>
    <s v="Women"/>
    <s v="Shirts"/>
    <s v="63"/>
    <s v="433147"/>
    <s v="Rented"/>
    <d v="2023-05-19T00:00:00"/>
    <n v="1300"/>
    <s v="Ashley Kerr"/>
    <s v="M27"/>
    <s v="57486 Katelyn Pines New Diane, MA 04975"/>
    <s v="Landline"/>
    <s v="1666241430"/>
    <s v="10 AM - 9 PM"/>
    <n v="4"/>
    <s v="Available"/>
    <s v="Alarm"/>
    <s v="75523"/>
    <d v="2024-02-10T00:00:00"/>
    <n v="2"/>
    <s v="Feb"/>
    <s v="613823"/>
    <s v="Mr. Charles Stanley MD"/>
    <s v="386"/>
    <n v="1297"/>
    <n v="2"/>
    <n v="1037.6000000000001"/>
    <n v="518.80000000000007"/>
    <n v="0.35"/>
    <n v="363.16"/>
    <n v="0.35"/>
    <s v="₹1 K"/>
  </r>
  <r>
    <s v="Rajasthan"/>
    <s v="Jaipur"/>
    <s v="Kids"/>
    <s v="Sweaters"/>
    <s v="97"/>
    <s v="423473"/>
    <s v="Rented"/>
    <d v="2022-03-10T00:00:00"/>
    <n v="1300"/>
    <s v="Eileen Carey"/>
    <s v="M28"/>
    <s v="USNV Mclean FPO AP 08046"/>
    <s v="Mobile"/>
    <s v="8227939094"/>
    <s v="10 AM - 9 PM"/>
    <n v="17"/>
    <s v="Available"/>
    <s v="Alarm"/>
    <s v="89523"/>
    <d v="2024-02-18T00:00:00"/>
    <n v="2"/>
    <s v="Feb"/>
    <s v="996456"/>
    <s v="Christopher Murphy"/>
    <s v="596"/>
    <n v="2800"/>
    <n v="5"/>
    <n v="5600"/>
    <n v="1120"/>
    <n v="0.28000000000000003"/>
    <n v="1568.0000000000002"/>
    <n v="0.28000000000000003"/>
    <s v="₹6 K"/>
  </r>
  <r>
    <s v="Rajasthan"/>
    <s v="Jaipur"/>
    <s v="Men"/>
    <s v="Skirts"/>
    <s v="92"/>
    <s v="408742"/>
    <s v="Rented"/>
    <d v="2021-02-04T00:00:00"/>
    <n v="1300"/>
    <s v="Nathan Boyle"/>
    <s v="M8"/>
    <s v="3767 William Forks Apt. 699 East Travis, VA 33433"/>
    <s v="Landline"/>
    <s v="0363095149"/>
    <s v="10 AM - 9 PM"/>
    <n v="16"/>
    <s v="Not Available"/>
    <s v="None"/>
    <s v="92005"/>
    <d v="2024-02-16T00:00:00"/>
    <n v="2"/>
    <s v="Feb"/>
    <s v="324545"/>
    <s v="Hannah Andersen"/>
    <s v="587"/>
    <n v="1287"/>
    <n v="3"/>
    <n v="1544.4"/>
    <n v="514.80000000000007"/>
    <n v="0.22"/>
    <n v="339.76800000000003"/>
    <n v="0.22"/>
    <s v="₹2 K"/>
  </r>
  <r>
    <s v="Maharashtra"/>
    <s v="Nagpur"/>
    <s v="Kids"/>
    <s v="Jackets"/>
    <s v="100"/>
    <s v="414317"/>
    <s v="Owned"/>
    <d v="2022-02-06T00:00:00"/>
    <n v="950"/>
    <s v="Robert Murray"/>
    <s v="M40"/>
    <s v="761 Casey Centers Apt. 487 Morrisland, AL 23221"/>
    <s v="Mobile"/>
    <s v="9297512898"/>
    <s v="10 AM - 7 PM"/>
    <n v="18"/>
    <s v="Available"/>
    <s v="CCTV"/>
    <s v="93317"/>
    <d v="2024-02-22T00:00:00"/>
    <n v="2"/>
    <s v="Feb"/>
    <s v="112422"/>
    <s v="Morgan Matthews"/>
    <s v="789"/>
    <n v="2626"/>
    <n v="5"/>
    <n v="5252"/>
    <n v="1050.4000000000001"/>
    <n v="0.28000000000000003"/>
    <n v="1470.5600000000002"/>
    <n v="0.28000000000000003"/>
    <s v="₹5 K"/>
  </r>
  <r>
    <s v="Maharashtra"/>
    <s v="Nagpur"/>
    <s v="Kids"/>
    <s v="Dresses"/>
    <s v="65"/>
    <s v="439259"/>
    <s v="Owned"/>
    <d v="2022-02-13T00:00:00"/>
    <n v="800"/>
    <s v="Monica Baker"/>
    <s v="M41"/>
    <s v="5056 Brent Walk Thomasside, UT 27778"/>
    <s v="Landline"/>
    <s v="5203764485"/>
    <s v="11 AM - 8 PM"/>
    <n v="14"/>
    <s v="Available"/>
    <s v="CCTV"/>
    <s v="21965"/>
    <d v="2024-02-07T00:00:00"/>
    <n v="2"/>
    <s v="Feb"/>
    <s v="402094"/>
    <s v="Matthew Fowler"/>
    <s v="333"/>
    <n v="850"/>
    <n v="4"/>
    <n v="1360"/>
    <n v="340"/>
    <n v="0.28000000000000003"/>
    <n v="380.8"/>
    <n v="0.28000000000000003"/>
    <s v="₹1 K"/>
  </r>
  <r>
    <s v="Madhya Pradesh"/>
    <s v="Indore"/>
    <s v="Men"/>
    <s v="Jackets"/>
    <s v="21"/>
    <s v="401527"/>
    <s v="Rented"/>
    <d v="2022-03-29T00:00:00"/>
    <n v="950"/>
    <s v="Brandon Williams"/>
    <s v="M83"/>
    <s v="4946 Kevin Wells Suite 283 East Janice, AL 76327"/>
    <s v="Landline"/>
    <s v="5082615315"/>
    <s v="11 AM - 8 PM"/>
    <n v="16"/>
    <s v="Available"/>
    <s v="CCTV"/>
    <s v="95099"/>
    <d v="2024-02-09T00:00:00"/>
    <n v="2"/>
    <s v="Feb"/>
    <s v="881889"/>
    <s v="Jacqueline Christensen"/>
    <s v="833"/>
    <n v="2258"/>
    <n v="2"/>
    <n v="1806.4"/>
    <n v="903.2"/>
    <n v="0.22"/>
    <n v="397.40800000000002"/>
    <n v="0.22"/>
    <s v="₹2 K"/>
  </r>
  <r>
    <s v="Jammu and Kashmir"/>
    <s v="Jammu"/>
    <s v="Men"/>
    <s v="Tops"/>
    <s v="65"/>
    <s v="406532"/>
    <s v="Rented"/>
    <d v="2022-08-26T00:00:00"/>
    <n v="1000"/>
    <s v="Christina Floyd"/>
    <s v="M41"/>
    <s v="760 Jessica Harbors Suite 506 East Tony, SC 32848"/>
    <s v="Landline"/>
    <s v="3004091573"/>
    <s v="9 AM - 8 PM"/>
    <n v="9"/>
    <s v="Available"/>
    <s v="None"/>
    <s v="50116"/>
    <d v="2024-02-05T00:00:00"/>
    <n v="2"/>
    <s v="Feb"/>
    <s v="546932"/>
    <s v="David Roberson"/>
    <s v="825"/>
    <n v="2950"/>
    <n v="1"/>
    <n v="1180"/>
    <n v="1180"/>
    <n v="0.22"/>
    <n v="259.60000000000002"/>
    <n v="0.22"/>
    <s v="₹1 K"/>
  </r>
  <r>
    <s v="Goa"/>
    <s v="Goa"/>
    <s v="Women"/>
    <s v="Shoes"/>
    <s v="24"/>
    <s v="433714"/>
    <s v="Rented"/>
    <d v="2023-11-03T00:00:00"/>
    <n v="1000"/>
    <s v="Anthony Combs"/>
    <s v="M95"/>
    <s v="027 Joshua Route West Jessica, WA 74250"/>
    <s v="Landline"/>
    <s v="12049857686"/>
    <s v="11 AM - 8 PM"/>
    <n v="17"/>
    <s v="Not Available"/>
    <s v="CCTV"/>
    <s v="76140"/>
    <d v="2024-02-09T00:00:00"/>
    <n v="2"/>
    <s v="Feb"/>
    <s v="310116"/>
    <s v="Joseph Mendoza"/>
    <s v="882"/>
    <n v="557"/>
    <n v="7"/>
    <n v="1559.6000000000001"/>
    <n v="222.8"/>
    <n v="0.35"/>
    <n v="545.86"/>
    <n v="0.35"/>
    <s v="₹2 K"/>
  </r>
  <r>
    <s v="Goa"/>
    <s v="Goa"/>
    <s v="Women"/>
    <s v="Jeans"/>
    <s v="2"/>
    <s v="437058"/>
    <s v="Rented"/>
    <d v="2022-07-16T00:00:00"/>
    <n v="1200"/>
    <s v="Robert Wise"/>
    <s v="M77"/>
    <s v="1576 Pugh Shores Valeriemouth, MD 56829"/>
    <s v="Mobile"/>
    <s v="9623987534"/>
    <s v="9 AM - 8 PM"/>
    <n v="3"/>
    <s v="Available"/>
    <s v="CCTV"/>
    <s v="27699"/>
    <d v="2024-02-16T00:00:00"/>
    <n v="2"/>
    <s v="Feb"/>
    <s v="797095"/>
    <s v="Diana Camacho"/>
    <s v="376"/>
    <n v="1699"/>
    <n v="3"/>
    <n v="2038.8000000000002"/>
    <n v="679.6"/>
    <n v="0.35"/>
    <n v="713.58"/>
    <n v="0.35"/>
    <s v="₹2 K"/>
  </r>
  <r>
    <s v="West Bengal"/>
    <s v="Kolkata"/>
    <s v="Kids"/>
    <s v="Dresses"/>
    <s v="98"/>
    <s v="425908"/>
    <s v="Owned"/>
    <d v="2023-11-16T00:00:00"/>
    <n v="1300"/>
    <s v="Julia Li"/>
    <s v="M16"/>
    <s v="7020 Kaiser Ville West Kristinastad, IN 66618"/>
    <s v="Landline"/>
    <s v="3574802786"/>
    <s v="10 AM - 9 PM"/>
    <n v="17"/>
    <s v="Not Available"/>
    <s v="CCTV, Alarm"/>
    <s v="61116"/>
    <d v="2024-02-03T00:00:00"/>
    <n v="2"/>
    <s v="Feb"/>
    <s v="442436"/>
    <s v="Sabrina May"/>
    <s v="881"/>
    <n v="1966"/>
    <n v="8"/>
    <n v="6291.2000000000007"/>
    <n v="786.40000000000009"/>
    <n v="0.28000000000000003"/>
    <n v="1761.5360000000003"/>
    <n v="0.28000000000000003"/>
    <s v="₹6 K"/>
  </r>
  <r>
    <s v="Tamil Nadu"/>
    <s v="Madurai"/>
    <s v="Men"/>
    <s v="Shoes"/>
    <s v="90"/>
    <s v="421856"/>
    <s v="Owned"/>
    <d v="2024-11-26T00:00:00"/>
    <n v="1200"/>
    <s v="Robert Andrews"/>
    <s v="M70"/>
    <s v="5617 Miller Course Suite 831 Sanchezburgh, DE 56382"/>
    <s v="Mobile"/>
    <s v="8124288955"/>
    <s v="11 AM - 8 PM"/>
    <n v="16"/>
    <s v="Not Available"/>
    <s v="None"/>
    <s v="56472"/>
    <d v="2024-02-09T00:00:00"/>
    <n v="2"/>
    <s v="Feb"/>
    <s v="789544"/>
    <s v="Corey Case"/>
    <s v="677"/>
    <n v="1982"/>
    <n v="1"/>
    <n v="792.80000000000007"/>
    <n v="792.80000000000007"/>
    <n v="0.22"/>
    <n v="174.41600000000003"/>
    <n v="0.22"/>
    <s v="₹792.8"/>
  </r>
  <r>
    <s v="Telangana"/>
    <s v="Hyderabad"/>
    <s v="Men"/>
    <s v="Sweaters"/>
    <s v="51"/>
    <s v="431828"/>
    <s v="Rented"/>
    <d v="2022-11-20T00:00:00"/>
    <n v="950"/>
    <s v="Mrs. Amanda Miller PhD"/>
    <s v="M8"/>
    <s v="6574 Kim Radial Apt. 061 Lake Cindy, NM 88208"/>
    <s v="Mobile"/>
    <s v="7393097201"/>
    <s v="10 AM - 9 PM"/>
    <n v="8"/>
    <s v="Available"/>
    <s v="CCTV, Alarm"/>
    <s v="81184"/>
    <d v="2024-02-22T00:00:00"/>
    <n v="2"/>
    <s v="Feb"/>
    <s v="214741"/>
    <s v="Caroline Martin"/>
    <s v="298"/>
    <n v="1246"/>
    <n v="2"/>
    <n v="996.80000000000007"/>
    <n v="498.40000000000003"/>
    <n v="0.22"/>
    <n v="219.29600000000002"/>
    <n v="0.22"/>
    <s v="₹996.8"/>
  </r>
  <r>
    <s v="Gujarat"/>
    <s v="Rajkot"/>
    <s v="Women"/>
    <s v="Sweaters"/>
    <s v="2"/>
    <s v="420497"/>
    <s v="Rented"/>
    <d v="2020-10-07T00:00:00"/>
    <n v="1400"/>
    <s v="Ashley Thomas"/>
    <s v="M8"/>
    <s v="39880 Russell Vista Apt. 737 Tannerhaven, IL 96727"/>
    <s v="Landline"/>
    <s v="3535291873"/>
    <s v="10 AM - 7 PM"/>
    <n v="17"/>
    <s v="Available"/>
    <s v="CCTV, Alarm"/>
    <s v="10164"/>
    <d v="2024-02-24T00:00:00"/>
    <n v="2"/>
    <s v="Feb"/>
    <s v="190117"/>
    <s v="Michael Brown"/>
    <s v="771"/>
    <n v="1779"/>
    <n v="2"/>
    <n v="1423.2"/>
    <n v="711.6"/>
    <n v="0.35"/>
    <n v="498.12"/>
    <n v="0.35"/>
    <s v="₹1 K"/>
  </r>
  <r>
    <s v="Tamil Nadu"/>
    <s v="Chennai"/>
    <s v="Women"/>
    <s v="Dresses"/>
    <s v="58"/>
    <s v="416902"/>
    <s v="Rented"/>
    <d v="2023-12-14T00:00:00"/>
    <n v="1300"/>
    <s v="Eugene Foster"/>
    <s v="M31"/>
    <s v="7231 Austin Trail Suite 391 Taylorhaven, DE 95620"/>
    <s v="Mobile"/>
    <s v="7615517065"/>
    <s v="10 AM - 9 PM"/>
    <n v="8"/>
    <s v="Available"/>
    <s v="None"/>
    <s v="86943"/>
    <d v="2024-02-05T00:00:00"/>
    <n v="2"/>
    <s v="Feb"/>
    <s v="845833"/>
    <s v="Nathaniel Combs"/>
    <s v="493"/>
    <n v="637"/>
    <n v="4"/>
    <n v="1019.2"/>
    <n v="254.8"/>
    <n v="0.35"/>
    <n v="356.71999999999997"/>
    <n v="0.35"/>
    <s v="₹1 K"/>
  </r>
  <r>
    <s v="Assam"/>
    <s v="Guwahati"/>
    <s v="Women"/>
    <s v="Tops"/>
    <s v="74"/>
    <s v="411912"/>
    <s v="Rented"/>
    <d v="2024-08-26T00:00:00"/>
    <n v="950"/>
    <s v="Marcus Peters"/>
    <s v="M98"/>
    <s v="PSC 7034, Box 3710 APO AA 03803"/>
    <s v="Landline"/>
    <s v="13721754353"/>
    <s v="10 AM - 9 PM"/>
    <n v="16"/>
    <s v="Not Available"/>
    <s v="Alarm"/>
    <s v="82734"/>
    <d v="2024-02-04T00:00:00"/>
    <n v="2"/>
    <s v="Feb"/>
    <s v="298210"/>
    <s v="Meagan Shepherd"/>
    <s v="611"/>
    <n v="1256"/>
    <n v="8"/>
    <n v="4019.2000000000003"/>
    <n v="502.40000000000003"/>
    <n v="0.35"/>
    <n v="1406.72"/>
    <n v="0.35"/>
    <s v="₹4 K"/>
  </r>
  <r>
    <s v="Bihar"/>
    <s v="Patna"/>
    <s v="Men"/>
    <s v="Jackets"/>
    <s v="63"/>
    <s v="433988"/>
    <s v="Rented"/>
    <d v="2021-10-24T00:00:00"/>
    <n v="800"/>
    <s v="Robert Cortez"/>
    <s v="M27"/>
    <s v="61720 Christopher Plain Thomasfurt, NC 92115"/>
    <s v="Landline"/>
    <s v="15440163073"/>
    <s v="10 AM - 7 PM"/>
    <n v="4"/>
    <s v="Available"/>
    <s v="None"/>
    <s v="95249"/>
    <d v="2024-02-10T00:00:00"/>
    <n v="2"/>
    <s v="Feb"/>
    <s v="547465"/>
    <s v="Ashley Thomas"/>
    <s v="483"/>
    <n v="2888"/>
    <n v="4"/>
    <n v="4620.8"/>
    <n v="1155.2"/>
    <n v="0.22"/>
    <n v="1016.576"/>
    <n v="0.22"/>
    <s v="₹5 K"/>
  </r>
  <r>
    <s v="Rajasthan"/>
    <s v="Jaipur"/>
    <s v="Women"/>
    <s v="T-Shirts"/>
    <s v="17"/>
    <s v="435454"/>
    <s v="Rented"/>
    <d v="2020-03-30T00:00:00"/>
    <n v="1000"/>
    <s v="Angela Smith"/>
    <s v="M78"/>
    <s v="08368 Johnson Ridges Jerryfurt, CT 09263"/>
    <s v="Landline"/>
    <s v="0582678388"/>
    <s v="11 AM - 8 PM"/>
    <n v="4"/>
    <s v="Not Available"/>
    <s v="None"/>
    <s v="43488"/>
    <d v="2024-02-20T00:00:00"/>
    <n v="2"/>
    <s v="Feb"/>
    <s v="603790"/>
    <s v="Stuart Davis"/>
    <s v="280"/>
    <n v="2772"/>
    <n v="6"/>
    <n v="6652.8"/>
    <n v="1108.8"/>
    <n v="0.35"/>
    <n v="2328.48"/>
    <n v="0.35"/>
    <s v="₹7 K"/>
  </r>
  <r>
    <s v="West Bengal"/>
    <s v="Kolkata"/>
    <s v="Men"/>
    <s v="Sweaters"/>
    <s v="6"/>
    <s v="428761"/>
    <s v="Rented"/>
    <d v="2022-09-20T00:00:00"/>
    <n v="1300"/>
    <s v="Christopher Mcintyre"/>
    <s v="M6"/>
    <s v="0877 Rachel Key West Latoyaburgh, MI 21085"/>
    <s v="Mobile"/>
    <s v="6162979840"/>
    <s v="10 AM - 9 PM"/>
    <n v="11"/>
    <s v="Not Available"/>
    <s v="Alarm"/>
    <s v="27592"/>
    <d v="2024-02-21T00:00:00"/>
    <n v="2"/>
    <s v="Feb"/>
    <s v="759555"/>
    <s v="Steven Summers"/>
    <s v="274"/>
    <n v="1888"/>
    <n v="3"/>
    <n v="2265.6"/>
    <n v="755.19999999999993"/>
    <n v="0.22"/>
    <n v="498.43199999999996"/>
    <n v="0.22"/>
    <s v="₹2 K"/>
  </r>
  <r>
    <s v="Uttar Pradesh"/>
    <s v="Kanpur"/>
    <s v="Women"/>
    <s v="Pants"/>
    <s v="32"/>
    <s v="404429"/>
    <s v="Owned"/>
    <d v="2022-10-16T00:00:00"/>
    <n v="1300"/>
    <s v="Katherine Nelson"/>
    <s v="M79"/>
    <s v="44966 Joseph Mission Kristinachester, WI 35655"/>
    <s v="Landline"/>
    <s v="2487147846"/>
    <s v="10 AM - 9 PM"/>
    <n v="20"/>
    <s v="Not Available"/>
    <s v="CCTV, Alarm"/>
    <s v="10281"/>
    <d v="2024-02-02T00:00:00"/>
    <n v="2"/>
    <s v="Feb"/>
    <s v="371519"/>
    <s v="Mandy Miller"/>
    <s v="429"/>
    <n v="2412"/>
    <n v="3"/>
    <n v="2894.4"/>
    <n v="964.80000000000007"/>
    <n v="0.35"/>
    <n v="1013.04"/>
    <n v="0.35"/>
    <s v="₹3 K"/>
  </r>
  <r>
    <s v="Andhra Pradesh"/>
    <s v="Visakhapatnam"/>
    <s v="Kids"/>
    <s v="T-Shirts"/>
    <s v="45"/>
    <s v="432667"/>
    <s v="Rented"/>
    <d v="2021-10-06T00:00:00"/>
    <n v="1000"/>
    <s v="Ryan Graham"/>
    <s v="M75"/>
    <s v="1788 Jennings Springs Port Robert, RI 78141"/>
    <s v="Landline"/>
    <s v="0548045022"/>
    <s v="10 AM - 9 PM"/>
    <n v="19"/>
    <s v="Available"/>
    <s v="None"/>
    <s v="94020"/>
    <d v="2024-02-10T00:00:00"/>
    <n v="2"/>
    <s v="Feb"/>
    <s v="638012"/>
    <s v="Colleen Williams"/>
    <s v="526"/>
    <n v="2634"/>
    <n v="8"/>
    <n v="8428.8000000000011"/>
    <n v="1053.6000000000001"/>
    <n v="0.28000000000000003"/>
    <n v="2360.0640000000003"/>
    <n v="0.28000000000000003"/>
    <s v="₹8 K"/>
  </r>
  <r>
    <s v="Uttar Pradesh"/>
    <s v="Kanpur"/>
    <s v="Men"/>
    <s v="Tops"/>
    <s v="41"/>
    <s v="410621"/>
    <s v="Owned"/>
    <d v="2023-09-28T00:00:00"/>
    <n v="950"/>
    <s v="Dennis Harper"/>
    <s v="M46"/>
    <s v="016 Frey Throughway North Hailey, NE 05626"/>
    <s v="Landline"/>
    <s v="2109476097"/>
    <s v="11 AM - 8 PM"/>
    <n v="18"/>
    <s v="Not Available"/>
    <s v="None"/>
    <s v="86825"/>
    <d v="2024-02-22T00:00:00"/>
    <n v="2"/>
    <s v="Feb"/>
    <s v="949173"/>
    <s v="Maria Goodman"/>
    <s v="633"/>
    <n v="2284"/>
    <n v="5"/>
    <n v="4568"/>
    <n v="913.6"/>
    <n v="0.22"/>
    <n v="1004.96"/>
    <n v="0.22"/>
    <s v="₹5 K"/>
  </r>
  <r>
    <s v="Uttar Pradesh"/>
    <s v="Lucknow"/>
    <s v="Kids"/>
    <s v="Dresses"/>
    <s v="73"/>
    <s v="427494"/>
    <s v="Rented"/>
    <d v="2022-03-01T00:00:00"/>
    <n v="950"/>
    <s v="Geoffrey Bright"/>
    <s v="M14"/>
    <s v="146 Jack Drive Apt. 462 South Melissa, IA 07286"/>
    <s v="Mobile"/>
    <s v="8308606571"/>
    <s v="10 AM - 7 PM"/>
    <n v="6"/>
    <s v="Not Available"/>
    <s v="CCTV, Alarm"/>
    <s v="57310"/>
    <d v="2024-02-05T00:00:00"/>
    <n v="2"/>
    <s v="Feb"/>
    <s v="403131"/>
    <s v="Kimberly Rodriguez"/>
    <s v="471"/>
    <n v="1924"/>
    <n v="1"/>
    <n v="769.6"/>
    <n v="769.6"/>
    <n v="0.28000000000000003"/>
    <n v="215.48800000000003"/>
    <n v="0.28000000000000003"/>
    <s v="₹769.6"/>
  </r>
  <r>
    <s v="Uttar Pradesh"/>
    <s v="Varanasi"/>
    <s v="Men"/>
    <s v="Shirts"/>
    <s v="54"/>
    <s v="426538"/>
    <s v="Owned"/>
    <d v="2023-06-01T00:00:00"/>
    <n v="950"/>
    <s v="Sean Chavez"/>
    <s v="M30"/>
    <s v="PSC 2362, Box 1478 APO AP 43897"/>
    <s v="Mobile"/>
    <s v="9236473615"/>
    <s v="11 AM - 8 PM"/>
    <n v="12"/>
    <s v="Not Available"/>
    <s v="None"/>
    <s v="93384"/>
    <d v="2024-02-18T00:00:00"/>
    <n v="2"/>
    <s v="Feb"/>
    <s v="691708"/>
    <s v="Louis Jones"/>
    <s v="455"/>
    <n v="2876"/>
    <n v="5"/>
    <n v="5752"/>
    <n v="1150.4000000000001"/>
    <n v="0.22"/>
    <n v="1265.44"/>
    <n v="0.22"/>
    <s v="₹6 K"/>
  </r>
  <r>
    <s v="Tamil Nadu"/>
    <s v="Coimbatore"/>
    <s v="Women"/>
    <s v="Pants"/>
    <s v="92"/>
    <s v="426253"/>
    <s v="Rented"/>
    <d v="2024-03-05T00:00:00"/>
    <n v="950"/>
    <s v="Edward Campbell"/>
    <s v="M86"/>
    <s v="5900 Erin Orchard Suite 195 Bryantfort, MA 51518"/>
    <s v="Mobile"/>
    <s v="7171007653"/>
    <s v="10 AM - 7 PM"/>
    <n v="19"/>
    <s v="Not Available"/>
    <s v="Alarm"/>
    <s v="65515"/>
    <d v="2024-02-16T00:00:00"/>
    <n v="2"/>
    <s v="Feb"/>
    <s v="805564"/>
    <s v="Joanna Murray"/>
    <s v="434"/>
    <n v="736"/>
    <n v="6"/>
    <n v="1766.4"/>
    <n v="294.40000000000003"/>
    <n v="0.35"/>
    <n v="618.24"/>
    <n v="0.35"/>
    <s v="₹2 K"/>
  </r>
  <r>
    <s v="Uttar Pradesh"/>
    <s v="Meerut"/>
    <s v="Women"/>
    <s v="Dresses"/>
    <s v="79"/>
    <s v="426735"/>
    <s v="Rented"/>
    <d v="2024-06-28T00:00:00"/>
    <n v="1300"/>
    <s v="Courtney Gray"/>
    <s v="M25"/>
    <s v="316 Wise Stravenue Zoefort, ME 97104"/>
    <s v="Mobile"/>
    <s v="8780581880"/>
    <s v="10 AM - 9 PM"/>
    <n v="13"/>
    <s v="Not Available"/>
    <s v="CCTV, Alarm"/>
    <s v="94216"/>
    <d v="2024-02-12T00:00:00"/>
    <n v="2"/>
    <s v="Feb"/>
    <s v="926105"/>
    <s v="Rodney Thomas"/>
    <s v="795"/>
    <n v="1805"/>
    <n v="5"/>
    <n v="3610"/>
    <n v="722"/>
    <n v="0.35"/>
    <n v="1263.5"/>
    <n v="0.35"/>
    <s v="₹4 K"/>
  </r>
  <r>
    <s v="Uttar Pradesh"/>
    <s v="Meerut"/>
    <s v="Women"/>
    <s v="Dresses"/>
    <s v="96"/>
    <s v="402739"/>
    <s v="Owned"/>
    <d v="2023-04-08T00:00:00"/>
    <n v="1100"/>
    <s v="Breanna Thornton"/>
    <s v="M84"/>
    <s v="PSC 4555, Box 0920 APO AE 02000"/>
    <s v="Landline"/>
    <s v="4379042696"/>
    <s v="10 AM - 7 PM"/>
    <n v="20"/>
    <s v="Not Available"/>
    <s v="CCTV, Alarm"/>
    <s v="55924"/>
    <d v="2024-02-21T00:00:00"/>
    <n v="2"/>
    <s v="Feb"/>
    <s v="700622"/>
    <s v="Anita Hunter"/>
    <s v="644"/>
    <n v="1045"/>
    <n v="4"/>
    <n v="1672"/>
    <n v="418"/>
    <n v="0.35"/>
    <n v="585.19999999999993"/>
    <n v="0.35"/>
    <s v="₹2 K"/>
  </r>
  <r>
    <s v="Karnataka"/>
    <s v="Bengaluru"/>
    <s v="Women"/>
    <s v="Jackets"/>
    <s v="83"/>
    <s v="406377"/>
    <s v="Rented"/>
    <d v="2023-08-31T00:00:00"/>
    <n v="1200"/>
    <s v="Sandra Cox"/>
    <s v="M91"/>
    <s v="31833 Brianna Terrace Apt. 017 New Joshuahaven, RI 13384"/>
    <s v="Landline"/>
    <s v="1521241722"/>
    <s v="9 AM - 8 PM"/>
    <n v="3"/>
    <s v="Available"/>
    <s v="None"/>
    <s v="83298"/>
    <d v="2024-02-19T00:00:00"/>
    <n v="2"/>
    <s v="Feb"/>
    <s v="828948"/>
    <s v="Christopher White"/>
    <s v="411"/>
    <n v="2822"/>
    <n v="5"/>
    <n v="5644"/>
    <n v="1128.8"/>
    <n v="0.35"/>
    <n v="1975.3999999999999"/>
    <n v="0.35"/>
    <s v="₹6 K"/>
  </r>
  <r>
    <s v="Rajasthan"/>
    <s v="Jaipur"/>
    <s v="Kids"/>
    <s v="Dresses"/>
    <s v="90"/>
    <s v="400567"/>
    <s v="Rented"/>
    <d v="2021-11-20T00:00:00"/>
    <n v="1200"/>
    <s v="Bruce Chapman"/>
    <s v="M75"/>
    <s v="791 Christopher Heights Apt. 896 East Janet, IN 74283"/>
    <s v="Landline"/>
    <s v="0102222097"/>
    <s v="9 AM - 8 PM"/>
    <n v="7"/>
    <s v="Available"/>
    <s v="CCTV, Alarm"/>
    <s v="17791"/>
    <d v="2024-02-21T00:00:00"/>
    <n v="2"/>
    <s v="Feb"/>
    <s v="351028"/>
    <s v="Mr. Michael Kramer"/>
    <s v="738"/>
    <n v="1241"/>
    <n v="8"/>
    <n v="3971.2000000000003"/>
    <n v="496.40000000000003"/>
    <n v="0.28000000000000003"/>
    <n v="1111.9360000000001"/>
    <n v="0.28000000000000003"/>
    <s v="₹4 K"/>
  </r>
  <r>
    <s v="Kerala"/>
    <s v="Kochi"/>
    <s v="Women"/>
    <s v="Skirts"/>
    <s v="53"/>
    <s v="415231"/>
    <s v="Rented"/>
    <d v="2024-02-24T00:00:00"/>
    <n v="1000"/>
    <s v="Brittany Martinez"/>
    <s v="M36"/>
    <s v="0725 Joseph Landing Keithville, GA 16266"/>
    <s v="Mobile"/>
    <s v="8845816703"/>
    <s v="10 AM - 9 PM"/>
    <n v="15"/>
    <s v="Not Available"/>
    <s v="None"/>
    <s v="73687"/>
    <d v="2024-02-05T00:00:00"/>
    <n v="2"/>
    <s v="Feb"/>
    <s v="917579"/>
    <s v="Michael Rodriguez"/>
    <s v="651"/>
    <n v="1772"/>
    <n v="7"/>
    <n v="4961.6000000000004"/>
    <n v="708.80000000000007"/>
    <n v="0.35"/>
    <n v="1736.56"/>
    <n v="0.35"/>
    <s v="₹5 K"/>
  </r>
  <r>
    <s v="Maharashtra"/>
    <s v="Solapur"/>
    <s v="Women"/>
    <s v="Dresses"/>
    <s v="9"/>
    <s v="432827"/>
    <s v="Owned"/>
    <d v="2024-02-12T00:00:00"/>
    <n v="1000"/>
    <s v="David Howard"/>
    <s v="M81"/>
    <s v="18502 Collins Hill Apt. 050 North Carlosstad, MI 01441"/>
    <s v="Landline"/>
    <s v="2328766406"/>
    <s v="10 AM - 9 PM"/>
    <n v="8"/>
    <s v="Not Available"/>
    <s v="None"/>
    <s v="66976"/>
    <d v="2024-02-05T00:00:00"/>
    <n v="2"/>
    <s v="Feb"/>
    <s v="713381"/>
    <s v="Anthony Curtis"/>
    <s v="846"/>
    <n v="1432"/>
    <n v="8"/>
    <n v="4582.4000000000015"/>
    <n v="572.80000000000018"/>
    <n v="0.35"/>
    <n v="1603.8400000000004"/>
    <n v="0.35"/>
    <s v="₹5 K"/>
  </r>
  <r>
    <s v="Delhi"/>
    <s v="New Delhi"/>
    <s v="Kids"/>
    <s v="Shirts"/>
    <s v="79"/>
    <s v="430176"/>
    <s v="Owned"/>
    <d v="2021-05-24T00:00:00"/>
    <n v="1000"/>
    <s v="Debbie Davenport"/>
    <s v="M52"/>
    <s v="4653 Mary Inlet Jilltown, IL 68701"/>
    <s v="Landline"/>
    <s v="1707176084"/>
    <s v="9 AM - 8 PM"/>
    <n v="13"/>
    <s v="Available"/>
    <s v="CCTV"/>
    <s v="55600"/>
    <d v="2024-02-01T00:00:00"/>
    <n v="2"/>
    <s v="Feb"/>
    <s v="148937"/>
    <s v="John Torres"/>
    <s v="878"/>
    <n v="2769"/>
    <n v="2"/>
    <n v="2215.2000000000003"/>
    <n v="1107.6000000000001"/>
    <n v="0.28000000000000003"/>
    <n v="620.25600000000009"/>
    <n v="0.28000000000000003"/>
    <s v="₹2 K"/>
  </r>
  <r>
    <s v="Chandigarh"/>
    <s v="Chandigarh"/>
    <s v="Women"/>
    <s v="T-Shirts"/>
    <s v="17"/>
    <s v="403524"/>
    <s v="Rented"/>
    <d v="2021-07-27T00:00:00"/>
    <n v="950"/>
    <s v="Lori Evans"/>
    <s v="M45"/>
    <s v="045 Anita Valley Suite 401 South Margaret, MI 20456"/>
    <s v="Landline"/>
    <s v="0110807043"/>
    <s v="9 AM - 8 PM"/>
    <n v="8"/>
    <s v="Not Available"/>
    <s v="None"/>
    <s v="27572"/>
    <d v="2024-02-19T00:00:00"/>
    <n v="2"/>
    <s v="Feb"/>
    <s v="418936"/>
    <s v="Mark Flores"/>
    <s v="246"/>
    <n v="2568"/>
    <n v="7"/>
    <n v="7190.4000000000015"/>
    <n v="1027.2000000000003"/>
    <n v="0.35"/>
    <n v="2516.6400000000003"/>
    <n v="0.35"/>
    <s v="₹7 K"/>
  </r>
  <r>
    <s v="Karnataka"/>
    <s v="Mysuru"/>
    <s v="Kids"/>
    <s v="Dresses"/>
    <s v="32"/>
    <s v="406769"/>
    <s v="Rented"/>
    <d v="2021-07-06T00:00:00"/>
    <n v="950"/>
    <s v="Scott Mahoney"/>
    <s v="M53"/>
    <s v="4472 Butler Causeway Suite 257 South Spencer, ND 64103"/>
    <s v="Landline"/>
    <s v="4035995471"/>
    <s v="10 AM - 7 PM"/>
    <n v="10"/>
    <s v="Available"/>
    <s v="Alarm"/>
    <s v="73268"/>
    <d v="2024-02-19T00:00:00"/>
    <n v="2"/>
    <s v="Feb"/>
    <s v="712743"/>
    <s v="Holly Hill"/>
    <s v="326"/>
    <n v="2375"/>
    <n v="2"/>
    <n v="1900"/>
    <n v="950"/>
    <n v="0.28000000000000003"/>
    <n v="532"/>
    <n v="0.28000000000000003"/>
    <s v="₹2 K"/>
  </r>
  <r>
    <s v="Gujarat"/>
    <s v="Ahmedabad"/>
    <s v="Kids"/>
    <s v="Skirts"/>
    <s v="4"/>
    <s v="408001"/>
    <s v="Owned"/>
    <d v="2020-04-26T00:00:00"/>
    <n v="950"/>
    <s v="Gregory Ferguson"/>
    <s v="M93"/>
    <s v="574 Johns Mews Apt. 769 West Barbara, KS 33412"/>
    <s v="Mobile"/>
    <s v="8202463868"/>
    <s v="10 AM - 9 PM"/>
    <n v="4"/>
    <s v="Available"/>
    <s v="CCTV"/>
    <s v="69610"/>
    <d v="2024-02-20T00:00:00"/>
    <n v="2"/>
    <s v="Feb"/>
    <s v="841835"/>
    <s v="Taylor Carr"/>
    <s v="628"/>
    <n v="1199"/>
    <n v="2"/>
    <n v="959.2"/>
    <n v="479.6"/>
    <n v="0.28000000000000003"/>
    <n v="268.57600000000002"/>
    <n v="0.28000000000000003"/>
    <s v="₹959.2"/>
  </r>
  <r>
    <s v="Madhya Pradesh"/>
    <s v="Indore"/>
    <s v="Men"/>
    <s v="Dresses"/>
    <s v="4"/>
    <s v="407701"/>
    <s v="Owned"/>
    <d v="2024-01-24T00:00:00"/>
    <n v="1100"/>
    <s v="Samuel Collins"/>
    <s v="M69"/>
    <s v="3265 Nelson Fall Vanessaville, OK 95857"/>
    <s v="Landline"/>
    <s v="2201673056"/>
    <s v="10 AM - 9 PM"/>
    <n v="17"/>
    <s v="Available"/>
    <s v="None"/>
    <s v="83527"/>
    <d v="2024-02-26T00:00:00"/>
    <n v="2"/>
    <s v="Feb"/>
    <s v="146378"/>
    <s v="John Ross"/>
    <s v="605"/>
    <n v="640"/>
    <n v="8"/>
    <n v="2048"/>
    <n v="256"/>
    <n v="0.22"/>
    <n v="450.56"/>
    <n v="0.22"/>
    <s v="₹2 K"/>
  </r>
  <r>
    <s v="Maharashtra"/>
    <s v="Aurangabad"/>
    <s v="Men"/>
    <s v="Jackets"/>
    <s v="39"/>
    <s v="403834"/>
    <s v="Rented"/>
    <d v="2020-08-11T00:00:00"/>
    <n v="1000"/>
    <s v="Lisa Pham"/>
    <s v="M39"/>
    <s v="606 Davis Mount Apt. 259 East Jamieport, NM 90292"/>
    <s v="Mobile"/>
    <s v="9544005367"/>
    <s v="11 AM - 8 PM"/>
    <n v="6"/>
    <s v="Available"/>
    <s v="Alarm"/>
    <s v="99252"/>
    <d v="2024-02-11T00:00:00"/>
    <n v="2"/>
    <s v="Feb"/>
    <s v="713017"/>
    <s v="James Roth"/>
    <s v="964"/>
    <n v="1847"/>
    <n v="6"/>
    <n v="4432.8"/>
    <n v="738.80000000000007"/>
    <n v="0.22"/>
    <n v="975.21600000000001"/>
    <n v="0.22"/>
    <s v="₹4 K"/>
  </r>
  <r>
    <s v="Tamil Nadu"/>
    <s v="Madurai"/>
    <s v="Kids"/>
    <s v="Tops"/>
    <s v="1"/>
    <s v="435112"/>
    <s v="Owned"/>
    <d v="2022-04-22T00:00:00"/>
    <n v="1300"/>
    <s v="Randall Webb"/>
    <s v="M47"/>
    <s v="192 Sarah Curve Port Katherine, MO 58786"/>
    <s v="Landline"/>
    <s v="15155683896"/>
    <s v="11 AM - 8 PM"/>
    <n v="9"/>
    <s v="Available"/>
    <s v="CCTV, Alarm"/>
    <s v="50907"/>
    <d v="2024-02-25T00:00:00"/>
    <n v="2"/>
    <s v="Feb"/>
    <s v="786006"/>
    <s v="Jordan Olsen"/>
    <s v="527"/>
    <n v="1639"/>
    <n v="6"/>
    <n v="3933.6000000000004"/>
    <n v="655.6"/>
    <n v="0.28000000000000003"/>
    <n v="1101.4080000000001"/>
    <n v="0.28000000000000003"/>
    <s v="₹4 K"/>
  </r>
  <r>
    <s v="Chhattisgarh"/>
    <s v="Chhattisgarh"/>
    <s v="Kids"/>
    <s v="Hoodies"/>
    <s v="89"/>
    <s v="409960"/>
    <s v="Owned"/>
    <d v="2021-06-29T00:00:00"/>
    <n v="950"/>
    <s v="Robert Fuller"/>
    <s v="M76"/>
    <s v="658 Lewis Well Apt. 672 Lake Danielfort, IA 25077"/>
    <s v="Landline"/>
    <s v="5825103782"/>
    <s v="9 AM - 8 PM"/>
    <n v="9"/>
    <s v="Available"/>
    <s v="CCTV, Alarm"/>
    <s v="28791"/>
    <d v="2024-02-05T00:00:00"/>
    <n v="2"/>
    <s v="Feb"/>
    <s v="958971"/>
    <s v="Jennifer Gibson"/>
    <s v="382"/>
    <n v="700"/>
    <n v="1"/>
    <n v="280"/>
    <n v="280"/>
    <n v="0.28000000000000003"/>
    <n v="78.400000000000006"/>
    <n v="0.28000000000000003"/>
    <s v="₹280"/>
  </r>
  <r>
    <s v="Gujarat"/>
    <s v="Surat"/>
    <s v="Men"/>
    <s v="T-Shirts"/>
    <s v="97"/>
    <s v="426975"/>
    <s v="Rented"/>
    <d v="2024-03-08T00:00:00"/>
    <n v="1400"/>
    <s v="Cheryl Medina"/>
    <s v="M93"/>
    <s v="68241 Barton Extension Susanstad, GA 80429"/>
    <s v="Landline"/>
    <s v="0485950585"/>
    <s v="9 AM - 8 PM"/>
    <n v="20"/>
    <s v="Available"/>
    <s v="Alarm"/>
    <s v="12057"/>
    <d v="2024-02-01T00:00:00"/>
    <n v="2"/>
    <s v="Feb"/>
    <s v="273193"/>
    <s v="Michael Conway"/>
    <s v="295"/>
    <n v="1134"/>
    <n v="7"/>
    <n v="3175.2000000000003"/>
    <n v="453.6"/>
    <n v="0.22"/>
    <n v="698.5440000000001"/>
    <n v="0.22"/>
    <s v="₹3 K"/>
  </r>
  <r>
    <s v="Maharashtra"/>
    <s v="Solapur"/>
    <s v="Women"/>
    <s v="T-Shirts"/>
    <s v="83"/>
    <s v="418413"/>
    <s v="Rented"/>
    <d v="2021-02-14T00:00:00"/>
    <n v="1300"/>
    <s v="Rebecca White"/>
    <s v="M37"/>
    <s v="473 Fischer Pines North Mindy, ID 58213"/>
    <s v="Landline"/>
    <s v="10491869763"/>
    <s v="9 AM - 8 PM"/>
    <n v="10"/>
    <s v="Not Available"/>
    <s v="CCTV, Alarm"/>
    <s v="29858"/>
    <d v="2024-02-10T00:00:00"/>
    <n v="2"/>
    <s v="Feb"/>
    <s v="377735"/>
    <s v="Sandra Tanner"/>
    <s v="816"/>
    <n v="1746"/>
    <n v="6"/>
    <n v="4190.4000000000015"/>
    <n v="698.4000000000002"/>
    <n v="0.35"/>
    <n v="1466.6400000000003"/>
    <n v="0.35"/>
    <s v="₹4 K"/>
  </r>
  <r>
    <s v="Karnataka"/>
    <s v="Mysuru"/>
    <s v="Kids"/>
    <s v="T-Shirts"/>
    <s v="78"/>
    <s v="428523"/>
    <s v="Rented"/>
    <d v="2023-05-14T00:00:00"/>
    <n v="950"/>
    <s v="Stephanie Robertson"/>
    <s v="M58"/>
    <s v="4813 Amanda Isle Elizabethstad, MS 70295"/>
    <s v="Landline"/>
    <s v="0427115061"/>
    <s v="11 AM - 8 PM"/>
    <n v="6"/>
    <s v="Not Available"/>
    <s v="Alarm"/>
    <s v="10063"/>
    <d v="2024-02-14T00:00:00"/>
    <n v="2"/>
    <s v="Feb"/>
    <s v="775624"/>
    <s v="Ryan Cameron"/>
    <s v="977"/>
    <n v="2332"/>
    <n v="6"/>
    <n v="5596.8"/>
    <n v="932.80000000000007"/>
    <n v="0.28000000000000003"/>
    <n v="1567.1040000000003"/>
    <n v="0.28000000000000003"/>
    <s v="₹6 K"/>
  </r>
  <r>
    <s v="Tamil Nadu"/>
    <s v="Chennai"/>
    <s v="Men"/>
    <s v="Sweaters"/>
    <s v="34"/>
    <s v="408889"/>
    <s v="Rented"/>
    <d v="2023-08-31T00:00:00"/>
    <n v="800"/>
    <s v="Scott Jackson"/>
    <s v="M80"/>
    <s v="2159 Mcbride Tunnel Apt. 131 Thomasmouth, OK 67569"/>
    <s v="Landline"/>
    <s v="2087239299"/>
    <s v="9 AM - 8 PM"/>
    <n v="10"/>
    <s v="Not Available"/>
    <s v="Alarm"/>
    <s v="14729"/>
    <d v="2024-02-04T00:00:00"/>
    <n v="2"/>
    <s v="Feb"/>
    <s v="636221"/>
    <s v="Samantha Martin"/>
    <s v="724"/>
    <n v="2991"/>
    <n v="6"/>
    <n v="7178.4000000000015"/>
    <n v="1196.4000000000003"/>
    <n v="0.22"/>
    <n v="1579.2480000000003"/>
    <n v="0.22"/>
    <s v="₹7 K"/>
  </r>
  <r>
    <s v="Uttar Pradesh"/>
    <s v="Noida"/>
    <s v="Men"/>
    <s v="Hoodies"/>
    <s v="20"/>
    <s v="407482"/>
    <s v="Rented"/>
    <d v="2024-04-30T00:00:00"/>
    <n v="950"/>
    <s v="Kristine Smith"/>
    <s v="M83"/>
    <s v="31997 Little Rapids Morrisonstad, MA 33447"/>
    <s v="Landline"/>
    <s v="2057992779"/>
    <s v="10 AM - 9 PM"/>
    <n v="17"/>
    <s v="Available"/>
    <s v="Alarm"/>
    <s v="82802"/>
    <d v="2024-02-13T00:00:00"/>
    <n v="2"/>
    <s v="Feb"/>
    <s v="878166"/>
    <s v="Brianna James"/>
    <s v="440"/>
    <n v="2630"/>
    <n v="2"/>
    <n v="2104"/>
    <n v="1052"/>
    <n v="0.22"/>
    <n v="462.88"/>
    <n v="0.22"/>
    <s v="₹2 K"/>
  </r>
  <r>
    <s v="Assam"/>
    <s v="Guwahati"/>
    <s v="Women"/>
    <s v="Tops"/>
    <s v="84"/>
    <s v="403976"/>
    <s v="Owned"/>
    <d v="2021-03-12T00:00:00"/>
    <n v="1200"/>
    <s v="Derek Calhoun"/>
    <s v="M69"/>
    <s v="55525 Philip Trafficway Apt. 343 Lake Anthony, FL 31047"/>
    <s v="Landline"/>
    <s v="4413921929"/>
    <s v="9 AM - 8 PM"/>
    <n v="7"/>
    <s v="Not Available"/>
    <s v="CCTV"/>
    <s v="46227"/>
    <d v="2024-02-22T00:00:00"/>
    <n v="2"/>
    <s v="Feb"/>
    <s v="322451"/>
    <s v="Marc Rogers"/>
    <s v="414"/>
    <n v="2052"/>
    <n v="5"/>
    <n v="4104"/>
    <n v="820.8"/>
    <n v="0.35"/>
    <n v="1436.3999999999999"/>
    <n v="0.35"/>
    <s v="₹4 K"/>
  </r>
  <r>
    <s v="Jharkhand"/>
    <s v="Ranchi"/>
    <s v="Kids"/>
    <s v="T-Shirts"/>
    <s v="13"/>
    <s v="404225"/>
    <s v="Owned"/>
    <d v="2020-11-16T00:00:00"/>
    <n v="1400"/>
    <s v="Cody Williams"/>
    <s v="M53"/>
    <s v="75882 Flores Underpass West Caseychester, RI 11182"/>
    <s v="Mobile"/>
    <s v="9943542275"/>
    <s v="11 AM - 8 PM"/>
    <n v="6"/>
    <s v="Available"/>
    <s v="None"/>
    <s v="46176"/>
    <d v="2024-02-14T00:00:00"/>
    <n v="2"/>
    <s v="Feb"/>
    <s v="820963"/>
    <s v="Kathleen Smith"/>
    <s v="883"/>
    <n v="2730"/>
    <n v="2"/>
    <n v="2184"/>
    <n v="1092"/>
    <n v="0.28000000000000003"/>
    <n v="611.5200000000001"/>
    <n v="0.28000000000000003"/>
    <s v="₹2 K"/>
  </r>
  <r>
    <s v="Jharkhand"/>
    <s v="Ranchi"/>
    <s v="Men"/>
    <s v="Pants"/>
    <s v="65"/>
    <s v="411520"/>
    <s v="Rented"/>
    <d v="2020-09-16T00:00:00"/>
    <n v="1100"/>
    <s v="Dalton Davis"/>
    <s v="M51"/>
    <s v="1333 Armstrong Green Suite 319 Jillstad, RI 80863"/>
    <s v="Landline"/>
    <s v="2119758766"/>
    <s v="11 AM - 8 PM"/>
    <n v="19"/>
    <s v="Available"/>
    <s v="None"/>
    <s v="51872"/>
    <d v="2024-02-14T00:00:00"/>
    <n v="2"/>
    <s v="Feb"/>
    <s v="432564"/>
    <s v="Richard Morales"/>
    <s v="844"/>
    <n v="576"/>
    <n v="2"/>
    <n v="460.8"/>
    <n v="230.4"/>
    <n v="0.22"/>
    <n v="101.376"/>
    <n v="0.22"/>
    <s v="₹460.8"/>
  </r>
  <r>
    <s v="West Bengal"/>
    <s v="Kolkata"/>
    <s v="Kids"/>
    <s v="Shoes"/>
    <s v="16"/>
    <s v="433252"/>
    <s v="Rented"/>
    <d v="2023-02-26T00:00:00"/>
    <n v="800"/>
    <s v="Matthew Brown"/>
    <s v="M17"/>
    <s v="9288 Pamela Crossing Suite 587 South Virginia, OK 01102"/>
    <s v="Landline"/>
    <s v="1621186678"/>
    <s v="10 AM - 7 PM"/>
    <n v="11"/>
    <s v="Available"/>
    <s v="Alarm"/>
    <s v="63795"/>
    <d v="2024-02-06T00:00:00"/>
    <n v="2"/>
    <s v="Feb"/>
    <s v="582377"/>
    <s v="Natalie Wilkerson"/>
    <s v="712"/>
    <n v="756"/>
    <n v="5"/>
    <n v="1512"/>
    <n v="302.39999999999998"/>
    <n v="0.28000000000000003"/>
    <n v="423.36"/>
    <n v="0.28000000000000003"/>
    <s v="₹2 K"/>
  </r>
  <r>
    <s v="Jharkhand"/>
    <s v="Ranchi"/>
    <s v="Kids"/>
    <s v="Hoodies"/>
    <s v="55"/>
    <s v="420029"/>
    <s v="Rented"/>
    <d v="2020-03-05T00:00:00"/>
    <n v="1000"/>
    <s v="Hannah Miles"/>
    <s v="M12"/>
    <s v="19722 Smith Forge North Robertburgh, DC 14846"/>
    <s v="Landline"/>
    <s v="0078739603"/>
    <s v="11 AM - 8 PM"/>
    <n v="5"/>
    <s v="Available"/>
    <s v="Alarm"/>
    <s v="85414"/>
    <d v="2024-02-10T00:00:00"/>
    <n v="2"/>
    <s v="Feb"/>
    <s v="162825"/>
    <s v="Thomas Jackson"/>
    <s v="985"/>
    <n v="693"/>
    <n v="4"/>
    <n v="1108.8"/>
    <n v="277.2"/>
    <n v="0.28000000000000003"/>
    <n v="310.464"/>
    <n v="0.28000000000000003"/>
    <s v="₹1 K"/>
  </r>
  <r>
    <s v="Goa"/>
    <s v="Goa"/>
    <s v="Men"/>
    <s v="Jackets"/>
    <s v="34"/>
    <s v="426008"/>
    <s v="Owned"/>
    <d v="2020-03-13T00:00:00"/>
    <n v="1400"/>
    <s v="Christopher Simpson"/>
    <s v="M53"/>
    <s v="189 Roberts Drive Suite 359 Morganfurt, ME 56081"/>
    <s v="Landline"/>
    <s v="5500887616"/>
    <s v="9 AM - 8 PM"/>
    <n v="6"/>
    <s v="Available"/>
    <s v="Alarm"/>
    <s v="34849"/>
    <d v="2024-02-09T00:00:00"/>
    <n v="2"/>
    <s v="Feb"/>
    <s v="258970"/>
    <s v="Stephanie King"/>
    <s v="580"/>
    <n v="706"/>
    <n v="3"/>
    <n v="847.2"/>
    <n v="282.40000000000003"/>
    <n v="0.22"/>
    <n v="186.38400000000001"/>
    <n v="0.22"/>
    <s v="₹847.2"/>
  </r>
  <r>
    <s v="Kerala"/>
    <s v="Kochi"/>
    <s v="Men"/>
    <s v="Hoodies"/>
    <s v="25"/>
    <s v="420828"/>
    <s v="Owned"/>
    <d v="2024-07-13T00:00:00"/>
    <n v="1300"/>
    <s v="Robert Jones"/>
    <s v="M29"/>
    <s v="03003 Moran Pass Apt. 271 Lake Tracey, MA 53927"/>
    <s v="Landline"/>
    <s v="4308818235"/>
    <s v="9 AM - 8 PM"/>
    <n v="13"/>
    <s v="Not Available"/>
    <s v="None"/>
    <s v="37166"/>
    <d v="2024-02-13T00:00:00"/>
    <n v="2"/>
    <s v="Feb"/>
    <s v="194809"/>
    <s v="Johnny Thomas"/>
    <s v="630"/>
    <n v="1863"/>
    <n v="7"/>
    <n v="5216.4000000000015"/>
    <n v="745.20000000000016"/>
    <n v="0.22"/>
    <n v="1147.6080000000004"/>
    <n v="0.22"/>
    <s v="₹5 K"/>
  </r>
  <r>
    <s v="Maharashtra"/>
    <s v="Nashik"/>
    <s v="Kids"/>
    <s v="Jackets"/>
    <s v="4"/>
    <s v="421999"/>
    <s v="Owned"/>
    <d v="2024-01-16T00:00:00"/>
    <n v="1200"/>
    <s v="Mrs. Jennifer Gonzalez"/>
    <s v="M75"/>
    <s v="79563 Debra Crossing North Alexview, IN 40556"/>
    <s v="Landline"/>
    <s v="3802240396"/>
    <s v="9 AM - 8 PM"/>
    <n v="8"/>
    <s v="Available"/>
    <s v="Alarm"/>
    <s v="78232"/>
    <d v="2024-02-26T00:00:00"/>
    <n v="2"/>
    <s v="Feb"/>
    <s v="572318"/>
    <s v="James Medina"/>
    <s v="953"/>
    <n v="2253"/>
    <n v="4"/>
    <n v="3604.8"/>
    <n v="901.2"/>
    <n v="0.28000000000000003"/>
    <n v="1009.3440000000002"/>
    <n v="0.28000000000000003"/>
    <s v="₹4 K"/>
  </r>
  <r>
    <s v="Maharashtra"/>
    <s v="Nashik"/>
    <s v="Kids"/>
    <s v="Dresses"/>
    <s v="38"/>
    <s v="426989"/>
    <s v="Owned"/>
    <d v="2022-04-18T00:00:00"/>
    <n v="1200"/>
    <s v="Michelle Morgan"/>
    <s v="M92"/>
    <s v="30649 Kaitlyn Squares Apt. 364 Ashleytown, TN 27635"/>
    <s v="Landline"/>
    <s v="5634736785"/>
    <s v="9 AM - 8 PM"/>
    <n v="8"/>
    <s v="Available"/>
    <s v="CCTV"/>
    <s v="91837"/>
    <d v="2024-02-09T00:00:00"/>
    <n v="2"/>
    <s v="Feb"/>
    <s v="628312"/>
    <s v="Kenneth Becker Jr."/>
    <s v="508"/>
    <n v="1291"/>
    <n v="7"/>
    <n v="3614.8"/>
    <n v="516.4"/>
    <n v="0.28000000000000003"/>
    <n v="1012.1440000000001"/>
    <n v="0.28000000000000003"/>
    <s v="₹4 K"/>
  </r>
  <r>
    <s v="Maharashtra"/>
    <s v="Pune"/>
    <s v="Women"/>
    <s v="Shirts"/>
    <s v="69"/>
    <s v="431750"/>
    <s v="Rented"/>
    <d v="2020-10-28T00:00:00"/>
    <n v="950"/>
    <s v="Tommy Mccormick"/>
    <s v="M38"/>
    <s v="197 Megan Plaza Apt. 197 South Nathan, FL 38306"/>
    <s v="Mobile"/>
    <s v="9461275632"/>
    <s v="11 AM - 8 PM"/>
    <n v="15"/>
    <s v="Available"/>
    <s v="CCTV, Alarm"/>
    <s v="32815"/>
    <d v="2024-02-25T00:00:00"/>
    <n v="2"/>
    <s v="Feb"/>
    <s v="576906"/>
    <s v="Douglas Ayers"/>
    <s v="667"/>
    <n v="2237"/>
    <n v="5"/>
    <n v="4474"/>
    <n v="894.8"/>
    <n v="0.35"/>
    <n v="1565.8999999999999"/>
    <n v="0.35"/>
    <s v="₹4 K"/>
  </r>
  <r>
    <s v="Uttar Pradesh"/>
    <s v="Kanpur"/>
    <s v="Kids"/>
    <s v="Jackets"/>
    <s v="7"/>
    <s v="438023"/>
    <s v="Owned"/>
    <d v="2022-03-29T00:00:00"/>
    <n v="1300"/>
    <s v="James Randolph"/>
    <s v="M85"/>
    <s v="6264 Walker Hollow Apt. 326 South Karenfurt, AZ 32557"/>
    <s v="Mobile"/>
    <s v="8312091556"/>
    <s v="10 AM - 7 PM"/>
    <n v="11"/>
    <s v="Available"/>
    <s v="CCTV"/>
    <s v="35308"/>
    <d v="2024-02-22T00:00:00"/>
    <n v="2"/>
    <s v="Feb"/>
    <s v="389685"/>
    <s v="Carolyn Smith"/>
    <s v="767"/>
    <n v="2120"/>
    <n v="1"/>
    <n v="848"/>
    <n v="848"/>
    <n v="0.28000000000000003"/>
    <n v="237.44000000000003"/>
    <n v="0.28000000000000003"/>
    <s v="₹848"/>
  </r>
  <r>
    <s v="Karnataka"/>
    <s v="Bengaluru"/>
    <s v="Women"/>
    <s v="Shoes"/>
    <s v="59"/>
    <s v="404537"/>
    <s v="Owned"/>
    <d v="2024-10-31T00:00:00"/>
    <n v="1000"/>
    <s v="Jennifer Davis"/>
    <s v="M54"/>
    <s v="0053 French Keys Coleborough, NJ 25197"/>
    <s v="Mobile"/>
    <s v="8906827872"/>
    <s v="10 AM - 7 PM"/>
    <n v="15"/>
    <s v="Available"/>
    <s v="None"/>
    <s v="57995"/>
    <d v="2024-02-25T00:00:00"/>
    <n v="2"/>
    <s v="Feb"/>
    <s v="966779"/>
    <s v="Troy Williamson"/>
    <s v="588"/>
    <n v="1012"/>
    <n v="5"/>
    <n v="2024"/>
    <n v="404.8"/>
    <n v="0.35"/>
    <n v="708.4"/>
    <n v="0.35"/>
    <s v="₹2 K"/>
  </r>
  <r>
    <s v="Maharashtra"/>
    <s v="Pune"/>
    <s v="Women"/>
    <s v="Sweaters"/>
    <s v="2"/>
    <s v="400225"/>
    <s v="Rented"/>
    <d v="2023-09-14T00:00:00"/>
    <n v="1400"/>
    <s v="Melissa Fuller"/>
    <s v="M85"/>
    <s v="380 Smith Radial Apt. 114 North Sharon, VT 59979"/>
    <s v="Landline"/>
    <s v="15021066361"/>
    <s v="11 AM - 8 PM"/>
    <n v="19"/>
    <s v="Available"/>
    <s v="CCTV"/>
    <s v="63721"/>
    <d v="2024-02-17T00:00:00"/>
    <n v="2"/>
    <s v="Feb"/>
    <s v="671267"/>
    <s v="Maria Montoya"/>
    <s v="597"/>
    <n v="1229"/>
    <n v="6"/>
    <n v="2949.6000000000004"/>
    <n v="491.60000000000008"/>
    <n v="0.35"/>
    <n v="1032.3600000000001"/>
    <n v="0.35"/>
    <s v="₹3 K"/>
  </r>
  <r>
    <s v="West Bengal"/>
    <s v="Kolkata"/>
    <s v="Kids"/>
    <s v="Tops"/>
    <s v="59"/>
    <s v="430611"/>
    <s v="Owned"/>
    <d v="2023-02-12T00:00:00"/>
    <n v="1200"/>
    <s v="Alyssa Marquez"/>
    <s v="M19"/>
    <s v="9889 Mcdonald Crescent Suite 833 Harrisview, NM 25746"/>
    <s v="Landline"/>
    <s v="2230906390"/>
    <s v="11 AM - 8 PM"/>
    <n v="4"/>
    <s v="Not Available"/>
    <s v="CCTV"/>
    <s v="89224"/>
    <d v="2024-02-22T00:00:00"/>
    <n v="2"/>
    <s v="Feb"/>
    <s v="915995"/>
    <s v="Jacqueline Moses"/>
    <s v="684"/>
    <n v="1850"/>
    <n v="5"/>
    <n v="3700"/>
    <n v="740"/>
    <n v="0.28000000000000003"/>
    <n v="1036"/>
    <n v="0.28000000000000003"/>
    <s v="₹4 K"/>
  </r>
  <r>
    <s v="Maharashtra"/>
    <s v="Aurangabad"/>
    <s v="Men"/>
    <s v="Hoodies"/>
    <s v="88"/>
    <s v="438724"/>
    <s v="Owned"/>
    <d v="2022-09-03T00:00:00"/>
    <n v="1000"/>
    <s v="Travis Perry"/>
    <s v="M96"/>
    <s v="6715 Amy Village Mcgrathton, VA 79268"/>
    <s v="Landline"/>
    <s v="2459377235"/>
    <s v="11 AM - 8 PM"/>
    <n v="4"/>
    <s v="Available"/>
    <s v="None"/>
    <s v="57021"/>
    <d v="2024-02-27T00:00:00"/>
    <n v="2"/>
    <s v="Feb"/>
    <s v="373710"/>
    <s v="Thomas Beard"/>
    <s v="864"/>
    <n v="1658"/>
    <n v="3"/>
    <n v="1989.6000000000001"/>
    <n v="663.2"/>
    <n v="0.22"/>
    <n v="437.71200000000005"/>
    <n v="0.22"/>
    <s v="₹2 K"/>
  </r>
  <r>
    <s v="Uttar Pradesh"/>
    <s v="Lucknow"/>
    <s v="Kids"/>
    <s v="Dresses"/>
    <s v="74"/>
    <s v="406950"/>
    <s v="Rented"/>
    <d v="2021-07-30T00:00:00"/>
    <n v="950"/>
    <s v="Russell Jarvis"/>
    <s v="M42"/>
    <s v="52548 Williams Pine West Matthewville, MT 73077"/>
    <s v="Landline"/>
    <s v="1111002681"/>
    <s v="10 AM - 7 PM"/>
    <n v="20"/>
    <s v="Available"/>
    <s v="CCTV"/>
    <s v="42694"/>
    <d v="2024-02-10T00:00:00"/>
    <n v="2"/>
    <s v="Feb"/>
    <s v="199405"/>
    <s v="Rachel Warner"/>
    <s v="459"/>
    <n v="1457"/>
    <n v="1"/>
    <n v="582.80000000000007"/>
    <n v="582.80000000000007"/>
    <n v="0.28000000000000003"/>
    <n v="163.18400000000003"/>
    <n v="0.28000000000000003"/>
    <s v="₹582.8"/>
  </r>
  <r>
    <s v="Uttar Pradesh"/>
    <s v="Meerut"/>
    <s v="Men"/>
    <s v="Jackets"/>
    <s v="80"/>
    <s v="408047"/>
    <s v="Owned"/>
    <d v="2021-04-06T00:00:00"/>
    <n v="1400"/>
    <s v="Daniel Butler"/>
    <s v="M24"/>
    <s v="1002 Willis Center Suite 422 South Michaelbury, WI 96416"/>
    <s v="Mobile"/>
    <s v="7275962973"/>
    <s v="10 AM - 9 PM"/>
    <n v="5"/>
    <s v="Not Available"/>
    <s v="None"/>
    <s v="12904"/>
    <d v="2024-02-19T00:00:00"/>
    <n v="2"/>
    <s v="Feb"/>
    <s v="882036"/>
    <s v="William Nelson"/>
    <s v="370"/>
    <n v="835"/>
    <n v="2"/>
    <n v="668"/>
    <n v="334"/>
    <n v="0.22"/>
    <n v="146.96"/>
    <n v="0.22"/>
    <s v="₹668"/>
  </r>
  <r>
    <s v="Telangana"/>
    <s v="Hyderabad"/>
    <s v="Kids"/>
    <s v="T-Shirts"/>
    <s v="79"/>
    <s v="426122"/>
    <s v="Owned"/>
    <d v="2020-01-02T00:00:00"/>
    <n v="1400"/>
    <s v="Crystal Hernandez"/>
    <s v="M55"/>
    <s v="83956 Marcus Trace Suite 657 Greenburgh, IN 19521"/>
    <s v="Mobile"/>
    <s v="9006275975"/>
    <s v="10 AM - 7 PM"/>
    <n v="9"/>
    <s v="Available"/>
    <s v="CCTV, Alarm"/>
    <s v="19289"/>
    <d v="2024-02-06T00:00:00"/>
    <n v="2"/>
    <s v="Feb"/>
    <s v="855236"/>
    <s v="Dr. Monica Romero"/>
    <s v="251"/>
    <n v="2689"/>
    <n v="6"/>
    <n v="6453.6"/>
    <n v="1075.6000000000001"/>
    <n v="0.28000000000000003"/>
    <n v="1807.0080000000003"/>
    <n v="0.28000000000000003"/>
    <s v="₹6 K"/>
  </r>
  <r>
    <s v="Puducherry"/>
    <s v="Pondicherry"/>
    <s v="Women"/>
    <s v="Shoes"/>
    <s v="3"/>
    <s v="426760"/>
    <s v="Rented"/>
    <d v="2020-12-01T00:00:00"/>
    <n v="950"/>
    <s v="Kevin Allen"/>
    <s v="M4"/>
    <s v="551 Evan Hill Hallmouth, WV 11776"/>
    <s v="Mobile"/>
    <s v="6156506877"/>
    <s v="10 AM - 9 PM"/>
    <n v="20"/>
    <s v="Available"/>
    <s v="CCTV"/>
    <s v="19920"/>
    <d v="2024-02-23T00:00:00"/>
    <n v="2"/>
    <s v="Feb"/>
    <s v="829047"/>
    <s v="Ashley Lee"/>
    <s v="928"/>
    <n v="2472"/>
    <n v="2"/>
    <n v="1977.6000000000001"/>
    <n v="988.80000000000007"/>
    <n v="0.35"/>
    <n v="692.16"/>
    <n v="0.35"/>
    <s v="₹2 K"/>
  </r>
  <r>
    <s v="Uttar Pradesh"/>
    <s v="Lucknow"/>
    <s v="Kids"/>
    <s v="Sweaters"/>
    <s v="41"/>
    <s v="436903"/>
    <s v="Rented"/>
    <d v="2021-04-17T00:00:00"/>
    <n v="1300"/>
    <s v="Tracy Sanchez"/>
    <s v="M81"/>
    <s v="2957 Peterson Walks South Shelley, TN 18533"/>
    <s v="Mobile"/>
    <s v="7774939324"/>
    <s v="10 AM - 9 PM"/>
    <n v="6"/>
    <s v="Available"/>
    <s v="Alarm"/>
    <s v="99220"/>
    <d v="2024-02-21T00:00:00"/>
    <n v="2"/>
    <s v="Feb"/>
    <s v="945913"/>
    <s v="Pamela Jackson"/>
    <s v="328"/>
    <n v="2491"/>
    <n v="3"/>
    <n v="2989.2000000000003"/>
    <n v="996.40000000000009"/>
    <n v="0.28000000000000003"/>
    <n v="836.97600000000011"/>
    <n v="0.28000000000000003"/>
    <s v="₹3 K"/>
  </r>
  <r>
    <s v="Chhattisgarh"/>
    <s v="Chhattisgarh"/>
    <s v="Kids"/>
    <s v="Sweaters"/>
    <s v="14"/>
    <s v="409684"/>
    <s v="Rented"/>
    <d v="2021-01-20T00:00:00"/>
    <n v="1000"/>
    <s v="Stephanie Watts"/>
    <s v="M94"/>
    <s v="3304 Charlotte Hill Apt. 292 South Michellemouth, NM 79321"/>
    <s v="Landline"/>
    <s v="16585363243"/>
    <s v="9 AM - 8 PM"/>
    <n v="12"/>
    <s v="Available"/>
    <s v="None"/>
    <s v="14436"/>
    <d v="2024-02-05T00:00:00"/>
    <n v="2"/>
    <s v="Feb"/>
    <s v="529644"/>
    <s v="Shannon Cook"/>
    <s v="564"/>
    <n v="2069"/>
    <n v="5"/>
    <n v="4138"/>
    <n v="827.6"/>
    <n v="0.28000000000000003"/>
    <n v="1158.6400000000001"/>
    <n v="0.28000000000000003"/>
    <s v="₹4 K"/>
  </r>
  <r>
    <s v="Maharashtra"/>
    <s v="Pune"/>
    <s v="Kids"/>
    <s v="Skirts"/>
    <s v="37"/>
    <s v="411119"/>
    <s v="Owned"/>
    <d v="2020-12-31T00:00:00"/>
    <n v="1200"/>
    <s v="David Douglas"/>
    <s v="M96"/>
    <s v="USS Moore FPO AA 45793"/>
    <s v="Mobile"/>
    <s v="9179545817"/>
    <s v="10 AM - 9 PM"/>
    <n v="10"/>
    <s v="Not Available"/>
    <s v="Alarm"/>
    <s v="10438"/>
    <d v="2024-02-06T00:00:00"/>
    <n v="2"/>
    <s v="Feb"/>
    <s v="665057"/>
    <s v="Sherri Lawson"/>
    <s v="638"/>
    <n v="1490"/>
    <n v="5"/>
    <n v="2980"/>
    <n v="596"/>
    <n v="0.28000000000000003"/>
    <n v="834.40000000000009"/>
    <n v="0.28000000000000003"/>
    <s v="₹3 K"/>
  </r>
  <r>
    <s v="Tamil Nadu"/>
    <s v="Coimbatore"/>
    <s v="Men"/>
    <s v="Jackets"/>
    <s v="26"/>
    <s v="426615"/>
    <s v="Owned"/>
    <d v="2023-09-06T00:00:00"/>
    <n v="1000"/>
    <s v="Daniel Keller"/>
    <s v="M97"/>
    <s v="322 Michael Lock South Rebeccaborough, UT 80809"/>
    <s v="Landline"/>
    <s v="2987717399"/>
    <s v="11 AM - 8 PM"/>
    <n v="5"/>
    <s v="Available"/>
    <s v="None"/>
    <s v="42041"/>
    <d v="2024-02-12T00:00:00"/>
    <n v="2"/>
    <s v="Feb"/>
    <s v="911260"/>
    <s v="Michael Fry"/>
    <s v="565"/>
    <n v="600"/>
    <n v="6"/>
    <n v="1440"/>
    <n v="240"/>
    <n v="0.22"/>
    <n v="316.8"/>
    <n v="0.22"/>
    <s v="₹1 K"/>
  </r>
  <r>
    <s v="Tamil Nadu"/>
    <s v="Chennai"/>
    <s v="Women"/>
    <s v="Dresses"/>
    <s v="77"/>
    <s v="410227"/>
    <s v="Owned"/>
    <d v="2023-08-14T00:00:00"/>
    <n v="1200"/>
    <s v="Kathryn Winters"/>
    <s v="M17"/>
    <s v="36174 Norman Creek Murphyport, UT 03747"/>
    <s v="Mobile"/>
    <s v="9627077894"/>
    <s v="10 AM - 9 PM"/>
    <n v="19"/>
    <s v="Not Available"/>
    <s v="None"/>
    <s v="50870"/>
    <d v="2024-02-20T00:00:00"/>
    <n v="2"/>
    <s v="Feb"/>
    <s v="535104"/>
    <s v="Sandra Mcfarland"/>
    <s v="317"/>
    <n v="911"/>
    <n v="7"/>
    <n v="2550.8000000000002"/>
    <n v="364.40000000000003"/>
    <n v="0.35"/>
    <n v="892.78"/>
    <n v="0.35"/>
    <s v="₹3 K"/>
  </r>
  <r>
    <s v="Tamil Nadu"/>
    <s v="Madurai"/>
    <s v="Women"/>
    <s v="Jeans"/>
    <s v="67"/>
    <s v="420284"/>
    <s v="Rented"/>
    <d v="2023-04-15T00:00:00"/>
    <n v="1100"/>
    <s v="Anna Williams"/>
    <s v="M18"/>
    <s v="PSC 9679, Box 5618 APO AE 30079"/>
    <s v="Landline"/>
    <s v="2935189541"/>
    <s v="9 AM - 8 PM"/>
    <n v="7"/>
    <s v="Not Available"/>
    <s v="CCTV, Alarm"/>
    <s v="27561"/>
    <d v="2024-02-28T00:00:00"/>
    <n v="2"/>
    <s v="Feb"/>
    <s v="285820"/>
    <s v="Holly Lawrence"/>
    <s v="436"/>
    <n v="2091"/>
    <n v="3"/>
    <n v="2509.2000000000003"/>
    <n v="836.40000000000009"/>
    <n v="0.35"/>
    <n v="878.22"/>
    <n v="0.35"/>
    <s v="₹3 K"/>
  </r>
  <r>
    <s v="Kerala"/>
    <s v="Kochi"/>
    <s v="Kids"/>
    <s v="Hoodies"/>
    <s v="80"/>
    <s v="432048"/>
    <s v="Owned"/>
    <d v="2023-08-11T00:00:00"/>
    <n v="1100"/>
    <s v="Antonio Patterson"/>
    <s v="M28"/>
    <s v="5935 Jordan Islands Lake Josephton, KS 35802"/>
    <s v="Landline"/>
    <s v="1530913158"/>
    <s v="9 AM - 8 PM"/>
    <n v="9"/>
    <s v="Not Available"/>
    <s v="CCTV"/>
    <s v="63957"/>
    <d v="2024-02-06T00:00:00"/>
    <n v="2"/>
    <s v="Feb"/>
    <s v="128172"/>
    <s v="Kyle Riley"/>
    <s v="241"/>
    <n v="2267"/>
    <n v="7"/>
    <n v="6347.6"/>
    <n v="906.80000000000007"/>
    <n v="0.28000000000000003"/>
    <n v="1777.3280000000002"/>
    <n v="0.28000000000000003"/>
    <s v="₹6 K"/>
  </r>
  <r>
    <s v="Bihar"/>
    <s v="Patna"/>
    <s v="Men"/>
    <s v="Tops"/>
    <s v="34"/>
    <s v="413994"/>
    <s v="Rented"/>
    <d v="2021-09-06T00:00:00"/>
    <n v="1100"/>
    <s v="Margaret Sutton"/>
    <s v="M14"/>
    <s v="PSC 1073, Box 9897 APO AP 90516"/>
    <s v="Landline"/>
    <s v="4376655714"/>
    <s v="10 AM - 9 PM"/>
    <n v="14"/>
    <s v="Available"/>
    <s v="None"/>
    <s v="58544"/>
    <d v="2024-02-28T00:00:00"/>
    <n v="2"/>
    <s v="Feb"/>
    <s v="453257"/>
    <s v="Peggy Castillo"/>
    <s v="571"/>
    <n v="2656"/>
    <n v="3"/>
    <n v="3187.2000000000003"/>
    <n v="1062.4000000000001"/>
    <n v="0.22"/>
    <n v="701.18400000000008"/>
    <n v="0.22"/>
    <s v="₹3 K"/>
  </r>
  <r>
    <s v="Uttar Pradesh"/>
    <s v="Varanasi"/>
    <s v="Men"/>
    <s v="Shoes"/>
    <s v="20"/>
    <s v="439257"/>
    <s v="Rented"/>
    <d v="2020-07-03T00:00:00"/>
    <n v="1000"/>
    <s v="Jerry Dixon"/>
    <s v="M13"/>
    <s v="2787 Evan Crescent Simmonsville, GA 61258"/>
    <s v="Landline"/>
    <s v="5097400558"/>
    <s v="9 AM - 8 PM"/>
    <n v="3"/>
    <s v="Not Available"/>
    <s v="None"/>
    <s v="23405"/>
    <d v="2024-02-16T00:00:00"/>
    <n v="2"/>
    <s v="Feb"/>
    <s v="333204"/>
    <s v="Jennifer Clark"/>
    <s v="612"/>
    <n v="761"/>
    <n v="4"/>
    <n v="1217.6000000000001"/>
    <n v="304.40000000000003"/>
    <n v="0.22"/>
    <n v="267.87200000000001"/>
    <n v="0.22"/>
    <s v="₹1 K"/>
  </r>
  <r>
    <s v="Maharashtra"/>
    <s v="Nashik"/>
    <s v="Kids"/>
    <s v="Sweaters"/>
    <s v="79"/>
    <s v="433633"/>
    <s v="Rented"/>
    <d v="2023-11-19T00:00:00"/>
    <n v="800"/>
    <s v="Paul King"/>
    <s v="M32"/>
    <s v="86817 Jonathan Creek Garyport, OK 92606"/>
    <s v="Mobile"/>
    <s v="8558712021"/>
    <s v="11 AM - 8 PM"/>
    <n v="19"/>
    <s v="Available"/>
    <s v="None"/>
    <s v="38417"/>
    <d v="2024-02-29T00:00:00"/>
    <n v="2"/>
    <s v="Feb"/>
    <s v="376358"/>
    <s v="Paul Pham"/>
    <s v="570"/>
    <n v="1062"/>
    <n v="7"/>
    <n v="2973.6000000000004"/>
    <n v="424.80000000000007"/>
    <n v="0.28000000000000003"/>
    <n v="832.60800000000017"/>
    <n v="0.28000000000000003"/>
    <s v="₹3 K"/>
  </r>
  <r>
    <s v="Madhya Pradesh"/>
    <s v="Bhopal"/>
    <s v="Women"/>
    <s v="Shoes"/>
    <s v="28"/>
    <s v="412558"/>
    <s v="Owned"/>
    <d v="2022-06-24T00:00:00"/>
    <n v="1100"/>
    <s v="Jennifer Lewis"/>
    <s v="M80"/>
    <s v="871 Leslie Fort Suite 766 Paulbury, DE 80791"/>
    <s v="Landline"/>
    <s v="10235443390"/>
    <s v="10 AM - 9 PM"/>
    <n v="15"/>
    <s v="Available"/>
    <s v="Alarm"/>
    <s v="66861"/>
    <d v="2024-02-18T00:00:00"/>
    <n v="2"/>
    <s v="Feb"/>
    <s v="744840"/>
    <s v="Andrea Vasquez"/>
    <s v="315"/>
    <n v="959"/>
    <n v="5"/>
    <n v="1918"/>
    <n v="383.6"/>
    <n v="0.35"/>
    <n v="671.3"/>
    <n v="0.35"/>
    <s v="₹2 K"/>
  </r>
  <r>
    <s v="Maharashtra"/>
    <s v="Nagpur"/>
    <s v="Kids"/>
    <s v="Sweaters"/>
    <s v="74"/>
    <s v="426601"/>
    <s v="Owned"/>
    <d v="2020-02-06T00:00:00"/>
    <n v="1200"/>
    <s v="Olivia Howard"/>
    <s v="M62"/>
    <s v="827 White Coves New Bailey, NY 56334"/>
    <s v="Mobile"/>
    <s v="6386105540"/>
    <s v="9 AM - 8 PM"/>
    <n v="6"/>
    <s v="Available"/>
    <s v="CCTV"/>
    <s v="71097"/>
    <d v="2024-02-10T00:00:00"/>
    <n v="2"/>
    <s v="Feb"/>
    <s v="896773"/>
    <s v="Patricia Bartlett"/>
    <s v="944"/>
    <n v="1174"/>
    <n v="3"/>
    <n v="1408.8000000000002"/>
    <n v="469.60000000000008"/>
    <n v="0.28000000000000003"/>
    <n v="394.46400000000011"/>
    <n v="0.28000000000000003"/>
    <s v="₹1 K"/>
  </r>
  <r>
    <s v="Maharashtra"/>
    <s v="Pune"/>
    <s v="Women"/>
    <s v="Shirts"/>
    <s v="97"/>
    <s v="438870"/>
    <s v="Rented"/>
    <d v="2022-03-29T00:00:00"/>
    <n v="1100"/>
    <s v="Maria Reyes"/>
    <s v="M33"/>
    <s v="043 Melanie Burgs Apt. 963 Janetton, WV 91412"/>
    <s v="Mobile"/>
    <s v="7028087578"/>
    <s v="10 AM - 9 PM"/>
    <n v="4"/>
    <s v="Available"/>
    <s v="Alarm"/>
    <s v="11303"/>
    <d v="2024-02-22T00:00:00"/>
    <n v="2"/>
    <s v="Feb"/>
    <s v="556765"/>
    <s v="Joseph Phillips"/>
    <s v="684"/>
    <n v="1635"/>
    <n v="4"/>
    <n v="2616"/>
    <n v="654"/>
    <n v="0.35"/>
    <n v="915.59999999999991"/>
    <n v="0.35"/>
    <s v="₹3 K"/>
  </r>
  <r>
    <s v="Madhya Pradesh"/>
    <s v="Indore"/>
    <s v="Women"/>
    <s v="Shoes"/>
    <s v="44"/>
    <s v="425201"/>
    <s v="Owned"/>
    <d v="2024-02-19T00:00:00"/>
    <n v="1400"/>
    <s v="Vickie Maldonado"/>
    <s v="M59"/>
    <s v="PSC 7072, Box 8880 APO AA 30328"/>
    <s v="Mobile"/>
    <s v="7783899303"/>
    <s v="10 AM - 9 PM"/>
    <n v="19"/>
    <s v="Available"/>
    <s v="CCTV"/>
    <s v="34780"/>
    <d v="2024-02-01T00:00:00"/>
    <n v="2"/>
    <s v="Feb"/>
    <s v="832692"/>
    <s v="Samuel Davidson"/>
    <s v="532"/>
    <n v="2063"/>
    <n v="1"/>
    <n v="825.2"/>
    <n v="825.2"/>
    <n v="0.35"/>
    <n v="288.82"/>
    <n v="0.35"/>
    <s v="₹825.2"/>
  </r>
  <r>
    <s v="Chandigarh"/>
    <s v="Chandigarh"/>
    <s v="Men"/>
    <s v="Jackets"/>
    <s v="99"/>
    <s v="411335"/>
    <s v="Owned"/>
    <d v="2021-08-21T00:00:00"/>
    <n v="950"/>
    <s v="Madison Smith"/>
    <s v="M3"/>
    <s v="888 Anthony Plains Apt. 916 New Robert, WV 27982"/>
    <s v="Mobile"/>
    <s v="6747835223"/>
    <s v="10 AM - 9 PM"/>
    <n v="12"/>
    <s v="Available"/>
    <s v="None"/>
    <s v="67227"/>
    <d v="2024-02-27T00:00:00"/>
    <n v="2"/>
    <s v="Feb"/>
    <s v="944921"/>
    <s v="April Lewis"/>
    <s v="402"/>
    <n v="2485"/>
    <n v="4"/>
    <n v="3976"/>
    <n v="994"/>
    <n v="0.22"/>
    <n v="874.72"/>
    <n v="0.22"/>
    <s v="₹4 K"/>
  </r>
  <r>
    <s v="Maharashtra"/>
    <s v="Thane"/>
    <s v="Women"/>
    <s v="T-Shirts"/>
    <s v="100"/>
    <s v="402536"/>
    <s v="Owned"/>
    <d v="2024-08-06T00:00:00"/>
    <n v="1100"/>
    <s v="Glenn Andrade"/>
    <s v="M29"/>
    <s v="423 Taylor Square Apt. 620 Careytown, LA 10529"/>
    <s v="Landline"/>
    <s v="18475216906"/>
    <s v="10 AM - 7 PM"/>
    <n v="16"/>
    <s v="Not Available"/>
    <s v="Alarm"/>
    <s v="80464"/>
    <d v="2024-02-28T00:00:00"/>
    <n v="2"/>
    <s v="Feb"/>
    <s v="235917"/>
    <s v="Nancy Benitez"/>
    <s v="947"/>
    <n v="1382"/>
    <n v="6"/>
    <n v="3316.8"/>
    <n v="552.80000000000007"/>
    <n v="0.35"/>
    <n v="1160.8799999999999"/>
    <n v="0.35"/>
    <s v="₹3 K"/>
  </r>
  <r>
    <s v="Gujarat"/>
    <s v="Vadodara"/>
    <s v="Kids"/>
    <s v="Skirts"/>
    <s v="72"/>
    <s v="403861"/>
    <s v="Owned"/>
    <d v="2024-11-13T00:00:00"/>
    <n v="1200"/>
    <s v="Joseph Davis"/>
    <s v="M41"/>
    <s v="2639 Pierce Flats Apt. 343 Allentown, WA 85958"/>
    <s v="Landline"/>
    <s v="0384688510"/>
    <s v="10 AM - 9 PM"/>
    <n v="12"/>
    <s v="Available"/>
    <s v="None"/>
    <s v="24850"/>
    <d v="2024-02-19T00:00:00"/>
    <n v="2"/>
    <s v="Feb"/>
    <s v="209071"/>
    <s v="Jacob Washington"/>
    <s v="305"/>
    <n v="2844"/>
    <n v="1"/>
    <n v="1137.6000000000001"/>
    <n v="1137.6000000000001"/>
    <n v="0.28000000000000003"/>
    <n v="318.52800000000008"/>
    <n v="0.28000000000000003"/>
    <s v="₹1 K"/>
  </r>
  <r>
    <s v="Maharashtra"/>
    <s v="Solapur"/>
    <s v="Women"/>
    <s v="Sweaters"/>
    <s v="46"/>
    <s v="418721"/>
    <s v="Owned"/>
    <d v="2022-05-17T00:00:00"/>
    <n v="800"/>
    <s v="Jessica Tran"/>
    <s v="M33"/>
    <s v="93919 Rose Trace Hartmanport, DC 09047"/>
    <s v="Mobile"/>
    <s v="8780866749"/>
    <s v="11 AM - 8 PM"/>
    <n v="15"/>
    <s v="Not Available"/>
    <s v="Alarm"/>
    <s v="16651"/>
    <d v="2024-02-25T00:00:00"/>
    <n v="2"/>
    <s v="Feb"/>
    <s v="805372"/>
    <s v="Vincent Williams"/>
    <s v="290"/>
    <n v="855"/>
    <n v="1"/>
    <n v="342"/>
    <n v="342"/>
    <n v="0.35"/>
    <n v="119.69999999999999"/>
    <n v="0.35"/>
    <s v="₹342"/>
  </r>
  <r>
    <s v="Maharashtra"/>
    <s v="Satara"/>
    <s v="Kids"/>
    <s v="Skirts"/>
    <s v="57"/>
    <s v="413167"/>
    <s v="Rented"/>
    <d v="2024-01-30T00:00:00"/>
    <n v="1100"/>
    <s v="James Hernandez"/>
    <s v="M51"/>
    <s v="5075 Mcdaniel Meadows Apt. 571 Desireeburgh, WV 38968"/>
    <s v="Landline"/>
    <s v="0941533375"/>
    <s v="11 AM - 8 PM"/>
    <n v="4"/>
    <s v="Available"/>
    <s v="Alarm"/>
    <s v="60293"/>
    <d v="2024-02-24T00:00:00"/>
    <n v="2"/>
    <s v="Feb"/>
    <s v="744664"/>
    <s v="Nancy Taylor"/>
    <s v="949"/>
    <n v="1399"/>
    <n v="2"/>
    <n v="1119.2"/>
    <n v="559.6"/>
    <n v="0.28000000000000003"/>
    <n v="313.37600000000003"/>
    <n v="0.28000000000000003"/>
    <s v="₹1 K"/>
  </r>
  <r>
    <s v="Karnataka"/>
    <s v="Mysuru"/>
    <s v="Women"/>
    <s v="T-Shirts"/>
    <s v="49"/>
    <s v="400890"/>
    <s v="Owned"/>
    <d v="2021-09-07T00:00:00"/>
    <n v="950"/>
    <s v="Elizabeth Bryant MD"/>
    <s v="M86"/>
    <s v="25077 Buck Motorway Suite 276 Murphyville, OH 37296"/>
    <s v="Mobile"/>
    <s v="9578871944"/>
    <s v="9 AM - 8 PM"/>
    <n v="15"/>
    <s v="Available"/>
    <s v="CCTV, Alarm"/>
    <s v="93670"/>
    <d v="2024-02-21T00:00:00"/>
    <n v="2"/>
    <s v="Feb"/>
    <s v="109908"/>
    <s v="Robert Larsen"/>
    <s v="242"/>
    <n v="1146"/>
    <n v="5"/>
    <n v="2292"/>
    <n v="458.4"/>
    <n v="0.35"/>
    <n v="802.19999999999993"/>
    <n v="0.35"/>
    <s v="₹2 K"/>
  </r>
  <r>
    <s v="Haryana"/>
    <s v="Faridabad"/>
    <s v="Women"/>
    <s v="Shoes"/>
    <s v="66"/>
    <s v="402291"/>
    <s v="Owned"/>
    <d v="2021-05-11T00:00:00"/>
    <n v="1300"/>
    <s v="Kristin Castillo"/>
    <s v="M1"/>
    <s v="027 Ann Flat New Cory, NY 97415"/>
    <s v="Landline"/>
    <s v="0465359068"/>
    <s v="10 AM - 9 PM"/>
    <n v="14"/>
    <s v="Not Available"/>
    <s v="Alarm"/>
    <s v="68171"/>
    <d v="2024-02-10T00:00:00"/>
    <n v="2"/>
    <s v="Feb"/>
    <s v="237518"/>
    <s v="Heather Petersen"/>
    <s v="404"/>
    <n v="1945"/>
    <n v="5"/>
    <n v="3890"/>
    <n v="778"/>
    <n v="0.35"/>
    <n v="1361.5"/>
    <n v="0.35"/>
    <s v="₹4 K"/>
  </r>
  <r>
    <s v="Maharashtra"/>
    <s v="Solapur"/>
    <s v="Men"/>
    <s v="Jeans"/>
    <s v="84"/>
    <s v="410730"/>
    <s v="Owned"/>
    <d v="2021-08-16T00:00:00"/>
    <n v="1100"/>
    <s v="Candice Patterson"/>
    <s v="M17"/>
    <s v="5369 Jesse Prairie East Markbury, IN 58948"/>
    <s v="Landline"/>
    <s v="1739807332"/>
    <s v="10 AM - 9 PM"/>
    <n v="18"/>
    <s v="Not Available"/>
    <s v="CCTV, Alarm"/>
    <s v="86372"/>
    <d v="2024-02-20T00:00:00"/>
    <n v="2"/>
    <s v="Feb"/>
    <s v="358801"/>
    <s v="Anne Montgomery"/>
    <s v="370"/>
    <n v="2968"/>
    <n v="8"/>
    <n v="9497.6"/>
    <n v="1187.2"/>
    <n v="0.22"/>
    <n v="2089.4720000000002"/>
    <n v="0.22"/>
    <s v="₹9 K"/>
  </r>
  <r>
    <s v="Haryana"/>
    <s v="Faridabad"/>
    <s v="Men"/>
    <s v="Shoes"/>
    <s v="18"/>
    <s v="418855"/>
    <s v="Owned"/>
    <d v="2020-04-11T00:00:00"/>
    <n v="1200"/>
    <s v="Carrie Thomas"/>
    <s v="M80"/>
    <s v="3602 Mendez Vista Apt. 129 Nathanielside, KY 07046"/>
    <s v="Landline"/>
    <s v="2220314853"/>
    <s v="11 AM - 8 PM"/>
    <n v="8"/>
    <s v="Not Available"/>
    <s v="CCTV"/>
    <s v="60737"/>
    <d v="2024-02-21T00:00:00"/>
    <n v="2"/>
    <s v="Feb"/>
    <s v="755962"/>
    <s v="Scott Sanders"/>
    <s v="650"/>
    <n v="943"/>
    <n v="4"/>
    <n v="1508.8000000000002"/>
    <n v="377.20000000000005"/>
    <n v="0.22"/>
    <n v="331.93600000000004"/>
    <n v="0.22"/>
    <s v="₹2 K"/>
  </r>
  <r>
    <s v="Gujarat"/>
    <s v="Rajkot"/>
    <s v="Kids"/>
    <s v="Skirts"/>
    <s v="54"/>
    <s v="407532"/>
    <s v="Owned"/>
    <d v="2023-05-13T00:00:00"/>
    <n v="1000"/>
    <s v="Craig Porter"/>
    <s v="M56"/>
    <s v="0598 Cruz Lakes Suite 567 Pattersonshire, ME 06735"/>
    <s v="Landline"/>
    <s v="1355103099"/>
    <s v="10 AM - 9 PM"/>
    <n v="12"/>
    <s v="Not Available"/>
    <s v="CCTV, Alarm"/>
    <s v="51021"/>
    <d v="2024-02-19T00:00:00"/>
    <n v="2"/>
    <s v="Feb"/>
    <s v="421436"/>
    <s v="Brian Howard"/>
    <s v="829"/>
    <n v="1160"/>
    <n v="5"/>
    <n v="2320"/>
    <n v="464"/>
    <n v="0.28000000000000003"/>
    <n v="649.6"/>
    <n v="0.28000000000000003"/>
    <s v="₹2 K"/>
  </r>
  <r>
    <s v="Madhya Pradesh"/>
    <s v="Indore"/>
    <s v="Kids"/>
    <s v="Jeans"/>
    <s v="89"/>
    <s v="425781"/>
    <s v="Rented"/>
    <d v="2020-04-01T00:00:00"/>
    <n v="1300"/>
    <s v="Ryan Robertson"/>
    <s v="M96"/>
    <s v="122 Elizabeth Isle New Noahtown, FL 11338"/>
    <s v="Landline"/>
    <s v="0503170067"/>
    <s v="11 AM - 8 PM"/>
    <n v="16"/>
    <s v="Available"/>
    <s v="None"/>
    <s v="96316"/>
    <d v="2024-02-10T00:00:00"/>
    <n v="2"/>
    <s v="Feb"/>
    <s v="547655"/>
    <s v="Brandy Vang"/>
    <s v="632"/>
    <n v="1960"/>
    <n v="8"/>
    <n v="6272"/>
    <n v="784"/>
    <n v="0.28000000000000003"/>
    <n v="1756.16"/>
    <n v="0.28000000000000003"/>
    <s v="₹6 K"/>
  </r>
  <r>
    <s v="Madhya Pradesh"/>
    <s v="Bhopal"/>
    <s v="Women"/>
    <s v="Dresses"/>
    <s v="94"/>
    <s v="414625"/>
    <s v="Owned"/>
    <d v="2020-04-17T00:00:00"/>
    <n v="1400"/>
    <s v="Judith Ayers"/>
    <s v="M83"/>
    <s v="Unit 3901 Box 0286 DPO AP 67783"/>
    <s v="Mobile"/>
    <s v="8764525424"/>
    <s v="10 AM - 7 PM"/>
    <n v="5"/>
    <s v="Available"/>
    <s v="CCTV"/>
    <s v="66724"/>
    <d v="2024-03-25T00:00:00"/>
    <n v="3"/>
    <s v="Mar"/>
    <s v="894301"/>
    <s v="Krista Boyer"/>
    <s v="374"/>
    <n v="2800"/>
    <n v="6"/>
    <n v="6720"/>
    <n v="1120"/>
    <n v="0.35"/>
    <n v="2352"/>
    <n v="0.35"/>
    <s v="₹7 K"/>
  </r>
  <r>
    <s v="Madhya Pradesh"/>
    <s v="Bhopal"/>
    <s v="Men"/>
    <s v="Jeans"/>
    <s v="91"/>
    <s v="409006"/>
    <s v="Rented"/>
    <d v="2023-12-20T00:00:00"/>
    <n v="1300"/>
    <s v="Randy Woods"/>
    <s v="M49"/>
    <s v="969 John Turnpike Apt. 786 North Guy, MT 77498"/>
    <s v="Landline"/>
    <s v="1151681262"/>
    <s v="10 AM - 7 PM"/>
    <n v="14"/>
    <s v="Not Available"/>
    <s v="CCTV"/>
    <s v="75932"/>
    <d v="2024-03-06T00:00:00"/>
    <n v="3"/>
    <s v="Mar"/>
    <s v="940270"/>
    <s v="Beth Harris"/>
    <s v="687"/>
    <n v="2338"/>
    <n v="5"/>
    <n v="4676"/>
    <n v="935.2"/>
    <n v="0.22"/>
    <n v="1028.72"/>
    <n v="0.22"/>
    <s v="₹5 K"/>
  </r>
  <r>
    <s v="Maharashtra"/>
    <s v="Jalna"/>
    <s v="Women"/>
    <s v="Jeans"/>
    <s v="4"/>
    <s v="410819"/>
    <s v="Owned"/>
    <d v="2021-10-02T00:00:00"/>
    <n v="950"/>
    <s v="Daisy Hayes"/>
    <s v="M36"/>
    <s v="USCGC Jacobson FPO AA 42980"/>
    <s v="Landline"/>
    <s v="4856502727"/>
    <s v="10 AM - 9 PM"/>
    <n v="13"/>
    <s v="Not Available"/>
    <s v="Alarm"/>
    <s v="73749"/>
    <d v="2024-03-09T00:00:00"/>
    <n v="3"/>
    <s v="Mar"/>
    <s v="175054"/>
    <s v="John Jordan"/>
    <s v="718"/>
    <n v="2074"/>
    <n v="4"/>
    <n v="3318.4"/>
    <n v="829.6"/>
    <n v="0.35"/>
    <n v="1161.44"/>
    <n v="0.35"/>
    <s v="₹3 K"/>
  </r>
  <r>
    <s v="Gujarat"/>
    <s v="Vadodara"/>
    <s v="Women"/>
    <s v="Pants"/>
    <s v="34"/>
    <s v="431715"/>
    <s v="Owned"/>
    <d v="2021-03-26T00:00:00"/>
    <n v="1200"/>
    <s v="Donna Mccoy"/>
    <s v="M81"/>
    <s v="0699 Jose Rapid Suite 698 New Ryan, WY 97159"/>
    <s v="Landline"/>
    <s v="4672463976"/>
    <s v="10 AM - 9 PM"/>
    <n v="19"/>
    <s v="Available"/>
    <s v="None"/>
    <s v="70815"/>
    <d v="2024-03-09T00:00:00"/>
    <n v="3"/>
    <s v="Mar"/>
    <s v="154791"/>
    <s v="Kelly Smith DDS"/>
    <s v="426"/>
    <n v="1132"/>
    <n v="4"/>
    <n v="1811.2"/>
    <n v="452.8"/>
    <n v="0.35"/>
    <n v="633.91999999999996"/>
    <n v="0.35"/>
    <s v="₹2 K"/>
  </r>
  <r>
    <s v="Uttar Pradesh"/>
    <s v="Varanasi"/>
    <s v="Women"/>
    <s v="Hoodies"/>
    <s v="89"/>
    <s v="429643"/>
    <s v="Owned"/>
    <d v="2024-03-26T00:00:00"/>
    <n v="1100"/>
    <s v="Bruce Odonnell"/>
    <s v="M52"/>
    <s v="435 Jennifer Curve Suite 028 Jessicaside, MS 33050"/>
    <s v="Landline"/>
    <s v="5169534444"/>
    <s v="10 AM - 7 PM"/>
    <n v="8"/>
    <s v="Available"/>
    <s v="None"/>
    <s v="17973"/>
    <d v="2024-03-28T00:00:00"/>
    <n v="3"/>
    <s v="Mar"/>
    <s v="452606"/>
    <s v="Steve Gibson"/>
    <s v="942"/>
    <n v="2330"/>
    <n v="6"/>
    <n v="5592"/>
    <n v="932"/>
    <n v="0.35"/>
    <n v="1957.1999999999998"/>
    <n v="0.35"/>
    <s v="₹6 K"/>
  </r>
  <r>
    <s v="Jharkhand"/>
    <s v="Ranchi"/>
    <s v="Women"/>
    <s v="Hoodies"/>
    <s v="9"/>
    <s v="415408"/>
    <s v="Owned"/>
    <d v="2022-05-12T00:00:00"/>
    <n v="800"/>
    <s v="Eric Johnson"/>
    <s v="M2"/>
    <s v="0854 Vance Street Suite 554 East Jessicaville, DE 58351"/>
    <s v="Landline"/>
    <s v="4541064783"/>
    <s v="11 AM - 8 PM"/>
    <n v="6"/>
    <s v="Available"/>
    <s v="Alarm"/>
    <s v="80369"/>
    <d v="2024-03-01T00:00:00"/>
    <n v="3"/>
    <s v="Mar"/>
    <s v="849048"/>
    <s v="Garrett Erickson"/>
    <s v="915"/>
    <n v="1245"/>
    <n v="6"/>
    <n v="2988"/>
    <n v="498"/>
    <n v="0.35"/>
    <n v="1045.8"/>
    <n v="0.35"/>
    <s v="₹3 K"/>
  </r>
  <r>
    <s v="Uttar Pradesh"/>
    <s v="Kanpur"/>
    <s v="Women"/>
    <s v="Jackets"/>
    <s v="11"/>
    <s v="426493"/>
    <s v="Rented"/>
    <d v="2023-02-26T00:00:00"/>
    <n v="950"/>
    <s v="Michaela Martinez"/>
    <s v="M56"/>
    <s v="12921 Freeman Tunnel Apt. 678 Nunezmouth, ID 93663"/>
    <s v="Landline"/>
    <s v="1151917336"/>
    <s v="11 AM - 8 PM"/>
    <n v="12"/>
    <s v="Available"/>
    <s v="CCTV"/>
    <s v="12454"/>
    <d v="2024-03-16T00:00:00"/>
    <n v="3"/>
    <s v="Mar"/>
    <s v="538513"/>
    <s v="Terry Williams"/>
    <s v="942"/>
    <n v="2141"/>
    <n v="1"/>
    <n v="856.40000000000009"/>
    <n v="856.40000000000009"/>
    <n v="0.35"/>
    <n v="299.74"/>
    <n v="0.35"/>
    <s v="₹856.4"/>
  </r>
  <r>
    <s v="Chhattisgarh"/>
    <s v="Chhattisgarh"/>
    <s v="Men"/>
    <s v="Hoodies"/>
    <s v="52"/>
    <s v="418048"/>
    <s v="Owned"/>
    <d v="2024-05-27T00:00:00"/>
    <n v="1400"/>
    <s v="Jeremy Cox"/>
    <s v="M34"/>
    <s v="786 Curtis Springs East Ericaport, MT 76364"/>
    <s v="Landline"/>
    <s v="5485515899"/>
    <s v="10 AM - 7 PM"/>
    <n v="15"/>
    <s v="Available"/>
    <s v="CCTV, Alarm"/>
    <s v="60292"/>
    <d v="2024-03-30T00:00:00"/>
    <n v="3"/>
    <s v="Mar"/>
    <s v="914885"/>
    <s v="Robin Buckley"/>
    <s v="983"/>
    <n v="1399"/>
    <n v="4"/>
    <n v="2238.4"/>
    <n v="559.6"/>
    <n v="0.22"/>
    <n v="492.44800000000004"/>
    <n v="0.22"/>
    <s v="₹2 K"/>
  </r>
  <r>
    <s v="Uttar Pradesh"/>
    <s v="Kanpur"/>
    <s v="Men"/>
    <s v="Shoes"/>
    <s v="53"/>
    <s v="409354"/>
    <s v="Rented"/>
    <d v="2022-03-21T00:00:00"/>
    <n v="1200"/>
    <s v="Kimberly Cooper"/>
    <s v="M68"/>
    <s v="8342 Shaw Harbors Apt. 019 South Kathryn, FL 22461"/>
    <s v="Mobile"/>
    <s v="9958859895"/>
    <s v="10 AM - 9 PM"/>
    <n v="13"/>
    <s v="Not Available"/>
    <s v="None"/>
    <s v="40055"/>
    <d v="2024-03-26T00:00:00"/>
    <n v="3"/>
    <s v="Mar"/>
    <s v="677047"/>
    <s v="Sharon Patel"/>
    <s v="294"/>
    <n v="1640"/>
    <n v="5"/>
    <n v="3280"/>
    <n v="656"/>
    <n v="0.22"/>
    <n v="721.6"/>
    <n v="0.22"/>
    <s v="₹3 K"/>
  </r>
  <r>
    <s v="Gujarat"/>
    <s v="Rajkot"/>
    <s v="Women"/>
    <s v="Shirts"/>
    <s v="80"/>
    <s v="428249"/>
    <s v="Rented"/>
    <d v="2020-09-04T00:00:00"/>
    <n v="1400"/>
    <s v="Corey Savage"/>
    <s v="M8"/>
    <s v="Unit 0847 Box 8298 DPO AP 69852"/>
    <s v="Landline"/>
    <s v="3668633365"/>
    <s v="10 AM - 7 PM"/>
    <n v="14"/>
    <s v="Available"/>
    <s v="CCTV"/>
    <s v="15079"/>
    <d v="2024-03-01T00:00:00"/>
    <n v="3"/>
    <s v="Mar"/>
    <s v="533468"/>
    <s v="Colleen Tate"/>
    <s v="548"/>
    <n v="2346"/>
    <n v="2"/>
    <n v="1876.8000000000002"/>
    <n v="938.40000000000009"/>
    <n v="0.35"/>
    <n v="656.88"/>
    <n v="0.35"/>
    <s v="₹2 K"/>
  </r>
  <r>
    <s v="Chandigarh"/>
    <s v="Chandigarh"/>
    <s v="Kids"/>
    <s v="Skirts"/>
    <s v="18"/>
    <s v="412945"/>
    <s v="Owned"/>
    <d v="2021-02-13T00:00:00"/>
    <n v="1200"/>
    <s v="Thomas Day"/>
    <s v="M34"/>
    <s v="235 Tony Center Buchanantown, PA 64118"/>
    <s v="Mobile"/>
    <s v="8784896986"/>
    <s v="10 AM - 7 PM"/>
    <n v="12"/>
    <s v="Not Available"/>
    <s v="CCTV"/>
    <s v="78235"/>
    <d v="2024-03-30T00:00:00"/>
    <n v="3"/>
    <s v="Mar"/>
    <s v="103287"/>
    <s v="Craig Jackson"/>
    <s v="778"/>
    <n v="2637"/>
    <n v="2"/>
    <n v="2109.6"/>
    <n v="1054.8"/>
    <n v="0.28000000000000003"/>
    <n v="590.68799999999999"/>
    <n v="0.28000000000000003"/>
    <s v="₹2 K"/>
  </r>
  <r>
    <s v="Tamil Nadu"/>
    <s v="Madurai"/>
    <s v="Kids"/>
    <s v="Jeans"/>
    <s v="85"/>
    <s v="400802"/>
    <s v="Rented"/>
    <d v="2023-07-07T00:00:00"/>
    <n v="1400"/>
    <s v="Juan Johnson"/>
    <s v="M80"/>
    <s v="49614 Mackenzie Fields Suite 469 Sanchezbury, ID 54436"/>
    <s v="Landline"/>
    <s v="2690323397"/>
    <s v="10 AM - 7 PM"/>
    <n v="8"/>
    <s v="Available"/>
    <s v="CCTV"/>
    <s v="37045"/>
    <d v="2024-03-16T00:00:00"/>
    <n v="3"/>
    <s v="Mar"/>
    <s v="666256"/>
    <s v="Juan Jackson"/>
    <s v="355"/>
    <n v="2516"/>
    <n v="7"/>
    <n v="7044.8"/>
    <n v="1006.4"/>
    <n v="0.28000000000000003"/>
    <n v="1972.5440000000003"/>
    <n v="0.28000000000000003"/>
    <s v="₹7 K"/>
  </r>
  <r>
    <s v="Goa"/>
    <s v="Goa"/>
    <s v="Kids"/>
    <s v="Shoes"/>
    <s v="76"/>
    <s v="433684"/>
    <s v="Owned"/>
    <d v="2021-11-29T00:00:00"/>
    <n v="1300"/>
    <s v="Amber Smith"/>
    <s v="M44"/>
    <s v="322 Callahan Shoal Port Amy, HI 47905"/>
    <s v="Landline"/>
    <s v="13386273767"/>
    <s v="9 AM - 8 PM"/>
    <n v="7"/>
    <s v="Not Available"/>
    <s v="None"/>
    <s v="39753"/>
    <d v="2024-03-21T00:00:00"/>
    <n v="3"/>
    <s v="Mar"/>
    <s v="103131"/>
    <s v="Jeremy Wilson"/>
    <s v="271"/>
    <n v="991"/>
    <n v="2"/>
    <n v="792.80000000000007"/>
    <n v="396.40000000000003"/>
    <n v="0.28000000000000003"/>
    <n v="221.98400000000004"/>
    <n v="0.28000000000000003"/>
    <s v="₹792.8"/>
  </r>
  <r>
    <s v="Assam"/>
    <s v="Guwahati"/>
    <s v="Men"/>
    <s v="Tops"/>
    <s v="91"/>
    <s v="434796"/>
    <s v="Owned"/>
    <d v="2022-06-22T00:00:00"/>
    <n v="1400"/>
    <s v="Shannon Johnson"/>
    <s v="M36"/>
    <s v="4842 Wells Field North Patriciamouth, NY 61551"/>
    <s v="Landline"/>
    <s v="17970718364"/>
    <s v="11 AM - 8 PM"/>
    <n v="3"/>
    <s v="Not Available"/>
    <s v="CCTV"/>
    <s v="95274"/>
    <d v="2024-03-31T00:00:00"/>
    <n v="3"/>
    <s v="Mar"/>
    <s v="352907"/>
    <s v="Jeremy Herring"/>
    <s v="888"/>
    <n v="1058"/>
    <n v="7"/>
    <n v="2962.4"/>
    <n v="423.2"/>
    <n v="0.22"/>
    <n v="651.72800000000007"/>
    <n v="0.22"/>
    <s v="₹3 K"/>
  </r>
  <r>
    <s v="Maharashtra"/>
    <s v="Kolhapur"/>
    <s v="Men"/>
    <s v="Skirts"/>
    <s v="81"/>
    <s v="406180"/>
    <s v="Owned"/>
    <d v="2021-10-01T00:00:00"/>
    <n v="800"/>
    <s v="Derrick Wilson"/>
    <s v="M64"/>
    <s v="8737 Gary Ford Suite 160 Brownland, CO 47696"/>
    <s v="Landline"/>
    <s v="1576495509"/>
    <s v="10 AM - 9 PM"/>
    <n v="18"/>
    <s v="Available"/>
    <s v="CCTV"/>
    <s v="84463"/>
    <d v="2024-03-19T00:00:00"/>
    <n v="3"/>
    <s v="Mar"/>
    <s v="487755"/>
    <s v="James Caldwell"/>
    <s v="955"/>
    <n v="1965"/>
    <n v="3"/>
    <n v="2358"/>
    <n v="786"/>
    <n v="0.22"/>
    <n v="518.76"/>
    <n v="0.22"/>
    <s v="₹2 K"/>
  </r>
  <r>
    <s v="Maharashtra"/>
    <s v="Pune"/>
    <s v="Men"/>
    <s v="Tops"/>
    <s v="96"/>
    <s v="403309"/>
    <s v="Rented"/>
    <d v="2020-12-20T00:00:00"/>
    <n v="1100"/>
    <s v="David Lee"/>
    <s v="M95"/>
    <s v="74965 Dominguez Fall Dorothyville, DC 45036"/>
    <s v="Landline"/>
    <s v="3160998445"/>
    <s v="10 AM - 7 PM"/>
    <n v="19"/>
    <s v="Available"/>
    <s v="None"/>
    <s v="89331"/>
    <d v="2024-03-11T00:00:00"/>
    <n v="3"/>
    <s v="Mar"/>
    <s v="185227"/>
    <s v="Elizabeth Mendoza"/>
    <s v="323"/>
    <n v="1691"/>
    <n v="6"/>
    <n v="4058.4"/>
    <n v="676.4"/>
    <n v="0.22"/>
    <n v="892.84800000000007"/>
    <n v="0.22"/>
    <s v="₹4 K"/>
  </r>
  <r>
    <s v="Maharashtra"/>
    <s v="Thane"/>
    <s v="Women"/>
    <s v="Hoodies"/>
    <s v="23"/>
    <s v="401604"/>
    <s v="Rented"/>
    <d v="2020-10-26T00:00:00"/>
    <n v="1000"/>
    <s v="Debra Finley"/>
    <s v="M52"/>
    <s v="38457 Sarah Landing Suite 036 South Amyhaven, GA 06939"/>
    <s v="Mobile"/>
    <s v="9389966526"/>
    <s v="11 AM - 8 PM"/>
    <n v="15"/>
    <s v="Available"/>
    <s v="None"/>
    <s v="45284"/>
    <d v="2024-03-27T00:00:00"/>
    <n v="3"/>
    <s v="Mar"/>
    <s v="216284"/>
    <s v="Sarah Alexander"/>
    <s v="622"/>
    <n v="1407"/>
    <n v="8"/>
    <n v="4502.4000000000015"/>
    <n v="562.80000000000018"/>
    <n v="0.35"/>
    <n v="1575.8400000000004"/>
    <n v="0.35"/>
    <s v="₹5 K"/>
  </r>
  <r>
    <s v="Uttar Pradesh"/>
    <s v="Lucknow"/>
    <s v="Kids"/>
    <s v="Hoodies"/>
    <s v="89"/>
    <s v="401652"/>
    <s v="Owned"/>
    <d v="2023-05-16T00:00:00"/>
    <n v="1000"/>
    <s v="Elizabeth Hunt"/>
    <s v="M66"/>
    <s v="73508 Horton Circles Suite 466 New Tracy, MA 05371"/>
    <s v="Mobile"/>
    <s v="9174879647"/>
    <s v="9 AM - 8 PM"/>
    <n v="14"/>
    <s v="Not Available"/>
    <s v="Alarm"/>
    <s v="82699"/>
    <d v="2024-03-24T00:00:00"/>
    <n v="3"/>
    <s v="Mar"/>
    <s v="191640"/>
    <s v="Michael Henderson"/>
    <s v="273"/>
    <n v="2235"/>
    <n v="7"/>
    <n v="6258"/>
    <n v="894"/>
    <n v="0.28000000000000003"/>
    <n v="1752.2400000000002"/>
    <n v="0.28000000000000003"/>
    <s v="₹6 K"/>
  </r>
  <r>
    <s v="Maharashtra"/>
    <s v="Kolhapur"/>
    <s v="Kids"/>
    <s v="T-Shirts"/>
    <s v="76"/>
    <s v="426395"/>
    <s v="Rented"/>
    <d v="2023-06-24T00:00:00"/>
    <n v="1400"/>
    <s v="Theresa Alvarez"/>
    <s v="M79"/>
    <s v="95281 Marvin Loop Apt. 875 New Tiffany, MS 17524"/>
    <s v="Landline"/>
    <s v="5045007430"/>
    <s v="10 AM - 7 PM"/>
    <n v="19"/>
    <s v="Not Available"/>
    <s v="CCTV"/>
    <s v="99471"/>
    <d v="2024-03-05T00:00:00"/>
    <n v="3"/>
    <s v="Mar"/>
    <s v="631216"/>
    <s v="Joshua Christensen"/>
    <s v="966"/>
    <n v="2840"/>
    <n v="6"/>
    <n v="6816"/>
    <n v="1136"/>
    <n v="0.28000000000000003"/>
    <n v="1908.4800000000002"/>
    <n v="0.28000000000000003"/>
    <s v="₹7 K"/>
  </r>
  <r>
    <s v="Rajasthan"/>
    <s v="Jaipur"/>
    <s v="Men"/>
    <s v="Jackets"/>
    <s v="16"/>
    <s v="408105"/>
    <s v="Owned"/>
    <d v="2024-06-29T00:00:00"/>
    <n v="1200"/>
    <s v="Jeffrey Benjamin"/>
    <s v="M60"/>
    <s v="96497 Wright Pass North Triciafort, WV 45574"/>
    <s v="Landline"/>
    <s v="18263254659"/>
    <s v="10 AM - 9 PM"/>
    <n v="16"/>
    <s v="Not Available"/>
    <s v="CCTV"/>
    <s v="26325"/>
    <d v="2024-03-07T00:00:00"/>
    <n v="3"/>
    <s v="Mar"/>
    <s v="545579"/>
    <s v="Daniel Nguyen"/>
    <s v="328"/>
    <n v="1182"/>
    <n v="2"/>
    <n v="945.6"/>
    <n v="472.8"/>
    <n v="0.22"/>
    <n v="208.03200000000001"/>
    <n v="0.22"/>
    <s v="₹945.6"/>
  </r>
  <r>
    <s v="Tamil Nadu"/>
    <s v="Coimbatore"/>
    <s v="Kids"/>
    <s v="Sweaters"/>
    <s v="32"/>
    <s v="432158"/>
    <s v="Rented"/>
    <d v="2022-11-20T00:00:00"/>
    <n v="1400"/>
    <s v="Robert Logan"/>
    <s v="M87"/>
    <s v="247 Hall Pine Chandlerchester, NE 18955"/>
    <s v="Landline"/>
    <s v="17612689350"/>
    <s v="11 AM - 8 PM"/>
    <n v="4"/>
    <s v="Available"/>
    <s v="Alarm"/>
    <s v="44683"/>
    <d v="2024-03-15T00:00:00"/>
    <n v="3"/>
    <s v="Mar"/>
    <s v="540134"/>
    <s v="Tara Bell"/>
    <s v="476"/>
    <n v="1915"/>
    <n v="2"/>
    <n v="1532"/>
    <n v="766"/>
    <n v="0.28000000000000003"/>
    <n v="428.96000000000004"/>
    <n v="0.28000000000000003"/>
    <s v="₹2 K"/>
  </r>
  <r>
    <s v="Tamil Nadu"/>
    <s v="Coimbatore"/>
    <s v="Kids"/>
    <s v="Skirts"/>
    <s v="27"/>
    <s v="423239"/>
    <s v="Owned"/>
    <d v="2021-05-16T00:00:00"/>
    <n v="1200"/>
    <s v="Nicholas Ellis"/>
    <s v="M86"/>
    <s v="425 Donald Square Suite 580 Anneborough, NJ 36523"/>
    <s v="Landline"/>
    <s v="1603991520"/>
    <s v="11 AM - 8 PM"/>
    <n v="12"/>
    <s v="Available"/>
    <s v="CCTV, Alarm"/>
    <s v="42349"/>
    <d v="2024-03-15T00:00:00"/>
    <n v="3"/>
    <s v="Mar"/>
    <s v="557763"/>
    <s v="Michael Murphy"/>
    <s v="874"/>
    <n v="2284"/>
    <n v="6"/>
    <n v="5481.6"/>
    <n v="913.6"/>
    <n v="0.28000000000000003"/>
    <n v="1534.8480000000002"/>
    <n v="0.28000000000000003"/>
    <s v="₹5 K"/>
  </r>
  <r>
    <s v="Uttar Pradesh"/>
    <s v="Lucknow"/>
    <s v="Kids"/>
    <s v="Dresses"/>
    <s v="63"/>
    <s v="408056"/>
    <s v="Owned"/>
    <d v="2023-09-03T00:00:00"/>
    <n v="800"/>
    <s v="Jose Juarez"/>
    <s v="M9"/>
    <s v="28592 Williams Road West Codytown, KS 91501"/>
    <s v="Mobile"/>
    <s v="7297831286"/>
    <s v="10 AM - 7 PM"/>
    <n v="9"/>
    <s v="Not Available"/>
    <s v="CCTV, Alarm"/>
    <s v="58487"/>
    <d v="2024-03-17T00:00:00"/>
    <n v="3"/>
    <s v="Mar"/>
    <s v="255307"/>
    <s v="Alexandra Smith PhD"/>
    <s v="956"/>
    <n v="1102"/>
    <n v="5"/>
    <n v="2204"/>
    <n v="440.8"/>
    <n v="0.28000000000000003"/>
    <n v="617.12"/>
    <n v="0.28000000000000003"/>
    <s v="₹2 K"/>
  </r>
  <r>
    <s v="Chhattisgarh"/>
    <s v="Chhattisgarh"/>
    <s v="Kids"/>
    <s v="Hoodies"/>
    <s v="57"/>
    <s v="417821"/>
    <s v="Rented"/>
    <d v="2021-05-13T00:00:00"/>
    <n v="1000"/>
    <s v="Mr. Randy Cohen"/>
    <s v="M4"/>
    <s v="761 Amanda Ridges New Larry, NC 54857"/>
    <s v="Landline"/>
    <s v="0782867812"/>
    <s v="11 AM - 8 PM"/>
    <n v="10"/>
    <s v="Available"/>
    <s v="Alarm"/>
    <s v="84207"/>
    <d v="2024-03-12T00:00:00"/>
    <n v="3"/>
    <s v="Mar"/>
    <s v="389752"/>
    <s v="Brenda Morrison"/>
    <s v="675"/>
    <n v="2852"/>
    <n v="8"/>
    <n v="9126.4"/>
    <n v="1140.8"/>
    <n v="0.28000000000000003"/>
    <n v="2555.3920000000003"/>
    <n v="0.28000000000000003"/>
    <s v="₹9 K"/>
  </r>
  <r>
    <s v="Jammu and Kashmir"/>
    <s v="Jammu"/>
    <s v="Men"/>
    <s v="Skirts"/>
    <s v="88"/>
    <s v="406627"/>
    <s v="Owned"/>
    <d v="2023-10-08T00:00:00"/>
    <n v="1000"/>
    <s v="Harold Barber"/>
    <s v="M55"/>
    <s v="USCGC Gutierrez FPO AE 15248"/>
    <s v="Mobile"/>
    <s v="6825198283"/>
    <s v="9 AM - 8 PM"/>
    <n v="9"/>
    <s v="Not Available"/>
    <s v="None"/>
    <s v="32610"/>
    <d v="2024-03-11T00:00:00"/>
    <n v="3"/>
    <s v="Mar"/>
    <s v="864479"/>
    <s v="Michael Howard"/>
    <s v="518"/>
    <n v="687"/>
    <n v="8"/>
    <n v="2198.4"/>
    <n v="274.8"/>
    <n v="0.22"/>
    <n v="483.64800000000002"/>
    <n v="0.22"/>
    <s v="₹2 K"/>
  </r>
  <r>
    <s v="Tamil Nadu"/>
    <s v="Chennai"/>
    <s v="Kids"/>
    <s v="Tops"/>
    <s v="70"/>
    <s v="432757"/>
    <s v="Owned"/>
    <d v="2022-01-09T00:00:00"/>
    <n v="1300"/>
    <s v="Jeremiah Burgess"/>
    <s v="M63"/>
    <s v="058 Myers Square Suite 242 New James, AR 07326"/>
    <s v="Landline"/>
    <s v="3600201448"/>
    <s v="10 AM - 9 PM"/>
    <n v="4"/>
    <s v="Available"/>
    <s v="CCTV"/>
    <s v="13251"/>
    <d v="2024-03-19T00:00:00"/>
    <n v="3"/>
    <s v="Mar"/>
    <s v="621312"/>
    <s v="Richard Gordon"/>
    <s v="740"/>
    <n v="1692"/>
    <n v="8"/>
    <n v="5414.4000000000015"/>
    <n v="676.80000000000018"/>
    <n v="0.28000000000000003"/>
    <n v="1516.0320000000006"/>
    <n v="0.28000000000000003"/>
    <s v="₹5 K"/>
  </r>
  <r>
    <s v="Maharashtra"/>
    <s v="Thane"/>
    <s v="Women"/>
    <s v="Jackets"/>
    <s v="14"/>
    <s v="412021"/>
    <s v="Owned"/>
    <d v="2022-12-14T00:00:00"/>
    <n v="1200"/>
    <s v="Michelle House"/>
    <s v="M73"/>
    <s v="66492 Bradford Passage Apt. 357 Lake Christopherview, WY 95283"/>
    <s v="Landline"/>
    <s v="5361094975"/>
    <s v="10 AM - 7 PM"/>
    <n v="10"/>
    <s v="Not Available"/>
    <s v="CCTV, Alarm"/>
    <s v="13996"/>
    <d v="2024-03-08T00:00:00"/>
    <n v="3"/>
    <s v="Mar"/>
    <s v="561472"/>
    <s v="James Gonzalez"/>
    <s v="746"/>
    <n v="1230"/>
    <n v="8"/>
    <n v="3936"/>
    <n v="492"/>
    <n v="0.35"/>
    <n v="1377.6"/>
    <n v="0.35"/>
    <s v="₹4 K"/>
  </r>
  <r>
    <s v="Goa"/>
    <s v="Goa"/>
    <s v="Men"/>
    <s v="Shoes"/>
    <s v="40"/>
    <s v="414082"/>
    <s v="Rented"/>
    <d v="2024-02-23T00:00:00"/>
    <n v="1100"/>
    <s v="Brian Graves"/>
    <s v="M54"/>
    <s v="9792 Jack Square Apt. 309 Barnesmouth, FL 59751"/>
    <s v="Landline"/>
    <s v="0065484072"/>
    <s v="10 AM - 9 PM"/>
    <n v="13"/>
    <s v="Available"/>
    <s v="CCTV, Alarm"/>
    <s v="70320"/>
    <d v="2024-03-31T00:00:00"/>
    <n v="3"/>
    <s v="Mar"/>
    <s v="990615"/>
    <s v="Jacqueline Luna"/>
    <s v="543"/>
    <n v="1045"/>
    <n v="6"/>
    <n v="2508"/>
    <n v="418"/>
    <n v="0.22"/>
    <n v="551.76"/>
    <n v="0.22"/>
    <s v="₹3 K"/>
  </r>
  <r>
    <s v="Maharashtra"/>
    <s v="Satara"/>
    <s v="Women"/>
    <s v="Tops"/>
    <s v="70"/>
    <s v="437088"/>
    <s v="Rented"/>
    <d v="2024-11-12T00:00:00"/>
    <n v="800"/>
    <s v="Denise Lee"/>
    <s v="M53"/>
    <s v="23296 Justin Loop East Xavier, NY 41048"/>
    <s v="Landline"/>
    <s v="19090700188"/>
    <s v="10 AM - 7 PM"/>
    <n v="8"/>
    <s v="Not Available"/>
    <s v="Alarm"/>
    <s v="44574"/>
    <d v="2024-03-04T00:00:00"/>
    <n v="3"/>
    <s v="Mar"/>
    <s v="374934"/>
    <s v="Alexander Miller"/>
    <s v="813"/>
    <n v="1735"/>
    <n v="2"/>
    <n v="1388"/>
    <n v="694"/>
    <n v="0.35"/>
    <n v="485.79999999999995"/>
    <n v="0.35"/>
    <s v="₹1 K"/>
  </r>
  <r>
    <s v="Delhi"/>
    <s v="New Delhi"/>
    <s v="Women"/>
    <s v="T-Shirts"/>
    <s v="64"/>
    <s v="431258"/>
    <s v="Owned"/>
    <d v="2020-01-21T00:00:00"/>
    <n v="1400"/>
    <s v="Tammy Hart"/>
    <s v="M55"/>
    <s v="164 Hill Course South Austinside, UT 30994"/>
    <s v="Landline"/>
    <s v="0744739881"/>
    <s v="10 AM - 9 PM"/>
    <n v="15"/>
    <s v="Not Available"/>
    <s v="Alarm"/>
    <s v="14961"/>
    <d v="2024-03-12T00:00:00"/>
    <n v="3"/>
    <s v="Mar"/>
    <s v="243005"/>
    <s v="Lucas Rivers"/>
    <s v="916"/>
    <n v="2389"/>
    <n v="8"/>
    <n v="7644.8"/>
    <n v="955.6"/>
    <n v="0.35"/>
    <n v="2675.68"/>
    <n v="0.35"/>
    <s v="₹8 K"/>
  </r>
  <r>
    <s v="Assam"/>
    <s v="Guwahati"/>
    <s v="Kids"/>
    <s v="Pants"/>
    <s v="99"/>
    <s v="409595"/>
    <s v="Rented"/>
    <d v="2024-11-13T00:00:00"/>
    <n v="1100"/>
    <s v="David Murray"/>
    <s v="M9"/>
    <s v="22185 Peterson Mews Garciaberg, ME 32994"/>
    <s v="Landline"/>
    <s v="5190972713"/>
    <s v="10 AM - 9 PM"/>
    <n v="10"/>
    <s v="Available"/>
    <s v="CCTV, Alarm"/>
    <s v="14062"/>
    <d v="2024-03-09T00:00:00"/>
    <n v="3"/>
    <s v="Mar"/>
    <s v="761578"/>
    <s v="Curtis Stewart"/>
    <s v="339"/>
    <n v="2201"/>
    <n v="5"/>
    <n v="4402"/>
    <n v="880.4"/>
    <n v="0.28000000000000003"/>
    <n v="1232.5600000000002"/>
    <n v="0.28000000000000003"/>
    <s v="₹4 K"/>
  </r>
  <r>
    <s v="Haryana"/>
    <s v="Faridabad"/>
    <s v="Men"/>
    <s v="Sweaters"/>
    <s v="23"/>
    <s v="415619"/>
    <s v="Rented"/>
    <d v="2020-12-18T00:00:00"/>
    <n v="1000"/>
    <s v="Shannon Clay"/>
    <s v="M90"/>
    <s v="36685 Fritz Pine Suite 730 Alisonburgh, AR 05830"/>
    <s v="Landline"/>
    <s v="11952835176"/>
    <s v="11 AM - 8 PM"/>
    <n v="14"/>
    <s v="Available"/>
    <s v="CCTV, Alarm"/>
    <s v="94880"/>
    <d v="2024-03-22T00:00:00"/>
    <n v="3"/>
    <s v="Mar"/>
    <s v="945436"/>
    <s v="Karen Graham"/>
    <s v="856"/>
    <n v="649"/>
    <n v="1"/>
    <n v="259.60000000000002"/>
    <n v="259.60000000000002"/>
    <n v="0.22"/>
    <n v="57.112000000000002"/>
    <n v="0.22"/>
    <s v="₹259.6"/>
  </r>
  <r>
    <s v="Maharashtra"/>
    <s v="Thane"/>
    <s v="Men"/>
    <s v="Pants"/>
    <s v="8"/>
    <s v="437587"/>
    <s v="Owned"/>
    <d v="2024-04-17T00:00:00"/>
    <n v="800"/>
    <s v="Ronnie Adams"/>
    <s v="M81"/>
    <s v="3616 Ewing Estates Apt. 397 Lake Jasonside, AK 26601"/>
    <s v="Mobile"/>
    <s v="6436531271"/>
    <s v="10 AM - 9 PM"/>
    <n v="12"/>
    <s v="Available"/>
    <s v="None"/>
    <s v="27764"/>
    <d v="2024-03-17T00:00:00"/>
    <n v="3"/>
    <s v="Mar"/>
    <s v="976058"/>
    <s v="Shelly Ellis"/>
    <s v="797"/>
    <n v="1605"/>
    <n v="3"/>
    <n v="1926"/>
    <n v="642"/>
    <n v="0.22"/>
    <n v="423.72"/>
    <n v="0.22"/>
    <s v="₹2 K"/>
  </r>
  <r>
    <s v="Gujarat"/>
    <s v="Rajkot"/>
    <s v="Men"/>
    <s v="T-Shirts"/>
    <s v="76"/>
    <s v="413256"/>
    <s v="Rented"/>
    <d v="2022-08-04T00:00:00"/>
    <n v="1400"/>
    <s v="William Ryan"/>
    <s v="M18"/>
    <s v="06412 Taylor Ports Lake Maureenberg, WY 31766"/>
    <s v="Landline"/>
    <s v="4633637305"/>
    <s v="10 AM - 9 PM"/>
    <n v="11"/>
    <s v="Not Available"/>
    <s v="CCTV"/>
    <s v="19120"/>
    <d v="2024-03-16T00:00:00"/>
    <n v="3"/>
    <s v="Mar"/>
    <s v="564652"/>
    <s v="Sarah Love"/>
    <s v="963"/>
    <n v="625"/>
    <n v="4"/>
    <n v="1000"/>
    <n v="250"/>
    <n v="0.22"/>
    <n v="220"/>
    <n v="0.22"/>
    <s v="₹1 K"/>
  </r>
  <r>
    <s v="Gujarat"/>
    <s v="Rajkot"/>
    <s v="Kids"/>
    <s v="Dresses"/>
    <s v="18"/>
    <s v="423615"/>
    <s v="Rented"/>
    <d v="2023-01-30T00:00:00"/>
    <n v="1300"/>
    <s v="Christina Orr"/>
    <s v="M54"/>
    <s v="0278 Brooks Drive Apt. 582 West Jorge, KY 89706"/>
    <s v="Landline"/>
    <s v="1177297598"/>
    <s v="10 AM - 9 PM"/>
    <n v="8"/>
    <s v="Available"/>
    <s v="CCTV, Alarm"/>
    <s v="23087"/>
    <d v="2024-03-07T00:00:00"/>
    <n v="3"/>
    <s v="Mar"/>
    <s v="123014"/>
    <s v="John Garcia"/>
    <s v="498"/>
    <n v="1997"/>
    <n v="7"/>
    <n v="5591.6"/>
    <n v="798.80000000000007"/>
    <n v="0.28000000000000003"/>
    <n v="1565.6480000000001"/>
    <n v="0.28000000000000003"/>
    <s v="₹6 K"/>
  </r>
  <r>
    <s v="Uttar Pradesh"/>
    <s v="Noida"/>
    <s v="Women"/>
    <s v="Tops"/>
    <s v="42"/>
    <s v="436155"/>
    <s v="Owned"/>
    <d v="2021-05-24T00:00:00"/>
    <n v="950"/>
    <s v="Karen Lutz"/>
    <s v="M65"/>
    <s v="2762 Smith Spurs Apt. 059 New Stacychester, MD 55399"/>
    <s v="Mobile"/>
    <s v="6693255149"/>
    <s v="10 AM - 7 PM"/>
    <n v="7"/>
    <s v="Not Available"/>
    <s v="CCTV"/>
    <s v="56475"/>
    <d v="2024-03-23T00:00:00"/>
    <n v="3"/>
    <s v="Mar"/>
    <s v="354744"/>
    <s v="Samuel Carlson"/>
    <s v="733"/>
    <n v="510"/>
    <n v="3"/>
    <n v="612"/>
    <n v="204"/>
    <n v="0.35"/>
    <n v="214.2"/>
    <n v="0.35"/>
    <s v="₹612"/>
  </r>
  <r>
    <s v="Jharkhand"/>
    <s v="Ranchi"/>
    <s v="Women"/>
    <s v="Skirts"/>
    <s v="19"/>
    <s v="416140"/>
    <s v="Owned"/>
    <d v="2023-02-23T00:00:00"/>
    <n v="800"/>
    <s v="Natalie Hays"/>
    <s v="M13"/>
    <s v="24875 Carl Terrace Johnmouth, MI 34645"/>
    <s v="Landline"/>
    <s v="2412644786"/>
    <s v="10 AM - 7 PM"/>
    <n v="13"/>
    <s v="Not Available"/>
    <s v="Alarm"/>
    <s v="12429"/>
    <d v="2024-03-03T00:00:00"/>
    <n v="3"/>
    <s v="Mar"/>
    <s v="829753"/>
    <s v="Catherine Adams"/>
    <s v="694"/>
    <n v="1587"/>
    <n v="1"/>
    <n v="634.80000000000007"/>
    <n v="634.80000000000007"/>
    <n v="0.35"/>
    <n v="222.18"/>
    <n v="0.35"/>
    <s v="₹634.8"/>
  </r>
  <r>
    <s v="Madhya Pradesh"/>
    <s v="Bhopal"/>
    <s v="Men"/>
    <s v="Pants"/>
    <s v="98"/>
    <s v="416326"/>
    <s v="Owned"/>
    <d v="2021-03-01T00:00:00"/>
    <n v="800"/>
    <s v="Thomas Taylor"/>
    <s v="M72"/>
    <s v="85165 Hood Track Mendezbury, CA 66346"/>
    <s v="Landline"/>
    <s v="2026889448"/>
    <s v="10 AM - 7 PM"/>
    <n v="11"/>
    <s v="Available"/>
    <s v="None"/>
    <s v="45519"/>
    <d v="2024-03-11T00:00:00"/>
    <n v="3"/>
    <s v="Mar"/>
    <s v="735236"/>
    <s v="Russell Armstrong"/>
    <s v="661"/>
    <n v="2166"/>
    <n v="6"/>
    <n v="5198.4000000000015"/>
    <n v="866.4000000000002"/>
    <n v="0.22"/>
    <n v="1143.6480000000004"/>
    <n v="0.22"/>
    <s v="₹5 K"/>
  </r>
  <r>
    <s v="Gujarat"/>
    <s v="Ahmedabad"/>
    <s v="Women"/>
    <s v="Hoodies"/>
    <s v="86"/>
    <s v="423748"/>
    <s v="Rented"/>
    <d v="2023-10-10T00:00:00"/>
    <n v="800"/>
    <s v="Jonathan Jones PhD"/>
    <s v="M97"/>
    <s v="8445 Clayton Throughway Wrightchester, AK 29827"/>
    <s v="Mobile"/>
    <s v="7865810924"/>
    <s v="9 AM - 8 PM"/>
    <n v="10"/>
    <s v="Available"/>
    <s v="CCTV, Alarm"/>
    <s v="50894"/>
    <d v="2024-03-19T00:00:00"/>
    <n v="3"/>
    <s v="Mar"/>
    <s v="416835"/>
    <s v="Krista Hall"/>
    <s v="555"/>
    <n v="1632"/>
    <n v="7"/>
    <n v="4569.6000000000004"/>
    <n v="652.80000000000007"/>
    <n v="0.35"/>
    <n v="1599.3600000000001"/>
    <n v="0.35"/>
    <s v="₹5 K"/>
  </r>
  <r>
    <s v="Tamil Nadu"/>
    <s v="Chennai"/>
    <s v="Women"/>
    <s v="T-Shirts"/>
    <s v="58"/>
    <s v="423868"/>
    <s v="Rented"/>
    <d v="2022-12-03T00:00:00"/>
    <n v="1000"/>
    <s v="Mark Meyers"/>
    <s v="M42"/>
    <s v="535 Morton Divide Laurafurt, MI 53070"/>
    <s v="Mobile"/>
    <s v="6618974290"/>
    <s v="10 AM - 7 PM"/>
    <n v="6"/>
    <s v="Not Available"/>
    <s v="None"/>
    <s v="37670"/>
    <d v="2024-03-07T00:00:00"/>
    <n v="3"/>
    <s v="Mar"/>
    <s v="706113"/>
    <s v="Janet Carlson"/>
    <s v="309"/>
    <n v="2993"/>
    <n v="1"/>
    <n v="1197.2"/>
    <n v="1197.2"/>
    <n v="0.35"/>
    <n v="419.02"/>
    <n v="0.35"/>
    <s v="₹1 K"/>
  </r>
  <r>
    <s v="Haryana"/>
    <s v="Faridabad"/>
    <s v="Men"/>
    <s v="Pants"/>
    <s v="12"/>
    <s v="437480"/>
    <s v="Owned"/>
    <d v="2023-06-23T00:00:00"/>
    <n v="1300"/>
    <s v="Jeffrey Nelson"/>
    <s v="M69"/>
    <s v="PSC 7814, Box 8188 APO AP 11157"/>
    <s v="Landline"/>
    <s v="0856472190"/>
    <s v="10 AM - 9 PM"/>
    <n v="4"/>
    <s v="Available"/>
    <s v="Alarm"/>
    <s v="46166"/>
    <d v="2024-03-16T00:00:00"/>
    <n v="3"/>
    <s v="Mar"/>
    <s v="573316"/>
    <s v="Victoria Meadows"/>
    <s v="488"/>
    <n v="1787"/>
    <n v="4"/>
    <n v="2859.2000000000003"/>
    <n v="714.80000000000007"/>
    <n v="0.22"/>
    <n v="629.02400000000011"/>
    <n v="0.22"/>
    <s v="₹3 K"/>
  </r>
  <r>
    <s v="Uttar Pradesh"/>
    <s v="Meerut"/>
    <s v="Kids"/>
    <s v="Tops"/>
    <s v="51"/>
    <s v="434796"/>
    <s v="Rented"/>
    <d v="2024-08-16T00:00:00"/>
    <n v="1000"/>
    <s v="Mrs. Shannon Walters"/>
    <s v="M1"/>
    <s v="18622 Morrow Parkway Deanberg, IL 09608"/>
    <s v="Mobile"/>
    <s v="8750047768"/>
    <s v="10 AM - 9 PM"/>
    <n v="4"/>
    <s v="Not Available"/>
    <s v="None"/>
    <s v="10451"/>
    <d v="2024-03-03T00:00:00"/>
    <n v="3"/>
    <s v="Mar"/>
    <s v="310295"/>
    <s v="Leah Stark"/>
    <s v="367"/>
    <n v="1933"/>
    <n v="5"/>
    <n v="3866"/>
    <n v="773.2"/>
    <n v="0.28000000000000003"/>
    <n v="1082.48"/>
    <n v="0.28000000000000003"/>
    <s v="₹4 K"/>
  </r>
  <r>
    <s v="Jammu and Kashmir"/>
    <s v="Jammu"/>
    <s v="Kids"/>
    <s v="T-Shirts"/>
    <s v="44"/>
    <s v="410447"/>
    <s v="Rented"/>
    <d v="2021-04-05T00:00:00"/>
    <n v="1400"/>
    <s v="Marilyn Rodriguez"/>
    <s v="M1"/>
    <s v="236 Christopher Shore Port Jessica, DC 28822"/>
    <s v="Landline"/>
    <s v="3454292685"/>
    <s v="10 AM - 9 PM"/>
    <n v="19"/>
    <s v="Available"/>
    <s v="CCTV, Alarm"/>
    <s v="67637"/>
    <d v="2024-03-16T00:00:00"/>
    <n v="3"/>
    <s v="Mar"/>
    <s v="459610"/>
    <s v="Justin Clayton"/>
    <s v="740"/>
    <n v="2480"/>
    <n v="3"/>
    <n v="2976"/>
    <n v="992"/>
    <n v="0.28000000000000003"/>
    <n v="833.28000000000009"/>
    <n v="0.28000000000000003"/>
    <s v="₹3 K"/>
  </r>
  <r>
    <s v="Maharashtra"/>
    <s v="Solapur"/>
    <s v="Women"/>
    <s v="Shirts"/>
    <s v="52"/>
    <s v="435212"/>
    <s v="Rented"/>
    <d v="2024-04-07T00:00:00"/>
    <n v="1200"/>
    <s v="Patrick George"/>
    <s v="M20"/>
    <s v="28858 Heather Prairie Suite 216 Tracyburgh, OH 48983"/>
    <s v="Landline"/>
    <s v="0931604406"/>
    <s v="10 AM - 7 PM"/>
    <n v="12"/>
    <s v="Not Available"/>
    <s v="None"/>
    <s v="93566"/>
    <d v="2024-03-08T00:00:00"/>
    <n v="3"/>
    <s v="Mar"/>
    <s v="159634"/>
    <s v="Cheryl Mcintosh"/>
    <s v="765"/>
    <n v="582"/>
    <n v="4"/>
    <n v="931.2"/>
    <n v="232.8"/>
    <n v="0.35"/>
    <n v="325.92"/>
    <n v="0.35"/>
    <s v="₹931.2"/>
  </r>
  <r>
    <s v="Gujarat"/>
    <s v="Ahmedabad"/>
    <s v="Women"/>
    <s v="Dresses"/>
    <s v="35"/>
    <s v="424101"/>
    <s v="Rented"/>
    <d v="2022-09-20T00:00:00"/>
    <n v="1300"/>
    <s v="Stephen Johnson"/>
    <s v="M4"/>
    <s v="67791 Elizabeth Freeway East Lisa, AZ 36885"/>
    <s v="Landline"/>
    <s v="2208633715"/>
    <s v="10 AM - 9 PM"/>
    <n v="16"/>
    <s v="Available"/>
    <s v="Alarm"/>
    <s v="96905"/>
    <d v="2024-03-27T00:00:00"/>
    <n v="3"/>
    <s v="Mar"/>
    <s v="891908"/>
    <s v="Matthew Poole"/>
    <s v="726"/>
    <n v="2376"/>
    <n v="6"/>
    <n v="5702.4000000000015"/>
    <n v="950.4000000000002"/>
    <n v="0.35"/>
    <n v="1995.8400000000004"/>
    <n v="0.35"/>
    <s v="₹6 K"/>
  </r>
  <r>
    <s v="Gujarat"/>
    <s v="Surat"/>
    <s v="Kids"/>
    <s v="Shoes"/>
    <s v="88"/>
    <s v="406862"/>
    <s v="Owned"/>
    <d v="2020-01-03T00:00:00"/>
    <n v="1100"/>
    <s v="Maurice Green"/>
    <s v="M77"/>
    <s v="878 Dustin Points Apt. 371 Lisaburgh, AR 39143"/>
    <s v="Landline"/>
    <s v="5651473499"/>
    <s v="10 AM - 7 PM"/>
    <n v="19"/>
    <s v="Not Available"/>
    <s v="None"/>
    <s v="30339"/>
    <d v="2024-03-08T00:00:00"/>
    <n v="3"/>
    <s v="Mar"/>
    <s v="785125"/>
    <s v="Terry Mason"/>
    <s v="929"/>
    <n v="1023"/>
    <n v="2"/>
    <n v="818.40000000000009"/>
    <n v="409.20000000000005"/>
    <n v="0.28000000000000003"/>
    <n v="229.15200000000004"/>
    <n v="0.28000000000000003"/>
    <s v="₹818.4"/>
  </r>
  <r>
    <s v="Chhattisgarh"/>
    <s v="Chhattisgarh"/>
    <s v="Women"/>
    <s v="Jeans"/>
    <s v="36"/>
    <s v="431815"/>
    <s v="Owned"/>
    <d v="2021-08-16T00:00:00"/>
    <n v="1300"/>
    <s v="Susan Foster"/>
    <s v="M81"/>
    <s v="00846 Jennifer Forges South Brett, NY 81225"/>
    <s v="Mobile"/>
    <s v="7825036397"/>
    <s v="10 AM - 9 PM"/>
    <n v="9"/>
    <s v="Not Available"/>
    <s v="Alarm"/>
    <s v="15858"/>
    <d v="2024-03-23T00:00:00"/>
    <n v="3"/>
    <s v="Mar"/>
    <s v="112400"/>
    <s v="Brett Mcmillan"/>
    <s v="894"/>
    <n v="1489"/>
    <n v="5"/>
    <n v="2978"/>
    <n v="595.6"/>
    <n v="0.35"/>
    <n v="1042.3"/>
    <n v="0.35"/>
    <s v="₹3 K"/>
  </r>
  <r>
    <s v="Uttar Pradesh"/>
    <s v="Varanasi"/>
    <s v="Women"/>
    <s v="Skirts"/>
    <s v="8"/>
    <s v="427511"/>
    <s v="Owned"/>
    <d v="2020-06-08T00:00:00"/>
    <n v="1400"/>
    <s v="Charles Gonzalez"/>
    <s v="M17"/>
    <s v="285 Jones Forks Wardtown, MO 42823"/>
    <s v="Mobile"/>
    <s v="9439940553"/>
    <s v="10 AM - 9 PM"/>
    <n v="18"/>
    <s v="Not Available"/>
    <s v="None"/>
    <s v="15959"/>
    <d v="2024-03-18T00:00:00"/>
    <n v="3"/>
    <s v="Mar"/>
    <s v="147191"/>
    <s v="Charlene Garcia"/>
    <s v="832"/>
    <n v="2859"/>
    <n v="1"/>
    <n v="1143.6000000000001"/>
    <n v="1143.6000000000001"/>
    <n v="0.35"/>
    <n v="400.26000000000005"/>
    <n v="0.35"/>
    <s v="₹1 K"/>
  </r>
  <r>
    <s v="Delhi"/>
    <s v="New Delhi"/>
    <s v="Men"/>
    <s v="Skirts"/>
    <s v="62"/>
    <s v="419749"/>
    <s v="Owned"/>
    <d v="2021-06-20T00:00:00"/>
    <n v="800"/>
    <s v="Donna Davidson"/>
    <s v="M49"/>
    <s v="308 Hernandez Square Mcdanielland, SD 86676"/>
    <s v="Landline"/>
    <s v="3505710730"/>
    <s v="10 AM - 9 PM"/>
    <n v="10"/>
    <s v="Not Available"/>
    <s v="None"/>
    <s v="27583"/>
    <d v="2024-03-23T00:00:00"/>
    <n v="3"/>
    <s v="Mar"/>
    <s v="610653"/>
    <s v="James Ryan"/>
    <s v="217"/>
    <n v="2075"/>
    <n v="5"/>
    <n v="4150"/>
    <n v="830"/>
    <n v="0.22"/>
    <n v="913"/>
    <n v="0.22"/>
    <s v="₹4 K"/>
  </r>
  <r>
    <s v="Maharashtra"/>
    <s v="Thane"/>
    <s v="Men"/>
    <s v="Hoodies"/>
    <s v="34"/>
    <s v="418968"/>
    <s v="Rented"/>
    <d v="2023-06-05T00:00:00"/>
    <n v="1400"/>
    <s v="Matthew King"/>
    <s v="M97"/>
    <s v="538 Gutierrez Road Ericaland, MN 19514"/>
    <s v="Mobile"/>
    <s v="8275309233"/>
    <s v="10 AM - 7 PM"/>
    <n v="14"/>
    <s v="Available"/>
    <s v="CCTV, Alarm"/>
    <s v="10301"/>
    <d v="2024-03-05T00:00:00"/>
    <n v="3"/>
    <s v="Mar"/>
    <s v="854808"/>
    <s v="Sydney Archer"/>
    <s v="491"/>
    <n v="621"/>
    <n v="7"/>
    <n v="1738.8000000000002"/>
    <n v="248.40000000000003"/>
    <n v="0.22"/>
    <n v="382.53600000000006"/>
    <n v="0.22"/>
    <s v="₹2 K"/>
  </r>
  <r>
    <s v="Maharashtra"/>
    <s v="Nashik"/>
    <s v="Kids"/>
    <s v="T-Shirts"/>
    <s v="74"/>
    <s v="424876"/>
    <s v="Rented"/>
    <d v="2023-05-11T00:00:00"/>
    <n v="1300"/>
    <s v="Connie Thompson"/>
    <s v="M26"/>
    <s v="623 Burke Falls Apt. 448 Davisberg, KS 36005"/>
    <s v="Landline"/>
    <s v="4274081434"/>
    <s v="11 AM - 8 PM"/>
    <n v="9"/>
    <s v="Available"/>
    <s v="CCTV, Alarm"/>
    <s v="48537"/>
    <d v="2024-03-08T00:00:00"/>
    <n v="3"/>
    <s v="Mar"/>
    <s v="360972"/>
    <s v="Jessica Sexton"/>
    <s v="980"/>
    <n v="1440"/>
    <n v="2"/>
    <n v="1152"/>
    <n v="576"/>
    <n v="0.28000000000000003"/>
    <n v="322.56000000000006"/>
    <n v="0.28000000000000003"/>
    <s v="₹1 K"/>
  </r>
  <r>
    <s v="Maharashtra"/>
    <s v="Mumbai"/>
    <s v="Men"/>
    <s v="T-Shirts"/>
    <s v="52"/>
    <s v="421130"/>
    <s v="Owned"/>
    <d v="2023-01-10T00:00:00"/>
    <n v="1400"/>
    <s v="Jeffery Jones"/>
    <s v="M8"/>
    <s v="Unit 3050 Box 7393 DPO AE 95112"/>
    <s v="Landline"/>
    <s v="4774858172"/>
    <s v="11 AM - 8 PM"/>
    <n v="6"/>
    <s v="Not Available"/>
    <s v="CCTV"/>
    <s v="16841"/>
    <d v="2024-03-10T00:00:00"/>
    <n v="3"/>
    <s v="Mar"/>
    <s v="428944"/>
    <s v="Karen Gomez"/>
    <s v="359"/>
    <n v="544"/>
    <n v="6"/>
    <n v="1305.6000000000001"/>
    <n v="217.60000000000002"/>
    <n v="0.22"/>
    <n v="287.23200000000003"/>
    <n v="0.22"/>
    <s v="₹1 K"/>
  </r>
  <r>
    <s v="Karnataka"/>
    <s v="Bengaluru"/>
    <s v="Men"/>
    <s v="Shoes"/>
    <s v="98"/>
    <s v="431516"/>
    <s v="Rented"/>
    <d v="2020-05-09T00:00:00"/>
    <n v="800"/>
    <s v="Justin Jones"/>
    <s v="M29"/>
    <s v="318 Jacob Glens Tommouth, CA 17540"/>
    <s v="Landline"/>
    <s v="10438001775"/>
    <s v="10 AM - 7 PM"/>
    <n v="10"/>
    <s v="Available"/>
    <s v="Alarm"/>
    <s v="10503"/>
    <d v="2024-03-22T00:00:00"/>
    <n v="3"/>
    <s v="Mar"/>
    <s v="220868"/>
    <s v="James Bright"/>
    <s v="318"/>
    <n v="582"/>
    <n v="7"/>
    <n v="1629.6000000000001"/>
    <n v="232.8"/>
    <n v="0.22"/>
    <n v="358.51200000000006"/>
    <n v="0.22"/>
    <s v="₹2 K"/>
  </r>
  <r>
    <s v="Gujarat"/>
    <s v="Rajkot"/>
    <s v="Kids"/>
    <s v="Shoes"/>
    <s v="78"/>
    <s v="411862"/>
    <s v="Owned"/>
    <d v="2021-12-03T00:00:00"/>
    <n v="1400"/>
    <s v="Antonio Wright"/>
    <s v="M43"/>
    <s v="1364 Renee Drives East Christophershire, AR 25678"/>
    <s v="Mobile"/>
    <s v="9401627659"/>
    <s v="11 AM - 8 PM"/>
    <n v="10"/>
    <s v="Not Available"/>
    <s v="None"/>
    <s v="79206"/>
    <d v="2024-03-22T00:00:00"/>
    <n v="3"/>
    <s v="Mar"/>
    <s v="615587"/>
    <s v="Timothy Davis"/>
    <s v="239"/>
    <n v="2631"/>
    <n v="2"/>
    <n v="2104.8000000000002"/>
    <n v="1052.4000000000001"/>
    <n v="0.28000000000000003"/>
    <n v="589.34400000000005"/>
    <n v="0.28000000000000003"/>
    <s v="₹2 K"/>
  </r>
  <r>
    <s v="Maharashtra"/>
    <s v="Nagpur"/>
    <s v="Men"/>
    <s v="Pants"/>
    <s v="14"/>
    <s v="409694"/>
    <s v="Rented"/>
    <d v="2020-05-29T00:00:00"/>
    <n v="1000"/>
    <s v="Megan Lopez"/>
    <s v="M30"/>
    <s v="3810 Nelson Throughway Suite 754 Reneeville, CA 50585"/>
    <s v="Landline"/>
    <s v="5655178698"/>
    <s v="11 AM - 8 PM"/>
    <n v="13"/>
    <s v="Available"/>
    <s v="None"/>
    <s v="31823"/>
    <d v="2024-03-18T00:00:00"/>
    <n v="3"/>
    <s v="Mar"/>
    <s v="816550"/>
    <s v="Mark Edwards"/>
    <s v="328"/>
    <n v="590"/>
    <n v="1"/>
    <n v="236"/>
    <n v="236"/>
    <n v="0.22"/>
    <n v="51.92"/>
    <n v="0.22"/>
    <s v="₹236"/>
  </r>
  <r>
    <s v="Karnataka"/>
    <s v="Mysuru"/>
    <s v="Kids"/>
    <s v="Shirts"/>
    <s v="12"/>
    <s v="405438"/>
    <s v="Rented"/>
    <d v="2021-10-13T00:00:00"/>
    <n v="1400"/>
    <s v="Margaret Wilkins"/>
    <s v="M20"/>
    <s v="191 Fields Valley Farleymouth, LA 78120"/>
    <s v="Landline"/>
    <s v="4966041722"/>
    <s v="10 AM - 7 PM"/>
    <n v="4"/>
    <s v="Available"/>
    <s v="None"/>
    <s v="84177"/>
    <d v="2024-03-30T00:00:00"/>
    <n v="3"/>
    <s v="Mar"/>
    <s v="984437"/>
    <s v="Barry Levine"/>
    <s v="561"/>
    <n v="1337"/>
    <n v="4"/>
    <n v="2139.2000000000003"/>
    <n v="534.80000000000007"/>
    <n v="0.28000000000000003"/>
    <n v="598.97600000000011"/>
    <n v="0.28000000000000003"/>
    <s v="₹2 K"/>
  </r>
  <r>
    <s v="Uttar Pradesh"/>
    <s v="Agra"/>
    <s v="Kids"/>
    <s v="Sweaters"/>
    <s v="93"/>
    <s v="415122"/>
    <s v="Owned"/>
    <d v="2020-03-22T00:00:00"/>
    <n v="1400"/>
    <s v="Jason Cooper"/>
    <s v="M3"/>
    <s v="32556 Tamara Lodge South Jeff, AL 77501"/>
    <s v="Mobile"/>
    <s v="9226437408"/>
    <s v="10 AM - 9 PM"/>
    <n v="20"/>
    <s v="Available"/>
    <s v="Alarm"/>
    <s v="77420"/>
    <d v="2024-03-22T00:00:00"/>
    <n v="3"/>
    <s v="Mar"/>
    <s v="420882"/>
    <s v="Daniel Green"/>
    <s v="338"/>
    <n v="2713"/>
    <n v="4"/>
    <n v="4340.8"/>
    <n v="1085.2"/>
    <n v="0.28000000000000003"/>
    <n v="1215.4240000000002"/>
    <n v="0.28000000000000003"/>
    <s v="₹4 K"/>
  </r>
  <r>
    <s v="West Bengal"/>
    <s v="Kolkata"/>
    <s v="Kids"/>
    <s v="Shoes"/>
    <s v="6"/>
    <s v="425353"/>
    <s v="Owned"/>
    <d v="2022-02-07T00:00:00"/>
    <n v="800"/>
    <s v="Cynthia Moss"/>
    <s v="M22"/>
    <s v="978 Friedman Drive Suite 701 Port Joel, FL 76026"/>
    <s v="Landline"/>
    <s v="0260735411"/>
    <s v="10 AM - 9 PM"/>
    <n v="17"/>
    <s v="Available"/>
    <s v="Alarm"/>
    <s v="20975"/>
    <d v="2024-03-29T00:00:00"/>
    <n v="3"/>
    <s v="Mar"/>
    <s v="865525"/>
    <s v="Angela Anderson"/>
    <s v="681"/>
    <n v="529"/>
    <n v="8"/>
    <n v="1692.8000000000002"/>
    <n v="211.60000000000002"/>
    <n v="0.28000000000000003"/>
    <n v="473.98400000000009"/>
    <n v="0.28000000000000003"/>
    <s v="₹2 K"/>
  </r>
  <r>
    <s v="Jammu and Kashmir"/>
    <s v="Jammu"/>
    <s v="Kids"/>
    <s v="Jeans"/>
    <s v="23"/>
    <s v="408585"/>
    <s v="Owned"/>
    <d v="2021-03-15T00:00:00"/>
    <n v="950"/>
    <s v="Zachary Bell"/>
    <s v="M46"/>
    <s v="Unit 4424 Box 8715 DPO AE 50976"/>
    <s v="Mobile"/>
    <s v="6687788126"/>
    <s v="10 AM - 9 PM"/>
    <n v="19"/>
    <s v="Available"/>
    <s v="Alarm"/>
    <s v="64219"/>
    <d v="2024-03-04T00:00:00"/>
    <n v="3"/>
    <s v="Mar"/>
    <s v="389295"/>
    <s v="Jessica Hebert"/>
    <s v="318"/>
    <n v="2712"/>
    <n v="1"/>
    <n v="1084.8"/>
    <n v="1084.8"/>
    <n v="0.28000000000000003"/>
    <n v="303.74400000000003"/>
    <n v="0.28000000000000003"/>
    <s v="₹1 K"/>
  </r>
  <r>
    <s v="Rajasthan"/>
    <s v="Jaipur"/>
    <s v="Women"/>
    <s v="Hoodies"/>
    <s v="71"/>
    <s v="430042"/>
    <s v="Rented"/>
    <d v="2024-03-17T00:00:00"/>
    <n v="1200"/>
    <s v="Darrell Brown"/>
    <s v="M73"/>
    <s v="5305 Rodriguez Spring Apt. 160 Samuelmouth, ID 37172"/>
    <s v="Landline"/>
    <s v="11489071125"/>
    <s v="11 AM - 8 PM"/>
    <n v="9"/>
    <s v="Available"/>
    <s v="None"/>
    <s v="51678"/>
    <d v="2024-03-21T00:00:00"/>
    <n v="3"/>
    <s v="Mar"/>
    <s v="973108"/>
    <s v="Natalie Ortiz"/>
    <s v="643"/>
    <n v="1100"/>
    <n v="3"/>
    <n v="1320"/>
    <n v="440"/>
    <n v="0.35"/>
    <n v="461.99999999999994"/>
    <n v="0.35"/>
    <s v="₹1 K"/>
  </r>
  <r>
    <s v="Tamil Nadu"/>
    <s v="Coimbatore"/>
    <s v="Men"/>
    <s v="Skirts"/>
    <s v="79"/>
    <s v="427526"/>
    <s v="Rented"/>
    <d v="2022-04-17T00:00:00"/>
    <n v="1400"/>
    <s v="Donald King"/>
    <s v="M22"/>
    <s v="1775 Jill Points Apt. 982 South Toddmouth, MD 27338"/>
    <s v="Mobile"/>
    <s v="8049436926"/>
    <s v="10 AM - 7 PM"/>
    <n v="5"/>
    <s v="Available"/>
    <s v="None"/>
    <s v="46264"/>
    <d v="2024-03-10T00:00:00"/>
    <n v="3"/>
    <s v="Mar"/>
    <s v="939104"/>
    <s v="Patricia Nelson"/>
    <s v="892"/>
    <n v="2889"/>
    <n v="2"/>
    <n v="2311.2000000000003"/>
    <n v="1155.6000000000001"/>
    <n v="0.22"/>
    <n v="508.46400000000006"/>
    <n v="0.22"/>
    <s v="₹2 K"/>
  </r>
  <r>
    <s v="Maharashtra"/>
    <s v="Pune"/>
    <s v="Women"/>
    <s v="Tops"/>
    <s v="16"/>
    <s v="404724"/>
    <s v="Owned"/>
    <d v="2020-04-29T00:00:00"/>
    <n v="1000"/>
    <s v="Elizabeth Velasquez"/>
    <s v="M16"/>
    <s v="22555 Landry Mills West Bradleytown, IA 39712"/>
    <s v="Landline"/>
    <s v="5064507176"/>
    <s v="10 AM - 7 PM"/>
    <n v="3"/>
    <s v="Available"/>
    <s v="Alarm"/>
    <s v="40116"/>
    <d v="2024-03-10T00:00:00"/>
    <n v="3"/>
    <s v="Mar"/>
    <s v="966386"/>
    <s v="Benjamin Ross"/>
    <s v="756"/>
    <n v="1827"/>
    <n v="3"/>
    <n v="2192.4"/>
    <n v="730.80000000000007"/>
    <n v="0.35"/>
    <n v="767.34"/>
    <n v="0.35"/>
    <s v="₹2 K"/>
  </r>
  <r>
    <s v="Chandigarh"/>
    <s v="Chandigarh"/>
    <s v="Kids"/>
    <s v="Sweaters"/>
    <s v="35"/>
    <s v="422671"/>
    <s v="Rented"/>
    <d v="2023-06-01T00:00:00"/>
    <n v="1100"/>
    <s v="Cheryl Arnold"/>
    <s v="M98"/>
    <s v="PSC 9470, Box 4275 APO AP 02226"/>
    <s v="Landline"/>
    <s v="0401683498"/>
    <s v="10 AM - 7 PM"/>
    <n v="8"/>
    <s v="Available"/>
    <s v="Alarm"/>
    <s v="69743"/>
    <d v="2024-03-20T00:00:00"/>
    <n v="3"/>
    <s v="Mar"/>
    <s v="326757"/>
    <s v="Debra Daniels"/>
    <s v="651"/>
    <n v="2828"/>
    <n v="2"/>
    <n v="2262.4"/>
    <n v="1131.2"/>
    <n v="0.28000000000000003"/>
    <n v="633.47200000000009"/>
    <n v="0.28000000000000003"/>
    <s v="₹2 K"/>
  </r>
  <r>
    <s v="Jammu and Kashmir"/>
    <s v="Jammu"/>
    <s v="Kids"/>
    <s v="Dresses"/>
    <s v="90"/>
    <s v="419218"/>
    <s v="Rented"/>
    <d v="2020-07-25T00:00:00"/>
    <n v="800"/>
    <s v="David Gregory"/>
    <s v="M68"/>
    <s v="0674 Brandy Valley Lake Brandy, DE 97364"/>
    <s v="Mobile"/>
    <s v="6971136105"/>
    <s v="9 AM - 8 PM"/>
    <n v="16"/>
    <s v="Available"/>
    <s v="Alarm"/>
    <s v="83143"/>
    <d v="2024-03-23T00:00:00"/>
    <n v="3"/>
    <s v="Mar"/>
    <s v="524882"/>
    <s v="Elizabeth Wilson"/>
    <s v="912"/>
    <n v="713"/>
    <n v="2"/>
    <n v="570.4"/>
    <n v="285.2"/>
    <n v="0.28000000000000003"/>
    <n v="159.71200000000002"/>
    <n v="0.28000000000000003"/>
    <s v="₹570.4"/>
  </r>
  <r>
    <s v="Maharashtra"/>
    <s v="Nashik"/>
    <s v="Women"/>
    <s v="Shirts"/>
    <s v="41"/>
    <s v="421591"/>
    <s v="Rented"/>
    <d v="2023-03-16T00:00:00"/>
    <n v="1100"/>
    <s v="Leslie Martin"/>
    <s v="M14"/>
    <s v="87495 Thomas Shore Sarahtown, ID 52150"/>
    <s v="Landline"/>
    <s v="2764112959"/>
    <s v="10 AM - 9 PM"/>
    <n v="5"/>
    <s v="Available"/>
    <s v="CCTV, Alarm"/>
    <s v="83934"/>
    <d v="2024-03-22T00:00:00"/>
    <n v="3"/>
    <s v="Mar"/>
    <s v="859848"/>
    <s v="Patrick Cardenas"/>
    <s v="719"/>
    <n v="1104"/>
    <n v="8"/>
    <n v="3532.8"/>
    <n v="441.6"/>
    <n v="0.35"/>
    <n v="1236.48"/>
    <n v="0.35"/>
    <s v="₹4 K"/>
  </r>
  <r>
    <s v="Madhya Pradesh"/>
    <s v="Indore"/>
    <s v="Kids"/>
    <s v="T-Shirts"/>
    <s v="53"/>
    <s v="420963"/>
    <s v="Rented"/>
    <d v="2022-12-02T00:00:00"/>
    <n v="1300"/>
    <s v="Edward Foley"/>
    <s v="M47"/>
    <s v="47776 Ramsey Fort Suite 811 Lake Justinmouth, MS 10073"/>
    <s v="Mobile"/>
    <s v="8400244870"/>
    <s v="11 AM - 8 PM"/>
    <n v="3"/>
    <s v="Not Available"/>
    <s v="Alarm"/>
    <s v="81962"/>
    <d v="2024-03-21T00:00:00"/>
    <n v="3"/>
    <s v="Mar"/>
    <s v="331747"/>
    <s v="Tara Johnson"/>
    <s v="998"/>
    <n v="2963"/>
    <n v="5"/>
    <n v="5926"/>
    <n v="1185.2"/>
    <n v="0.28000000000000003"/>
    <n v="1659.2800000000002"/>
    <n v="0.28000000000000003"/>
    <s v="₹6 K"/>
  </r>
  <r>
    <s v="West Bengal"/>
    <s v="Kolkata"/>
    <s v="Men"/>
    <s v="Sweaters"/>
    <s v="93"/>
    <s v="408112"/>
    <s v="Rented"/>
    <d v="2024-10-26T00:00:00"/>
    <n v="1400"/>
    <s v="Karen Parks"/>
    <s v="M92"/>
    <s v="46108 Jennifer Course West Logan, HI 76943"/>
    <s v="Landline"/>
    <s v="5341178092"/>
    <s v="10 AM - 9 PM"/>
    <n v="6"/>
    <s v="Available"/>
    <s v="None"/>
    <s v="90045"/>
    <d v="2024-03-13T00:00:00"/>
    <n v="3"/>
    <s v="Mar"/>
    <s v="401953"/>
    <s v="James Le"/>
    <s v="601"/>
    <n v="2789"/>
    <n v="2"/>
    <n v="2231.2000000000003"/>
    <n v="1115.6000000000001"/>
    <n v="0.22"/>
    <n v="490.86400000000009"/>
    <n v="0.22"/>
    <s v="₹2 K"/>
  </r>
  <r>
    <s v="Gujarat"/>
    <s v="Surat"/>
    <s v="Men"/>
    <s v="Dresses"/>
    <s v="37"/>
    <s v="439441"/>
    <s v="Rented"/>
    <d v="2024-12-02T00:00:00"/>
    <n v="800"/>
    <s v="Kelly Perez"/>
    <s v="M65"/>
    <s v="6398 David Valley Suite 627 Gayfort, ND 07089"/>
    <s v="Landline"/>
    <s v="1513512598"/>
    <s v="9 AM - 8 PM"/>
    <n v="13"/>
    <s v="Not Available"/>
    <s v="Alarm"/>
    <s v="79307"/>
    <d v="2024-03-25T00:00:00"/>
    <n v="3"/>
    <s v="Mar"/>
    <s v="750765"/>
    <s v="Kristen Campbell"/>
    <s v="413"/>
    <n v="1869"/>
    <n v="7"/>
    <n v="5233.2000000000007"/>
    <n v="747.60000000000014"/>
    <n v="0.22"/>
    <n v="1151.3040000000001"/>
    <n v="0.22"/>
    <s v="₹5 K"/>
  </r>
  <r>
    <s v="Andhra Pradesh"/>
    <s v="Visakhapatnam"/>
    <s v="Men"/>
    <s v="Dresses"/>
    <s v="92"/>
    <s v="437363"/>
    <s v="Rented"/>
    <d v="2024-02-02T00:00:00"/>
    <n v="1000"/>
    <s v="Luis Brown"/>
    <s v="M91"/>
    <s v="Unit 8154 Box 4998 DPO AA 32078"/>
    <s v="Landline"/>
    <s v="0040616156"/>
    <s v="9 AM - 8 PM"/>
    <n v="8"/>
    <s v="Available"/>
    <s v="CCTV"/>
    <s v="79682"/>
    <d v="2024-03-23T00:00:00"/>
    <n v="3"/>
    <s v="Mar"/>
    <s v="305289"/>
    <s v="Jeffrey Ware"/>
    <s v="743"/>
    <n v="2516"/>
    <n v="4"/>
    <n v="4025.6000000000004"/>
    <n v="1006.4000000000001"/>
    <n v="0.22"/>
    <n v="885.63200000000006"/>
    <n v="0.22"/>
    <s v="₹4 K"/>
  </r>
  <r>
    <s v="Tamil Nadu"/>
    <s v="Chennai"/>
    <s v="Men"/>
    <s v="Shirts"/>
    <s v="76"/>
    <s v="439886"/>
    <s v="Rented"/>
    <d v="2024-04-26T00:00:00"/>
    <n v="1200"/>
    <s v="Diana Shannon"/>
    <s v="M43"/>
    <s v="725 Gomez Unions Apt. 298 Aprilberg, NV 99817"/>
    <s v="Mobile"/>
    <s v="8077537457"/>
    <s v="11 AM - 8 PM"/>
    <n v="8"/>
    <s v="Not Available"/>
    <s v="None"/>
    <s v="48681"/>
    <d v="2024-03-30T00:00:00"/>
    <n v="3"/>
    <s v="Mar"/>
    <s v="561583"/>
    <s v="Timothy Bryan"/>
    <s v="622"/>
    <n v="2556"/>
    <n v="4"/>
    <n v="4089.6000000000004"/>
    <n v="1022.4000000000001"/>
    <n v="0.22"/>
    <n v="899.7120000000001"/>
    <n v="0.22"/>
    <s v="₹4 K"/>
  </r>
  <r>
    <s v="Karnataka"/>
    <s v="Mysuru"/>
    <s v="Men"/>
    <s v="Jeans"/>
    <s v="83"/>
    <s v="400965"/>
    <s v="Owned"/>
    <d v="2020-11-10T00:00:00"/>
    <n v="950"/>
    <s v="Mrs. Lisa Mejia"/>
    <s v="M18"/>
    <s v="38496 Lee Ramp New Michelle, WY 31046"/>
    <s v="Mobile"/>
    <s v="9925015270"/>
    <s v="9 AM - 8 PM"/>
    <n v="5"/>
    <s v="Available"/>
    <s v="None"/>
    <s v="43838"/>
    <d v="2024-03-25T00:00:00"/>
    <n v="3"/>
    <s v="Mar"/>
    <s v="484749"/>
    <s v="Thomas Kelley"/>
    <s v="337"/>
    <n v="2006"/>
    <n v="7"/>
    <n v="5616.8"/>
    <n v="802.4"/>
    <n v="0.22"/>
    <n v="1235.6960000000001"/>
    <n v="0.22"/>
    <s v="₹6 K"/>
  </r>
  <r>
    <s v="Gujarat"/>
    <s v="Vadodara"/>
    <s v="Men"/>
    <s v="Sweaters"/>
    <s v="95"/>
    <s v="406361"/>
    <s v="Rented"/>
    <d v="2021-04-24T00:00:00"/>
    <n v="1200"/>
    <s v="Scott Perkins"/>
    <s v="M4"/>
    <s v="2702 Lawrence Rapid Suite 872 Grantton, LA 90495"/>
    <s v="Landline"/>
    <s v="3979730628"/>
    <s v="10 AM - 9 PM"/>
    <n v="15"/>
    <s v="Available"/>
    <s v="Alarm"/>
    <s v="25211"/>
    <d v="2024-03-25T00:00:00"/>
    <n v="3"/>
    <s v="Mar"/>
    <s v="620128"/>
    <s v="Drew Herrera"/>
    <s v="961"/>
    <n v="1805"/>
    <n v="2"/>
    <n v="1444"/>
    <n v="722"/>
    <n v="0.22"/>
    <n v="317.68"/>
    <n v="0.22"/>
    <s v="₹1 K"/>
  </r>
  <r>
    <s v="Goa"/>
    <s v="Goa"/>
    <s v="Kids"/>
    <s v="T-Shirts"/>
    <s v="100"/>
    <s v="409631"/>
    <s v="Owned"/>
    <d v="2020-03-04T00:00:00"/>
    <n v="1100"/>
    <s v="Eric Meza"/>
    <s v="M47"/>
    <s v="479 Barbara Place Suite 014 Rubenport, KS 44586"/>
    <s v="Landline"/>
    <s v="2785003875"/>
    <s v="10 AM - 9 PM"/>
    <n v="8"/>
    <s v="Available"/>
    <s v="CCTV, Alarm"/>
    <s v="55878"/>
    <d v="2024-03-24T00:00:00"/>
    <n v="3"/>
    <s v="Mar"/>
    <s v="469252"/>
    <s v="Joan Mahoney"/>
    <s v="638"/>
    <n v="740"/>
    <n v="2"/>
    <n v="592"/>
    <n v="296"/>
    <n v="0.28000000000000003"/>
    <n v="165.76000000000002"/>
    <n v="0.28000000000000003"/>
    <s v="₹592"/>
  </r>
  <r>
    <s v="Goa"/>
    <s v="Goa"/>
    <s v="Kids"/>
    <s v="Shoes"/>
    <s v="56"/>
    <s v="407460"/>
    <s v="Owned"/>
    <d v="2022-06-29T00:00:00"/>
    <n v="1100"/>
    <s v="Catherine Crawford"/>
    <s v="M17"/>
    <s v="9357 Rich Wells Apt. 588 South Alexa, CA 30631"/>
    <s v="Landline"/>
    <s v="4178657548"/>
    <s v="10 AM - 9 PM"/>
    <n v="11"/>
    <s v="Available"/>
    <s v="CCTV"/>
    <s v="49409"/>
    <d v="2024-03-23T00:00:00"/>
    <n v="3"/>
    <s v="Mar"/>
    <s v="764087"/>
    <s v="Jeffrey Johnson"/>
    <s v="452"/>
    <n v="1393"/>
    <n v="8"/>
    <n v="4457.6000000000004"/>
    <n v="557.20000000000005"/>
    <n v="0.28000000000000003"/>
    <n v="1248.1280000000002"/>
    <n v="0.28000000000000003"/>
    <s v="₹4 K"/>
  </r>
  <r>
    <s v="Puducherry"/>
    <s v="Pondicherry"/>
    <s v="Women"/>
    <s v="Skirts"/>
    <s v="39"/>
    <s v="402992"/>
    <s v="Owned"/>
    <d v="2024-07-03T00:00:00"/>
    <n v="1000"/>
    <s v="David Liu"/>
    <s v="M43"/>
    <s v="64900 Miller Station Apt. 767 Rickystad, TN 29268"/>
    <s v="Mobile"/>
    <s v="7206396230"/>
    <s v="9 AM - 8 PM"/>
    <n v="12"/>
    <s v="Not Available"/>
    <s v="CCTV"/>
    <s v="25657"/>
    <d v="2024-03-29T00:00:00"/>
    <n v="3"/>
    <s v="Mar"/>
    <s v="828892"/>
    <s v="Carl Booth"/>
    <s v="361"/>
    <n v="995"/>
    <n v="4"/>
    <n v="1592"/>
    <n v="398"/>
    <n v="0.35"/>
    <n v="557.19999999999993"/>
    <n v="0.35"/>
    <s v="₹2 K"/>
  </r>
  <r>
    <s v="Goa"/>
    <s v="Goa"/>
    <s v="Men"/>
    <s v="Jeans"/>
    <s v="66"/>
    <s v="427667"/>
    <s v="Owned"/>
    <d v="2023-07-29T00:00:00"/>
    <n v="1200"/>
    <s v="April Navarro"/>
    <s v="M32"/>
    <s v="636 Pamela Spur Apt. 824 New Aaronton, AR 15625"/>
    <s v="Mobile"/>
    <s v="9921031628"/>
    <s v="11 AM - 8 PM"/>
    <n v="14"/>
    <s v="Not Available"/>
    <s v="None"/>
    <s v="81287"/>
    <d v="2024-03-10T00:00:00"/>
    <n v="3"/>
    <s v="Mar"/>
    <s v="236389"/>
    <s v="Jessica Walton"/>
    <s v="676"/>
    <n v="1835"/>
    <n v="7"/>
    <n v="5138"/>
    <n v="734"/>
    <n v="0.22"/>
    <n v="1130.3599999999999"/>
    <n v="0.22"/>
    <s v="₹5 K"/>
  </r>
  <r>
    <s v="Gujarat"/>
    <s v="Surat"/>
    <s v="Women"/>
    <s v="Tops"/>
    <s v="7"/>
    <s v="422309"/>
    <s v="Rented"/>
    <d v="2023-07-28T00:00:00"/>
    <n v="1200"/>
    <s v="Kim Hammond"/>
    <s v="M97"/>
    <s v="71248 Jones Dale Port Cindyfurt, VA 29715"/>
    <s v="Landline"/>
    <s v="4661207429"/>
    <s v="11 AM - 8 PM"/>
    <n v="4"/>
    <s v="Available"/>
    <s v="CCTV, Alarm"/>
    <s v="96586"/>
    <d v="2024-03-25T00:00:00"/>
    <n v="3"/>
    <s v="Mar"/>
    <s v="277943"/>
    <s v="Dawn Patel"/>
    <s v="768"/>
    <n v="860"/>
    <n v="7"/>
    <n v="2408"/>
    <n v="344"/>
    <n v="0.35"/>
    <n v="842.8"/>
    <n v="0.35"/>
    <s v="₹2 K"/>
  </r>
  <r>
    <s v="Karnataka"/>
    <s v="Mysuru"/>
    <s v="Women"/>
    <s v="Shirts"/>
    <s v="7"/>
    <s v="431657"/>
    <s v="Owned"/>
    <d v="2024-05-09T00:00:00"/>
    <n v="950"/>
    <s v="Daniel Gentry"/>
    <s v="M44"/>
    <s v="0515 Adam View Apt. 963 Port Paul, MD 90144"/>
    <s v="Landline"/>
    <s v="0955217664"/>
    <s v="10 AM - 7 PM"/>
    <n v="11"/>
    <s v="Not Available"/>
    <s v="CCTV"/>
    <s v="24283"/>
    <d v="2024-03-08T00:00:00"/>
    <n v="3"/>
    <s v="Mar"/>
    <s v="958401"/>
    <s v="Jennifer Diaz"/>
    <s v="665"/>
    <n v="2586"/>
    <n v="7"/>
    <n v="7240.8"/>
    <n v="1034.4000000000001"/>
    <n v="0.35"/>
    <n v="2534.2799999999997"/>
    <n v="0.35"/>
    <s v="₹7 K"/>
  </r>
  <r>
    <s v="Maharashtra"/>
    <s v="Nagpur"/>
    <s v="Kids"/>
    <s v="Jackets"/>
    <s v="83"/>
    <s v="405182"/>
    <s v="Owned"/>
    <d v="2024-01-24T00:00:00"/>
    <n v="1400"/>
    <s v="Dr. Patricia Davis"/>
    <s v="M49"/>
    <s v="584 Woodard Square Apt. 904 Petersfort, MI 51042"/>
    <s v="Mobile"/>
    <s v="8831043995"/>
    <s v="9 AM - 8 PM"/>
    <n v="13"/>
    <s v="Available"/>
    <s v="CCTV"/>
    <s v="84122"/>
    <d v="2024-03-29T00:00:00"/>
    <n v="3"/>
    <s v="Mar"/>
    <s v="404701"/>
    <s v="Tiffany Fisher"/>
    <s v="376"/>
    <n v="2044"/>
    <n v="2"/>
    <n v="1635.2"/>
    <n v="817.6"/>
    <n v="0.28000000000000003"/>
    <n v="457.85600000000005"/>
    <n v="0.28000000000000003"/>
    <s v="₹2 K"/>
  </r>
  <r>
    <s v="Tamil Nadu"/>
    <s v="Coimbatore"/>
    <s v="Kids"/>
    <s v="Jeans"/>
    <s v="51"/>
    <s v="429484"/>
    <s v="Owned"/>
    <d v="2022-02-10T00:00:00"/>
    <n v="1300"/>
    <s v="Kristen Soto"/>
    <s v="M71"/>
    <s v="00604 Werner Mews Apt. 868 New Mark, NE 57995"/>
    <s v="Landline"/>
    <s v="11773797238"/>
    <s v="9 AM - 8 PM"/>
    <n v="6"/>
    <s v="Available"/>
    <s v="None"/>
    <s v="68794"/>
    <d v="2024-03-22T00:00:00"/>
    <n v="3"/>
    <s v="Mar"/>
    <s v="697503"/>
    <s v="Brenda Tapia"/>
    <s v="618"/>
    <n v="2714"/>
    <n v="4"/>
    <n v="4342.4000000000015"/>
    <n v="1085.6000000000004"/>
    <n v="0.28000000000000003"/>
    <n v="1215.8720000000005"/>
    <n v="0.28000000000000003"/>
    <s v="₹4 K"/>
  </r>
  <r>
    <s v="Jammu and Kashmir"/>
    <s v="Jammu"/>
    <s v="Men"/>
    <s v="Jackets"/>
    <s v="2"/>
    <s v="402305"/>
    <s v="Rented"/>
    <d v="2021-02-01T00:00:00"/>
    <n v="1300"/>
    <s v="Dan Mcpherson"/>
    <s v="M63"/>
    <s v="32103 Darryl Springs Goodwintown, ME 61644"/>
    <s v="Landline"/>
    <s v="17847671361"/>
    <s v="9 AM - 8 PM"/>
    <n v="10"/>
    <s v="Not Available"/>
    <s v="None"/>
    <s v="26465"/>
    <d v="2024-03-31T00:00:00"/>
    <n v="3"/>
    <s v="Mar"/>
    <s v="129358"/>
    <s v="Donald Hess"/>
    <s v="577"/>
    <n v="2292"/>
    <n v="3"/>
    <n v="2750.4"/>
    <n v="916.80000000000007"/>
    <n v="0.22"/>
    <n v="605.08800000000008"/>
    <n v="0.22"/>
    <s v="₹3 K"/>
  </r>
  <r>
    <s v="Uttar Pradesh"/>
    <s v="Lucknow"/>
    <s v="Women"/>
    <s v="Shoes"/>
    <s v="62"/>
    <s v="400793"/>
    <s v="Rented"/>
    <d v="2021-02-24T00:00:00"/>
    <n v="1300"/>
    <s v="Michelle Patterson"/>
    <s v="M75"/>
    <s v="352 Vasquez Alley Apt. 370 Adamview, MN 63278"/>
    <s v="Mobile"/>
    <s v="7014915979"/>
    <s v="10 AM - 7 PM"/>
    <n v="12"/>
    <s v="Not Available"/>
    <s v="CCTV, Alarm"/>
    <s v="56584"/>
    <d v="2024-03-08T00:00:00"/>
    <n v="3"/>
    <s v="Mar"/>
    <s v="699264"/>
    <s v="Robert Thomas"/>
    <s v="849"/>
    <n v="604"/>
    <n v="4"/>
    <n v="966.40000000000009"/>
    <n v="241.60000000000002"/>
    <n v="0.35"/>
    <n v="338.24"/>
    <n v="0.35"/>
    <s v="₹966.4"/>
  </r>
  <r>
    <s v="Assam"/>
    <s v="Guwahati"/>
    <s v="Women"/>
    <s v="Skirts"/>
    <s v="56"/>
    <s v="435481"/>
    <s v="Owned"/>
    <d v="2021-10-18T00:00:00"/>
    <n v="950"/>
    <s v="Lonnie Bailey"/>
    <s v="M60"/>
    <s v="5003 Adam Prairie North Anthony, RI 20059"/>
    <s v="Landline"/>
    <s v="3994337687"/>
    <s v="11 AM - 8 PM"/>
    <n v="16"/>
    <s v="Not Available"/>
    <s v="CCTV, Alarm"/>
    <s v="22395"/>
    <d v="2024-03-04T00:00:00"/>
    <n v="3"/>
    <s v="Mar"/>
    <s v="766918"/>
    <s v="Richard Harris"/>
    <s v="208"/>
    <n v="2650"/>
    <n v="5"/>
    <n v="5300"/>
    <n v="1060"/>
    <n v="0.35"/>
    <n v="1854.9999999999998"/>
    <n v="0.35"/>
    <s v="₹5 K"/>
  </r>
  <r>
    <s v="Chhattisgarh"/>
    <s v="Chhattisgarh"/>
    <s v="Kids"/>
    <s v="T-Shirts"/>
    <s v="95"/>
    <s v="415061"/>
    <s v="Rented"/>
    <d v="2020-11-15T00:00:00"/>
    <n v="800"/>
    <s v="Kimberly Cameron"/>
    <s v="M91"/>
    <s v="7849 Jeffrey Squares Suite 913 New Chris, NH 90119"/>
    <s v="Mobile"/>
    <s v="6624425275"/>
    <s v="11 AM - 8 PM"/>
    <n v="15"/>
    <s v="Available"/>
    <s v="CCTV"/>
    <s v="29870"/>
    <d v="2024-03-25T00:00:00"/>
    <n v="3"/>
    <s v="Mar"/>
    <s v="319901"/>
    <s v="Dennis Duke"/>
    <s v="588"/>
    <n v="502"/>
    <n v="4"/>
    <n v="803.2"/>
    <n v="200.8"/>
    <n v="0.28000000000000003"/>
    <n v="224.89600000000004"/>
    <n v="0.28000000000000003"/>
    <s v="₹803.2"/>
  </r>
  <r>
    <s v="Uttar Pradesh"/>
    <s v="Meerut"/>
    <s v="Men"/>
    <s v="Tops"/>
    <s v="95"/>
    <s v="415643"/>
    <s v="Rented"/>
    <d v="2020-04-07T00:00:00"/>
    <n v="1300"/>
    <s v="Laura Hughes"/>
    <s v="M98"/>
    <s v="69915 Michael Land East Paulchester, NV 33753"/>
    <s v="Mobile"/>
    <s v="7132584763"/>
    <s v="10 AM - 9 PM"/>
    <n v="18"/>
    <s v="Not Available"/>
    <s v="Alarm"/>
    <s v="11335"/>
    <d v="2024-03-30T00:00:00"/>
    <n v="3"/>
    <s v="Mar"/>
    <s v="478333"/>
    <s v="Andrew Lee"/>
    <s v="934"/>
    <n v="2335"/>
    <n v="6"/>
    <n v="5604"/>
    <n v="934"/>
    <n v="0.22"/>
    <n v="1232.8800000000001"/>
    <n v="0.22"/>
    <s v="₹6 K"/>
  </r>
  <r>
    <s v="Tamil Nadu"/>
    <s v="Madurai"/>
    <s v="Men"/>
    <s v="T-Shirts"/>
    <s v="84"/>
    <s v="407476"/>
    <s v="Owned"/>
    <d v="2024-02-27T00:00:00"/>
    <n v="800"/>
    <s v="Tara Macias"/>
    <s v="M17"/>
    <s v="2536 Danielle Run Ritterton, KY 55759"/>
    <s v="Landline"/>
    <s v="3717746804"/>
    <s v="9 AM - 8 PM"/>
    <n v="13"/>
    <s v="Available"/>
    <s v="Alarm"/>
    <s v="54497"/>
    <d v="2024-03-08T00:00:00"/>
    <n v="3"/>
    <s v="Mar"/>
    <s v="535600"/>
    <s v="Michael Atkinson"/>
    <s v="971"/>
    <n v="724"/>
    <n v="7"/>
    <n v="2027.2"/>
    <n v="289.60000000000002"/>
    <n v="0.22"/>
    <n v="445.98400000000004"/>
    <n v="0.22"/>
    <s v="₹2 K"/>
  </r>
  <r>
    <s v="Rajasthan"/>
    <s v="Jaipur"/>
    <s v="Women"/>
    <s v="Tops"/>
    <s v="87"/>
    <s v="426747"/>
    <s v="Rented"/>
    <d v="2021-03-23T00:00:00"/>
    <n v="1200"/>
    <s v="Stacy Dorsey"/>
    <s v="M16"/>
    <s v="200 Jackson Valley Smithchester, MT 41584"/>
    <s v="Mobile"/>
    <s v="6958700281"/>
    <s v="11 AM - 8 PM"/>
    <n v="10"/>
    <s v="Available"/>
    <s v="CCTV"/>
    <s v="33376"/>
    <d v="2024-03-20T00:00:00"/>
    <n v="3"/>
    <s v="Mar"/>
    <s v="640955"/>
    <s v="Jeffery Cooper"/>
    <s v="289"/>
    <n v="2034"/>
    <n v="7"/>
    <n v="5695.2000000000007"/>
    <n v="813.60000000000014"/>
    <n v="0.35"/>
    <n v="1993.3200000000002"/>
    <n v="0.35"/>
    <s v="₹6 K"/>
  </r>
  <r>
    <s v="Delhi"/>
    <s v="New Delhi"/>
    <s v="Kids"/>
    <s v="Sweaters"/>
    <s v="38"/>
    <s v="404933"/>
    <s v="Rented"/>
    <d v="2020-06-14T00:00:00"/>
    <n v="950"/>
    <s v="David Choi"/>
    <s v="M20"/>
    <s v="PSC 9429, Box 6018 APO AE 14773"/>
    <s v="Mobile"/>
    <s v="7123080650"/>
    <s v="9 AM - 8 PM"/>
    <n v="14"/>
    <s v="Not Available"/>
    <s v="None"/>
    <s v="41637"/>
    <d v="2024-03-21T00:00:00"/>
    <n v="3"/>
    <s v="Mar"/>
    <s v="951521"/>
    <s v="Edward Johnson"/>
    <s v="796"/>
    <n v="627"/>
    <n v="1"/>
    <n v="250.8"/>
    <n v="250.8"/>
    <n v="0.28000000000000003"/>
    <n v="70.224000000000004"/>
    <n v="0.28000000000000003"/>
    <s v="₹250.8"/>
  </r>
  <r>
    <s v="Uttar Pradesh"/>
    <s v="Meerut"/>
    <s v="Men"/>
    <s v="Hoodies"/>
    <s v="32"/>
    <s v="432869"/>
    <s v="Rented"/>
    <d v="2022-07-02T00:00:00"/>
    <n v="1100"/>
    <s v="James Johnson"/>
    <s v="M48"/>
    <s v="41775 Amy Knolls Suite 341 Ashleyview, KS 20327"/>
    <s v="Landline"/>
    <s v="0686425013"/>
    <s v="10 AM - 9 PM"/>
    <n v="14"/>
    <s v="Not Available"/>
    <s v="None"/>
    <s v="12918"/>
    <d v="2024-03-05T00:00:00"/>
    <n v="3"/>
    <s v="Mar"/>
    <s v="650293"/>
    <s v="Ashley Richardson"/>
    <s v="969"/>
    <n v="1452"/>
    <n v="8"/>
    <n v="4646.4000000000005"/>
    <n v="580.80000000000007"/>
    <n v="0.22"/>
    <n v="1022.2080000000001"/>
    <n v="0.22"/>
    <s v="₹5 K"/>
  </r>
  <r>
    <s v="Goa"/>
    <s v="Goa"/>
    <s v="Women"/>
    <s v="Tops"/>
    <s v="6"/>
    <s v="400552"/>
    <s v="Owned"/>
    <d v="2023-09-29T00:00:00"/>
    <n v="1400"/>
    <s v="Traci Aguilar"/>
    <s v="M60"/>
    <s v="USNS Williams FPO AE 77039"/>
    <s v="Landline"/>
    <s v="1906446958"/>
    <s v="9 AM - 8 PM"/>
    <n v="5"/>
    <s v="Available"/>
    <s v="Alarm"/>
    <s v="88734"/>
    <d v="2024-03-20T00:00:00"/>
    <n v="3"/>
    <s v="Mar"/>
    <s v="233751"/>
    <s v="Courtney Rose"/>
    <s v="574"/>
    <n v="1167"/>
    <n v="8"/>
    <n v="3734.4"/>
    <n v="466.8"/>
    <n v="0.35"/>
    <n v="1307.04"/>
    <n v="0.35"/>
    <s v="₹4 K"/>
  </r>
  <r>
    <s v="Gujarat"/>
    <s v="Ahmedabad"/>
    <s v="Women"/>
    <s v="Pants"/>
    <s v="89"/>
    <s v="405773"/>
    <s v="Rented"/>
    <d v="2023-08-19T00:00:00"/>
    <n v="1300"/>
    <s v="Gregory Jackson"/>
    <s v="M40"/>
    <s v="5874 Phillip Dale North Annette, OH 68323"/>
    <s v="Mobile"/>
    <s v="7854217530"/>
    <s v="10 AM - 9 PM"/>
    <n v="14"/>
    <s v="Available"/>
    <s v="CCTV, Alarm"/>
    <s v="68422"/>
    <d v="2024-03-28T00:00:00"/>
    <n v="3"/>
    <s v="Mar"/>
    <s v="190317"/>
    <s v="Anthony Gonzalez"/>
    <s v="426"/>
    <n v="2601"/>
    <n v="5"/>
    <n v="5202"/>
    <n v="1040.4000000000001"/>
    <n v="0.35"/>
    <n v="1820.6999999999998"/>
    <n v="0.35"/>
    <s v="₹5 K"/>
  </r>
  <r>
    <s v="Gujarat"/>
    <s v="Rajkot"/>
    <s v="Women"/>
    <s v="Jackets"/>
    <s v="65"/>
    <s v="428470"/>
    <s v="Owned"/>
    <d v="2022-02-24T00:00:00"/>
    <n v="950"/>
    <s v="Matthew Lynch"/>
    <s v="M98"/>
    <s v="PSC 5726, Box 6644 APO AP 50483"/>
    <s v="Landline"/>
    <s v="1338731053"/>
    <s v="11 AM - 8 PM"/>
    <n v="20"/>
    <s v="Available"/>
    <s v="None"/>
    <s v="95764"/>
    <d v="2024-03-19T00:00:00"/>
    <n v="3"/>
    <s v="Mar"/>
    <s v="294334"/>
    <s v="Charles Cruz"/>
    <s v="320"/>
    <n v="1614"/>
    <n v="8"/>
    <n v="5164.8"/>
    <n v="645.6"/>
    <n v="0.35"/>
    <n v="1807.6799999999998"/>
    <n v="0.35"/>
    <s v="₹5 K"/>
  </r>
  <r>
    <s v="Karnataka"/>
    <s v="Mysuru"/>
    <s v="Men"/>
    <s v="T-Shirts"/>
    <s v="3"/>
    <s v="408731"/>
    <s v="Rented"/>
    <d v="2022-01-12T00:00:00"/>
    <n v="1400"/>
    <s v="Heidi Johnson"/>
    <s v="M44"/>
    <s v="46521 Baker Inlet Kurtville, MT 54933"/>
    <s v="Landline"/>
    <s v="4904400582"/>
    <s v="10 AM - 7 PM"/>
    <n v="17"/>
    <s v="Available"/>
    <s v="CCTV"/>
    <s v="95142"/>
    <d v="2024-03-05T00:00:00"/>
    <n v="3"/>
    <s v="Mar"/>
    <s v="418439"/>
    <s v="Lori Chase"/>
    <s v="693"/>
    <n v="1031"/>
    <n v="7"/>
    <n v="2886.8"/>
    <n v="412.40000000000003"/>
    <n v="0.22"/>
    <n v="635.096"/>
    <n v="0.22"/>
    <s v="₹3 K"/>
  </r>
  <r>
    <s v="Uttar Pradesh"/>
    <s v="Kanpur"/>
    <s v="Kids"/>
    <s v="Skirts"/>
    <s v="72"/>
    <s v="410312"/>
    <s v="Owned"/>
    <d v="2022-01-14T00:00:00"/>
    <n v="1300"/>
    <s v="Nicole Medina"/>
    <s v="M97"/>
    <s v="235 Atkinson Expressway Benjaminfurt, LA 27728"/>
    <s v="Landline"/>
    <s v="4259374858"/>
    <s v="10 AM - 7 PM"/>
    <n v="4"/>
    <s v="Available"/>
    <s v="CCTV"/>
    <s v="45037"/>
    <d v="2024-03-24T00:00:00"/>
    <n v="3"/>
    <s v="Mar"/>
    <s v="890425"/>
    <s v="Patrick Ford"/>
    <s v="442"/>
    <n v="2267"/>
    <n v="1"/>
    <n v="906.80000000000007"/>
    <n v="906.80000000000007"/>
    <n v="0.28000000000000003"/>
    <n v="253.90400000000005"/>
    <n v="0.28000000000000003"/>
    <s v="₹906.8"/>
  </r>
  <r>
    <s v="Uttar Pradesh"/>
    <s v="Lucknow"/>
    <s v="Men"/>
    <s v="Jeans"/>
    <s v="55"/>
    <s v="409109"/>
    <s v="Owned"/>
    <d v="2020-04-19T00:00:00"/>
    <n v="1000"/>
    <s v="Matthew Wilson"/>
    <s v="M30"/>
    <s v="574 Ronnie Creek Suite 944 Millertown, OK 21810"/>
    <s v="Mobile"/>
    <s v="6238262322"/>
    <s v="10 AM - 9 PM"/>
    <n v="13"/>
    <s v="Not Available"/>
    <s v="CCTV, Alarm"/>
    <s v="56705"/>
    <d v="2024-03-24T00:00:00"/>
    <n v="3"/>
    <s v="Mar"/>
    <s v="668454"/>
    <s v="Pamela Hahn"/>
    <s v="344"/>
    <n v="1218"/>
    <n v="4"/>
    <n v="1948.8000000000002"/>
    <n v="487.20000000000005"/>
    <n v="0.22"/>
    <n v="428.73600000000005"/>
    <n v="0.22"/>
    <s v="₹2 K"/>
  </r>
  <r>
    <s v="Goa"/>
    <s v="Goa"/>
    <s v="Women"/>
    <s v="T-Shirts"/>
    <s v="4"/>
    <s v="414064"/>
    <s v="Owned"/>
    <d v="2024-03-27T00:00:00"/>
    <n v="1400"/>
    <s v="James Sanchez"/>
    <s v="M96"/>
    <s v="48576 Brian Mountain Jonathanside, NE 19613"/>
    <s v="Landline"/>
    <s v="5857481409"/>
    <s v="10 AM - 7 PM"/>
    <n v="6"/>
    <s v="Available"/>
    <s v="None"/>
    <s v="92091"/>
    <d v="2024-03-18T00:00:00"/>
    <n v="3"/>
    <s v="Mar"/>
    <s v="246402"/>
    <s v="Nicole Brown"/>
    <s v="691"/>
    <n v="975"/>
    <n v="4"/>
    <n v="1560"/>
    <n v="390"/>
    <n v="0.35"/>
    <n v="546"/>
    <n v="0.35"/>
    <s v="₹2 K"/>
  </r>
  <r>
    <s v="Bihar"/>
    <s v="Patna"/>
    <s v="Women"/>
    <s v="Dresses"/>
    <s v="65"/>
    <s v="408518"/>
    <s v="Rented"/>
    <d v="2023-09-27T00:00:00"/>
    <n v="1300"/>
    <s v="Brenda Harris"/>
    <s v="M87"/>
    <s v="57600 Robert Mountains Kellyburgh, AK 29385"/>
    <s v="Mobile"/>
    <s v="7053000375"/>
    <s v="9 AM - 8 PM"/>
    <n v="9"/>
    <s v="Not Available"/>
    <s v="CCTV"/>
    <s v="28951"/>
    <d v="2024-03-10T00:00:00"/>
    <n v="3"/>
    <s v="Mar"/>
    <s v="631673"/>
    <s v="Lisa Guzman"/>
    <s v="854"/>
    <n v="2454"/>
    <n v="3"/>
    <n v="2944.8"/>
    <n v="981.6"/>
    <n v="0.35"/>
    <n v="1030.68"/>
    <n v="0.35"/>
    <s v="₹3 K"/>
  </r>
  <r>
    <s v="Maharashtra"/>
    <s v="Pune"/>
    <s v="Women"/>
    <s v="Jeans"/>
    <s v="66"/>
    <s v="431641"/>
    <s v="Rented"/>
    <d v="2023-01-12T00:00:00"/>
    <n v="1400"/>
    <s v="Scott Brown"/>
    <s v="M66"/>
    <s v="84628 Donna Island New Katherinetown, DE 25956"/>
    <s v="Landline"/>
    <s v="0726685631"/>
    <s v="11 AM - 8 PM"/>
    <n v="6"/>
    <s v="Not Available"/>
    <s v="CCTV"/>
    <s v="56581"/>
    <d v="2024-03-31T00:00:00"/>
    <n v="3"/>
    <s v="Mar"/>
    <s v="210370"/>
    <s v="Michael Hall"/>
    <s v="789"/>
    <n v="2118"/>
    <n v="2"/>
    <n v="1694.4"/>
    <n v="847.2"/>
    <n v="0.35"/>
    <n v="593.04"/>
    <n v="0.35"/>
    <s v="₹2 K"/>
  </r>
  <r>
    <s v="Delhi"/>
    <s v="New Delhi"/>
    <s v="Kids"/>
    <s v="Skirts"/>
    <s v="7"/>
    <s v="405393"/>
    <s v="Rented"/>
    <d v="2023-04-10T00:00:00"/>
    <n v="1400"/>
    <s v="Christopher Bruce"/>
    <s v="M79"/>
    <s v="114 Zimmerman Stream Suite 901 Brennanfort, TX 22958"/>
    <s v="Landline"/>
    <s v="5468727797"/>
    <s v="10 AM - 9 PM"/>
    <n v="9"/>
    <s v="Not Available"/>
    <s v="CCTV, Alarm"/>
    <s v="80203"/>
    <d v="2024-03-21T00:00:00"/>
    <n v="3"/>
    <s v="Mar"/>
    <s v="699493"/>
    <s v="Albert Holloway"/>
    <s v="261"/>
    <n v="1878"/>
    <n v="4"/>
    <n v="3004.8"/>
    <n v="751.2"/>
    <n v="0.28000000000000003"/>
    <n v="841.34400000000016"/>
    <n v="0.28000000000000003"/>
    <s v="₹3 K"/>
  </r>
  <r>
    <s v="Maharashtra"/>
    <s v="Satara"/>
    <s v="Women"/>
    <s v="Sweaters"/>
    <s v="40"/>
    <s v="414056"/>
    <s v="Rented"/>
    <d v="2024-01-11T00:00:00"/>
    <n v="950"/>
    <s v="Megan Perkins"/>
    <s v="M98"/>
    <s v="78679 Berry Skyway Apt. 269 Port Rachelstad, TN 67639"/>
    <s v="Mobile"/>
    <s v="9135801719"/>
    <s v="11 AM - 8 PM"/>
    <n v="15"/>
    <s v="Not Available"/>
    <s v="CCTV"/>
    <s v="19689"/>
    <d v="2024-03-23T00:00:00"/>
    <n v="3"/>
    <s v="Mar"/>
    <s v="961508"/>
    <s v="Anthony Spencer"/>
    <s v="387"/>
    <n v="1146"/>
    <n v="5"/>
    <n v="2292"/>
    <n v="458.4"/>
    <n v="0.35"/>
    <n v="802.19999999999993"/>
    <n v="0.35"/>
    <s v="₹2 K"/>
  </r>
  <r>
    <s v="Telangana"/>
    <s v="Hyderabad"/>
    <s v="Kids"/>
    <s v="Shirts"/>
    <s v="71"/>
    <s v="435962"/>
    <s v="Owned"/>
    <d v="2022-09-11T00:00:00"/>
    <n v="950"/>
    <s v="Nicole Adams"/>
    <s v="M78"/>
    <s v="USNS Bright FPO AE 42827"/>
    <s v="Landline"/>
    <s v="4208546618"/>
    <s v="10 AM - 9 PM"/>
    <n v="15"/>
    <s v="Not Available"/>
    <s v="CCTV, Alarm"/>
    <s v="94976"/>
    <d v="2024-03-28T00:00:00"/>
    <n v="3"/>
    <s v="Mar"/>
    <s v="275803"/>
    <s v="Robert Davis"/>
    <s v="292"/>
    <n v="1640"/>
    <n v="5"/>
    <n v="3280"/>
    <n v="656"/>
    <n v="0.28000000000000003"/>
    <n v="918.40000000000009"/>
    <n v="0.28000000000000003"/>
    <s v="₹3 K"/>
  </r>
  <r>
    <s v="Uttar Pradesh"/>
    <s v="Kanpur"/>
    <s v="Men"/>
    <s v="T-Shirts"/>
    <s v="54"/>
    <s v="426193"/>
    <s v="Rented"/>
    <d v="2021-05-30T00:00:00"/>
    <n v="1000"/>
    <s v="Michelle Mcguire"/>
    <s v="M54"/>
    <s v="47264 Castro Plains Matastad, MA 64760"/>
    <s v="Landline"/>
    <s v="2834073111"/>
    <s v="10 AM - 9 PM"/>
    <n v="3"/>
    <s v="Available"/>
    <s v="CCTV"/>
    <s v="28240"/>
    <d v="2024-03-19T00:00:00"/>
    <n v="3"/>
    <s v="Mar"/>
    <s v="827969"/>
    <s v="Brad Wade"/>
    <s v="569"/>
    <n v="1568"/>
    <n v="2"/>
    <n v="1254.4000000000001"/>
    <n v="627.20000000000005"/>
    <n v="0.22"/>
    <n v="275.96800000000002"/>
    <n v="0.22"/>
    <s v="₹1 K"/>
  </r>
  <r>
    <s v="Jharkhand"/>
    <s v="Ranchi"/>
    <s v="Men"/>
    <s v="Jackets"/>
    <s v="19"/>
    <s v="418030"/>
    <s v="Owned"/>
    <d v="2022-01-31T00:00:00"/>
    <n v="800"/>
    <s v="Judith Smith"/>
    <s v="M18"/>
    <s v="134 Mitchell Circles Briannahaven, MS 91563"/>
    <s v="Landline"/>
    <s v="2791438808"/>
    <s v="9 AM - 8 PM"/>
    <n v="6"/>
    <s v="Available"/>
    <s v="None"/>
    <s v="64037"/>
    <d v="2024-03-21T00:00:00"/>
    <n v="3"/>
    <s v="Mar"/>
    <s v="990774"/>
    <s v="Jeff Johnson"/>
    <s v="331"/>
    <n v="2008"/>
    <n v="1"/>
    <n v="803.2"/>
    <n v="803.2"/>
    <n v="0.22"/>
    <n v="176.70400000000001"/>
    <n v="0.22"/>
    <s v="₹803.2"/>
  </r>
  <r>
    <s v="Maharashtra"/>
    <s v="Nashik"/>
    <s v="Men"/>
    <s v="Hoodies"/>
    <s v="6"/>
    <s v="434801"/>
    <s v="Rented"/>
    <d v="2021-02-28T00:00:00"/>
    <n v="1400"/>
    <s v="Andrew Murray"/>
    <s v="M2"/>
    <s v="730 Barnes Causeway South Angelahaven, AK 51732"/>
    <s v="Landline"/>
    <s v="4014315827"/>
    <s v="10 AM - 9 PM"/>
    <n v="6"/>
    <s v="Available"/>
    <s v="Alarm"/>
    <s v="37064"/>
    <d v="2024-03-25T00:00:00"/>
    <n v="3"/>
    <s v="Mar"/>
    <s v="645338"/>
    <s v="Melissa Jensen"/>
    <s v="861"/>
    <n v="2853"/>
    <n v="6"/>
    <n v="6847.2000000000007"/>
    <n v="1141.2"/>
    <n v="0.22"/>
    <n v="1506.3840000000002"/>
    <n v="0.22"/>
    <s v="₹7 K"/>
  </r>
  <r>
    <s v="Uttar Pradesh"/>
    <s v="Kanpur"/>
    <s v="Women"/>
    <s v="Hoodies"/>
    <s v="10"/>
    <s v="430836"/>
    <s v="Owned"/>
    <d v="2022-01-08T00:00:00"/>
    <n v="1200"/>
    <s v="Tyler Cochran"/>
    <s v="M40"/>
    <s v="575 Shelby Corners New Emily, ID 01388"/>
    <s v="Mobile"/>
    <s v="7327808602"/>
    <s v="11 AM - 8 PM"/>
    <n v="11"/>
    <s v="Available"/>
    <s v="CCTV"/>
    <s v="78039"/>
    <d v="2024-03-16T00:00:00"/>
    <n v="3"/>
    <s v="Mar"/>
    <s v="437584"/>
    <s v="Gerald Martinez"/>
    <s v="880"/>
    <n v="1341"/>
    <n v="8"/>
    <n v="4291.2"/>
    <n v="536.4"/>
    <n v="0.35"/>
    <n v="1501.9199999999998"/>
    <n v="0.35"/>
    <s v="₹4 K"/>
  </r>
  <r>
    <s v="Karnataka"/>
    <s v="Mysuru"/>
    <s v="Men"/>
    <s v="Skirts"/>
    <s v="6"/>
    <s v="422815"/>
    <s v="Owned"/>
    <d v="2022-08-19T00:00:00"/>
    <n v="1100"/>
    <s v="Melissa Berry"/>
    <s v="M36"/>
    <s v="629 Leslie Brooks Apt. 427 Jenniferchester, IA 30722"/>
    <s v="Mobile"/>
    <s v="9941420033"/>
    <s v="10 AM - 7 PM"/>
    <n v="9"/>
    <s v="Not Available"/>
    <s v="CCTV"/>
    <s v="22820"/>
    <d v="2024-03-27T00:00:00"/>
    <n v="3"/>
    <s v="Mar"/>
    <s v="772153"/>
    <s v="James Johnston"/>
    <s v="622"/>
    <n v="2389"/>
    <n v="2"/>
    <n v="1911.2"/>
    <n v="955.6"/>
    <n v="0.22"/>
    <n v="420.464"/>
    <n v="0.22"/>
    <s v="₹2 K"/>
  </r>
  <r>
    <s v="Puducherry"/>
    <s v="Pondicherry"/>
    <s v="Kids"/>
    <s v="Pants"/>
    <s v="21"/>
    <s v="425848"/>
    <s v="Rented"/>
    <d v="2023-01-03T00:00:00"/>
    <n v="1400"/>
    <s v="Bonnie Floyd"/>
    <s v="M23"/>
    <s v="Unit 8948 Box 0818 DPO AA 67308"/>
    <s v="Landline"/>
    <s v="3894254568"/>
    <s v="11 AM - 8 PM"/>
    <n v="7"/>
    <s v="Available"/>
    <s v="CCTV, Alarm"/>
    <s v="15454"/>
    <d v="2024-03-14T00:00:00"/>
    <n v="3"/>
    <s v="Mar"/>
    <s v="962573"/>
    <s v="Dawn May"/>
    <s v="675"/>
    <n v="2347"/>
    <n v="2"/>
    <n v="1877.6000000000001"/>
    <n v="938.80000000000007"/>
    <n v="0.28000000000000003"/>
    <n v="525.72800000000007"/>
    <n v="0.28000000000000003"/>
    <s v="₹2 K"/>
  </r>
  <r>
    <s v="Tamil Nadu"/>
    <s v="Chennai"/>
    <s v="Women"/>
    <s v="Sweaters"/>
    <s v="71"/>
    <s v="427744"/>
    <s v="Rented"/>
    <d v="2023-10-12T00:00:00"/>
    <n v="1200"/>
    <s v="Susan Thompson"/>
    <s v="M90"/>
    <s v="4794 Chang Camp Suite 846 West Julie, AK 45971"/>
    <s v="Landline"/>
    <s v="5099877216"/>
    <s v="10 AM - 7 PM"/>
    <n v="13"/>
    <s v="Available"/>
    <s v="Alarm"/>
    <s v="89769"/>
    <d v="2024-03-26T00:00:00"/>
    <n v="3"/>
    <s v="Mar"/>
    <s v="302557"/>
    <s v="Monica Stephens"/>
    <s v="232"/>
    <n v="709"/>
    <n v="6"/>
    <n v="1701.6000000000001"/>
    <n v="283.60000000000002"/>
    <n v="0.35"/>
    <n v="595.56000000000006"/>
    <n v="0.35"/>
    <s v="₹2 K"/>
  </r>
  <r>
    <s v="Telangana"/>
    <s v="Hyderabad"/>
    <s v="Women"/>
    <s v="Hoodies"/>
    <s v="71"/>
    <s v="420362"/>
    <s v="Owned"/>
    <d v="2023-07-22T00:00:00"/>
    <n v="1100"/>
    <s v="Valerie Brooks"/>
    <s v="M67"/>
    <s v="6924 Thomas Way West Brendaton, KY 17713"/>
    <s v="Landline"/>
    <s v="4474345205"/>
    <s v="10 AM - 9 PM"/>
    <n v="5"/>
    <s v="Available"/>
    <s v="None"/>
    <s v="35200"/>
    <d v="2024-03-17T00:00:00"/>
    <n v="3"/>
    <s v="Mar"/>
    <s v="909135"/>
    <s v="Adam Shaw"/>
    <s v="604"/>
    <n v="1800"/>
    <n v="5"/>
    <n v="3600"/>
    <n v="720"/>
    <n v="0.35"/>
    <n v="1260"/>
    <n v="0.35"/>
    <s v="₹4 K"/>
  </r>
  <r>
    <s v="Kerala"/>
    <s v="Kochi"/>
    <s v="Kids"/>
    <s v="Dresses"/>
    <s v="7"/>
    <s v="420438"/>
    <s v="Owned"/>
    <d v="2024-04-02T00:00:00"/>
    <n v="800"/>
    <s v="Janice Leon"/>
    <s v="M76"/>
    <s v="343 Jennifer Summit Apt. 833 Craneside, WA 54330"/>
    <s v="Landline"/>
    <s v="0944768157"/>
    <s v="9 AM - 8 PM"/>
    <n v="17"/>
    <s v="Not Available"/>
    <s v="None"/>
    <s v="73714"/>
    <d v="2024-03-16T00:00:00"/>
    <n v="3"/>
    <s v="Mar"/>
    <s v="204533"/>
    <s v="Sharon Rodriguez"/>
    <s v="348"/>
    <n v="1089"/>
    <n v="3"/>
    <n v="1306.8000000000002"/>
    <n v="435.60000000000008"/>
    <n v="0.28000000000000003"/>
    <n v="365.90400000000011"/>
    <n v="0.28000000000000003"/>
    <s v="₹1 K"/>
  </r>
  <r>
    <s v="Rajasthan"/>
    <s v="Jaipur"/>
    <s v="Women"/>
    <s v="Tops"/>
    <s v="13"/>
    <s v="405901"/>
    <s v="Rented"/>
    <d v="2024-05-20T00:00:00"/>
    <n v="1400"/>
    <s v="Jorge Bryant"/>
    <s v="M9"/>
    <s v="6981 Sharp Rest Port David, KY 29551"/>
    <s v="Mobile"/>
    <s v="9803569834"/>
    <s v="10 AM - 7 PM"/>
    <n v="7"/>
    <s v="Not Available"/>
    <s v="CCTV, Alarm"/>
    <s v="21486"/>
    <d v="2024-03-17T00:00:00"/>
    <n v="3"/>
    <s v="Mar"/>
    <s v="222769"/>
    <s v="Emily Wilkerson"/>
    <s v="663"/>
    <n v="1009"/>
    <n v="1"/>
    <n v="403.6"/>
    <n v="403.6"/>
    <n v="0.35"/>
    <n v="141.26"/>
    <n v="0.35"/>
    <s v="₹403.6"/>
  </r>
  <r>
    <s v="Maharashtra"/>
    <s v="Pune"/>
    <s v="Women"/>
    <s v="Tops"/>
    <s v="58"/>
    <s v="439962"/>
    <s v="Owned"/>
    <d v="2022-12-19T00:00:00"/>
    <n v="1000"/>
    <s v="Christopher Williams"/>
    <s v="M53"/>
    <s v="8213 Ray Centers Allisonchester, GA 84357"/>
    <s v="Landline"/>
    <s v="3181867115"/>
    <s v="11 AM - 8 PM"/>
    <n v="3"/>
    <s v="Available"/>
    <s v="CCTV, Alarm"/>
    <s v="88267"/>
    <d v="2024-03-23T00:00:00"/>
    <n v="3"/>
    <s v="Mar"/>
    <s v="398911"/>
    <s v="Andrea Miller"/>
    <s v="236"/>
    <n v="1344"/>
    <n v="5"/>
    <n v="2688"/>
    <n v="537.6"/>
    <n v="0.35"/>
    <n v="940.8"/>
    <n v="0.35"/>
    <s v="₹3 K"/>
  </r>
  <r>
    <s v="Maharashtra"/>
    <s v="Nashik"/>
    <s v="Men"/>
    <s v="Skirts"/>
    <s v="79"/>
    <s v="420822"/>
    <s v="Owned"/>
    <d v="2022-07-04T00:00:00"/>
    <n v="950"/>
    <s v="Jamie Campbell"/>
    <s v="M58"/>
    <s v="852 Mckenzie Divide Apt. 903 Natashaside, MA 18079"/>
    <s v="Landline"/>
    <s v="10941167334"/>
    <s v="11 AM - 8 PM"/>
    <n v="8"/>
    <s v="Not Available"/>
    <s v="CCTV, Alarm"/>
    <s v="84136"/>
    <d v="2024-03-17T00:00:00"/>
    <n v="3"/>
    <s v="Mar"/>
    <s v="811216"/>
    <s v="Matthew Brown"/>
    <s v="412"/>
    <n v="2814"/>
    <n v="1"/>
    <n v="1125.6000000000001"/>
    <n v="1125.6000000000001"/>
    <n v="0.22"/>
    <n v="247.63200000000003"/>
    <n v="0.22"/>
    <s v="₹1 K"/>
  </r>
  <r>
    <s v="Assam"/>
    <s v="Guwahati"/>
    <s v="Men"/>
    <s v="Dresses"/>
    <s v="97"/>
    <s v="430192"/>
    <s v="Rented"/>
    <d v="2021-05-28T00:00:00"/>
    <n v="1000"/>
    <s v="Denise Martinez"/>
    <s v="M5"/>
    <s v="5888 Henry Hills Melissafort, WY 57334"/>
    <s v="Landline"/>
    <s v="2488020856"/>
    <s v="9 AM - 8 PM"/>
    <n v="6"/>
    <s v="Not Available"/>
    <s v="None"/>
    <s v="29215"/>
    <d v="2024-03-04T00:00:00"/>
    <n v="3"/>
    <s v="Mar"/>
    <s v="635229"/>
    <s v="John Sanders"/>
    <s v="374"/>
    <n v="1662"/>
    <n v="4"/>
    <n v="2659.2000000000003"/>
    <n v="664.80000000000007"/>
    <n v="0.22"/>
    <n v="585.02400000000011"/>
    <n v="0.22"/>
    <s v="₹3 K"/>
  </r>
  <r>
    <s v="Chhattisgarh"/>
    <s v="Chhattisgarh"/>
    <s v="Kids"/>
    <s v="Tops"/>
    <s v="9"/>
    <s v="420070"/>
    <s v="Owned"/>
    <d v="2023-10-11T00:00:00"/>
    <n v="1300"/>
    <s v="Carol Myers"/>
    <s v="M90"/>
    <s v="6679 Marcus Glen Suite 934 Laurastad, OR 66223"/>
    <s v="Landline"/>
    <s v="2280828200"/>
    <s v="11 AM - 8 PM"/>
    <n v="8"/>
    <s v="Not Available"/>
    <s v="CCTV, Alarm"/>
    <s v="79706"/>
    <d v="2024-03-09T00:00:00"/>
    <n v="3"/>
    <s v="Mar"/>
    <s v="675458"/>
    <s v="Mark Cook"/>
    <s v="972"/>
    <n v="2729"/>
    <n v="4"/>
    <n v="4366.4000000000015"/>
    <n v="1091.6000000000004"/>
    <n v="0.28000000000000003"/>
    <n v="1222.5920000000006"/>
    <n v="0.28000000000000003"/>
    <s v="₹4 K"/>
  </r>
  <r>
    <s v="Uttar Pradesh"/>
    <s v="Varanasi"/>
    <s v="Kids"/>
    <s v="Sweaters"/>
    <s v="53"/>
    <s v="439159"/>
    <s v="Owned"/>
    <d v="2023-09-15T00:00:00"/>
    <n v="1300"/>
    <s v="Amy Scott"/>
    <s v="M22"/>
    <s v="98162 Ali Divide Apt. 442 Jensenborough, LA 12363"/>
    <s v="Mobile"/>
    <s v="7725896876"/>
    <s v="9 AM - 8 PM"/>
    <n v="14"/>
    <s v="Not Available"/>
    <s v="CCTV"/>
    <s v="70617"/>
    <d v="2024-03-22T00:00:00"/>
    <n v="3"/>
    <s v="Mar"/>
    <s v="450584"/>
    <s v="William Wiggins"/>
    <s v="222"/>
    <n v="625"/>
    <n v="1"/>
    <n v="250"/>
    <n v="250"/>
    <n v="0.28000000000000003"/>
    <n v="70"/>
    <n v="0.28000000000000003"/>
    <s v="₹250"/>
  </r>
  <r>
    <s v="Karnataka"/>
    <s v="Mysuru"/>
    <s v="Women"/>
    <s v="Sweaters"/>
    <s v="82"/>
    <s v="411403"/>
    <s v="Owned"/>
    <d v="2023-03-17T00:00:00"/>
    <n v="1400"/>
    <s v="Adam Smith"/>
    <s v="M46"/>
    <s v="8977 Guerrero Meadow East Jeremyfort, NC 61501"/>
    <s v="Landline"/>
    <s v="3932150866"/>
    <s v="11 AM - 8 PM"/>
    <n v="13"/>
    <s v="Not Available"/>
    <s v="CCTV"/>
    <s v="24588"/>
    <d v="2024-03-09T00:00:00"/>
    <n v="3"/>
    <s v="Mar"/>
    <s v="296594"/>
    <s v="Timothy Jackson"/>
    <s v="974"/>
    <n v="1382"/>
    <n v="7"/>
    <n v="3869.6000000000004"/>
    <n v="552.80000000000007"/>
    <n v="0.35"/>
    <n v="1354.3600000000001"/>
    <n v="0.35"/>
    <s v="₹4 K"/>
  </r>
  <r>
    <s v="Haryana"/>
    <s v="Faridabad"/>
    <s v="Women"/>
    <s v="Shirts"/>
    <s v="40"/>
    <s v="401489"/>
    <s v="Owned"/>
    <d v="2022-08-07T00:00:00"/>
    <n v="1000"/>
    <s v="Alex Carroll"/>
    <s v="M57"/>
    <s v="5547 Robert Mountains East Christopherville, NE 66593"/>
    <s v="Mobile"/>
    <s v="9671467361"/>
    <s v="11 AM - 8 PM"/>
    <n v="19"/>
    <s v="Available"/>
    <s v="None"/>
    <s v="46699"/>
    <d v="2024-03-18T00:00:00"/>
    <n v="3"/>
    <s v="Mar"/>
    <s v="460295"/>
    <s v="Nathan Brown"/>
    <s v="886"/>
    <n v="1396"/>
    <n v="8"/>
    <n v="4467.2"/>
    <n v="558.4"/>
    <n v="0.35"/>
    <n v="1563.5199999999998"/>
    <n v="0.35"/>
    <s v="₹4 K"/>
  </r>
  <r>
    <s v="Bihar"/>
    <s v="Patna"/>
    <s v="Men"/>
    <s v="Sweaters"/>
    <s v="7"/>
    <s v="425359"/>
    <s v="Rented"/>
    <d v="2024-06-11T00:00:00"/>
    <n v="950"/>
    <s v="Brittany Smith"/>
    <s v="M61"/>
    <s v="301 Schmidt Camp Carlmouth, ND 44212"/>
    <s v="Mobile"/>
    <s v="7110438911"/>
    <s v="9 AM - 8 PM"/>
    <n v="14"/>
    <s v="Available"/>
    <s v="Alarm"/>
    <s v="36431"/>
    <d v="2024-03-08T00:00:00"/>
    <n v="3"/>
    <s v="Mar"/>
    <s v="215182"/>
    <s v="Leah Chang"/>
    <s v="405"/>
    <n v="2699"/>
    <n v="7"/>
    <n v="7557.2000000000007"/>
    <n v="1079.6000000000001"/>
    <n v="0.22"/>
    <n v="1662.5840000000001"/>
    <n v="0.22"/>
    <s v="₹8 K"/>
  </r>
  <r>
    <s v="Uttar Pradesh"/>
    <s v="Noida"/>
    <s v="Women"/>
    <s v="Shoes"/>
    <s v="61"/>
    <s v="412303"/>
    <s v="Owned"/>
    <d v="2020-05-12T00:00:00"/>
    <n v="1300"/>
    <s v="Tracy Washington"/>
    <s v="M68"/>
    <s v="PSC 6521, Box 4376 APO AP 31421"/>
    <s v="Landline"/>
    <s v="1206484685"/>
    <s v="10 AM - 7 PM"/>
    <n v="16"/>
    <s v="Not Available"/>
    <s v="None"/>
    <s v="82323"/>
    <d v="2024-03-09T00:00:00"/>
    <n v="3"/>
    <s v="Mar"/>
    <s v="791012"/>
    <s v="Benjamin Bowman"/>
    <s v="380"/>
    <n v="644"/>
    <n v="5"/>
    <n v="1288"/>
    <n v="257.60000000000002"/>
    <n v="0.35"/>
    <n v="450.79999999999995"/>
    <n v="0.35"/>
    <s v="₹1 K"/>
  </r>
  <r>
    <s v="Maharashtra"/>
    <s v="Satara"/>
    <s v="Men"/>
    <s v="Hoodies"/>
    <s v="42"/>
    <s v="437956"/>
    <s v="Owned"/>
    <d v="2020-06-08T00:00:00"/>
    <n v="950"/>
    <s v="Ruth Carter"/>
    <s v="M13"/>
    <s v="757 Melissa Forges Apt. 718 Carolineshire, MS 31831"/>
    <s v="Landline"/>
    <s v="0934657156"/>
    <s v="10 AM - 7 PM"/>
    <n v="10"/>
    <s v="Available"/>
    <s v="CCTV, Alarm"/>
    <s v="57549"/>
    <d v="2024-03-28T00:00:00"/>
    <n v="3"/>
    <s v="Mar"/>
    <s v="562761"/>
    <s v="Stephanie Gonzalez"/>
    <s v="511"/>
    <n v="584"/>
    <n v="2"/>
    <n v="467.20000000000005"/>
    <n v="233.60000000000002"/>
    <n v="0.22"/>
    <n v="102.78400000000001"/>
    <n v="0.22"/>
    <s v="₹467.2"/>
  </r>
  <r>
    <s v="Jharkhand"/>
    <s v="Ranchi"/>
    <s v="Kids"/>
    <s v="T-Shirts"/>
    <s v="84"/>
    <s v="407630"/>
    <s v="Rented"/>
    <d v="2022-10-27T00:00:00"/>
    <n v="1200"/>
    <s v="Alison Brown"/>
    <s v="M45"/>
    <s v="7036 Powell Center Apt. 285 Staceyview, TX 26223"/>
    <s v="Landline"/>
    <s v="5350093084"/>
    <s v="9 AM - 8 PM"/>
    <n v="16"/>
    <s v="Not Available"/>
    <s v="CCTV"/>
    <s v="43532"/>
    <d v="2024-03-31T00:00:00"/>
    <n v="3"/>
    <s v="Mar"/>
    <s v="420523"/>
    <s v="Vincent Hunt"/>
    <s v="236"/>
    <n v="1899"/>
    <n v="7"/>
    <n v="5317.2000000000007"/>
    <n v="759.60000000000014"/>
    <n v="0.28000000000000003"/>
    <n v="1488.8160000000003"/>
    <n v="0.28000000000000003"/>
    <s v="₹5 K"/>
  </r>
  <r>
    <s v="Chandigarh"/>
    <s v="Chandigarh"/>
    <s v="Women"/>
    <s v="Tops"/>
    <s v="80"/>
    <s v="401155"/>
    <s v="Rented"/>
    <d v="2023-10-21T00:00:00"/>
    <n v="1400"/>
    <s v="Russell Long"/>
    <s v="M82"/>
    <s v="Unit 9861 Box 1807 DPO AA 98020"/>
    <s v="Landline"/>
    <s v="1107658428"/>
    <s v="11 AM - 8 PM"/>
    <n v="9"/>
    <s v="Available"/>
    <s v="None"/>
    <s v="22840"/>
    <d v="2024-03-17T00:00:00"/>
    <n v="3"/>
    <s v="Mar"/>
    <s v="219405"/>
    <s v="Benjamin Cooper"/>
    <s v="342"/>
    <n v="2057"/>
    <n v="8"/>
    <n v="6582.4000000000015"/>
    <n v="822.80000000000018"/>
    <n v="0.35"/>
    <n v="2303.84"/>
    <n v="0.35"/>
    <s v="₹7 K"/>
  </r>
  <r>
    <s v="Andhra Pradesh"/>
    <s v="Visakhapatnam"/>
    <s v="Kids"/>
    <s v="Skirts"/>
    <s v="6"/>
    <s v="433543"/>
    <s v="Owned"/>
    <d v="2024-05-04T00:00:00"/>
    <n v="1400"/>
    <s v="Beth Kent"/>
    <s v="M63"/>
    <s v="49699 Kevin Point Suite 348 North Mauriceside, LA 43213"/>
    <s v="Landline"/>
    <s v="5155501890"/>
    <s v="11 AM - 8 PM"/>
    <n v="4"/>
    <s v="Available"/>
    <s v="CCTV, Alarm"/>
    <s v="82301"/>
    <d v="2024-03-16T00:00:00"/>
    <n v="3"/>
    <s v="Mar"/>
    <s v="925922"/>
    <s v="Johnathan Reynolds"/>
    <s v="545"/>
    <n v="1067"/>
    <n v="5"/>
    <n v="2134"/>
    <n v="426.8"/>
    <n v="0.28000000000000003"/>
    <n v="597.5200000000001"/>
    <n v="0.28000000000000003"/>
    <s v="₹2 K"/>
  </r>
  <r>
    <s v="Puducherry"/>
    <s v="Pondicherry"/>
    <s v="Women"/>
    <s v="T-Shirts"/>
    <s v="55"/>
    <s v="408583"/>
    <s v="Owned"/>
    <d v="2023-11-13T00:00:00"/>
    <n v="1200"/>
    <s v="Karen Mitchell"/>
    <s v="M36"/>
    <s v="117 Russell Drive Debrabury, NH 60118"/>
    <s v="Mobile"/>
    <s v="7053413334"/>
    <s v="11 AM - 8 PM"/>
    <n v="3"/>
    <s v="Not Available"/>
    <s v="CCTV"/>
    <s v="89206"/>
    <d v="2024-03-15T00:00:00"/>
    <n v="3"/>
    <s v="Mar"/>
    <s v="169225"/>
    <s v="Jessica Roberts"/>
    <s v="642"/>
    <n v="2702"/>
    <n v="4"/>
    <n v="4323.2"/>
    <n v="1080.8"/>
    <n v="0.35"/>
    <n v="1513.12"/>
    <n v="0.35"/>
    <s v="₹4 K"/>
  </r>
  <r>
    <s v="Madhya Pradesh"/>
    <s v="Bhopal"/>
    <s v="Men"/>
    <s v="Shoes"/>
    <s v="42"/>
    <s v="433141"/>
    <s v="Rented"/>
    <d v="2020-06-26T00:00:00"/>
    <n v="1200"/>
    <s v="Cody Smith"/>
    <s v="M50"/>
    <s v="USCGC Oneill FPO AA 68901"/>
    <s v="Landline"/>
    <s v="4594609517"/>
    <s v="10 AM - 9 PM"/>
    <n v="17"/>
    <s v="Not Available"/>
    <s v="Alarm"/>
    <s v="10326"/>
    <d v="2024-03-15T00:00:00"/>
    <n v="3"/>
    <s v="Mar"/>
    <s v="452906"/>
    <s v="Mark Berry"/>
    <s v="353"/>
    <n v="513"/>
    <n v="4"/>
    <n v="820.80000000000007"/>
    <n v="205.20000000000002"/>
    <n v="0.22"/>
    <n v="180.57600000000002"/>
    <n v="0.22"/>
    <s v="₹820.8"/>
  </r>
  <r>
    <s v="Delhi"/>
    <s v="New Delhi"/>
    <s v="Men"/>
    <s v="T-Shirts"/>
    <s v="53"/>
    <s v="436114"/>
    <s v="Owned"/>
    <d v="2021-12-14T00:00:00"/>
    <n v="800"/>
    <s v="Frank House"/>
    <s v="M83"/>
    <s v="1782 Estes Drive Suite 914 New Lisa, RI 41589"/>
    <s v="Landline"/>
    <s v="2558884025"/>
    <s v="11 AM - 8 PM"/>
    <n v="3"/>
    <s v="Available"/>
    <s v="CCTV, Alarm"/>
    <s v="94884"/>
    <d v="2024-03-21T00:00:00"/>
    <n v="3"/>
    <s v="Mar"/>
    <s v="821447"/>
    <s v="Thomas Boyd"/>
    <s v="969"/>
    <n v="759"/>
    <n v="3"/>
    <n v="910.80000000000007"/>
    <n v="303.60000000000002"/>
    <n v="0.22"/>
    <n v="200.376"/>
    <n v="0.22"/>
    <s v="₹910.8"/>
  </r>
  <r>
    <s v="Puducherry"/>
    <s v="Pondicherry"/>
    <s v="Men"/>
    <s v="Hoodies"/>
    <s v="85"/>
    <s v="435807"/>
    <s v="Rented"/>
    <d v="2022-12-09T00:00:00"/>
    <n v="1300"/>
    <s v="Christopher Duran"/>
    <s v="M24"/>
    <s v="264 Ortiz Fall Suite 532 Lake Andrew, MI 33944"/>
    <s v="Mobile"/>
    <s v="7967825753"/>
    <s v="10 AM - 9 PM"/>
    <n v="5"/>
    <s v="Not Available"/>
    <s v="Alarm"/>
    <s v="73554"/>
    <d v="2024-03-01T00:00:00"/>
    <n v="3"/>
    <s v="Mar"/>
    <s v="474196"/>
    <s v="Donald Taylor"/>
    <s v="593"/>
    <n v="901"/>
    <n v="8"/>
    <n v="2883.2000000000003"/>
    <n v="360.40000000000003"/>
    <n v="0.22"/>
    <n v="634.30400000000009"/>
    <n v="0.22"/>
    <s v="₹3 K"/>
  </r>
  <r>
    <s v="West Bengal"/>
    <s v="Kolkata"/>
    <s v="Kids"/>
    <s v="Jeans"/>
    <s v="77"/>
    <s v="405460"/>
    <s v="Owned"/>
    <d v="2021-03-15T00:00:00"/>
    <n v="1300"/>
    <s v="Ashley Arnold"/>
    <s v="M88"/>
    <s v="USNS Gould FPO AP 79201"/>
    <s v="Mobile"/>
    <s v="7889354538"/>
    <s v="11 AM - 8 PM"/>
    <n v="8"/>
    <s v="Available"/>
    <s v="CCTV, Alarm"/>
    <s v="79566"/>
    <d v="2024-03-24T00:00:00"/>
    <n v="3"/>
    <s v="Mar"/>
    <s v="236929"/>
    <s v="Katherine Keller"/>
    <s v="332"/>
    <n v="1973"/>
    <n v="4"/>
    <n v="3156.8"/>
    <n v="789.2"/>
    <n v="0.28000000000000003"/>
    <n v="883.90400000000011"/>
    <n v="0.28000000000000003"/>
    <s v="₹3 K"/>
  </r>
  <r>
    <s v="Karnataka"/>
    <s v="Mysuru"/>
    <s v="Men"/>
    <s v="Dresses"/>
    <s v="49"/>
    <s v="406597"/>
    <s v="Owned"/>
    <d v="2021-12-13T00:00:00"/>
    <n v="950"/>
    <s v="Richard Taylor"/>
    <s v="M92"/>
    <s v="10285 Lucas Points Suite 257 South Meganshire, CA 72590"/>
    <s v="Landline"/>
    <s v="1922344713"/>
    <s v="11 AM - 8 PM"/>
    <n v="20"/>
    <s v="Available"/>
    <s v="CCTV"/>
    <s v="41245"/>
    <d v="2024-03-28T00:00:00"/>
    <n v="3"/>
    <s v="Mar"/>
    <s v="680122"/>
    <s v="Terry Douglas"/>
    <s v="917"/>
    <n v="634"/>
    <n v="4"/>
    <n v="1014.4000000000001"/>
    <n v="253.60000000000002"/>
    <n v="0.22"/>
    <n v="223.16800000000003"/>
    <n v="0.22"/>
    <s v="₹1 K"/>
  </r>
  <r>
    <s v="Maharashtra"/>
    <s v="Solapur"/>
    <s v="Men"/>
    <s v="Shirts"/>
    <s v="96"/>
    <s v="425040"/>
    <s v="Owned"/>
    <d v="2022-12-04T00:00:00"/>
    <n v="1100"/>
    <s v="Sarah Martinez"/>
    <s v="M68"/>
    <s v="14714 Norma Meadow Clarkfurt, NH 05386"/>
    <s v="Mobile"/>
    <s v="6464015341"/>
    <s v="11 AM - 8 PM"/>
    <n v="16"/>
    <s v="Available"/>
    <s v="CCTV, Alarm"/>
    <s v="91569"/>
    <d v="2024-03-11T00:00:00"/>
    <n v="3"/>
    <s v="Mar"/>
    <s v="232491"/>
    <s v="Elizabeth Rowe"/>
    <s v="833"/>
    <n v="663"/>
    <n v="1"/>
    <n v="265.2"/>
    <n v="265.2"/>
    <n v="0.22"/>
    <n v="58.344000000000001"/>
    <n v="0.22"/>
    <s v="₹265.2"/>
  </r>
  <r>
    <s v="Maharashtra"/>
    <s v="Mumbai"/>
    <s v="Women"/>
    <s v="Pants"/>
    <s v="88"/>
    <s v="408010"/>
    <s v="Owned"/>
    <d v="2024-09-22T00:00:00"/>
    <n v="1400"/>
    <s v="Linda Young"/>
    <s v="M83"/>
    <s v="Unit 9223 Box 4913 DPO AA 36880"/>
    <s v="Mobile"/>
    <s v="6483772844"/>
    <s v="11 AM - 8 PM"/>
    <n v="14"/>
    <s v="Not Available"/>
    <s v="None"/>
    <s v="89201"/>
    <d v="2024-03-28T00:00:00"/>
    <n v="3"/>
    <s v="Mar"/>
    <s v="708221"/>
    <s v="Robert Kennedy"/>
    <s v="696"/>
    <n v="2095"/>
    <n v="3"/>
    <n v="2514"/>
    <n v="838"/>
    <n v="0.35"/>
    <n v="879.9"/>
    <n v="0.35"/>
    <s v="₹3 K"/>
  </r>
  <r>
    <s v="Gujarat"/>
    <s v="Vadodara"/>
    <s v="Women"/>
    <s v="Jackets"/>
    <s v="66"/>
    <s v="403723"/>
    <s v="Rented"/>
    <d v="2021-08-11T00:00:00"/>
    <n v="1000"/>
    <s v="Brandon Holmes"/>
    <s v="M30"/>
    <s v="Unit 7961 Box 5631 DPO AE 10413"/>
    <s v="Mobile"/>
    <s v="6753720158"/>
    <s v="10 AM - 7 PM"/>
    <n v="9"/>
    <s v="Available"/>
    <s v="None"/>
    <s v="67499"/>
    <d v="2024-03-30T00:00:00"/>
    <n v="3"/>
    <s v="Mar"/>
    <s v="367371"/>
    <s v="Daniel Cruz"/>
    <s v="800"/>
    <n v="1230"/>
    <n v="3"/>
    <n v="1476"/>
    <n v="492"/>
    <n v="0.35"/>
    <n v="516.6"/>
    <n v="0.35"/>
    <s v="₹1 K"/>
  </r>
  <r>
    <s v="Karnataka"/>
    <s v="Bengaluru"/>
    <s v="Women"/>
    <s v="Dresses"/>
    <s v="2"/>
    <s v="425981"/>
    <s v="Rented"/>
    <d v="2024-03-19T00:00:00"/>
    <n v="800"/>
    <s v="James Dunn"/>
    <s v="M71"/>
    <s v="401 Peter Ways Suite 331 New Jose, OK 79932"/>
    <s v="Landline"/>
    <s v="5440189448"/>
    <s v="11 AM - 8 PM"/>
    <n v="18"/>
    <s v="Not Available"/>
    <s v="CCTV"/>
    <s v="31266"/>
    <d v="2024-03-31T00:00:00"/>
    <n v="3"/>
    <s v="Mar"/>
    <s v="436871"/>
    <s v="Yvonne Jenkins"/>
    <s v="616"/>
    <n v="1141"/>
    <n v="4"/>
    <n v="1825.6000000000001"/>
    <n v="456.40000000000003"/>
    <n v="0.35"/>
    <n v="638.96"/>
    <n v="0.35"/>
    <s v="₹2 K"/>
  </r>
  <r>
    <s v="Uttar Pradesh"/>
    <s v="Meerut"/>
    <s v="Women"/>
    <s v="Jeans"/>
    <s v="9"/>
    <s v="402534"/>
    <s v="Owned"/>
    <d v="2020-10-24T00:00:00"/>
    <n v="800"/>
    <s v="Donna Villanueva"/>
    <s v="M7"/>
    <s v="985 Hernandez Mountains Suite 404 East Gabriellaburgh, KS 52029"/>
    <s v="Mobile"/>
    <s v="6889852416"/>
    <s v="11 AM - 8 PM"/>
    <n v="20"/>
    <s v="Available"/>
    <s v="CCTV, Alarm"/>
    <s v="55728"/>
    <d v="2024-03-03T00:00:00"/>
    <n v="3"/>
    <s v="Mar"/>
    <s v="973876"/>
    <s v="Mr. Dale Villanueva DDS"/>
    <s v="533"/>
    <n v="585"/>
    <n v="6"/>
    <n v="1404"/>
    <n v="234"/>
    <n v="0.35"/>
    <n v="491.4"/>
    <n v="0.35"/>
    <s v="₹1 K"/>
  </r>
  <r>
    <s v="Delhi"/>
    <s v="New Delhi"/>
    <s v="Women"/>
    <s v="Dresses"/>
    <s v="11"/>
    <s v="428798"/>
    <s v="Rented"/>
    <d v="2020-04-09T00:00:00"/>
    <n v="800"/>
    <s v="Roger Aguilar"/>
    <s v="M8"/>
    <s v="36270 Davis Gardens Port Michaelton, MS 33713"/>
    <s v="Landline"/>
    <s v="18416834739"/>
    <s v="9 AM - 8 PM"/>
    <n v="5"/>
    <s v="Available"/>
    <s v="None"/>
    <s v="18481"/>
    <d v="2024-03-03T00:00:00"/>
    <n v="3"/>
    <s v="Mar"/>
    <s v="268189"/>
    <s v="Mrs. Melissa Velez"/>
    <s v="431"/>
    <n v="1969"/>
    <n v="7"/>
    <n v="5513.2000000000007"/>
    <n v="787.60000000000014"/>
    <n v="0.35"/>
    <n v="1929.6200000000001"/>
    <n v="0.35"/>
    <s v="₹6 K"/>
  </r>
  <r>
    <s v="Maharashtra"/>
    <s v="Satara"/>
    <s v="Kids"/>
    <s v="Jackets"/>
    <s v="77"/>
    <s v="439609"/>
    <s v="Owned"/>
    <d v="2021-11-10T00:00:00"/>
    <n v="800"/>
    <s v="Teresa Roth"/>
    <s v="M91"/>
    <s v="64205 Lewis View West Daniellemouth, CO 51091"/>
    <s v="Mobile"/>
    <s v="6663194768"/>
    <s v="10 AM - 9 PM"/>
    <n v="8"/>
    <s v="Not Available"/>
    <s v="CCTV, Alarm"/>
    <s v="90639"/>
    <d v="2024-03-27T00:00:00"/>
    <n v="3"/>
    <s v="Mar"/>
    <s v="897792"/>
    <s v="Crystal Benson"/>
    <s v="945"/>
    <n v="972"/>
    <n v="1"/>
    <n v="388.8"/>
    <n v="388.8"/>
    <n v="0.28000000000000003"/>
    <n v="108.86400000000002"/>
    <n v="0.28000000000000003"/>
    <s v="₹388.8"/>
  </r>
  <r>
    <s v="Uttar Pradesh"/>
    <s v="Meerut"/>
    <s v="Men"/>
    <s v="Jackets"/>
    <s v="33"/>
    <s v="416739"/>
    <s v="Rented"/>
    <d v="2024-11-26T00:00:00"/>
    <n v="800"/>
    <s v="Kevin Rhodes"/>
    <s v="M29"/>
    <s v="09236 Reyes Wells Apt. 082 Lake William, VT 99110"/>
    <s v="Landline"/>
    <s v="5523953981"/>
    <s v="10 AM - 7 PM"/>
    <n v="11"/>
    <s v="Available"/>
    <s v="CCTV"/>
    <s v="44804"/>
    <d v="2024-03-19T00:00:00"/>
    <n v="3"/>
    <s v="Mar"/>
    <s v="738159"/>
    <s v="Abigail Martinez"/>
    <s v="253"/>
    <n v="2452"/>
    <n v="2"/>
    <n v="1961.6000000000001"/>
    <n v="980.80000000000007"/>
    <n v="0.22"/>
    <n v="431.55200000000002"/>
    <n v="0.22"/>
    <s v="₹2 K"/>
  </r>
  <r>
    <s v="Uttar Pradesh"/>
    <s v="Noida"/>
    <s v="Kids"/>
    <s v="Tops"/>
    <s v="63"/>
    <s v="404006"/>
    <s v="Rented"/>
    <d v="2020-02-01T00:00:00"/>
    <n v="1400"/>
    <s v="Julia Villegas"/>
    <s v="M73"/>
    <s v="2666 Mark Unions Suite 592 East Nicoleberg, CA 78046"/>
    <s v="Landline"/>
    <s v="5069100682"/>
    <s v="9 AM - 8 PM"/>
    <n v="12"/>
    <s v="Not Available"/>
    <s v="None"/>
    <s v="42112"/>
    <d v="2024-03-07T00:00:00"/>
    <n v="3"/>
    <s v="Mar"/>
    <s v="779888"/>
    <s v="Tiffany Hunt"/>
    <s v="366"/>
    <n v="802"/>
    <n v="7"/>
    <n v="2245.6"/>
    <n v="320.8"/>
    <n v="0.28000000000000003"/>
    <n v="628.76800000000003"/>
    <n v="0.28000000000000003"/>
    <s v="₹2 K"/>
  </r>
  <r>
    <s v="Andhra Pradesh"/>
    <s v="Visakhapatnam"/>
    <s v="Women"/>
    <s v="Jackets"/>
    <s v="73"/>
    <s v="409225"/>
    <s v="Owned"/>
    <d v="2020-06-08T00:00:00"/>
    <n v="950"/>
    <s v="Randy Fernandez"/>
    <s v="M75"/>
    <s v="58667 Campbell Forge Baldwinshire, MT 31380"/>
    <s v="Mobile"/>
    <s v="8992671840"/>
    <s v="10 AM - 7 PM"/>
    <n v="20"/>
    <s v="Available"/>
    <s v="CCTV"/>
    <s v="42106"/>
    <d v="2024-03-22T00:00:00"/>
    <n v="3"/>
    <s v="Mar"/>
    <s v="940371"/>
    <s v="Brittany Soto"/>
    <s v="513"/>
    <n v="1431"/>
    <n v="2"/>
    <n v="1144.8"/>
    <n v="572.4"/>
    <n v="0.35"/>
    <n v="400.67999999999995"/>
    <n v="0.35"/>
    <s v="₹1 K"/>
  </r>
  <r>
    <s v="Uttar Pradesh"/>
    <s v="Noida"/>
    <s v="Men"/>
    <s v="Hoodies"/>
    <s v="65"/>
    <s v="436836"/>
    <s v="Rented"/>
    <d v="2022-09-23T00:00:00"/>
    <n v="1100"/>
    <s v="Gary Atkinson"/>
    <s v="M4"/>
    <s v="PSC 4978, Box 7199 APO AA 89372"/>
    <s v="Landline"/>
    <s v="17689455830"/>
    <s v="11 AM - 8 PM"/>
    <n v="12"/>
    <s v="Not Available"/>
    <s v="None"/>
    <s v="76633"/>
    <d v="2024-03-02T00:00:00"/>
    <n v="3"/>
    <s v="Mar"/>
    <s v="440654"/>
    <s v="Lindsey Brown"/>
    <s v="219"/>
    <n v="1529"/>
    <n v="1"/>
    <n v="611.6"/>
    <n v="611.6"/>
    <n v="0.22"/>
    <n v="134.55199999999999"/>
    <n v="0.22"/>
    <s v="₹611.6"/>
  </r>
  <r>
    <s v="Maharashtra"/>
    <s v="Nashik"/>
    <s v="Women"/>
    <s v="Dresses"/>
    <s v="77"/>
    <s v="436196"/>
    <s v="Owned"/>
    <d v="2024-06-05T00:00:00"/>
    <n v="800"/>
    <s v="David Kim"/>
    <s v="M65"/>
    <s v="977 Sandoval Turnpike Riverastad, MN 87298"/>
    <s v="Mobile"/>
    <s v="8774082474"/>
    <s v="11 AM - 8 PM"/>
    <n v="9"/>
    <s v="Not Available"/>
    <s v="CCTV"/>
    <s v="15687"/>
    <d v="2024-03-09T00:00:00"/>
    <n v="3"/>
    <s v="Mar"/>
    <s v="865331"/>
    <s v="Denise Moon"/>
    <s v="720"/>
    <n v="2715"/>
    <n v="1"/>
    <n v="1086"/>
    <n v="1086"/>
    <n v="0.35"/>
    <n v="380.09999999999997"/>
    <n v="0.35"/>
    <s v="₹1 K"/>
  </r>
  <r>
    <s v="Maharashtra"/>
    <s v="Kolhapur"/>
    <s v="Men"/>
    <s v="T-Shirts"/>
    <s v="59"/>
    <s v="416799"/>
    <s v="Rented"/>
    <d v="2020-12-04T00:00:00"/>
    <n v="1200"/>
    <s v="Lindsey Schmitt"/>
    <s v="M47"/>
    <s v="62477 Arias Islands Apt. 155 Johnsonside, VT 08357"/>
    <s v="Mobile"/>
    <s v="9681067161"/>
    <s v="11 AM - 8 PM"/>
    <n v="17"/>
    <s v="Available"/>
    <s v="CCTV, Alarm"/>
    <s v="49082"/>
    <d v="2024-03-19T00:00:00"/>
    <n v="3"/>
    <s v="Mar"/>
    <s v="805202"/>
    <s v="Anita Roberts"/>
    <s v="864"/>
    <n v="982"/>
    <n v="8"/>
    <n v="3142.4"/>
    <n v="392.8"/>
    <n v="0.22"/>
    <n v="691.32799999999997"/>
    <n v="0.22"/>
    <s v="₹3 K"/>
  </r>
  <r>
    <s v="Chandigarh"/>
    <s v="Chandigarh"/>
    <s v="Kids"/>
    <s v="Hoodies"/>
    <s v="68"/>
    <s v="406207"/>
    <s v="Rented"/>
    <d v="2021-07-12T00:00:00"/>
    <n v="1300"/>
    <s v="Jordan Fields"/>
    <s v="M15"/>
    <s v="8713 Kimberly Spring Suite 800 Brianmouth, TX 91436"/>
    <s v="Landline"/>
    <s v="3055913685"/>
    <s v="9 AM - 8 PM"/>
    <n v="12"/>
    <s v="Available"/>
    <s v="CCTV"/>
    <s v="40282"/>
    <d v="2024-03-24T00:00:00"/>
    <n v="3"/>
    <s v="Mar"/>
    <s v="799762"/>
    <s v="Katie Wiley"/>
    <s v="418"/>
    <n v="1818"/>
    <n v="5"/>
    <n v="3636"/>
    <n v="727.2"/>
    <n v="0.28000000000000003"/>
    <n v="1018.08"/>
    <n v="0.28000000000000003"/>
    <s v="₹4 K"/>
  </r>
  <r>
    <s v="Uttar Pradesh"/>
    <s v="Meerut"/>
    <s v="Women"/>
    <s v="Shirts"/>
    <s v="65"/>
    <s v="402341"/>
    <s v="Rented"/>
    <d v="2022-01-08T00:00:00"/>
    <n v="800"/>
    <s v="Robert Maynard"/>
    <s v="M59"/>
    <s v="532 Padilla Coves Apt. 185 North Allisonburgh, GA 22218"/>
    <s v="Landline"/>
    <s v="0894594950"/>
    <s v="11 AM - 8 PM"/>
    <n v="8"/>
    <s v="Not Available"/>
    <s v="CCTV, Alarm"/>
    <s v="92296"/>
    <d v="2024-03-07T00:00:00"/>
    <n v="3"/>
    <s v="Mar"/>
    <s v="509998"/>
    <s v="Aaron Davis"/>
    <s v="290"/>
    <n v="1479"/>
    <n v="3"/>
    <n v="1774.8000000000002"/>
    <n v="591.6"/>
    <n v="0.35"/>
    <n v="621.18000000000006"/>
    <n v="0.35"/>
    <s v="₹2 K"/>
  </r>
  <r>
    <s v="Jammu and Kashmir"/>
    <s v="Jammu"/>
    <s v="Women"/>
    <s v="Shirts"/>
    <s v="48"/>
    <s v="410837"/>
    <s v="Owned"/>
    <d v="2021-09-21T00:00:00"/>
    <n v="1100"/>
    <s v="John Velazquez"/>
    <s v="M57"/>
    <s v="69995 Bradley Hills Apt. 731 Bonillafurt, NH 43333"/>
    <s v="Landline"/>
    <s v="1796152831"/>
    <s v="10 AM - 7 PM"/>
    <n v="15"/>
    <s v="Available"/>
    <s v="Alarm"/>
    <s v="70997"/>
    <d v="2024-03-05T00:00:00"/>
    <n v="3"/>
    <s v="Mar"/>
    <s v="449766"/>
    <s v="Brandon Nixon"/>
    <s v="541"/>
    <n v="2679"/>
    <n v="6"/>
    <n v="6429.6"/>
    <n v="1071.6000000000001"/>
    <n v="0.35"/>
    <n v="2250.36"/>
    <n v="0.35"/>
    <s v="₹6 K"/>
  </r>
  <r>
    <s v="Chandigarh"/>
    <s v="Chandigarh"/>
    <s v="Men"/>
    <s v="Skirts"/>
    <s v="19"/>
    <s v="425614"/>
    <s v="Owned"/>
    <d v="2024-01-31T00:00:00"/>
    <n v="1200"/>
    <s v="Michael Barnes"/>
    <s v="M76"/>
    <s v="704 Ford Trail Matthewview, KS 64397"/>
    <s v="Mobile"/>
    <s v="9069263757"/>
    <s v="10 AM - 9 PM"/>
    <n v="16"/>
    <s v="Available"/>
    <s v="Alarm"/>
    <s v="60245"/>
    <d v="2024-03-31T00:00:00"/>
    <n v="3"/>
    <s v="Mar"/>
    <s v="729280"/>
    <s v="Alicia Moss"/>
    <s v="918"/>
    <n v="2853"/>
    <n v="4"/>
    <n v="4564.8"/>
    <n v="1141.2"/>
    <n v="0.22"/>
    <n v="1004.2560000000001"/>
    <n v="0.22"/>
    <s v="₹5 K"/>
  </r>
  <r>
    <s v="Haryana"/>
    <s v="Faridabad"/>
    <s v="Men"/>
    <s v="Tops"/>
    <s v="13"/>
    <s v="412605"/>
    <s v="Rented"/>
    <d v="2020-07-09T00:00:00"/>
    <n v="1200"/>
    <s v="Nicholas Blake DDS"/>
    <s v="M5"/>
    <s v="7529 Matthew Ranch Suite 204 Wayneville, KY 87176"/>
    <s v="Landline"/>
    <s v="2042146757"/>
    <s v="9 AM - 8 PM"/>
    <n v="3"/>
    <s v="Available"/>
    <s v="CCTV"/>
    <s v="17565"/>
    <d v="2024-03-17T00:00:00"/>
    <n v="3"/>
    <s v="Mar"/>
    <s v="717424"/>
    <s v="Oscar Mcdonald"/>
    <s v="798"/>
    <n v="683"/>
    <n v="8"/>
    <n v="2185.6"/>
    <n v="273.2"/>
    <n v="0.22"/>
    <n v="480.83199999999999"/>
    <n v="0.22"/>
    <s v="₹2 K"/>
  </r>
  <r>
    <s v="Uttar Pradesh"/>
    <s v="Noida"/>
    <s v="Kids"/>
    <s v="Hoodies"/>
    <s v="76"/>
    <s v="427945"/>
    <s v="Rented"/>
    <d v="2021-08-06T00:00:00"/>
    <n v="1100"/>
    <s v="Ryan Vasquez"/>
    <s v="M57"/>
    <s v="55858 Paul Route Apt. 669 North Erinchester, NH 56528"/>
    <s v="Landline"/>
    <s v="3925477570"/>
    <s v="10 AM - 7 PM"/>
    <n v="15"/>
    <s v="Not Available"/>
    <s v="None"/>
    <s v="92232"/>
    <d v="2024-03-11T00:00:00"/>
    <n v="3"/>
    <s v="Mar"/>
    <s v="916092"/>
    <s v="Robert Stephens"/>
    <s v="767"/>
    <n v="1866"/>
    <n v="8"/>
    <n v="5971.2000000000007"/>
    <n v="746.40000000000009"/>
    <n v="0.28000000000000003"/>
    <n v="1671.9360000000004"/>
    <n v="0.28000000000000003"/>
    <s v="₹6 K"/>
  </r>
  <r>
    <s v="Uttar Pradesh"/>
    <s v="Noida"/>
    <s v="Kids"/>
    <s v="Skirts"/>
    <s v="42"/>
    <s v="401781"/>
    <s v="Rented"/>
    <d v="2023-07-03T00:00:00"/>
    <n v="1000"/>
    <s v="Jacqueline Young"/>
    <s v="M46"/>
    <s v="11854 Waller Stravenue Apt. 698 Wilsonfurt, DE 13698"/>
    <s v="Landline"/>
    <s v="1526728983"/>
    <s v="9 AM - 8 PM"/>
    <n v="11"/>
    <s v="Not Available"/>
    <s v="None"/>
    <s v="57750"/>
    <d v="2024-03-29T00:00:00"/>
    <n v="3"/>
    <s v="Mar"/>
    <s v="838973"/>
    <s v="Stacy Schmitt"/>
    <s v="896"/>
    <n v="1124"/>
    <n v="3"/>
    <n v="1348.8000000000002"/>
    <n v="449.60000000000008"/>
    <n v="0.28000000000000003"/>
    <n v="377.6640000000001"/>
    <n v="0.28000000000000003"/>
    <s v="₹1 K"/>
  </r>
  <r>
    <s v="Maharashtra"/>
    <s v="Mumbai"/>
    <s v="Women"/>
    <s v="T-Shirts"/>
    <s v="96"/>
    <s v="423058"/>
    <s v="Owned"/>
    <d v="2022-09-07T00:00:00"/>
    <n v="1100"/>
    <s v="Tammy Hurst"/>
    <s v="M82"/>
    <s v="9888 Koch Fords Burkeview, IN 05635"/>
    <s v="Landline"/>
    <s v="0826555044"/>
    <s v="10 AM - 7 PM"/>
    <n v="13"/>
    <s v="Not Available"/>
    <s v="CCTV, Alarm"/>
    <s v="95050"/>
    <d v="2024-03-31T00:00:00"/>
    <n v="3"/>
    <s v="Mar"/>
    <s v="709624"/>
    <s v="Annette Conrad"/>
    <s v="976"/>
    <n v="2329"/>
    <n v="3"/>
    <n v="2794.8"/>
    <n v="931.6"/>
    <n v="0.35"/>
    <n v="978.18"/>
    <n v="0.35"/>
    <s v="₹3 K"/>
  </r>
  <r>
    <s v="Rajasthan"/>
    <s v="Jaipur"/>
    <s v="Men"/>
    <s v="T-Shirts"/>
    <s v="63"/>
    <s v="426085"/>
    <s v="Rented"/>
    <d v="2022-11-20T00:00:00"/>
    <n v="1300"/>
    <s v="Aaron Ortiz"/>
    <s v="M94"/>
    <s v="347 Ian Key Lake Catherineville, TN 54608"/>
    <s v="Landline"/>
    <s v="0006624212"/>
    <s v="10 AM - 7 PM"/>
    <n v="18"/>
    <s v="Not Available"/>
    <s v="Alarm"/>
    <s v="55255"/>
    <d v="2024-03-10T00:00:00"/>
    <n v="3"/>
    <s v="Mar"/>
    <s v="905237"/>
    <s v="Jessica Murphy"/>
    <s v="436"/>
    <n v="1375"/>
    <n v="5"/>
    <n v="2750"/>
    <n v="550"/>
    <n v="0.22"/>
    <n v="605"/>
    <n v="0.22"/>
    <s v="₹3 K"/>
  </r>
  <r>
    <s v="Uttar Pradesh"/>
    <s v="Lucknow"/>
    <s v="Women"/>
    <s v="Dresses"/>
    <s v="18"/>
    <s v="427142"/>
    <s v="Rented"/>
    <d v="2023-04-24T00:00:00"/>
    <n v="1400"/>
    <s v="Natalie Haynes"/>
    <s v="M21"/>
    <s v="310 Curtis Cove Port Amandachester, ME 34014"/>
    <s v="Landline"/>
    <s v="2268460475"/>
    <s v="11 AM - 8 PM"/>
    <n v="17"/>
    <s v="Not Available"/>
    <s v="CCTV"/>
    <s v="85439"/>
    <d v="2024-03-21T00:00:00"/>
    <n v="3"/>
    <s v="Mar"/>
    <s v="111150"/>
    <s v="Michael Ramos"/>
    <s v="288"/>
    <n v="2335"/>
    <n v="4"/>
    <n v="3736"/>
    <n v="934"/>
    <n v="0.35"/>
    <n v="1307.5999999999999"/>
    <n v="0.35"/>
    <s v="₹4 K"/>
  </r>
  <r>
    <s v="Uttar Pradesh"/>
    <s v="Agra"/>
    <s v="Women"/>
    <s v="Pants"/>
    <s v="20"/>
    <s v="431573"/>
    <s v="Owned"/>
    <d v="2024-07-24T00:00:00"/>
    <n v="1100"/>
    <s v="Zachary Cooper"/>
    <s v="M25"/>
    <s v="Unit 6171 Box 6111 DPO AE 20860"/>
    <s v="Mobile"/>
    <s v="8399905829"/>
    <s v="11 AM - 8 PM"/>
    <n v="5"/>
    <s v="Available"/>
    <s v="CCTV, Alarm"/>
    <s v="56654"/>
    <d v="2024-03-23T00:00:00"/>
    <n v="3"/>
    <s v="Mar"/>
    <s v="621103"/>
    <s v="Joan Diaz"/>
    <s v="952"/>
    <n v="2280"/>
    <n v="6"/>
    <n v="5472"/>
    <n v="912"/>
    <n v="0.35"/>
    <n v="1915.1999999999998"/>
    <n v="0.35"/>
    <s v="₹5 K"/>
  </r>
  <r>
    <s v="Uttar Pradesh"/>
    <s v="Noida"/>
    <s v="Women"/>
    <s v="Shoes"/>
    <s v="64"/>
    <s v="423729"/>
    <s v="Owned"/>
    <d v="2022-02-27T00:00:00"/>
    <n v="800"/>
    <s v="Barry White"/>
    <s v="M11"/>
    <s v="802 James Shore Gordonchester, RI 03878"/>
    <s v="Mobile"/>
    <s v="7266241769"/>
    <s v="10 AM - 9 PM"/>
    <n v="12"/>
    <s v="Not Available"/>
    <s v="CCTV, Alarm"/>
    <s v="27032"/>
    <d v="2024-03-31T00:00:00"/>
    <n v="3"/>
    <s v="Mar"/>
    <s v="151932"/>
    <s v="Thomas Shaw"/>
    <s v="572"/>
    <n v="2080"/>
    <n v="8"/>
    <n v="6656"/>
    <n v="832"/>
    <n v="0.35"/>
    <n v="2329.6"/>
    <n v="0.35"/>
    <s v="₹7 K"/>
  </r>
  <r>
    <s v="Maharashtra"/>
    <s v="Satara"/>
    <s v="Men"/>
    <s v="Hoodies"/>
    <s v="63"/>
    <s v="431132"/>
    <s v="Owned"/>
    <d v="2023-02-27T00:00:00"/>
    <n v="1100"/>
    <s v="Cindy Zhang"/>
    <s v="M96"/>
    <s v="09378 Bullock Dam Jayland, RI 71387"/>
    <s v="Mobile"/>
    <s v="6222550833"/>
    <s v="10 AM - 7 PM"/>
    <n v="12"/>
    <s v="Not Available"/>
    <s v="None"/>
    <s v="32633"/>
    <d v="2024-03-12T00:00:00"/>
    <n v="3"/>
    <s v="Mar"/>
    <s v="796757"/>
    <s v="Haley Ferrell"/>
    <s v="591"/>
    <n v="1201"/>
    <n v="1"/>
    <n v="480.40000000000003"/>
    <n v="480.40000000000003"/>
    <n v="0.22"/>
    <n v="105.688"/>
    <n v="0.22"/>
    <s v="₹480.4"/>
  </r>
  <r>
    <s v="Puducherry"/>
    <s v="Pondicherry"/>
    <s v="Men"/>
    <s v="Jeans"/>
    <s v="63"/>
    <s v="405274"/>
    <s v="Owned"/>
    <d v="2023-02-21T00:00:00"/>
    <n v="800"/>
    <s v="Stephen Baker"/>
    <s v="M42"/>
    <s v="488 Massey Station Johnton, MS 10645"/>
    <s v="Landline"/>
    <s v="2986540123"/>
    <s v="9 AM - 8 PM"/>
    <n v="20"/>
    <s v="Not Available"/>
    <s v="None"/>
    <s v="65395"/>
    <d v="2024-03-30T00:00:00"/>
    <n v="3"/>
    <s v="Mar"/>
    <s v="571758"/>
    <s v="Gregory Evans"/>
    <s v="822"/>
    <n v="2736"/>
    <n v="5"/>
    <n v="5472"/>
    <n v="1094.4000000000001"/>
    <n v="0.22"/>
    <n v="1203.8399999999999"/>
    <n v="0.22"/>
    <s v="₹5 K"/>
  </r>
  <r>
    <s v="Chhattisgarh"/>
    <s v="Chhattisgarh"/>
    <s v="Kids"/>
    <s v="Shirts"/>
    <s v="20"/>
    <s v="411625"/>
    <s v="Owned"/>
    <d v="2022-06-12T00:00:00"/>
    <n v="1200"/>
    <s v="Angela Rangel"/>
    <s v="M86"/>
    <s v="733 Berg Grove Buckland, ND 95623"/>
    <s v="Mobile"/>
    <s v="6592417168"/>
    <s v="10 AM - 9 PM"/>
    <n v="17"/>
    <s v="Not Available"/>
    <s v="CCTV"/>
    <s v="67003"/>
    <d v="2024-03-07T00:00:00"/>
    <n v="3"/>
    <s v="Mar"/>
    <s v="344914"/>
    <s v="Troy Cox"/>
    <s v="240"/>
    <n v="2785"/>
    <n v="6"/>
    <n v="6684"/>
    <n v="1114"/>
    <n v="0.28000000000000003"/>
    <n v="1871.5200000000002"/>
    <n v="0.28000000000000003"/>
    <s v="₹7 K"/>
  </r>
  <r>
    <s v="Andhra Pradesh"/>
    <s v="Visakhapatnam"/>
    <s v="Women"/>
    <s v="Skirts"/>
    <s v="50"/>
    <s v="400872"/>
    <s v="Rented"/>
    <d v="2020-05-16T00:00:00"/>
    <n v="1100"/>
    <s v="James Ward"/>
    <s v="M53"/>
    <s v="61167 Curtis Wells Apt. 799 Christineport, OR 21353"/>
    <s v="Landline"/>
    <s v="1978656861"/>
    <s v="9 AM - 8 PM"/>
    <n v="10"/>
    <s v="Not Available"/>
    <s v="Alarm"/>
    <s v="46139"/>
    <d v="2024-03-12T00:00:00"/>
    <n v="3"/>
    <s v="Mar"/>
    <s v="139727"/>
    <s v="William Smith"/>
    <s v="430"/>
    <n v="1118"/>
    <n v="3"/>
    <n v="1341.6000000000001"/>
    <n v="447.20000000000005"/>
    <n v="0.35"/>
    <n v="469.56"/>
    <n v="0.35"/>
    <s v="₹1 K"/>
  </r>
  <r>
    <s v="Maharashtra"/>
    <s v="Nagpur"/>
    <s v="Women"/>
    <s v="Shirts"/>
    <s v="87"/>
    <s v="410664"/>
    <s v="Rented"/>
    <d v="2024-01-26T00:00:00"/>
    <n v="1100"/>
    <s v="Rebekah Jones"/>
    <s v="M43"/>
    <s v="42388 Joshua Crescent Apt. 299 Sharontown, DE 16746"/>
    <s v="Landline"/>
    <s v="5515669174"/>
    <s v="10 AM - 7 PM"/>
    <n v="4"/>
    <s v="Available"/>
    <s v="CCTV"/>
    <s v="62810"/>
    <d v="2024-03-11T00:00:00"/>
    <n v="3"/>
    <s v="Mar"/>
    <s v="897060"/>
    <s v="Jose George"/>
    <s v="982"/>
    <n v="682"/>
    <n v="8"/>
    <n v="2182.4"/>
    <n v="272.8"/>
    <n v="0.35"/>
    <n v="763.84"/>
    <n v="0.35"/>
    <s v="₹2 K"/>
  </r>
  <r>
    <s v="Gujarat"/>
    <s v="Rajkot"/>
    <s v="Men"/>
    <s v="Shoes"/>
    <s v="25"/>
    <s v="401953"/>
    <s v="Owned"/>
    <d v="2020-03-09T00:00:00"/>
    <n v="1100"/>
    <s v="Justin Carr"/>
    <s v="M4"/>
    <s v="357 Thompson Tunnel Apt. 430 North Martin, CA 98673"/>
    <s v="Landline"/>
    <s v="10090204341"/>
    <s v="11 AM - 8 PM"/>
    <n v="20"/>
    <s v="Available"/>
    <s v="Alarm"/>
    <s v="19656"/>
    <d v="2024-03-21T00:00:00"/>
    <n v="3"/>
    <s v="Mar"/>
    <s v="831972"/>
    <s v="Pamela Hayes"/>
    <s v="940"/>
    <n v="2771"/>
    <n v="6"/>
    <n v="6650.4000000000015"/>
    <n v="1108.4000000000003"/>
    <n v="0.22"/>
    <n v="1463.0880000000004"/>
    <n v="0.22"/>
    <s v="₹7 K"/>
  </r>
  <r>
    <s v="Uttar Pradesh"/>
    <s v="Varanasi"/>
    <s v="Kids"/>
    <s v="Skirts"/>
    <s v="69"/>
    <s v="426728"/>
    <s v="Owned"/>
    <d v="2021-09-26T00:00:00"/>
    <n v="1100"/>
    <s v="Jennifer Baxter"/>
    <s v="M12"/>
    <s v="60945 Shea Locks Frederickview, KS 28691"/>
    <s v="Landline"/>
    <s v="5126175190"/>
    <s v="10 AM - 7 PM"/>
    <n v="12"/>
    <s v="Available"/>
    <s v="CCTV, Alarm"/>
    <s v="26459"/>
    <d v="2024-03-24T00:00:00"/>
    <n v="3"/>
    <s v="Mar"/>
    <s v="669483"/>
    <s v="Darryl Lewis"/>
    <s v="545"/>
    <n v="2411"/>
    <n v="6"/>
    <n v="5786.4000000000015"/>
    <n v="964.4000000000002"/>
    <n v="0.28000000000000003"/>
    <n v="1620.1920000000005"/>
    <n v="0.28000000000000003"/>
    <s v="₹6 K"/>
  </r>
  <r>
    <s v="Maharashtra"/>
    <s v="Nashik"/>
    <s v="Men"/>
    <s v="Shirts"/>
    <s v="56"/>
    <s v="429404"/>
    <s v="Owned"/>
    <d v="2020-06-23T00:00:00"/>
    <n v="1200"/>
    <s v="Terri Edwards"/>
    <s v="M73"/>
    <s v="3678 Loretta Trail Suite 643 Albertburgh, MT 00516"/>
    <s v="Landline"/>
    <s v="1954963661"/>
    <s v="11 AM - 8 PM"/>
    <n v="20"/>
    <s v="Available"/>
    <s v="Alarm"/>
    <s v="46246"/>
    <d v="2024-03-23T00:00:00"/>
    <n v="3"/>
    <s v="Mar"/>
    <s v="327710"/>
    <s v="Cody King"/>
    <s v="692"/>
    <n v="605"/>
    <n v="7"/>
    <n v="1694"/>
    <n v="242"/>
    <n v="0.22"/>
    <n v="372.68"/>
    <n v="0.22"/>
    <s v="₹2 K"/>
  </r>
  <r>
    <s v="Maharashtra"/>
    <s v="Solapur"/>
    <s v="Men"/>
    <s v="Skirts"/>
    <s v="75"/>
    <s v="401461"/>
    <s v="Rented"/>
    <d v="2021-09-04T00:00:00"/>
    <n v="1300"/>
    <s v="James Martin"/>
    <s v="M75"/>
    <s v="06402 Gibbs Plaza Apt. 428 Suttonland, IN 04895"/>
    <s v="Mobile"/>
    <s v="9339543853"/>
    <s v="10 AM - 9 PM"/>
    <n v="4"/>
    <s v="Not Available"/>
    <s v="CCTV"/>
    <s v="75313"/>
    <d v="2024-03-13T00:00:00"/>
    <n v="3"/>
    <s v="Mar"/>
    <s v="318363"/>
    <s v="Laurie Taylor"/>
    <s v="761"/>
    <n v="1643"/>
    <n v="5"/>
    <n v="3286"/>
    <n v="657.2"/>
    <n v="0.22"/>
    <n v="722.92"/>
    <n v="0.22"/>
    <s v="₹3 K"/>
  </r>
  <r>
    <s v="Uttar Pradesh"/>
    <s v="Meerut"/>
    <s v="Men"/>
    <s v="Skirts"/>
    <s v="68"/>
    <s v="439014"/>
    <s v="Rented"/>
    <d v="2022-11-14T00:00:00"/>
    <n v="1000"/>
    <s v="Jessica Brown"/>
    <s v="M59"/>
    <s v="042 Brenda Lane Johnsonshire, UT 91739"/>
    <s v="Landline"/>
    <s v="10400523328"/>
    <s v="9 AM - 8 PM"/>
    <n v="9"/>
    <s v="Not Available"/>
    <s v="CCTV, Alarm"/>
    <s v="75032"/>
    <d v="2024-03-07T00:00:00"/>
    <n v="3"/>
    <s v="Mar"/>
    <s v="567909"/>
    <s v="Frank Koch"/>
    <s v="980"/>
    <n v="1730"/>
    <n v="6"/>
    <n v="4152"/>
    <n v="692"/>
    <n v="0.22"/>
    <n v="913.44"/>
    <n v="0.22"/>
    <s v="₹4 K"/>
  </r>
  <r>
    <s v="Haryana"/>
    <s v="Faridabad"/>
    <s v="Men"/>
    <s v="Dresses"/>
    <s v="99"/>
    <s v="403634"/>
    <s v="Owned"/>
    <d v="2022-11-05T00:00:00"/>
    <n v="1200"/>
    <s v="Theresa Martinez"/>
    <s v="M100"/>
    <s v="880 Bell Spur Apt. 238 Jordanbury, MD 90300"/>
    <s v="Mobile"/>
    <s v="9070804799"/>
    <s v="10 AM - 7 PM"/>
    <n v="17"/>
    <s v="Not Available"/>
    <s v="CCTV, Alarm"/>
    <s v="93838"/>
    <d v="2024-03-17T00:00:00"/>
    <n v="3"/>
    <s v="Mar"/>
    <s v="539813"/>
    <s v="Tammy Lewis"/>
    <s v="370"/>
    <n v="1071"/>
    <n v="7"/>
    <n v="2998.8"/>
    <n v="428.40000000000003"/>
    <n v="0.22"/>
    <n v="659.73599999999999"/>
    <n v="0.22"/>
    <s v="₹3 K"/>
  </r>
  <r>
    <s v="Jammu and Kashmir"/>
    <s v="Jammu"/>
    <s v="Women"/>
    <s v="Pants"/>
    <s v="70"/>
    <s v="418375"/>
    <s v="Owned"/>
    <d v="2021-04-30T00:00:00"/>
    <n v="800"/>
    <s v="Rhonda Jones PhD"/>
    <s v="M53"/>
    <s v="34315 Lawrence Highway Apt. 980 Lake Marilyn, WI 19002"/>
    <s v="Mobile"/>
    <s v="7110808342"/>
    <s v="10 AM - 7 PM"/>
    <n v="10"/>
    <s v="Available"/>
    <s v="CCTV, Alarm"/>
    <s v="76400"/>
    <d v="2024-03-23T00:00:00"/>
    <n v="3"/>
    <s v="Mar"/>
    <s v="584399"/>
    <s v="Jocelyn Kennedy"/>
    <s v="835"/>
    <n v="1044"/>
    <n v="1"/>
    <n v="417.6"/>
    <n v="417.6"/>
    <n v="0.35"/>
    <n v="146.16"/>
    <n v="0.35"/>
    <s v="₹417.6"/>
  </r>
  <r>
    <s v="Gujarat"/>
    <s v="Vadodara"/>
    <s v="Men"/>
    <s v="Jackets"/>
    <s v="75"/>
    <s v="432651"/>
    <s v="Rented"/>
    <d v="2021-02-19T00:00:00"/>
    <n v="1300"/>
    <s v="Jennifer Chavez"/>
    <s v="M77"/>
    <s v="37788 Edwards Meadows Delgadomouth, AK 10954"/>
    <s v="Landline"/>
    <s v="5415436202"/>
    <s v="11 AM - 8 PM"/>
    <n v="10"/>
    <s v="Not Available"/>
    <s v="CCTV, Alarm"/>
    <s v="62023"/>
    <d v="2024-03-29T00:00:00"/>
    <n v="3"/>
    <s v="Mar"/>
    <s v="947637"/>
    <s v="Kim Casey"/>
    <s v="857"/>
    <n v="917"/>
    <n v="1"/>
    <n v="366.8"/>
    <n v="366.8"/>
    <n v="0.22"/>
    <n v="80.695999999999998"/>
    <n v="0.22"/>
    <s v="₹366.8"/>
  </r>
  <r>
    <s v="Uttar Pradesh"/>
    <s v="Lucknow"/>
    <s v="Kids"/>
    <s v="Skirts"/>
    <s v="10"/>
    <s v="430006"/>
    <s v="Owned"/>
    <d v="2021-08-26T00:00:00"/>
    <n v="1400"/>
    <s v="Edwin White"/>
    <s v="M90"/>
    <s v="403 Nathan Forest Suite 103 Wilsontown, NY 46132"/>
    <s v="Landline"/>
    <s v="11006506871"/>
    <s v="9 AM - 8 PM"/>
    <n v="8"/>
    <s v="Available"/>
    <s v="CCTV"/>
    <s v="20510"/>
    <d v="2024-03-30T00:00:00"/>
    <n v="3"/>
    <s v="Mar"/>
    <s v="927157"/>
    <s v="Samuel Gonzalez"/>
    <s v="877"/>
    <n v="1622"/>
    <n v="3"/>
    <n v="1946.4"/>
    <n v="648.80000000000007"/>
    <n v="0.28000000000000003"/>
    <n v="544.99200000000008"/>
    <n v="0.28000000000000003"/>
    <s v="₹2 K"/>
  </r>
  <r>
    <s v="Madhya Pradesh"/>
    <s v="Bhopal"/>
    <s v="Men"/>
    <s v="Shirts"/>
    <s v="10"/>
    <s v="405177"/>
    <s v="Owned"/>
    <d v="2020-02-29T00:00:00"/>
    <n v="1400"/>
    <s v="Travis Schmidt"/>
    <s v="M42"/>
    <s v="Unit 0691 Box 5610 DPO AE 84593"/>
    <s v="Landline"/>
    <s v="0989283495"/>
    <s v="9 AM - 8 PM"/>
    <n v="11"/>
    <s v="Not Available"/>
    <s v="CCTV"/>
    <s v="23029"/>
    <d v="2024-03-25T00:00:00"/>
    <n v="3"/>
    <s v="Mar"/>
    <s v="669339"/>
    <s v="Ellen Turner"/>
    <s v="942"/>
    <n v="2847"/>
    <n v="3"/>
    <n v="3416.4"/>
    <n v="1138.8"/>
    <n v="0.22"/>
    <n v="751.60800000000006"/>
    <n v="0.22"/>
    <s v="₹3 K"/>
  </r>
  <r>
    <s v="Andhra Pradesh"/>
    <s v="Visakhapatnam"/>
    <s v="Women"/>
    <s v="Jackets"/>
    <s v="67"/>
    <s v="401894"/>
    <s v="Owned"/>
    <d v="2023-06-02T00:00:00"/>
    <n v="1200"/>
    <s v="Jessica Hess"/>
    <s v="M32"/>
    <s v="36329 House Lane Lake James, WY 10216"/>
    <s v="Mobile"/>
    <s v="7287504946"/>
    <s v="10 AM - 9 PM"/>
    <n v="17"/>
    <s v="Available"/>
    <s v="None"/>
    <s v="78276"/>
    <d v="2024-03-23T00:00:00"/>
    <n v="3"/>
    <s v="Mar"/>
    <s v="468356"/>
    <s v="Jason Miller"/>
    <s v="713"/>
    <n v="2723"/>
    <n v="2"/>
    <n v="2178.4"/>
    <n v="1089.2"/>
    <n v="0.35"/>
    <n v="762.43999999999994"/>
    <n v="0.35"/>
    <s v="₹2 K"/>
  </r>
  <r>
    <s v="Maharashtra"/>
    <s v="Kolhapur"/>
    <s v="Men"/>
    <s v="Skirts"/>
    <s v="43"/>
    <s v="431771"/>
    <s v="Rented"/>
    <d v="2023-09-18T00:00:00"/>
    <n v="1100"/>
    <s v="Hunter Tucker"/>
    <s v="M54"/>
    <s v="Unit 3292 Box 4592 DPO AE 30941"/>
    <s v="Mobile"/>
    <s v="8177620354"/>
    <s v="11 AM - 8 PM"/>
    <n v="20"/>
    <s v="Available"/>
    <s v="None"/>
    <s v="15242"/>
    <d v="2024-03-31T00:00:00"/>
    <n v="3"/>
    <s v="Mar"/>
    <s v="992502"/>
    <s v="Donna Andrade"/>
    <s v="639"/>
    <n v="2054"/>
    <n v="5"/>
    <n v="4108"/>
    <n v="821.6"/>
    <n v="0.22"/>
    <n v="903.76"/>
    <n v="0.22"/>
    <s v="₹4 K"/>
  </r>
  <r>
    <s v="Gujarat"/>
    <s v="Vadodara"/>
    <s v="Kids"/>
    <s v="Shoes"/>
    <s v="28"/>
    <s v="426795"/>
    <s v="Owned"/>
    <d v="2020-09-07T00:00:00"/>
    <n v="800"/>
    <s v="Matthew Allen"/>
    <s v="M33"/>
    <s v="248 Mills Shoals Suite 303 Lake Anna, NV 39065"/>
    <s v="Landline"/>
    <s v="4045026920"/>
    <s v="10 AM - 7 PM"/>
    <n v="15"/>
    <s v="Not Available"/>
    <s v="CCTV"/>
    <s v="47964"/>
    <d v="2024-03-12T00:00:00"/>
    <n v="3"/>
    <s v="Mar"/>
    <s v="869641"/>
    <s v="Danielle Byrd"/>
    <s v="669"/>
    <n v="2966"/>
    <n v="6"/>
    <n v="7118.4000000000015"/>
    <n v="1186.4000000000003"/>
    <n v="0.28000000000000003"/>
    <n v="1993.1520000000005"/>
    <n v="0.28000000000000003"/>
    <s v="₹7 K"/>
  </r>
  <r>
    <s v="Gujarat"/>
    <s v="Ahmedabad"/>
    <s v="Kids"/>
    <s v="Sweaters"/>
    <s v="83"/>
    <s v="438273"/>
    <s v="Rented"/>
    <d v="2022-01-16T00:00:00"/>
    <n v="1100"/>
    <s v="Jason Spencer"/>
    <s v="M68"/>
    <s v="4881 Regina Parkways Apt. 937 South Loribury, DE 02394"/>
    <s v="Landline"/>
    <s v="15689499131"/>
    <s v="10 AM - 9 PM"/>
    <n v="7"/>
    <s v="Available"/>
    <s v="Alarm"/>
    <s v="36854"/>
    <d v="2024-03-19T00:00:00"/>
    <n v="3"/>
    <s v="Mar"/>
    <s v="160096"/>
    <s v="Whitney Brown"/>
    <s v="461"/>
    <n v="2261"/>
    <n v="2"/>
    <n v="1808.8000000000002"/>
    <n v="904.40000000000009"/>
    <n v="0.28000000000000003"/>
    <n v="506.46400000000011"/>
    <n v="0.28000000000000003"/>
    <s v="₹2 K"/>
  </r>
  <r>
    <s v="Karnataka"/>
    <s v="Mysuru"/>
    <s v="Kids"/>
    <s v="Shirts"/>
    <s v="24"/>
    <s v="431573"/>
    <s v="Rented"/>
    <d v="2022-01-07T00:00:00"/>
    <n v="1200"/>
    <s v="Steven Johnson"/>
    <s v="M70"/>
    <s v="675 Sarah Ranch Suite 112 Johnsonside, WY 05386"/>
    <s v="Landline"/>
    <s v="1771568583"/>
    <s v="9 AM - 8 PM"/>
    <n v="10"/>
    <s v="Not Available"/>
    <s v="CCTV, Alarm"/>
    <s v="56144"/>
    <d v="2024-03-04T00:00:00"/>
    <n v="3"/>
    <s v="Mar"/>
    <s v="987792"/>
    <s v="Lucas Hawkins"/>
    <s v="207"/>
    <n v="2092"/>
    <n v="1"/>
    <n v="836.80000000000007"/>
    <n v="836.80000000000007"/>
    <n v="0.28000000000000003"/>
    <n v="234.30400000000003"/>
    <n v="0.28000000000000003"/>
    <s v="₹836.8"/>
  </r>
  <r>
    <s v="Karnataka"/>
    <s v="Bengaluru"/>
    <s v="Men"/>
    <s v="Skirts"/>
    <s v="96"/>
    <s v="416897"/>
    <s v="Rented"/>
    <d v="2024-09-30T00:00:00"/>
    <n v="1000"/>
    <s v="Lucas Cruz"/>
    <s v="M83"/>
    <s v="98113 Perez Drives North Jonborough, OK 04860"/>
    <s v="Mobile"/>
    <s v="7742087965"/>
    <s v="9 AM - 8 PM"/>
    <n v="4"/>
    <s v="Not Available"/>
    <s v="CCTV"/>
    <s v="73970"/>
    <d v="2024-03-04T00:00:00"/>
    <n v="3"/>
    <s v="Mar"/>
    <s v="357788"/>
    <s v="Kim Miller"/>
    <s v="714"/>
    <n v="1689"/>
    <n v="6"/>
    <n v="4053.6000000000004"/>
    <n v="675.6"/>
    <n v="0.22"/>
    <n v="891.79200000000003"/>
    <n v="0.22"/>
    <s v="₹4 K"/>
  </r>
  <r>
    <s v="West Bengal"/>
    <s v="Kolkata"/>
    <s v="Kids"/>
    <s v="Jackets"/>
    <s v="74"/>
    <s v="410181"/>
    <s v="Rented"/>
    <d v="2021-03-27T00:00:00"/>
    <n v="950"/>
    <s v="Teresa Gonzalez"/>
    <s v="M79"/>
    <s v="PSC 8626, Box 4393 APO AP 79469"/>
    <s v="Landline"/>
    <s v="18925806526"/>
    <s v="10 AM - 7 PM"/>
    <n v="10"/>
    <s v="Available"/>
    <s v="CCTV"/>
    <s v="10263"/>
    <d v="2024-03-07T00:00:00"/>
    <n v="3"/>
    <s v="Mar"/>
    <s v="863665"/>
    <s v="Gregory Woods"/>
    <s v="381"/>
    <n v="2294"/>
    <n v="4"/>
    <n v="3670.4"/>
    <n v="917.6"/>
    <n v="0.28000000000000003"/>
    <n v="1027.7120000000002"/>
    <n v="0.28000000000000003"/>
    <s v="₹4 K"/>
  </r>
  <r>
    <s v="Gujarat"/>
    <s v="Vadodara"/>
    <s v="Men"/>
    <s v="Pants"/>
    <s v="81"/>
    <s v="422012"/>
    <s v="Rented"/>
    <d v="2023-07-15T00:00:00"/>
    <n v="1200"/>
    <s v="Megan Cox"/>
    <s v="M15"/>
    <s v="7550 Jason Plain Heatherfort, OR 90069"/>
    <s v="Mobile"/>
    <s v="6551306451"/>
    <s v="11 AM - 8 PM"/>
    <n v="5"/>
    <s v="Available"/>
    <s v="CCTV, Alarm"/>
    <s v="77404"/>
    <d v="2024-03-13T00:00:00"/>
    <n v="3"/>
    <s v="Mar"/>
    <s v="795909"/>
    <s v="John Curtis"/>
    <s v="467"/>
    <n v="2211"/>
    <n v="4"/>
    <n v="3537.6000000000004"/>
    <n v="884.40000000000009"/>
    <n v="0.22"/>
    <n v="778.27200000000005"/>
    <n v="0.22"/>
    <s v="₹4 K"/>
  </r>
  <r>
    <s v="Telangana"/>
    <s v="Hyderabad"/>
    <s v="Men"/>
    <s v="T-Shirts"/>
    <s v="100"/>
    <s v="428411"/>
    <s v="Rented"/>
    <d v="2021-12-21T00:00:00"/>
    <n v="800"/>
    <s v="Jermaine Solomon"/>
    <s v="M35"/>
    <s v="PSC 7111, Box 2566 APO AA 63781"/>
    <s v="Landline"/>
    <s v="3127252655"/>
    <s v="9 AM - 8 PM"/>
    <n v="13"/>
    <s v="Available"/>
    <s v="None"/>
    <s v="74746"/>
    <d v="2024-03-09T00:00:00"/>
    <n v="3"/>
    <s v="Mar"/>
    <s v="995228"/>
    <s v="Brittany Williams"/>
    <s v="401"/>
    <n v="1231"/>
    <n v="6"/>
    <n v="2954.4"/>
    <n v="492.40000000000003"/>
    <n v="0.22"/>
    <n v="649.96800000000007"/>
    <n v="0.22"/>
    <s v="₹3 K"/>
  </r>
  <r>
    <s v="Maharashtra"/>
    <s v="Mumbai"/>
    <s v="Men"/>
    <s v="Hoodies"/>
    <s v="19"/>
    <s v="404870"/>
    <s v="Rented"/>
    <d v="2023-10-31T00:00:00"/>
    <n v="1100"/>
    <s v="Ashley Gomez"/>
    <s v="M56"/>
    <s v="58480 Jenna Crossing Apt. 064 South Annamouth, AR 11030"/>
    <s v="Landline"/>
    <s v="3488467998"/>
    <s v="10 AM - 7 PM"/>
    <n v="15"/>
    <s v="Available"/>
    <s v="Alarm"/>
    <s v="57441"/>
    <d v="2024-03-12T00:00:00"/>
    <n v="3"/>
    <s v="Mar"/>
    <s v="148850"/>
    <s v="Christian Ramirez"/>
    <s v="465"/>
    <n v="2128"/>
    <n v="3"/>
    <n v="2553.6000000000004"/>
    <n v="851.20000000000016"/>
    <n v="0.22"/>
    <n v="561.79200000000003"/>
    <n v="0.22"/>
    <s v="₹3 K"/>
  </r>
  <r>
    <s v="Andhra Pradesh"/>
    <s v="Visakhapatnam"/>
    <s v="Men"/>
    <s v="Dresses"/>
    <s v="67"/>
    <s v="436896"/>
    <s v="Rented"/>
    <d v="2023-06-10T00:00:00"/>
    <n v="1200"/>
    <s v="Jonathan Lee"/>
    <s v="M69"/>
    <s v="838 Stevens Vista Cruzberg, NC 82015"/>
    <s v="Landline"/>
    <s v="4087438451"/>
    <s v="11 AM - 8 PM"/>
    <n v="16"/>
    <s v="Available"/>
    <s v="Alarm"/>
    <s v="64833"/>
    <d v="2024-03-20T00:00:00"/>
    <n v="3"/>
    <s v="Mar"/>
    <s v="986033"/>
    <s v="Rebecca Eaton"/>
    <s v="354"/>
    <n v="1638"/>
    <n v="4"/>
    <n v="2620.8000000000002"/>
    <n v="655.20000000000005"/>
    <n v="0.22"/>
    <n v="576.57600000000002"/>
    <n v="0.22"/>
    <s v="₹3 K"/>
  </r>
  <r>
    <s v="Kerala"/>
    <s v="Kochi"/>
    <s v="Women"/>
    <s v="Skirts"/>
    <s v="53"/>
    <s v="415784"/>
    <s v="Rented"/>
    <d v="2023-06-25T00:00:00"/>
    <n v="800"/>
    <s v="William Smith"/>
    <s v="M72"/>
    <s v="742 Chandler Branch Apt. 463 New Rachelhaven, NJ 60193"/>
    <s v="Landline"/>
    <s v="0942598656"/>
    <s v="10 AM - 7 PM"/>
    <n v="4"/>
    <s v="Not Available"/>
    <s v="CCTV"/>
    <s v="14674"/>
    <d v="2024-03-29T00:00:00"/>
    <n v="3"/>
    <s v="Mar"/>
    <s v="591961"/>
    <s v="Jennifer Gardner"/>
    <s v="856"/>
    <n v="1609"/>
    <n v="2"/>
    <n v="1287.2"/>
    <n v="643.6"/>
    <n v="0.35"/>
    <n v="450.52"/>
    <n v="0.35"/>
    <s v="₹1 K"/>
  </r>
  <r>
    <s v="Gujarat"/>
    <s v="Vadodara"/>
    <s v="Kids"/>
    <s v="Sweaters"/>
    <s v="25"/>
    <s v="433045"/>
    <s v="Rented"/>
    <d v="2021-04-28T00:00:00"/>
    <n v="800"/>
    <s v="Paul Scott"/>
    <s v="M99"/>
    <s v="256 Marissa River Apt. 420 New Samantha, GA 26278"/>
    <s v="Mobile"/>
    <s v="8562853513"/>
    <s v="10 AM - 9 PM"/>
    <n v="20"/>
    <s v="Not Available"/>
    <s v="CCTV"/>
    <s v="10729"/>
    <d v="2024-03-18T00:00:00"/>
    <n v="3"/>
    <s v="Mar"/>
    <s v="877380"/>
    <s v="Lisa Mooney"/>
    <s v="588"/>
    <n v="1017"/>
    <n v="5"/>
    <n v="2034"/>
    <n v="406.8"/>
    <n v="0.28000000000000003"/>
    <n v="569.5200000000001"/>
    <n v="0.28000000000000003"/>
    <s v="₹2 K"/>
  </r>
  <r>
    <s v="Delhi"/>
    <s v="New Delhi"/>
    <s v="Women"/>
    <s v="Sweaters"/>
    <s v="62"/>
    <s v="437434"/>
    <s v="Owned"/>
    <d v="2020-06-27T00:00:00"/>
    <n v="1200"/>
    <s v="Krista Anderson"/>
    <s v="M17"/>
    <s v="65182 Michael Street Suite 548 Chambersport, WI 65056"/>
    <s v="Landline"/>
    <s v="18060924638"/>
    <s v="10 AM - 7 PM"/>
    <n v="5"/>
    <s v="Available"/>
    <s v="CCTV, Alarm"/>
    <s v="80102"/>
    <d v="2024-03-14T00:00:00"/>
    <n v="3"/>
    <s v="Mar"/>
    <s v="952289"/>
    <s v="Stanley Castaneda"/>
    <s v="616"/>
    <n v="587"/>
    <n v="8"/>
    <n v="1878.4"/>
    <n v="234.8"/>
    <n v="0.35"/>
    <n v="657.43999999999994"/>
    <n v="0.35"/>
    <s v="₹2 K"/>
  </r>
  <r>
    <s v="Madhya Pradesh"/>
    <s v="Bhopal"/>
    <s v="Women"/>
    <s v="Jeans"/>
    <s v="99"/>
    <s v="426573"/>
    <s v="Rented"/>
    <d v="2020-05-22T00:00:00"/>
    <n v="1100"/>
    <s v="Austin Knight"/>
    <s v="M67"/>
    <s v="1693 Adam Loaf Suite 359 Nicholasport, WY 02318"/>
    <s v="Mobile"/>
    <s v="9715622613"/>
    <s v="10 AM - 7 PM"/>
    <n v="11"/>
    <s v="Available"/>
    <s v="CCTV"/>
    <s v="99189"/>
    <d v="2024-03-19T00:00:00"/>
    <n v="3"/>
    <s v="Mar"/>
    <s v="850845"/>
    <s v="Barbara Mercado"/>
    <s v="712"/>
    <n v="1865"/>
    <n v="2"/>
    <n v="1492"/>
    <n v="746"/>
    <n v="0.35"/>
    <n v="522.19999999999993"/>
    <n v="0.35"/>
    <s v="₹1 K"/>
  </r>
  <r>
    <s v="Maharashtra"/>
    <s v="Thane"/>
    <s v="Men"/>
    <s v="Tops"/>
    <s v="78"/>
    <s v="437106"/>
    <s v="Rented"/>
    <d v="2022-03-07T00:00:00"/>
    <n v="950"/>
    <s v="Shawn Brown"/>
    <s v="M9"/>
    <s v="0373 Lewis Trafficway Tyroneberg, MT 87431"/>
    <s v="Landline"/>
    <s v="3077280209"/>
    <s v="9 AM - 8 PM"/>
    <n v="20"/>
    <s v="Available"/>
    <s v="CCTV, Alarm"/>
    <s v="65352"/>
    <d v="2024-03-30T00:00:00"/>
    <n v="3"/>
    <s v="Mar"/>
    <s v="355172"/>
    <s v="Michael Heath"/>
    <s v="350"/>
    <n v="1063"/>
    <n v="7"/>
    <n v="2976.4"/>
    <n v="425.2"/>
    <n v="0.22"/>
    <n v="654.80799999999999"/>
    <n v="0.22"/>
    <s v="₹3 K"/>
  </r>
  <r>
    <s v="Gujarat"/>
    <s v="Rajkot"/>
    <s v="Men"/>
    <s v="Tops"/>
    <s v="92"/>
    <s v="410077"/>
    <s v="Rented"/>
    <d v="2020-04-25T00:00:00"/>
    <n v="1000"/>
    <s v="Michelle Ortega"/>
    <s v="M43"/>
    <s v="7091 Stacy Port Scottchester, FL 12613"/>
    <s v="Mobile"/>
    <s v="6677245290"/>
    <s v="10 AM - 7 PM"/>
    <n v="20"/>
    <s v="Not Available"/>
    <s v="CCTV"/>
    <s v="77639"/>
    <d v="2024-03-14T00:00:00"/>
    <n v="3"/>
    <s v="Mar"/>
    <s v="120402"/>
    <s v="Ann Humphrey"/>
    <s v="498"/>
    <n v="2294"/>
    <n v="3"/>
    <n v="2752.8"/>
    <n v="917.6"/>
    <n v="0.22"/>
    <n v="605.6160000000001"/>
    <n v="0.22"/>
    <s v="₹3 K"/>
  </r>
  <r>
    <s v="Bihar"/>
    <s v="Patna"/>
    <s v="Women"/>
    <s v="Pants"/>
    <s v="98"/>
    <s v="419646"/>
    <s v="Owned"/>
    <d v="2021-11-01T00:00:00"/>
    <n v="800"/>
    <s v="Brandi Salinas"/>
    <s v="M36"/>
    <s v="5152 Ortiz Courts East William, WY 69252"/>
    <s v="Landline"/>
    <s v="4198433905"/>
    <s v="10 AM - 9 PM"/>
    <n v="4"/>
    <s v="Not Available"/>
    <s v="None"/>
    <s v="97189"/>
    <d v="2024-03-21T00:00:00"/>
    <n v="3"/>
    <s v="Mar"/>
    <s v="318949"/>
    <s v="Leslie Hardy"/>
    <s v="328"/>
    <n v="683"/>
    <n v="2"/>
    <n v="546.4"/>
    <n v="273.2"/>
    <n v="0.35"/>
    <n v="191.23999999999998"/>
    <n v="0.35"/>
    <s v="₹546.4"/>
  </r>
  <r>
    <s v="Maharashtra"/>
    <s v="Jalna"/>
    <s v="Kids"/>
    <s v="Jeans"/>
    <s v="58"/>
    <s v="433463"/>
    <s v="Rented"/>
    <d v="2021-01-10T00:00:00"/>
    <n v="1200"/>
    <s v="Derek Lindsey"/>
    <s v="M59"/>
    <s v="3536 James Vista Lake Larryport, DE 01211"/>
    <s v="Landline"/>
    <s v="2974435012"/>
    <s v="9 AM - 8 PM"/>
    <n v="10"/>
    <s v="Available"/>
    <s v="CCTV"/>
    <s v="39463"/>
    <d v="2024-03-18T00:00:00"/>
    <n v="3"/>
    <s v="Mar"/>
    <s v="451603"/>
    <s v="Ashley Clark"/>
    <s v="457"/>
    <n v="1615"/>
    <n v="5"/>
    <n v="3230"/>
    <n v="646"/>
    <n v="0.28000000000000003"/>
    <n v="904.40000000000009"/>
    <n v="0.28000000000000003"/>
    <s v="₹3 K"/>
  </r>
  <r>
    <s v="Tamil Nadu"/>
    <s v="Coimbatore"/>
    <s v="Kids"/>
    <s v="Sweaters"/>
    <s v="96"/>
    <s v="430397"/>
    <s v="Owned"/>
    <d v="2021-08-18T00:00:00"/>
    <n v="1300"/>
    <s v="Jordan Medina"/>
    <s v="M97"/>
    <s v="1167 Nicole Prairie Apt. 329 Timothyshire, MA 77724"/>
    <s v="Mobile"/>
    <s v="9503955089"/>
    <s v="11 AM - 8 PM"/>
    <n v="13"/>
    <s v="Available"/>
    <s v="None"/>
    <s v="11516"/>
    <d v="2024-03-14T00:00:00"/>
    <n v="3"/>
    <s v="Mar"/>
    <s v="945347"/>
    <s v="Emily Farrell"/>
    <s v="910"/>
    <n v="2031"/>
    <n v="7"/>
    <n v="5686.8"/>
    <n v="812.4"/>
    <n v="0.28000000000000003"/>
    <n v="1592.3040000000003"/>
    <n v="0.28000000000000003"/>
    <s v="₹6 K"/>
  </r>
  <r>
    <s v="Tamil Nadu"/>
    <s v="Coimbatore"/>
    <s v="Kids"/>
    <s v="T-Shirts"/>
    <s v="50"/>
    <s v="422448"/>
    <s v="Owned"/>
    <d v="2020-08-04T00:00:00"/>
    <n v="950"/>
    <s v="Andrew Deleon"/>
    <s v="M81"/>
    <s v="USS Payne FPO AA 99250"/>
    <s v="Mobile"/>
    <s v="9649173105"/>
    <s v="10 AM - 9 PM"/>
    <n v="17"/>
    <s v="Not Available"/>
    <s v="CCTV"/>
    <s v="57631"/>
    <d v="2024-03-08T00:00:00"/>
    <n v="3"/>
    <s v="Mar"/>
    <s v="738171"/>
    <s v="Austin Hudson"/>
    <s v="660"/>
    <n v="2450"/>
    <n v="5"/>
    <n v="4900"/>
    <n v="980"/>
    <n v="0.28000000000000003"/>
    <n v="1372.0000000000002"/>
    <n v="0.28000000000000003"/>
    <s v="₹5 K"/>
  </r>
  <r>
    <s v="Telangana"/>
    <s v="Hyderabad"/>
    <s v="Women"/>
    <s v="Shirts"/>
    <s v="74"/>
    <s v="404968"/>
    <s v="Rented"/>
    <d v="2021-06-16T00:00:00"/>
    <n v="1400"/>
    <s v="Jason Wu"/>
    <s v="M81"/>
    <s v="32755 Burton Plaza Suite 836 Sandersburgh, NE 46155"/>
    <s v="Landline"/>
    <s v="18493477126"/>
    <s v="10 AM - 7 PM"/>
    <n v="17"/>
    <s v="Not Available"/>
    <s v="CCTV, Alarm"/>
    <s v="96016"/>
    <d v="2024-03-30T00:00:00"/>
    <n v="3"/>
    <s v="Mar"/>
    <s v="556959"/>
    <s v="Jessica Barr"/>
    <s v="389"/>
    <n v="1351"/>
    <n v="4"/>
    <n v="2161.6"/>
    <n v="540.4"/>
    <n v="0.35"/>
    <n v="756.56"/>
    <n v="0.35"/>
    <s v="₹2 K"/>
  </r>
  <r>
    <s v="Tamil Nadu"/>
    <s v="Coimbatore"/>
    <s v="Men"/>
    <s v="Skirts"/>
    <s v="81"/>
    <s v="431304"/>
    <s v="Rented"/>
    <d v="2020-11-27T00:00:00"/>
    <n v="950"/>
    <s v="Robert Gonzalez"/>
    <s v="M97"/>
    <s v="037 Harris Prairie Suite 345 Lake Kimberly, TX 42571"/>
    <s v="Landline"/>
    <s v="1406569641"/>
    <s v="11 AM - 8 PM"/>
    <n v="18"/>
    <s v="Available"/>
    <s v="CCTV"/>
    <s v="11420"/>
    <d v="2024-03-21T00:00:00"/>
    <n v="3"/>
    <s v="Mar"/>
    <s v="422840"/>
    <s v="Jasmin Turner"/>
    <s v="899"/>
    <n v="2696"/>
    <n v="2"/>
    <n v="2156.8000000000002"/>
    <n v="1078.4000000000001"/>
    <n v="0.22"/>
    <n v="474.49600000000004"/>
    <n v="0.22"/>
    <s v="₹2 K"/>
  </r>
  <r>
    <s v="Karnataka"/>
    <s v="Mysuru"/>
    <s v="Men"/>
    <s v="Sweaters"/>
    <s v="89"/>
    <s v="404890"/>
    <s v="Rented"/>
    <d v="2020-07-05T00:00:00"/>
    <n v="1200"/>
    <s v="Jeffery Woods"/>
    <s v="M33"/>
    <s v="624 Brian Knoll Apt. 381 Lake James, CA 55804"/>
    <s v="Mobile"/>
    <s v="6743601189"/>
    <s v="10 AM - 7 PM"/>
    <n v="17"/>
    <s v="Not Available"/>
    <s v="None"/>
    <s v="75299"/>
    <d v="2024-03-25T00:00:00"/>
    <n v="3"/>
    <s v="Mar"/>
    <s v="180658"/>
    <s v="Lisa Carter"/>
    <s v="454"/>
    <n v="650"/>
    <n v="7"/>
    <n v="1820"/>
    <n v="260"/>
    <n v="0.22"/>
    <n v="400.4"/>
    <n v="0.22"/>
    <s v="₹2 K"/>
  </r>
  <r>
    <s v="Gujarat"/>
    <s v="Surat"/>
    <s v="Men"/>
    <s v="Skirts"/>
    <s v="83"/>
    <s v="409174"/>
    <s v="Owned"/>
    <d v="2021-09-09T00:00:00"/>
    <n v="800"/>
    <s v="Joshua Vasquez"/>
    <s v="M14"/>
    <s v="4864 Elizabeth Ramp Lake George, ME 44568"/>
    <s v="Mobile"/>
    <s v="6291831898"/>
    <s v="11 AM - 8 PM"/>
    <n v="11"/>
    <s v="Available"/>
    <s v="Alarm"/>
    <s v="96210"/>
    <d v="2024-03-28T00:00:00"/>
    <n v="3"/>
    <s v="Mar"/>
    <s v="935585"/>
    <s v="Rebecca Martin"/>
    <s v="769"/>
    <n v="2963"/>
    <n v="4"/>
    <n v="4740.8"/>
    <n v="1185.2"/>
    <n v="0.22"/>
    <n v="1042.9760000000001"/>
    <n v="0.22"/>
    <s v="₹5 K"/>
  </r>
  <r>
    <s v="Karnataka"/>
    <s v="Bengaluru"/>
    <s v="Men"/>
    <s v="Skirts"/>
    <s v="81"/>
    <s v="404537"/>
    <s v="Owned"/>
    <d v="2021-03-16T00:00:00"/>
    <n v="1000"/>
    <s v="Chelsey King"/>
    <s v="M32"/>
    <s v="3257 Carolyn Freeway Jonathonchester, WV 27088"/>
    <s v="Mobile"/>
    <s v="7541819433"/>
    <s v="10 AM - 7 PM"/>
    <n v="6"/>
    <s v="Available"/>
    <s v="Alarm"/>
    <s v="70396"/>
    <d v="2024-03-01T00:00:00"/>
    <n v="3"/>
    <s v="Mar"/>
    <s v="143309"/>
    <s v="David Smith"/>
    <s v="473"/>
    <n v="2043"/>
    <n v="4"/>
    <n v="3268.8"/>
    <n v="817.2"/>
    <n v="0.22"/>
    <n v="719.13600000000008"/>
    <n v="0.22"/>
    <s v="₹3 K"/>
  </r>
  <r>
    <s v="Karnataka"/>
    <s v="Bengaluru"/>
    <s v="Women"/>
    <s v="Jeans"/>
    <s v="24"/>
    <s v="424010"/>
    <s v="Rented"/>
    <d v="2021-08-28T00:00:00"/>
    <n v="1200"/>
    <s v="Sandra Wiggins"/>
    <s v="M47"/>
    <s v="PSC 0077, Box 0781 APO AE 01989"/>
    <s v="Landline"/>
    <s v="2629268667"/>
    <s v="10 AM - 7 PM"/>
    <n v="18"/>
    <s v="Available"/>
    <s v="CCTV, Alarm"/>
    <s v="64242"/>
    <d v="2024-03-28T00:00:00"/>
    <n v="3"/>
    <s v="Mar"/>
    <s v="782714"/>
    <s v="Barbara Evans"/>
    <s v="294"/>
    <n v="1723"/>
    <n v="7"/>
    <n v="4824.4000000000015"/>
    <n v="689.20000000000016"/>
    <n v="0.35"/>
    <n v="1688.5400000000004"/>
    <n v="0.35"/>
    <s v="₹5 K"/>
  </r>
  <r>
    <s v="Gujarat"/>
    <s v="Rajkot"/>
    <s v="Women"/>
    <s v="T-Shirts"/>
    <s v="69"/>
    <s v="402966"/>
    <s v="Owned"/>
    <d v="2021-05-03T00:00:00"/>
    <n v="950"/>
    <s v="Charles Reynolds"/>
    <s v="M64"/>
    <s v="77239 Sandra Drives South Julie, NJ 70869"/>
    <s v="Landline"/>
    <s v="5227019625"/>
    <s v="10 AM - 9 PM"/>
    <n v="4"/>
    <s v="Not Available"/>
    <s v="CCTV"/>
    <s v="84051"/>
    <d v="2024-03-17T00:00:00"/>
    <n v="3"/>
    <s v="Mar"/>
    <s v="515214"/>
    <s v="Christopher Gomez"/>
    <s v="865"/>
    <n v="1371"/>
    <n v="3"/>
    <n v="1645.2"/>
    <n v="548.4"/>
    <n v="0.35"/>
    <n v="575.81999999999994"/>
    <n v="0.35"/>
    <s v="₹2 K"/>
  </r>
  <r>
    <s v="Uttar Pradesh"/>
    <s v="Agra"/>
    <s v="Women"/>
    <s v="T-Shirts"/>
    <s v="92"/>
    <s v="436210"/>
    <s v="Rented"/>
    <d v="2023-12-12T00:00:00"/>
    <n v="800"/>
    <s v="Angela Diaz"/>
    <s v="M86"/>
    <s v="076 Vaughn Circles Apt. 774 New Ashleyborough, ND 45617"/>
    <s v="Landline"/>
    <s v="10903150316"/>
    <s v="10 AM - 9 PM"/>
    <n v="10"/>
    <s v="Available"/>
    <s v="None"/>
    <s v="52781"/>
    <d v="2024-03-08T00:00:00"/>
    <n v="3"/>
    <s v="Mar"/>
    <s v="746169"/>
    <s v="Sandra Pearson"/>
    <s v="884"/>
    <n v="2133"/>
    <n v="7"/>
    <n v="5972.4000000000015"/>
    <n v="853.20000000000016"/>
    <n v="0.35"/>
    <n v="2090.3400000000006"/>
    <n v="0.35"/>
    <s v="₹6 K"/>
  </r>
  <r>
    <s v="Chhattisgarh"/>
    <s v="Chhattisgarh"/>
    <s v="Kids"/>
    <s v="Sweaters"/>
    <s v="39"/>
    <s v="435426"/>
    <s v="Rented"/>
    <d v="2024-06-12T00:00:00"/>
    <n v="1100"/>
    <s v="Laura Ray"/>
    <s v="M45"/>
    <s v="USCGC Cooke FPO AE 47674"/>
    <s v="Mobile"/>
    <s v="7798044268"/>
    <s v="10 AM - 9 PM"/>
    <n v="16"/>
    <s v="Not Available"/>
    <s v="None"/>
    <s v="37359"/>
    <d v="2024-03-04T00:00:00"/>
    <n v="3"/>
    <s v="Mar"/>
    <s v="982801"/>
    <s v="Angela Gilbert"/>
    <s v="876"/>
    <n v="580"/>
    <n v="3"/>
    <n v="696"/>
    <n v="232"/>
    <n v="0.28000000000000003"/>
    <n v="194.88000000000002"/>
    <n v="0.28000000000000003"/>
    <s v="₹696"/>
  </r>
  <r>
    <s v="Maharashtra"/>
    <s v="Satara"/>
    <s v="Men"/>
    <s v="Jeans"/>
    <s v="51"/>
    <s v="437262"/>
    <s v="Rented"/>
    <d v="2023-01-03T00:00:00"/>
    <n v="1400"/>
    <s v="Robert Knapp"/>
    <s v="M95"/>
    <s v="73403 Jeffrey Flats Kellyhaven, TX 10410"/>
    <s v="Mobile"/>
    <s v="8559310940"/>
    <s v="9 AM - 8 PM"/>
    <n v="18"/>
    <s v="Available"/>
    <s v="CCTV"/>
    <s v="98255"/>
    <d v="2024-03-05T00:00:00"/>
    <n v="3"/>
    <s v="Mar"/>
    <s v="311370"/>
    <s v="Debra Gray"/>
    <s v="270"/>
    <n v="742"/>
    <n v="5"/>
    <n v="1484"/>
    <n v="296.8"/>
    <n v="0.22"/>
    <n v="326.48"/>
    <n v="0.22"/>
    <s v="₹1 K"/>
  </r>
  <r>
    <s v="Jammu and Kashmir"/>
    <s v="Jammu"/>
    <s v="Men"/>
    <s v="Jeans"/>
    <s v="63"/>
    <s v="435229"/>
    <s v="Owned"/>
    <d v="2023-08-17T00:00:00"/>
    <n v="950"/>
    <s v="Madison Mitchell"/>
    <s v="M31"/>
    <s v="95517 Jacob Plains Tranchester, OH 16348"/>
    <s v="Mobile"/>
    <s v="7617152938"/>
    <s v="11 AM - 8 PM"/>
    <n v="16"/>
    <s v="Available"/>
    <s v="None"/>
    <s v="47759"/>
    <d v="2024-03-05T00:00:00"/>
    <n v="3"/>
    <s v="Mar"/>
    <s v="290408"/>
    <s v="James Wallace"/>
    <s v="928"/>
    <n v="2451"/>
    <n v="5"/>
    <n v="4902"/>
    <n v="980.4"/>
    <n v="0.22"/>
    <n v="1078.44"/>
    <n v="0.22"/>
    <s v="₹5 K"/>
  </r>
  <r>
    <s v="Chandigarh"/>
    <s v="Chandigarh"/>
    <s v="Kids"/>
    <s v="Hoodies"/>
    <s v="30"/>
    <s v="437568"/>
    <s v="Owned"/>
    <d v="2021-12-20T00:00:00"/>
    <n v="1000"/>
    <s v="Darrell Rios"/>
    <s v="M55"/>
    <s v="44283 Walter Shoal Chasefort, KS 83974"/>
    <s v="Landline"/>
    <s v="1001681492"/>
    <s v="10 AM - 7 PM"/>
    <n v="13"/>
    <s v="Not Available"/>
    <s v="CCTV"/>
    <s v="46978"/>
    <d v="2024-03-21T00:00:00"/>
    <n v="3"/>
    <s v="Mar"/>
    <s v="960260"/>
    <s v="Brandon Carter"/>
    <s v="369"/>
    <n v="1234"/>
    <n v="7"/>
    <n v="3455.2000000000003"/>
    <n v="493.6"/>
    <n v="0.28000000000000003"/>
    <n v="967.45600000000013"/>
    <n v="0.28000000000000003"/>
    <s v="₹3 K"/>
  </r>
  <r>
    <s v="Rajasthan"/>
    <s v="Jaipur"/>
    <s v="Kids"/>
    <s v="Skirts"/>
    <s v="79"/>
    <s v="411174"/>
    <s v="Rented"/>
    <d v="2022-11-21T00:00:00"/>
    <n v="950"/>
    <s v="Katie Christensen"/>
    <s v="M97"/>
    <s v="4073 Holly Lodge Apt. 279 North Brendaland, NJ 44849"/>
    <s v="Landline"/>
    <s v="4512833013"/>
    <s v="10 AM - 9 PM"/>
    <n v="7"/>
    <s v="Not Available"/>
    <s v="None"/>
    <s v="88472"/>
    <d v="2024-03-22T00:00:00"/>
    <n v="3"/>
    <s v="Mar"/>
    <s v="178499"/>
    <s v="Harry Coleman"/>
    <s v="457"/>
    <n v="1514"/>
    <n v="7"/>
    <n v="4239.2"/>
    <n v="605.6"/>
    <n v="0.28000000000000003"/>
    <n v="1186.9760000000001"/>
    <n v="0.28000000000000003"/>
    <s v="₹4 K"/>
  </r>
  <r>
    <s v="Gujarat"/>
    <s v="Surat"/>
    <s v="Kids"/>
    <s v="Dresses"/>
    <s v="17"/>
    <s v="435800"/>
    <s v="Rented"/>
    <d v="2022-03-01T00:00:00"/>
    <n v="1100"/>
    <s v="Samantha Owens"/>
    <s v="M28"/>
    <s v="9674 Brown Centers Suite 506 Hutchinsontown, NH 21583"/>
    <s v="Landline"/>
    <s v="3635627119"/>
    <s v="11 AM - 8 PM"/>
    <n v="12"/>
    <s v="Available"/>
    <s v="CCTV, Alarm"/>
    <s v="34131"/>
    <d v="2024-03-20T00:00:00"/>
    <n v="3"/>
    <s v="Mar"/>
    <s v="697956"/>
    <s v="Derek Pace"/>
    <s v="655"/>
    <n v="2729"/>
    <n v="2"/>
    <n v="2183.2000000000003"/>
    <n v="1091.6000000000001"/>
    <n v="0.28000000000000003"/>
    <n v="611.29600000000016"/>
    <n v="0.28000000000000003"/>
    <s v="₹2 K"/>
  </r>
  <r>
    <s v="Maharashtra"/>
    <s v="Nashik"/>
    <s v="Women"/>
    <s v="Shirts"/>
    <s v="41"/>
    <s v="412118"/>
    <s v="Rented"/>
    <d v="2020-03-14T00:00:00"/>
    <n v="950"/>
    <s v="Andrea Knight"/>
    <s v="M35"/>
    <s v="USCGC Fleming FPO AA 27347"/>
    <s v="Mobile"/>
    <s v="6672348738"/>
    <s v="9 AM - 8 PM"/>
    <n v="15"/>
    <s v="Available"/>
    <s v="None"/>
    <s v="93495"/>
    <d v="2024-03-28T00:00:00"/>
    <n v="3"/>
    <s v="Mar"/>
    <s v="977224"/>
    <s v="Ashley Hill"/>
    <s v="821"/>
    <n v="2121"/>
    <n v="7"/>
    <n v="5938.8"/>
    <n v="848.4"/>
    <n v="0.35"/>
    <n v="2078.58"/>
    <n v="0.35"/>
    <s v="₹6 K"/>
  </r>
  <r>
    <s v="Maharashtra"/>
    <s v="Nashik"/>
    <s v="Men"/>
    <s v="Pants"/>
    <s v="54"/>
    <s v="403947"/>
    <s v="Owned"/>
    <d v="2020-04-09T00:00:00"/>
    <n v="1400"/>
    <s v="Jonathan Hunter"/>
    <s v="M79"/>
    <s v="25118 Shea Hollow South Seanland, WA 24922"/>
    <s v="Landline"/>
    <s v="10907232298"/>
    <s v="10 AM - 9 PM"/>
    <n v="12"/>
    <s v="Available"/>
    <s v="CCTV"/>
    <s v="26942"/>
    <d v="2024-03-07T00:00:00"/>
    <n v="3"/>
    <s v="Mar"/>
    <s v="286080"/>
    <s v="Jessica Neal"/>
    <s v="857"/>
    <n v="1697"/>
    <n v="6"/>
    <n v="4072.8"/>
    <n v="678.80000000000007"/>
    <n v="0.22"/>
    <n v="896.01600000000008"/>
    <n v="0.22"/>
    <s v="₹4 K"/>
  </r>
  <r>
    <s v="Karnataka"/>
    <s v="Bengaluru"/>
    <s v="Kids"/>
    <s v="Skirts"/>
    <s v="70"/>
    <s v="403903"/>
    <s v="Owned"/>
    <d v="2021-12-13T00:00:00"/>
    <n v="1200"/>
    <s v="Katherine Brady"/>
    <s v="M45"/>
    <s v="Unit 0130 Box 0535 DPO AP 94037"/>
    <s v="Landline"/>
    <s v="5493348966"/>
    <s v="9 AM - 8 PM"/>
    <n v="9"/>
    <s v="Not Available"/>
    <s v="None"/>
    <s v="26869"/>
    <d v="2024-03-04T00:00:00"/>
    <n v="3"/>
    <s v="Mar"/>
    <s v="576642"/>
    <s v="Brian Smith"/>
    <s v="440"/>
    <n v="2069"/>
    <n v="2"/>
    <n v="1655.2"/>
    <n v="827.6"/>
    <n v="0.28000000000000003"/>
    <n v="463.45600000000007"/>
    <n v="0.28000000000000003"/>
    <s v="₹2 K"/>
  </r>
  <r>
    <s v="Maharashtra"/>
    <s v="Kolhapur"/>
    <s v="Men"/>
    <s v="Dresses"/>
    <s v="74"/>
    <s v="434824"/>
    <s v="Owned"/>
    <d v="2022-08-22T00:00:00"/>
    <n v="1400"/>
    <s v="Brian Haynes"/>
    <s v="M29"/>
    <s v="502 David Trace South Stevenport, WI 09046"/>
    <s v="Landline"/>
    <s v="2921556953"/>
    <s v="11 AM - 8 PM"/>
    <n v="13"/>
    <s v="Available"/>
    <s v="CCTV, Alarm"/>
    <s v="26283"/>
    <d v="2024-03-26T00:00:00"/>
    <n v="3"/>
    <s v="Mar"/>
    <s v="757061"/>
    <s v="Tara Nelson"/>
    <s v="580"/>
    <n v="2459"/>
    <n v="8"/>
    <n v="7868.8"/>
    <n v="983.6"/>
    <n v="0.22"/>
    <n v="1731.136"/>
    <n v="0.22"/>
    <s v="₹8 K"/>
  </r>
  <r>
    <s v="Gujarat"/>
    <s v="Surat"/>
    <s v="Men"/>
    <s v="T-Shirts"/>
    <s v="36"/>
    <s v="419439"/>
    <s v="Rented"/>
    <d v="2020-11-08T00:00:00"/>
    <n v="1000"/>
    <s v="Heidi Murphy"/>
    <s v="M73"/>
    <s v="7501 Adams Forks Gambleshire, MN 15945"/>
    <s v="Landline"/>
    <s v="5244895757"/>
    <s v="10 AM - 7 PM"/>
    <n v="10"/>
    <s v="Available"/>
    <s v="Alarm"/>
    <s v="55253"/>
    <d v="2024-03-07T00:00:00"/>
    <n v="3"/>
    <s v="Mar"/>
    <s v="234371"/>
    <s v="Jason Hughes"/>
    <s v="429"/>
    <n v="2407"/>
    <n v="6"/>
    <n v="5776.8"/>
    <n v="962.80000000000007"/>
    <n v="0.22"/>
    <n v="1270.896"/>
    <n v="0.22"/>
    <s v="₹6 K"/>
  </r>
  <r>
    <s v="Uttar Pradesh"/>
    <s v="Varanasi"/>
    <s v="Kids"/>
    <s v="Tops"/>
    <s v="13"/>
    <s v="436526"/>
    <s v="Owned"/>
    <d v="2022-05-24T00:00:00"/>
    <n v="1000"/>
    <s v="Tina Luna"/>
    <s v="M84"/>
    <s v="USNV Morales FPO AE 68311"/>
    <s v="Landline"/>
    <s v="4284810741"/>
    <s v="10 AM - 9 PM"/>
    <n v="13"/>
    <s v="Not Available"/>
    <s v="CCTV, Alarm"/>
    <s v="41515"/>
    <d v="2024-03-29T00:00:00"/>
    <n v="3"/>
    <s v="Mar"/>
    <s v="199253"/>
    <s v="Michael Booth"/>
    <s v="288"/>
    <n v="1435"/>
    <n v="1"/>
    <n v="574"/>
    <n v="574"/>
    <n v="0.28000000000000003"/>
    <n v="160.72000000000003"/>
    <n v="0.28000000000000003"/>
    <s v="₹574"/>
  </r>
  <r>
    <s v="Karnataka"/>
    <s v="Mysuru"/>
    <s v="Men"/>
    <s v="Hoodies"/>
    <s v="50"/>
    <s v="414679"/>
    <s v="Rented"/>
    <d v="2021-08-03T00:00:00"/>
    <n v="1400"/>
    <s v="Linda Crosby"/>
    <s v="M73"/>
    <s v="152 Roy Club Apt. 513 South Jennifer, AR 41185"/>
    <s v="Mobile"/>
    <s v="9982060155"/>
    <s v="10 AM - 7 PM"/>
    <n v="16"/>
    <s v="Not Available"/>
    <s v="None"/>
    <s v="58517"/>
    <d v="2024-03-12T00:00:00"/>
    <n v="3"/>
    <s v="Mar"/>
    <s v="145334"/>
    <s v="Jeffrey Green"/>
    <s v="599"/>
    <n v="2866"/>
    <n v="2"/>
    <n v="2292.8000000000002"/>
    <n v="1146.4000000000001"/>
    <n v="0.22"/>
    <n v="504.41600000000005"/>
    <n v="0.22"/>
    <s v="₹2 K"/>
  </r>
  <r>
    <s v="Uttar Pradesh"/>
    <s v="Varanasi"/>
    <s v="Men"/>
    <s v="Shirts"/>
    <s v="47"/>
    <s v="403012"/>
    <s v="Owned"/>
    <d v="2022-07-16T00:00:00"/>
    <n v="1200"/>
    <s v="Emily Ortiz"/>
    <s v="M93"/>
    <s v="547 George Brook Suite 179 New Adamstad, RI 12294"/>
    <s v="Landline"/>
    <s v="1204087057"/>
    <s v="9 AM - 8 PM"/>
    <n v="10"/>
    <s v="Not Available"/>
    <s v="None"/>
    <s v="47977"/>
    <d v="2024-03-10T00:00:00"/>
    <n v="3"/>
    <s v="Mar"/>
    <s v="175107"/>
    <s v="Charles Reid"/>
    <s v="497"/>
    <n v="2778"/>
    <n v="7"/>
    <n v="7778.4000000000015"/>
    <n v="1111.2000000000003"/>
    <n v="0.22"/>
    <n v="1711.2480000000003"/>
    <n v="0.22"/>
    <s v="₹8 K"/>
  </r>
  <r>
    <s v="Jharkhand"/>
    <s v="Ranchi"/>
    <s v="Men"/>
    <s v="Hoodies"/>
    <s v="64"/>
    <s v="436647"/>
    <s v="Rented"/>
    <d v="2022-10-26T00:00:00"/>
    <n v="1100"/>
    <s v="John Bryant"/>
    <s v="M29"/>
    <s v="7367 Ortiz Dale Richardsonville, MS 53896"/>
    <s v="Landline"/>
    <s v="11966114601"/>
    <s v="11 AM - 8 PM"/>
    <n v="8"/>
    <s v="Available"/>
    <s v="CCTV, Alarm"/>
    <s v="75536"/>
    <d v="2024-03-23T00:00:00"/>
    <n v="3"/>
    <s v="Mar"/>
    <s v="723196"/>
    <s v="Michael Fowler"/>
    <s v="831"/>
    <n v="2486"/>
    <n v="4"/>
    <n v="3977.6000000000004"/>
    <n v="994.40000000000009"/>
    <n v="0.22"/>
    <n v="875.07200000000012"/>
    <n v="0.22"/>
    <s v="₹4 K"/>
  </r>
  <r>
    <s v="Gujarat"/>
    <s v="Surat"/>
    <s v="Men"/>
    <s v="Tops"/>
    <s v="54"/>
    <s v="404355"/>
    <s v="Owned"/>
    <d v="2022-02-08T00:00:00"/>
    <n v="1000"/>
    <s v="Angela Pierce"/>
    <s v="M90"/>
    <s v="778 Matthew Lane Apt. 489 South Joshua, KS 45251"/>
    <s v="Landline"/>
    <s v="3150115050"/>
    <s v="11 AM - 8 PM"/>
    <n v="19"/>
    <s v="Available"/>
    <s v="None"/>
    <s v="10892"/>
    <d v="2024-03-05T00:00:00"/>
    <n v="3"/>
    <s v="Mar"/>
    <s v="218931"/>
    <s v="Shane Lamb"/>
    <s v="529"/>
    <n v="1518"/>
    <n v="4"/>
    <n v="2428.8000000000002"/>
    <n v="607.20000000000005"/>
    <n v="0.22"/>
    <n v="534.33600000000001"/>
    <n v="0.22"/>
    <s v="₹2 K"/>
  </r>
  <r>
    <s v="Delhi"/>
    <s v="New Delhi"/>
    <s v="Women"/>
    <s v="Dresses"/>
    <s v="56"/>
    <s v="424964"/>
    <s v="Rented"/>
    <d v="2020-11-26T00:00:00"/>
    <n v="800"/>
    <s v="Tamara French"/>
    <s v="M22"/>
    <s v="54635 Jason Crescent Apt. 641 New Mauricestad, MD 63369"/>
    <s v="Landline"/>
    <s v="12480406418"/>
    <s v="9 AM - 8 PM"/>
    <n v="17"/>
    <s v="Not Available"/>
    <s v="Alarm"/>
    <s v="23590"/>
    <d v="2024-03-19T00:00:00"/>
    <n v="3"/>
    <s v="Mar"/>
    <s v="888568"/>
    <s v="Michael Calderon"/>
    <s v="204"/>
    <n v="2821"/>
    <n v="1"/>
    <n v="1128.4000000000001"/>
    <n v="1128.4000000000001"/>
    <n v="0.35"/>
    <n v="394.94"/>
    <n v="0.35"/>
    <s v="₹1 K"/>
  </r>
  <r>
    <s v="Telangana"/>
    <s v="Hyderabad"/>
    <s v="Men"/>
    <s v="Jackets"/>
    <s v="78"/>
    <s v="408296"/>
    <s v="Rented"/>
    <d v="2020-03-22T00:00:00"/>
    <n v="1300"/>
    <s v="Kathleen Frost"/>
    <s v="M89"/>
    <s v="7796 Travis Views Suite 547 East David, OK 66736"/>
    <s v="Mobile"/>
    <s v="7529659848"/>
    <s v="10 AM - 7 PM"/>
    <n v="19"/>
    <s v="Not Available"/>
    <s v="CCTV, Alarm"/>
    <s v="42831"/>
    <d v="2024-03-20T00:00:00"/>
    <n v="3"/>
    <s v="Mar"/>
    <s v="377230"/>
    <s v="Jennifer Shah"/>
    <s v="676"/>
    <n v="2389"/>
    <n v="5"/>
    <n v="4778"/>
    <n v="955.6"/>
    <n v="0.22"/>
    <n v="1051.1600000000001"/>
    <n v="0.22"/>
    <s v="₹5 K"/>
  </r>
  <r>
    <s v="Assam"/>
    <s v="Guwahati"/>
    <s v="Women"/>
    <s v="Sweaters"/>
    <s v="6"/>
    <s v="400547"/>
    <s v="Owned"/>
    <d v="2021-05-07T00:00:00"/>
    <n v="1400"/>
    <s v="Justin Fuller"/>
    <s v="M81"/>
    <s v="38178 Moore Circle Veronicaton, LA 34366"/>
    <s v="Landline"/>
    <s v="3202818412"/>
    <s v="9 AM - 8 PM"/>
    <n v="13"/>
    <s v="Available"/>
    <s v="CCTV"/>
    <s v="67906"/>
    <d v="2024-03-20T00:00:00"/>
    <n v="3"/>
    <s v="Mar"/>
    <s v="854793"/>
    <s v="Johnny Chaney"/>
    <s v="280"/>
    <n v="712"/>
    <n v="5"/>
    <n v="1424"/>
    <n v="284.8"/>
    <n v="0.35"/>
    <n v="498.4"/>
    <n v="0.35"/>
    <s v="₹1 K"/>
  </r>
  <r>
    <s v="Gujarat"/>
    <s v="Surat"/>
    <s v="Men"/>
    <s v="T-Shirts"/>
    <s v="83"/>
    <s v="424556"/>
    <s v="Owned"/>
    <d v="2020-12-12T00:00:00"/>
    <n v="800"/>
    <s v="Edward Baker"/>
    <s v="M95"/>
    <s v="35377 Wright Road New Christybury, ND 56977"/>
    <s v="Mobile"/>
    <s v="8208118022"/>
    <s v="9 AM - 8 PM"/>
    <n v="14"/>
    <s v="Not Available"/>
    <s v="None"/>
    <s v="20416"/>
    <d v="2024-03-10T00:00:00"/>
    <n v="3"/>
    <s v="Mar"/>
    <s v="622157"/>
    <s v="Joseph Parker"/>
    <s v="525"/>
    <n v="2117"/>
    <n v="4"/>
    <n v="3387.2000000000003"/>
    <n v="846.80000000000007"/>
    <n v="0.22"/>
    <n v="745.18400000000008"/>
    <n v="0.22"/>
    <s v="₹3 K"/>
  </r>
  <r>
    <s v="Maharashtra"/>
    <s v="Nashik"/>
    <s v="Women"/>
    <s v="Jeans"/>
    <s v="63"/>
    <s v="428746"/>
    <s v="Owned"/>
    <d v="2021-02-07T00:00:00"/>
    <n v="1400"/>
    <s v="James Zimmerman"/>
    <s v="M22"/>
    <s v="Unit 9604 Box 7904 DPO AA 10634"/>
    <s v="Landline"/>
    <s v="1357859110"/>
    <s v="10 AM - 9 PM"/>
    <n v="19"/>
    <s v="Available"/>
    <s v="CCTV, Alarm"/>
    <s v="35769"/>
    <d v="2024-03-16T00:00:00"/>
    <n v="3"/>
    <s v="Mar"/>
    <s v="354093"/>
    <s v="Thomas Luna"/>
    <s v="984"/>
    <n v="2814"/>
    <n v="5"/>
    <n v="5628"/>
    <n v="1125.5999999999999"/>
    <n v="0.35"/>
    <n v="1969.8"/>
    <n v="0.35"/>
    <s v="₹6 K"/>
  </r>
  <r>
    <s v="Goa"/>
    <s v="Goa"/>
    <s v="Women"/>
    <s v="Jeans"/>
    <s v="20"/>
    <s v="412308"/>
    <s v="Rented"/>
    <d v="2020-08-03T00:00:00"/>
    <n v="1300"/>
    <s v="Mark Russell"/>
    <s v="M63"/>
    <s v="975 Carter Station Scottchester, KS 36641"/>
    <s v="Landline"/>
    <s v="5154734453"/>
    <s v="11 AM - 8 PM"/>
    <n v="8"/>
    <s v="Not Available"/>
    <s v="None"/>
    <s v="98089"/>
    <d v="2024-03-06T00:00:00"/>
    <n v="3"/>
    <s v="Mar"/>
    <s v="948354"/>
    <s v="Donald Wilson"/>
    <s v="744"/>
    <n v="2082"/>
    <n v="5"/>
    <n v="4164"/>
    <n v="832.8"/>
    <n v="0.35"/>
    <n v="1457.3999999999999"/>
    <n v="0.35"/>
    <s v="₹4 K"/>
  </r>
  <r>
    <s v="West Bengal"/>
    <s v="Kolkata"/>
    <s v="Kids"/>
    <s v="Sweaters"/>
    <s v="98"/>
    <s v="433016"/>
    <s v="Rented"/>
    <d v="2020-03-24T00:00:00"/>
    <n v="1400"/>
    <s v="Michael Nelson"/>
    <s v="M93"/>
    <s v="82705 Scott Street Apt. 126 Sarahland, KY 51109"/>
    <s v="Mobile"/>
    <s v="6129831852"/>
    <s v="11 AM - 8 PM"/>
    <n v="8"/>
    <s v="Available"/>
    <s v="None"/>
    <s v="70916"/>
    <d v="2024-03-31T00:00:00"/>
    <n v="3"/>
    <s v="Mar"/>
    <s v="503083"/>
    <s v="Nicole Buck"/>
    <s v="718"/>
    <n v="1910"/>
    <n v="2"/>
    <n v="1528"/>
    <n v="764"/>
    <n v="0.28000000000000003"/>
    <n v="427.84000000000003"/>
    <n v="0.28000000000000003"/>
    <s v="₹2 K"/>
  </r>
  <r>
    <s v="Maharashtra"/>
    <s v="Kolhapur"/>
    <s v="Kids"/>
    <s v="Dresses"/>
    <s v="69"/>
    <s v="432289"/>
    <s v="Owned"/>
    <d v="2022-03-09T00:00:00"/>
    <n v="1200"/>
    <s v="Michael Huerta"/>
    <s v="M44"/>
    <s v="28582 Collins Pines West William, AR 30429"/>
    <s v="Mobile"/>
    <s v="7898974960"/>
    <s v="11 AM - 8 PM"/>
    <n v="17"/>
    <s v="Available"/>
    <s v="CCTV, Alarm"/>
    <s v="89316"/>
    <d v="2024-03-11T00:00:00"/>
    <n v="3"/>
    <s v="Mar"/>
    <s v="613156"/>
    <s v="Tammy Simon"/>
    <s v="764"/>
    <n v="1952"/>
    <n v="8"/>
    <n v="6246.4000000000015"/>
    <n v="780.80000000000018"/>
    <n v="0.28000000000000003"/>
    <n v="1748.9920000000006"/>
    <n v="0.28000000000000003"/>
    <s v="₹6 K"/>
  </r>
  <r>
    <s v="Gujarat"/>
    <s v="Vadodara"/>
    <s v="Kids"/>
    <s v="Dresses"/>
    <s v="98"/>
    <s v="426037"/>
    <s v="Owned"/>
    <d v="2023-10-31T00:00:00"/>
    <n v="1400"/>
    <s v="Valerie Adams"/>
    <s v="M52"/>
    <s v="26954 Murphy Overpass Suite 212 West Scott, LA 10807"/>
    <s v="Landline"/>
    <s v="3896904208"/>
    <s v="10 AM - 7 PM"/>
    <n v="17"/>
    <s v="Not Available"/>
    <s v="CCTV, Alarm"/>
    <s v="76959"/>
    <d v="2024-03-23T00:00:00"/>
    <n v="3"/>
    <s v="Mar"/>
    <s v="100263"/>
    <s v="Erin Garcia"/>
    <s v="522"/>
    <n v="988"/>
    <n v="6"/>
    <n v="2371.2000000000003"/>
    <n v="395.20000000000005"/>
    <n v="0.28000000000000003"/>
    <n v="663.93600000000015"/>
    <n v="0.28000000000000003"/>
    <s v="₹2 K"/>
  </r>
  <r>
    <s v="Jammu and Kashmir"/>
    <s v="Jammu"/>
    <s v="Kids"/>
    <s v="Skirts"/>
    <s v="63"/>
    <s v="410168"/>
    <s v="Owned"/>
    <d v="2022-08-01T00:00:00"/>
    <n v="1000"/>
    <s v="Brittany Adams"/>
    <s v="M96"/>
    <s v="767 Dickerson Curve Elizabethmouth, MI 30691"/>
    <s v="Landline"/>
    <s v="3400936138"/>
    <s v="9 AM - 8 PM"/>
    <n v="16"/>
    <s v="Not Available"/>
    <s v="None"/>
    <s v="19568"/>
    <d v="2024-03-13T00:00:00"/>
    <n v="3"/>
    <s v="Mar"/>
    <s v="215762"/>
    <s v="Christian Allen"/>
    <s v="362"/>
    <n v="2208"/>
    <n v="2"/>
    <n v="1766.4"/>
    <n v="883.2"/>
    <n v="0.28000000000000003"/>
    <n v="494.5920000000001"/>
    <n v="0.28000000000000003"/>
    <s v="₹2 K"/>
  </r>
  <r>
    <s v="Madhya Pradesh"/>
    <s v="Indore"/>
    <s v="Women"/>
    <s v="Jeans"/>
    <s v="32"/>
    <s v="404670"/>
    <s v="Owned"/>
    <d v="2024-02-09T00:00:00"/>
    <n v="1000"/>
    <s v="Paul Le"/>
    <s v="M93"/>
    <s v="35987 Jeffrey Corners Jenniferbury, MO 01858"/>
    <s v="Landline"/>
    <s v="4350265877"/>
    <s v="10 AM - 9 PM"/>
    <n v="11"/>
    <s v="Available"/>
    <s v="CCTV, Alarm"/>
    <s v="13952"/>
    <d v="2024-03-23T00:00:00"/>
    <n v="3"/>
    <s v="Mar"/>
    <s v="182863"/>
    <s v="Jared Strickland"/>
    <s v="974"/>
    <n v="1634"/>
    <n v="6"/>
    <n v="3921.6000000000004"/>
    <n v="653.6"/>
    <n v="0.35"/>
    <n v="1372.56"/>
    <n v="0.35"/>
    <s v="₹4 K"/>
  </r>
  <r>
    <s v="Goa"/>
    <s v="Goa"/>
    <s v="Women"/>
    <s v="Jeans"/>
    <s v="14"/>
    <s v="434114"/>
    <s v="Rented"/>
    <d v="2022-09-02T00:00:00"/>
    <n v="1400"/>
    <s v="Nathan Barrett"/>
    <s v="M37"/>
    <s v="0132 Ellison Club East Jennifermouth, AR 05311"/>
    <s v="Mobile"/>
    <s v="8572667847"/>
    <s v="11 AM - 8 PM"/>
    <n v="6"/>
    <s v="Not Available"/>
    <s v="CCTV"/>
    <s v="48588"/>
    <d v="2024-03-13T00:00:00"/>
    <n v="3"/>
    <s v="Mar"/>
    <s v="720295"/>
    <s v="Steven Wade"/>
    <s v="872"/>
    <n v="886"/>
    <n v="7"/>
    <n v="2480.8000000000002"/>
    <n v="354.40000000000003"/>
    <n v="0.35"/>
    <n v="868.28"/>
    <n v="0.35"/>
    <s v="₹2 K"/>
  </r>
  <r>
    <s v="Gujarat"/>
    <s v="Ahmedabad"/>
    <s v="Women"/>
    <s v="Jackets"/>
    <s v="69"/>
    <s v="437210"/>
    <s v="Rented"/>
    <d v="2021-03-26T00:00:00"/>
    <n v="1200"/>
    <s v="Justin Neal"/>
    <s v="M89"/>
    <s v="56489 Todd Circle Apt. 967 Morganberg, PA 01928"/>
    <s v="Mobile"/>
    <s v="9498152743"/>
    <s v="11 AM - 8 PM"/>
    <n v="10"/>
    <s v="Not Available"/>
    <s v="CCTV"/>
    <s v="33713"/>
    <d v="2024-03-27T00:00:00"/>
    <n v="3"/>
    <s v="Mar"/>
    <s v="547503"/>
    <s v="Rachel Miller"/>
    <s v="584"/>
    <n v="2149"/>
    <n v="5"/>
    <n v="4298"/>
    <n v="859.6"/>
    <n v="0.35"/>
    <n v="1504.3"/>
    <n v="0.35"/>
    <s v="₹4 K"/>
  </r>
  <r>
    <s v="Maharashtra"/>
    <s v="Mumbai"/>
    <s v="Women"/>
    <s v="Jackets"/>
    <s v="18"/>
    <s v="439557"/>
    <s v="Owned"/>
    <d v="2024-09-13T00:00:00"/>
    <n v="800"/>
    <s v="Keith Trevino"/>
    <s v="M27"/>
    <s v="70600 Kathleen Shoal Apt. 611 Bruceberg, IN 29562"/>
    <s v="Landline"/>
    <s v="1906870841"/>
    <s v="11 AM - 8 PM"/>
    <n v="4"/>
    <s v="Not Available"/>
    <s v="CCTV, Alarm"/>
    <s v="60028"/>
    <d v="2024-03-16T00:00:00"/>
    <n v="3"/>
    <s v="Mar"/>
    <s v="144004"/>
    <s v="Michael Foster"/>
    <s v="780"/>
    <n v="1946"/>
    <n v="4"/>
    <n v="3113.6000000000004"/>
    <n v="778.40000000000009"/>
    <n v="0.35"/>
    <n v="1089.76"/>
    <n v="0.35"/>
    <s v="₹3 K"/>
  </r>
  <r>
    <s v="Maharashtra"/>
    <s v="Kolhapur"/>
    <s v="Kids"/>
    <s v="Pants"/>
    <s v="69"/>
    <s v="412386"/>
    <s v="Rented"/>
    <d v="2022-11-16T00:00:00"/>
    <n v="1100"/>
    <s v="Jessica Perez"/>
    <s v="M63"/>
    <s v="11970 Ashley Spur Glasschester, NH 66480"/>
    <s v="Landline"/>
    <s v="5684788415"/>
    <s v="10 AM - 9 PM"/>
    <n v="11"/>
    <s v="Available"/>
    <s v="CCTV, Alarm"/>
    <s v="93753"/>
    <d v="2024-03-10T00:00:00"/>
    <n v="3"/>
    <s v="Mar"/>
    <s v="305929"/>
    <s v="Samantha Gilbert"/>
    <s v="470"/>
    <n v="2145"/>
    <n v="3"/>
    <n v="2574"/>
    <n v="858"/>
    <n v="0.28000000000000003"/>
    <n v="720.72"/>
    <n v="0.28000000000000003"/>
    <s v="₹3 K"/>
  </r>
  <r>
    <s v="Gujarat"/>
    <s v="Ahmedabad"/>
    <s v="Kids"/>
    <s v="Pants"/>
    <s v="7"/>
    <s v="438245"/>
    <s v="Rented"/>
    <d v="2021-10-03T00:00:00"/>
    <n v="950"/>
    <s v="Robert Parker"/>
    <s v="M46"/>
    <s v="95356 Frank Track Suite 492 Port Cristian, IL 11563"/>
    <s v="Landline"/>
    <s v="2991885108"/>
    <s v="11 AM - 8 PM"/>
    <n v="16"/>
    <s v="Not Available"/>
    <s v="CCTV, Alarm"/>
    <s v="80343"/>
    <d v="2024-03-06T00:00:00"/>
    <n v="3"/>
    <s v="Mar"/>
    <s v="801762"/>
    <s v="Crystal Friedman"/>
    <s v="891"/>
    <n v="2597"/>
    <n v="1"/>
    <n v="1038.8"/>
    <n v="1038.8"/>
    <n v="0.28000000000000003"/>
    <n v="290.86400000000003"/>
    <n v="0.28000000000000003"/>
    <s v="₹1 K"/>
  </r>
  <r>
    <s v="Uttar Pradesh"/>
    <s v="Lucknow"/>
    <s v="Kids"/>
    <s v="Dresses"/>
    <s v="81"/>
    <s v="437103"/>
    <s v="Rented"/>
    <d v="2023-07-22T00:00:00"/>
    <n v="1000"/>
    <s v="Carol Mcdaniel"/>
    <s v="M1"/>
    <s v="361 Randolph Skyway Suite 918 Lake Karenmouth, AL 92610"/>
    <s v="Mobile"/>
    <s v="9777272830"/>
    <s v="10 AM - 7 PM"/>
    <n v="18"/>
    <s v="Not Available"/>
    <s v="CCTV"/>
    <s v="42901"/>
    <d v="2024-03-10T00:00:00"/>
    <n v="3"/>
    <s v="Mar"/>
    <s v="695101"/>
    <s v="Kelsey Davis"/>
    <s v="557"/>
    <n v="2842"/>
    <n v="1"/>
    <n v="1136.8"/>
    <n v="1136.8"/>
    <n v="0.28000000000000003"/>
    <n v="318.30400000000003"/>
    <n v="0.28000000000000003"/>
    <s v="₹1 K"/>
  </r>
  <r>
    <s v="West Bengal"/>
    <s v="Kolkata"/>
    <s v="Kids"/>
    <s v="Hoodies"/>
    <s v="47"/>
    <s v="423649"/>
    <s v="Rented"/>
    <d v="2024-09-03T00:00:00"/>
    <n v="800"/>
    <s v="Andres Fitzpatrick"/>
    <s v="M30"/>
    <s v="74355 Kim Trail Suite 021 West Jackburgh, AK 82035"/>
    <s v="Landline"/>
    <s v="4963415167"/>
    <s v="10 AM - 7 PM"/>
    <n v="17"/>
    <s v="Not Available"/>
    <s v="CCTV"/>
    <s v="83604"/>
    <d v="2024-03-27T00:00:00"/>
    <n v="3"/>
    <s v="Mar"/>
    <s v="760392"/>
    <s v="Tina Evans"/>
    <s v="568"/>
    <n v="903"/>
    <n v="1"/>
    <n v="361.20000000000005"/>
    <n v="361.20000000000005"/>
    <n v="0.28000000000000003"/>
    <n v="101.13600000000002"/>
    <n v="0.28000000000000003"/>
    <s v="₹361.2"/>
  </r>
  <r>
    <s v="Maharashtra"/>
    <s v="Jalna"/>
    <s v="Kids"/>
    <s v="Hoodies"/>
    <s v="15"/>
    <s v="425655"/>
    <s v="Rented"/>
    <d v="2024-02-02T00:00:00"/>
    <n v="1400"/>
    <s v="George Harrington"/>
    <s v="M77"/>
    <s v="Unit 7649 Box 9294 DPO AE 33379"/>
    <s v="Landline"/>
    <s v="3579469654"/>
    <s v="10 AM - 7 PM"/>
    <n v="18"/>
    <s v="Not Available"/>
    <s v="CCTV"/>
    <s v="85102"/>
    <d v="2024-03-06T00:00:00"/>
    <n v="3"/>
    <s v="Mar"/>
    <s v="593027"/>
    <s v="Allen Hall"/>
    <s v="380"/>
    <n v="1091"/>
    <n v="1"/>
    <n v="436.40000000000003"/>
    <n v="436.40000000000003"/>
    <n v="0.28000000000000003"/>
    <n v="122.19200000000002"/>
    <n v="0.28000000000000003"/>
    <s v="₹436.4"/>
  </r>
  <r>
    <s v="Assam"/>
    <s v="Guwahati"/>
    <s v="Men"/>
    <s v="Jackets"/>
    <s v="57"/>
    <s v="422258"/>
    <s v="Owned"/>
    <d v="2024-06-28T00:00:00"/>
    <n v="1200"/>
    <s v="Nicholas Gill"/>
    <s v="M5"/>
    <s v="Unit 9805 Box 6523 DPO AA 71726"/>
    <s v="Mobile"/>
    <s v="7780110143"/>
    <s v="11 AM - 8 PM"/>
    <n v="13"/>
    <s v="Not Available"/>
    <s v="CCTV, Alarm"/>
    <s v="34210"/>
    <d v="2024-03-29T00:00:00"/>
    <n v="3"/>
    <s v="Mar"/>
    <s v="929183"/>
    <s v="Evelyn Duncan"/>
    <s v="293"/>
    <n v="1800"/>
    <n v="5"/>
    <n v="3600"/>
    <n v="720"/>
    <n v="0.22"/>
    <n v="792"/>
    <n v="0.22"/>
    <s v="₹4 K"/>
  </r>
  <r>
    <s v="Karnataka"/>
    <s v="Bengaluru"/>
    <s v="Men"/>
    <s v="Shoes"/>
    <s v="75"/>
    <s v="412555"/>
    <s v="Rented"/>
    <d v="2023-07-21T00:00:00"/>
    <n v="1400"/>
    <s v="Brianna Lawrence"/>
    <s v="M12"/>
    <s v="9489 Wheeler Pine Robertton, WA 21881"/>
    <s v="Mobile"/>
    <s v="8942751845"/>
    <s v="11 AM - 8 PM"/>
    <n v="12"/>
    <s v="Available"/>
    <s v="None"/>
    <s v="57872"/>
    <d v="2024-03-14T00:00:00"/>
    <n v="3"/>
    <s v="Mar"/>
    <s v="208735"/>
    <s v="Brianna Rodriguez"/>
    <s v="891"/>
    <n v="2447"/>
    <n v="3"/>
    <n v="2936.4"/>
    <n v="978.80000000000007"/>
    <n v="0.22"/>
    <n v="646.00800000000004"/>
    <n v="0.22"/>
    <s v="₹3 K"/>
  </r>
  <r>
    <s v="Delhi"/>
    <s v="New Delhi"/>
    <s v="Women"/>
    <s v="Sweaters"/>
    <s v="24"/>
    <s v="417953"/>
    <s v="Rented"/>
    <d v="2020-01-22T00:00:00"/>
    <n v="1300"/>
    <s v="Mary Johnson"/>
    <s v="M18"/>
    <s v="209 Jean Lakes Apt. 062 New Shawna, MO 89955"/>
    <s v="Landline"/>
    <s v="1975800210"/>
    <s v="10 AM - 9 PM"/>
    <n v="11"/>
    <s v="Available"/>
    <s v="CCTV, Alarm"/>
    <s v="71445"/>
    <d v="2024-03-10T00:00:00"/>
    <n v="3"/>
    <s v="Mar"/>
    <s v="318180"/>
    <s v="Karen Cortez"/>
    <s v="259"/>
    <n v="869"/>
    <n v="2"/>
    <n v="695.2"/>
    <n v="347.6"/>
    <n v="0.35"/>
    <n v="243.32"/>
    <n v="0.35"/>
    <s v="₹695.2"/>
  </r>
  <r>
    <s v="Haryana"/>
    <s v="Faridabad"/>
    <s v="Women"/>
    <s v="Shirts"/>
    <s v="60"/>
    <s v="438937"/>
    <s v="Rented"/>
    <d v="2024-10-17T00:00:00"/>
    <n v="1400"/>
    <s v="Christopher Atkinson"/>
    <s v="M84"/>
    <s v="91756 Megan Crossing Tuckerstad, OR 63511"/>
    <s v="Landline"/>
    <s v="4850921703"/>
    <s v="11 AM - 8 PM"/>
    <n v="17"/>
    <s v="Not Available"/>
    <s v="None"/>
    <s v="71637"/>
    <d v="2024-03-31T00:00:00"/>
    <n v="3"/>
    <s v="Mar"/>
    <s v="123512"/>
    <s v="Robert Mitchell"/>
    <s v="610"/>
    <n v="1046"/>
    <n v="3"/>
    <n v="1255.2"/>
    <n v="418.40000000000003"/>
    <n v="0.35"/>
    <n v="439.32"/>
    <n v="0.35"/>
    <s v="₹1 K"/>
  </r>
  <r>
    <s v="Maharashtra"/>
    <s v="Satara"/>
    <s v="Women"/>
    <s v="Jeans"/>
    <s v="79"/>
    <s v="439079"/>
    <s v="Owned"/>
    <d v="2022-11-28T00:00:00"/>
    <n v="950"/>
    <s v="Michael Davis"/>
    <s v="M8"/>
    <s v="1085 Reyes Glens New Pattyport, NY 18369"/>
    <s v="Landline"/>
    <s v="4763392587"/>
    <s v="10 AM - 7 PM"/>
    <n v="17"/>
    <s v="Available"/>
    <s v="CCTV, Alarm"/>
    <s v="13293"/>
    <d v="2024-03-15T00:00:00"/>
    <n v="3"/>
    <s v="Mar"/>
    <s v="586696"/>
    <s v="Rachel Mcclure"/>
    <s v="501"/>
    <n v="1329"/>
    <n v="6"/>
    <n v="3189.6000000000004"/>
    <n v="531.6"/>
    <n v="0.35"/>
    <n v="1116.3600000000001"/>
    <n v="0.35"/>
    <s v="₹3 K"/>
  </r>
  <r>
    <s v="Maharashtra"/>
    <s v="Solapur"/>
    <s v="Women"/>
    <s v="Shirts"/>
    <s v="85"/>
    <s v="403937"/>
    <s v="Rented"/>
    <d v="2021-03-31T00:00:00"/>
    <n v="800"/>
    <s v="Nathan Day"/>
    <s v="M58"/>
    <s v="9897 Loretta Lodge Watkinschester, AZ 21163"/>
    <s v="Landline"/>
    <s v="13971252629"/>
    <s v="9 AM - 8 PM"/>
    <n v="13"/>
    <s v="Available"/>
    <s v="CCTV, Alarm"/>
    <s v="15958"/>
    <d v="2024-03-29T00:00:00"/>
    <n v="3"/>
    <s v="Mar"/>
    <s v="837444"/>
    <s v="Ronald Roberts"/>
    <s v="888"/>
    <n v="978"/>
    <n v="2"/>
    <n v="782.40000000000009"/>
    <n v="391.20000000000005"/>
    <n v="0.35"/>
    <n v="273.84000000000003"/>
    <n v="0.35"/>
    <s v="₹782.4"/>
  </r>
  <r>
    <s v="Delhi"/>
    <s v="New Delhi"/>
    <s v="Men"/>
    <s v="Sweaters"/>
    <s v="57"/>
    <s v="433906"/>
    <s v="Owned"/>
    <d v="2020-06-06T00:00:00"/>
    <n v="1200"/>
    <s v="Gregory Lee"/>
    <s v="M26"/>
    <s v="PSC 3855, Box 4775 APO AA 00516"/>
    <s v="Mobile"/>
    <s v="9032256048"/>
    <s v="11 AM - 8 PM"/>
    <n v="10"/>
    <s v="Available"/>
    <s v="Alarm"/>
    <s v="52105"/>
    <d v="2024-03-16T00:00:00"/>
    <n v="3"/>
    <s v="Mar"/>
    <s v="377060"/>
    <s v="Luis Green"/>
    <s v="926"/>
    <n v="1137"/>
    <n v="5"/>
    <n v="2274"/>
    <n v="454.8"/>
    <n v="0.22"/>
    <n v="500.28000000000003"/>
    <n v="0.22"/>
    <s v="₹2 K"/>
  </r>
  <r>
    <s v="Maharashtra"/>
    <s v="Kolhapur"/>
    <s v="Women"/>
    <s v="Shirts"/>
    <s v="55"/>
    <s v="403531"/>
    <s v="Owned"/>
    <d v="2024-11-04T00:00:00"/>
    <n v="1000"/>
    <s v="Alexander Rhodes"/>
    <s v="M71"/>
    <s v="954 Taylor Club New Meganland, WY 26538"/>
    <s v="Mobile"/>
    <s v="8491685203"/>
    <s v="11 AM - 8 PM"/>
    <n v="7"/>
    <s v="Not Available"/>
    <s v="CCTV"/>
    <s v="80295"/>
    <d v="2024-03-11T00:00:00"/>
    <n v="3"/>
    <s v="Mar"/>
    <s v="650272"/>
    <s v="Rose Turner"/>
    <s v="265"/>
    <n v="2641"/>
    <n v="6"/>
    <n v="6338.4000000000015"/>
    <n v="1056.4000000000003"/>
    <n v="0.35"/>
    <n v="2218.4400000000005"/>
    <n v="0.35"/>
    <s v="₹6 K"/>
  </r>
  <r>
    <s v="Madhya Pradesh"/>
    <s v="Indore"/>
    <s v="Women"/>
    <s v="Sweaters"/>
    <s v="40"/>
    <s v="426805"/>
    <s v="Owned"/>
    <d v="2020-02-07T00:00:00"/>
    <n v="1100"/>
    <s v="Lisa Schmidt"/>
    <s v="M8"/>
    <s v="USCGC Kent FPO AA 22710"/>
    <s v="Mobile"/>
    <s v="9443504283"/>
    <s v="9 AM - 8 PM"/>
    <n v="7"/>
    <s v="Not Available"/>
    <s v="None"/>
    <s v="62961"/>
    <d v="2024-03-10T00:00:00"/>
    <n v="3"/>
    <s v="Mar"/>
    <s v="974472"/>
    <s v="Alexander Hall"/>
    <s v="878"/>
    <n v="1120"/>
    <n v="1"/>
    <n v="448"/>
    <n v="448"/>
    <n v="0.35"/>
    <n v="156.79999999999998"/>
    <n v="0.35"/>
    <s v="₹448"/>
  </r>
  <r>
    <s v="Karnataka"/>
    <s v="Bengaluru"/>
    <s v="Women"/>
    <s v="T-Shirts"/>
    <s v="14"/>
    <s v="416561"/>
    <s v="Rented"/>
    <d v="2021-09-20T00:00:00"/>
    <n v="1300"/>
    <s v="Carla Brown"/>
    <s v="M37"/>
    <s v="6842 Janet Crescent Suite 043 Lake Ryan, TX 29386"/>
    <s v="Landline"/>
    <s v="0078850695"/>
    <s v="11 AM - 8 PM"/>
    <n v="19"/>
    <s v="Not Available"/>
    <s v="CCTV, Alarm"/>
    <s v="18998"/>
    <d v="2024-03-19T00:00:00"/>
    <n v="3"/>
    <s v="Mar"/>
    <s v="557612"/>
    <s v="Kathleen Williams"/>
    <s v="939"/>
    <n v="977"/>
    <n v="6"/>
    <n v="2344.8000000000002"/>
    <n v="390.8"/>
    <n v="0.35"/>
    <n v="820.68000000000006"/>
    <n v="0.35"/>
    <s v="₹2 K"/>
  </r>
  <r>
    <s v="Uttar Pradesh"/>
    <s v="Varanasi"/>
    <s v="Kids"/>
    <s v="Skirts"/>
    <s v="53"/>
    <s v="427583"/>
    <s v="Rented"/>
    <d v="2021-03-04T00:00:00"/>
    <n v="1400"/>
    <s v="Joshua Duarte"/>
    <s v="M44"/>
    <s v="606 Wilson Pike New Linda, MS 01546"/>
    <s v="Landline"/>
    <s v="4659798711"/>
    <s v="9 AM - 8 PM"/>
    <n v="8"/>
    <s v="Not Available"/>
    <s v="Alarm"/>
    <s v="13134"/>
    <d v="2024-03-07T00:00:00"/>
    <n v="3"/>
    <s v="Mar"/>
    <s v="611296"/>
    <s v="Stefanie Taylor"/>
    <s v="638"/>
    <n v="879"/>
    <n v="1"/>
    <n v="351.6"/>
    <n v="351.6"/>
    <n v="0.28000000000000003"/>
    <n v="98.448000000000022"/>
    <n v="0.28000000000000003"/>
    <s v="₹351.6"/>
  </r>
  <r>
    <s v="Tamil Nadu"/>
    <s v="Chennai"/>
    <s v="Men"/>
    <s v="Hoodies"/>
    <s v="83"/>
    <s v="426487"/>
    <s v="Rented"/>
    <d v="2022-09-01T00:00:00"/>
    <n v="800"/>
    <s v="Shannon Roberts"/>
    <s v="M7"/>
    <s v="9410 Jim Camp Lisaton, KS 88267"/>
    <s v="Landline"/>
    <s v="0667289881"/>
    <s v="9 AM - 8 PM"/>
    <n v="10"/>
    <s v="Not Available"/>
    <s v="None"/>
    <s v="12991"/>
    <d v="2024-03-27T00:00:00"/>
    <n v="3"/>
    <s v="Mar"/>
    <s v="292565"/>
    <s v="Brandi Martinez"/>
    <s v="543"/>
    <n v="918"/>
    <n v="1"/>
    <n v="367.20000000000005"/>
    <n v="367.20000000000005"/>
    <n v="0.22"/>
    <n v="80.784000000000006"/>
    <n v="0.22"/>
    <s v="₹367.2"/>
  </r>
  <r>
    <s v="Maharashtra"/>
    <s v="Aurangabad"/>
    <s v="Men"/>
    <s v="Dresses"/>
    <s v="32"/>
    <s v="420355"/>
    <s v="Owned"/>
    <d v="2022-08-31T00:00:00"/>
    <n v="950"/>
    <s v="Stuart Hill"/>
    <s v="M45"/>
    <s v="12178 Flores Hollow Suite 419 Stonechester, OR 68890"/>
    <s v="Landline"/>
    <s v="0227602877"/>
    <s v="11 AM - 8 PM"/>
    <n v="6"/>
    <s v="Available"/>
    <s v="CCTV, Alarm"/>
    <s v="39282"/>
    <d v="2024-03-04T00:00:00"/>
    <n v="3"/>
    <s v="Mar"/>
    <s v="648061"/>
    <s v="Christopher Smith"/>
    <s v="627"/>
    <n v="1140"/>
    <n v="1"/>
    <n v="456"/>
    <n v="456"/>
    <n v="0.22"/>
    <n v="100.32000000000001"/>
    <n v="0.22"/>
    <s v="₹456"/>
  </r>
  <r>
    <s v="Karnataka"/>
    <s v="Bengaluru"/>
    <s v="Kids"/>
    <s v="Jackets"/>
    <s v="88"/>
    <s v="428897"/>
    <s v="Owned"/>
    <d v="2023-01-25T00:00:00"/>
    <n v="1100"/>
    <s v="Aaron Green"/>
    <s v="M38"/>
    <s v="06009 Webster Ports Lake Brettshire, RI 83243"/>
    <s v="Mobile"/>
    <s v="9670990583"/>
    <s v="10 AM - 7 PM"/>
    <n v="11"/>
    <s v="Available"/>
    <s v="CCTV, Alarm"/>
    <s v="47245"/>
    <d v="2024-03-12T00:00:00"/>
    <n v="3"/>
    <s v="Mar"/>
    <s v="390299"/>
    <s v="Brett Wolf"/>
    <s v="311"/>
    <n v="1914"/>
    <n v="4"/>
    <n v="3062.4"/>
    <n v="765.6"/>
    <n v="0.28000000000000003"/>
    <n v="857.47200000000009"/>
    <n v="0.28000000000000003"/>
    <s v="₹3 K"/>
  </r>
  <r>
    <s v="Gujarat"/>
    <s v="Surat"/>
    <s v="Women"/>
    <s v="Hoodies"/>
    <s v="39"/>
    <s v="404519"/>
    <s v="Owned"/>
    <d v="2023-09-04T00:00:00"/>
    <n v="1200"/>
    <s v="Maureen Stephens"/>
    <s v="M3"/>
    <s v="76387 Scott Spurs Finleyfort, NH 74549"/>
    <s v="Landline"/>
    <s v="5708228340"/>
    <s v="10 AM - 7 PM"/>
    <n v="7"/>
    <s v="Not Available"/>
    <s v="CCTV, Alarm"/>
    <s v="44847"/>
    <d v="2024-03-14T00:00:00"/>
    <n v="3"/>
    <s v="Mar"/>
    <s v="798542"/>
    <s v="Dr. Erica Williams"/>
    <s v="815"/>
    <n v="1925"/>
    <n v="8"/>
    <n v="6160"/>
    <n v="770"/>
    <n v="0.35"/>
    <n v="2156"/>
    <n v="0.35"/>
    <s v="₹6 K"/>
  </r>
  <r>
    <s v="Maharashtra"/>
    <s v="Aurangabad"/>
    <s v="Women"/>
    <s v="Jeans"/>
    <s v="92"/>
    <s v="402042"/>
    <s v="Owned"/>
    <d v="2022-10-06T00:00:00"/>
    <n v="1000"/>
    <s v="Jessica Carter"/>
    <s v="M34"/>
    <s v="378 Christopher Expressway South Sara, CA 16686"/>
    <s v="Landline"/>
    <s v="1460718200"/>
    <s v="9 AM - 8 PM"/>
    <n v="10"/>
    <s v="Not Available"/>
    <s v="Alarm"/>
    <s v="63493"/>
    <d v="2024-03-20T00:00:00"/>
    <n v="3"/>
    <s v="Mar"/>
    <s v="386614"/>
    <s v="Javier Hobbs"/>
    <s v="918"/>
    <n v="1212"/>
    <n v="1"/>
    <n v="484.8"/>
    <n v="484.8"/>
    <n v="0.35"/>
    <n v="169.68"/>
    <n v="0.35"/>
    <s v="₹484.8"/>
  </r>
  <r>
    <s v="Gujarat"/>
    <s v="Rajkot"/>
    <s v="Kids"/>
    <s v="Jeans"/>
    <s v="68"/>
    <s v="422091"/>
    <s v="Rented"/>
    <d v="2021-04-11T00:00:00"/>
    <n v="1400"/>
    <s v="Jason Johnston"/>
    <s v="M66"/>
    <s v="45012 Novak Inlet Apt. 598 North Lucas, DC 16035"/>
    <s v="Mobile"/>
    <s v="8627346254"/>
    <s v="11 AM - 8 PM"/>
    <n v="10"/>
    <s v="Available"/>
    <s v="Alarm"/>
    <s v="60558"/>
    <d v="2024-03-13T00:00:00"/>
    <n v="3"/>
    <s v="Mar"/>
    <s v="404495"/>
    <s v="John Duncan"/>
    <s v="613"/>
    <n v="2187"/>
    <n v="4"/>
    <n v="3499.2000000000003"/>
    <n v="874.80000000000007"/>
    <n v="0.28000000000000003"/>
    <n v="979.77600000000018"/>
    <n v="0.28000000000000003"/>
    <s v="₹3 K"/>
  </r>
  <r>
    <s v="Maharashtra"/>
    <s v="Satara"/>
    <s v="Kids"/>
    <s v="Skirts"/>
    <s v="62"/>
    <s v="405299"/>
    <s v="Rented"/>
    <d v="2023-12-18T00:00:00"/>
    <n v="950"/>
    <s v="Nancy Avila"/>
    <s v="M1"/>
    <s v="58442 Hernandez Fields Jillland, CA 02332"/>
    <s v="Landline"/>
    <s v="4147733041"/>
    <s v="9 AM - 8 PM"/>
    <n v="5"/>
    <s v="Not Available"/>
    <s v="CCTV, Alarm"/>
    <s v="82313"/>
    <d v="2024-03-09T00:00:00"/>
    <n v="3"/>
    <s v="Mar"/>
    <s v="291707"/>
    <s v="Timothy Hunter"/>
    <s v="249"/>
    <n v="2930"/>
    <n v="3"/>
    <n v="3516"/>
    <n v="1172"/>
    <n v="0.28000000000000003"/>
    <n v="984.48000000000013"/>
    <n v="0.28000000000000003"/>
    <s v="₹4 K"/>
  </r>
  <r>
    <s v="Uttar Pradesh"/>
    <s v="Meerut"/>
    <s v="Kids"/>
    <s v="Hoodies"/>
    <s v="1"/>
    <s v="428666"/>
    <s v="Owned"/>
    <d v="2023-10-17T00:00:00"/>
    <n v="950"/>
    <s v="Ashley Taylor"/>
    <s v="M4"/>
    <s v="0329 Ward Underpass Suite 234 East Michael, NY 27498"/>
    <s v="Landline"/>
    <s v="5463253535"/>
    <s v="11 AM - 8 PM"/>
    <n v="17"/>
    <s v="Available"/>
    <s v="Alarm"/>
    <s v="78541"/>
    <d v="2024-03-25T00:00:00"/>
    <n v="3"/>
    <s v="Mar"/>
    <s v="159528"/>
    <s v="Steven Harris"/>
    <s v="736"/>
    <n v="2620"/>
    <n v="5"/>
    <n v="5240"/>
    <n v="1048"/>
    <n v="0.28000000000000003"/>
    <n v="1467.2"/>
    <n v="0.28000000000000003"/>
    <s v="₹5 K"/>
  </r>
  <r>
    <s v="Puducherry"/>
    <s v="Pondicherry"/>
    <s v="Kids"/>
    <s v="Jackets"/>
    <s v="10"/>
    <s v="408254"/>
    <s v="Owned"/>
    <d v="2024-11-24T00:00:00"/>
    <n v="1200"/>
    <s v="Daniel Brown"/>
    <s v="M52"/>
    <s v="373 Henry Square Suite 585 Evansport, KS 88094"/>
    <s v="Landline"/>
    <s v="0952039550"/>
    <s v="10 AM - 7 PM"/>
    <n v="9"/>
    <s v="Not Available"/>
    <s v="CCTV"/>
    <s v="93465"/>
    <d v="2024-03-03T00:00:00"/>
    <n v="3"/>
    <s v="Mar"/>
    <s v="562510"/>
    <s v="Madeline Olson"/>
    <s v="890"/>
    <n v="2691"/>
    <n v="7"/>
    <n v="7534.8"/>
    <n v="1076.4000000000001"/>
    <n v="0.28000000000000003"/>
    <n v="2109.7440000000001"/>
    <n v="0.28000000000000003"/>
    <s v="₹8 K"/>
  </r>
  <r>
    <s v="Maharashtra"/>
    <s v="Solapur"/>
    <s v="Kids"/>
    <s v="Dresses"/>
    <s v="8"/>
    <s v="422290"/>
    <s v="Owned"/>
    <d v="2022-08-05T00:00:00"/>
    <n v="1300"/>
    <s v="Katherine Kaufman"/>
    <s v="M63"/>
    <s v="PSC 3406, Box 6033 APO AP 97404"/>
    <s v="Landline"/>
    <s v="13889250671"/>
    <s v="10 AM - 9 PM"/>
    <n v="13"/>
    <s v="Not Available"/>
    <s v="Alarm"/>
    <s v="82650"/>
    <d v="2024-03-05T00:00:00"/>
    <n v="3"/>
    <s v="Mar"/>
    <s v="153975"/>
    <s v="Jill Combs"/>
    <s v="287"/>
    <n v="854"/>
    <n v="6"/>
    <n v="2049.6"/>
    <n v="341.59999999999997"/>
    <n v="0.28000000000000003"/>
    <n v="573.88800000000003"/>
    <n v="0.28000000000000003"/>
    <s v="₹2 K"/>
  </r>
  <r>
    <s v="Assam"/>
    <s v="Guwahati"/>
    <s v="Men"/>
    <s v="Dresses"/>
    <s v="51"/>
    <s v="415370"/>
    <s v="Owned"/>
    <d v="2022-05-29T00:00:00"/>
    <n v="1400"/>
    <s v="Matthew Romero"/>
    <s v="M24"/>
    <s v="0557 Cameron Trail Apt. 690 South Samuel, TX 36835"/>
    <s v="Landline"/>
    <s v="3361476341"/>
    <s v="10 AM - 7 PM"/>
    <n v="19"/>
    <s v="Not Available"/>
    <s v="CCTV, Alarm"/>
    <s v="58242"/>
    <d v="2024-04-08T00:00:00"/>
    <n v="4"/>
    <s v="Apr"/>
    <s v="264070"/>
    <s v="Victor Arnold"/>
    <s v="479"/>
    <n v="1105"/>
    <n v="6"/>
    <n v="2652"/>
    <n v="442"/>
    <n v="0.22"/>
    <n v="583.44000000000005"/>
    <n v="0.22"/>
    <s v="₹3 K"/>
  </r>
  <r>
    <s v="Maharashtra"/>
    <s v="Nashik"/>
    <s v="Kids"/>
    <s v="Jackets"/>
    <s v="71"/>
    <s v="417269"/>
    <s v="Owned"/>
    <d v="2021-06-17T00:00:00"/>
    <n v="800"/>
    <s v="Chelsea Hill"/>
    <s v="M14"/>
    <s v="3318 Carter Burgs Apt. 327 North Richardshire, CT 47189"/>
    <s v="Landline"/>
    <s v="11490005823"/>
    <s v="9 AM - 8 PM"/>
    <n v="14"/>
    <s v="Available"/>
    <s v="CCTV"/>
    <s v="78800"/>
    <d v="2024-04-25T00:00:00"/>
    <n v="4"/>
    <s v="Apr"/>
    <s v="326466"/>
    <s v="James Bennett"/>
    <s v="295"/>
    <n v="2206"/>
    <n v="4"/>
    <n v="3529.6000000000004"/>
    <n v="882.40000000000009"/>
    <n v="0.28000000000000003"/>
    <n v="988.28800000000024"/>
    <n v="0.28000000000000003"/>
    <s v="₹4 K"/>
  </r>
  <r>
    <s v="Karnataka"/>
    <s v="Bengaluru"/>
    <s v="Women"/>
    <s v="Shirts"/>
    <s v="92"/>
    <s v="423320"/>
    <s v="Rented"/>
    <d v="2022-10-23T00:00:00"/>
    <n v="1400"/>
    <s v="Katie Hernandez"/>
    <s v="M98"/>
    <s v="207 Denise Cliff Apt. 335 Port Scottshire, GA 88867"/>
    <s v="Mobile"/>
    <s v="8165661517"/>
    <s v="10 AM - 9 PM"/>
    <n v="19"/>
    <s v="Available"/>
    <s v="Alarm"/>
    <s v="32188"/>
    <d v="2024-04-18T00:00:00"/>
    <n v="4"/>
    <s v="Apr"/>
    <s v="262042"/>
    <s v="Jennifer Barrera"/>
    <s v="919"/>
    <n v="820"/>
    <n v="4"/>
    <n v="1312"/>
    <n v="328"/>
    <n v="0.35"/>
    <n v="459.2"/>
    <n v="0.35"/>
    <s v="₹1 K"/>
  </r>
  <r>
    <s v="Chandigarh"/>
    <s v="Chandigarh"/>
    <s v="Women"/>
    <s v="Sweaters"/>
    <s v="1"/>
    <s v="422109"/>
    <s v="Owned"/>
    <d v="2023-12-19T00:00:00"/>
    <n v="1200"/>
    <s v="Daniel Marshall"/>
    <s v="M59"/>
    <s v="PSC 5996, Box 0535 APO AP 11034"/>
    <s v="Mobile"/>
    <s v="7161897958"/>
    <s v="9 AM - 8 PM"/>
    <n v="3"/>
    <s v="Available"/>
    <s v="Alarm"/>
    <s v="16226"/>
    <d v="2024-04-05T00:00:00"/>
    <n v="4"/>
    <s v="Apr"/>
    <s v="858667"/>
    <s v="Michelle Torres"/>
    <s v="206"/>
    <n v="2411"/>
    <n v="4"/>
    <n v="3857.6000000000004"/>
    <n v="964.40000000000009"/>
    <n v="0.35"/>
    <n v="1350.16"/>
    <n v="0.35"/>
    <s v="₹4 K"/>
  </r>
  <r>
    <s v="Maharashtra"/>
    <s v="Pune"/>
    <s v="Men"/>
    <s v="Shoes"/>
    <s v="76"/>
    <s v="414806"/>
    <s v="Rented"/>
    <d v="2024-08-20T00:00:00"/>
    <n v="1400"/>
    <s v="Rachel Oliver"/>
    <s v="M21"/>
    <s v="154 Christopher Forges South Joshua, KS 23568"/>
    <s v="Mobile"/>
    <s v="7644738567"/>
    <s v="10 AM - 7 PM"/>
    <n v="20"/>
    <s v="Not Available"/>
    <s v="CCTV"/>
    <s v="58245"/>
    <d v="2024-04-21T00:00:00"/>
    <n v="4"/>
    <s v="Apr"/>
    <s v="624117"/>
    <s v="George Santos"/>
    <s v="970"/>
    <n v="2157"/>
    <n v="1"/>
    <n v="862.80000000000007"/>
    <n v="862.80000000000007"/>
    <n v="0.22"/>
    <n v="189.816"/>
    <n v="0.22"/>
    <s v="₹862.8"/>
  </r>
  <r>
    <s v="Madhya Pradesh"/>
    <s v="Bhopal"/>
    <s v="Men"/>
    <s v="Tops"/>
    <s v="18"/>
    <s v="439167"/>
    <s v="Owned"/>
    <d v="2022-12-16T00:00:00"/>
    <n v="1300"/>
    <s v="Sarah Berry"/>
    <s v="M84"/>
    <s v="6768 Thompson Isle Apt. 395 Jacquelineburgh, NM 62409"/>
    <s v="Landline"/>
    <s v="3955843877"/>
    <s v="10 AM - 9 PM"/>
    <n v="10"/>
    <s v="Not Available"/>
    <s v="CCTV"/>
    <s v="89215"/>
    <d v="2024-04-04T00:00:00"/>
    <n v="4"/>
    <s v="Apr"/>
    <s v="302553"/>
    <s v="Steven Dickson"/>
    <s v="210"/>
    <n v="1514"/>
    <n v="6"/>
    <n v="3633.6000000000004"/>
    <n v="605.6"/>
    <n v="0.22"/>
    <n v="799.39200000000005"/>
    <n v="0.22"/>
    <s v="₹4 K"/>
  </r>
  <r>
    <s v="Uttar Pradesh"/>
    <s v="Meerut"/>
    <s v="Kids"/>
    <s v="Shoes"/>
    <s v="18"/>
    <s v="434381"/>
    <s v="Rented"/>
    <d v="2020-12-18T00:00:00"/>
    <n v="1200"/>
    <s v="Veronica Cuevas"/>
    <s v="M80"/>
    <s v="11621 Amanda Glens Apt. 890 West Zacharyton, VT 79178"/>
    <s v="Landline"/>
    <s v="0254062886"/>
    <s v="10 AM - 9 PM"/>
    <n v="11"/>
    <s v="Not Available"/>
    <s v="CCTV, Alarm"/>
    <s v="53821"/>
    <d v="2024-04-23T00:00:00"/>
    <n v="4"/>
    <s v="Apr"/>
    <s v="991450"/>
    <s v="Brenda Sanford"/>
    <s v="398"/>
    <n v="1654"/>
    <n v="3"/>
    <n v="1984.8000000000002"/>
    <n v="661.6"/>
    <n v="0.28000000000000003"/>
    <n v="555.74400000000014"/>
    <n v="0.28000000000000003"/>
    <s v="₹2 K"/>
  </r>
  <r>
    <s v="Jharkhand"/>
    <s v="Ranchi"/>
    <s v="Kids"/>
    <s v="Pants"/>
    <s v="19"/>
    <s v="429962"/>
    <s v="Owned"/>
    <d v="2023-06-28T00:00:00"/>
    <n v="1100"/>
    <s v="Timothy Porter"/>
    <s v="M85"/>
    <s v="193 Ross Hill Apt. 335 West Kimberly, CT 43628"/>
    <s v="Landline"/>
    <s v="17349385620"/>
    <s v="10 AM - 9 PM"/>
    <n v="18"/>
    <s v="Not Available"/>
    <s v="CCTV, Alarm"/>
    <s v="58524"/>
    <d v="2024-04-01T00:00:00"/>
    <n v="4"/>
    <s v="Apr"/>
    <s v="412344"/>
    <s v="Diane Fischer"/>
    <s v="299"/>
    <n v="2223"/>
    <n v="8"/>
    <n v="7113.6"/>
    <n v="889.2"/>
    <n v="0.28000000000000003"/>
    <n v="1991.8080000000002"/>
    <n v="0.28000000000000003"/>
    <s v="₹7 K"/>
  </r>
  <r>
    <s v="Uttar Pradesh"/>
    <s v="Meerut"/>
    <s v="Men"/>
    <s v="Jeans"/>
    <s v="65"/>
    <s v="427663"/>
    <s v="Rented"/>
    <d v="2023-07-20T00:00:00"/>
    <n v="950"/>
    <s v="Robert Vargas"/>
    <s v="M52"/>
    <s v="35241 Richards Falls Suite 048 Leslieview, TN 76719"/>
    <s v="Landline"/>
    <s v="3331712106"/>
    <s v="10 AM - 7 PM"/>
    <n v="4"/>
    <s v="Available"/>
    <s v="None"/>
    <s v="14830"/>
    <d v="2024-04-14T00:00:00"/>
    <n v="4"/>
    <s v="Apr"/>
    <s v="529349"/>
    <s v="John Calhoun"/>
    <s v="330"/>
    <n v="1813"/>
    <n v="2"/>
    <n v="1450.4"/>
    <n v="725.2"/>
    <n v="0.22"/>
    <n v="319.08800000000002"/>
    <n v="0.22"/>
    <s v="₹1 K"/>
  </r>
  <r>
    <s v="Gujarat"/>
    <s v="Ahmedabad"/>
    <s v="Men"/>
    <s v="Skirts"/>
    <s v="17"/>
    <s v="404804"/>
    <s v="Rented"/>
    <d v="2023-03-04T00:00:00"/>
    <n v="1200"/>
    <s v="Julie Thomas"/>
    <s v="M21"/>
    <s v="62228 Jane Route East Lori, OR 29041"/>
    <s v="Landline"/>
    <s v="14636712351"/>
    <s v="10 AM - 7 PM"/>
    <n v="9"/>
    <s v="Available"/>
    <s v="None"/>
    <s v="91097"/>
    <d v="2024-04-16T00:00:00"/>
    <n v="4"/>
    <s v="Apr"/>
    <s v="980069"/>
    <s v="Charles Huerta"/>
    <s v="392"/>
    <n v="2907"/>
    <n v="3"/>
    <n v="3488.4"/>
    <n v="1162.8"/>
    <n v="0.22"/>
    <n v="767.44799999999998"/>
    <n v="0.22"/>
    <s v="₹3 K"/>
  </r>
  <r>
    <s v="Rajasthan"/>
    <s v="Jaipur"/>
    <s v="Men"/>
    <s v="Shirts"/>
    <s v="4"/>
    <s v="439376"/>
    <s v="Owned"/>
    <d v="2023-09-25T00:00:00"/>
    <n v="1400"/>
    <s v="Lisa Miles"/>
    <s v="M4"/>
    <s v="779 Sims Village West Katherineview, AZ 12981"/>
    <s v="Mobile"/>
    <s v="6164010102"/>
    <s v="11 AM - 8 PM"/>
    <n v="10"/>
    <s v="Not Available"/>
    <s v="Alarm"/>
    <s v="74975"/>
    <d v="2024-04-02T00:00:00"/>
    <n v="4"/>
    <s v="Apr"/>
    <s v="499296"/>
    <s v="Ronald Zamora"/>
    <s v="356"/>
    <n v="1767"/>
    <n v="4"/>
    <n v="2827.2000000000003"/>
    <n v="706.80000000000007"/>
    <n v="0.22"/>
    <n v="621.98400000000004"/>
    <n v="0.22"/>
    <s v="₹3 K"/>
  </r>
  <r>
    <s v="Chandigarh"/>
    <s v="Chandigarh"/>
    <s v="Kids"/>
    <s v="Jeans"/>
    <s v="84"/>
    <s v="401657"/>
    <s v="Owned"/>
    <d v="2020-03-29T00:00:00"/>
    <n v="800"/>
    <s v="Kelly Warren"/>
    <s v="M62"/>
    <s v="15755 Fields Divide New Michaelville, VA 72119"/>
    <s v="Landline"/>
    <s v="1253516857"/>
    <s v="10 AM - 7 PM"/>
    <n v="10"/>
    <s v="Available"/>
    <s v="Alarm"/>
    <s v="45050"/>
    <d v="2024-04-10T00:00:00"/>
    <n v="4"/>
    <s v="Apr"/>
    <s v="730083"/>
    <s v="Deborah Williams"/>
    <s v="780"/>
    <n v="1185"/>
    <n v="2"/>
    <n v="948"/>
    <n v="474"/>
    <n v="0.28000000000000003"/>
    <n v="265.44"/>
    <n v="0.28000000000000003"/>
    <s v="₹948"/>
  </r>
  <r>
    <s v="Tamil Nadu"/>
    <s v="Chennai"/>
    <s v="Women"/>
    <s v="Shirts"/>
    <s v="50"/>
    <s v="418166"/>
    <s v="Owned"/>
    <d v="2023-05-22T00:00:00"/>
    <n v="950"/>
    <s v="Luke Gomez"/>
    <s v="M63"/>
    <s v="9312 Oconnor Way Apt. 430 Lake April, DC 26467"/>
    <s v="Mobile"/>
    <s v="7299537333"/>
    <s v="10 AM - 7 PM"/>
    <n v="15"/>
    <s v="Not Available"/>
    <s v="CCTV"/>
    <s v="72835"/>
    <d v="2024-04-08T00:00:00"/>
    <n v="4"/>
    <s v="Apr"/>
    <s v="896301"/>
    <s v="Nicole Martin"/>
    <s v="339"/>
    <n v="2422"/>
    <n v="5"/>
    <n v="4844"/>
    <n v="968.8"/>
    <n v="0.35"/>
    <n v="1695.3999999999999"/>
    <n v="0.35"/>
    <s v="₹5 K"/>
  </r>
  <r>
    <s v="Chhattisgarh"/>
    <s v="Chhattisgarh"/>
    <s v="Men"/>
    <s v="Shoes"/>
    <s v="58"/>
    <s v="409724"/>
    <s v="Rented"/>
    <d v="2022-10-08T00:00:00"/>
    <n v="800"/>
    <s v="Autumn Jenkins"/>
    <s v="M15"/>
    <s v="0200 Ronald Points West Jackburgh, NJ 97507"/>
    <s v="Mobile"/>
    <s v="8619634783"/>
    <s v="9 AM - 8 PM"/>
    <n v="19"/>
    <s v="Not Available"/>
    <s v="None"/>
    <s v="82755"/>
    <d v="2024-04-30T00:00:00"/>
    <n v="4"/>
    <s v="Apr"/>
    <s v="568591"/>
    <s v="Anthony Baker"/>
    <s v="423"/>
    <n v="1429"/>
    <n v="6"/>
    <n v="3429.6000000000004"/>
    <n v="571.6"/>
    <n v="0.22"/>
    <n v="754.51200000000006"/>
    <n v="0.22"/>
    <s v="₹3 K"/>
  </r>
  <r>
    <s v="Maharashtra"/>
    <s v="Nagpur"/>
    <s v="Women"/>
    <s v="Shoes"/>
    <s v="64"/>
    <s v="434677"/>
    <s v="Owned"/>
    <d v="2021-10-10T00:00:00"/>
    <n v="1200"/>
    <s v="Michael White"/>
    <s v="M71"/>
    <s v="783 Anthony Summit Bennettview, FL 70340"/>
    <s v="Landline"/>
    <s v="14353017308"/>
    <s v="10 AM - 7 PM"/>
    <n v="5"/>
    <s v="Not Available"/>
    <s v="None"/>
    <s v="51412"/>
    <d v="2024-04-13T00:00:00"/>
    <n v="4"/>
    <s v="Apr"/>
    <s v="250002"/>
    <s v="Michelle Edwards"/>
    <s v="684"/>
    <n v="1997"/>
    <n v="2"/>
    <n v="1597.6000000000001"/>
    <n v="798.80000000000007"/>
    <n v="0.35"/>
    <n v="559.16"/>
    <n v="0.35"/>
    <s v="₹2 K"/>
  </r>
  <r>
    <s v="Assam"/>
    <s v="Guwahati"/>
    <s v="Men"/>
    <s v="Skirts"/>
    <s v="56"/>
    <s v="422984"/>
    <s v="Owned"/>
    <d v="2023-06-21T00:00:00"/>
    <n v="1200"/>
    <s v="Angela Johnson"/>
    <s v="M44"/>
    <s v="6356 Carlos Ford New Stephaniemouth, IN 65695"/>
    <s v="Landline"/>
    <s v="3935535585"/>
    <s v="9 AM - 8 PM"/>
    <n v="16"/>
    <s v="Not Available"/>
    <s v="None"/>
    <s v="52406"/>
    <d v="2024-04-19T00:00:00"/>
    <n v="4"/>
    <s v="Apr"/>
    <s v="276815"/>
    <s v="Lynn Harris"/>
    <s v="899"/>
    <n v="1474"/>
    <n v="5"/>
    <n v="2948"/>
    <n v="589.6"/>
    <n v="0.22"/>
    <n v="648.56000000000006"/>
    <n v="0.22"/>
    <s v="₹3 K"/>
  </r>
  <r>
    <s v="Telangana"/>
    <s v="Hyderabad"/>
    <s v="Men"/>
    <s v="Shirts"/>
    <s v="5"/>
    <s v="421404"/>
    <s v="Rented"/>
    <d v="2022-12-26T00:00:00"/>
    <n v="1100"/>
    <s v="Ruth Martin"/>
    <s v="M9"/>
    <s v="PSC 8717, Box 9575 APO AE 00990"/>
    <s v="Landline"/>
    <s v="1072555734"/>
    <s v="11 AM - 8 PM"/>
    <n v="20"/>
    <s v="Not Available"/>
    <s v="CCTV"/>
    <s v="24980"/>
    <d v="2024-04-13T00:00:00"/>
    <n v="4"/>
    <s v="Apr"/>
    <s v="414493"/>
    <s v="Wendy Kennedy"/>
    <s v="565"/>
    <n v="2804"/>
    <n v="1"/>
    <n v="1121.6000000000001"/>
    <n v="1121.6000000000001"/>
    <n v="0.22"/>
    <n v="246.75200000000004"/>
    <n v="0.22"/>
    <s v="₹1 K"/>
  </r>
  <r>
    <s v="West Bengal"/>
    <s v="Kolkata"/>
    <s v="Kids"/>
    <s v="Shirts"/>
    <s v="86"/>
    <s v="439451"/>
    <s v="Rented"/>
    <d v="2020-04-07T00:00:00"/>
    <n v="1000"/>
    <s v="Barbara Kelly"/>
    <s v="M90"/>
    <s v="96850 Robin Village West Jamesville, MA 58065"/>
    <s v="Mobile"/>
    <s v="9431422153"/>
    <s v="11 AM - 8 PM"/>
    <n v="7"/>
    <s v="Not Available"/>
    <s v="CCTV, Alarm"/>
    <s v="22495"/>
    <d v="2024-04-26T00:00:00"/>
    <n v="4"/>
    <s v="Apr"/>
    <s v="394947"/>
    <s v="William Perez"/>
    <s v="247"/>
    <n v="2002"/>
    <n v="1"/>
    <n v="800.80000000000007"/>
    <n v="800.80000000000007"/>
    <n v="0.28000000000000003"/>
    <n v="224.22400000000005"/>
    <n v="0.28000000000000003"/>
    <s v="₹800.8"/>
  </r>
  <r>
    <s v="Maharashtra"/>
    <s v="Nashik"/>
    <s v="Kids"/>
    <s v="Pants"/>
    <s v="49"/>
    <s v="415650"/>
    <s v="Rented"/>
    <d v="2022-09-25T00:00:00"/>
    <n v="950"/>
    <s v="Jay Hart"/>
    <s v="M64"/>
    <s v="62615 Matthew Heights Apt. 991 South Benjamin, OK 51027"/>
    <s v="Landline"/>
    <s v="3397937848"/>
    <s v="9 AM - 8 PM"/>
    <n v="14"/>
    <s v="Not Available"/>
    <s v="CCTV, Alarm"/>
    <s v="31135"/>
    <d v="2024-04-18T00:00:00"/>
    <n v="4"/>
    <s v="Apr"/>
    <s v="860791"/>
    <s v="Lisa Randall"/>
    <s v="475"/>
    <n v="2146"/>
    <n v="1"/>
    <n v="858.40000000000009"/>
    <n v="858.40000000000009"/>
    <n v="0.28000000000000003"/>
    <n v="240.35200000000006"/>
    <n v="0.28000000000000003"/>
    <s v="₹858.4"/>
  </r>
  <r>
    <s v="Maharashtra"/>
    <s v="Satara"/>
    <s v="Women"/>
    <s v="Dresses"/>
    <s v="8"/>
    <s v="424447"/>
    <s v="Owned"/>
    <d v="2022-01-26T00:00:00"/>
    <n v="1300"/>
    <s v="Michael Franklin"/>
    <s v="M51"/>
    <s v="50985 Graves Freeway Swansonville, LA 57858"/>
    <s v="Landline"/>
    <s v="4021090674"/>
    <s v="10 AM - 7 PM"/>
    <n v="4"/>
    <s v="Not Available"/>
    <s v="None"/>
    <s v="52458"/>
    <d v="2024-04-20T00:00:00"/>
    <n v="4"/>
    <s v="Apr"/>
    <s v="797370"/>
    <s v="Robin Rodriguez"/>
    <s v="280"/>
    <n v="2426"/>
    <n v="6"/>
    <n v="5822.4000000000015"/>
    <n v="970.4000000000002"/>
    <n v="0.35"/>
    <n v="2037.8400000000004"/>
    <n v="0.35"/>
    <s v="₹6 K"/>
  </r>
  <r>
    <s v="Bihar"/>
    <s v="Patna"/>
    <s v="Men"/>
    <s v="Dresses"/>
    <s v="19"/>
    <s v="414067"/>
    <s v="Rented"/>
    <d v="2023-04-06T00:00:00"/>
    <n v="1200"/>
    <s v="Edward Mann MD"/>
    <s v="M35"/>
    <s v="7853 Ruiz Harbor Suite 652 Juliahaven, CA 69642"/>
    <s v="Landline"/>
    <s v="2468172473"/>
    <s v="9 AM - 8 PM"/>
    <n v="20"/>
    <s v="Available"/>
    <s v="None"/>
    <s v="87831"/>
    <d v="2024-04-14T00:00:00"/>
    <n v="4"/>
    <s v="Apr"/>
    <s v="932497"/>
    <s v="Kimberly Barrera"/>
    <s v="384"/>
    <n v="1969"/>
    <n v="6"/>
    <n v="4725.6000000000004"/>
    <n v="787.6"/>
    <n v="0.22"/>
    <n v="1039.6320000000001"/>
    <n v="0.22"/>
    <s v="₹5 K"/>
  </r>
  <r>
    <s v="Karnataka"/>
    <s v="Mysuru"/>
    <s v="Women"/>
    <s v="Jackets"/>
    <s v="24"/>
    <s v="434777"/>
    <s v="Owned"/>
    <d v="2022-01-08T00:00:00"/>
    <n v="1400"/>
    <s v="Kendra Martinez"/>
    <s v="M42"/>
    <s v="002 Jones Ville Lake Angelashire, VA 40738"/>
    <s v="Landline"/>
    <s v="1950174525"/>
    <s v="10 AM - 7 PM"/>
    <n v="15"/>
    <s v="Available"/>
    <s v="CCTV, Alarm"/>
    <s v="45795"/>
    <d v="2024-04-07T00:00:00"/>
    <n v="4"/>
    <s v="Apr"/>
    <s v="535794"/>
    <s v="Scott Moore"/>
    <s v="569"/>
    <n v="1757"/>
    <n v="3"/>
    <n v="2108.4"/>
    <n v="702.80000000000007"/>
    <n v="0.35"/>
    <n v="737.93999999999994"/>
    <n v="0.35"/>
    <s v="₹2 K"/>
  </r>
  <r>
    <s v="Jharkhand"/>
    <s v="Ranchi"/>
    <s v="Kids"/>
    <s v="Dresses"/>
    <s v="49"/>
    <s v="405743"/>
    <s v="Rented"/>
    <d v="2023-12-01T00:00:00"/>
    <n v="1300"/>
    <s v="Heidi Serrano"/>
    <s v="M45"/>
    <s v="652 Williams Path Apt. 267 Khanhaven, CT 74934"/>
    <s v="Landline"/>
    <s v="2852169136"/>
    <s v="10 AM - 9 PM"/>
    <n v="3"/>
    <s v="Available"/>
    <s v="CCTV"/>
    <s v="96350"/>
    <d v="2024-04-02T00:00:00"/>
    <n v="4"/>
    <s v="Apr"/>
    <s v="476603"/>
    <s v="Jonathan Flynn"/>
    <s v="622"/>
    <n v="920"/>
    <n v="6"/>
    <n v="2208"/>
    <n v="368"/>
    <n v="0.28000000000000003"/>
    <n v="618.24"/>
    <n v="0.28000000000000003"/>
    <s v="₹2 K"/>
  </r>
  <r>
    <s v="West Bengal"/>
    <s v="Kolkata"/>
    <s v="Men"/>
    <s v="T-Shirts"/>
    <s v="9"/>
    <s v="433079"/>
    <s v="Rented"/>
    <d v="2024-02-28T00:00:00"/>
    <n v="1000"/>
    <s v="Katherine Peterson"/>
    <s v="M92"/>
    <s v="7938 Harris Loaf Apt. 135 East Jasmine, VT 69937"/>
    <s v="Mobile"/>
    <s v="9541461870"/>
    <s v="9 AM - 8 PM"/>
    <n v="7"/>
    <s v="Available"/>
    <s v="Alarm"/>
    <s v="17830"/>
    <d v="2024-04-22T00:00:00"/>
    <n v="4"/>
    <s v="Apr"/>
    <s v="890475"/>
    <s v="Susan Mendez"/>
    <s v="601"/>
    <n v="2494"/>
    <n v="4"/>
    <n v="3990.4"/>
    <n v="997.6"/>
    <n v="0.22"/>
    <n v="877.88800000000003"/>
    <n v="0.22"/>
    <s v="₹4 K"/>
  </r>
  <r>
    <s v="Uttar Pradesh"/>
    <s v="Noida"/>
    <s v="Women"/>
    <s v="Jeans"/>
    <s v="81"/>
    <s v="402202"/>
    <s v="Rented"/>
    <d v="2022-02-17T00:00:00"/>
    <n v="1300"/>
    <s v="Carlos West"/>
    <s v="M24"/>
    <s v="8053 Waters Skyway Suite 288 Fullerton, IN 35066"/>
    <s v="Landline"/>
    <s v="3356571271"/>
    <s v="10 AM - 7 PM"/>
    <n v="19"/>
    <s v="Not Available"/>
    <s v="CCTV"/>
    <s v="43638"/>
    <d v="2024-04-01T00:00:00"/>
    <n v="4"/>
    <s v="Apr"/>
    <s v="188055"/>
    <s v="Diane Anderson"/>
    <s v="861"/>
    <n v="2383"/>
    <n v="2"/>
    <n v="1906.4"/>
    <n v="953.2"/>
    <n v="0.35"/>
    <n v="667.24"/>
    <n v="0.35"/>
    <s v="₹2 K"/>
  </r>
  <r>
    <s v="Assam"/>
    <s v="Guwahati"/>
    <s v="Women"/>
    <s v="Hoodies"/>
    <s v="61"/>
    <s v="406362"/>
    <s v="Owned"/>
    <d v="2023-07-19T00:00:00"/>
    <n v="1000"/>
    <s v="Jerry Curtis"/>
    <s v="M62"/>
    <s v="155 Andrew Stream Apt. 230 Silvamouth, OR 93247"/>
    <s v="Mobile"/>
    <s v="9175138589"/>
    <s v="11 AM - 8 PM"/>
    <n v="10"/>
    <s v="Not Available"/>
    <s v="CCTV, Alarm"/>
    <s v="76118"/>
    <d v="2024-04-12T00:00:00"/>
    <n v="4"/>
    <s v="Apr"/>
    <s v="415933"/>
    <s v="Sandra Jones"/>
    <s v="277"/>
    <n v="1118"/>
    <n v="3"/>
    <n v="1341.6000000000001"/>
    <n v="447.20000000000005"/>
    <n v="0.35"/>
    <n v="469.56"/>
    <n v="0.35"/>
    <s v="₹1 K"/>
  </r>
  <r>
    <s v="Kerala"/>
    <s v="Kochi"/>
    <s v="Men"/>
    <s v="Jackets"/>
    <s v="74"/>
    <s v="426732"/>
    <s v="Owned"/>
    <d v="2022-11-29T00:00:00"/>
    <n v="1200"/>
    <s v="Christopher Jones"/>
    <s v="M8"/>
    <s v="949 Charles Stream East Richard, RI 05015"/>
    <s v="Mobile"/>
    <s v="8577330354"/>
    <s v="10 AM - 9 PM"/>
    <n v="5"/>
    <s v="Not Available"/>
    <s v="Alarm"/>
    <s v="49352"/>
    <d v="2024-04-14T00:00:00"/>
    <n v="4"/>
    <s v="Apr"/>
    <s v="705116"/>
    <s v="Kevin Rhodes"/>
    <s v="416"/>
    <n v="1086"/>
    <n v="6"/>
    <n v="2606.4"/>
    <n v="434.40000000000003"/>
    <n v="0.22"/>
    <n v="573.40800000000002"/>
    <n v="0.22"/>
    <s v="₹3 K"/>
  </r>
  <r>
    <s v="Uttar Pradesh"/>
    <s v="Lucknow"/>
    <s v="Women"/>
    <s v="Pants"/>
    <s v="68"/>
    <s v="433892"/>
    <s v="Owned"/>
    <d v="2021-09-29T00:00:00"/>
    <n v="1000"/>
    <s v="Zachary Adams"/>
    <s v="M82"/>
    <s v="28644 Sean Ford Suite 878 Samanthaside, OR 04859"/>
    <s v="Landline"/>
    <s v="3468658389"/>
    <s v="10 AM - 7 PM"/>
    <n v="20"/>
    <s v="Not Available"/>
    <s v="None"/>
    <s v="13075"/>
    <d v="2024-04-11T00:00:00"/>
    <n v="4"/>
    <s v="Apr"/>
    <s v="114936"/>
    <s v="Danielle Sanders"/>
    <s v="512"/>
    <n v="1617"/>
    <n v="6"/>
    <n v="3880.8"/>
    <n v="646.80000000000007"/>
    <n v="0.35"/>
    <n v="1358.28"/>
    <n v="0.35"/>
    <s v="₹4 K"/>
  </r>
  <r>
    <s v="Tamil Nadu"/>
    <s v="Chennai"/>
    <s v="Women"/>
    <s v="Dresses"/>
    <s v="85"/>
    <s v="419774"/>
    <s v="Owned"/>
    <d v="2020-01-10T00:00:00"/>
    <n v="1000"/>
    <s v="Brent Conner"/>
    <s v="M97"/>
    <s v="2335 Tami Creek Apt. 742 New Alice, NY 25666"/>
    <s v="Mobile"/>
    <s v="8642614703"/>
    <s v="10 AM - 9 PM"/>
    <n v="10"/>
    <s v="Available"/>
    <s v="None"/>
    <s v="85399"/>
    <d v="2024-04-24T00:00:00"/>
    <n v="4"/>
    <s v="Apr"/>
    <s v="897349"/>
    <s v="Brendan Bates"/>
    <s v="784"/>
    <n v="2464"/>
    <n v="6"/>
    <n v="5913.6"/>
    <n v="985.6"/>
    <n v="0.35"/>
    <n v="2069.7600000000002"/>
    <n v="0.35"/>
    <s v="₹6 K"/>
  </r>
  <r>
    <s v="Madhya Pradesh"/>
    <s v="Bhopal"/>
    <s v="Women"/>
    <s v="Sweaters"/>
    <s v="67"/>
    <s v="437874"/>
    <s v="Rented"/>
    <d v="2023-08-02T00:00:00"/>
    <n v="1000"/>
    <s v="Becky Smith"/>
    <s v="M58"/>
    <s v="1445 Sanders Parkways Suite 363 Port Jonathan, CO 91605"/>
    <s v="Mobile"/>
    <s v="9537022907"/>
    <s v="10 AM - 9 PM"/>
    <n v="17"/>
    <s v="Not Available"/>
    <s v="CCTV"/>
    <s v="73071"/>
    <d v="2024-04-16T00:00:00"/>
    <n v="4"/>
    <s v="Apr"/>
    <s v="962633"/>
    <s v="Keith Wagner"/>
    <s v="594"/>
    <n v="1070"/>
    <n v="2"/>
    <n v="856"/>
    <n v="428"/>
    <n v="0.35"/>
    <n v="299.59999999999997"/>
    <n v="0.35"/>
    <s v="₹856"/>
  </r>
  <r>
    <s v="Uttar Pradesh"/>
    <s v="Varanasi"/>
    <s v="Kids"/>
    <s v="Hoodies"/>
    <s v="7"/>
    <s v="436406"/>
    <s v="Owned"/>
    <d v="2024-06-08T00:00:00"/>
    <n v="800"/>
    <s v="Andrew Camacho"/>
    <s v="M8"/>
    <s v="0753 Banks Village Suite 324 Laurabury, MN 18087"/>
    <s v="Landline"/>
    <s v="0607658276"/>
    <s v="11 AM - 8 PM"/>
    <n v="3"/>
    <s v="Available"/>
    <s v="None"/>
    <s v="97405"/>
    <d v="2024-04-07T00:00:00"/>
    <n v="4"/>
    <s v="Apr"/>
    <s v="499578"/>
    <s v="Mark Miller"/>
    <s v="749"/>
    <n v="2553"/>
    <n v="3"/>
    <n v="3063.6000000000004"/>
    <n v="1021.2000000000002"/>
    <n v="0.28000000000000003"/>
    <n v="857.80800000000022"/>
    <n v="0.28000000000000003"/>
    <s v="₹3 K"/>
  </r>
  <r>
    <s v="Andhra Pradesh"/>
    <s v="Visakhapatnam"/>
    <s v="Women"/>
    <s v="Skirts"/>
    <s v="23"/>
    <s v="431459"/>
    <s v="Rented"/>
    <d v="2021-06-12T00:00:00"/>
    <n v="1100"/>
    <s v="Gabriel Rodriguez"/>
    <s v="M12"/>
    <s v="6027 Robert Road Suite 855 South Lauren, NM 40071"/>
    <s v="Landline"/>
    <s v="13316762800"/>
    <s v="10 AM - 7 PM"/>
    <n v="6"/>
    <s v="Available"/>
    <s v="Alarm"/>
    <s v="88370"/>
    <d v="2024-04-01T00:00:00"/>
    <n v="4"/>
    <s v="Apr"/>
    <s v="694855"/>
    <s v="Crystal Phillips"/>
    <s v="704"/>
    <n v="820"/>
    <n v="2"/>
    <n v="656"/>
    <n v="328"/>
    <n v="0.35"/>
    <n v="229.6"/>
    <n v="0.35"/>
    <s v="₹656"/>
  </r>
  <r>
    <s v="Tamil Nadu"/>
    <s v="Chennai"/>
    <s v="Women"/>
    <s v="Tops"/>
    <s v="77"/>
    <s v="412812"/>
    <s v="Rented"/>
    <d v="2023-12-16T00:00:00"/>
    <n v="800"/>
    <s v="Erik Johnson"/>
    <s v="M89"/>
    <s v="5667 Francisco Ports Suite 944 Matthewborough, MO 07010"/>
    <s v="Landline"/>
    <s v="0693505028"/>
    <s v="10 AM - 7 PM"/>
    <n v="3"/>
    <s v="Available"/>
    <s v="CCTV"/>
    <s v="44164"/>
    <d v="2024-04-07T00:00:00"/>
    <n v="4"/>
    <s v="Apr"/>
    <s v="811854"/>
    <s v="Scott Brown"/>
    <s v="276"/>
    <n v="792"/>
    <n v="6"/>
    <n v="1900.8000000000002"/>
    <n v="316.8"/>
    <n v="0.35"/>
    <n v="665.28"/>
    <n v="0.35"/>
    <s v="₹2 K"/>
  </r>
  <r>
    <s v="Chhattisgarh"/>
    <s v="Chhattisgarh"/>
    <s v="Women"/>
    <s v="Hoodies"/>
    <s v="50"/>
    <s v="413489"/>
    <s v="Owned"/>
    <d v="2020-09-24T00:00:00"/>
    <n v="1200"/>
    <s v="Mrs. Stephanie Evans DVM"/>
    <s v="M71"/>
    <s v="718 Mariah Villages East Kayleetown, DC 06364"/>
    <s v="Landline"/>
    <s v="4022496387"/>
    <s v="11 AM - 8 PM"/>
    <n v="15"/>
    <s v="Not Available"/>
    <s v="Alarm"/>
    <s v="38712"/>
    <d v="2024-04-20T00:00:00"/>
    <n v="4"/>
    <s v="Apr"/>
    <s v="304948"/>
    <s v="Leslie Guerrero"/>
    <s v="911"/>
    <n v="1425"/>
    <n v="1"/>
    <n v="570"/>
    <n v="570"/>
    <n v="0.35"/>
    <n v="199.5"/>
    <n v="0.35"/>
    <s v="₹570"/>
  </r>
  <r>
    <s v="Chandigarh"/>
    <s v="Chandigarh"/>
    <s v="Kids"/>
    <s v="Tops"/>
    <s v="15"/>
    <s v="400979"/>
    <s v="Owned"/>
    <d v="2023-02-17T00:00:00"/>
    <n v="1300"/>
    <s v="Christopher Morgan"/>
    <s v="M99"/>
    <s v="36138 Moore Square Apt. 898 Johnchester, FL 68457"/>
    <s v="Landline"/>
    <s v="1354464185"/>
    <s v="11 AM - 8 PM"/>
    <n v="19"/>
    <s v="Not Available"/>
    <s v="CCTV, Alarm"/>
    <s v="75792"/>
    <d v="2024-04-26T00:00:00"/>
    <n v="4"/>
    <s v="Apr"/>
    <s v="554606"/>
    <s v="Shawn Hurst"/>
    <s v="733"/>
    <n v="1932"/>
    <n v="2"/>
    <n v="1545.6000000000001"/>
    <n v="772.80000000000007"/>
    <n v="0.28000000000000003"/>
    <n v="432.76800000000009"/>
    <n v="0.28000000000000003"/>
    <s v="₹2 K"/>
  </r>
  <r>
    <s v="Karnataka"/>
    <s v="Mysuru"/>
    <s v="Women"/>
    <s v="Pants"/>
    <s v="72"/>
    <s v="400834"/>
    <s v="Rented"/>
    <d v="2023-11-09T00:00:00"/>
    <n v="1200"/>
    <s v="Andrew David"/>
    <s v="M14"/>
    <s v="8128 Tracy Courts New Keith, FL 31349"/>
    <s v="Landline"/>
    <s v="5696818598"/>
    <s v="10 AM - 9 PM"/>
    <n v="5"/>
    <s v="Available"/>
    <s v="CCTV"/>
    <s v="91134"/>
    <d v="2024-04-24T00:00:00"/>
    <n v="4"/>
    <s v="Apr"/>
    <s v="521024"/>
    <s v="Johnny Murphy"/>
    <s v="428"/>
    <n v="1024"/>
    <n v="3"/>
    <n v="1228.8000000000002"/>
    <n v="409.60000000000008"/>
    <n v="0.35"/>
    <n v="430.08000000000004"/>
    <n v="0.35"/>
    <s v="₹1 K"/>
  </r>
  <r>
    <s v="Tamil Nadu"/>
    <s v="Coimbatore"/>
    <s v="Women"/>
    <s v="Pants"/>
    <s v="4"/>
    <s v="413350"/>
    <s v="Owned"/>
    <d v="2022-08-21T00:00:00"/>
    <n v="800"/>
    <s v="Heather Deleon"/>
    <s v="M86"/>
    <s v="4587 Savannah Mission West Nancychester, MT 93460"/>
    <s v="Landline"/>
    <s v="2280807254"/>
    <s v="11 AM - 8 PM"/>
    <n v="5"/>
    <s v="Not Available"/>
    <s v="Alarm"/>
    <s v="74530"/>
    <d v="2024-04-19T00:00:00"/>
    <n v="4"/>
    <s v="Apr"/>
    <s v="549664"/>
    <s v="Carlos Cook"/>
    <s v="358"/>
    <n v="731"/>
    <n v="5"/>
    <n v="1462"/>
    <n v="292.39999999999998"/>
    <n v="0.35"/>
    <n v="511.7"/>
    <n v="0.35"/>
    <s v="₹1 K"/>
  </r>
  <r>
    <s v="Gujarat"/>
    <s v="Vadodara"/>
    <s v="Kids"/>
    <s v="Sweaters"/>
    <s v="22"/>
    <s v="437258"/>
    <s v="Rented"/>
    <d v="2021-11-03T00:00:00"/>
    <n v="1100"/>
    <s v="Zachary Hensley PhD"/>
    <s v="M12"/>
    <s v="46828 Morrison Causeway New Tylerfort, MA 56242"/>
    <s v="Landline"/>
    <s v="13259155755"/>
    <s v="9 AM - 8 PM"/>
    <n v="7"/>
    <s v="Available"/>
    <s v="None"/>
    <s v="68380"/>
    <d v="2024-04-25T00:00:00"/>
    <n v="4"/>
    <s v="Apr"/>
    <s v="860329"/>
    <s v="Karen Green"/>
    <s v="905"/>
    <n v="501"/>
    <n v="6"/>
    <n v="1202.4000000000001"/>
    <n v="200.4"/>
    <n v="0.28000000000000003"/>
    <n v="336.67200000000008"/>
    <n v="0.28000000000000003"/>
    <s v="₹1 K"/>
  </r>
  <r>
    <s v="Gujarat"/>
    <s v="Vadodara"/>
    <s v="Men"/>
    <s v="Tops"/>
    <s v="60"/>
    <s v="415399"/>
    <s v="Rented"/>
    <d v="2022-03-08T00:00:00"/>
    <n v="1000"/>
    <s v="Russell Smith"/>
    <s v="M4"/>
    <s v="561 Neal Spurs Port Jesse, ME 13000"/>
    <s v="Landline"/>
    <s v="3212957509"/>
    <s v="10 AM - 9 PM"/>
    <n v="8"/>
    <s v="Available"/>
    <s v="None"/>
    <s v="92047"/>
    <d v="2024-04-28T00:00:00"/>
    <n v="4"/>
    <s v="Apr"/>
    <s v="962093"/>
    <s v="Gregory Powell"/>
    <s v="290"/>
    <n v="1211"/>
    <n v="7"/>
    <n v="3390.8"/>
    <n v="484.40000000000003"/>
    <n v="0.22"/>
    <n v="745.976"/>
    <n v="0.22"/>
    <s v="₹3 K"/>
  </r>
  <r>
    <s v="Madhya Pradesh"/>
    <s v="Bhopal"/>
    <s v="Men"/>
    <s v="Jackets"/>
    <s v="96"/>
    <s v="417654"/>
    <s v="Rented"/>
    <d v="2021-06-30T00:00:00"/>
    <n v="1200"/>
    <s v="Daniel Anderson"/>
    <s v="M70"/>
    <s v="Unit 8356 Box 0832 DPO AE 42888"/>
    <s v="Mobile"/>
    <s v="9384796590"/>
    <s v="9 AM - 8 PM"/>
    <n v="7"/>
    <s v="Available"/>
    <s v="CCTV, Alarm"/>
    <s v="92539"/>
    <d v="2024-04-17T00:00:00"/>
    <n v="4"/>
    <s v="Apr"/>
    <s v="664345"/>
    <s v="George Martin"/>
    <s v="998"/>
    <n v="863"/>
    <n v="4"/>
    <n v="1380.8000000000002"/>
    <n v="345.20000000000005"/>
    <n v="0.22"/>
    <n v="303.77600000000007"/>
    <n v="0.22"/>
    <s v="₹1 K"/>
  </r>
  <r>
    <s v="Maharashtra"/>
    <s v="Jalna"/>
    <s v="Women"/>
    <s v="Tops"/>
    <s v="1"/>
    <s v="423262"/>
    <s v="Owned"/>
    <d v="2024-09-03T00:00:00"/>
    <n v="1400"/>
    <s v="Andrew Miller"/>
    <s v="M37"/>
    <s v="5865 Brian Inlet Kristineview, VT 92495"/>
    <s v="Landline"/>
    <s v="2517596538"/>
    <s v="10 AM - 9 PM"/>
    <n v="6"/>
    <s v="Available"/>
    <s v="Alarm"/>
    <s v="75954"/>
    <d v="2024-04-02T00:00:00"/>
    <n v="4"/>
    <s v="Apr"/>
    <s v="743771"/>
    <s v="Elizabeth Brown"/>
    <s v="923"/>
    <n v="505"/>
    <n v="4"/>
    <n v="808"/>
    <n v="202"/>
    <n v="0.35"/>
    <n v="282.79999999999995"/>
    <n v="0.35"/>
    <s v="₹808"/>
  </r>
  <r>
    <s v="Uttar Pradesh"/>
    <s v="Noida"/>
    <s v="Women"/>
    <s v="Pants"/>
    <s v="42"/>
    <s v="432785"/>
    <s v="Rented"/>
    <d v="2024-08-24T00:00:00"/>
    <n v="1400"/>
    <s v="Dr. Lisa Martinez DDS"/>
    <s v="M21"/>
    <s v="766 Brian Expressway Suite 443 Leslieshire, IA 87667"/>
    <s v="Landline"/>
    <s v="16094988563"/>
    <s v="10 AM - 7 PM"/>
    <n v="4"/>
    <s v="Available"/>
    <s v="CCTV"/>
    <s v="90300"/>
    <d v="2024-04-19T00:00:00"/>
    <n v="4"/>
    <s v="Apr"/>
    <s v="233231"/>
    <s v="Vincent Butler"/>
    <s v="293"/>
    <n v="857"/>
    <n v="5"/>
    <n v="1714"/>
    <n v="342.8"/>
    <n v="0.35"/>
    <n v="599.9"/>
    <n v="0.35"/>
    <s v="₹2 K"/>
  </r>
  <r>
    <s v="Haryana"/>
    <s v="Faridabad"/>
    <s v="Women"/>
    <s v="Jeans"/>
    <s v="82"/>
    <s v="409893"/>
    <s v="Rented"/>
    <d v="2023-06-02T00:00:00"/>
    <n v="1100"/>
    <s v="James Bray"/>
    <s v="M54"/>
    <s v="1024 Linda Park Alyssabury, LA 86496"/>
    <s v="Landline"/>
    <s v="1746564081"/>
    <s v="11 AM - 8 PM"/>
    <n v="13"/>
    <s v="Not Available"/>
    <s v="None"/>
    <s v="40990"/>
    <d v="2024-04-06T00:00:00"/>
    <n v="4"/>
    <s v="Apr"/>
    <s v="125809"/>
    <s v="Robert Barker"/>
    <s v="982"/>
    <n v="1257"/>
    <n v="8"/>
    <n v="4022.4"/>
    <n v="502.8"/>
    <n v="0.35"/>
    <n v="1407.84"/>
    <n v="0.35"/>
    <s v="₹4 K"/>
  </r>
  <r>
    <s v="Maharashtra"/>
    <s v="Nagpur"/>
    <s v="Women"/>
    <s v="Jeans"/>
    <s v="68"/>
    <s v="408436"/>
    <s v="Owned"/>
    <d v="2023-10-23T00:00:00"/>
    <n v="1400"/>
    <s v="Vanessa York"/>
    <s v="M85"/>
    <s v="0023 Brewer Freeway West Erin, SC 09480"/>
    <s v="Landline"/>
    <s v="0315670257"/>
    <s v="11 AM - 8 PM"/>
    <n v="8"/>
    <s v="Not Available"/>
    <s v="CCTV, Alarm"/>
    <s v="37739"/>
    <d v="2024-04-10T00:00:00"/>
    <n v="4"/>
    <s v="Apr"/>
    <s v="662833"/>
    <s v="Michelle Turner"/>
    <s v="644"/>
    <n v="1906"/>
    <n v="8"/>
    <n v="6099.2000000000007"/>
    <n v="762.40000000000009"/>
    <n v="0.35"/>
    <n v="2134.7200000000003"/>
    <n v="0.35"/>
    <s v="₹6 K"/>
  </r>
  <r>
    <s v="Jharkhand"/>
    <s v="Ranchi"/>
    <s v="Women"/>
    <s v="T-Shirts"/>
    <s v="27"/>
    <s v="400924"/>
    <s v="Owned"/>
    <d v="2023-07-12T00:00:00"/>
    <n v="1100"/>
    <s v="Keith Castro"/>
    <s v="M82"/>
    <s v="USNV Gonzalez FPO AA 13404"/>
    <s v="Mobile"/>
    <s v="6416939624"/>
    <s v="9 AM - 8 PM"/>
    <n v="12"/>
    <s v="Not Available"/>
    <s v="CCTV"/>
    <s v="99089"/>
    <d v="2024-04-22T00:00:00"/>
    <n v="4"/>
    <s v="Apr"/>
    <s v="672403"/>
    <s v="Natalie Hernandez"/>
    <s v="316"/>
    <n v="784"/>
    <n v="6"/>
    <n v="1881.6000000000001"/>
    <n v="313.60000000000002"/>
    <n v="0.35"/>
    <n v="658.56000000000006"/>
    <n v="0.35"/>
    <s v="₹2 K"/>
  </r>
  <r>
    <s v="Maharashtra"/>
    <s v="Nashik"/>
    <s v="Women"/>
    <s v="Pants"/>
    <s v="27"/>
    <s v="422124"/>
    <s v="Owned"/>
    <d v="2023-09-18T00:00:00"/>
    <n v="1300"/>
    <s v="Darren Burton"/>
    <s v="M18"/>
    <s v="27943 Angelica Lights Apt. 680 New Joanchester, WI 51804"/>
    <s v="Landline"/>
    <s v="5727283653"/>
    <s v="10 AM - 7 PM"/>
    <n v="6"/>
    <s v="Available"/>
    <s v="CCTV"/>
    <s v="28346"/>
    <d v="2024-04-20T00:00:00"/>
    <n v="4"/>
    <s v="Apr"/>
    <s v="831120"/>
    <s v="Philip Mccann"/>
    <s v="817"/>
    <n v="1364"/>
    <n v="4"/>
    <n v="2182.4"/>
    <n v="545.6"/>
    <n v="0.35"/>
    <n v="763.84"/>
    <n v="0.35"/>
    <s v="₹2 K"/>
  </r>
  <r>
    <s v="Maharashtra"/>
    <s v="Satara"/>
    <s v="Women"/>
    <s v="Shirts"/>
    <s v="8"/>
    <s v="411889"/>
    <s v="Owned"/>
    <d v="2023-11-23T00:00:00"/>
    <n v="1400"/>
    <s v="Nancy Schneider"/>
    <s v="M52"/>
    <s v="621 Sweeney Shoal Port Thomasmouth, NE 29250"/>
    <s v="Mobile"/>
    <s v="7409738436"/>
    <s v="10 AM - 7 PM"/>
    <n v="5"/>
    <s v="Not Available"/>
    <s v="Alarm"/>
    <s v="68266"/>
    <d v="2024-04-12T00:00:00"/>
    <n v="4"/>
    <s v="Apr"/>
    <s v="392487"/>
    <s v="Dennis White"/>
    <s v="939"/>
    <n v="1336"/>
    <n v="8"/>
    <n v="4275.2"/>
    <n v="534.4"/>
    <n v="0.35"/>
    <n v="1496.32"/>
    <n v="0.35"/>
    <s v="₹4 K"/>
  </r>
  <r>
    <s v="Jharkhand"/>
    <s v="Ranchi"/>
    <s v="Men"/>
    <s v="Shirts"/>
    <s v="18"/>
    <s v="404593"/>
    <s v="Owned"/>
    <d v="2021-03-24T00:00:00"/>
    <n v="950"/>
    <s v="Ian Anderson"/>
    <s v="M85"/>
    <s v="21228 Robert Islands Suite 219 Davischester, ME 71872"/>
    <s v="Landline"/>
    <s v="4750964095"/>
    <s v="10 AM - 7 PM"/>
    <n v="19"/>
    <s v="Not Available"/>
    <s v="CCTV"/>
    <s v="32183"/>
    <d v="2024-04-19T00:00:00"/>
    <n v="4"/>
    <s v="Apr"/>
    <s v="574230"/>
    <s v="Leonard Kelly"/>
    <s v="906"/>
    <n v="2973"/>
    <n v="4"/>
    <n v="4756.8"/>
    <n v="1189.2"/>
    <n v="0.22"/>
    <n v="1046.4960000000001"/>
    <n v="0.22"/>
    <s v="₹5 K"/>
  </r>
  <r>
    <s v="Uttar Pradesh"/>
    <s v="Noida"/>
    <s v="Kids"/>
    <s v="Dresses"/>
    <s v="31"/>
    <s v="416238"/>
    <s v="Owned"/>
    <d v="2023-04-09T00:00:00"/>
    <n v="1300"/>
    <s v="Kelly Hernandez"/>
    <s v="M80"/>
    <s v="30727 Petersen Avenue Anthonyfurt, AL 36734"/>
    <s v="Landline"/>
    <s v="12757135421"/>
    <s v="9 AM - 8 PM"/>
    <n v="18"/>
    <s v="Not Available"/>
    <s v="Alarm"/>
    <s v="62795"/>
    <d v="2024-04-17T00:00:00"/>
    <n v="4"/>
    <s v="Apr"/>
    <s v="278521"/>
    <s v="Megan Reed"/>
    <s v="527"/>
    <n v="2634"/>
    <n v="7"/>
    <n v="7375.2000000000007"/>
    <n v="1053.6000000000001"/>
    <n v="0.28000000000000003"/>
    <n v="2065.0560000000005"/>
    <n v="0.28000000000000003"/>
    <s v="₹7 K"/>
  </r>
  <r>
    <s v="Tamil Nadu"/>
    <s v="Chennai"/>
    <s v="Kids"/>
    <s v="Dresses"/>
    <s v="50"/>
    <s v="408761"/>
    <s v="Owned"/>
    <d v="2020-12-08T00:00:00"/>
    <n v="800"/>
    <s v="Tracy Silva"/>
    <s v="M54"/>
    <s v="71093 Crawford Radial Apt. 061 Sonyaburgh, UT 10321"/>
    <s v="Landline"/>
    <s v="0683972626"/>
    <s v="9 AM - 8 PM"/>
    <n v="19"/>
    <s v="Available"/>
    <s v="None"/>
    <s v="33585"/>
    <d v="2024-04-28T00:00:00"/>
    <n v="4"/>
    <s v="Apr"/>
    <s v="647935"/>
    <s v="Michael Conner"/>
    <s v="431"/>
    <n v="695"/>
    <n v="4"/>
    <n v="1112"/>
    <n v="278"/>
    <n v="0.28000000000000003"/>
    <n v="311.36"/>
    <n v="0.28000000000000003"/>
    <s v="₹1 K"/>
  </r>
  <r>
    <s v="Madhya Pradesh"/>
    <s v="Bhopal"/>
    <s v="Kids"/>
    <s v="T-Shirts"/>
    <s v="86"/>
    <s v="406224"/>
    <s v="Owned"/>
    <d v="2021-05-24T00:00:00"/>
    <n v="1000"/>
    <s v="Stephanie Frazier"/>
    <s v="M55"/>
    <s v="800 Reyes Drive Rickymouth, RI 39102"/>
    <s v="Landline"/>
    <s v="0974357767"/>
    <s v="9 AM - 8 PM"/>
    <n v="7"/>
    <s v="Available"/>
    <s v="CCTV"/>
    <s v="47415"/>
    <d v="2024-04-19T00:00:00"/>
    <n v="4"/>
    <s v="Apr"/>
    <s v="709481"/>
    <s v="Michael Ryan"/>
    <s v="828"/>
    <n v="2369"/>
    <n v="4"/>
    <n v="3790.4"/>
    <n v="947.6"/>
    <n v="0.28000000000000003"/>
    <n v="1061.3120000000001"/>
    <n v="0.28000000000000003"/>
    <s v="₹4 K"/>
  </r>
  <r>
    <s v="Maharashtra"/>
    <s v="Thane"/>
    <s v="Kids"/>
    <s v="Pants"/>
    <s v="29"/>
    <s v="411479"/>
    <s v="Owned"/>
    <d v="2022-08-20T00:00:00"/>
    <n v="1400"/>
    <s v="Betty Davis"/>
    <s v="M96"/>
    <s v="6696 Robert Branch Wesleyfort, SD 84822"/>
    <s v="Landline"/>
    <s v="2709783294"/>
    <s v="10 AM - 9 PM"/>
    <n v="3"/>
    <s v="Available"/>
    <s v="None"/>
    <s v="57389"/>
    <d v="2024-04-18T00:00:00"/>
    <n v="4"/>
    <s v="Apr"/>
    <s v="756042"/>
    <s v="Savannah Jackson"/>
    <s v="425"/>
    <n v="2736"/>
    <n v="6"/>
    <n v="6566.4000000000015"/>
    <n v="1094.4000000000003"/>
    <n v="0.28000000000000003"/>
    <n v="1838.5920000000006"/>
    <n v="0.28000000000000003"/>
    <s v="₹7 K"/>
  </r>
  <r>
    <s v="Uttar Pradesh"/>
    <s v="Lucknow"/>
    <s v="Women"/>
    <s v="Tops"/>
    <s v="20"/>
    <s v="426538"/>
    <s v="Rented"/>
    <d v="2023-10-02T00:00:00"/>
    <n v="1400"/>
    <s v="Michael Powell"/>
    <s v="M81"/>
    <s v="031 Gary Flats Medinafurt, NC 83933"/>
    <s v="Landline"/>
    <s v="0045726516"/>
    <s v="11 AM - 8 PM"/>
    <n v="10"/>
    <s v="Not Available"/>
    <s v="Alarm"/>
    <s v="79862"/>
    <d v="2024-04-29T00:00:00"/>
    <n v="4"/>
    <s v="Apr"/>
    <s v="410947"/>
    <s v="James Thomas"/>
    <s v="953"/>
    <n v="826"/>
    <n v="5"/>
    <n v="1652"/>
    <n v="330.4"/>
    <n v="0.35"/>
    <n v="578.19999999999993"/>
    <n v="0.35"/>
    <s v="₹2 K"/>
  </r>
  <r>
    <s v="Andhra Pradesh"/>
    <s v="Visakhapatnam"/>
    <s v="Women"/>
    <s v="Dresses"/>
    <s v="29"/>
    <s v="413674"/>
    <s v="Rented"/>
    <d v="2023-11-01T00:00:00"/>
    <n v="1100"/>
    <s v="Bradley Palmer"/>
    <s v="M14"/>
    <s v="0713 Xavier Well Apt. 230 Nealhaven, MI 90783"/>
    <s v="Landline"/>
    <s v="19035272771"/>
    <s v="10 AM - 9 PM"/>
    <n v="10"/>
    <s v="Not Available"/>
    <s v="CCTV, Alarm"/>
    <s v="14692"/>
    <d v="2024-04-19T00:00:00"/>
    <n v="4"/>
    <s v="Apr"/>
    <s v="284926"/>
    <s v="James Taylor"/>
    <s v="479"/>
    <n v="2590"/>
    <n v="8"/>
    <n v="8288"/>
    <n v="1036"/>
    <n v="0.35"/>
    <n v="2900.7999999999997"/>
    <n v="0.35"/>
    <s v="₹8 K"/>
  </r>
  <r>
    <s v="Uttar Pradesh"/>
    <s v="Lucknow"/>
    <s v="Men"/>
    <s v="Pants"/>
    <s v="10"/>
    <s v="431787"/>
    <s v="Rented"/>
    <d v="2024-03-06T00:00:00"/>
    <n v="950"/>
    <s v="John Phelps"/>
    <s v="M58"/>
    <s v="3934 Webb Drive Crystalfurt, VT 95872"/>
    <s v="Mobile"/>
    <s v="8717846759"/>
    <s v="11 AM - 8 PM"/>
    <n v="5"/>
    <s v="Not Available"/>
    <s v="CCTV, Alarm"/>
    <s v="53220"/>
    <d v="2024-04-25T00:00:00"/>
    <n v="4"/>
    <s v="Apr"/>
    <s v="968168"/>
    <s v="Juan Schmidt"/>
    <s v="444"/>
    <n v="1001"/>
    <n v="5"/>
    <n v="2002"/>
    <n v="400.4"/>
    <n v="0.22"/>
    <n v="440.44"/>
    <n v="0.22"/>
    <s v="₹2 K"/>
  </r>
  <r>
    <s v="Madhya Pradesh"/>
    <s v="Indore"/>
    <s v="Kids"/>
    <s v="Tops"/>
    <s v="50"/>
    <s v="407023"/>
    <s v="Rented"/>
    <d v="2020-10-05T00:00:00"/>
    <n v="950"/>
    <s v="Taylor Crosby MD"/>
    <s v="M63"/>
    <s v="7181 Maxwell Valleys Apt. 055 Millerside, WI 26067"/>
    <s v="Landline"/>
    <s v="5751083161"/>
    <s v="9 AM - 8 PM"/>
    <n v="7"/>
    <s v="Not Available"/>
    <s v="CCTV, Alarm"/>
    <s v="19007"/>
    <d v="2024-04-18T00:00:00"/>
    <n v="4"/>
    <s v="Apr"/>
    <s v="789691"/>
    <s v="Brandi Bender"/>
    <s v="933"/>
    <n v="2692"/>
    <n v="3"/>
    <n v="3230.4"/>
    <n v="1076.8"/>
    <n v="0.28000000000000003"/>
    <n v="904.51200000000006"/>
    <n v="0.28000000000000003"/>
    <s v="₹3 K"/>
  </r>
  <r>
    <s v="Telangana"/>
    <s v="Hyderabad"/>
    <s v="Kids"/>
    <s v="Shoes"/>
    <s v="8"/>
    <s v="412904"/>
    <s v="Owned"/>
    <d v="2020-05-15T00:00:00"/>
    <n v="1000"/>
    <s v="Keith Pope"/>
    <s v="M85"/>
    <s v="12483 Dawson Manors Suite 755 Port Melissamouth, MN 81574"/>
    <s v="Landline"/>
    <s v="0897048002"/>
    <s v="10 AM - 9 PM"/>
    <n v="5"/>
    <s v="Not Available"/>
    <s v="CCTV, Alarm"/>
    <s v="30462"/>
    <d v="2024-04-03T00:00:00"/>
    <n v="4"/>
    <s v="Apr"/>
    <s v="729715"/>
    <s v="Christopher Howell"/>
    <s v="609"/>
    <n v="1156"/>
    <n v="2"/>
    <n v="924.80000000000007"/>
    <n v="462.40000000000003"/>
    <n v="0.28000000000000003"/>
    <n v="258.94400000000002"/>
    <n v="0.28000000000000003"/>
    <s v="₹924.8"/>
  </r>
  <r>
    <s v="Andhra Pradesh"/>
    <s v="Visakhapatnam"/>
    <s v="Kids"/>
    <s v="Hoodies"/>
    <s v="63"/>
    <s v="424081"/>
    <s v="Owned"/>
    <d v="2024-04-02T00:00:00"/>
    <n v="1100"/>
    <s v="Brent Lewis"/>
    <s v="M32"/>
    <s v="2349 Kaitlin Meadows Suite 763 Lake Ronald, IL 70621"/>
    <s v="Landline"/>
    <s v="4431871531"/>
    <s v="10 AM - 7 PM"/>
    <n v="3"/>
    <s v="Not Available"/>
    <s v="CCTV, Alarm"/>
    <s v="80248"/>
    <d v="2024-04-09T00:00:00"/>
    <n v="4"/>
    <s v="Apr"/>
    <s v="185074"/>
    <s v="Tyler Watts"/>
    <s v="474"/>
    <n v="1360"/>
    <n v="7"/>
    <n v="3808"/>
    <n v="544"/>
    <n v="0.28000000000000003"/>
    <n v="1066.24"/>
    <n v="0.28000000000000003"/>
    <s v="₹4 K"/>
  </r>
  <r>
    <s v="Uttar Pradesh"/>
    <s v="Meerut"/>
    <s v="Women"/>
    <s v="Shoes"/>
    <s v="10"/>
    <s v="426334"/>
    <s v="Rented"/>
    <d v="2022-06-09T00:00:00"/>
    <n v="1300"/>
    <s v="Mark Yang"/>
    <s v="M33"/>
    <s v="USS Stokes FPO AE 78518"/>
    <s v="Mobile"/>
    <s v="8495062976"/>
    <s v="11 AM - 8 PM"/>
    <n v="13"/>
    <s v="Available"/>
    <s v="Alarm"/>
    <s v="41137"/>
    <d v="2024-04-22T00:00:00"/>
    <n v="4"/>
    <s v="Apr"/>
    <s v="813305"/>
    <s v="Leslie Lamb"/>
    <s v="234"/>
    <n v="738"/>
    <n v="2"/>
    <n v="590.4"/>
    <n v="295.2"/>
    <n v="0.35"/>
    <n v="206.64"/>
    <n v="0.35"/>
    <s v="₹590.4"/>
  </r>
  <r>
    <s v="Maharashtra"/>
    <s v="Nagpur"/>
    <s v="Kids"/>
    <s v="Skirts"/>
    <s v="96"/>
    <s v="439976"/>
    <s v="Owned"/>
    <d v="2022-12-02T00:00:00"/>
    <n v="1200"/>
    <s v="James Pham"/>
    <s v="M31"/>
    <s v="679 Molly Divide East Nicolemouth, WI 33863"/>
    <s v="Landline"/>
    <s v="0856169346"/>
    <s v="9 AM - 8 PM"/>
    <n v="10"/>
    <s v="Not Available"/>
    <s v="CCTV, Alarm"/>
    <s v="21130"/>
    <d v="2024-04-09T00:00:00"/>
    <n v="4"/>
    <s v="Apr"/>
    <s v="267599"/>
    <s v="Ronald Wade"/>
    <s v="726"/>
    <n v="2062"/>
    <n v="2"/>
    <n v="1649.6000000000001"/>
    <n v="824.80000000000007"/>
    <n v="0.28000000000000003"/>
    <n v="461.88800000000009"/>
    <n v="0.28000000000000003"/>
    <s v="₹2 K"/>
  </r>
  <r>
    <s v="Delhi"/>
    <s v="New Delhi"/>
    <s v="Men"/>
    <s v="Skirts"/>
    <s v="61"/>
    <s v="432832"/>
    <s v="Owned"/>
    <d v="2022-06-29T00:00:00"/>
    <n v="1200"/>
    <s v="Anthony Singleton"/>
    <s v="M3"/>
    <s v="028 Wright Meadows Apt. 653 Johnmouth, HI 46154"/>
    <s v="Landline"/>
    <s v="4039340720"/>
    <s v="9 AM - 8 PM"/>
    <n v="16"/>
    <s v="Not Available"/>
    <s v="CCTV"/>
    <s v="83933"/>
    <d v="2024-04-05T00:00:00"/>
    <n v="4"/>
    <s v="Apr"/>
    <s v="155867"/>
    <s v="Logan Christian"/>
    <s v="804"/>
    <n v="847"/>
    <n v="3"/>
    <n v="1016.4000000000001"/>
    <n v="338.8"/>
    <n v="0.22"/>
    <n v="223.60800000000003"/>
    <n v="0.22"/>
    <s v="₹1 K"/>
  </r>
  <r>
    <s v="Gujarat"/>
    <s v="Surat"/>
    <s v="Women"/>
    <s v="Pants"/>
    <s v="45"/>
    <s v="410499"/>
    <s v="Owned"/>
    <d v="2022-11-18T00:00:00"/>
    <n v="1200"/>
    <s v="Joseph Gordon"/>
    <s v="M34"/>
    <s v="0335 Anderson Ville Nancyside, FL 28101"/>
    <s v="Landline"/>
    <s v="2634885936"/>
    <s v="10 AM - 9 PM"/>
    <n v="17"/>
    <s v="Available"/>
    <s v="CCTV"/>
    <s v="67725"/>
    <d v="2024-04-18T00:00:00"/>
    <n v="4"/>
    <s v="Apr"/>
    <s v="739199"/>
    <s v="Zachary Gillespie"/>
    <s v="670"/>
    <n v="2866"/>
    <n v="7"/>
    <n v="8024.8"/>
    <n v="1146.4000000000001"/>
    <n v="0.35"/>
    <n v="2808.68"/>
    <n v="0.35"/>
    <s v="₹8 K"/>
  </r>
  <r>
    <s v="Uttar Pradesh"/>
    <s v="Meerut"/>
    <s v="Kids"/>
    <s v="Jackets"/>
    <s v="83"/>
    <s v="422517"/>
    <s v="Owned"/>
    <d v="2021-05-29T00:00:00"/>
    <n v="1200"/>
    <s v="Allen Ortega"/>
    <s v="M77"/>
    <s v="725 Rodriguez Terrace Apt. 876 Trantown, IN 60877"/>
    <s v="Landline"/>
    <s v="12317398145"/>
    <s v="11 AM - 8 PM"/>
    <n v="4"/>
    <s v="Available"/>
    <s v="CCTV"/>
    <s v="33332"/>
    <d v="2024-04-12T00:00:00"/>
    <n v="4"/>
    <s v="Apr"/>
    <s v="558194"/>
    <s v="Jeremy Harvey"/>
    <s v="621"/>
    <n v="1904"/>
    <n v="3"/>
    <n v="2284.8000000000002"/>
    <n v="761.6"/>
    <n v="0.28000000000000003"/>
    <n v="639.74400000000014"/>
    <n v="0.28000000000000003"/>
    <s v="₹2 K"/>
  </r>
  <r>
    <s v="Bihar"/>
    <s v="Patna"/>
    <s v="Women"/>
    <s v="Dresses"/>
    <s v="38"/>
    <s v="421760"/>
    <s v="Rented"/>
    <d v="2024-11-11T00:00:00"/>
    <n v="1100"/>
    <s v="Zachary Coleman"/>
    <s v="M40"/>
    <s v="624 Norris Union Apt. 033 Michaelberg, DE 63391"/>
    <s v="Mobile"/>
    <s v="7498424729"/>
    <s v="10 AM - 9 PM"/>
    <n v="12"/>
    <s v="Not Available"/>
    <s v="CCTV, Alarm"/>
    <s v="42862"/>
    <d v="2024-04-30T00:00:00"/>
    <n v="4"/>
    <s v="Apr"/>
    <s v="869965"/>
    <s v="Jamie Bryan"/>
    <s v="992"/>
    <n v="2657"/>
    <n v="4"/>
    <n v="4251.2"/>
    <n v="1062.8"/>
    <n v="0.35"/>
    <n v="1487.9199999999998"/>
    <n v="0.35"/>
    <s v="₹4 K"/>
  </r>
  <r>
    <s v="Madhya Pradesh"/>
    <s v="Indore"/>
    <s v="Women"/>
    <s v="Skirts"/>
    <s v="46"/>
    <s v="420699"/>
    <s v="Rented"/>
    <d v="2023-06-02T00:00:00"/>
    <n v="800"/>
    <s v="Francis Norman"/>
    <s v="M90"/>
    <s v="8007 Kristin Via Lake Michaelport, OK 42131"/>
    <s v="Mobile"/>
    <s v="9576364245"/>
    <s v="10 AM - 7 PM"/>
    <n v="3"/>
    <s v="Available"/>
    <s v="Alarm"/>
    <s v="19597"/>
    <d v="2024-04-24T00:00:00"/>
    <n v="4"/>
    <s v="Apr"/>
    <s v="470086"/>
    <s v="Dr. Michael Powell"/>
    <s v="405"/>
    <n v="1285"/>
    <n v="5"/>
    <n v="2570"/>
    <n v="514"/>
    <n v="0.35"/>
    <n v="899.49999999999989"/>
    <n v="0.35"/>
    <s v="₹3 K"/>
  </r>
  <r>
    <s v="Telangana"/>
    <s v="Hyderabad"/>
    <s v="Women"/>
    <s v="Pants"/>
    <s v="26"/>
    <s v="412667"/>
    <s v="Rented"/>
    <d v="2020-02-17T00:00:00"/>
    <n v="1300"/>
    <s v="Antonio Lee"/>
    <s v="M29"/>
    <s v="891 Kelsey Mills Riveraberg, IA 26504"/>
    <s v="Landline"/>
    <s v="16334647833"/>
    <s v="10 AM - 9 PM"/>
    <n v="14"/>
    <s v="Not Available"/>
    <s v="Alarm"/>
    <s v="47920"/>
    <d v="2024-04-05T00:00:00"/>
    <n v="4"/>
    <s v="Apr"/>
    <s v="304719"/>
    <s v="Cindy Miller"/>
    <s v="431"/>
    <n v="1136"/>
    <n v="3"/>
    <n v="1363.2"/>
    <n v="454.40000000000003"/>
    <n v="0.35"/>
    <n v="477.12"/>
    <n v="0.35"/>
    <s v="₹1 K"/>
  </r>
  <r>
    <s v="Rajasthan"/>
    <s v="Jaipur"/>
    <s v="Women"/>
    <s v="Dresses"/>
    <s v="11"/>
    <s v="415536"/>
    <s v="Rented"/>
    <d v="2022-06-26T00:00:00"/>
    <n v="1000"/>
    <s v="Rebecca Vasquez"/>
    <s v="M16"/>
    <s v="906 Virginia Flats Port Norma, MN 65170"/>
    <s v="Landline"/>
    <s v="1257320328"/>
    <s v="11 AM - 8 PM"/>
    <n v="19"/>
    <s v="Not Available"/>
    <s v="None"/>
    <s v="66991"/>
    <d v="2024-04-14T00:00:00"/>
    <n v="4"/>
    <s v="Apr"/>
    <s v="536705"/>
    <s v="Lisa Reid"/>
    <s v="942"/>
    <n v="2196"/>
    <n v="5"/>
    <n v="4392"/>
    <n v="878.4"/>
    <n v="0.35"/>
    <n v="1537.1999999999998"/>
    <n v="0.35"/>
    <s v="₹4 K"/>
  </r>
  <r>
    <s v="Jammu and Kashmir"/>
    <s v="Jammu"/>
    <s v="Kids"/>
    <s v="Jeans"/>
    <s v="84"/>
    <s v="412212"/>
    <s v="Rented"/>
    <d v="2022-07-13T00:00:00"/>
    <n v="800"/>
    <s v="Latoya Jacobson"/>
    <s v="M30"/>
    <s v="PSC 2506, Box 7852 APO AA 67100"/>
    <s v="Landline"/>
    <s v="4752542361"/>
    <s v="11 AM - 8 PM"/>
    <n v="13"/>
    <s v="Available"/>
    <s v="CCTV"/>
    <s v="82671"/>
    <d v="2024-04-16T00:00:00"/>
    <n v="4"/>
    <s v="Apr"/>
    <s v="168136"/>
    <s v="Victor Diaz"/>
    <s v="351"/>
    <n v="2341"/>
    <n v="3"/>
    <n v="2809.2000000000003"/>
    <n v="936.40000000000009"/>
    <n v="0.28000000000000003"/>
    <n v="786.57600000000014"/>
    <n v="0.28000000000000003"/>
    <s v="₹3 K"/>
  </r>
  <r>
    <s v="Chandigarh"/>
    <s v="Chandigarh"/>
    <s v="Women"/>
    <s v="Tops"/>
    <s v="14"/>
    <s v="422297"/>
    <s v="Rented"/>
    <d v="2022-02-03T00:00:00"/>
    <n v="1400"/>
    <s v="Eric Dawson"/>
    <s v="M60"/>
    <s v="55515 Michael Ports Suite 624 Richardshire, VT 50616"/>
    <s v="Mobile"/>
    <s v="6616505683"/>
    <s v="10 AM - 9 PM"/>
    <n v="6"/>
    <s v="Available"/>
    <s v="None"/>
    <s v="93213"/>
    <d v="2024-04-07T00:00:00"/>
    <n v="4"/>
    <s v="Apr"/>
    <s v="647901"/>
    <s v="Sharon Acosta"/>
    <s v="697"/>
    <n v="2023"/>
    <n v="8"/>
    <n v="6473.6"/>
    <n v="809.2"/>
    <n v="0.35"/>
    <n v="2265.7599999999998"/>
    <n v="0.35"/>
    <s v="₹6 K"/>
  </r>
  <r>
    <s v="Gujarat"/>
    <s v="Ahmedabad"/>
    <s v="Kids"/>
    <s v="Shoes"/>
    <s v="83"/>
    <s v="407770"/>
    <s v="Owned"/>
    <d v="2024-02-02T00:00:00"/>
    <n v="950"/>
    <s v="Heidi Jones"/>
    <s v="M53"/>
    <s v="0233 Leon Loaf West Kentstad, ID 26440"/>
    <s v="Mobile"/>
    <s v="8605581696"/>
    <s v="10 AM - 7 PM"/>
    <n v="18"/>
    <s v="Available"/>
    <s v="CCTV, Alarm"/>
    <s v="53684"/>
    <d v="2024-04-26T00:00:00"/>
    <n v="4"/>
    <s v="Apr"/>
    <s v="406481"/>
    <s v="Connie Murphy DDS"/>
    <s v="491"/>
    <n v="2941"/>
    <n v="3"/>
    <n v="3529.2000000000003"/>
    <n v="1176.4000000000001"/>
    <n v="0.28000000000000003"/>
    <n v="988.17600000000016"/>
    <n v="0.28000000000000003"/>
    <s v="₹4 K"/>
  </r>
  <r>
    <s v="Rajasthan"/>
    <s v="Jaipur"/>
    <s v="Women"/>
    <s v="Dresses"/>
    <s v="24"/>
    <s v="422936"/>
    <s v="Owned"/>
    <d v="2021-12-13T00:00:00"/>
    <n v="1300"/>
    <s v="Katrina Jones"/>
    <s v="M24"/>
    <s v="94981 Charles Rapid New Edwardbury, GA 31777"/>
    <s v="Landline"/>
    <s v="2939793966"/>
    <s v="9 AM - 8 PM"/>
    <n v="18"/>
    <s v="Available"/>
    <s v="CCTV, Alarm"/>
    <s v="29331"/>
    <d v="2024-04-04T00:00:00"/>
    <n v="4"/>
    <s v="Apr"/>
    <s v="856407"/>
    <s v="Monica Hernandez"/>
    <s v="291"/>
    <n v="2293"/>
    <n v="5"/>
    <n v="4586"/>
    <n v="917.2"/>
    <n v="0.35"/>
    <n v="1605.1"/>
    <n v="0.35"/>
    <s v="₹5 K"/>
  </r>
  <r>
    <s v="Rajasthan"/>
    <s v="Jaipur"/>
    <s v="Men"/>
    <s v="Hoodies"/>
    <s v="67"/>
    <s v="416425"/>
    <s v="Rented"/>
    <d v="2022-08-26T00:00:00"/>
    <n v="800"/>
    <s v="Elizabeth Bates"/>
    <s v="M55"/>
    <s v="0642 Stevens Islands Suite 615 Wallaceburgh, ND 23080"/>
    <s v="Landline"/>
    <s v="4415207785"/>
    <s v="9 AM - 8 PM"/>
    <n v="10"/>
    <s v="Available"/>
    <s v="None"/>
    <s v="65163"/>
    <d v="2024-04-07T00:00:00"/>
    <n v="4"/>
    <s v="Apr"/>
    <s v="287043"/>
    <s v="Theresa Alvarado"/>
    <s v="501"/>
    <n v="1590"/>
    <n v="8"/>
    <n v="5088"/>
    <n v="636"/>
    <n v="0.22"/>
    <n v="1119.3599999999999"/>
    <n v="0.22"/>
    <s v="₹5 K"/>
  </r>
  <r>
    <s v="Maharashtra"/>
    <s v="Nashik"/>
    <s v="Kids"/>
    <s v="Pants"/>
    <s v="33"/>
    <s v="410231"/>
    <s v="Owned"/>
    <d v="2024-07-15T00:00:00"/>
    <n v="800"/>
    <s v="Mark Williams"/>
    <s v="M8"/>
    <s v="189 Brandon Wall Apt. 257 North Leonard, ID 67665"/>
    <s v="Landline"/>
    <s v="19499391878"/>
    <s v="9 AM - 8 PM"/>
    <n v="6"/>
    <s v="Not Available"/>
    <s v="CCTV"/>
    <s v="76949"/>
    <d v="2024-04-05T00:00:00"/>
    <n v="4"/>
    <s v="Apr"/>
    <s v="851294"/>
    <s v="Carrie Whitaker"/>
    <s v="697"/>
    <n v="2470"/>
    <n v="1"/>
    <n v="988"/>
    <n v="988"/>
    <n v="0.28000000000000003"/>
    <n v="276.64000000000004"/>
    <n v="0.28000000000000003"/>
    <s v="₹988"/>
  </r>
  <r>
    <s v="Gujarat"/>
    <s v="Ahmedabad"/>
    <s v="Kids"/>
    <s v="Dresses"/>
    <s v="76"/>
    <s v="433532"/>
    <s v="Owned"/>
    <d v="2022-11-16T00:00:00"/>
    <n v="800"/>
    <s v="Nicole Greene"/>
    <s v="M68"/>
    <s v="7217 Klein Parks Suite 426 Hernandezview, VT 14864"/>
    <s v="Mobile"/>
    <s v="7129254072"/>
    <s v="10 AM - 9 PM"/>
    <n v="5"/>
    <s v="Not Available"/>
    <s v="Alarm"/>
    <s v="13791"/>
    <d v="2024-04-27T00:00:00"/>
    <n v="4"/>
    <s v="Apr"/>
    <s v="258233"/>
    <s v="Terri Murphy"/>
    <s v="809"/>
    <n v="1471"/>
    <n v="4"/>
    <n v="2353.6"/>
    <n v="588.4"/>
    <n v="0.28000000000000003"/>
    <n v="659.00800000000004"/>
    <n v="0.28000000000000003"/>
    <s v="₹2 K"/>
  </r>
  <r>
    <s v="Gujarat"/>
    <s v="Rajkot"/>
    <s v="Women"/>
    <s v="Pants"/>
    <s v="82"/>
    <s v="429348"/>
    <s v="Rented"/>
    <d v="2020-09-08T00:00:00"/>
    <n v="1200"/>
    <s v="Jennifer Johnson"/>
    <s v="M27"/>
    <s v="735 Taylor Path Mcfarlandchester, WA 95408"/>
    <s v="Landline"/>
    <s v="2853103263"/>
    <s v="11 AM - 8 PM"/>
    <n v="6"/>
    <s v="Available"/>
    <s v="Alarm"/>
    <s v="38818"/>
    <d v="2024-04-10T00:00:00"/>
    <n v="4"/>
    <s v="Apr"/>
    <s v="969704"/>
    <s v="Raymond Sweeney"/>
    <s v="354"/>
    <n v="1993"/>
    <n v="6"/>
    <n v="4783.2"/>
    <n v="797.19999999999993"/>
    <n v="0.35"/>
    <n v="1674.12"/>
    <n v="0.35"/>
    <s v="₹5 K"/>
  </r>
  <r>
    <s v="Tamil Nadu"/>
    <s v="Coimbatore"/>
    <s v="Kids"/>
    <s v="Sweaters"/>
    <s v="18"/>
    <s v="409339"/>
    <s v="Rented"/>
    <d v="2020-03-10T00:00:00"/>
    <n v="1400"/>
    <s v="Juan Alvarado"/>
    <s v="M76"/>
    <s v="917 Sanchez Way Suite 997 East Reginabury, WI 54391"/>
    <s v="Landline"/>
    <s v="2262753375"/>
    <s v="10 AM - 7 PM"/>
    <n v="17"/>
    <s v="Available"/>
    <s v="CCTV"/>
    <s v="12575"/>
    <d v="2024-04-13T00:00:00"/>
    <n v="4"/>
    <s v="Apr"/>
    <s v="153593"/>
    <s v="Kathryn Whitehead"/>
    <s v="649"/>
    <n v="534"/>
    <n v="2"/>
    <n v="427.20000000000005"/>
    <n v="213.60000000000002"/>
    <n v="0.28000000000000003"/>
    <n v="119.61600000000003"/>
    <n v="0.28000000000000003"/>
    <s v="₹427.2"/>
  </r>
  <r>
    <s v="Bihar"/>
    <s v="Patna"/>
    <s v="Men"/>
    <s v="Hoodies"/>
    <s v="2"/>
    <s v="414122"/>
    <s v="Owned"/>
    <d v="2022-04-24T00:00:00"/>
    <n v="1100"/>
    <s v="Evan Burns"/>
    <s v="M50"/>
    <s v="059 Sean Circles Apt. 423 Yolandaburgh, ID 65934"/>
    <s v="Mobile"/>
    <s v="9137025441"/>
    <s v="9 AM - 8 PM"/>
    <n v="12"/>
    <s v="Not Available"/>
    <s v="None"/>
    <s v="97931"/>
    <d v="2024-04-21T00:00:00"/>
    <n v="4"/>
    <s v="Apr"/>
    <s v="517749"/>
    <s v="Joseph Garcia"/>
    <s v="478"/>
    <n v="2930"/>
    <n v="8"/>
    <n v="9376"/>
    <n v="1172"/>
    <n v="0.22"/>
    <n v="2062.7199999999998"/>
    <n v="0.22"/>
    <s v="₹9 K"/>
  </r>
  <r>
    <s v="Haryana"/>
    <s v="Faridabad"/>
    <s v="Kids"/>
    <s v="Hoodies"/>
    <s v="47"/>
    <s v="407281"/>
    <s v="Rented"/>
    <d v="2020-08-04T00:00:00"/>
    <n v="800"/>
    <s v="Michael Merritt"/>
    <s v="M59"/>
    <s v="7024 Sarah Flat Suite 852 Rogersstad, SC 85017"/>
    <s v="Mobile"/>
    <s v="6395456463"/>
    <s v="9 AM - 8 PM"/>
    <n v="6"/>
    <s v="Available"/>
    <s v="CCTV"/>
    <s v="91359"/>
    <d v="2024-04-28T00:00:00"/>
    <n v="4"/>
    <s v="Apr"/>
    <s v="618539"/>
    <s v="Amy Day"/>
    <s v="251"/>
    <n v="694"/>
    <n v="8"/>
    <n v="2220.8000000000002"/>
    <n v="277.60000000000002"/>
    <n v="0.28000000000000003"/>
    <n v="621.82400000000007"/>
    <n v="0.28000000000000003"/>
    <s v="₹2 K"/>
  </r>
  <r>
    <s v="Gujarat"/>
    <s v="Surat"/>
    <s v="Men"/>
    <s v="Tops"/>
    <s v="87"/>
    <s v="438031"/>
    <s v="Rented"/>
    <d v="2024-06-09T00:00:00"/>
    <n v="1000"/>
    <s v="Kyle Williams"/>
    <s v="M5"/>
    <s v="9884 Scott Mill Suite 183 Davidborough, MT 91402"/>
    <s v="Landline"/>
    <s v="3134179803"/>
    <s v="10 AM - 9 PM"/>
    <n v="16"/>
    <s v="Not Available"/>
    <s v="Alarm"/>
    <s v="74308"/>
    <d v="2024-04-04T00:00:00"/>
    <n v="4"/>
    <s v="Apr"/>
    <s v="508283"/>
    <s v="Sherry Martinez"/>
    <s v="543"/>
    <n v="2709"/>
    <n v="2"/>
    <n v="2167.2000000000003"/>
    <n v="1083.6000000000001"/>
    <n v="0.22"/>
    <n v="476.78400000000005"/>
    <n v="0.22"/>
    <s v="₹2 K"/>
  </r>
  <r>
    <s v="Gujarat"/>
    <s v="Rajkot"/>
    <s v="Men"/>
    <s v="T-Shirts"/>
    <s v="81"/>
    <s v="409136"/>
    <s v="Rented"/>
    <d v="2022-05-26T00:00:00"/>
    <n v="800"/>
    <s v="Mr. Daniel Reed DDS"/>
    <s v="M59"/>
    <s v="USNV Reed FPO AA 42189"/>
    <s v="Mobile"/>
    <s v="8563649103"/>
    <s v="9 AM - 8 PM"/>
    <n v="11"/>
    <s v="Available"/>
    <s v="CCTV, Alarm"/>
    <s v="60484"/>
    <d v="2024-04-08T00:00:00"/>
    <n v="4"/>
    <s v="Apr"/>
    <s v="252219"/>
    <s v="Gary Cox"/>
    <s v="481"/>
    <n v="658"/>
    <n v="6"/>
    <n v="1579.2"/>
    <n v="263.2"/>
    <n v="0.22"/>
    <n v="347.42400000000004"/>
    <n v="0.22"/>
    <s v="₹2 K"/>
  </r>
  <r>
    <s v="Maharashtra"/>
    <s v="Satara"/>
    <s v="Kids"/>
    <s v="Shirts"/>
    <s v="32"/>
    <s v="409960"/>
    <s v="Owned"/>
    <d v="2022-03-16T00:00:00"/>
    <n v="1200"/>
    <s v="Terri Roth"/>
    <s v="M74"/>
    <s v="26593 Moore Isle Lake Jenniferhaven, IL 99909"/>
    <s v="Landline"/>
    <s v="0094552513"/>
    <s v="10 AM - 7 PM"/>
    <n v="11"/>
    <s v="Not Available"/>
    <s v="CCTV, Alarm"/>
    <s v="80481"/>
    <d v="2024-04-07T00:00:00"/>
    <n v="4"/>
    <s v="Apr"/>
    <s v="545689"/>
    <s v="Patrick Mays"/>
    <s v="876"/>
    <n v="2682"/>
    <n v="7"/>
    <n v="7509.6"/>
    <n v="1072.8"/>
    <n v="0.28000000000000003"/>
    <n v="2102.6880000000001"/>
    <n v="0.28000000000000003"/>
    <s v="₹8 K"/>
  </r>
  <r>
    <s v="Karnataka"/>
    <s v="Bengaluru"/>
    <s v="Kids"/>
    <s v="Jackets"/>
    <s v="61"/>
    <s v="439583"/>
    <s v="Owned"/>
    <d v="2023-06-13T00:00:00"/>
    <n v="1000"/>
    <s v="Harold Pierce"/>
    <s v="M59"/>
    <s v="8400 Jeremiah Pike Hannahfurt, TX 56380"/>
    <s v="Mobile"/>
    <s v="8483413621"/>
    <s v="11 AM - 8 PM"/>
    <n v="5"/>
    <s v="Not Available"/>
    <s v="None"/>
    <s v="44809"/>
    <d v="2024-04-24T00:00:00"/>
    <n v="4"/>
    <s v="Apr"/>
    <s v="369309"/>
    <s v="Jeanette Roman DVM"/>
    <s v="908"/>
    <n v="1447"/>
    <n v="4"/>
    <n v="2315.2000000000003"/>
    <n v="578.80000000000007"/>
    <n v="0.28000000000000003"/>
    <n v="648.25600000000009"/>
    <n v="0.28000000000000003"/>
    <s v="₹2 K"/>
  </r>
  <r>
    <s v="Karnataka"/>
    <s v="Mysuru"/>
    <s v="Kids"/>
    <s v="Hoodies"/>
    <s v="29"/>
    <s v="403133"/>
    <s v="Rented"/>
    <d v="2022-04-11T00:00:00"/>
    <n v="1100"/>
    <s v="Lisa Hicks"/>
    <s v="M53"/>
    <s v="8944 Barbara Creek Apt. 719 North Joseberg, WV 88086"/>
    <s v="Mobile"/>
    <s v="6419849564"/>
    <s v="10 AM - 9 PM"/>
    <n v="6"/>
    <s v="Available"/>
    <s v="Alarm"/>
    <s v="55106"/>
    <d v="2024-04-02T00:00:00"/>
    <n v="4"/>
    <s v="Apr"/>
    <s v="828738"/>
    <s v="Elizabeth Johnson"/>
    <s v="470"/>
    <n v="615"/>
    <n v="4"/>
    <n v="984"/>
    <n v="246"/>
    <n v="0.28000000000000003"/>
    <n v="275.52000000000004"/>
    <n v="0.28000000000000003"/>
    <s v="₹984"/>
  </r>
  <r>
    <s v="Uttar Pradesh"/>
    <s v="Lucknow"/>
    <s v="Men"/>
    <s v="Jeans"/>
    <s v="95"/>
    <s v="402756"/>
    <s v="Owned"/>
    <d v="2020-04-19T00:00:00"/>
    <n v="1400"/>
    <s v="Julie Allen"/>
    <s v="M70"/>
    <s v="132 Charles Points Apt. 130 Parrishchester, VT 70366"/>
    <s v="Landline"/>
    <s v="13372313897"/>
    <s v="10 AM - 9 PM"/>
    <n v="3"/>
    <s v="Available"/>
    <s v="None"/>
    <s v="17413"/>
    <d v="2024-04-04T00:00:00"/>
    <n v="4"/>
    <s v="Apr"/>
    <s v="657288"/>
    <s v="Kathleen Gonzalez"/>
    <s v="633"/>
    <n v="728"/>
    <n v="7"/>
    <n v="2038.4"/>
    <n v="291.2"/>
    <n v="0.22"/>
    <n v="448.44800000000004"/>
    <n v="0.22"/>
    <s v="₹2 K"/>
  </r>
  <r>
    <s v="Maharashtra"/>
    <s v="Satara"/>
    <s v="Kids"/>
    <s v="Dresses"/>
    <s v="100"/>
    <s v="429635"/>
    <s v="Owned"/>
    <d v="2020-08-14T00:00:00"/>
    <n v="1400"/>
    <s v="Katherine Duncan"/>
    <s v="M78"/>
    <s v="605 Carr Square Suite 142 South Cynthiashire, DC 89996"/>
    <s v="Landline"/>
    <s v="4902515016"/>
    <s v="9 AM - 8 PM"/>
    <n v="12"/>
    <s v="Available"/>
    <s v="None"/>
    <s v="69076"/>
    <d v="2024-04-15T00:00:00"/>
    <n v="4"/>
    <s v="Apr"/>
    <s v="832156"/>
    <s v="Brian Barnett"/>
    <s v="818"/>
    <n v="1787"/>
    <n v="8"/>
    <n v="5718.4000000000015"/>
    <n v="714.80000000000018"/>
    <n v="0.28000000000000003"/>
    <n v="1601.1520000000005"/>
    <n v="0.28000000000000003"/>
    <s v="₹6 K"/>
  </r>
  <r>
    <s v="Uttar Pradesh"/>
    <s v="Agra"/>
    <s v="Women"/>
    <s v="Hoodies"/>
    <s v="1"/>
    <s v="418829"/>
    <s v="Owned"/>
    <d v="2020-12-19T00:00:00"/>
    <n v="950"/>
    <s v="Traci Newman"/>
    <s v="M73"/>
    <s v="34526 Hartman Lake Harveyland, UT 17396"/>
    <s v="Landline"/>
    <s v="5241586010"/>
    <s v="9 AM - 8 PM"/>
    <n v="7"/>
    <s v="Available"/>
    <s v="CCTV"/>
    <s v="58962"/>
    <d v="2024-04-28T00:00:00"/>
    <n v="4"/>
    <s v="Apr"/>
    <s v="362626"/>
    <s v="Erica Brown"/>
    <s v="492"/>
    <n v="912"/>
    <n v="8"/>
    <n v="2918.4"/>
    <n v="364.8"/>
    <n v="0.35"/>
    <n v="1021.4399999999999"/>
    <n v="0.35"/>
    <s v="₹3 K"/>
  </r>
  <r>
    <s v="Assam"/>
    <s v="Guwahati"/>
    <s v="Men"/>
    <s v="Tops"/>
    <s v="68"/>
    <s v="413169"/>
    <s v="Owned"/>
    <d v="2024-01-27T00:00:00"/>
    <n v="1200"/>
    <s v="Christy Martin"/>
    <s v="M40"/>
    <s v="8735 Sandra Pine Port Brianville, HI 01579"/>
    <s v="Landline"/>
    <s v="4838643458"/>
    <s v="10 AM - 9 PM"/>
    <n v="3"/>
    <s v="Not Available"/>
    <s v="Alarm"/>
    <s v="96433"/>
    <d v="2024-04-02T00:00:00"/>
    <n v="4"/>
    <s v="Apr"/>
    <s v="132439"/>
    <s v="Daniel Huang"/>
    <s v="332"/>
    <n v="2064"/>
    <n v="8"/>
    <n v="6604.8"/>
    <n v="825.6"/>
    <n v="0.22"/>
    <n v="1453.056"/>
    <n v="0.22"/>
    <s v="₹7 K"/>
  </r>
  <r>
    <s v="Gujarat"/>
    <s v="Rajkot"/>
    <s v="Kids"/>
    <s v="Skirts"/>
    <s v="53"/>
    <s v="414784"/>
    <s v="Rented"/>
    <d v="2023-09-30T00:00:00"/>
    <n v="800"/>
    <s v="Andrew Reid"/>
    <s v="M41"/>
    <s v="10107 Javier Turnpike Apt. 519 Kaylamouth, NE 34175"/>
    <s v="Mobile"/>
    <s v="9206693652"/>
    <s v="9 AM - 8 PM"/>
    <n v="4"/>
    <s v="Available"/>
    <s v="Alarm"/>
    <s v="55842"/>
    <d v="2024-04-19T00:00:00"/>
    <n v="4"/>
    <s v="Apr"/>
    <s v="713019"/>
    <s v="Kayla Carpenter"/>
    <s v="544"/>
    <n v="828"/>
    <n v="4"/>
    <n v="1324.8000000000002"/>
    <n v="331.20000000000005"/>
    <n v="0.28000000000000003"/>
    <n v="370.94400000000007"/>
    <n v="0.28000000000000003"/>
    <s v="₹1 K"/>
  </r>
  <r>
    <s v="Maharashtra"/>
    <s v="Jalna"/>
    <s v="Men"/>
    <s v="Dresses"/>
    <s v="79"/>
    <s v="420112"/>
    <s v="Owned"/>
    <d v="2020-01-25T00:00:00"/>
    <n v="1400"/>
    <s v="Sean Greene"/>
    <s v="M48"/>
    <s v="560 John Lock Martinton, IL 01369"/>
    <s v="Mobile"/>
    <s v="8895969805"/>
    <s v="10 AM - 7 PM"/>
    <n v="15"/>
    <s v="Not Available"/>
    <s v="CCTV, Alarm"/>
    <s v="32432"/>
    <d v="2024-04-24T00:00:00"/>
    <n v="4"/>
    <s v="Apr"/>
    <s v="613139"/>
    <s v="Austin Jordan"/>
    <s v="645"/>
    <n v="2038"/>
    <n v="2"/>
    <n v="1630.4"/>
    <n v="815.2"/>
    <n v="0.22"/>
    <n v="358.68800000000005"/>
    <n v="0.22"/>
    <s v="₹2 K"/>
  </r>
  <r>
    <s v="Chandigarh"/>
    <s v="Chandigarh"/>
    <s v="Women"/>
    <s v="Sweaters"/>
    <s v="100"/>
    <s v="417281"/>
    <s v="Owned"/>
    <d v="2021-11-20T00:00:00"/>
    <n v="1100"/>
    <s v="Maria Gutierrez"/>
    <s v="M19"/>
    <s v="36162 Turner Skyway Suite 347 West Jessica, KY 69145"/>
    <s v="Landline"/>
    <s v="3485687581"/>
    <s v="9 AM - 8 PM"/>
    <n v="14"/>
    <s v="Available"/>
    <s v="Alarm"/>
    <s v="81030"/>
    <d v="2024-04-11T00:00:00"/>
    <n v="4"/>
    <s v="Apr"/>
    <s v="301455"/>
    <s v="James Moran"/>
    <s v="461"/>
    <n v="1503"/>
    <n v="8"/>
    <n v="4809.6000000000004"/>
    <n v="601.20000000000005"/>
    <n v="0.35"/>
    <n v="1683.3600000000001"/>
    <n v="0.35"/>
    <s v="₹5 K"/>
  </r>
  <r>
    <s v="Maharashtra"/>
    <s v="Mumbai"/>
    <s v="Women"/>
    <s v="Dresses"/>
    <s v="15"/>
    <s v="404014"/>
    <s v="Rented"/>
    <d v="2022-12-04T00:00:00"/>
    <n v="1300"/>
    <s v="Brian Rodriguez"/>
    <s v="M82"/>
    <s v="035 Justin Crescent Apt. 068 Port Amandaview, VA 87722"/>
    <s v="Landline"/>
    <s v="1206141673"/>
    <s v="10 AM - 7 PM"/>
    <n v="5"/>
    <s v="Not Available"/>
    <s v="CCTV, Alarm"/>
    <s v="44085"/>
    <d v="2024-04-07T00:00:00"/>
    <n v="4"/>
    <s v="Apr"/>
    <s v="883212"/>
    <s v="Andrea Mitchell"/>
    <s v="728"/>
    <n v="937"/>
    <n v="7"/>
    <n v="2623.6000000000004"/>
    <n v="374.80000000000007"/>
    <n v="0.35"/>
    <n v="918.2600000000001"/>
    <n v="0.35"/>
    <s v="₹3 K"/>
  </r>
  <r>
    <s v="Uttar Pradesh"/>
    <s v="Noida"/>
    <s v="Women"/>
    <s v="Pants"/>
    <s v="86"/>
    <s v="434611"/>
    <s v="Owned"/>
    <d v="2024-05-19T00:00:00"/>
    <n v="1300"/>
    <s v="Ryan Chapman"/>
    <s v="M17"/>
    <s v="5271 Rebecca Union Edwardfort, MI 55728"/>
    <s v="Landline"/>
    <s v="1674164652"/>
    <s v="10 AM - 7 PM"/>
    <n v="5"/>
    <s v="Not Available"/>
    <s v="None"/>
    <s v="24013"/>
    <d v="2024-04-30T00:00:00"/>
    <n v="4"/>
    <s v="Apr"/>
    <s v="172247"/>
    <s v="Michael Estrada"/>
    <s v="889"/>
    <n v="2438"/>
    <n v="5"/>
    <n v="4876"/>
    <n v="975.2"/>
    <n v="0.35"/>
    <n v="1706.6"/>
    <n v="0.35"/>
    <s v="₹5 K"/>
  </r>
  <r>
    <s v="Karnataka"/>
    <s v="Mysuru"/>
    <s v="Men"/>
    <s v="Sweaters"/>
    <s v="3"/>
    <s v="430309"/>
    <s v="Rented"/>
    <d v="2024-03-08T00:00:00"/>
    <n v="1200"/>
    <s v="Dr. William Guerrero DDS"/>
    <s v="M54"/>
    <s v="4005 Lisa Streets Apt. 061 Port David, LA 86339"/>
    <s v="Landline"/>
    <s v="0983001154"/>
    <s v="10 AM - 9 PM"/>
    <n v="16"/>
    <s v="Available"/>
    <s v="None"/>
    <s v="26224"/>
    <d v="2024-04-08T00:00:00"/>
    <n v="4"/>
    <s v="Apr"/>
    <s v="514920"/>
    <s v="Jennifer Hunt"/>
    <s v="751"/>
    <n v="646"/>
    <n v="2"/>
    <n v="516.80000000000007"/>
    <n v="258.40000000000003"/>
    <n v="0.22"/>
    <n v="113.69600000000001"/>
    <n v="0.22"/>
    <s v="₹516.8"/>
  </r>
  <r>
    <s v="Gujarat"/>
    <s v="Surat"/>
    <s v="Kids"/>
    <s v="Jeans"/>
    <s v="41"/>
    <s v="430259"/>
    <s v="Owned"/>
    <d v="2024-04-24T00:00:00"/>
    <n v="1200"/>
    <s v="Ryan Schultz"/>
    <s v="M42"/>
    <s v="Unit 1028 Box 7746 DPO AA 62229"/>
    <s v="Landline"/>
    <s v="1906478930"/>
    <s v="9 AM - 8 PM"/>
    <n v="12"/>
    <s v="Available"/>
    <s v="None"/>
    <s v="12260"/>
    <d v="2024-04-11T00:00:00"/>
    <n v="4"/>
    <s v="Apr"/>
    <s v="180053"/>
    <s v="Blake Gilbert"/>
    <s v="595"/>
    <n v="1150"/>
    <n v="5"/>
    <n v="2300"/>
    <n v="460"/>
    <n v="0.28000000000000003"/>
    <n v="644.00000000000011"/>
    <n v="0.28000000000000003"/>
    <s v="₹2 K"/>
  </r>
  <r>
    <s v="Maharashtra"/>
    <s v="Kolhapur"/>
    <s v="Kids"/>
    <s v="Tops"/>
    <s v="15"/>
    <s v="415870"/>
    <s v="Owned"/>
    <d v="2023-02-09T00:00:00"/>
    <n v="1000"/>
    <s v="Douglas Jackson"/>
    <s v="M37"/>
    <s v="819 Leach Mall Waltonton, TN 88150"/>
    <s v="Landline"/>
    <s v="1691566199"/>
    <s v="10 AM - 7 PM"/>
    <n v="6"/>
    <s v="Available"/>
    <s v="CCTV, Alarm"/>
    <s v="43159"/>
    <d v="2024-04-14T00:00:00"/>
    <n v="4"/>
    <s v="Apr"/>
    <s v="585232"/>
    <s v="Sean Rivera"/>
    <s v="929"/>
    <n v="2736"/>
    <n v="6"/>
    <n v="6566.4000000000015"/>
    <n v="1094.4000000000003"/>
    <n v="0.28000000000000003"/>
    <n v="1838.5920000000006"/>
    <n v="0.28000000000000003"/>
    <s v="₹7 K"/>
  </r>
  <r>
    <s v="Tamil Nadu"/>
    <s v="Chennai"/>
    <s v="Women"/>
    <s v="Jeans"/>
    <s v="76"/>
    <s v="421972"/>
    <s v="Rented"/>
    <d v="2023-05-12T00:00:00"/>
    <n v="800"/>
    <s v="Amy Foster PhD"/>
    <s v="M64"/>
    <s v="7446 Monroe Cliffs Jessicamouth, IL 06684"/>
    <s v="Landline"/>
    <s v="0154113153"/>
    <s v="9 AM - 8 PM"/>
    <n v="14"/>
    <s v="Available"/>
    <s v="CCTV, Alarm"/>
    <s v="87285"/>
    <d v="2024-04-01T00:00:00"/>
    <n v="4"/>
    <s v="Apr"/>
    <s v="358804"/>
    <s v="Katherine Sanchez"/>
    <s v="216"/>
    <n v="1389"/>
    <n v="3"/>
    <n v="1666.8000000000002"/>
    <n v="555.6"/>
    <n v="0.35"/>
    <n v="583.38"/>
    <n v="0.35"/>
    <s v="₹2 K"/>
  </r>
  <r>
    <s v="Tamil Nadu"/>
    <s v="Chennai"/>
    <s v="Women"/>
    <s v="Pants"/>
    <s v="1"/>
    <s v="404649"/>
    <s v="Rented"/>
    <d v="2020-08-11T00:00:00"/>
    <n v="1200"/>
    <s v="Darryl Brown"/>
    <s v="M98"/>
    <s v="3432 Todd Ferry Apt. 793 Morrowfurt, NJ 67046"/>
    <s v="Landline"/>
    <s v="1936039571"/>
    <s v="9 AM - 8 PM"/>
    <n v="7"/>
    <s v="Not Available"/>
    <s v="CCTV"/>
    <s v="37307"/>
    <d v="2024-04-17T00:00:00"/>
    <n v="4"/>
    <s v="Apr"/>
    <s v="474253"/>
    <s v="Ann Reynolds"/>
    <s v="669"/>
    <n v="1233"/>
    <n v="7"/>
    <n v="3452.4"/>
    <n v="493.2"/>
    <n v="0.35"/>
    <n v="1208.3399999999999"/>
    <n v="0.35"/>
    <s v="₹3 K"/>
  </r>
  <r>
    <s v="Tamil Nadu"/>
    <s v="Coimbatore"/>
    <s v="Men"/>
    <s v="Pants"/>
    <s v="25"/>
    <s v="414444"/>
    <s v="Owned"/>
    <d v="2021-02-14T00:00:00"/>
    <n v="1000"/>
    <s v="Jessica Williams"/>
    <s v="M28"/>
    <s v="174 Thomas Mountain Suite 262 Jerryshire, AL 17231"/>
    <s v="Mobile"/>
    <s v="9511609225"/>
    <s v="9 AM - 8 PM"/>
    <n v="8"/>
    <s v="Not Available"/>
    <s v="CCTV, Alarm"/>
    <s v="27818"/>
    <d v="2024-04-16T00:00:00"/>
    <n v="4"/>
    <s v="Apr"/>
    <s v="101317"/>
    <s v="Ryan Johnson"/>
    <s v="418"/>
    <n v="773"/>
    <n v="5"/>
    <n v="1546"/>
    <n v="309.2"/>
    <n v="0.22"/>
    <n v="340.12"/>
    <n v="0.22"/>
    <s v="₹2 K"/>
  </r>
  <r>
    <s v="Maharashtra"/>
    <s v="Satara"/>
    <s v="Men"/>
    <s v="Jeans"/>
    <s v="67"/>
    <s v="422747"/>
    <s v="Rented"/>
    <d v="2023-09-13T00:00:00"/>
    <n v="950"/>
    <s v="Angela Bass"/>
    <s v="M22"/>
    <s v="USNS Miranda FPO AE 83408"/>
    <s v="Mobile"/>
    <s v="9220022617"/>
    <s v="11 AM - 8 PM"/>
    <n v="18"/>
    <s v="Not Available"/>
    <s v="CCTV"/>
    <s v="11215"/>
    <d v="2024-04-21T00:00:00"/>
    <n v="4"/>
    <s v="Apr"/>
    <s v="168926"/>
    <s v="Larry Hickman"/>
    <s v="708"/>
    <n v="1027"/>
    <n v="2"/>
    <n v="821.6"/>
    <n v="410.8"/>
    <n v="0.22"/>
    <n v="180.75200000000001"/>
    <n v="0.22"/>
    <s v="₹821.6"/>
  </r>
  <r>
    <s v="Chandigarh"/>
    <s v="Chandigarh"/>
    <s v="Kids"/>
    <s v="Sweaters"/>
    <s v="96"/>
    <s v="425511"/>
    <s v="Rented"/>
    <d v="2020-08-31T00:00:00"/>
    <n v="1000"/>
    <s v="John Bowman"/>
    <s v="M28"/>
    <s v="158 Kelly Trafficway Snyderland, ND 43782"/>
    <s v="Mobile"/>
    <s v="7799642837"/>
    <s v="10 AM - 9 PM"/>
    <n v="14"/>
    <s v="Available"/>
    <s v="CCTV, Alarm"/>
    <s v="75327"/>
    <d v="2024-04-04T00:00:00"/>
    <n v="4"/>
    <s v="Apr"/>
    <s v="796092"/>
    <s v="Mitchell Holder"/>
    <s v="662"/>
    <n v="924"/>
    <n v="7"/>
    <n v="2587.2000000000003"/>
    <n v="369.6"/>
    <n v="0.28000000000000003"/>
    <n v="724.41600000000017"/>
    <n v="0.28000000000000003"/>
    <s v="₹3 K"/>
  </r>
  <r>
    <s v="Rajasthan"/>
    <s v="Jaipur"/>
    <s v="Kids"/>
    <s v="Shirts"/>
    <s v="63"/>
    <s v="422616"/>
    <s v="Owned"/>
    <d v="2020-06-19T00:00:00"/>
    <n v="1400"/>
    <s v="Maria Meadows DDS"/>
    <s v="M26"/>
    <s v="82699 Theodore Points Port Brianberg, VA 63382"/>
    <s v="Landline"/>
    <s v="2214657606"/>
    <s v="9 AM - 8 PM"/>
    <n v="10"/>
    <s v="Available"/>
    <s v="Alarm"/>
    <s v="84377"/>
    <d v="2024-04-22T00:00:00"/>
    <n v="4"/>
    <s v="Apr"/>
    <s v="394899"/>
    <s v="Krista Rodriguez"/>
    <s v="465"/>
    <n v="1879"/>
    <n v="7"/>
    <n v="5261.2000000000007"/>
    <n v="751.60000000000014"/>
    <n v="0.28000000000000003"/>
    <n v="1473.1360000000004"/>
    <n v="0.28000000000000003"/>
    <s v="₹5 K"/>
  </r>
  <r>
    <s v="Tamil Nadu"/>
    <s v="Madurai"/>
    <s v="Kids"/>
    <s v="Sweaters"/>
    <s v="58"/>
    <s v="402819"/>
    <s v="Rented"/>
    <d v="2022-11-06T00:00:00"/>
    <n v="1100"/>
    <s v="David Mcdonald"/>
    <s v="M63"/>
    <s v="5913 Katie Avenue Suite 867 Deborahtown, KY 13110"/>
    <s v="Mobile"/>
    <s v="6859006561"/>
    <s v="11 AM - 8 PM"/>
    <n v="5"/>
    <s v="Not Available"/>
    <s v="Alarm"/>
    <s v="65746"/>
    <d v="2024-04-01T00:00:00"/>
    <n v="4"/>
    <s v="Apr"/>
    <s v="683590"/>
    <s v="Kelly Strickland"/>
    <s v="503"/>
    <n v="1961"/>
    <n v="4"/>
    <n v="3137.6000000000004"/>
    <n v="784.40000000000009"/>
    <n v="0.28000000000000003"/>
    <n v="878.52800000000013"/>
    <n v="0.28000000000000003"/>
    <s v="₹3 K"/>
  </r>
  <r>
    <s v="Gujarat"/>
    <s v="Ahmedabad"/>
    <s v="Kids"/>
    <s v="Shirts"/>
    <s v="2"/>
    <s v="402036"/>
    <s v="Owned"/>
    <d v="2022-11-01T00:00:00"/>
    <n v="800"/>
    <s v="Terry Lowe"/>
    <s v="M93"/>
    <s v="24998 Henderson Ferry Suite 627 Port Kristin, CA 47446"/>
    <s v="Landline"/>
    <s v="1512428792"/>
    <s v="10 AM - 9 PM"/>
    <n v="20"/>
    <s v="Not Available"/>
    <s v="None"/>
    <s v="92436"/>
    <d v="2024-04-21T00:00:00"/>
    <n v="4"/>
    <s v="Apr"/>
    <s v="804218"/>
    <s v="Martin Long"/>
    <s v="230"/>
    <n v="2163"/>
    <n v="7"/>
    <n v="6056.4000000000015"/>
    <n v="865.20000000000016"/>
    <n v="0.28000000000000003"/>
    <n v="1695.7920000000006"/>
    <n v="0.28000000000000003"/>
    <s v="₹6 K"/>
  </r>
  <r>
    <s v="Madhya Pradesh"/>
    <s v="Bhopal"/>
    <s v="Men"/>
    <s v="Jackets"/>
    <s v="77"/>
    <s v="433078"/>
    <s v="Owned"/>
    <d v="2022-03-19T00:00:00"/>
    <n v="1200"/>
    <s v="Amanda Reese"/>
    <s v="M98"/>
    <s v="USNV Foster FPO AA 35410"/>
    <s v="Mobile"/>
    <s v="6533193578"/>
    <s v="9 AM - 8 PM"/>
    <n v="9"/>
    <s v="Not Available"/>
    <s v="CCTV, Alarm"/>
    <s v="65736"/>
    <d v="2024-04-11T00:00:00"/>
    <n v="4"/>
    <s v="Apr"/>
    <s v="505928"/>
    <s v="Bonnie Whitaker"/>
    <s v="713"/>
    <n v="2512"/>
    <n v="2"/>
    <n v="2009.6000000000001"/>
    <n v="1004.8000000000001"/>
    <n v="0.22"/>
    <n v="442.11200000000002"/>
    <n v="0.22"/>
    <s v="₹2 K"/>
  </r>
  <r>
    <s v="Jharkhand"/>
    <s v="Ranchi"/>
    <s v="Men"/>
    <s v="Shoes"/>
    <s v="48"/>
    <s v="411498"/>
    <s v="Owned"/>
    <d v="2021-06-30T00:00:00"/>
    <n v="950"/>
    <s v="Michael Smith"/>
    <s v="M85"/>
    <s v="811 Miller Rest North Jessicaberg, NE 95891"/>
    <s v="Landline"/>
    <s v="0736036158"/>
    <s v="11 AM - 8 PM"/>
    <n v="18"/>
    <s v="Available"/>
    <s v="CCTV, Alarm"/>
    <s v="87769"/>
    <d v="2024-04-20T00:00:00"/>
    <n v="4"/>
    <s v="Apr"/>
    <s v="619490"/>
    <s v="Brittany Owens"/>
    <s v="967"/>
    <n v="2661"/>
    <n v="1"/>
    <n v="1064.4000000000001"/>
    <n v="1064.4000000000001"/>
    <n v="0.22"/>
    <n v="234.16800000000003"/>
    <n v="0.22"/>
    <s v="₹1 K"/>
  </r>
  <r>
    <s v="Maharashtra"/>
    <s v="Mumbai"/>
    <s v="Men"/>
    <s v="Jackets"/>
    <s v="56"/>
    <s v="403467"/>
    <s v="Rented"/>
    <d v="2022-06-20T00:00:00"/>
    <n v="1000"/>
    <s v="Ashley Gonzales"/>
    <s v="M28"/>
    <s v="216 Mark Run Pittmanborough, OH 97530"/>
    <s v="Mobile"/>
    <s v="7315041183"/>
    <s v="11 AM - 8 PM"/>
    <n v="20"/>
    <s v="Available"/>
    <s v="None"/>
    <s v="53773"/>
    <d v="2024-04-29T00:00:00"/>
    <n v="4"/>
    <s v="Apr"/>
    <s v="677729"/>
    <s v="Diana Cortez"/>
    <s v="523"/>
    <n v="1854"/>
    <n v="8"/>
    <n v="5932.8"/>
    <n v="741.6"/>
    <n v="0.22"/>
    <n v="1305.2160000000001"/>
    <n v="0.22"/>
    <s v="₹6 K"/>
  </r>
  <r>
    <s v="Chhattisgarh"/>
    <s v="Chhattisgarh"/>
    <s v="Men"/>
    <s v="Skirts"/>
    <s v="86"/>
    <s v="428613"/>
    <s v="Rented"/>
    <d v="2021-02-09T00:00:00"/>
    <n v="1300"/>
    <s v="Rhonda Morrison"/>
    <s v="M75"/>
    <s v="02059 Smith Bridge Samanthaberg, CA 21058"/>
    <s v="Landline"/>
    <s v="3705631369"/>
    <s v="9 AM - 8 PM"/>
    <n v="17"/>
    <s v="Available"/>
    <s v="CCTV"/>
    <s v="62765"/>
    <d v="2024-04-25T00:00:00"/>
    <n v="4"/>
    <s v="Apr"/>
    <s v="872549"/>
    <s v="Joshua Smith"/>
    <s v="958"/>
    <n v="2046"/>
    <n v="4"/>
    <n v="3273.6000000000004"/>
    <n v="818.40000000000009"/>
    <n v="0.22"/>
    <n v="720.19200000000012"/>
    <n v="0.22"/>
    <s v="₹3 K"/>
  </r>
  <r>
    <s v="Jharkhand"/>
    <s v="Ranchi"/>
    <s v="Men"/>
    <s v="Tops"/>
    <s v="56"/>
    <s v="400765"/>
    <s v="Rented"/>
    <d v="2021-02-18T00:00:00"/>
    <n v="950"/>
    <s v="Cindy Schwartz"/>
    <s v="M40"/>
    <s v="8710 Houston Throughway Kramerview, RI 10465"/>
    <s v="Mobile"/>
    <s v="8192290986"/>
    <s v="10 AM - 7 PM"/>
    <n v="17"/>
    <s v="Not Available"/>
    <s v="CCTV, Alarm"/>
    <s v="70697"/>
    <d v="2024-04-09T00:00:00"/>
    <n v="4"/>
    <s v="Apr"/>
    <s v="868399"/>
    <s v="Jodi Mayer"/>
    <s v="593"/>
    <n v="1321"/>
    <n v="4"/>
    <n v="2113.6"/>
    <n v="528.4"/>
    <n v="0.22"/>
    <n v="464.99199999999996"/>
    <n v="0.22"/>
    <s v="₹2 K"/>
  </r>
  <r>
    <s v="Uttar Pradesh"/>
    <s v="Varanasi"/>
    <s v="Kids"/>
    <s v="Jackets"/>
    <s v="92"/>
    <s v="420842"/>
    <s v="Rented"/>
    <d v="2024-11-23T00:00:00"/>
    <n v="1300"/>
    <s v="Katie Hoffman"/>
    <s v="M55"/>
    <s v="25560 Laura Flats Suite 535 Petersmouth, AK 77753"/>
    <s v="Mobile"/>
    <s v="6071756584"/>
    <s v="11 AM - 8 PM"/>
    <n v="20"/>
    <s v="Available"/>
    <s v="CCTV, Alarm"/>
    <s v="56558"/>
    <d v="2024-04-10T00:00:00"/>
    <n v="4"/>
    <s v="Apr"/>
    <s v="179490"/>
    <s v="Reginald Nelson"/>
    <s v="966"/>
    <n v="2117"/>
    <n v="6"/>
    <n v="5080.8"/>
    <n v="846.80000000000007"/>
    <n v="0.28000000000000003"/>
    <n v="1422.6240000000003"/>
    <n v="0.28000000000000003"/>
    <s v="₹5 K"/>
  </r>
  <r>
    <s v="Maharashtra"/>
    <s v="Aurangabad"/>
    <s v="Men"/>
    <s v="Jackets"/>
    <s v="11"/>
    <s v="405186"/>
    <s v="Owned"/>
    <d v="2024-08-21T00:00:00"/>
    <n v="1200"/>
    <s v="Phillip Chavez"/>
    <s v="M50"/>
    <s v="5216 Strickland Mountain Suite 337 South Davidton, MA 94397"/>
    <s v="Landline"/>
    <s v="2157098399"/>
    <s v="11 AM - 8 PM"/>
    <n v="18"/>
    <s v="Available"/>
    <s v="CCTV"/>
    <s v="43355"/>
    <d v="2024-04-21T00:00:00"/>
    <n v="4"/>
    <s v="Apr"/>
    <s v="918303"/>
    <s v="Joseph Arnold"/>
    <s v="312"/>
    <n v="2021"/>
    <n v="2"/>
    <n v="1616.8000000000002"/>
    <n v="808.40000000000009"/>
    <n v="0.22"/>
    <n v="355.69600000000003"/>
    <n v="0.22"/>
    <s v="₹2 K"/>
  </r>
  <r>
    <s v="Madhya Pradesh"/>
    <s v="Bhopal"/>
    <s v="Women"/>
    <s v="Pants"/>
    <s v="2"/>
    <s v="430567"/>
    <s v="Rented"/>
    <d v="2020-05-15T00:00:00"/>
    <n v="1300"/>
    <s v="Melissa Silva"/>
    <s v="M65"/>
    <s v="1122 Miller Alley East Kathryn, LA 15799"/>
    <s v="Landline"/>
    <s v="5842079965"/>
    <s v="10 AM - 7 PM"/>
    <n v="3"/>
    <s v="Available"/>
    <s v="None"/>
    <s v="69801"/>
    <d v="2024-04-12T00:00:00"/>
    <n v="4"/>
    <s v="Apr"/>
    <s v="578819"/>
    <s v="Micheal Barnes"/>
    <s v="420"/>
    <n v="1459"/>
    <n v="4"/>
    <n v="2334.4"/>
    <n v="583.6"/>
    <n v="0.35"/>
    <n v="817.04"/>
    <n v="0.35"/>
    <s v="₹2 K"/>
  </r>
  <r>
    <s v="Maharashtra"/>
    <s v="Satara"/>
    <s v="Kids"/>
    <s v="Jackets"/>
    <s v="31"/>
    <s v="416227"/>
    <s v="Rented"/>
    <d v="2020-03-07T00:00:00"/>
    <n v="1300"/>
    <s v="Victor Roth"/>
    <s v="M95"/>
    <s v="83835 Thomas Curve Apt. 300 Evanbury, TX 57216"/>
    <s v="Landline"/>
    <s v="0458493225"/>
    <s v="11 AM - 8 PM"/>
    <n v="7"/>
    <s v="Available"/>
    <s v="CCTV"/>
    <s v="60878"/>
    <d v="2024-04-01T00:00:00"/>
    <n v="4"/>
    <s v="Apr"/>
    <s v="829248"/>
    <s v="Troy Kennedy"/>
    <s v="247"/>
    <n v="2240"/>
    <n v="8"/>
    <n v="7168"/>
    <n v="896"/>
    <n v="0.28000000000000003"/>
    <n v="2007.0400000000002"/>
    <n v="0.28000000000000003"/>
    <s v="₹7 K"/>
  </r>
  <r>
    <s v="Uttar Pradesh"/>
    <s v="Meerut"/>
    <s v="Women"/>
    <s v="Sweaters"/>
    <s v="40"/>
    <s v="429742"/>
    <s v="Rented"/>
    <d v="2020-04-17T00:00:00"/>
    <n v="800"/>
    <s v="Carly Mitchell"/>
    <s v="M43"/>
    <s v="2619 Samuel Centers Terribury, RI 68494"/>
    <s v="Mobile"/>
    <s v="6918590486"/>
    <s v="10 AM - 9 PM"/>
    <n v="18"/>
    <s v="Not Available"/>
    <s v="None"/>
    <s v="89273"/>
    <d v="2024-04-25T00:00:00"/>
    <n v="4"/>
    <s v="Apr"/>
    <s v="268070"/>
    <s v="Mr. Matthew Thomas"/>
    <s v="853"/>
    <n v="2075"/>
    <n v="3"/>
    <n v="2490"/>
    <n v="830"/>
    <n v="0.35"/>
    <n v="871.5"/>
    <n v="0.35"/>
    <s v="₹2 K"/>
  </r>
  <r>
    <s v="Uttar Pradesh"/>
    <s v="Lucknow"/>
    <s v="Kids"/>
    <s v="Skirts"/>
    <s v="100"/>
    <s v="401094"/>
    <s v="Rented"/>
    <d v="2022-09-20T00:00:00"/>
    <n v="1300"/>
    <s v="Michael Donaldson"/>
    <s v="M30"/>
    <s v="55822 Stark Mount Hectorberg, SC 88847"/>
    <s v="Landline"/>
    <s v="19596539104"/>
    <s v="10 AM - 9 PM"/>
    <n v="9"/>
    <s v="Available"/>
    <s v="None"/>
    <s v="59609"/>
    <d v="2024-04-15T00:00:00"/>
    <n v="4"/>
    <s v="Apr"/>
    <s v="387625"/>
    <s v="Jessica Guerrero"/>
    <s v="264"/>
    <n v="1977"/>
    <n v="7"/>
    <n v="5535.6"/>
    <n v="790.80000000000007"/>
    <n v="0.28000000000000003"/>
    <n v="1549.9680000000003"/>
    <n v="0.28000000000000003"/>
    <s v="₹6 K"/>
  </r>
  <r>
    <s v="Maharashtra"/>
    <s v="Nagpur"/>
    <s v="Kids"/>
    <s v="Hoodies"/>
    <s v="74"/>
    <s v="439329"/>
    <s v="Owned"/>
    <d v="2023-09-15T00:00:00"/>
    <n v="1200"/>
    <s v="Kimberly Curtis"/>
    <s v="M11"/>
    <s v="7040 Lisa Branch Port Briannashire, VA 72992"/>
    <s v="Landline"/>
    <s v="15286200551"/>
    <s v="9 AM - 8 PM"/>
    <n v="18"/>
    <s v="Available"/>
    <s v="Alarm"/>
    <s v="44775"/>
    <d v="2024-04-03T00:00:00"/>
    <n v="4"/>
    <s v="Apr"/>
    <s v="729316"/>
    <s v="Samantha Weeks"/>
    <s v="591"/>
    <n v="808"/>
    <n v="6"/>
    <n v="1939.2"/>
    <n v="323.2"/>
    <n v="0.28000000000000003"/>
    <n v="542.97600000000011"/>
    <n v="0.28000000000000003"/>
    <s v="₹2 K"/>
  </r>
  <r>
    <s v="Chandigarh"/>
    <s v="Chandigarh"/>
    <s v="Kids"/>
    <s v="Sweaters"/>
    <s v="2"/>
    <s v="435393"/>
    <s v="Rented"/>
    <d v="2023-05-31T00:00:00"/>
    <n v="1100"/>
    <s v="Sherry Mcdonald"/>
    <s v="M47"/>
    <s v="5823 Galloway Turnpike Suite 043 North Kimberly, GA 32036"/>
    <s v="Mobile"/>
    <s v="9181615959"/>
    <s v="9 AM - 8 PM"/>
    <n v="12"/>
    <s v="Not Available"/>
    <s v="CCTV, Alarm"/>
    <s v="53675"/>
    <d v="2024-04-26T00:00:00"/>
    <n v="4"/>
    <s v="Apr"/>
    <s v="621238"/>
    <s v="Amber Romero"/>
    <s v="888"/>
    <n v="1095"/>
    <n v="4"/>
    <n v="1752"/>
    <n v="438"/>
    <n v="0.28000000000000003"/>
    <n v="490.56000000000006"/>
    <n v="0.28000000000000003"/>
    <s v="₹2 K"/>
  </r>
  <r>
    <s v="Maharashtra"/>
    <s v="Thane"/>
    <s v="Men"/>
    <s v="Jackets"/>
    <s v="48"/>
    <s v="416855"/>
    <s v="Rented"/>
    <d v="2021-05-03T00:00:00"/>
    <n v="1400"/>
    <s v="Heather Riggs"/>
    <s v="M54"/>
    <s v="39988 Alexis Spur Apt. 692 Holtview, NJ 84070"/>
    <s v="Landline"/>
    <s v="2088601457"/>
    <s v="9 AM - 8 PM"/>
    <n v="12"/>
    <s v="Not Available"/>
    <s v="Alarm"/>
    <s v="91665"/>
    <d v="2024-04-16T00:00:00"/>
    <n v="4"/>
    <s v="Apr"/>
    <s v="924068"/>
    <s v="Rachel Mitchell"/>
    <s v="216"/>
    <n v="761"/>
    <n v="8"/>
    <n v="2435.2000000000003"/>
    <n v="304.40000000000003"/>
    <n v="0.22"/>
    <n v="535.74400000000003"/>
    <n v="0.22"/>
    <s v="₹2 K"/>
  </r>
  <r>
    <s v="Jharkhand"/>
    <s v="Ranchi"/>
    <s v="Women"/>
    <s v="Hoodies"/>
    <s v="56"/>
    <s v="435811"/>
    <s v="Rented"/>
    <d v="2022-04-26T00:00:00"/>
    <n v="1000"/>
    <s v="Robert Fernandez"/>
    <s v="M29"/>
    <s v="188 Curtis Circles Suite 126 Port Scott, VT 98296"/>
    <s v="Landline"/>
    <s v="2042236826"/>
    <s v="10 AM - 7 PM"/>
    <n v="4"/>
    <s v="Not Available"/>
    <s v="None"/>
    <s v="30256"/>
    <d v="2024-04-20T00:00:00"/>
    <n v="4"/>
    <s v="Apr"/>
    <s v="595190"/>
    <s v="Robert Mcfarland"/>
    <s v="398"/>
    <n v="2408"/>
    <n v="6"/>
    <n v="5779.2000000000007"/>
    <n v="963.20000000000016"/>
    <n v="0.35"/>
    <n v="2022.72"/>
    <n v="0.35"/>
    <s v="₹6 K"/>
  </r>
  <r>
    <s v="Tamil Nadu"/>
    <s v="Coimbatore"/>
    <s v="Kids"/>
    <s v="T-Shirts"/>
    <s v="93"/>
    <s v="432333"/>
    <s v="Owned"/>
    <d v="2022-08-28T00:00:00"/>
    <n v="800"/>
    <s v="Edward Murray"/>
    <s v="M76"/>
    <s v="294 Adam Spurs Apt. 458 Port Ronnie, MD 06072"/>
    <s v="Landline"/>
    <s v="2437088697"/>
    <s v="9 AM - 8 PM"/>
    <n v="16"/>
    <s v="Available"/>
    <s v="None"/>
    <s v="23292"/>
    <d v="2024-04-04T00:00:00"/>
    <n v="4"/>
    <s v="Apr"/>
    <s v="186396"/>
    <s v="Olivia Young"/>
    <s v="654"/>
    <n v="2363"/>
    <n v="6"/>
    <n v="5671.2000000000007"/>
    <n v="945.20000000000016"/>
    <n v="0.28000000000000003"/>
    <n v="1587.9360000000004"/>
    <n v="0.28000000000000003"/>
    <s v="₹6 K"/>
  </r>
  <r>
    <s v="West Bengal"/>
    <s v="Kolkata"/>
    <s v="Kids"/>
    <s v="Shirts"/>
    <s v="14"/>
    <s v="401169"/>
    <s v="Rented"/>
    <d v="2024-04-30T00:00:00"/>
    <n v="1400"/>
    <s v="Amber King"/>
    <s v="M4"/>
    <s v="56087 David Corner East Nicholasville, NJ 57712"/>
    <s v="Mobile"/>
    <s v="6509817570"/>
    <s v="9 AM - 8 PM"/>
    <n v="8"/>
    <s v="Available"/>
    <s v="CCTV"/>
    <s v="15788"/>
    <d v="2024-04-08T00:00:00"/>
    <n v="4"/>
    <s v="Apr"/>
    <s v="180740"/>
    <s v="Patrick Jackson"/>
    <s v="343"/>
    <n v="2671"/>
    <n v="7"/>
    <n v="7478.8"/>
    <n v="1068.4000000000001"/>
    <n v="0.28000000000000003"/>
    <n v="2094.0640000000003"/>
    <n v="0.28000000000000003"/>
    <s v="₹7 K"/>
  </r>
  <r>
    <s v="Maharashtra"/>
    <s v="Satara"/>
    <s v="Men"/>
    <s v="Pants"/>
    <s v="41"/>
    <s v="438081"/>
    <s v="Owned"/>
    <d v="2024-10-08T00:00:00"/>
    <n v="1100"/>
    <s v="Catherine Raymond"/>
    <s v="M41"/>
    <s v="53502 Benson Ville Patrickfort, CO 17794"/>
    <s v="Landline"/>
    <s v="4121645049"/>
    <s v="10 AM - 9 PM"/>
    <n v="3"/>
    <s v="Available"/>
    <s v="CCTV, Alarm"/>
    <s v="76686"/>
    <d v="2024-04-23T00:00:00"/>
    <n v="4"/>
    <s v="Apr"/>
    <s v="229301"/>
    <s v="Christine Tyler"/>
    <s v="896"/>
    <n v="2215"/>
    <n v="5"/>
    <n v="4430"/>
    <n v="886"/>
    <n v="0.22"/>
    <n v="974.6"/>
    <n v="0.22"/>
    <s v="₹4 K"/>
  </r>
  <r>
    <s v="Rajasthan"/>
    <s v="Jaipur"/>
    <s v="Kids"/>
    <s v="Tops"/>
    <s v="92"/>
    <s v="437292"/>
    <s v="Owned"/>
    <d v="2020-10-13T00:00:00"/>
    <n v="1100"/>
    <s v="Nichole Ayala"/>
    <s v="M86"/>
    <s v="619 Erica Hollow Apt. 242 West Sara, MT 59279"/>
    <s v="Landline"/>
    <s v="0670272397"/>
    <s v="10 AM - 9 PM"/>
    <n v="6"/>
    <s v="Not Available"/>
    <s v="None"/>
    <s v="45415"/>
    <d v="2024-04-29T00:00:00"/>
    <n v="4"/>
    <s v="Apr"/>
    <s v="522034"/>
    <s v="Melinda Jenkins"/>
    <s v="332"/>
    <n v="1636"/>
    <n v="8"/>
    <n v="5235.2000000000007"/>
    <n v="654.40000000000009"/>
    <n v="0.28000000000000003"/>
    <n v="1465.8560000000004"/>
    <n v="0.28000000000000003"/>
    <s v="₹5 K"/>
  </r>
  <r>
    <s v="Maharashtra"/>
    <s v="Satara"/>
    <s v="Kids"/>
    <s v="Hoodies"/>
    <s v="38"/>
    <s v="435490"/>
    <s v="Owned"/>
    <d v="2023-08-27T00:00:00"/>
    <n v="1000"/>
    <s v="Caleb Williams"/>
    <s v="M27"/>
    <s v="13622 Cody Viaduct Suite 623 Gonzalezfurt, CA 22067"/>
    <s v="Mobile"/>
    <s v="9786772204"/>
    <s v="9 AM - 8 PM"/>
    <n v="17"/>
    <s v="Not Available"/>
    <s v="CCTV, Alarm"/>
    <s v="38122"/>
    <d v="2024-04-20T00:00:00"/>
    <n v="4"/>
    <s v="Apr"/>
    <s v="453788"/>
    <s v="Tyler Fletcher"/>
    <s v="247"/>
    <n v="2136"/>
    <n v="7"/>
    <n v="5980.8"/>
    <n v="854.4"/>
    <n v="0.28000000000000003"/>
    <n v="1674.6240000000003"/>
    <n v="0.28000000000000003"/>
    <s v="₹6 K"/>
  </r>
  <r>
    <s v="Maharashtra"/>
    <s v="Thane"/>
    <s v="Men"/>
    <s v="Jackets"/>
    <s v="4"/>
    <s v="428930"/>
    <s v="Rented"/>
    <d v="2023-04-29T00:00:00"/>
    <n v="1000"/>
    <s v="Alexander Jenkins"/>
    <s v="M51"/>
    <s v="62290 Graham Forges Port Sherylshire, FL 09392"/>
    <s v="Landline"/>
    <s v="3647183447"/>
    <s v="10 AM - 9 PM"/>
    <n v="9"/>
    <s v="Available"/>
    <s v="None"/>
    <s v="31662"/>
    <d v="2024-04-10T00:00:00"/>
    <n v="4"/>
    <s v="Apr"/>
    <s v="363997"/>
    <s v="Amber Hernandez"/>
    <s v="510"/>
    <n v="892"/>
    <n v="1"/>
    <n v="356.8"/>
    <n v="356.8"/>
    <n v="0.22"/>
    <n v="78.496000000000009"/>
    <n v="0.22"/>
    <s v="₹356.8"/>
  </r>
  <r>
    <s v="Delhi"/>
    <s v="New Delhi"/>
    <s v="Men"/>
    <s v="Pants"/>
    <s v="97"/>
    <s v="410247"/>
    <s v="Rented"/>
    <d v="2023-09-14T00:00:00"/>
    <n v="800"/>
    <s v="Hunter Reese"/>
    <s v="M27"/>
    <s v="3502 Wesley Drives Apt. 834 Phamberg, WY 62837"/>
    <s v="Mobile"/>
    <s v="7959628394"/>
    <s v="11 AM - 8 PM"/>
    <n v="3"/>
    <s v="Available"/>
    <s v="None"/>
    <s v="21397"/>
    <d v="2024-04-16T00:00:00"/>
    <n v="4"/>
    <s v="Apr"/>
    <s v="241255"/>
    <s v="James Andrade"/>
    <s v="239"/>
    <n v="2315"/>
    <n v="2"/>
    <n v="1852"/>
    <n v="926"/>
    <n v="0.22"/>
    <n v="407.44"/>
    <n v="0.22"/>
    <s v="₹2 K"/>
  </r>
  <r>
    <s v="Telangana"/>
    <s v="Hyderabad"/>
    <s v="Women"/>
    <s v="Dresses"/>
    <s v="70"/>
    <s v="405212"/>
    <s v="Owned"/>
    <d v="2020-09-20T00:00:00"/>
    <n v="1200"/>
    <s v="Heather Burton"/>
    <s v="M70"/>
    <s v="2802 Weaver Islands Apt. 387 South Scott, OR 18261"/>
    <s v="Landline"/>
    <s v="16595509838"/>
    <s v="10 AM - 9 PM"/>
    <n v="11"/>
    <s v="Not Available"/>
    <s v="Alarm"/>
    <s v="46384"/>
    <d v="2024-04-10T00:00:00"/>
    <n v="4"/>
    <s v="Apr"/>
    <s v="302937"/>
    <s v="Linda Rangel"/>
    <s v="365"/>
    <n v="2786"/>
    <n v="2"/>
    <n v="2228.8000000000002"/>
    <n v="1114.4000000000001"/>
    <n v="0.35"/>
    <n v="780.08"/>
    <n v="0.35"/>
    <s v="₹2 K"/>
  </r>
  <r>
    <s v="Madhya Pradesh"/>
    <s v="Indore"/>
    <s v="Men"/>
    <s v="Shirts"/>
    <s v="81"/>
    <s v="432737"/>
    <s v="Rented"/>
    <d v="2024-06-26T00:00:00"/>
    <n v="1000"/>
    <s v="Charles Fitzgerald"/>
    <s v="M91"/>
    <s v="62605 Snyder Viaduct Apt. 973 Dianashire, IA 48328"/>
    <s v="Landline"/>
    <s v="4611030209"/>
    <s v="11 AM - 8 PM"/>
    <n v="19"/>
    <s v="Not Available"/>
    <s v="CCTV, Alarm"/>
    <s v="68819"/>
    <d v="2024-04-14T00:00:00"/>
    <n v="4"/>
    <s v="Apr"/>
    <s v="821332"/>
    <s v="Sherry Jones"/>
    <s v="906"/>
    <n v="2737"/>
    <n v="3"/>
    <n v="3284.4"/>
    <n v="1094.8"/>
    <n v="0.22"/>
    <n v="722.56799999999998"/>
    <n v="0.22"/>
    <s v="₹3 K"/>
  </r>
  <r>
    <s v="Jharkhand"/>
    <s v="Ranchi"/>
    <s v="Men"/>
    <s v="Sweaters"/>
    <s v="50"/>
    <s v="415284"/>
    <s v="Rented"/>
    <d v="2024-09-14T00:00:00"/>
    <n v="800"/>
    <s v="Isabella Henderson"/>
    <s v="M27"/>
    <s v="4506 Steven Station Rachelshire, DE 85939"/>
    <s v="Landline"/>
    <s v="15512781623"/>
    <s v="9 AM - 8 PM"/>
    <n v="19"/>
    <s v="Available"/>
    <s v="CCTV, Alarm"/>
    <s v="69016"/>
    <d v="2024-04-05T00:00:00"/>
    <n v="4"/>
    <s v="Apr"/>
    <s v="888026"/>
    <s v="Vicki Valdez"/>
    <s v="538"/>
    <n v="1681"/>
    <n v="1"/>
    <n v="672.40000000000009"/>
    <n v="672.40000000000009"/>
    <n v="0.22"/>
    <n v="147.92800000000003"/>
    <n v="0.22"/>
    <s v="₹672.4"/>
  </r>
  <r>
    <s v="Madhya Pradesh"/>
    <s v="Bhopal"/>
    <s v="Men"/>
    <s v="Jackets"/>
    <s v="76"/>
    <s v="438042"/>
    <s v="Rented"/>
    <d v="2022-04-16T00:00:00"/>
    <n v="1400"/>
    <s v="Kevin Ramsey"/>
    <s v="M67"/>
    <s v="938 Thompson Ridge East Heather, MN 12661"/>
    <s v="Landline"/>
    <s v="0260751382"/>
    <s v="10 AM - 9 PM"/>
    <n v="13"/>
    <s v="Not Available"/>
    <s v="None"/>
    <s v="72538"/>
    <d v="2024-04-15T00:00:00"/>
    <n v="4"/>
    <s v="Apr"/>
    <s v="987858"/>
    <s v="Ashlee Harris"/>
    <s v="940"/>
    <n v="505"/>
    <n v="2"/>
    <n v="404"/>
    <n v="202"/>
    <n v="0.22"/>
    <n v="88.88"/>
    <n v="0.22"/>
    <s v="₹404"/>
  </r>
  <r>
    <s v="Assam"/>
    <s v="Guwahati"/>
    <s v="Men"/>
    <s v="Dresses"/>
    <s v="14"/>
    <s v="412670"/>
    <s v="Rented"/>
    <d v="2023-08-11T00:00:00"/>
    <n v="1300"/>
    <s v="Lindsey Ellis"/>
    <s v="M78"/>
    <s v="2638 Kelly Burg Andradeland, FL 64389"/>
    <s v="Landline"/>
    <s v="3347094447"/>
    <s v="10 AM - 9 PM"/>
    <n v="11"/>
    <s v="Available"/>
    <s v="Alarm"/>
    <s v="83669"/>
    <d v="2024-04-10T00:00:00"/>
    <n v="4"/>
    <s v="Apr"/>
    <s v="733847"/>
    <s v="Janice Dominguez"/>
    <s v="472"/>
    <n v="563"/>
    <n v="6"/>
    <n v="1351.2"/>
    <n v="225.20000000000002"/>
    <n v="0.22"/>
    <n v="297.26400000000001"/>
    <n v="0.22"/>
    <s v="₹1 K"/>
  </r>
  <r>
    <s v="Madhya Pradesh"/>
    <s v="Bhopal"/>
    <s v="Kids"/>
    <s v="Pants"/>
    <s v="98"/>
    <s v="439102"/>
    <s v="Owned"/>
    <d v="2021-08-05T00:00:00"/>
    <n v="1000"/>
    <s v="Colin Johnson"/>
    <s v="M48"/>
    <s v="82372 Michael Creek Suite 378 Thomasstad, WY 59875"/>
    <s v="Landline"/>
    <s v="3803277330"/>
    <s v="10 AM - 9 PM"/>
    <n v="11"/>
    <s v="Not Available"/>
    <s v="Alarm"/>
    <s v="21218"/>
    <d v="2024-04-08T00:00:00"/>
    <n v="4"/>
    <s v="Apr"/>
    <s v="755337"/>
    <s v="Rhonda Decker"/>
    <s v="709"/>
    <n v="1415"/>
    <n v="8"/>
    <n v="4528"/>
    <n v="566"/>
    <n v="0.28000000000000003"/>
    <n v="1267.8400000000001"/>
    <n v="0.28000000000000003"/>
    <s v="₹5 K"/>
  </r>
  <r>
    <s v="Gujarat"/>
    <s v="Vadodara"/>
    <s v="Kids"/>
    <s v="Jackets"/>
    <s v="32"/>
    <s v="405942"/>
    <s v="Rented"/>
    <d v="2021-01-05T00:00:00"/>
    <n v="1000"/>
    <s v="Frank Burnett"/>
    <s v="M58"/>
    <s v="055 Avery Row Apt. 676 Keithbury, LA 30036"/>
    <s v="Landline"/>
    <s v="2954891165"/>
    <s v="9 AM - 8 PM"/>
    <n v="11"/>
    <s v="Available"/>
    <s v="Alarm"/>
    <s v="38009"/>
    <d v="2024-04-30T00:00:00"/>
    <n v="4"/>
    <s v="Apr"/>
    <s v="576368"/>
    <s v="Terry Collins"/>
    <s v="779"/>
    <n v="1655"/>
    <n v="4"/>
    <n v="2648"/>
    <n v="662"/>
    <n v="0.28000000000000003"/>
    <n v="741.44"/>
    <n v="0.28000000000000003"/>
    <s v="₹3 K"/>
  </r>
  <r>
    <s v="Kerala"/>
    <s v="Kochi"/>
    <s v="Women"/>
    <s v="Jackets"/>
    <s v="59"/>
    <s v="430257"/>
    <s v="Rented"/>
    <d v="2020-11-24T00:00:00"/>
    <n v="1400"/>
    <s v="Marcus Walsh"/>
    <s v="M76"/>
    <s v="312 Phillips Landing Suite 434 Port Courtneyport, VA 34556"/>
    <s v="Landline"/>
    <s v="2574131426"/>
    <s v="10 AM - 7 PM"/>
    <n v="8"/>
    <s v="Available"/>
    <s v="CCTV, Alarm"/>
    <s v="80505"/>
    <d v="2024-04-17T00:00:00"/>
    <n v="4"/>
    <s v="Apr"/>
    <s v="871498"/>
    <s v="Dawn Horne"/>
    <s v="347"/>
    <n v="2602"/>
    <n v="1"/>
    <n v="1040.8"/>
    <n v="1040.8"/>
    <n v="0.35"/>
    <n v="364.28"/>
    <n v="0.35"/>
    <s v="₹1 K"/>
  </r>
  <r>
    <s v="Uttar Pradesh"/>
    <s v="Agra"/>
    <s v="Men"/>
    <s v="Jackets"/>
    <s v="10"/>
    <s v="408532"/>
    <s v="Rented"/>
    <d v="2020-08-09T00:00:00"/>
    <n v="950"/>
    <s v="Brittany Johnson"/>
    <s v="M24"/>
    <s v="Unit 9290 Box 7410 DPO AA 26239"/>
    <s v="Landline"/>
    <s v="3172551536"/>
    <s v="10 AM - 7 PM"/>
    <n v="6"/>
    <s v="Available"/>
    <s v="CCTV, Alarm"/>
    <s v="87675"/>
    <d v="2024-04-27T00:00:00"/>
    <n v="4"/>
    <s v="Apr"/>
    <s v="144761"/>
    <s v="Carla Ryan"/>
    <s v="965"/>
    <n v="2143"/>
    <n v="3"/>
    <n v="2571.6000000000004"/>
    <n v="857.20000000000016"/>
    <n v="0.22"/>
    <n v="565.75200000000007"/>
    <n v="0.22"/>
    <s v="₹3 K"/>
  </r>
  <r>
    <s v="Maharashtra"/>
    <s v="Kolhapur"/>
    <s v="Kids"/>
    <s v="Dresses"/>
    <s v="92"/>
    <s v="432533"/>
    <s v="Owned"/>
    <d v="2023-11-14T00:00:00"/>
    <n v="1400"/>
    <s v="Thomas Franklin"/>
    <s v="M92"/>
    <s v="4372 Jennifer Estates New Samanthafurt, AZ 49061"/>
    <s v="Landline"/>
    <s v="2860198676"/>
    <s v="10 AM - 9 PM"/>
    <n v="6"/>
    <s v="Available"/>
    <s v="Alarm"/>
    <s v="20815"/>
    <d v="2024-04-30T00:00:00"/>
    <n v="4"/>
    <s v="Apr"/>
    <s v="734010"/>
    <s v="Sarah Andrews"/>
    <s v="893"/>
    <n v="1042"/>
    <n v="7"/>
    <n v="2917.6000000000004"/>
    <n v="416.80000000000007"/>
    <n v="0.28000000000000003"/>
    <n v="816.92800000000022"/>
    <n v="0.28000000000000003"/>
    <s v="₹3 K"/>
  </r>
  <r>
    <s v="Telangana"/>
    <s v="Hyderabad"/>
    <s v="Kids"/>
    <s v="Shirts"/>
    <s v="74"/>
    <s v="411759"/>
    <s v="Owned"/>
    <d v="2021-04-29T00:00:00"/>
    <n v="1100"/>
    <s v="Jason Martinez"/>
    <s v="M32"/>
    <s v="34829 Saunders Rapid Apt. 196 Phillipsville, IN 86259"/>
    <s v="Landline"/>
    <s v="4524132529"/>
    <s v="10 AM - 7 PM"/>
    <n v="15"/>
    <s v="Not Available"/>
    <s v="CCTV, Alarm"/>
    <s v="46964"/>
    <d v="2024-04-18T00:00:00"/>
    <n v="4"/>
    <s v="Apr"/>
    <s v="956601"/>
    <s v="Stacy Combs"/>
    <s v="309"/>
    <n v="1368"/>
    <n v="6"/>
    <n v="3283.2000000000003"/>
    <n v="547.20000000000005"/>
    <n v="0.28000000000000003"/>
    <n v="919.29600000000016"/>
    <n v="0.28000000000000003"/>
    <s v="₹3 K"/>
  </r>
  <r>
    <s v="Tamil Nadu"/>
    <s v="Coimbatore"/>
    <s v="Men"/>
    <s v="Tops"/>
    <s v="24"/>
    <s v="420549"/>
    <s v="Owned"/>
    <d v="2022-01-06T00:00:00"/>
    <n v="1200"/>
    <s v="Stacey Castillo"/>
    <s v="M28"/>
    <s v="871 Ryan Harbor Suite 138 South Beverly, VT 58712"/>
    <s v="Landline"/>
    <s v="15293795109"/>
    <s v="9 AM - 8 PM"/>
    <n v="18"/>
    <s v="Available"/>
    <s v="Alarm"/>
    <s v="50652"/>
    <d v="2024-04-06T00:00:00"/>
    <n v="4"/>
    <s v="Apr"/>
    <s v="441000"/>
    <s v="Ronald Patterson"/>
    <s v="933"/>
    <n v="2221"/>
    <n v="4"/>
    <n v="3553.6000000000004"/>
    <n v="888.40000000000009"/>
    <n v="0.22"/>
    <n v="781.79200000000003"/>
    <n v="0.22"/>
    <s v="₹4 K"/>
  </r>
  <r>
    <s v="Assam"/>
    <s v="Guwahati"/>
    <s v="Kids"/>
    <s v="Tops"/>
    <s v="97"/>
    <s v="423176"/>
    <s v="Rented"/>
    <d v="2022-02-17T00:00:00"/>
    <n v="1300"/>
    <s v="Tyler Graham"/>
    <s v="M58"/>
    <s v="145 Ryan Street South Chrisberg, SC 02512"/>
    <s v="Mobile"/>
    <s v="9276001267"/>
    <s v="10 AM - 7 PM"/>
    <n v="20"/>
    <s v="Not Available"/>
    <s v="CCTV, Alarm"/>
    <s v="77010"/>
    <d v="2024-04-07T00:00:00"/>
    <n v="4"/>
    <s v="Apr"/>
    <s v="473033"/>
    <s v="Nathaniel Morse"/>
    <s v="902"/>
    <n v="538"/>
    <n v="7"/>
    <n v="1506.4"/>
    <n v="215.20000000000002"/>
    <n v="0.28000000000000003"/>
    <n v="421.79200000000009"/>
    <n v="0.28000000000000003"/>
    <s v="₹2 K"/>
  </r>
  <r>
    <s v="Andhra Pradesh"/>
    <s v="Visakhapatnam"/>
    <s v="Women"/>
    <s v="Tops"/>
    <s v="5"/>
    <s v="407253"/>
    <s v="Owned"/>
    <d v="2024-01-08T00:00:00"/>
    <n v="950"/>
    <s v="John Hensley"/>
    <s v="M79"/>
    <s v="USNS Horton FPO AA 80356"/>
    <s v="Landline"/>
    <s v="5558671434"/>
    <s v="10 AM - 7 PM"/>
    <n v="20"/>
    <s v="Available"/>
    <s v="CCTV"/>
    <s v="27033"/>
    <d v="2024-04-20T00:00:00"/>
    <n v="4"/>
    <s v="Apr"/>
    <s v="847405"/>
    <s v="Kari Nguyen"/>
    <s v="390"/>
    <n v="1802"/>
    <n v="2"/>
    <n v="1441.6000000000001"/>
    <n v="720.80000000000007"/>
    <n v="0.35"/>
    <n v="504.56"/>
    <n v="0.35"/>
    <s v="₹1 K"/>
  </r>
  <r>
    <s v="Assam"/>
    <s v="Guwahati"/>
    <s v="Women"/>
    <s v="Shoes"/>
    <s v="93"/>
    <s v="419970"/>
    <s v="Owned"/>
    <d v="2024-03-02T00:00:00"/>
    <n v="1300"/>
    <s v="Cynthia Mejia"/>
    <s v="M32"/>
    <s v="02771 Gibbs Cliffs Suite 658 Ryanbury, NH 14400"/>
    <s v="Landline"/>
    <s v="5995882729"/>
    <s v="11 AM - 8 PM"/>
    <n v="17"/>
    <s v="Not Available"/>
    <s v="None"/>
    <s v="46895"/>
    <d v="2024-04-17T00:00:00"/>
    <n v="4"/>
    <s v="Apr"/>
    <s v="315668"/>
    <s v="Brian Greene"/>
    <s v="349"/>
    <n v="879"/>
    <n v="6"/>
    <n v="2109.6"/>
    <n v="351.59999999999997"/>
    <n v="0.35"/>
    <n v="738.3599999999999"/>
    <n v="0.35"/>
    <s v="₹2 K"/>
  </r>
  <r>
    <s v="Karnataka"/>
    <s v="Mysuru"/>
    <s v="Men"/>
    <s v="Skirts"/>
    <s v="45"/>
    <s v="408026"/>
    <s v="Rented"/>
    <d v="2021-04-13T00:00:00"/>
    <n v="950"/>
    <s v="Scott Thompson"/>
    <s v="M10"/>
    <s v="85696 Melissa Haven East Robinport, WV 29779"/>
    <s v="Mobile"/>
    <s v="8782734044"/>
    <s v="10 AM - 7 PM"/>
    <n v="17"/>
    <s v="Not Available"/>
    <s v="CCTV, Alarm"/>
    <s v="46795"/>
    <d v="2024-04-09T00:00:00"/>
    <n v="4"/>
    <s v="Apr"/>
    <s v="138164"/>
    <s v="Brandon Evans"/>
    <s v="584"/>
    <n v="830"/>
    <n v="6"/>
    <n v="1992"/>
    <n v="332"/>
    <n v="0.22"/>
    <n v="438.24"/>
    <n v="0.22"/>
    <s v="₹2 K"/>
  </r>
  <r>
    <s v="Tamil Nadu"/>
    <s v="Coimbatore"/>
    <s v="Men"/>
    <s v="Jackets"/>
    <s v="17"/>
    <s v="438187"/>
    <s v="Owned"/>
    <d v="2023-02-26T00:00:00"/>
    <n v="800"/>
    <s v="Amanda Adams"/>
    <s v="M67"/>
    <s v="84864 Donna Manor Hartfort, KS 54898"/>
    <s v="Mobile"/>
    <s v="6750290183"/>
    <s v="9 AM - 8 PM"/>
    <n v="9"/>
    <s v="Available"/>
    <s v="CCTV"/>
    <s v="20300"/>
    <d v="2024-04-25T00:00:00"/>
    <n v="4"/>
    <s v="Apr"/>
    <s v="632527"/>
    <s v="Ms. Amanda King MD"/>
    <s v="740"/>
    <n v="1916"/>
    <n v="3"/>
    <n v="2299.2000000000003"/>
    <n v="766.40000000000009"/>
    <n v="0.22"/>
    <n v="505.82400000000007"/>
    <n v="0.22"/>
    <s v="₹2 K"/>
  </r>
  <r>
    <s v="Gujarat"/>
    <s v="Ahmedabad"/>
    <s v="Women"/>
    <s v="Hoodies"/>
    <s v="31"/>
    <s v="404087"/>
    <s v="Rented"/>
    <d v="2022-09-08T00:00:00"/>
    <n v="1200"/>
    <s v="Emily Johnson"/>
    <s v="M8"/>
    <s v="2584 Maria Expressway Williamsville, MN 17751"/>
    <s v="Landline"/>
    <s v="1076645441"/>
    <s v="10 AM - 7 PM"/>
    <n v="8"/>
    <s v="Not Available"/>
    <s v="CCTV, Alarm"/>
    <s v="83164"/>
    <d v="2024-04-26T00:00:00"/>
    <n v="4"/>
    <s v="Apr"/>
    <s v="170235"/>
    <s v="Christine Glenn"/>
    <s v="836"/>
    <n v="1113"/>
    <n v="2"/>
    <n v="890.40000000000009"/>
    <n v="445.20000000000005"/>
    <n v="0.35"/>
    <n v="311.64"/>
    <n v="0.35"/>
    <s v="₹890.4"/>
  </r>
  <r>
    <s v="Uttar Pradesh"/>
    <s v="Kanpur"/>
    <s v="Men"/>
    <s v="Tops"/>
    <s v="78"/>
    <s v="438055"/>
    <s v="Owned"/>
    <d v="2024-05-24T00:00:00"/>
    <n v="1200"/>
    <s v="Patricia Carroll"/>
    <s v="M36"/>
    <s v="3972 Johnny Manor Ericton, NY 86591"/>
    <s v="Landline"/>
    <s v="4680567728"/>
    <s v="10 AM - 7 PM"/>
    <n v="9"/>
    <s v="Not Available"/>
    <s v="Alarm"/>
    <s v="63017"/>
    <d v="2024-04-10T00:00:00"/>
    <n v="4"/>
    <s v="Apr"/>
    <s v="206930"/>
    <s v="Shawn Dunn"/>
    <s v="289"/>
    <n v="1471"/>
    <n v="7"/>
    <n v="4118.8"/>
    <n v="588.4"/>
    <n v="0.22"/>
    <n v="906.13600000000008"/>
    <n v="0.22"/>
    <s v="₹4 K"/>
  </r>
  <r>
    <s v="Telangana"/>
    <s v="Hyderabad"/>
    <s v="Women"/>
    <s v="Sweaters"/>
    <s v="92"/>
    <s v="432772"/>
    <s v="Owned"/>
    <d v="2024-08-02T00:00:00"/>
    <n v="1200"/>
    <s v="Amy Ramirez"/>
    <s v="M1"/>
    <s v="93854 Jennifer Lake Suite 200 East Ray, MI 35549"/>
    <s v="Landline"/>
    <s v="3147720940"/>
    <s v="9 AM - 8 PM"/>
    <n v="8"/>
    <s v="Available"/>
    <s v="Alarm"/>
    <s v="89322"/>
    <d v="2024-04-23T00:00:00"/>
    <n v="4"/>
    <s v="Apr"/>
    <s v="463801"/>
    <s v="Kathy Yoder"/>
    <s v="584"/>
    <n v="2313"/>
    <n v="4"/>
    <n v="3700.8"/>
    <n v="925.2"/>
    <n v="0.35"/>
    <n v="1295.28"/>
    <n v="0.35"/>
    <s v="₹4 K"/>
  </r>
  <r>
    <s v="Tamil Nadu"/>
    <s v="Madurai"/>
    <s v="Men"/>
    <s v="T-Shirts"/>
    <s v="89"/>
    <s v="432393"/>
    <s v="Rented"/>
    <d v="2024-11-25T00:00:00"/>
    <n v="1400"/>
    <s v="Brenda Burton"/>
    <s v="M9"/>
    <s v="8042 Torres Key Port Joseph, PA 81800"/>
    <s v="Landline"/>
    <s v="4889320027"/>
    <s v="9 AM - 8 PM"/>
    <n v="12"/>
    <s v="Not Available"/>
    <s v="CCTV"/>
    <s v="64716"/>
    <d v="2024-04-18T00:00:00"/>
    <n v="4"/>
    <s v="Apr"/>
    <s v="506187"/>
    <s v="Holly Freeman"/>
    <s v="319"/>
    <n v="1617"/>
    <n v="1"/>
    <n v="646.80000000000007"/>
    <n v="646.80000000000007"/>
    <n v="0.22"/>
    <n v="142.29600000000002"/>
    <n v="0.22"/>
    <s v="₹646.8"/>
  </r>
  <r>
    <s v="Maharashtra"/>
    <s v="Aurangabad"/>
    <s v="Kids"/>
    <s v="Skirts"/>
    <s v="94"/>
    <s v="426974"/>
    <s v="Owned"/>
    <d v="2022-09-10T00:00:00"/>
    <n v="1100"/>
    <s v="Catherine Meadows"/>
    <s v="M61"/>
    <s v="78187 Reeves Glen Vincentbury, NE 88327"/>
    <s v="Mobile"/>
    <s v="6664048186"/>
    <s v="9 AM - 8 PM"/>
    <n v="18"/>
    <s v="Not Available"/>
    <s v="Alarm"/>
    <s v="28717"/>
    <d v="2024-04-19T00:00:00"/>
    <n v="4"/>
    <s v="Apr"/>
    <s v="993557"/>
    <s v="Hailey Jones"/>
    <s v="683"/>
    <n v="1886"/>
    <n v="8"/>
    <n v="6035.2000000000007"/>
    <n v="754.40000000000009"/>
    <n v="0.28000000000000003"/>
    <n v="1689.8560000000004"/>
    <n v="0.28000000000000003"/>
    <s v="₹6 K"/>
  </r>
  <r>
    <s v="Puducherry"/>
    <s v="Pondicherry"/>
    <s v="Men"/>
    <s v="Shoes"/>
    <s v="25"/>
    <s v="432453"/>
    <s v="Owned"/>
    <d v="2022-04-05T00:00:00"/>
    <n v="1000"/>
    <s v="Emily Ibarra"/>
    <s v="M70"/>
    <s v="97550 Robert Motorway Brandtland, NV 30721"/>
    <s v="Landline"/>
    <s v="4349134047"/>
    <s v="9 AM - 8 PM"/>
    <n v="10"/>
    <s v="Not Available"/>
    <s v="Alarm"/>
    <s v="42270"/>
    <d v="2024-04-21T00:00:00"/>
    <n v="4"/>
    <s v="Apr"/>
    <s v="520800"/>
    <s v="Jason Logan"/>
    <s v="581"/>
    <n v="2836"/>
    <n v="6"/>
    <n v="6806.4000000000015"/>
    <n v="1134.4000000000003"/>
    <n v="0.22"/>
    <n v="1497.4080000000004"/>
    <n v="0.22"/>
    <s v="₹7 K"/>
  </r>
  <r>
    <s v="Maharashtra"/>
    <s v="Nagpur"/>
    <s v="Kids"/>
    <s v="Hoodies"/>
    <s v="59"/>
    <s v="439113"/>
    <s v="Owned"/>
    <d v="2020-08-26T00:00:00"/>
    <n v="1100"/>
    <s v="Jennifer Friedman"/>
    <s v="M33"/>
    <s v="242 Justin Glen Apt. 677 Port Nicholas, HI 50249"/>
    <s v="Landline"/>
    <s v="16990213850"/>
    <s v="10 AM - 9 PM"/>
    <n v="14"/>
    <s v="Available"/>
    <s v="Alarm"/>
    <s v="58706"/>
    <d v="2024-04-10T00:00:00"/>
    <n v="4"/>
    <s v="Apr"/>
    <s v="381763"/>
    <s v="Marissa Morales"/>
    <s v="735"/>
    <n v="1133"/>
    <n v="5"/>
    <n v="2266"/>
    <n v="453.2"/>
    <n v="0.28000000000000003"/>
    <n v="634.48"/>
    <n v="0.28000000000000003"/>
    <s v="₹2 K"/>
  </r>
  <r>
    <s v="Puducherry"/>
    <s v="Pondicherry"/>
    <s v="Kids"/>
    <s v="Shoes"/>
    <s v="21"/>
    <s v="421618"/>
    <s v="Rented"/>
    <d v="2020-02-23T00:00:00"/>
    <n v="1400"/>
    <s v="Jamie King"/>
    <s v="M10"/>
    <s v="59421 Amanda Lakes Suite 586 North Cheryl, MI 11282"/>
    <s v="Landline"/>
    <s v="2990552569"/>
    <s v="10 AM - 7 PM"/>
    <n v="3"/>
    <s v="Available"/>
    <s v="CCTV, Alarm"/>
    <s v="92460"/>
    <d v="2024-04-14T00:00:00"/>
    <n v="4"/>
    <s v="Apr"/>
    <s v="152485"/>
    <s v="Alyssa Vang"/>
    <s v="266"/>
    <n v="2615"/>
    <n v="6"/>
    <n v="6276"/>
    <n v="1046"/>
    <n v="0.28000000000000003"/>
    <n v="1757.2800000000002"/>
    <n v="0.28000000000000003"/>
    <s v="₹6 K"/>
  </r>
  <r>
    <s v="Gujarat"/>
    <s v="Ahmedabad"/>
    <s v="Kids"/>
    <s v="Pants"/>
    <s v="67"/>
    <s v="416500"/>
    <s v="Rented"/>
    <d v="2021-12-23T00:00:00"/>
    <n v="1200"/>
    <s v="Michael Thompson"/>
    <s v="M14"/>
    <s v="393 Villanueva Walks Suite 897 Port Todd, PA 23722"/>
    <s v="Landline"/>
    <s v="18001724944"/>
    <s v="11 AM - 8 PM"/>
    <n v="17"/>
    <s v="Available"/>
    <s v="CCTV"/>
    <s v="21561"/>
    <d v="2024-04-15T00:00:00"/>
    <n v="4"/>
    <s v="Apr"/>
    <s v="456956"/>
    <s v="Michael Stewart"/>
    <s v="667"/>
    <n v="2531"/>
    <n v="4"/>
    <n v="4049.6000000000004"/>
    <n v="1012.4000000000001"/>
    <n v="0.28000000000000003"/>
    <n v="1133.8880000000001"/>
    <n v="0.28000000000000003"/>
    <s v="₹4 K"/>
  </r>
  <r>
    <s v="Goa"/>
    <s v="Goa"/>
    <s v="Women"/>
    <s v="Tops"/>
    <s v="19"/>
    <s v="401117"/>
    <s v="Rented"/>
    <d v="2024-02-27T00:00:00"/>
    <n v="1100"/>
    <s v="Mary Fletcher"/>
    <s v="M5"/>
    <s v="793 Brown Cape Lake Jenniferhaven, GA 72921"/>
    <s v="Landline"/>
    <s v="3161319417"/>
    <s v="10 AM - 7 PM"/>
    <n v="16"/>
    <s v="Available"/>
    <s v="Alarm"/>
    <s v="48502"/>
    <d v="2024-04-28T00:00:00"/>
    <n v="4"/>
    <s v="Apr"/>
    <s v="323795"/>
    <s v="Steven Perez"/>
    <s v="791"/>
    <n v="2949"/>
    <n v="2"/>
    <n v="2359.2000000000003"/>
    <n v="1179.6000000000001"/>
    <n v="0.35"/>
    <n v="825.72"/>
    <n v="0.35"/>
    <s v="₹2 K"/>
  </r>
  <r>
    <s v="Chandigarh"/>
    <s v="Chandigarh"/>
    <s v="Kids"/>
    <s v="Pants"/>
    <s v="85"/>
    <s v="405686"/>
    <s v="Owned"/>
    <d v="2021-04-07T00:00:00"/>
    <n v="1200"/>
    <s v="Donald Serrano"/>
    <s v="M43"/>
    <s v="50374 James Corners Suite 230 New Roberto, ME 66539"/>
    <s v="Mobile"/>
    <s v="9688977838"/>
    <s v="10 AM - 7 PM"/>
    <n v="15"/>
    <s v="Not Available"/>
    <s v="CCTV"/>
    <s v="25877"/>
    <d v="2024-04-06T00:00:00"/>
    <n v="4"/>
    <s v="Apr"/>
    <s v="820004"/>
    <s v="Lindsay Kelley"/>
    <s v="704"/>
    <n v="759"/>
    <n v="4"/>
    <n v="1214.4000000000001"/>
    <n v="303.60000000000002"/>
    <n v="0.28000000000000003"/>
    <n v="340.03200000000004"/>
    <n v="0.28000000000000003"/>
    <s v="₹1 K"/>
  </r>
  <r>
    <s v="Maharashtra"/>
    <s v="Aurangabad"/>
    <s v="Kids"/>
    <s v="Dresses"/>
    <s v="42"/>
    <s v="426947"/>
    <s v="Rented"/>
    <d v="2020-03-09T00:00:00"/>
    <n v="1000"/>
    <s v="Elizabeth Kelly"/>
    <s v="M83"/>
    <s v="308 Bradley Fords Suite 519 Jennifermouth, AR 01972"/>
    <s v="Landline"/>
    <s v="14726404951"/>
    <s v="9 AM - 8 PM"/>
    <n v="9"/>
    <s v="Available"/>
    <s v="Alarm"/>
    <s v="52972"/>
    <d v="2024-04-25T00:00:00"/>
    <n v="4"/>
    <s v="Apr"/>
    <s v="620562"/>
    <s v="Robert Lopez"/>
    <s v="461"/>
    <n v="941"/>
    <n v="3"/>
    <n v="1129.2"/>
    <n v="376.40000000000003"/>
    <n v="0.28000000000000003"/>
    <n v="316.17600000000004"/>
    <n v="0.28000000000000003"/>
    <s v="₹1 K"/>
  </r>
  <r>
    <s v="Uttar Pradesh"/>
    <s v="Meerut"/>
    <s v="Kids"/>
    <s v="Hoodies"/>
    <s v="23"/>
    <s v="432015"/>
    <s v="Owned"/>
    <d v="2023-05-31T00:00:00"/>
    <n v="1400"/>
    <s v="Albert Moore"/>
    <s v="M87"/>
    <s v="718 Martinez Squares Apt. 359 West Jamesville, CA 89860"/>
    <s v="Landline"/>
    <s v="3242006297"/>
    <s v="9 AM - 8 PM"/>
    <n v="9"/>
    <s v="Not Available"/>
    <s v="CCTV, Alarm"/>
    <s v="84324"/>
    <d v="2024-04-26T00:00:00"/>
    <n v="4"/>
    <s v="Apr"/>
    <s v="782871"/>
    <s v="Billy Smith"/>
    <s v="560"/>
    <n v="517"/>
    <n v="7"/>
    <n v="1447.6000000000001"/>
    <n v="206.8"/>
    <n v="0.28000000000000003"/>
    <n v="405.32800000000009"/>
    <n v="0.28000000000000003"/>
    <s v="₹1 K"/>
  </r>
  <r>
    <s v="Uttar Pradesh"/>
    <s v="Meerut"/>
    <s v="Men"/>
    <s v="Hoodies"/>
    <s v="24"/>
    <s v="410274"/>
    <s v="Rented"/>
    <d v="2023-04-26T00:00:00"/>
    <n v="1000"/>
    <s v="Alexander Rodriguez"/>
    <s v="M62"/>
    <s v="523 Wilkins Gateway North Matthewmouth, TX 16210"/>
    <s v="Landline"/>
    <s v="3037285333"/>
    <s v="10 AM - 7 PM"/>
    <n v="14"/>
    <s v="Available"/>
    <s v="CCTV, Alarm"/>
    <s v="47574"/>
    <d v="2024-04-07T00:00:00"/>
    <n v="4"/>
    <s v="Apr"/>
    <s v="571553"/>
    <s v="Reginald Johnson"/>
    <s v="285"/>
    <n v="2371"/>
    <n v="6"/>
    <n v="5690.4000000000015"/>
    <n v="948.4000000000002"/>
    <n v="0.22"/>
    <n v="1251.8880000000004"/>
    <n v="0.22"/>
    <s v="₹6 K"/>
  </r>
  <r>
    <s v="West Bengal"/>
    <s v="Kolkata"/>
    <s v="Men"/>
    <s v="T-Shirts"/>
    <s v="33"/>
    <s v="417762"/>
    <s v="Rented"/>
    <d v="2021-10-23T00:00:00"/>
    <n v="1200"/>
    <s v="Gary Jackson"/>
    <s v="M90"/>
    <s v="7063 Danielle Burg South Angelafort, NV 36134"/>
    <s v="Landline"/>
    <s v="5653309472"/>
    <s v="10 AM - 7 PM"/>
    <n v="4"/>
    <s v="Available"/>
    <s v="CCTV, Alarm"/>
    <s v="44622"/>
    <d v="2024-04-18T00:00:00"/>
    <n v="4"/>
    <s v="Apr"/>
    <s v="895774"/>
    <s v="Annette Perez"/>
    <s v="678"/>
    <n v="695"/>
    <n v="4"/>
    <n v="1112"/>
    <n v="278"/>
    <n v="0.22"/>
    <n v="244.64000000000001"/>
    <n v="0.22"/>
    <s v="₹1 K"/>
  </r>
  <r>
    <s v="Puducherry"/>
    <s v="Pondicherry"/>
    <s v="Men"/>
    <s v="Dresses"/>
    <s v="31"/>
    <s v="407450"/>
    <s v="Rented"/>
    <d v="2020-10-09T00:00:00"/>
    <n v="1100"/>
    <s v="Billy Baldwin"/>
    <s v="M84"/>
    <s v="USCGC Guzman FPO AP 84997"/>
    <s v="Landline"/>
    <s v="3813279647"/>
    <s v="10 AM - 9 PM"/>
    <n v="9"/>
    <s v="Not Available"/>
    <s v="CCTV, Alarm"/>
    <s v="99810"/>
    <d v="2024-04-13T00:00:00"/>
    <n v="4"/>
    <s v="Apr"/>
    <s v="607640"/>
    <s v="Marissa Johns"/>
    <s v="880"/>
    <n v="1970"/>
    <n v="4"/>
    <n v="3152"/>
    <n v="788"/>
    <n v="0.22"/>
    <n v="693.44"/>
    <n v="0.22"/>
    <s v="₹3 K"/>
  </r>
  <r>
    <s v="Maharashtra"/>
    <s v="Pune"/>
    <s v="Kids"/>
    <s v="Hoodies"/>
    <s v="69"/>
    <s v="422517"/>
    <s v="Rented"/>
    <d v="2023-10-21T00:00:00"/>
    <n v="1400"/>
    <s v="Phillip Mccarty"/>
    <s v="M20"/>
    <s v="142 Tonya Pine Mendozaton, MT 20732"/>
    <s v="Landline"/>
    <s v="13740915476"/>
    <s v="10 AM - 7 PM"/>
    <n v="18"/>
    <s v="Not Available"/>
    <s v="CCTV, Alarm"/>
    <s v="66281"/>
    <d v="2024-04-28T00:00:00"/>
    <n v="4"/>
    <s v="Apr"/>
    <s v="720049"/>
    <s v="Kelly Frank"/>
    <s v="686"/>
    <n v="1308"/>
    <n v="2"/>
    <n v="1046.4000000000001"/>
    <n v="523.20000000000005"/>
    <n v="0.28000000000000003"/>
    <n v="292.99200000000008"/>
    <n v="0.28000000000000003"/>
    <s v="₹1 K"/>
  </r>
  <r>
    <s v="Uttar Pradesh"/>
    <s v="Varanasi"/>
    <s v="Women"/>
    <s v="Hoodies"/>
    <s v="57"/>
    <s v="431589"/>
    <s v="Rented"/>
    <d v="2022-09-22T00:00:00"/>
    <n v="800"/>
    <s v="Joseph Chavez"/>
    <s v="M52"/>
    <s v="USCGC Hernandez FPO AA 74119"/>
    <s v="Landline"/>
    <s v="4400954396"/>
    <s v="11 AM - 8 PM"/>
    <n v="7"/>
    <s v="Available"/>
    <s v="Alarm"/>
    <s v="93298"/>
    <d v="2024-04-10T00:00:00"/>
    <n v="4"/>
    <s v="Apr"/>
    <s v="771667"/>
    <s v="Melissa Rodriguez"/>
    <s v="944"/>
    <n v="1908"/>
    <n v="6"/>
    <n v="4579.2"/>
    <n v="763.19999999999993"/>
    <n v="0.35"/>
    <n v="1602.7199999999998"/>
    <n v="0.35"/>
    <s v="₹5 K"/>
  </r>
  <r>
    <s v="Jammu and Kashmir"/>
    <s v="Jammu"/>
    <s v="Women"/>
    <s v="Dresses"/>
    <s v="39"/>
    <s v="429174"/>
    <s v="Rented"/>
    <d v="2021-03-07T00:00:00"/>
    <n v="800"/>
    <s v="Justin Miles"/>
    <s v="M25"/>
    <s v="6865 Wayne Pass Julianville, AR 35269"/>
    <s v="Mobile"/>
    <s v="9425860447"/>
    <s v="10 AM - 7 PM"/>
    <n v="11"/>
    <s v="Available"/>
    <s v="None"/>
    <s v="70117"/>
    <d v="2024-04-27T00:00:00"/>
    <n v="4"/>
    <s v="Apr"/>
    <s v="770727"/>
    <s v="Antonio Pugh"/>
    <s v="335"/>
    <n v="1991"/>
    <n v="3"/>
    <n v="2389.2000000000003"/>
    <n v="796.40000000000009"/>
    <n v="0.35"/>
    <n v="836.22"/>
    <n v="0.35"/>
    <s v="₹2 K"/>
  </r>
  <r>
    <s v="Maharashtra"/>
    <s v="Kolhapur"/>
    <s v="Men"/>
    <s v="Jeans"/>
    <s v="98"/>
    <s v="419738"/>
    <s v="Rented"/>
    <d v="2024-02-29T00:00:00"/>
    <n v="1200"/>
    <s v="Lisa Mendez"/>
    <s v="M55"/>
    <s v="899 Carla Circle Apt. 442 Rhondaport, MA 49773"/>
    <s v="Mobile"/>
    <s v="9198953637"/>
    <s v="9 AM - 8 PM"/>
    <n v="19"/>
    <s v="Available"/>
    <s v="CCTV, Alarm"/>
    <s v="22227"/>
    <d v="2024-04-05T00:00:00"/>
    <n v="4"/>
    <s v="Apr"/>
    <s v="427090"/>
    <s v="Ruth Armstrong"/>
    <s v="471"/>
    <n v="1331"/>
    <n v="3"/>
    <n v="1597.2"/>
    <n v="532.4"/>
    <n v="0.22"/>
    <n v="351.38400000000001"/>
    <n v="0.22"/>
    <s v="₹2 K"/>
  </r>
  <r>
    <s v="Jharkhand"/>
    <s v="Ranchi"/>
    <s v="Kids"/>
    <s v="Sweaters"/>
    <s v="75"/>
    <s v="407555"/>
    <s v="Rented"/>
    <d v="2020-01-23T00:00:00"/>
    <n v="800"/>
    <s v="Jessica Carr"/>
    <s v="M67"/>
    <s v="519 Carolyn Summit Caitlynland, NC 31034"/>
    <s v="Mobile"/>
    <s v="7846167051"/>
    <s v="10 AM - 7 PM"/>
    <n v="18"/>
    <s v="Available"/>
    <s v="Alarm"/>
    <s v="71958"/>
    <d v="2024-04-10T00:00:00"/>
    <n v="4"/>
    <s v="Apr"/>
    <s v="755501"/>
    <s v="Julia Joseph"/>
    <s v="542"/>
    <n v="1099"/>
    <n v="5"/>
    <n v="2198"/>
    <n v="439.6"/>
    <n v="0.28000000000000003"/>
    <n v="615.44000000000005"/>
    <n v="0.28000000000000003"/>
    <s v="₹2 K"/>
  </r>
  <r>
    <s v="Delhi"/>
    <s v="New Delhi"/>
    <s v="Kids"/>
    <s v="Jeans"/>
    <s v="84"/>
    <s v="400646"/>
    <s v="Rented"/>
    <d v="2024-06-14T00:00:00"/>
    <n v="1300"/>
    <s v="Susan Dyer"/>
    <s v="M60"/>
    <s v="Unit 8489 Box 1776 DPO AA 06381"/>
    <s v="Landline"/>
    <s v="5053728967"/>
    <s v="11 AM - 8 PM"/>
    <n v="3"/>
    <s v="Available"/>
    <s v="None"/>
    <s v="76271"/>
    <d v="2024-04-14T00:00:00"/>
    <n v="4"/>
    <s v="Apr"/>
    <s v="474934"/>
    <s v="Derek Smith"/>
    <s v="972"/>
    <n v="2935"/>
    <n v="1"/>
    <n v="1174"/>
    <n v="1174"/>
    <n v="0.28000000000000003"/>
    <n v="328.72"/>
    <n v="0.28000000000000003"/>
    <s v="₹1 K"/>
  </r>
  <r>
    <s v="Maharashtra"/>
    <s v="Pune"/>
    <s v="Kids"/>
    <s v="Skirts"/>
    <s v="85"/>
    <s v="412738"/>
    <s v="Rented"/>
    <d v="2022-01-01T00:00:00"/>
    <n v="1300"/>
    <s v="Danielle Hughes"/>
    <s v="M88"/>
    <s v="21805 Tracy Locks Suite 968 Leonardshire, MT 81116"/>
    <s v="Landline"/>
    <s v="17163743378"/>
    <s v="10 AM - 9 PM"/>
    <n v="13"/>
    <s v="Available"/>
    <s v="CCTV"/>
    <s v="24332"/>
    <d v="2024-04-16T00:00:00"/>
    <n v="4"/>
    <s v="Apr"/>
    <s v="854368"/>
    <s v="Lisa Lane"/>
    <s v="411"/>
    <n v="2866"/>
    <n v="2"/>
    <n v="2292.8000000000002"/>
    <n v="1146.4000000000001"/>
    <n v="0.28000000000000003"/>
    <n v="641.98400000000015"/>
    <n v="0.28000000000000003"/>
    <s v="₹2 K"/>
  </r>
  <r>
    <s v="Goa"/>
    <s v="Goa"/>
    <s v="Women"/>
    <s v="Hoodies"/>
    <s v="48"/>
    <s v="401575"/>
    <s v="Owned"/>
    <d v="2021-06-12T00:00:00"/>
    <n v="1000"/>
    <s v="Steven Dean"/>
    <s v="M68"/>
    <s v="984 Nunez Shoal Suite 018 East Adamborough, NJ 18024"/>
    <s v="Landline"/>
    <s v="5425993914"/>
    <s v="10 AM - 7 PM"/>
    <n v="3"/>
    <s v="Available"/>
    <s v="None"/>
    <s v="39519"/>
    <d v="2024-04-04T00:00:00"/>
    <n v="4"/>
    <s v="Apr"/>
    <s v="366892"/>
    <s v="Andrew Wilson"/>
    <s v="243"/>
    <n v="1351"/>
    <n v="4"/>
    <n v="2161.6"/>
    <n v="540.4"/>
    <n v="0.35"/>
    <n v="756.56"/>
    <n v="0.35"/>
    <s v="₹2 K"/>
  </r>
  <r>
    <s v="Maharashtra"/>
    <s v="Thane"/>
    <s v="Men"/>
    <s v="Dresses"/>
    <s v="36"/>
    <s v="413414"/>
    <s v="Rented"/>
    <d v="2020-10-30T00:00:00"/>
    <n v="1300"/>
    <s v="Nicole Fuller"/>
    <s v="M71"/>
    <s v="163 Newman Parkways Apt. 836 North Hollyhaven, TN 57163"/>
    <s v="Landline"/>
    <s v="2265315588"/>
    <s v="9 AM - 8 PM"/>
    <n v="8"/>
    <s v="Not Available"/>
    <s v="Alarm"/>
    <s v="62715"/>
    <d v="2024-04-22T00:00:00"/>
    <n v="4"/>
    <s v="Apr"/>
    <s v="811516"/>
    <s v="Jacqueline Pugh"/>
    <s v="988"/>
    <n v="1579"/>
    <n v="4"/>
    <n v="2526.4"/>
    <n v="631.6"/>
    <n v="0.22"/>
    <n v="555.80799999999999"/>
    <n v="0.22"/>
    <s v="₹3 K"/>
  </r>
  <r>
    <s v="Delhi"/>
    <s v="New Delhi"/>
    <s v="Kids"/>
    <s v="Tops"/>
    <s v="43"/>
    <s v="431159"/>
    <s v="Rented"/>
    <d v="2024-02-12T00:00:00"/>
    <n v="1200"/>
    <s v="Lori Porter"/>
    <s v="M37"/>
    <s v="213 John Crest Martinezton, CA 99696"/>
    <s v="Mobile"/>
    <s v="8001919241"/>
    <s v="10 AM - 7 PM"/>
    <n v="6"/>
    <s v="Not Available"/>
    <s v="CCTV"/>
    <s v="98285"/>
    <d v="2024-04-04T00:00:00"/>
    <n v="4"/>
    <s v="Apr"/>
    <s v="141246"/>
    <s v="William Roberson"/>
    <s v="327"/>
    <n v="2989"/>
    <n v="8"/>
    <n v="9564.8000000000011"/>
    <n v="1195.6000000000001"/>
    <n v="0.28000000000000003"/>
    <n v="2678.1440000000007"/>
    <n v="0.28000000000000003"/>
    <s v="₹10 K"/>
  </r>
  <r>
    <s v="Tamil Nadu"/>
    <s v="Coimbatore"/>
    <s v="Women"/>
    <s v="Jackets"/>
    <s v="54"/>
    <s v="414038"/>
    <s v="Rented"/>
    <d v="2021-08-10T00:00:00"/>
    <n v="1000"/>
    <s v="Scott Rocha"/>
    <s v="M10"/>
    <s v="181 William Streets Apt. 945 Lake Traci, NY 91682"/>
    <s v="Landline"/>
    <s v="2327238687"/>
    <s v="10 AM - 9 PM"/>
    <n v="11"/>
    <s v="Available"/>
    <s v="None"/>
    <s v="99689"/>
    <d v="2024-04-20T00:00:00"/>
    <n v="4"/>
    <s v="Apr"/>
    <s v="838245"/>
    <s v="Michael Stewart"/>
    <s v="503"/>
    <n v="1990"/>
    <n v="8"/>
    <n v="6368"/>
    <n v="796"/>
    <n v="0.35"/>
    <n v="2228.7999999999997"/>
    <n v="0.35"/>
    <s v="₹6 K"/>
  </r>
  <r>
    <s v="Uttar Pradesh"/>
    <s v="Lucknow"/>
    <s v="Kids"/>
    <s v="Shirts"/>
    <s v="79"/>
    <s v="428379"/>
    <s v="Owned"/>
    <d v="2020-05-09T00:00:00"/>
    <n v="800"/>
    <s v="Monica Bartlett"/>
    <s v="M83"/>
    <s v="8208 Lisa Oval Boydville, AL 06386"/>
    <s v="Landline"/>
    <s v="1386672225"/>
    <s v="11 AM - 8 PM"/>
    <n v="18"/>
    <s v="Not Available"/>
    <s v="CCTV, Alarm"/>
    <s v="53162"/>
    <d v="2024-04-14T00:00:00"/>
    <n v="4"/>
    <s v="Apr"/>
    <s v="808343"/>
    <s v="Mark Lee"/>
    <s v="838"/>
    <n v="2607"/>
    <n v="7"/>
    <n v="7299.6"/>
    <n v="1042.8"/>
    <n v="0.28000000000000003"/>
    <n v="2043.8880000000004"/>
    <n v="0.28000000000000003"/>
    <s v="₹7 K"/>
  </r>
  <r>
    <s v="Kerala"/>
    <s v="Kochi"/>
    <s v="Kids"/>
    <s v="Hoodies"/>
    <s v="41"/>
    <s v="413046"/>
    <s v="Owned"/>
    <d v="2023-08-08T00:00:00"/>
    <n v="1400"/>
    <s v="Janice Jones"/>
    <s v="M40"/>
    <s v="61795 Campbell Islands South David, NE 42438"/>
    <s v="Landline"/>
    <s v="0985373400"/>
    <s v="10 AM - 9 PM"/>
    <n v="20"/>
    <s v="Available"/>
    <s v="CCTV, Alarm"/>
    <s v="60208"/>
    <d v="2024-04-16T00:00:00"/>
    <n v="4"/>
    <s v="Apr"/>
    <s v="744135"/>
    <s v="Keith Gardner"/>
    <s v="974"/>
    <n v="641"/>
    <n v="3"/>
    <n v="769.2"/>
    <n v="256.40000000000003"/>
    <n v="0.28000000000000003"/>
    <n v="215.37600000000003"/>
    <n v="0.28000000000000003"/>
    <s v="₹769.2"/>
  </r>
  <r>
    <s v="Maharashtra"/>
    <s v="Solapur"/>
    <s v="Kids"/>
    <s v="Jeans"/>
    <s v="99"/>
    <s v="427679"/>
    <s v="Rented"/>
    <d v="2024-04-20T00:00:00"/>
    <n v="800"/>
    <s v="Benjamin Ball"/>
    <s v="M19"/>
    <s v="343 Jennifer Terrace North Robert, CT 24842"/>
    <s v="Mobile"/>
    <s v="8055003436"/>
    <s v="11 AM - 8 PM"/>
    <n v="12"/>
    <s v="Not Available"/>
    <s v="CCTV, Alarm"/>
    <s v="11545"/>
    <d v="2024-04-08T00:00:00"/>
    <n v="4"/>
    <s v="Apr"/>
    <s v="966222"/>
    <s v="David Robertson"/>
    <s v="271"/>
    <n v="2593"/>
    <n v="8"/>
    <n v="8297.6"/>
    <n v="1037.2"/>
    <n v="0.28000000000000003"/>
    <n v="2323.3280000000004"/>
    <n v="0.28000000000000003"/>
    <s v="₹8 K"/>
  </r>
  <r>
    <s v="Maharashtra"/>
    <s v="Solapur"/>
    <s v="Kids"/>
    <s v="Sweaters"/>
    <s v="64"/>
    <s v="421035"/>
    <s v="Rented"/>
    <d v="2021-03-31T00:00:00"/>
    <n v="1400"/>
    <s v="Joshua Ramirez"/>
    <s v="M26"/>
    <s v="8801 Nichols Forges Suite 731 Erikaton, NE 72266"/>
    <s v="Mobile"/>
    <s v="9880953285"/>
    <s v="10 AM - 9 PM"/>
    <n v="17"/>
    <s v="Available"/>
    <s v="None"/>
    <s v="99849"/>
    <d v="2024-04-09T00:00:00"/>
    <n v="4"/>
    <s v="Apr"/>
    <s v="253994"/>
    <s v="Eric Bennett"/>
    <s v="553"/>
    <n v="1993"/>
    <n v="5"/>
    <n v="3986"/>
    <n v="797.2"/>
    <n v="0.28000000000000003"/>
    <n v="1116.0800000000002"/>
    <n v="0.28000000000000003"/>
    <s v="₹4 K"/>
  </r>
  <r>
    <s v="Tamil Nadu"/>
    <s v="Chennai"/>
    <s v="Women"/>
    <s v="T-Shirts"/>
    <s v="10"/>
    <s v="425136"/>
    <s v="Owned"/>
    <d v="2020-02-28T00:00:00"/>
    <n v="1300"/>
    <s v="Matthew Schwartz"/>
    <s v="M79"/>
    <s v="5563 Steven Shore Apt. 899 Cristinachester, GA 67290"/>
    <s v="Landline"/>
    <s v="3221450953"/>
    <s v="9 AM - 8 PM"/>
    <n v="19"/>
    <s v="Available"/>
    <s v="Alarm"/>
    <s v="23840"/>
    <d v="2024-04-08T00:00:00"/>
    <n v="4"/>
    <s v="Apr"/>
    <s v="689497"/>
    <s v="Daniel Wilson"/>
    <s v="914"/>
    <n v="2677"/>
    <n v="6"/>
    <n v="6424.8"/>
    <n v="1070.8"/>
    <n v="0.35"/>
    <n v="2248.6799999999998"/>
    <n v="0.35"/>
    <s v="₹6 K"/>
  </r>
  <r>
    <s v="Haryana"/>
    <s v="Faridabad"/>
    <s v="Kids"/>
    <s v="Tops"/>
    <s v="24"/>
    <s v="425028"/>
    <s v="Rented"/>
    <d v="2024-08-08T00:00:00"/>
    <n v="950"/>
    <s v="Michelle Harper"/>
    <s v="M98"/>
    <s v="USNV Holland FPO AA 57276"/>
    <s v="Landline"/>
    <s v="2116655164"/>
    <s v="10 AM - 9 PM"/>
    <n v="4"/>
    <s v="Available"/>
    <s v="CCTV, Alarm"/>
    <s v="60894"/>
    <d v="2024-04-14T00:00:00"/>
    <n v="4"/>
    <s v="Apr"/>
    <s v="626339"/>
    <s v="Catherine Ho"/>
    <s v="258"/>
    <n v="1387"/>
    <n v="6"/>
    <n v="3328.8"/>
    <n v="554.80000000000007"/>
    <n v="0.28000000000000003"/>
    <n v="932.06400000000019"/>
    <n v="0.28000000000000003"/>
    <s v="₹3 K"/>
  </r>
  <r>
    <s v="Puducherry"/>
    <s v="Pondicherry"/>
    <s v="Men"/>
    <s v="Pants"/>
    <s v="30"/>
    <s v="435382"/>
    <s v="Owned"/>
    <d v="2020-10-21T00:00:00"/>
    <n v="1200"/>
    <s v="Shane Gordon"/>
    <s v="M90"/>
    <s v="72347 Raymond Meadow Juliestad, DE 17596"/>
    <s v="Mobile"/>
    <s v="7821453848"/>
    <s v="10 AM - 7 PM"/>
    <n v="10"/>
    <s v="Available"/>
    <s v="None"/>
    <s v="75670"/>
    <d v="2024-04-11T00:00:00"/>
    <n v="4"/>
    <s v="Apr"/>
    <s v="736417"/>
    <s v="Mackenzie Whitaker"/>
    <s v="426"/>
    <n v="1862"/>
    <n v="7"/>
    <n v="5213.6000000000004"/>
    <n v="744.80000000000007"/>
    <n v="0.22"/>
    <n v="1146.9920000000002"/>
    <n v="0.22"/>
    <s v="₹5 K"/>
  </r>
  <r>
    <s v="Telangana"/>
    <s v="Hyderabad"/>
    <s v="Women"/>
    <s v="Sweaters"/>
    <s v="71"/>
    <s v="428692"/>
    <s v="Owned"/>
    <d v="2021-05-25T00:00:00"/>
    <n v="950"/>
    <s v="Anthony Walton"/>
    <s v="M39"/>
    <s v="517 Amber Curve Robertchester, MO 56250"/>
    <s v="Landline"/>
    <s v="2612702262"/>
    <s v="10 AM - 9 PM"/>
    <n v="7"/>
    <s v="Not Available"/>
    <s v="None"/>
    <s v="24222"/>
    <d v="2024-04-23T00:00:00"/>
    <n v="4"/>
    <s v="Apr"/>
    <s v="149311"/>
    <s v="John Brown MD"/>
    <s v="847"/>
    <n v="2731"/>
    <n v="8"/>
    <n v="8739.2000000000007"/>
    <n v="1092.4000000000001"/>
    <n v="0.35"/>
    <n v="3058.7200000000003"/>
    <n v="0.35"/>
    <s v="₹9 K"/>
  </r>
  <r>
    <s v="Karnataka"/>
    <s v="Mysuru"/>
    <s v="Women"/>
    <s v="T-Shirts"/>
    <s v="3"/>
    <s v="408462"/>
    <s v="Owned"/>
    <d v="2022-05-25T00:00:00"/>
    <n v="950"/>
    <s v="Megan Turner"/>
    <s v="M14"/>
    <s v="2007 Carolyn Mountain New Tara, WA 36072"/>
    <s v="Mobile"/>
    <s v="8625368934"/>
    <s v="9 AM - 8 PM"/>
    <n v="10"/>
    <s v="Not Available"/>
    <s v="None"/>
    <s v="35088"/>
    <d v="2024-04-17T00:00:00"/>
    <n v="4"/>
    <s v="Apr"/>
    <s v="634065"/>
    <s v="Frances Brennan"/>
    <s v="777"/>
    <n v="780"/>
    <n v="2"/>
    <n v="624"/>
    <n v="312"/>
    <n v="0.35"/>
    <n v="218.39999999999998"/>
    <n v="0.35"/>
    <s v="₹624"/>
  </r>
  <r>
    <s v="Maharashtra"/>
    <s v="Thane"/>
    <s v="Men"/>
    <s v="Sweaters"/>
    <s v="8"/>
    <s v="436635"/>
    <s v="Owned"/>
    <d v="2023-07-06T00:00:00"/>
    <n v="950"/>
    <s v="Brian Lee"/>
    <s v="M68"/>
    <s v="26182 Mcclain Path North Willie, IL 23090"/>
    <s v="Mobile"/>
    <s v="7921704118"/>
    <s v="9 AM - 8 PM"/>
    <n v="8"/>
    <s v="Available"/>
    <s v="CCTV"/>
    <s v="21097"/>
    <d v="2024-04-03T00:00:00"/>
    <n v="4"/>
    <s v="Apr"/>
    <s v="421231"/>
    <s v="Michelle Brown"/>
    <s v="683"/>
    <n v="927"/>
    <n v="8"/>
    <n v="2966.4"/>
    <n v="370.8"/>
    <n v="0.22"/>
    <n v="652.60800000000006"/>
    <n v="0.22"/>
    <s v="₹3 K"/>
  </r>
  <r>
    <s v="Madhya Pradesh"/>
    <s v="Indore"/>
    <s v="Women"/>
    <s v="Hoodies"/>
    <s v="44"/>
    <s v="403660"/>
    <s v="Rented"/>
    <d v="2020-09-11T00:00:00"/>
    <n v="1000"/>
    <s v="Caitlin Zimmerman"/>
    <s v="M15"/>
    <s v="57576 Jennifer Club Rachelburgh, NM 94313"/>
    <s v="Mobile"/>
    <s v="6835733664"/>
    <s v="10 AM - 9 PM"/>
    <n v="15"/>
    <s v="Not Available"/>
    <s v="Alarm"/>
    <s v="97573"/>
    <d v="2024-04-11T00:00:00"/>
    <n v="4"/>
    <s v="Apr"/>
    <s v="509013"/>
    <s v="David Clay"/>
    <s v="827"/>
    <n v="819"/>
    <n v="7"/>
    <n v="2293.2000000000003"/>
    <n v="327.60000000000002"/>
    <n v="0.35"/>
    <n v="802.62"/>
    <n v="0.35"/>
    <s v="₹2 K"/>
  </r>
  <r>
    <s v="Uttar Pradesh"/>
    <s v="Kanpur"/>
    <s v="Kids"/>
    <s v="Hoodies"/>
    <s v="58"/>
    <s v="434049"/>
    <s v="Rented"/>
    <d v="2023-05-18T00:00:00"/>
    <n v="1100"/>
    <s v="Morgan Baker"/>
    <s v="M23"/>
    <s v="19427 Paul Falls North Jessicamouth, MO 92972"/>
    <s v="Landline"/>
    <s v="3612541663"/>
    <s v="9 AM - 8 PM"/>
    <n v="18"/>
    <s v="Available"/>
    <s v="None"/>
    <s v="96323"/>
    <d v="2024-04-19T00:00:00"/>
    <n v="4"/>
    <s v="Apr"/>
    <s v="713561"/>
    <s v="Bryan Stevenson"/>
    <s v="280"/>
    <n v="1046"/>
    <n v="1"/>
    <n v="418.40000000000003"/>
    <n v="418.40000000000003"/>
    <n v="0.28000000000000003"/>
    <n v="117.15200000000002"/>
    <n v="0.28000000000000003"/>
    <s v="₹418.4"/>
  </r>
  <r>
    <s v="Jharkhand"/>
    <s v="Ranchi"/>
    <s v="Women"/>
    <s v="Jeans"/>
    <s v="92"/>
    <s v="435181"/>
    <s v="Rented"/>
    <d v="2024-07-06T00:00:00"/>
    <n v="950"/>
    <s v="Brian Woods"/>
    <s v="M17"/>
    <s v="48793 Sarah Ville Apt. 594 Mooreberg, IN 59048"/>
    <s v="Landline"/>
    <s v="0993613101"/>
    <s v="10 AM - 7 PM"/>
    <n v="12"/>
    <s v="Not Available"/>
    <s v="None"/>
    <s v="11817"/>
    <d v="2024-04-05T00:00:00"/>
    <n v="4"/>
    <s v="Apr"/>
    <s v="824555"/>
    <s v="Joshua Stanton"/>
    <s v="947"/>
    <n v="735"/>
    <n v="7"/>
    <n v="2058"/>
    <n v="294"/>
    <n v="0.35"/>
    <n v="720.3"/>
    <n v="0.35"/>
    <s v="₹2 K"/>
  </r>
  <r>
    <s v="Tamil Nadu"/>
    <s v="Coimbatore"/>
    <s v="Kids"/>
    <s v="Jeans"/>
    <s v="10"/>
    <s v="402312"/>
    <s v="Rented"/>
    <d v="2024-07-23T00:00:00"/>
    <n v="1000"/>
    <s v="Jesse Anderson"/>
    <s v="M25"/>
    <s v="74023 Kimberly Brooks Suite 766 West Sherri, KY 35260"/>
    <s v="Mobile"/>
    <s v="9246631726"/>
    <s v="10 AM - 7 PM"/>
    <n v="17"/>
    <s v="Available"/>
    <s v="CCTV"/>
    <s v="53447"/>
    <d v="2024-04-30T00:00:00"/>
    <n v="4"/>
    <s v="Apr"/>
    <s v="579916"/>
    <s v="Shawna Phillips"/>
    <s v="677"/>
    <n v="1443"/>
    <n v="3"/>
    <n v="1731.6000000000001"/>
    <n v="577.20000000000005"/>
    <n v="0.28000000000000003"/>
    <n v="484.84800000000007"/>
    <n v="0.28000000000000003"/>
    <s v="₹2 K"/>
  </r>
  <r>
    <s v="Telangana"/>
    <s v="Hyderabad"/>
    <s v="Women"/>
    <s v="Jeans"/>
    <s v="70"/>
    <s v="423501"/>
    <s v="Owned"/>
    <d v="2022-02-14T00:00:00"/>
    <n v="1400"/>
    <s v="Alicia Pace"/>
    <s v="M36"/>
    <s v="369 Ronald Ford Suite 422 Loritown, IN 44424"/>
    <s v="Landline"/>
    <s v="4000313646"/>
    <s v="10 AM - 7 PM"/>
    <n v="12"/>
    <s v="Available"/>
    <s v="None"/>
    <s v="31201"/>
    <d v="2024-04-25T00:00:00"/>
    <n v="4"/>
    <s v="Apr"/>
    <s v="146384"/>
    <s v="James Howell"/>
    <s v="215"/>
    <n v="2644"/>
    <n v="6"/>
    <n v="6345.6"/>
    <n v="1057.6000000000001"/>
    <n v="0.35"/>
    <n v="2220.96"/>
    <n v="0.35"/>
    <s v="₹6 K"/>
  </r>
  <r>
    <s v="Delhi"/>
    <s v="New Delhi"/>
    <s v="Women"/>
    <s v="Hoodies"/>
    <s v="12"/>
    <s v="409429"/>
    <s v="Rented"/>
    <d v="2024-01-28T00:00:00"/>
    <n v="1100"/>
    <s v="Michael Jenkins"/>
    <s v="M34"/>
    <s v="1264 Lopez Courts East Kristinatown, KS 68886"/>
    <s v="Mobile"/>
    <s v="7369043490"/>
    <s v="9 AM - 8 PM"/>
    <n v="13"/>
    <s v="Not Available"/>
    <s v="Alarm"/>
    <s v="79074"/>
    <d v="2024-04-27T00:00:00"/>
    <n v="4"/>
    <s v="Apr"/>
    <s v="339136"/>
    <s v="Joseph Hendrix"/>
    <s v="546"/>
    <n v="832"/>
    <n v="3"/>
    <n v="998.40000000000009"/>
    <n v="332.8"/>
    <n v="0.35"/>
    <n v="349.44"/>
    <n v="0.35"/>
    <s v="₹998.4"/>
  </r>
  <r>
    <s v="Maharashtra"/>
    <s v="Solapur"/>
    <s v="Men"/>
    <s v="Pants"/>
    <s v="56"/>
    <s v="421208"/>
    <s v="Rented"/>
    <d v="2024-06-03T00:00:00"/>
    <n v="800"/>
    <s v="Benjamin Moore"/>
    <s v="M51"/>
    <s v="397 James Ridges Zoeport, MI 65808"/>
    <s v="Landline"/>
    <s v="1944529496"/>
    <s v="10 AM - 7 PM"/>
    <n v="4"/>
    <s v="Available"/>
    <s v="CCTV, Alarm"/>
    <s v="18894"/>
    <d v="2024-04-01T00:00:00"/>
    <n v="4"/>
    <s v="Apr"/>
    <s v="262070"/>
    <s v="Caitlin Kane"/>
    <s v="932"/>
    <n v="2295"/>
    <n v="2"/>
    <n v="1836"/>
    <n v="918"/>
    <n v="0.22"/>
    <n v="403.92"/>
    <n v="0.22"/>
    <s v="₹2 K"/>
  </r>
  <r>
    <s v="Chhattisgarh"/>
    <s v="Chhattisgarh"/>
    <s v="Kids"/>
    <s v="Jeans"/>
    <s v="65"/>
    <s v="436209"/>
    <s v="Owned"/>
    <d v="2024-07-05T00:00:00"/>
    <n v="1400"/>
    <s v="Frances Frost"/>
    <s v="M48"/>
    <s v="84592 Logan Drive West Sheila, NM 76564"/>
    <s v="Landline"/>
    <s v="0266911900"/>
    <s v="10 AM - 7 PM"/>
    <n v="6"/>
    <s v="Available"/>
    <s v="CCTV"/>
    <s v="54262"/>
    <d v="2024-04-07T00:00:00"/>
    <n v="4"/>
    <s v="Apr"/>
    <s v="306766"/>
    <s v="Robert Sherman DDS"/>
    <s v="413"/>
    <n v="1189"/>
    <n v="2"/>
    <n v="951.2"/>
    <n v="475.6"/>
    <n v="0.28000000000000003"/>
    <n v="266.33600000000001"/>
    <n v="0.28000000000000003"/>
    <s v="₹951.2"/>
  </r>
  <r>
    <s v="Maharashtra"/>
    <s v="Nagpur"/>
    <s v="Women"/>
    <s v="Skirts"/>
    <s v="67"/>
    <s v="421842"/>
    <s v="Rented"/>
    <d v="2022-06-21T00:00:00"/>
    <n v="1000"/>
    <s v="Mary Lowe"/>
    <s v="M64"/>
    <s v="787 Walter Lodge South George, NJ 54534"/>
    <s v="Mobile"/>
    <s v="8794600436"/>
    <s v="10 AM - 9 PM"/>
    <n v="12"/>
    <s v="Available"/>
    <s v="CCTV, Alarm"/>
    <s v="78196"/>
    <d v="2024-04-06T00:00:00"/>
    <n v="4"/>
    <s v="Apr"/>
    <s v="118824"/>
    <s v="Jim Hawkins"/>
    <s v="625"/>
    <n v="1590"/>
    <n v="2"/>
    <n v="1272"/>
    <n v="636"/>
    <n v="0.35"/>
    <n v="445.2"/>
    <n v="0.35"/>
    <s v="₹1 K"/>
  </r>
  <r>
    <s v="Assam"/>
    <s v="Guwahati"/>
    <s v="Men"/>
    <s v="Tops"/>
    <s v="21"/>
    <s v="434044"/>
    <s v="Rented"/>
    <d v="2021-05-29T00:00:00"/>
    <n v="800"/>
    <s v="Larry Crawford"/>
    <s v="M48"/>
    <s v="99672 Robin Corners Caroltown, CO 42860"/>
    <s v="Landline"/>
    <s v="0812608183"/>
    <s v="9 AM - 8 PM"/>
    <n v="10"/>
    <s v="Not Available"/>
    <s v="CCTV, Alarm"/>
    <s v="59865"/>
    <d v="2024-04-17T00:00:00"/>
    <n v="4"/>
    <s v="Apr"/>
    <s v="871472"/>
    <s v="Roy Price"/>
    <s v="684"/>
    <n v="1452"/>
    <n v="4"/>
    <n v="2323.2000000000003"/>
    <n v="580.80000000000007"/>
    <n v="0.22"/>
    <n v="511.10400000000004"/>
    <n v="0.22"/>
    <s v="₹2 K"/>
  </r>
  <r>
    <s v="Madhya Pradesh"/>
    <s v="Bhopal"/>
    <s v="Men"/>
    <s v="Hoodies"/>
    <s v="19"/>
    <s v="419988"/>
    <s v="Rented"/>
    <d v="2020-10-17T00:00:00"/>
    <n v="1300"/>
    <s v="Jennifer Reilly"/>
    <s v="M14"/>
    <s v="75008 Diane Mount Port Breannafurt, MT 30373"/>
    <s v="Landline"/>
    <s v="3981606315"/>
    <s v="11 AM - 8 PM"/>
    <n v="16"/>
    <s v="Available"/>
    <s v="CCTV"/>
    <s v="86386"/>
    <d v="2024-04-03T00:00:00"/>
    <n v="4"/>
    <s v="Apr"/>
    <s v="237083"/>
    <s v="Stacy Thompson"/>
    <s v="287"/>
    <n v="2285"/>
    <n v="3"/>
    <n v="2742"/>
    <n v="914"/>
    <n v="0.22"/>
    <n v="603.24"/>
    <n v="0.22"/>
    <s v="₹3 K"/>
  </r>
  <r>
    <s v="Rajasthan"/>
    <s v="Jaipur"/>
    <s v="Women"/>
    <s v="Shirts"/>
    <s v="76"/>
    <s v="437424"/>
    <s v="Owned"/>
    <d v="2023-05-02T00:00:00"/>
    <n v="1300"/>
    <s v="Robert Cook"/>
    <s v="M88"/>
    <s v="3651 Boyer Key Lake Maryburgh, VT 29108"/>
    <s v="Landline"/>
    <s v="0631741332"/>
    <s v="9 AM - 8 PM"/>
    <n v="12"/>
    <s v="Available"/>
    <s v="CCTV, Alarm"/>
    <s v="92184"/>
    <d v="2024-04-15T00:00:00"/>
    <n v="4"/>
    <s v="Apr"/>
    <s v="761072"/>
    <s v="Pamela Sullivan"/>
    <s v="544"/>
    <n v="2446"/>
    <n v="7"/>
    <n v="6848.8"/>
    <n v="978.4"/>
    <n v="0.35"/>
    <n v="2397.08"/>
    <n v="0.35"/>
    <s v="₹7 K"/>
  </r>
  <r>
    <s v="Assam"/>
    <s v="Guwahati"/>
    <s v="Kids"/>
    <s v="Skirts"/>
    <s v="100"/>
    <s v="432183"/>
    <s v="Owned"/>
    <d v="2023-03-19T00:00:00"/>
    <n v="950"/>
    <s v="Carl Taylor"/>
    <s v="M65"/>
    <s v="2950 Amanda Port Apt. 965 Port Gregorybury, MA 61296"/>
    <s v="Landline"/>
    <s v="0855470582"/>
    <s v="9 AM - 8 PM"/>
    <n v="20"/>
    <s v="Available"/>
    <s v="Alarm"/>
    <s v="54623"/>
    <d v="2024-04-14T00:00:00"/>
    <n v="4"/>
    <s v="Apr"/>
    <s v="546012"/>
    <s v="Colton Combs"/>
    <s v="246"/>
    <n v="1919"/>
    <n v="4"/>
    <n v="3070.4"/>
    <n v="767.6"/>
    <n v="0.28000000000000003"/>
    <n v="859.7120000000001"/>
    <n v="0.28000000000000003"/>
    <s v="₹3 K"/>
  </r>
  <r>
    <s v="Uttar Pradesh"/>
    <s v="Varanasi"/>
    <s v="Kids"/>
    <s v="Skirts"/>
    <s v="71"/>
    <s v="415080"/>
    <s v="Owned"/>
    <d v="2024-10-06T00:00:00"/>
    <n v="1100"/>
    <s v="Erika Kim"/>
    <s v="M6"/>
    <s v="655 Saunders Trail Beltranton, OK 61799"/>
    <s v="Landline"/>
    <s v="2247823919"/>
    <s v="11 AM - 8 PM"/>
    <n v="9"/>
    <s v="Available"/>
    <s v="CCTV, Alarm"/>
    <s v="65886"/>
    <d v="2024-04-28T00:00:00"/>
    <n v="4"/>
    <s v="Apr"/>
    <s v="319274"/>
    <s v="Jeremy Mendoza"/>
    <s v="838"/>
    <n v="2631"/>
    <n v="3"/>
    <n v="3157.2000000000003"/>
    <n v="1052.4000000000001"/>
    <n v="0.28000000000000003"/>
    <n v="884.01600000000019"/>
    <n v="0.28000000000000003"/>
    <s v="₹3 K"/>
  </r>
  <r>
    <s v="Maharashtra"/>
    <s v="Nagpur"/>
    <s v="Women"/>
    <s v="Sweaters"/>
    <s v="74"/>
    <s v="439383"/>
    <s v="Owned"/>
    <d v="2024-02-28T00:00:00"/>
    <n v="1300"/>
    <s v="Donald Wells"/>
    <s v="M35"/>
    <s v="948 Moreno Crest Turnerborough, PA 78566"/>
    <s v="Mobile"/>
    <s v="8768166871"/>
    <s v="11 AM - 8 PM"/>
    <n v="13"/>
    <s v="Available"/>
    <s v="CCTV"/>
    <s v="78271"/>
    <d v="2024-04-24T00:00:00"/>
    <n v="4"/>
    <s v="Apr"/>
    <s v="923361"/>
    <s v="Robert Velez"/>
    <s v="837"/>
    <n v="1269"/>
    <n v="4"/>
    <n v="2030.4"/>
    <n v="507.6"/>
    <n v="0.35"/>
    <n v="710.64"/>
    <n v="0.35"/>
    <s v="₹2 K"/>
  </r>
  <r>
    <s v="Tamil Nadu"/>
    <s v="Madurai"/>
    <s v="Men"/>
    <s v="Hoodies"/>
    <s v="97"/>
    <s v="432586"/>
    <s v="Owned"/>
    <d v="2023-07-27T00:00:00"/>
    <n v="1000"/>
    <s v="Joshua Rivera"/>
    <s v="M13"/>
    <s v="3900 Ortega Radial Shafferside, TX 74447"/>
    <s v="Mobile"/>
    <s v="7831811570"/>
    <s v="10 AM - 7 PM"/>
    <n v="14"/>
    <s v="Not Available"/>
    <s v="CCTV"/>
    <s v="14952"/>
    <d v="2024-04-17T00:00:00"/>
    <n v="4"/>
    <s v="Apr"/>
    <s v="589936"/>
    <s v="Cody Hernandez"/>
    <s v="955"/>
    <n v="661"/>
    <n v="4"/>
    <n v="1057.6000000000001"/>
    <n v="264.40000000000003"/>
    <n v="0.22"/>
    <n v="232.67200000000003"/>
    <n v="0.22"/>
    <s v="₹1 K"/>
  </r>
  <r>
    <s v="Kerala"/>
    <s v="Kochi"/>
    <s v="Women"/>
    <s v="Sweaters"/>
    <s v="1"/>
    <s v="414600"/>
    <s v="Rented"/>
    <d v="2022-06-07T00:00:00"/>
    <n v="1300"/>
    <s v="Jonathan Reed"/>
    <s v="M78"/>
    <s v="893 Perry Harbors West Annhaven, NY 72717"/>
    <s v="Landline"/>
    <s v="0060295389"/>
    <s v="10 AM - 7 PM"/>
    <n v="10"/>
    <s v="Available"/>
    <s v="None"/>
    <s v="40775"/>
    <d v="2024-04-05T00:00:00"/>
    <n v="4"/>
    <s v="Apr"/>
    <s v="635545"/>
    <s v="Alisha Marshall"/>
    <s v="767"/>
    <n v="536"/>
    <n v="4"/>
    <n v="857.6"/>
    <n v="214.4"/>
    <n v="0.35"/>
    <n v="300.15999999999997"/>
    <n v="0.35"/>
    <s v="₹857.6"/>
  </r>
  <r>
    <s v="West Bengal"/>
    <s v="Kolkata"/>
    <s v="Women"/>
    <s v="Jackets"/>
    <s v="60"/>
    <s v="422290"/>
    <s v="Owned"/>
    <d v="2022-11-23T00:00:00"/>
    <n v="800"/>
    <s v="Bill Taylor"/>
    <s v="M99"/>
    <s v="5664 Crystal Stravenue Bakerport, DC 74712"/>
    <s v="Landline"/>
    <s v="2787110536"/>
    <s v="11 AM - 8 PM"/>
    <n v="7"/>
    <s v="Not Available"/>
    <s v="CCTV"/>
    <s v="76505"/>
    <d v="2024-04-28T00:00:00"/>
    <n v="4"/>
    <s v="Apr"/>
    <s v="509204"/>
    <s v="Brandi Thomas"/>
    <s v="459"/>
    <n v="1221"/>
    <n v="3"/>
    <n v="1465.2"/>
    <n v="488.40000000000003"/>
    <n v="0.35"/>
    <n v="512.81999999999994"/>
    <n v="0.35"/>
    <s v="₹1 K"/>
  </r>
  <r>
    <s v="Madhya Pradesh"/>
    <s v="Bhopal"/>
    <s v="Men"/>
    <s v="Dresses"/>
    <s v="17"/>
    <s v="432656"/>
    <s v="Rented"/>
    <d v="2021-07-11T00:00:00"/>
    <n v="1300"/>
    <s v="Anthony Bishop"/>
    <s v="M38"/>
    <s v="240 Kyle Falls Lake Charlesview, ND 61221"/>
    <s v="Landline"/>
    <s v="1743200825"/>
    <s v="9 AM - 8 PM"/>
    <n v="18"/>
    <s v="Available"/>
    <s v="Alarm"/>
    <s v="13124"/>
    <d v="2024-04-30T00:00:00"/>
    <n v="4"/>
    <s v="Apr"/>
    <s v="430477"/>
    <s v="Robin Lam"/>
    <s v="816"/>
    <n v="2228"/>
    <n v="3"/>
    <n v="2673.6000000000004"/>
    <n v="891.20000000000016"/>
    <n v="0.22"/>
    <n v="588.19200000000012"/>
    <n v="0.22"/>
    <s v="₹3 K"/>
  </r>
  <r>
    <s v="Uttar Pradesh"/>
    <s v="Agra"/>
    <s v="Men"/>
    <s v="Jackets"/>
    <s v="98"/>
    <s v="432505"/>
    <s v="Rented"/>
    <d v="2020-09-12T00:00:00"/>
    <n v="1300"/>
    <s v="Stephen Phillips"/>
    <s v="M10"/>
    <s v="608 Pratt Forge Cordovafurt, MI 02884"/>
    <s v="Landline"/>
    <s v="0783274657"/>
    <s v="10 AM - 9 PM"/>
    <n v="10"/>
    <s v="Not Available"/>
    <s v="CCTV, Alarm"/>
    <s v="10101"/>
    <d v="2024-04-28T00:00:00"/>
    <n v="4"/>
    <s v="Apr"/>
    <s v="483921"/>
    <s v="Dustin Hodges"/>
    <s v="562"/>
    <n v="2155"/>
    <n v="6"/>
    <n v="5172"/>
    <n v="862"/>
    <n v="0.22"/>
    <n v="1137.8399999999999"/>
    <n v="0.22"/>
    <s v="₹5 K"/>
  </r>
  <r>
    <s v="Telangana"/>
    <s v="Hyderabad"/>
    <s v="Kids"/>
    <s v="Jeans"/>
    <s v="23"/>
    <s v="428008"/>
    <s v="Owned"/>
    <d v="2020-03-05T00:00:00"/>
    <n v="1400"/>
    <s v="Lisa Torres"/>
    <s v="M8"/>
    <s v="2059 Ali Summit North Nicholasbury, MN 98238"/>
    <s v="Landline"/>
    <s v="5090844046"/>
    <s v="10 AM - 9 PM"/>
    <n v="3"/>
    <s v="Not Available"/>
    <s v="CCTV, Alarm"/>
    <s v="71876"/>
    <d v="2024-04-27T00:00:00"/>
    <n v="4"/>
    <s v="Apr"/>
    <s v="596879"/>
    <s v="Jacob Bond"/>
    <s v="372"/>
    <n v="662"/>
    <n v="5"/>
    <n v="1324"/>
    <n v="264.8"/>
    <n v="0.28000000000000003"/>
    <n v="370.72"/>
    <n v="0.28000000000000003"/>
    <s v="₹1 K"/>
  </r>
  <r>
    <s v="Telangana"/>
    <s v="Hyderabad"/>
    <s v="Women"/>
    <s v="Hoodies"/>
    <s v="26"/>
    <s v="406907"/>
    <s v="Rented"/>
    <d v="2020-07-30T00:00:00"/>
    <n v="950"/>
    <s v="Bradley Jackson"/>
    <s v="M99"/>
    <s v="114 Rhonda Fords West Nancyberg, OH 17351"/>
    <s v="Mobile"/>
    <s v="7955287785"/>
    <s v="11 AM - 8 PM"/>
    <n v="16"/>
    <s v="Available"/>
    <s v="Alarm"/>
    <s v="92630"/>
    <d v="2024-04-19T00:00:00"/>
    <n v="4"/>
    <s v="Apr"/>
    <s v="551384"/>
    <s v="Leslie Hernandez"/>
    <s v="325"/>
    <n v="1711"/>
    <n v="1"/>
    <n v="684.40000000000009"/>
    <n v="684.40000000000009"/>
    <n v="0.35"/>
    <n v="239.54000000000002"/>
    <n v="0.35"/>
    <s v="₹684.4"/>
  </r>
  <r>
    <s v="Tamil Nadu"/>
    <s v="Chennai"/>
    <s v="Men"/>
    <s v="Sweaters"/>
    <s v="47"/>
    <s v="401758"/>
    <s v="Owned"/>
    <d v="2022-05-10T00:00:00"/>
    <n v="1100"/>
    <s v="Tiffany Casey"/>
    <s v="M48"/>
    <s v="87613 Pearson Shoal West Lindsey, NH 77800"/>
    <s v="Landline"/>
    <s v="3494504669"/>
    <s v="10 AM - 7 PM"/>
    <n v="19"/>
    <s v="Not Available"/>
    <s v="CCTV, Alarm"/>
    <s v="47448"/>
    <d v="2024-04-18T00:00:00"/>
    <n v="4"/>
    <s v="Apr"/>
    <s v="106106"/>
    <s v="Ian Vincent"/>
    <s v="591"/>
    <n v="1029"/>
    <n v="7"/>
    <n v="2881.2000000000003"/>
    <n v="411.6"/>
    <n v="0.22"/>
    <n v="633.86400000000003"/>
    <n v="0.22"/>
    <s v="₹3 K"/>
  </r>
  <r>
    <s v="Uttar Pradesh"/>
    <s v="Agra"/>
    <s v="Women"/>
    <s v="T-Shirts"/>
    <s v="31"/>
    <s v="408917"/>
    <s v="Rented"/>
    <d v="2020-04-17T00:00:00"/>
    <n v="1200"/>
    <s v="Timothy Smith"/>
    <s v="M28"/>
    <s v="2782 Rosario Springs Apt. 595 Ryanville, DE 09540"/>
    <s v="Landline"/>
    <s v="0378427200"/>
    <s v="11 AM - 8 PM"/>
    <n v="8"/>
    <s v="Not Available"/>
    <s v="Alarm"/>
    <s v="83433"/>
    <d v="2024-04-05T00:00:00"/>
    <n v="4"/>
    <s v="Apr"/>
    <s v="763508"/>
    <s v="Stephen Carson"/>
    <s v="826"/>
    <n v="2386"/>
    <n v="2"/>
    <n v="1908.8000000000002"/>
    <n v="954.40000000000009"/>
    <n v="0.35"/>
    <n v="668.08"/>
    <n v="0.35"/>
    <s v="₹2 K"/>
  </r>
  <r>
    <s v="West Bengal"/>
    <s v="Kolkata"/>
    <s v="Kids"/>
    <s v="Jeans"/>
    <s v="58"/>
    <s v="411031"/>
    <s v="Owned"/>
    <d v="2023-12-24T00:00:00"/>
    <n v="950"/>
    <s v="Jennifer Miller"/>
    <s v="M23"/>
    <s v="30949 Green Spring Apt. 028 West Courtney, MS 56324"/>
    <s v="Landline"/>
    <s v="3836004994"/>
    <s v="11 AM - 8 PM"/>
    <n v="13"/>
    <s v="Not Available"/>
    <s v="CCTV"/>
    <s v="55774"/>
    <d v="2024-04-05T00:00:00"/>
    <n v="4"/>
    <s v="Apr"/>
    <s v="799528"/>
    <s v="Miguel Duran"/>
    <s v="915"/>
    <n v="883"/>
    <n v="3"/>
    <n v="1059.6000000000001"/>
    <n v="353.20000000000005"/>
    <n v="0.28000000000000003"/>
    <n v="296.68800000000005"/>
    <n v="0.28000000000000003"/>
    <s v="₹1 K"/>
  </r>
  <r>
    <s v="Chhattisgarh"/>
    <s v="Chhattisgarh"/>
    <s v="Women"/>
    <s v="Shirts"/>
    <s v="92"/>
    <s v="430495"/>
    <s v="Rented"/>
    <d v="2024-01-29T00:00:00"/>
    <n v="1200"/>
    <s v="Keith Long"/>
    <s v="M96"/>
    <s v="68731 Barry Park Michaelborough, IN 39327"/>
    <s v="Mobile"/>
    <s v="7841017825"/>
    <s v="11 AM - 8 PM"/>
    <n v="20"/>
    <s v="Not Available"/>
    <s v="CCTV, Alarm"/>
    <s v="30748"/>
    <d v="2024-04-24T00:00:00"/>
    <n v="4"/>
    <s v="Apr"/>
    <s v="124173"/>
    <s v="Pamela Vasquez"/>
    <s v="264"/>
    <n v="669"/>
    <n v="7"/>
    <n v="1873.2"/>
    <n v="267.60000000000002"/>
    <n v="0.35"/>
    <n v="655.62"/>
    <n v="0.35"/>
    <s v="₹2 K"/>
  </r>
  <r>
    <s v="Telangana"/>
    <s v="Hyderabad"/>
    <s v="Kids"/>
    <s v="Pants"/>
    <s v="62"/>
    <s v="432150"/>
    <s v="Rented"/>
    <d v="2023-08-03T00:00:00"/>
    <n v="1400"/>
    <s v="Anthony Boyle"/>
    <s v="M24"/>
    <s v="50114 Christopher Rue Suite 896 Joycetown, HI 07864"/>
    <s v="Mobile"/>
    <s v="9495975281"/>
    <s v="10 AM - 7 PM"/>
    <n v="14"/>
    <s v="Available"/>
    <s v="Alarm"/>
    <s v="57183"/>
    <d v="2024-04-29T00:00:00"/>
    <n v="4"/>
    <s v="Apr"/>
    <s v="211857"/>
    <s v="Dr. Ann Li"/>
    <s v="628"/>
    <n v="2726"/>
    <n v="5"/>
    <n v="5452"/>
    <n v="1090.4000000000001"/>
    <n v="0.28000000000000003"/>
    <n v="1526.5600000000002"/>
    <n v="0.28000000000000003"/>
    <s v="₹5 K"/>
  </r>
  <r>
    <s v="Maharashtra"/>
    <s v="Solapur"/>
    <s v="Men"/>
    <s v="Jeans"/>
    <s v="2"/>
    <s v="409846"/>
    <s v="Owned"/>
    <d v="2021-11-24T00:00:00"/>
    <n v="1300"/>
    <s v="Robert Kennedy"/>
    <s v="M46"/>
    <s v="3322 Brown Land Apt. 690 West Ashleytown, IN 71132"/>
    <s v="Landline"/>
    <s v="0601296255"/>
    <s v="11 AM - 8 PM"/>
    <n v="4"/>
    <s v="Available"/>
    <s v="None"/>
    <s v="52950"/>
    <d v="2024-04-21T00:00:00"/>
    <n v="4"/>
    <s v="Apr"/>
    <s v="510402"/>
    <s v="Cynthia Glass"/>
    <s v="443"/>
    <n v="2933"/>
    <n v="1"/>
    <n v="1173.2"/>
    <n v="1173.2"/>
    <n v="0.22"/>
    <n v="258.10399999999998"/>
    <n v="0.22"/>
    <s v="₹1 K"/>
  </r>
  <r>
    <s v="Maharashtra"/>
    <s v="Thane"/>
    <s v="Men"/>
    <s v="Hoodies"/>
    <s v="29"/>
    <s v="431191"/>
    <s v="Rented"/>
    <d v="2023-04-26T00:00:00"/>
    <n v="1200"/>
    <s v="Joshua Edwards"/>
    <s v="M94"/>
    <s v="987 Sherman Path Apt. 904 Seanside, NH 87790"/>
    <s v="Landline"/>
    <s v="1294968823"/>
    <s v="9 AM - 8 PM"/>
    <n v="10"/>
    <s v="Available"/>
    <s v="None"/>
    <s v="44476"/>
    <d v="2024-04-19T00:00:00"/>
    <n v="4"/>
    <s v="Apr"/>
    <s v="624218"/>
    <s v="Kenneth King"/>
    <s v="441"/>
    <n v="2750"/>
    <n v="4"/>
    <n v="4400"/>
    <n v="1100"/>
    <n v="0.22"/>
    <n v="968"/>
    <n v="0.22"/>
    <s v="₹4 K"/>
  </r>
  <r>
    <s v="Jammu and Kashmir"/>
    <s v="Jammu"/>
    <s v="Kids"/>
    <s v="Skirts"/>
    <s v="71"/>
    <s v="404251"/>
    <s v="Owned"/>
    <d v="2020-05-13T00:00:00"/>
    <n v="1300"/>
    <s v="Joshua Ellis"/>
    <s v="M19"/>
    <s v="09278 Lisa Mountain Apt. 158 East Carol, DC 13300"/>
    <s v="Landline"/>
    <s v="0127743958"/>
    <s v="11 AM - 8 PM"/>
    <n v="14"/>
    <s v="Available"/>
    <s v="Alarm"/>
    <s v="50952"/>
    <d v="2024-04-01T00:00:00"/>
    <n v="4"/>
    <s v="Apr"/>
    <s v="318107"/>
    <s v="Luke Nelson"/>
    <s v="441"/>
    <n v="2569"/>
    <n v="2"/>
    <n v="2055.2000000000003"/>
    <n v="1027.6000000000001"/>
    <n v="0.28000000000000003"/>
    <n v="575.45600000000013"/>
    <n v="0.28000000000000003"/>
    <s v="₹2 K"/>
  </r>
  <r>
    <s v="Uttar Pradesh"/>
    <s v="Lucknow"/>
    <s v="Men"/>
    <s v="Shirts"/>
    <s v="83"/>
    <s v="433122"/>
    <s v="Owned"/>
    <d v="2023-06-11T00:00:00"/>
    <n v="1400"/>
    <s v="James Cochran"/>
    <s v="M99"/>
    <s v="8135 Patterson Burgs Vegaburgh, PA 83770"/>
    <s v="Mobile"/>
    <s v="6115283761"/>
    <s v="10 AM - 7 PM"/>
    <n v="8"/>
    <s v="Not Available"/>
    <s v="None"/>
    <s v="81285"/>
    <d v="2024-04-02T00:00:00"/>
    <n v="4"/>
    <s v="Apr"/>
    <s v="996208"/>
    <s v="Erik Mendoza"/>
    <s v="461"/>
    <n v="517"/>
    <n v="8"/>
    <n v="1654.4"/>
    <n v="206.8"/>
    <n v="0.22"/>
    <n v="363.96800000000002"/>
    <n v="0.22"/>
    <s v="₹2 K"/>
  </r>
  <r>
    <s v="Gujarat"/>
    <s v="Surat"/>
    <s v="Men"/>
    <s v="Tops"/>
    <s v="100"/>
    <s v="434179"/>
    <s v="Owned"/>
    <d v="2022-08-06T00:00:00"/>
    <n v="1200"/>
    <s v="Mary Nguyen"/>
    <s v="M95"/>
    <s v="841 Samuel Tunnel South Lisahaven, MO 08525"/>
    <s v="Mobile"/>
    <s v="9152746478"/>
    <s v="10 AM - 9 PM"/>
    <n v="18"/>
    <s v="Available"/>
    <s v="None"/>
    <s v="96872"/>
    <d v="2024-04-01T00:00:00"/>
    <n v="4"/>
    <s v="Apr"/>
    <s v="977598"/>
    <s v="John Kirk"/>
    <s v="343"/>
    <n v="1672"/>
    <n v="7"/>
    <n v="4681.6000000000004"/>
    <n v="668.80000000000007"/>
    <n v="0.22"/>
    <n v="1029.952"/>
    <n v="0.22"/>
    <s v="₹5 K"/>
  </r>
  <r>
    <s v="Andhra Pradesh"/>
    <s v="Visakhapatnam"/>
    <s v="Kids"/>
    <s v="Shoes"/>
    <s v="17"/>
    <s v="433866"/>
    <s v="Rented"/>
    <d v="2021-04-28T00:00:00"/>
    <n v="1200"/>
    <s v="Justin Harrison"/>
    <s v="M33"/>
    <s v="627 Young Station Suite 147 North Tamara, UT 35058"/>
    <s v="Mobile"/>
    <s v="8318257547"/>
    <s v="11 AM - 8 PM"/>
    <n v="13"/>
    <s v="Not Available"/>
    <s v="None"/>
    <s v="55031"/>
    <d v="2024-04-13T00:00:00"/>
    <n v="4"/>
    <s v="Apr"/>
    <s v="789521"/>
    <s v="Kevin Mosley"/>
    <s v="941"/>
    <n v="2584"/>
    <n v="4"/>
    <n v="4134.4000000000015"/>
    <n v="1033.6000000000004"/>
    <n v="0.28000000000000003"/>
    <n v="1157.6320000000005"/>
    <n v="0.28000000000000003"/>
    <s v="₹4 K"/>
  </r>
  <r>
    <s v="Rajasthan"/>
    <s v="Jaipur"/>
    <s v="Men"/>
    <s v="Shoes"/>
    <s v="61"/>
    <s v="407384"/>
    <s v="Rented"/>
    <d v="2022-06-02T00:00:00"/>
    <n v="1100"/>
    <s v="Natalie Baldwin"/>
    <s v="M22"/>
    <s v="4226 Carr Canyon South Willie, OR 51805"/>
    <s v="Landline"/>
    <s v="0974447851"/>
    <s v="10 AM - 7 PM"/>
    <n v="18"/>
    <s v="Available"/>
    <s v="CCTV, Alarm"/>
    <s v="54051"/>
    <d v="2024-04-22T00:00:00"/>
    <n v="4"/>
    <s v="Apr"/>
    <s v="648594"/>
    <s v="Carolyn Coffey"/>
    <s v="464"/>
    <n v="838"/>
    <n v="1"/>
    <n v="335.20000000000005"/>
    <n v="335.20000000000005"/>
    <n v="0.22"/>
    <n v="73.744000000000014"/>
    <n v="0.22"/>
    <s v="₹335.2"/>
  </r>
  <r>
    <s v="Haryana"/>
    <s v="Faridabad"/>
    <s v="Kids"/>
    <s v="Jackets"/>
    <s v="91"/>
    <s v="428501"/>
    <s v="Owned"/>
    <d v="2023-12-13T00:00:00"/>
    <n v="1000"/>
    <s v="Peter Ramirez"/>
    <s v="M84"/>
    <s v="2483 Gabriela Lodge South Rebeccachester, CT 07589"/>
    <s v="Mobile"/>
    <s v="9672867037"/>
    <s v="10 AM - 7 PM"/>
    <n v="17"/>
    <s v="Not Available"/>
    <s v="CCTV"/>
    <s v="16460"/>
    <d v="2024-04-08T00:00:00"/>
    <n v="4"/>
    <s v="Apr"/>
    <s v="544438"/>
    <s v="Courtney Foster"/>
    <s v="576"/>
    <n v="2978"/>
    <n v="8"/>
    <n v="9529.6"/>
    <n v="1191.2"/>
    <n v="0.28000000000000003"/>
    <n v="2668.2880000000005"/>
    <n v="0.28000000000000003"/>
    <s v="₹10 K"/>
  </r>
  <r>
    <s v="Maharashtra"/>
    <s v="Solapur"/>
    <s v="Men"/>
    <s v="T-Shirts"/>
    <s v="74"/>
    <s v="422666"/>
    <s v="Owned"/>
    <d v="2020-10-06T00:00:00"/>
    <n v="1300"/>
    <s v="Jacob Nichols"/>
    <s v="M42"/>
    <s v="64244 Brett Plains Port Christophertown, WY 36603"/>
    <s v="Landline"/>
    <s v="17529071222"/>
    <s v="11 AM - 8 PM"/>
    <n v="8"/>
    <s v="Available"/>
    <s v="Alarm"/>
    <s v="12700"/>
    <d v="2024-04-01T00:00:00"/>
    <n v="4"/>
    <s v="Apr"/>
    <s v="550580"/>
    <s v="Mary Pope"/>
    <s v="304"/>
    <n v="748"/>
    <n v="3"/>
    <n v="897.6"/>
    <n v="299.2"/>
    <n v="0.22"/>
    <n v="197.47200000000001"/>
    <n v="0.22"/>
    <s v="₹897.6"/>
  </r>
  <r>
    <s v="Karnataka"/>
    <s v="Bengaluru"/>
    <s v="Kids"/>
    <s v="Jeans"/>
    <s v="42"/>
    <s v="411235"/>
    <s v="Rented"/>
    <d v="2024-04-22T00:00:00"/>
    <n v="950"/>
    <s v="Ebony Elliott"/>
    <s v="M40"/>
    <s v="2437 Adam Causeway Williamsfurt, PA 51632"/>
    <s v="Landline"/>
    <s v="1299079074"/>
    <s v="11 AM - 8 PM"/>
    <n v="3"/>
    <s v="Not Available"/>
    <s v="Alarm"/>
    <s v="77436"/>
    <d v="2024-04-18T00:00:00"/>
    <n v="4"/>
    <s v="Apr"/>
    <s v="486012"/>
    <s v="Douglas Russo"/>
    <s v="540"/>
    <n v="2367"/>
    <n v="2"/>
    <n v="1893.6000000000001"/>
    <n v="946.80000000000007"/>
    <n v="0.28000000000000003"/>
    <n v="530.20800000000008"/>
    <n v="0.28000000000000003"/>
    <s v="₹2 K"/>
  </r>
  <r>
    <s v="Uttar Pradesh"/>
    <s v="Kanpur"/>
    <s v="Kids"/>
    <s v="Skirts"/>
    <s v="43"/>
    <s v="439333"/>
    <s v="Rented"/>
    <d v="2022-06-09T00:00:00"/>
    <n v="1000"/>
    <s v="Rick Compton"/>
    <s v="M75"/>
    <s v="5567 Christy Skyway Suite 652 West Cesar, GA 78425"/>
    <s v="Landline"/>
    <s v="0494761142"/>
    <s v="11 AM - 8 PM"/>
    <n v="9"/>
    <s v="Not Available"/>
    <s v="None"/>
    <s v="89138"/>
    <d v="2024-04-22T00:00:00"/>
    <n v="4"/>
    <s v="Apr"/>
    <s v="479057"/>
    <s v="Elizabeth Martin"/>
    <s v="777"/>
    <n v="1670"/>
    <n v="3"/>
    <n v="2004"/>
    <n v="668"/>
    <n v="0.28000000000000003"/>
    <n v="561.12"/>
    <n v="0.28000000000000003"/>
    <s v="₹2 K"/>
  </r>
  <r>
    <s v="Andhra Pradesh"/>
    <s v="Visakhapatnam"/>
    <s v="Women"/>
    <s v="Sweaters"/>
    <s v="42"/>
    <s v="436140"/>
    <s v="Rented"/>
    <d v="2023-05-07T00:00:00"/>
    <n v="1300"/>
    <s v="Tina Jensen"/>
    <s v="M67"/>
    <s v="882 Joseph Isle Markland, IA 43885"/>
    <s v="Landline"/>
    <s v="3137265108"/>
    <s v="9 AM - 8 PM"/>
    <n v="18"/>
    <s v="Not Available"/>
    <s v="Alarm"/>
    <s v="70298"/>
    <d v="2024-04-27T00:00:00"/>
    <n v="4"/>
    <s v="Apr"/>
    <s v="173727"/>
    <s v="Phillip Davis"/>
    <s v="627"/>
    <n v="2856"/>
    <n v="4"/>
    <n v="4569.6000000000004"/>
    <n v="1142.4000000000001"/>
    <n v="0.35"/>
    <n v="1599.3600000000001"/>
    <n v="0.35"/>
    <s v="₹5 K"/>
  </r>
  <r>
    <s v="Madhya Pradesh"/>
    <s v="Bhopal"/>
    <s v="Women"/>
    <s v="Shoes"/>
    <s v="78"/>
    <s v="438126"/>
    <s v="Rented"/>
    <d v="2024-03-06T00:00:00"/>
    <n v="1200"/>
    <s v="Kelli Parrish"/>
    <s v="M41"/>
    <s v="2595 Shawn Station New Justin, HI 70624"/>
    <s v="Landline"/>
    <s v="17813372666"/>
    <s v="10 AM - 9 PM"/>
    <n v="9"/>
    <s v="Available"/>
    <s v="None"/>
    <s v="25184"/>
    <d v="2024-04-03T00:00:00"/>
    <n v="4"/>
    <s v="Apr"/>
    <s v="977473"/>
    <s v="Victoria Johnson"/>
    <s v="628"/>
    <n v="2536"/>
    <n v="6"/>
    <n v="6086.4000000000015"/>
    <n v="1014.4000000000002"/>
    <n v="0.35"/>
    <n v="2130.2400000000002"/>
    <n v="0.35"/>
    <s v="₹6 K"/>
  </r>
  <r>
    <s v="Jammu and Kashmir"/>
    <s v="Jammu"/>
    <s v="Kids"/>
    <s v="Skirts"/>
    <s v="37"/>
    <s v="439545"/>
    <s v="Rented"/>
    <d v="2023-07-28T00:00:00"/>
    <n v="1200"/>
    <s v="Ashley Lee"/>
    <s v="M73"/>
    <s v="Unit 4567 Box 1868 DPO AA 58386"/>
    <s v="Landline"/>
    <s v="5236680255"/>
    <s v="9 AM - 8 PM"/>
    <n v="13"/>
    <s v="Available"/>
    <s v="CCTV, Alarm"/>
    <s v="46510"/>
    <d v="2024-04-29T00:00:00"/>
    <n v="4"/>
    <s v="Apr"/>
    <s v="842273"/>
    <s v="Nancy Gordon"/>
    <s v="433"/>
    <n v="1737"/>
    <n v="8"/>
    <n v="5558.4000000000015"/>
    <n v="694.80000000000018"/>
    <n v="0.28000000000000003"/>
    <n v="1556.3520000000005"/>
    <n v="0.28000000000000003"/>
    <s v="₹6 K"/>
  </r>
  <r>
    <s v="Assam"/>
    <s v="Guwahati"/>
    <s v="Kids"/>
    <s v="Jackets"/>
    <s v="12"/>
    <s v="414434"/>
    <s v="Rented"/>
    <d v="2024-02-28T00:00:00"/>
    <n v="1400"/>
    <s v="Tara Wilkerson"/>
    <s v="M3"/>
    <s v="7686 Baldwin Radial New Jennifer, AK 17066"/>
    <s v="Landline"/>
    <s v="1005702666"/>
    <s v="10 AM - 7 PM"/>
    <n v="7"/>
    <s v="Available"/>
    <s v="CCTV, Alarm"/>
    <s v="90151"/>
    <d v="2024-04-16T00:00:00"/>
    <n v="4"/>
    <s v="Apr"/>
    <s v="955135"/>
    <s v="Mark Wilson"/>
    <s v="264"/>
    <n v="2082"/>
    <n v="8"/>
    <n v="6662.4000000000015"/>
    <n v="832.80000000000018"/>
    <n v="0.28000000000000003"/>
    <n v="1865.4720000000007"/>
    <n v="0.28000000000000003"/>
    <s v="₹7 K"/>
  </r>
  <r>
    <s v="Haryana"/>
    <s v="Faridabad"/>
    <s v="Men"/>
    <s v="T-Shirts"/>
    <s v="46"/>
    <s v="416565"/>
    <s v="Owned"/>
    <d v="2021-03-30T00:00:00"/>
    <n v="1400"/>
    <s v="Eric Jensen"/>
    <s v="M46"/>
    <s v="5433 White Mountains Suite 758 Stewartton, WA 42064"/>
    <s v="Landline"/>
    <s v="13736558610"/>
    <s v="9 AM - 8 PM"/>
    <n v="12"/>
    <s v="Not Available"/>
    <s v="CCTV"/>
    <s v="64500"/>
    <d v="2024-04-26T00:00:00"/>
    <n v="4"/>
    <s v="Apr"/>
    <s v="721655"/>
    <s v="Eduardo Gray"/>
    <s v="441"/>
    <n v="2316"/>
    <n v="3"/>
    <n v="2779.2000000000003"/>
    <n v="926.40000000000009"/>
    <n v="0.22"/>
    <n v="611.42400000000009"/>
    <n v="0.22"/>
    <s v="₹3 K"/>
  </r>
  <r>
    <s v="Uttar Pradesh"/>
    <s v="Agra"/>
    <s v="Women"/>
    <s v="Hoodies"/>
    <s v="91"/>
    <s v="425460"/>
    <s v="Owned"/>
    <d v="2024-05-12T00:00:00"/>
    <n v="1300"/>
    <s v="Anita Graves"/>
    <s v="M77"/>
    <s v="Unit 0848 Box 9639 DPO AE 26665"/>
    <s v="Mobile"/>
    <s v="6507517111"/>
    <s v="10 AM - 9 PM"/>
    <n v="20"/>
    <s v="Available"/>
    <s v="CCTV"/>
    <s v="21841"/>
    <d v="2024-04-17T00:00:00"/>
    <n v="4"/>
    <s v="Apr"/>
    <s v="934062"/>
    <s v="Audrey Garcia"/>
    <s v="278"/>
    <n v="621"/>
    <n v="4"/>
    <n v="993.6"/>
    <n v="248.4"/>
    <n v="0.35"/>
    <n v="347.76"/>
    <n v="0.35"/>
    <s v="₹993.6"/>
  </r>
  <r>
    <s v="Gujarat"/>
    <s v="Surat"/>
    <s v="Women"/>
    <s v="Shoes"/>
    <s v="86"/>
    <s v="408400"/>
    <s v="Owned"/>
    <d v="2020-07-23T00:00:00"/>
    <n v="1100"/>
    <s v="Bryan Simmons"/>
    <s v="M1"/>
    <s v="9160 Ward Hollow Apt. 269 Lake Sarah, SD 55879"/>
    <s v="Landline"/>
    <s v="4333129304"/>
    <s v="11 AM - 8 PM"/>
    <n v="4"/>
    <s v="Available"/>
    <s v="CCTV"/>
    <s v="19628"/>
    <d v="2024-04-20T00:00:00"/>
    <n v="4"/>
    <s v="Apr"/>
    <s v="883867"/>
    <s v="Zachary Gibson"/>
    <s v="510"/>
    <n v="2748"/>
    <n v="4"/>
    <n v="4396.8"/>
    <n v="1099.2"/>
    <n v="0.35"/>
    <n v="1538.8799999999999"/>
    <n v="0.35"/>
    <s v="₹4 K"/>
  </r>
  <r>
    <s v="Tamil Nadu"/>
    <s v="Coimbatore"/>
    <s v="Men"/>
    <s v="T-Shirts"/>
    <s v="53"/>
    <s v="414110"/>
    <s v="Owned"/>
    <d v="2024-02-24T00:00:00"/>
    <n v="1100"/>
    <s v="Kerry Richards"/>
    <s v="M90"/>
    <s v="47595 Blackwell Light Rodrigueztown, NJ 82589"/>
    <s v="Mobile"/>
    <s v="8815298423"/>
    <s v="10 AM - 7 PM"/>
    <n v="14"/>
    <s v="Available"/>
    <s v="None"/>
    <s v="86423"/>
    <d v="2024-04-01T00:00:00"/>
    <n v="4"/>
    <s v="Apr"/>
    <s v="477756"/>
    <s v="Michael Jones"/>
    <s v="219"/>
    <n v="1278"/>
    <n v="8"/>
    <n v="4089.6000000000004"/>
    <n v="511.20000000000005"/>
    <n v="0.22"/>
    <n v="899.7120000000001"/>
    <n v="0.22"/>
    <s v="₹4 K"/>
  </r>
  <r>
    <s v="Bihar"/>
    <s v="Patna"/>
    <s v="Kids"/>
    <s v="Tops"/>
    <s v="37"/>
    <s v="410651"/>
    <s v="Owned"/>
    <d v="2022-05-17T00:00:00"/>
    <n v="1100"/>
    <s v="Christine Bullock"/>
    <s v="M15"/>
    <s v="91074 Espinoza Spurs Jimenezstad, TN 01112"/>
    <s v="Landline"/>
    <s v="1035188042"/>
    <s v="10 AM - 9 PM"/>
    <n v="19"/>
    <s v="Not Available"/>
    <s v="CCTV"/>
    <s v="67154"/>
    <d v="2024-04-18T00:00:00"/>
    <n v="4"/>
    <s v="Apr"/>
    <s v="277310"/>
    <s v="Brandon Mccullough"/>
    <s v="976"/>
    <n v="2960"/>
    <n v="6"/>
    <n v="7104"/>
    <n v="1184"/>
    <n v="0.28000000000000003"/>
    <n v="1989.1200000000001"/>
    <n v="0.28000000000000003"/>
    <s v="₹7 K"/>
  </r>
  <r>
    <s v="Uttar Pradesh"/>
    <s v="Noida"/>
    <s v="Men"/>
    <s v="Shirts"/>
    <s v="16"/>
    <s v="426091"/>
    <s v="Owned"/>
    <d v="2022-02-24T00:00:00"/>
    <n v="1100"/>
    <s v="Rhonda Cantrell"/>
    <s v="M64"/>
    <s v="8797 Mark Keys Suite 843 New Davidtown, AZ 34608"/>
    <s v="Landline"/>
    <s v="1031810499"/>
    <s v="11 AM - 8 PM"/>
    <n v="20"/>
    <s v="Not Available"/>
    <s v="CCTV, Alarm"/>
    <s v="89562"/>
    <d v="2024-04-12T00:00:00"/>
    <n v="4"/>
    <s v="Apr"/>
    <s v="208353"/>
    <s v="Sheila Garcia"/>
    <s v="528"/>
    <n v="534"/>
    <n v="6"/>
    <n v="1281.6000000000001"/>
    <n v="213.60000000000002"/>
    <n v="0.22"/>
    <n v="281.95200000000006"/>
    <n v="0.22"/>
    <s v="₹1 K"/>
  </r>
  <r>
    <s v="Tamil Nadu"/>
    <s v="Madurai"/>
    <s v="Women"/>
    <s v="Dresses"/>
    <s v="27"/>
    <s v="437050"/>
    <s v="Owned"/>
    <d v="2023-05-16T00:00:00"/>
    <n v="950"/>
    <s v="Kathleen Lopez"/>
    <s v="M10"/>
    <s v="122 Dawn Lane Suite 450 Patriciamouth, TN 28821"/>
    <s v="Landline"/>
    <s v="3669542054"/>
    <s v="11 AM - 8 PM"/>
    <n v="20"/>
    <s v="Available"/>
    <s v="Alarm"/>
    <s v="26022"/>
    <d v="2024-04-29T00:00:00"/>
    <n v="4"/>
    <s v="Apr"/>
    <s v="437222"/>
    <s v="Sarah Warner"/>
    <s v="615"/>
    <n v="555"/>
    <n v="4"/>
    <n v="888"/>
    <n v="222"/>
    <n v="0.35"/>
    <n v="310.79999999999995"/>
    <n v="0.35"/>
    <s v="₹888"/>
  </r>
  <r>
    <s v="Uttar Pradesh"/>
    <s v="Lucknow"/>
    <s v="Women"/>
    <s v="Dresses"/>
    <s v="48"/>
    <s v="421640"/>
    <s v="Rented"/>
    <d v="2024-01-04T00:00:00"/>
    <n v="1200"/>
    <s v="Brian Pitts"/>
    <s v="M59"/>
    <s v="803 Benson Knolls Coxton, TX 84591"/>
    <s v="Landline"/>
    <s v="4901723820"/>
    <s v="11 AM - 8 PM"/>
    <n v="8"/>
    <s v="Not Available"/>
    <s v="None"/>
    <s v="90607"/>
    <d v="2024-04-23T00:00:00"/>
    <n v="4"/>
    <s v="Apr"/>
    <s v="706007"/>
    <s v="Anthony Ortiz"/>
    <s v="363"/>
    <n v="2137"/>
    <n v="8"/>
    <n v="6838.4000000000015"/>
    <n v="854.80000000000018"/>
    <n v="0.35"/>
    <n v="2393.4400000000005"/>
    <n v="0.35"/>
    <s v="₹7 K"/>
  </r>
  <r>
    <s v="Bihar"/>
    <s v="Patna"/>
    <s v="Men"/>
    <s v="Skirts"/>
    <s v="57"/>
    <s v="409899"/>
    <s v="Owned"/>
    <d v="2023-01-21T00:00:00"/>
    <n v="1200"/>
    <s v="Joseph Hill"/>
    <s v="M96"/>
    <s v="220 Michael Pine Leeland, LA 86542"/>
    <s v="Mobile"/>
    <s v="7226199703"/>
    <s v="10 AM - 9 PM"/>
    <n v="12"/>
    <s v="Available"/>
    <s v="CCTV, Alarm"/>
    <s v="50538"/>
    <d v="2024-04-08T00:00:00"/>
    <n v="4"/>
    <s v="Apr"/>
    <s v="119238"/>
    <s v="Sharon Fisher"/>
    <s v="467"/>
    <n v="1810"/>
    <n v="4"/>
    <n v="2896"/>
    <n v="724"/>
    <n v="0.22"/>
    <n v="637.12"/>
    <n v="0.22"/>
    <s v="₹3 K"/>
  </r>
  <r>
    <s v="Delhi"/>
    <s v="New Delhi"/>
    <s v="Kids"/>
    <s v="T-Shirts"/>
    <s v="93"/>
    <s v="434641"/>
    <s v="Owned"/>
    <d v="2024-08-10T00:00:00"/>
    <n v="1200"/>
    <s v="Chad Mitchell"/>
    <s v="M58"/>
    <s v="5663 Velez Court East Dillon, MI 38390"/>
    <s v="Mobile"/>
    <s v="9727802127"/>
    <s v="10 AM - 7 PM"/>
    <n v="6"/>
    <s v="Available"/>
    <s v="CCTV"/>
    <s v="78103"/>
    <d v="2024-04-21T00:00:00"/>
    <n v="4"/>
    <s v="Apr"/>
    <s v="954532"/>
    <s v="Robert Dixon"/>
    <s v="433"/>
    <n v="1832"/>
    <n v="8"/>
    <n v="5862.4000000000015"/>
    <n v="732.80000000000018"/>
    <n v="0.28000000000000003"/>
    <n v="1641.4720000000007"/>
    <n v="0.28000000000000003"/>
    <s v="₹6 K"/>
  </r>
  <r>
    <s v="Andhra Pradesh"/>
    <s v="Visakhapatnam"/>
    <s v="Women"/>
    <s v="Jeans"/>
    <s v="73"/>
    <s v="416163"/>
    <s v="Rented"/>
    <d v="2023-10-14T00:00:00"/>
    <n v="1300"/>
    <s v="George Adams MD"/>
    <s v="M79"/>
    <s v="236 Wright Street South Stevenview, MD 81696"/>
    <s v="Landline"/>
    <s v="16453352613"/>
    <s v="10 AM - 9 PM"/>
    <n v="20"/>
    <s v="Available"/>
    <s v="CCTV, Alarm"/>
    <s v="14504"/>
    <d v="2024-04-23T00:00:00"/>
    <n v="4"/>
    <s v="Apr"/>
    <s v="511963"/>
    <s v="Angela Bailey"/>
    <s v="815"/>
    <n v="1823"/>
    <n v="2"/>
    <n v="1458.4"/>
    <n v="729.2"/>
    <n v="0.35"/>
    <n v="510.44"/>
    <n v="0.35"/>
    <s v="₹1 K"/>
  </r>
  <r>
    <s v="Maharashtra"/>
    <s v="Pune"/>
    <s v="Women"/>
    <s v="Pants"/>
    <s v="18"/>
    <s v="417364"/>
    <s v="Owned"/>
    <d v="2020-02-06T00:00:00"/>
    <n v="800"/>
    <s v="Michael Charles"/>
    <s v="M99"/>
    <s v="5037 Christopher Island Apt. 030 North Jeffreyland, MI 87944"/>
    <s v="Landline"/>
    <s v="3922468907"/>
    <s v="11 AM - 8 PM"/>
    <n v="18"/>
    <s v="Available"/>
    <s v="Alarm"/>
    <s v="98134"/>
    <d v="2024-04-08T00:00:00"/>
    <n v="4"/>
    <s v="Apr"/>
    <s v="910289"/>
    <s v="Mary Reid"/>
    <s v="799"/>
    <n v="2501"/>
    <n v="8"/>
    <n v="8003.2000000000007"/>
    <n v="1000.4000000000001"/>
    <n v="0.35"/>
    <n v="2801.12"/>
    <n v="0.35"/>
    <s v="₹8 K"/>
  </r>
  <r>
    <s v="Uttar Pradesh"/>
    <s v="Noida"/>
    <s v="Men"/>
    <s v="Shirts"/>
    <s v="48"/>
    <s v="407367"/>
    <s v="Rented"/>
    <d v="2023-07-06T00:00:00"/>
    <n v="1400"/>
    <s v="Clarence Johnson"/>
    <s v="M53"/>
    <s v="989 Swanson Manor Apt. 777 Kirkhaven, DE 64324"/>
    <s v="Landline"/>
    <s v="5139458358"/>
    <s v="9 AM - 8 PM"/>
    <n v="14"/>
    <s v="Available"/>
    <s v="CCTV, Alarm"/>
    <s v="99450"/>
    <d v="2024-04-01T00:00:00"/>
    <n v="4"/>
    <s v="Apr"/>
    <s v="416944"/>
    <s v="Sharon Ingram"/>
    <s v="584"/>
    <n v="2925"/>
    <n v="3"/>
    <n v="3510"/>
    <n v="1170"/>
    <n v="0.22"/>
    <n v="772.2"/>
    <n v="0.22"/>
    <s v="₹4 K"/>
  </r>
  <r>
    <s v="Delhi"/>
    <s v="New Delhi"/>
    <s v="Kids"/>
    <s v="Tops"/>
    <s v="97"/>
    <s v="435178"/>
    <s v="Owned"/>
    <d v="2022-10-06T00:00:00"/>
    <n v="1000"/>
    <s v="Sarah Johnson"/>
    <s v="M98"/>
    <s v="6294 James Passage North Eddieton, IL 73611"/>
    <s v="Landline"/>
    <s v="0547104656"/>
    <s v="11 AM - 8 PM"/>
    <n v="7"/>
    <s v="Available"/>
    <s v="None"/>
    <s v="22088"/>
    <d v="2024-04-23T00:00:00"/>
    <n v="4"/>
    <s v="Apr"/>
    <s v="926302"/>
    <s v="Alexandria Hutchinson"/>
    <s v="377"/>
    <n v="1448"/>
    <n v="5"/>
    <n v="2896"/>
    <n v="579.20000000000005"/>
    <n v="0.28000000000000003"/>
    <n v="810.88000000000011"/>
    <n v="0.28000000000000003"/>
    <s v="₹3 K"/>
  </r>
  <r>
    <s v="Uttar Pradesh"/>
    <s v="Varanasi"/>
    <s v="Men"/>
    <s v="Pants"/>
    <s v="79"/>
    <s v="433643"/>
    <s v="Rented"/>
    <d v="2023-03-17T00:00:00"/>
    <n v="950"/>
    <s v="Carrie Moore"/>
    <s v="M88"/>
    <s v="80355 Everett Overpass Port Peter, NJ 64094"/>
    <s v="Landline"/>
    <s v="2932729483"/>
    <s v="9 AM - 8 PM"/>
    <n v="6"/>
    <s v="Not Available"/>
    <s v="CCTV, Alarm"/>
    <s v="90657"/>
    <d v="2024-04-19T00:00:00"/>
    <n v="4"/>
    <s v="Apr"/>
    <s v="569172"/>
    <s v="Steven Hoffman"/>
    <s v="839"/>
    <n v="1396"/>
    <n v="7"/>
    <n v="3908.8"/>
    <n v="558.4"/>
    <n v="0.22"/>
    <n v="859.93600000000004"/>
    <n v="0.22"/>
    <s v="₹4 K"/>
  </r>
  <r>
    <s v="Rajasthan"/>
    <s v="Jaipur"/>
    <s v="Men"/>
    <s v="Shirts"/>
    <s v="25"/>
    <s v="406236"/>
    <s v="Rented"/>
    <d v="2024-03-18T00:00:00"/>
    <n v="950"/>
    <s v="William Fields"/>
    <s v="M79"/>
    <s v="45233 Carter Mountain Suite 218 Port Mark, VA 42405"/>
    <s v="Mobile"/>
    <s v="6493744584"/>
    <s v="9 AM - 8 PM"/>
    <n v="10"/>
    <s v="Not Available"/>
    <s v="CCTV"/>
    <s v="30741"/>
    <d v="2024-04-23T00:00:00"/>
    <n v="4"/>
    <s v="Apr"/>
    <s v="349535"/>
    <s v="Mark Barnes"/>
    <s v="640"/>
    <n v="2401"/>
    <n v="3"/>
    <n v="2881.2000000000003"/>
    <n v="960.40000000000009"/>
    <n v="0.22"/>
    <n v="633.86400000000003"/>
    <n v="0.22"/>
    <s v="₹3 K"/>
  </r>
  <r>
    <s v="Uttar Pradesh"/>
    <s v="Agra"/>
    <s v="Women"/>
    <s v="Tops"/>
    <s v="26"/>
    <s v="428915"/>
    <s v="Rented"/>
    <d v="2020-09-30T00:00:00"/>
    <n v="1200"/>
    <s v="Robert Rivera"/>
    <s v="M42"/>
    <s v="776 Miller Ford Suite 404 East Kaitlyn, MD 62083"/>
    <s v="Landline"/>
    <s v="5083429379"/>
    <s v="10 AM - 9 PM"/>
    <n v="11"/>
    <s v="Not Available"/>
    <s v="None"/>
    <s v="13050"/>
    <d v="2024-04-21T00:00:00"/>
    <n v="4"/>
    <s v="Apr"/>
    <s v="132327"/>
    <s v="Kevin Johns"/>
    <s v="897"/>
    <n v="2935"/>
    <n v="1"/>
    <n v="1174"/>
    <n v="1174"/>
    <n v="0.35"/>
    <n v="410.9"/>
    <n v="0.35"/>
    <s v="₹1 K"/>
  </r>
  <r>
    <s v="Maharashtra"/>
    <s v="Kolhapur"/>
    <s v="Kids"/>
    <s v="Jackets"/>
    <s v="34"/>
    <s v="425037"/>
    <s v="Rented"/>
    <d v="2021-05-23T00:00:00"/>
    <n v="1300"/>
    <s v="Thomas Crane"/>
    <s v="M35"/>
    <s v="2816 Gabriel Villages Apt. 029 Stevenburgh, VT 20605"/>
    <s v="Mobile"/>
    <s v="6960144526"/>
    <s v="10 AM - 7 PM"/>
    <n v="19"/>
    <s v="Not Available"/>
    <s v="CCTV, Alarm"/>
    <s v="82518"/>
    <d v="2024-04-27T00:00:00"/>
    <n v="4"/>
    <s v="Apr"/>
    <s v="217811"/>
    <s v="Laura Bailey"/>
    <s v="496"/>
    <n v="1554"/>
    <n v="5"/>
    <n v="3108"/>
    <n v="621.6"/>
    <n v="0.28000000000000003"/>
    <n v="870.24000000000012"/>
    <n v="0.28000000000000003"/>
    <s v="₹3 K"/>
  </r>
  <r>
    <s v="Jharkhand"/>
    <s v="Ranchi"/>
    <s v="Women"/>
    <s v="Jeans"/>
    <s v="42"/>
    <s v="418752"/>
    <s v="Rented"/>
    <d v="2024-05-22T00:00:00"/>
    <n v="1000"/>
    <s v="Bobby Neal"/>
    <s v="M44"/>
    <s v="64415 Allison Glens Apt. 168 Andersonhaven, CO 68406"/>
    <s v="Landline"/>
    <s v="12547544633"/>
    <s v="10 AM - 7 PM"/>
    <n v="6"/>
    <s v="Not Available"/>
    <s v="Alarm"/>
    <s v="40014"/>
    <d v="2024-04-15T00:00:00"/>
    <n v="4"/>
    <s v="Apr"/>
    <s v="725236"/>
    <s v="Sydney Marks"/>
    <s v="619"/>
    <n v="2077"/>
    <n v="5"/>
    <n v="4154"/>
    <n v="830.8"/>
    <n v="0.35"/>
    <n v="1453.8999999999999"/>
    <n v="0.35"/>
    <s v="₹4 K"/>
  </r>
  <r>
    <s v="Assam"/>
    <s v="Guwahati"/>
    <s v="Kids"/>
    <s v="Hoodies"/>
    <s v="3"/>
    <s v="414762"/>
    <s v="Owned"/>
    <d v="2023-12-05T00:00:00"/>
    <n v="1100"/>
    <s v="Kenneth Benjamin"/>
    <s v="M26"/>
    <s v="991 Joel Cliffs Apt. 243 Brandonfurt, MO 32096"/>
    <s v="Mobile"/>
    <s v="9969336708"/>
    <s v="9 AM - 8 PM"/>
    <n v="7"/>
    <s v="Available"/>
    <s v="None"/>
    <s v="52237"/>
    <d v="2024-04-24T00:00:00"/>
    <n v="4"/>
    <s v="Apr"/>
    <s v="206602"/>
    <s v="Spencer Zimmerman"/>
    <s v="259"/>
    <n v="738"/>
    <n v="8"/>
    <n v="2361.6"/>
    <n v="295.2"/>
    <n v="0.28000000000000003"/>
    <n v="661.24800000000005"/>
    <n v="0.28000000000000003"/>
    <s v="₹2 K"/>
  </r>
  <r>
    <s v="Gujarat"/>
    <s v="Rajkot"/>
    <s v="Men"/>
    <s v="Pants"/>
    <s v="7"/>
    <s v="420402"/>
    <s v="Owned"/>
    <d v="2023-04-06T00:00:00"/>
    <n v="950"/>
    <s v="John Stuart"/>
    <s v="M86"/>
    <s v="2610 Jay Ferry Suite 175 Lake Michelle, TX 21919"/>
    <s v="Mobile"/>
    <s v="8548907429"/>
    <s v="9 AM - 8 PM"/>
    <n v="6"/>
    <s v="Available"/>
    <s v="Alarm"/>
    <s v="17777"/>
    <d v="2024-04-18T00:00:00"/>
    <n v="4"/>
    <s v="Apr"/>
    <s v="228381"/>
    <s v="Jessica Butler"/>
    <s v="522"/>
    <n v="957"/>
    <n v="2"/>
    <n v="765.6"/>
    <n v="382.8"/>
    <n v="0.22"/>
    <n v="168.43200000000002"/>
    <n v="0.22"/>
    <s v="₹765.6"/>
  </r>
  <r>
    <s v="Telangana"/>
    <s v="Hyderabad"/>
    <s v="Men"/>
    <s v="Pants"/>
    <s v="23"/>
    <s v="414813"/>
    <s v="Rented"/>
    <d v="2023-04-05T00:00:00"/>
    <n v="1200"/>
    <s v="Mark Mendez"/>
    <s v="M40"/>
    <s v="00459 Cabrera Station South Victor, IN 77943"/>
    <s v="Mobile"/>
    <s v="7524881271"/>
    <s v="10 AM - 7 PM"/>
    <n v="9"/>
    <s v="Available"/>
    <s v="CCTV, Alarm"/>
    <s v="68675"/>
    <d v="2024-04-03T00:00:00"/>
    <n v="4"/>
    <s v="Apr"/>
    <s v="916758"/>
    <s v="Brandon Anderson"/>
    <s v="832"/>
    <n v="1524"/>
    <n v="1"/>
    <n v="609.6"/>
    <n v="609.6"/>
    <n v="0.22"/>
    <n v="134.11199999999999"/>
    <n v="0.22"/>
    <s v="₹609.6"/>
  </r>
  <r>
    <s v="Uttar Pradesh"/>
    <s v="Agra"/>
    <s v="Men"/>
    <s v="Tops"/>
    <s v="94"/>
    <s v="436477"/>
    <s v="Rented"/>
    <d v="2022-02-08T00:00:00"/>
    <n v="1000"/>
    <s v="Leah Clark"/>
    <s v="M31"/>
    <s v="0418 Michael Land Bradleyside, CT 40432"/>
    <s v="Landline"/>
    <s v="3734970006"/>
    <s v="9 AM - 8 PM"/>
    <n v="11"/>
    <s v="Not Available"/>
    <s v="CCTV"/>
    <s v="38148"/>
    <d v="2024-04-14T00:00:00"/>
    <n v="4"/>
    <s v="Apr"/>
    <s v="726481"/>
    <s v="Christina Taylor MD"/>
    <s v="489"/>
    <n v="1681"/>
    <n v="5"/>
    <n v="3362"/>
    <n v="672.4"/>
    <n v="0.22"/>
    <n v="739.64"/>
    <n v="0.22"/>
    <s v="₹3 K"/>
  </r>
  <r>
    <s v="Haryana"/>
    <s v="Faridabad"/>
    <s v="Men"/>
    <s v="Jackets"/>
    <s v="83"/>
    <s v="403205"/>
    <s v="Owned"/>
    <d v="2024-01-24T00:00:00"/>
    <n v="1000"/>
    <s v="Kelli Vasquez"/>
    <s v="M67"/>
    <s v="083 Alejandro Lakes Lake Shawn, NC 75364"/>
    <s v="Landline"/>
    <s v="3216758952"/>
    <s v="10 AM - 7 PM"/>
    <n v="10"/>
    <s v="Not Available"/>
    <s v="CCTV"/>
    <s v="45379"/>
    <d v="2024-04-14T00:00:00"/>
    <n v="4"/>
    <s v="Apr"/>
    <s v="839785"/>
    <s v="Natalie Wood"/>
    <s v="682"/>
    <n v="625"/>
    <n v="1"/>
    <n v="250"/>
    <n v="250"/>
    <n v="0.22"/>
    <n v="55"/>
    <n v="0.22"/>
    <s v="₹250"/>
  </r>
  <r>
    <s v="Goa"/>
    <s v="Goa"/>
    <s v="Women"/>
    <s v="Jackets"/>
    <s v="24"/>
    <s v="408422"/>
    <s v="Rented"/>
    <d v="2020-01-23T00:00:00"/>
    <n v="1100"/>
    <s v="Melanie Chapman"/>
    <s v="M76"/>
    <s v="0579 Crawford Curve Apt. 926 Espinozaland, NE 11572"/>
    <s v="Landline"/>
    <s v="0029976744"/>
    <s v="11 AM - 8 PM"/>
    <n v="13"/>
    <s v="Available"/>
    <s v="CCTV"/>
    <s v="34436"/>
    <d v="2024-04-02T00:00:00"/>
    <n v="4"/>
    <s v="Apr"/>
    <s v="692668"/>
    <s v="Andrew Ford"/>
    <s v="802"/>
    <n v="2689"/>
    <n v="2"/>
    <n v="2151.2000000000003"/>
    <n v="1075.6000000000001"/>
    <n v="0.35"/>
    <n v="752.92000000000007"/>
    <n v="0.35"/>
    <s v="₹2 K"/>
  </r>
  <r>
    <s v="Uttar Pradesh"/>
    <s v="Agra"/>
    <s v="Women"/>
    <s v="Jeans"/>
    <s v="79"/>
    <s v="404675"/>
    <s v="Owned"/>
    <d v="2023-04-11T00:00:00"/>
    <n v="1400"/>
    <s v="Tiffany Craig"/>
    <s v="M22"/>
    <s v="378 Jennifer Shoals Suite 702 Savannahborough, MS 62155"/>
    <s v="Landline"/>
    <s v="16804634908"/>
    <s v="10 AM - 9 PM"/>
    <n v="20"/>
    <s v="Available"/>
    <s v="CCTV, Alarm"/>
    <s v="13382"/>
    <d v="2024-04-03T00:00:00"/>
    <n v="4"/>
    <s v="Apr"/>
    <s v="358192"/>
    <s v="William White"/>
    <s v="592"/>
    <n v="2595"/>
    <n v="3"/>
    <n v="3114"/>
    <n v="1038"/>
    <n v="0.35"/>
    <n v="1089.8999999999999"/>
    <n v="0.35"/>
    <s v="₹3 K"/>
  </r>
  <r>
    <s v="Maharashtra"/>
    <s v="Satara"/>
    <s v="Kids"/>
    <s v="Jeans"/>
    <s v="43"/>
    <s v="433042"/>
    <s v="Rented"/>
    <d v="2022-06-19T00:00:00"/>
    <n v="1200"/>
    <s v="Aaron Vazquez"/>
    <s v="M38"/>
    <s v="473 Baker Oval Apt. 852 New Katie, UT 03606"/>
    <s v="Landline"/>
    <s v="2005352107"/>
    <s v="9 AM - 8 PM"/>
    <n v="6"/>
    <s v="Not Available"/>
    <s v="None"/>
    <s v="90702"/>
    <d v="2024-04-09T00:00:00"/>
    <n v="4"/>
    <s v="Apr"/>
    <s v="528039"/>
    <s v="Anthony Johnson"/>
    <s v="512"/>
    <n v="2009"/>
    <n v="8"/>
    <n v="6428.8"/>
    <n v="803.6"/>
    <n v="0.28000000000000003"/>
    <n v="1800.0640000000003"/>
    <n v="0.28000000000000003"/>
    <s v="₹6 K"/>
  </r>
  <r>
    <s v="Maharashtra"/>
    <s v="Aurangabad"/>
    <s v="Kids"/>
    <s v="Skirts"/>
    <s v="97"/>
    <s v="415091"/>
    <s v="Owned"/>
    <d v="2021-10-28T00:00:00"/>
    <n v="1200"/>
    <s v="Jon Howard DDS"/>
    <s v="M71"/>
    <s v="1263 Jacqueline Inlet West Catherine, IL 11970"/>
    <s v="Mobile"/>
    <s v="7491381862"/>
    <s v="10 AM - 7 PM"/>
    <n v="8"/>
    <s v="Not Available"/>
    <s v="Alarm"/>
    <s v="30726"/>
    <d v="2024-04-01T00:00:00"/>
    <n v="4"/>
    <s v="Apr"/>
    <s v="731643"/>
    <s v="Christina Sullivan"/>
    <s v="993"/>
    <n v="547"/>
    <n v="8"/>
    <n v="1750.4"/>
    <n v="218.8"/>
    <n v="0.28000000000000003"/>
    <n v="490.11200000000008"/>
    <n v="0.28000000000000003"/>
    <s v="₹2 K"/>
  </r>
  <r>
    <s v="Maharashtra"/>
    <s v="Satara"/>
    <s v="Men"/>
    <s v="Jeans"/>
    <s v="29"/>
    <s v="417314"/>
    <s v="Owned"/>
    <d v="2024-09-13T00:00:00"/>
    <n v="1400"/>
    <s v="Brian Gibson"/>
    <s v="M58"/>
    <s v="022 Dawn Estate Apt. 150 Lake Seanshire, IN 17851"/>
    <s v="Landline"/>
    <s v="16222470761"/>
    <s v="11 AM - 8 PM"/>
    <n v="14"/>
    <s v="Not Available"/>
    <s v="CCTV"/>
    <s v="90496"/>
    <d v="2024-04-30T00:00:00"/>
    <n v="4"/>
    <s v="Apr"/>
    <s v="677193"/>
    <s v="Ashley Case"/>
    <s v="377"/>
    <n v="2305"/>
    <n v="1"/>
    <n v="922"/>
    <n v="922"/>
    <n v="0.22"/>
    <n v="202.84"/>
    <n v="0.22"/>
    <s v="₹922"/>
  </r>
  <r>
    <s v="Maharashtra"/>
    <s v="Solapur"/>
    <s v="Kids"/>
    <s v="Sweaters"/>
    <s v="9"/>
    <s v="438106"/>
    <s v="Rented"/>
    <d v="2022-08-29T00:00:00"/>
    <n v="1300"/>
    <s v="Richard Spencer"/>
    <s v="M98"/>
    <s v="3215 Aaron Plains Suite 439 Lewisfurt, AL 38351"/>
    <s v="Landline"/>
    <s v="17215698311"/>
    <s v="10 AM - 7 PM"/>
    <n v="13"/>
    <s v="Not Available"/>
    <s v="CCTV, Alarm"/>
    <s v="37045"/>
    <d v="2024-04-03T00:00:00"/>
    <n v="4"/>
    <s v="Apr"/>
    <s v="833504"/>
    <s v="Sean Cox"/>
    <s v="652"/>
    <n v="2009"/>
    <n v="7"/>
    <n v="5625.2000000000007"/>
    <n v="803.60000000000014"/>
    <n v="0.28000000000000003"/>
    <n v="1575.0560000000003"/>
    <n v="0.28000000000000003"/>
    <s v="₹6 K"/>
  </r>
  <r>
    <s v="Maharashtra"/>
    <s v="Kolhapur"/>
    <s v="Men"/>
    <s v="Skirts"/>
    <s v="39"/>
    <s v="434048"/>
    <s v="Rented"/>
    <d v="2024-10-12T00:00:00"/>
    <n v="950"/>
    <s v="Rhonda Daniel"/>
    <s v="M13"/>
    <s v="432 Crystal Spur Lake Samanthaton, NJ 26956"/>
    <s v="Mobile"/>
    <s v="8237692231"/>
    <s v="9 AM - 8 PM"/>
    <n v="19"/>
    <s v="Available"/>
    <s v="None"/>
    <s v="52978"/>
    <d v="2024-04-27T00:00:00"/>
    <n v="4"/>
    <s v="Apr"/>
    <s v="416578"/>
    <s v="Ricky Hoffman"/>
    <s v="983"/>
    <n v="877"/>
    <n v="7"/>
    <n v="2455.6"/>
    <n v="350.8"/>
    <n v="0.22"/>
    <n v="540.23199999999997"/>
    <n v="0.22"/>
    <s v="₹2 K"/>
  </r>
  <r>
    <s v="Maharashtra"/>
    <s v="Aurangabad"/>
    <s v="Kids"/>
    <s v="Dresses"/>
    <s v="50"/>
    <s v="410805"/>
    <s v="Rented"/>
    <d v="2023-02-22T00:00:00"/>
    <n v="1000"/>
    <s v="Nicholas Hicks"/>
    <s v="M34"/>
    <s v="5898 Kelley Lights Suite 167 North Henryview, NH 48429"/>
    <s v="Landline"/>
    <s v="4499200794"/>
    <s v="11 AM - 8 PM"/>
    <n v="5"/>
    <s v="Not Available"/>
    <s v="Alarm"/>
    <s v="19481"/>
    <d v="2024-04-23T00:00:00"/>
    <n v="4"/>
    <s v="Apr"/>
    <s v="461404"/>
    <s v="Mrs. Samantha Thomas"/>
    <s v="309"/>
    <n v="2061"/>
    <n v="6"/>
    <n v="4946.4000000000015"/>
    <n v="824.4000000000002"/>
    <n v="0.28000000000000003"/>
    <n v="1384.9920000000006"/>
    <n v="0.28000000000000003"/>
    <s v="₹5 K"/>
  </r>
  <r>
    <s v="Gujarat"/>
    <s v="Ahmedabad"/>
    <s v="Men"/>
    <s v="Shoes"/>
    <s v="59"/>
    <s v="402480"/>
    <s v="Owned"/>
    <d v="2023-10-01T00:00:00"/>
    <n v="1100"/>
    <s v="Dustin Washington"/>
    <s v="M85"/>
    <s v="660 Jackson Run Suite 555 Lake Jasmineport, SC 34198"/>
    <s v="Landline"/>
    <s v="4281698879"/>
    <s v="11 AM - 8 PM"/>
    <n v="20"/>
    <s v="Available"/>
    <s v="CCTV"/>
    <s v="63009"/>
    <d v="2024-04-28T00:00:00"/>
    <n v="4"/>
    <s v="Apr"/>
    <s v="274432"/>
    <s v="Jennifer Avery"/>
    <s v="886"/>
    <n v="1431"/>
    <n v="6"/>
    <n v="3434.4"/>
    <n v="572.4"/>
    <n v="0.22"/>
    <n v="755.56799999999998"/>
    <n v="0.22"/>
    <s v="₹3 K"/>
  </r>
  <r>
    <s v="Maharashtra"/>
    <s v="Aurangabad"/>
    <s v="Women"/>
    <s v="Shoes"/>
    <s v="82"/>
    <s v="414171"/>
    <s v="Rented"/>
    <d v="2024-01-12T00:00:00"/>
    <n v="1300"/>
    <s v="Chase Drake"/>
    <s v="M28"/>
    <s v="5742 Marshall Avenue Suite 105 East Brittneyburgh, IA 87564"/>
    <s v="Landline"/>
    <s v="3409441983"/>
    <s v="10 AM - 9 PM"/>
    <n v="4"/>
    <s v="Not Available"/>
    <s v="CCTV, Alarm"/>
    <s v="21836"/>
    <d v="2024-04-04T00:00:00"/>
    <n v="4"/>
    <s v="Apr"/>
    <s v="593253"/>
    <s v="Robert Lawson"/>
    <s v="450"/>
    <n v="1213"/>
    <n v="8"/>
    <n v="3881.6000000000004"/>
    <n v="485.20000000000005"/>
    <n v="0.35"/>
    <n v="1358.56"/>
    <n v="0.35"/>
    <s v="₹4 K"/>
  </r>
  <r>
    <s v="Telangana"/>
    <s v="Hyderabad"/>
    <s v="Men"/>
    <s v="Pants"/>
    <s v="18"/>
    <s v="437190"/>
    <s v="Rented"/>
    <d v="2020-02-20T00:00:00"/>
    <n v="1200"/>
    <s v="Lynn Campbell"/>
    <s v="M35"/>
    <s v="84551 Richard Spur Mcdanielland, TX 07995"/>
    <s v="Landline"/>
    <s v="0271156441"/>
    <s v="11 AM - 8 PM"/>
    <n v="3"/>
    <s v="Available"/>
    <s v="CCTV"/>
    <s v="91218"/>
    <d v="2024-04-22T00:00:00"/>
    <n v="4"/>
    <s v="Apr"/>
    <s v="389337"/>
    <s v="Michael Alexander"/>
    <s v="348"/>
    <n v="2673"/>
    <n v="3"/>
    <n v="3207.6000000000004"/>
    <n v="1069.2"/>
    <n v="0.22"/>
    <n v="705.67200000000014"/>
    <n v="0.22"/>
    <s v="₹3 K"/>
  </r>
  <r>
    <s v="Karnataka"/>
    <s v="Bengaluru"/>
    <s v="Kids"/>
    <s v="T-Shirts"/>
    <s v="28"/>
    <s v="412473"/>
    <s v="Rented"/>
    <d v="2023-06-09T00:00:00"/>
    <n v="1200"/>
    <s v="Leroy Jones"/>
    <s v="M13"/>
    <s v="0518 Sarah Views Johnsontown, DE 89462"/>
    <s v="Mobile"/>
    <s v="8061593686"/>
    <s v="11 AM - 8 PM"/>
    <n v="5"/>
    <s v="Available"/>
    <s v="Alarm"/>
    <s v="39260"/>
    <d v="2024-04-18T00:00:00"/>
    <n v="4"/>
    <s v="Apr"/>
    <s v="505796"/>
    <s v="Tara Wagner"/>
    <s v="552"/>
    <n v="1724"/>
    <n v="2"/>
    <n v="1379.2"/>
    <n v="689.6"/>
    <n v="0.28000000000000003"/>
    <n v="386.17600000000004"/>
    <n v="0.28000000000000003"/>
    <s v="₹1 K"/>
  </r>
  <r>
    <s v="Tamil Nadu"/>
    <s v="Chennai"/>
    <s v="Kids"/>
    <s v="Pants"/>
    <s v="27"/>
    <s v="414106"/>
    <s v="Rented"/>
    <d v="2023-11-27T00:00:00"/>
    <n v="1300"/>
    <s v="Heather Buck"/>
    <s v="M68"/>
    <s v="7650 Oscar Crescent Apt. 326 South Scott, MO 03267"/>
    <s v="Mobile"/>
    <s v="9405287050"/>
    <s v="9 AM - 8 PM"/>
    <n v="5"/>
    <s v="Not Available"/>
    <s v="Alarm"/>
    <s v="97989"/>
    <d v="2024-04-22T00:00:00"/>
    <n v="4"/>
    <s v="Apr"/>
    <s v="324367"/>
    <s v="Nicholas Gillespie"/>
    <s v="594"/>
    <n v="2208"/>
    <n v="6"/>
    <n v="5299.2000000000007"/>
    <n v="883.20000000000016"/>
    <n v="0.28000000000000003"/>
    <n v="1483.7760000000003"/>
    <n v="0.28000000000000003"/>
    <s v="₹5 K"/>
  </r>
  <r>
    <s v="Maharashtra"/>
    <s v="Satara"/>
    <s v="Men"/>
    <s v="Skirts"/>
    <s v="33"/>
    <s v="408006"/>
    <s v="Rented"/>
    <d v="2024-07-28T00:00:00"/>
    <n v="1200"/>
    <s v="John Mooney"/>
    <s v="M11"/>
    <s v="921 Baird Prairie Suite 733 Ashleymouth, VT 50270"/>
    <s v="Landline"/>
    <s v="4999626421"/>
    <s v="10 AM - 7 PM"/>
    <n v="13"/>
    <s v="Not Available"/>
    <s v="CCTV"/>
    <s v="61573"/>
    <d v="2024-04-19T00:00:00"/>
    <n v="4"/>
    <s v="Apr"/>
    <s v="515431"/>
    <s v="Stacey Wilson"/>
    <s v="329"/>
    <n v="1778"/>
    <n v="4"/>
    <n v="2844.8"/>
    <n v="711.2"/>
    <n v="0.22"/>
    <n v="625.85599999999999"/>
    <n v="0.22"/>
    <s v="₹3 K"/>
  </r>
  <r>
    <s v="Uttar Pradesh"/>
    <s v="Lucknow"/>
    <s v="Men"/>
    <s v="Dresses"/>
    <s v="91"/>
    <s v="415657"/>
    <s v="Owned"/>
    <d v="2020-10-08T00:00:00"/>
    <n v="1400"/>
    <s v="David Andrews"/>
    <s v="M90"/>
    <s v="6017 Davidson Station South Johnport, MN 67972"/>
    <s v="Landline"/>
    <s v="3878805062"/>
    <s v="10 AM - 9 PM"/>
    <n v="9"/>
    <s v="Available"/>
    <s v="None"/>
    <s v="34452"/>
    <d v="2024-04-05T00:00:00"/>
    <n v="4"/>
    <s v="Apr"/>
    <s v="380975"/>
    <s v="Donald Johnson"/>
    <s v="968"/>
    <n v="1531"/>
    <n v="3"/>
    <n v="1837.2"/>
    <n v="612.4"/>
    <n v="0.22"/>
    <n v="404.18400000000003"/>
    <n v="0.22"/>
    <s v="₹2 K"/>
  </r>
  <r>
    <s v="Maharashtra"/>
    <s v="Pune"/>
    <s v="Kids"/>
    <s v="Shirts"/>
    <s v="57"/>
    <s v="438985"/>
    <s v="Owned"/>
    <d v="2021-09-21T00:00:00"/>
    <n v="800"/>
    <s v="Bobby Green"/>
    <s v="M46"/>
    <s v="47247 Stone Crest Apt. 188 Scottborough, ME 90752"/>
    <s v="Mobile"/>
    <s v="6813618892"/>
    <s v="9 AM - 8 PM"/>
    <n v="14"/>
    <s v="Available"/>
    <s v="Alarm"/>
    <s v="56333"/>
    <d v="2024-04-02T00:00:00"/>
    <n v="4"/>
    <s v="Apr"/>
    <s v="766225"/>
    <s v="Kim Gould"/>
    <s v="610"/>
    <n v="2592"/>
    <n v="2"/>
    <n v="2073.6"/>
    <n v="1036.8"/>
    <n v="0.28000000000000003"/>
    <n v="580.60800000000006"/>
    <n v="0.28000000000000003"/>
    <s v="₹2 K"/>
  </r>
  <r>
    <s v="Bihar"/>
    <s v="Patna"/>
    <s v="Kids"/>
    <s v="Dresses"/>
    <s v="49"/>
    <s v="417553"/>
    <s v="Owned"/>
    <d v="2024-06-27T00:00:00"/>
    <n v="1000"/>
    <s v="Jeffrey Boyle"/>
    <s v="M19"/>
    <s v="8844 Robert Club Apt. 926 North Williamborough, SC 12197"/>
    <s v="Mobile"/>
    <s v="9848475274"/>
    <s v="11 AM - 8 PM"/>
    <n v="8"/>
    <s v="Not Available"/>
    <s v="None"/>
    <s v="74430"/>
    <d v="2024-05-10T00:00:00"/>
    <n v="5"/>
    <s v="May"/>
    <s v="175073"/>
    <s v="Tonya Manning"/>
    <s v="970"/>
    <n v="2249"/>
    <n v="3"/>
    <n v="2698.8"/>
    <n v="899.6"/>
    <n v="0.28000000000000003"/>
    <n v="755.6640000000001"/>
    <n v="0.28000000000000003"/>
    <s v="₹3 K"/>
  </r>
  <r>
    <s v="Chandigarh"/>
    <s v="Chandigarh"/>
    <s v="Women"/>
    <s v="Tops"/>
    <s v="13"/>
    <s v="407263"/>
    <s v="Rented"/>
    <d v="2022-09-30T00:00:00"/>
    <n v="1000"/>
    <s v="Anthony Arias"/>
    <s v="M91"/>
    <s v="USS Hale FPO AP 96253"/>
    <s v="Landline"/>
    <s v="2899718631"/>
    <s v="9 AM - 8 PM"/>
    <n v="6"/>
    <s v="Not Available"/>
    <s v="None"/>
    <s v="38599"/>
    <d v="2024-05-19T00:00:00"/>
    <n v="5"/>
    <s v="May"/>
    <s v="191752"/>
    <s v="Benjamin Spence"/>
    <s v="955"/>
    <n v="1250"/>
    <n v="4"/>
    <n v="2000"/>
    <n v="500"/>
    <n v="0.35"/>
    <n v="700"/>
    <n v="0.35"/>
    <s v="₹2 K"/>
  </r>
  <r>
    <s v="Kerala"/>
    <s v="Kochi"/>
    <s v="Men"/>
    <s v="Sweaters"/>
    <s v="81"/>
    <s v="439476"/>
    <s v="Owned"/>
    <d v="2023-04-06T00:00:00"/>
    <n v="1300"/>
    <s v="Tammy Robinson"/>
    <s v="M87"/>
    <s v="92307 Lin Curve Lake Jeffrey, PA 24825"/>
    <s v="Landline"/>
    <s v="5671861596"/>
    <s v="10 AM - 7 PM"/>
    <n v="18"/>
    <s v="Available"/>
    <s v="CCTV, Alarm"/>
    <s v="13902"/>
    <d v="2024-05-27T00:00:00"/>
    <n v="5"/>
    <s v="May"/>
    <s v="560848"/>
    <s v="Dustin Freeman"/>
    <s v="511"/>
    <n v="2994"/>
    <n v="4"/>
    <n v="4790.4000000000015"/>
    <n v="1197.6000000000004"/>
    <n v="0.22"/>
    <n v="1053.8880000000004"/>
    <n v="0.22"/>
    <s v="₹5 K"/>
  </r>
  <r>
    <s v="Gujarat"/>
    <s v="Vadodara"/>
    <s v="Kids"/>
    <s v="Shoes"/>
    <s v="93"/>
    <s v="434410"/>
    <s v="Rented"/>
    <d v="2022-01-14T00:00:00"/>
    <n v="1000"/>
    <s v="George Weiss"/>
    <s v="M61"/>
    <s v="74200 Blevins Viaduct Farmermouth, ME 85957"/>
    <s v="Mobile"/>
    <s v="6927099373"/>
    <s v="10 AM - 7 PM"/>
    <n v="18"/>
    <s v="Available"/>
    <s v="None"/>
    <s v="45645"/>
    <d v="2024-05-31T00:00:00"/>
    <n v="5"/>
    <s v="May"/>
    <s v="813930"/>
    <s v="Zachary Miles"/>
    <s v="295"/>
    <n v="2261"/>
    <n v="1"/>
    <n v="904.40000000000009"/>
    <n v="904.40000000000009"/>
    <n v="0.28000000000000003"/>
    <n v="253.23200000000006"/>
    <n v="0.28000000000000003"/>
    <s v="₹904.4"/>
  </r>
  <r>
    <s v="Maharashtra"/>
    <s v="Solapur"/>
    <s v="Women"/>
    <s v="T-Shirts"/>
    <s v="78"/>
    <s v="411128"/>
    <s v="Rented"/>
    <d v="2020-11-22T00:00:00"/>
    <n v="1400"/>
    <s v="Michael Richardson"/>
    <s v="M33"/>
    <s v="524 Macdonald Station Lake Ernest, OR 22420"/>
    <s v="Landline"/>
    <s v="13417695353"/>
    <s v="10 AM - 9 PM"/>
    <n v="11"/>
    <s v="Not Available"/>
    <s v="None"/>
    <s v="79302"/>
    <d v="2024-05-27T00:00:00"/>
    <n v="5"/>
    <s v="May"/>
    <s v="843071"/>
    <s v="Tina Collins"/>
    <s v="216"/>
    <n v="846"/>
    <n v="2"/>
    <n v="676.80000000000007"/>
    <n v="338.40000000000003"/>
    <n v="0.35"/>
    <n v="236.88"/>
    <n v="0.35"/>
    <s v="₹676.8"/>
  </r>
  <r>
    <s v="Maharashtra"/>
    <s v="Aurangabad"/>
    <s v="Women"/>
    <s v="Tops"/>
    <s v="20"/>
    <s v="414969"/>
    <s v="Owned"/>
    <d v="2024-10-16T00:00:00"/>
    <n v="800"/>
    <s v="Lisa Herring"/>
    <s v="M30"/>
    <s v="USNS George FPO AA 15938"/>
    <s v="Landline"/>
    <s v="3988737926"/>
    <s v="9 AM - 8 PM"/>
    <n v="4"/>
    <s v="Available"/>
    <s v="CCTV"/>
    <s v="14821"/>
    <d v="2024-05-06T00:00:00"/>
    <n v="5"/>
    <s v="May"/>
    <s v="481735"/>
    <s v="Brenda Morgan"/>
    <s v="405"/>
    <n v="2374"/>
    <n v="6"/>
    <n v="5697.6"/>
    <n v="949.6"/>
    <n v="0.35"/>
    <n v="1994.16"/>
    <n v="0.35"/>
    <s v="₹6 K"/>
  </r>
  <r>
    <s v="Uttar Pradesh"/>
    <s v="Lucknow"/>
    <s v="Men"/>
    <s v="Tops"/>
    <s v="24"/>
    <s v="438739"/>
    <s v="Rented"/>
    <d v="2024-07-23T00:00:00"/>
    <n v="1100"/>
    <s v="Hannah Reid"/>
    <s v="M97"/>
    <s v="4792 Bauer Fort West Anthonymouth, NC 89485"/>
    <s v="Landline"/>
    <s v="11092942844"/>
    <s v="10 AM - 7 PM"/>
    <n v="13"/>
    <s v="Not Available"/>
    <s v="CCTV"/>
    <s v="55096"/>
    <d v="2024-05-06T00:00:00"/>
    <n v="5"/>
    <s v="May"/>
    <s v="479983"/>
    <s v="Gabrielle Oliver"/>
    <s v="605"/>
    <n v="2532"/>
    <n v="3"/>
    <n v="3038.4"/>
    <n v="1012.8000000000001"/>
    <n v="0.22"/>
    <n v="668.44799999999998"/>
    <n v="0.22"/>
    <s v="₹3 K"/>
  </r>
  <r>
    <s v="Puducherry"/>
    <s v="Pondicherry"/>
    <s v="Kids"/>
    <s v="Pants"/>
    <s v="59"/>
    <s v="408861"/>
    <s v="Owned"/>
    <d v="2024-06-06T00:00:00"/>
    <n v="800"/>
    <s v="Micheal Rivera"/>
    <s v="M63"/>
    <s v="61644 Martinez Knoll Apt. 637 Cathyshire, IL 63507"/>
    <s v="Landline"/>
    <s v="16213641552"/>
    <s v="10 AM - 9 PM"/>
    <n v="3"/>
    <s v="Available"/>
    <s v="CCTV"/>
    <s v="30859"/>
    <d v="2024-05-30T00:00:00"/>
    <n v="5"/>
    <s v="May"/>
    <s v="239879"/>
    <s v="Alice Cain"/>
    <s v="279"/>
    <n v="686"/>
    <n v="2"/>
    <n v="548.80000000000007"/>
    <n v="274.40000000000003"/>
    <n v="0.28000000000000003"/>
    <n v="153.66400000000004"/>
    <n v="0.28000000000000003"/>
    <s v="₹548.8"/>
  </r>
  <r>
    <s v="Karnataka"/>
    <s v="Mysuru"/>
    <s v="Men"/>
    <s v="Sweaters"/>
    <s v="79"/>
    <s v="411437"/>
    <s v="Rented"/>
    <d v="2020-01-23T00:00:00"/>
    <n v="1300"/>
    <s v="Ryan Walker"/>
    <s v="M55"/>
    <s v="64764 William Canyon Russochester, OK 97997"/>
    <s v="Mobile"/>
    <s v="9044788940"/>
    <s v="10 AM - 9 PM"/>
    <n v="9"/>
    <s v="Not Available"/>
    <s v="CCTV"/>
    <s v="74995"/>
    <d v="2024-05-07T00:00:00"/>
    <n v="5"/>
    <s v="May"/>
    <s v="321391"/>
    <s v="Dr. Rachel Haney MD"/>
    <s v="767"/>
    <n v="1393"/>
    <n v="3"/>
    <n v="1671.6000000000001"/>
    <n v="557.20000000000005"/>
    <n v="0.22"/>
    <n v="367.75200000000001"/>
    <n v="0.22"/>
    <s v="₹2 K"/>
  </r>
  <r>
    <s v="Gujarat"/>
    <s v="Rajkot"/>
    <s v="Kids"/>
    <s v="Pants"/>
    <s v="29"/>
    <s v="412835"/>
    <s v="Owned"/>
    <d v="2020-08-06T00:00:00"/>
    <n v="1400"/>
    <s v="Elizabeth Johnson"/>
    <s v="M61"/>
    <s v="8512 Jennifer Square Suite 181 Mooremouth, MN 81560"/>
    <s v="Landline"/>
    <s v="11965987164"/>
    <s v="10 AM - 7 PM"/>
    <n v="9"/>
    <s v="Available"/>
    <s v="CCTV, Alarm"/>
    <s v="17684"/>
    <d v="2024-05-07T00:00:00"/>
    <n v="5"/>
    <s v="May"/>
    <s v="639102"/>
    <s v="Justin Sherman"/>
    <s v="523"/>
    <n v="770"/>
    <n v="6"/>
    <n v="1848"/>
    <n v="308"/>
    <n v="0.28000000000000003"/>
    <n v="517.44000000000005"/>
    <n v="0.28000000000000003"/>
    <s v="₹2 K"/>
  </r>
  <r>
    <s v="Haryana"/>
    <s v="Faridabad"/>
    <s v="Kids"/>
    <s v="Sweaters"/>
    <s v="9"/>
    <s v="432247"/>
    <s v="Owned"/>
    <d v="2022-10-20T00:00:00"/>
    <n v="1300"/>
    <s v="Ryan Taylor"/>
    <s v="M91"/>
    <s v="2008 Heather Plaza West Margaret, TN 13881"/>
    <s v="Landline"/>
    <s v="4867579707"/>
    <s v="10 AM - 7 PM"/>
    <n v="16"/>
    <s v="Available"/>
    <s v="Alarm"/>
    <s v="28294"/>
    <d v="2024-05-11T00:00:00"/>
    <n v="5"/>
    <s v="May"/>
    <s v="625564"/>
    <s v="Lauren Jensen"/>
    <s v="357"/>
    <n v="2496"/>
    <n v="5"/>
    <n v="4992"/>
    <n v="998.4"/>
    <n v="0.28000000000000003"/>
    <n v="1397.7600000000002"/>
    <n v="0.28000000000000003"/>
    <s v="₹5 K"/>
  </r>
  <r>
    <s v="Maharashtra"/>
    <s v="Jalna"/>
    <s v="Men"/>
    <s v="Tops"/>
    <s v="36"/>
    <s v="402711"/>
    <s v="Rented"/>
    <d v="2022-09-03T00:00:00"/>
    <n v="1100"/>
    <s v="Donald Davis"/>
    <s v="M71"/>
    <s v="83162 Sullivan Islands Apt. 375 Hancockport, TN 59726"/>
    <s v="Landline"/>
    <s v="1314908990"/>
    <s v="11 AM - 8 PM"/>
    <n v="16"/>
    <s v="Not Available"/>
    <s v="Alarm"/>
    <s v="59313"/>
    <d v="2024-05-30T00:00:00"/>
    <n v="5"/>
    <s v="May"/>
    <s v="747381"/>
    <s v="Elizabeth Torres"/>
    <s v="467"/>
    <n v="1623"/>
    <n v="3"/>
    <n v="1947.6000000000001"/>
    <n v="649.20000000000005"/>
    <n v="0.22"/>
    <n v="428.47200000000004"/>
    <n v="0.22"/>
    <s v="₹2 K"/>
  </r>
  <r>
    <s v="Maharashtra"/>
    <s v="Mumbai"/>
    <s v="Women"/>
    <s v="Tops"/>
    <s v="40"/>
    <s v="436513"/>
    <s v="Owned"/>
    <d v="2024-06-06T00:00:00"/>
    <n v="1400"/>
    <s v="Jennifer Bass"/>
    <s v="M21"/>
    <s v="793 Ernest Pine Timothychester, MO 11497"/>
    <s v="Landline"/>
    <s v="1213511687"/>
    <s v="11 AM - 8 PM"/>
    <n v="8"/>
    <s v="Not Available"/>
    <s v="None"/>
    <s v="53959"/>
    <d v="2024-05-21T00:00:00"/>
    <n v="5"/>
    <s v="May"/>
    <s v="768909"/>
    <s v="Christopher Green"/>
    <s v="573"/>
    <n v="2674"/>
    <n v="7"/>
    <n v="7487.2000000000007"/>
    <n v="1069.6000000000001"/>
    <n v="0.35"/>
    <n v="2620.52"/>
    <n v="0.35"/>
    <s v="₹7 K"/>
  </r>
  <r>
    <s v="Andhra Pradesh"/>
    <s v="Visakhapatnam"/>
    <s v="Women"/>
    <s v="Skirts"/>
    <s v="96"/>
    <s v="416709"/>
    <s v="Owned"/>
    <d v="2022-08-28T00:00:00"/>
    <n v="950"/>
    <s v="Victoria Gonzalez"/>
    <s v="M10"/>
    <s v="87623 Adam Corners Apt. 159 Guzmanland, MD 81698"/>
    <s v="Landline"/>
    <s v="5430565126"/>
    <s v="10 AM - 9 PM"/>
    <n v="3"/>
    <s v="Available"/>
    <s v="CCTV, Alarm"/>
    <s v="43730"/>
    <d v="2024-05-26T00:00:00"/>
    <n v="5"/>
    <s v="May"/>
    <s v="488756"/>
    <s v="Tina Holland"/>
    <s v="806"/>
    <n v="2587"/>
    <n v="6"/>
    <n v="6208.8"/>
    <n v="1034.8"/>
    <n v="0.35"/>
    <n v="2173.08"/>
    <n v="0.35"/>
    <s v="₹6 K"/>
  </r>
  <r>
    <s v="Telangana"/>
    <s v="Hyderabad"/>
    <s v="Women"/>
    <s v="T-Shirts"/>
    <s v="71"/>
    <s v="426785"/>
    <s v="Rented"/>
    <d v="2022-05-26T00:00:00"/>
    <n v="1000"/>
    <s v="Brian Lopez"/>
    <s v="M85"/>
    <s v="0071 Porter Common Suite 000 Port Joshuaborough, TN 64523"/>
    <s v="Landline"/>
    <s v="5663397538"/>
    <s v="11 AM - 8 PM"/>
    <n v="15"/>
    <s v="Available"/>
    <s v="CCTV"/>
    <s v="66678"/>
    <d v="2024-05-03T00:00:00"/>
    <n v="5"/>
    <s v="May"/>
    <s v="972386"/>
    <s v="Brian Griffin"/>
    <s v="514"/>
    <n v="1078"/>
    <n v="4"/>
    <n v="1724.8000000000002"/>
    <n v="431.20000000000005"/>
    <n v="0.35"/>
    <n v="603.68000000000006"/>
    <n v="0.35"/>
    <s v="₹2 K"/>
  </r>
  <r>
    <s v="Maharashtra"/>
    <s v="Jalna"/>
    <s v="Men"/>
    <s v="Shirts"/>
    <s v="15"/>
    <s v="402535"/>
    <s v="Owned"/>
    <d v="2020-12-21T00:00:00"/>
    <n v="1200"/>
    <s v="Joshua Turner"/>
    <s v="M16"/>
    <s v="616 Angela Meadows Spencerberg, LA 51991"/>
    <s v="Landline"/>
    <s v="3136797592"/>
    <s v="10 AM - 9 PM"/>
    <n v="7"/>
    <s v="Not Available"/>
    <s v="CCTV, Alarm"/>
    <s v="61020"/>
    <d v="2024-05-01T00:00:00"/>
    <n v="5"/>
    <s v="May"/>
    <s v="955811"/>
    <s v="Amanda Perez"/>
    <s v="234"/>
    <n v="1667"/>
    <n v="6"/>
    <n v="4000.8"/>
    <n v="666.80000000000007"/>
    <n v="0.22"/>
    <n v="880.17600000000004"/>
    <n v="0.22"/>
    <s v="₹4 K"/>
  </r>
  <r>
    <s v="Uttar Pradesh"/>
    <s v="Varanasi"/>
    <s v="Men"/>
    <s v="Shoes"/>
    <s v="59"/>
    <s v="416708"/>
    <s v="Owned"/>
    <d v="2022-12-06T00:00:00"/>
    <n v="1000"/>
    <s v="Katelyn Hunt"/>
    <s v="M97"/>
    <s v="7718 William Locks Suite 827 North Laura, NC 45713"/>
    <s v="Landline"/>
    <s v="0216161937"/>
    <s v="11 AM - 8 PM"/>
    <n v="15"/>
    <s v="Not Available"/>
    <s v="Alarm"/>
    <s v="79251"/>
    <d v="2024-05-21T00:00:00"/>
    <n v="5"/>
    <s v="May"/>
    <s v="855177"/>
    <s v="Peter Hill"/>
    <s v="814"/>
    <n v="1325"/>
    <n v="1"/>
    <n v="530"/>
    <n v="530"/>
    <n v="0.22"/>
    <n v="116.6"/>
    <n v="0.22"/>
    <s v="₹530"/>
  </r>
  <r>
    <s v="Delhi"/>
    <s v="New Delhi"/>
    <s v="Men"/>
    <s v="Shirts"/>
    <s v="83"/>
    <s v="436191"/>
    <s v="Owned"/>
    <d v="2021-11-23T00:00:00"/>
    <n v="1300"/>
    <s v="Joel Martin"/>
    <s v="M10"/>
    <s v="021 Moreno Island Herberthaven, IN 08612"/>
    <s v="Landline"/>
    <s v="0566717228"/>
    <s v="10 AM - 7 PM"/>
    <n v="18"/>
    <s v="Available"/>
    <s v="CCTV, Alarm"/>
    <s v="20221"/>
    <d v="2024-05-19T00:00:00"/>
    <n v="5"/>
    <s v="May"/>
    <s v="390526"/>
    <s v="Ricky Jones"/>
    <s v="506"/>
    <n v="746"/>
    <n v="1"/>
    <n v="298.40000000000003"/>
    <n v="298.40000000000003"/>
    <n v="0.22"/>
    <n v="65.64800000000001"/>
    <n v="0.22"/>
    <s v="₹298.4"/>
  </r>
  <r>
    <s v="Madhya Pradesh"/>
    <s v="Indore"/>
    <s v="Men"/>
    <s v="T-Shirts"/>
    <s v="74"/>
    <s v="418697"/>
    <s v="Owned"/>
    <d v="2021-03-23T00:00:00"/>
    <n v="1400"/>
    <s v="Tony Maxwell MD"/>
    <s v="M75"/>
    <s v="PSC 1754, Box 7050 APO AA 76264"/>
    <s v="Landline"/>
    <s v="0204673322"/>
    <s v="10 AM - 7 PM"/>
    <n v="5"/>
    <s v="Available"/>
    <s v="CCTV, Alarm"/>
    <s v="36020"/>
    <d v="2024-05-09T00:00:00"/>
    <n v="5"/>
    <s v="May"/>
    <s v="934500"/>
    <s v="Kathleen Garcia"/>
    <s v="546"/>
    <n v="2923"/>
    <n v="4"/>
    <n v="4676.8"/>
    <n v="1169.2"/>
    <n v="0.22"/>
    <n v="1028.896"/>
    <n v="0.22"/>
    <s v="₹5 K"/>
  </r>
  <r>
    <s v="Delhi"/>
    <s v="New Delhi"/>
    <s v="Men"/>
    <s v="Jeans"/>
    <s v="34"/>
    <s v="438034"/>
    <s v="Rented"/>
    <d v="2024-03-22T00:00:00"/>
    <n v="1300"/>
    <s v="Donna Hunter"/>
    <s v="M70"/>
    <s v="Unit 8965 Box 9686 DPO AA 56588"/>
    <s v="Landline"/>
    <s v="3927274246"/>
    <s v="11 AM - 8 PM"/>
    <n v="10"/>
    <s v="Not Available"/>
    <s v="Alarm"/>
    <s v="78972"/>
    <d v="2024-05-10T00:00:00"/>
    <n v="5"/>
    <s v="May"/>
    <s v="107363"/>
    <s v="Thomas Miller"/>
    <s v="499"/>
    <n v="773"/>
    <n v="4"/>
    <n v="1236.8000000000002"/>
    <n v="309.20000000000005"/>
    <n v="0.22"/>
    <n v="272.09600000000006"/>
    <n v="0.22"/>
    <s v="₹1 K"/>
  </r>
  <r>
    <s v="West Bengal"/>
    <s v="Kolkata"/>
    <s v="Kids"/>
    <s v="Jeans"/>
    <s v="85"/>
    <s v="405668"/>
    <s v="Owned"/>
    <d v="2020-08-21T00:00:00"/>
    <n v="950"/>
    <s v="Nathan Jones"/>
    <s v="M99"/>
    <s v="83667 Long Trafficway Suite 061 South Rodneystad, SC 88483"/>
    <s v="Mobile"/>
    <s v="7223756017"/>
    <s v="11 AM - 8 PM"/>
    <n v="20"/>
    <s v="Available"/>
    <s v="CCTV, Alarm"/>
    <s v="84608"/>
    <d v="2024-05-28T00:00:00"/>
    <n v="5"/>
    <s v="May"/>
    <s v="113622"/>
    <s v="Elizabeth Allen"/>
    <s v="930"/>
    <n v="1082"/>
    <n v="6"/>
    <n v="2596.8000000000002"/>
    <n v="432.8"/>
    <n v="0.28000000000000003"/>
    <n v="727.10400000000016"/>
    <n v="0.28000000000000003"/>
    <s v="₹3 K"/>
  </r>
  <r>
    <s v="Maharashtra"/>
    <s v="Aurangabad"/>
    <s v="Men"/>
    <s v="Shirts"/>
    <s v="88"/>
    <s v="401784"/>
    <s v="Rented"/>
    <d v="2021-03-24T00:00:00"/>
    <n v="1100"/>
    <s v="Joseph Gardner"/>
    <s v="M64"/>
    <s v="7396 Chan Skyway North Crystal, MI 72942"/>
    <s v="Mobile"/>
    <s v="8999184750"/>
    <s v="10 AM - 7 PM"/>
    <n v="8"/>
    <s v="Available"/>
    <s v="Alarm"/>
    <s v="93196"/>
    <d v="2024-05-21T00:00:00"/>
    <n v="5"/>
    <s v="May"/>
    <s v="908653"/>
    <s v="Connie Lopez"/>
    <s v="363"/>
    <n v="1566"/>
    <n v="7"/>
    <n v="4384.8"/>
    <n v="626.4"/>
    <n v="0.22"/>
    <n v="964.65600000000006"/>
    <n v="0.22"/>
    <s v="₹4 K"/>
  </r>
  <r>
    <s v="Kerala"/>
    <s v="Kochi"/>
    <s v="Kids"/>
    <s v="Hoodies"/>
    <s v="9"/>
    <s v="413022"/>
    <s v="Owned"/>
    <d v="2023-02-12T00:00:00"/>
    <n v="1200"/>
    <s v="Anthony Wyatt"/>
    <s v="M97"/>
    <s v="062 Robin Mountain Dawnton, NM 89141"/>
    <s v="Mobile"/>
    <s v="9277430440"/>
    <s v="9 AM - 8 PM"/>
    <n v="12"/>
    <s v="Available"/>
    <s v="CCTV"/>
    <s v="41383"/>
    <d v="2024-05-22T00:00:00"/>
    <n v="5"/>
    <s v="May"/>
    <s v="609241"/>
    <s v="Ashley Hicks"/>
    <s v="826"/>
    <n v="1909"/>
    <n v="1"/>
    <n v="763.6"/>
    <n v="763.6"/>
    <n v="0.28000000000000003"/>
    <n v="213.80800000000002"/>
    <n v="0.28000000000000003"/>
    <s v="₹763.6"/>
  </r>
  <r>
    <s v="Uttar Pradesh"/>
    <s v="Agra"/>
    <s v="Kids"/>
    <s v="Tops"/>
    <s v="90"/>
    <s v="422915"/>
    <s v="Owned"/>
    <d v="2021-04-18T00:00:00"/>
    <n v="1100"/>
    <s v="Jamie Cook"/>
    <s v="M49"/>
    <s v="9553 Matthew Rapid Lake Jennifer, GA 39475"/>
    <s v="Landline"/>
    <s v="5251718004"/>
    <s v="11 AM - 8 PM"/>
    <n v="3"/>
    <s v="Not Available"/>
    <s v="None"/>
    <s v="61205"/>
    <d v="2024-05-03T00:00:00"/>
    <n v="5"/>
    <s v="May"/>
    <s v="313618"/>
    <s v="Jordan Finley"/>
    <s v="824"/>
    <n v="1380"/>
    <n v="2"/>
    <n v="1104"/>
    <n v="552"/>
    <n v="0.28000000000000003"/>
    <n v="309.12"/>
    <n v="0.28000000000000003"/>
    <s v="₹1 K"/>
  </r>
  <r>
    <s v="Uttar Pradesh"/>
    <s v="Noida"/>
    <s v="Men"/>
    <s v="Shoes"/>
    <s v="33"/>
    <s v="404486"/>
    <s v="Rented"/>
    <d v="2023-08-23T00:00:00"/>
    <n v="1400"/>
    <s v="Heather Hayes"/>
    <s v="M97"/>
    <s v="108 Carrie Hollow Suite 973 Port Meghanview, RI 61305"/>
    <s v="Landline"/>
    <s v="13137315472"/>
    <s v="11 AM - 8 PM"/>
    <n v="16"/>
    <s v="Available"/>
    <s v="CCTV, Alarm"/>
    <s v="84003"/>
    <d v="2024-05-07T00:00:00"/>
    <n v="5"/>
    <s v="May"/>
    <s v="403433"/>
    <s v="Andrew Tucker"/>
    <s v="258"/>
    <n v="1086"/>
    <n v="2"/>
    <n v="868.80000000000007"/>
    <n v="434.40000000000003"/>
    <n v="0.22"/>
    <n v="191.13600000000002"/>
    <n v="0.22"/>
    <s v="₹868.8"/>
  </r>
  <r>
    <s v="Gujarat"/>
    <s v="Vadodara"/>
    <s v="Men"/>
    <s v="Skirts"/>
    <s v="1"/>
    <s v="431628"/>
    <s v="Rented"/>
    <d v="2021-03-02T00:00:00"/>
    <n v="800"/>
    <s v="Matthew Hoffman"/>
    <s v="M75"/>
    <s v="453 Heath Mountain Apt. 239 Jeffreyburgh, OK 09340"/>
    <s v="Landline"/>
    <s v="1184723259"/>
    <s v="9 AM - 8 PM"/>
    <n v="15"/>
    <s v="Not Available"/>
    <s v="None"/>
    <s v="85954"/>
    <d v="2024-05-03T00:00:00"/>
    <n v="5"/>
    <s v="May"/>
    <s v="383786"/>
    <s v="Christopher Miller"/>
    <s v="263"/>
    <n v="1323"/>
    <n v="8"/>
    <n v="4233.6000000000004"/>
    <n v="529.20000000000005"/>
    <n v="0.22"/>
    <n v="931.39200000000005"/>
    <n v="0.22"/>
    <s v="₹4 K"/>
  </r>
  <r>
    <s v="Maharashtra"/>
    <s v="Mumbai"/>
    <s v="Women"/>
    <s v="Skirts"/>
    <s v="20"/>
    <s v="431305"/>
    <s v="Rented"/>
    <d v="2020-03-19T00:00:00"/>
    <n v="800"/>
    <s v="Laura Smith"/>
    <s v="M62"/>
    <s v="67293 Miller Mountains Suite 685 East Susan, VT 16992"/>
    <s v="Mobile"/>
    <s v="6861841787"/>
    <s v="10 AM - 7 PM"/>
    <n v="14"/>
    <s v="Not Available"/>
    <s v="Alarm"/>
    <s v="66166"/>
    <d v="2024-05-20T00:00:00"/>
    <n v="5"/>
    <s v="May"/>
    <s v="510633"/>
    <s v="Ryan Jordan"/>
    <s v="388"/>
    <n v="1577"/>
    <n v="1"/>
    <n v="630.80000000000007"/>
    <n v="630.80000000000007"/>
    <n v="0.35"/>
    <n v="220.78"/>
    <n v="0.35"/>
    <s v="₹630.8"/>
  </r>
  <r>
    <s v="Gujarat"/>
    <s v="Ahmedabad"/>
    <s v="Men"/>
    <s v="Tops"/>
    <s v="50"/>
    <s v="433177"/>
    <s v="Owned"/>
    <d v="2021-06-29T00:00:00"/>
    <n v="950"/>
    <s v="Austin Flores"/>
    <s v="M25"/>
    <s v="816 Jones Coves Apt. 564 East Jennifer, ID 30356"/>
    <s v="Landline"/>
    <s v="14152643637"/>
    <s v="10 AM - 9 PM"/>
    <n v="17"/>
    <s v="Available"/>
    <s v="Alarm"/>
    <s v="74004"/>
    <d v="2024-05-18T00:00:00"/>
    <n v="5"/>
    <s v="May"/>
    <s v="872370"/>
    <s v="Paul Donaldson"/>
    <s v="519"/>
    <n v="1174"/>
    <n v="2"/>
    <n v="939.2"/>
    <n v="469.6"/>
    <n v="0.22"/>
    <n v="206.62400000000002"/>
    <n v="0.22"/>
    <s v="₹939.2"/>
  </r>
  <r>
    <s v="West Bengal"/>
    <s v="Kolkata"/>
    <s v="Men"/>
    <s v="Shoes"/>
    <s v="9"/>
    <s v="412011"/>
    <s v="Owned"/>
    <d v="2020-12-17T00:00:00"/>
    <n v="1100"/>
    <s v="Sandra Brown"/>
    <s v="M69"/>
    <s v="09159 Joseph Unions Apt. 931 New Greg, MI 53369"/>
    <s v="Landline"/>
    <s v="4410524998"/>
    <s v="11 AM - 8 PM"/>
    <n v="17"/>
    <s v="Not Available"/>
    <s v="CCTV"/>
    <s v="57925"/>
    <d v="2024-05-01T00:00:00"/>
    <n v="5"/>
    <s v="May"/>
    <s v="466245"/>
    <s v="Oscar Wilson"/>
    <s v="420"/>
    <n v="1348"/>
    <n v="5"/>
    <n v="2696"/>
    <n v="539.20000000000005"/>
    <n v="0.22"/>
    <n v="593.12"/>
    <n v="0.22"/>
    <s v="₹3 K"/>
  </r>
  <r>
    <s v="Karnataka"/>
    <s v="Bengaluru"/>
    <s v="Men"/>
    <s v="Dresses"/>
    <s v="3"/>
    <s v="416231"/>
    <s v="Rented"/>
    <d v="2021-01-06T00:00:00"/>
    <n v="1200"/>
    <s v="Victoria Brown"/>
    <s v="M87"/>
    <s v="Unit 8035 Box 7269 DPO AE 53389"/>
    <s v="Landline"/>
    <s v="13763214333"/>
    <s v="10 AM - 7 PM"/>
    <n v="19"/>
    <s v="Not Available"/>
    <s v="None"/>
    <s v="99893"/>
    <d v="2024-05-03T00:00:00"/>
    <n v="5"/>
    <s v="May"/>
    <s v="549758"/>
    <s v="Nicole Lopez"/>
    <s v="822"/>
    <n v="849"/>
    <n v="1"/>
    <n v="339.6"/>
    <n v="339.6"/>
    <n v="0.22"/>
    <n v="74.712000000000003"/>
    <n v="0.22"/>
    <s v="₹339.6"/>
  </r>
  <r>
    <s v="Maharashtra"/>
    <s v="Nagpur"/>
    <s v="Women"/>
    <s v="Sweaters"/>
    <s v="92"/>
    <s v="405555"/>
    <s v="Rented"/>
    <d v="2023-02-12T00:00:00"/>
    <n v="1100"/>
    <s v="Theresa Kim"/>
    <s v="M21"/>
    <s v="7202 Megan Stravenue Apt. 685 East Timothy, CA 26484"/>
    <s v="Landline"/>
    <s v="3294164580"/>
    <s v="10 AM - 9 PM"/>
    <n v="4"/>
    <s v="Available"/>
    <s v="CCTV"/>
    <s v="58908"/>
    <d v="2024-05-12T00:00:00"/>
    <n v="5"/>
    <s v="May"/>
    <s v="997354"/>
    <s v="Douglas Taylor"/>
    <s v="887"/>
    <n v="2855"/>
    <n v="5"/>
    <n v="5710"/>
    <n v="1142"/>
    <n v="0.35"/>
    <n v="1998.4999999999998"/>
    <n v="0.35"/>
    <s v="₹6 K"/>
  </r>
  <r>
    <s v="Tamil Nadu"/>
    <s v="Madurai"/>
    <s v="Men"/>
    <s v="Pants"/>
    <s v="21"/>
    <s v="406578"/>
    <s v="Rented"/>
    <d v="2023-06-22T00:00:00"/>
    <n v="800"/>
    <s v="Mr. Albert Wilson"/>
    <s v="M41"/>
    <s v="0451 Sanders Highway Apt. 436 North Nancyton, PA 90153"/>
    <s v="Landline"/>
    <s v="0162181428"/>
    <s v="10 AM - 7 PM"/>
    <n v="9"/>
    <s v="Not Available"/>
    <s v="CCTV"/>
    <s v="30962"/>
    <d v="2024-05-24T00:00:00"/>
    <n v="5"/>
    <s v="May"/>
    <s v="574487"/>
    <s v="Kristy Hoffman"/>
    <s v="813"/>
    <n v="1902"/>
    <n v="1"/>
    <n v="760.80000000000007"/>
    <n v="760.80000000000007"/>
    <n v="0.22"/>
    <n v="167.376"/>
    <n v="0.22"/>
    <s v="₹760.8"/>
  </r>
  <r>
    <s v="Maharashtra"/>
    <s v="Pune"/>
    <s v="Kids"/>
    <s v="T-Shirts"/>
    <s v="12"/>
    <s v="427710"/>
    <s v="Rented"/>
    <d v="2022-11-11T00:00:00"/>
    <n v="1000"/>
    <s v="Cody Williams"/>
    <s v="M8"/>
    <s v="768 Linda Dam Suite 526 Michellefort, AL 84238"/>
    <s v="Landline"/>
    <s v="4306633643"/>
    <s v="11 AM - 8 PM"/>
    <n v="10"/>
    <s v="Available"/>
    <s v="CCTV"/>
    <s v="62136"/>
    <d v="2024-05-06T00:00:00"/>
    <n v="5"/>
    <s v="May"/>
    <s v="178416"/>
    <s v="Richard Black"/>
    <s v="251"/>
    <n v="1136"/>
    <n v="2"/>
    <n v="908.80000000000007"/>
    <n v="454.40000000000003"/>
    <n v="0.28000000000000003"/>
    <n v="254.46400000000006"/>
    <n v="0.28000000000000003"/>
    <s v="₹908.8"/>
  </r>
  <r>
    <s v="Andhra Pradesh"/>
    <s v="Visakhapatnam"/>
    <s v="Kids"/>
    <s v="T-Shirts"/>
    <s v="83"/>
    <s v="427109"/>
    <s v="Owned"/>
    <d v="2022-11-06T00:00:00"/>
    <n v="1300"/>
    <s v="Michelle Walker"/>
    <s v="M73"/>
    <s v="99208 Hill Hill Lake Jasonport, MN 20795"/>
    <s v="Landline"/>
    <s v="1011973929"/>
    <s v="10 AM - 9 PM"/>
    <n v="19"/>
    <s v="Available"/>
    <s v="CCTV"/>
    <s v="89266"/>
    <d v="2024-05-11T00:00:00"/>
    <n v="5"/>
    <s v="May"/>
    <s v="320476"/>
    <s v="Douglas Cardenas"/>
    <s v="227"/>
    <n v="2911"/>
    <n v="3"/>
    <n v="3493.2000000000003"/>
    <n v="1164.4000000000001"/>
    <n v="0.28000000000000003"/>
    <n v="978.09600000000012"/>
    <n v="0.28000000000000003"/>
    <s v="₹3 K"/>
  </r>
  <r>
    <s v="Maharashtra"/>
    <s v="Nagpur"/>
    <s v="Kids"/>
    <s v="T-Shirts"/>
    <s v="23"/>
    <s v="413605"/>
    <s v="Rented"/>
    <d v="2023-09-17T00:00:00"/>
    <n v="1300"/>
    <s v="Heather Henderson"/>
    <s v="M3"/>
    <s v="917 Dixon Plain Apt. 420 New Mariahshire, UT 43490"/>
    <s v="Landline"/>
    <s v="1374424462"/>
    <s v="10 AM - 9 PM"/>
    <n v="14"/>
    <s v="Not Available"/>
    <s v="None"/>
    <s v="64759"/>
    <d v="2024-05-02T00:00:00"/>
    <n v="5"/>
    <s v="May"/>
    <s v="227269"/>
    <s v="Shelby Ortega"/>
    <s v="548"/>
    <n v="2660"/>
    <n v="7"/>
    <n v="7448"/>
    <n v="1064"/>
    <n v="0.28000000000000003"/>
    <n v="2085.44"/>
    <n v="0.28000000000000003"/>
    <s v="₹7 K"/>
  </r>
  <r>
    <s v="Madhya Pradesh"/>
    <s v="Indore"/>
    <s v="Kids"/>
    <s v="Jackets"/>
    <s v="14"/>
    <s v="427120"/>
    <s v="Owned"/>
    <d v="2024-09-09T00:00:00"/>
    <n v="1300"/>
    <s v="Mitchell Cobb"/>
    <s v="M25"/>
    <s v="1636 Colleen Plaza Payneburgh, OH 52570"/>
    <s v="Landline"/>
    <s v="1628187591"/>
    <s v="9 AM - 8 PM"/>
    <n v="4"/>
    <s v="Available"/>
    <s v="Alarm"/>
    <s v="28029"/>
    <d v="2024-05-23T00:00:00"/>
    <n v="5"/>
    <s v="May"/>
    <s v="799720"/>
    <s v="James Holmes"/>
    <s v="496"/>
    <n v="1376"/>
    <n v="7"/>
    <n v="3852.8"/>
    <n v="550.4"/>
    <n v="0.28000000000000003"/>
    <n v="1078.7840000000001"/>
    <n v="0.28000000000000003"/>
    <s v="₹4 K"/>
  </r>
  <r>
    <s v="Tamil Nadu"/>
    <s v="Coimbatore"/>
    <s v="Kids"/>
    <s v="Jeans"/>
    <s v="100"/>
    <s v="409596"/>
    <s v="Rented"/>
    <d v="2024-07-12T00:00:00"/>
    <n v="1100"/>
    <s v="Andrew Williams"/>
    <s v="M98"/>
    <s v="3099 Chung Green Dannyport, WA 89821"/>
    <s v="Mobile"/>
    <s v="8898675922"/>
    <s v="9 AM - 8 PM"/>
    <n v="4"/>
    <s v="Available"/>
    <s v="None"/>
    <s v="82007"/>
    <d v="2024-05-01T00:00:00"/>
    <n v="5"/>
    <s v="May"/>
    <s v="191391"/>
    <s v="Michael Jones"/>
    <s v="463"/>
    <n v="2406"/>
    <n v="2"/>
    <n v="1924.8000000000002"/>
    <n v="962.40000000000009"/>
    <n v="0.28000000000000003"/>
    <n v="538.94400000000007"/>
    <n v="0.28000000000000003"/>
    <s v="₹2 K"/>
  </r>
  <r>
    <s v="Madhya Pradesh"/>
    <s v="Bhopal"/>
    <s v="Women"/>
    <s v="Hoodies"/>
    <s v="24"/>
    <s v="415845"/>
    <s v="Rented"/>
    <d v="2020-12-05T00:00:00"/>
    <n v="1100"/>
    <s v="Kristen Wade"/>
    <s v="M75"/>
    <s v="2514 Cain Springs Michaelville, SC 72877"/>
    <s v="Landline"/>
    <s v="15483843257"/>
    <s v="9 AM - 8 PM"/>
    <n v="17"/>
    <s v="Not Available"/>
    <s v="CCTV"/>
    <s v="27799"/>
    <d v="2024-05-26T00:00:00"/>
    <n v="5"/>
    <s v="May"/>
    <s v="100430"/>
    <s v="Breanna Rodriguez"/>
    <s v="606"/>
    <n v="2833"/>
    <n v="5"/>
    <n v="5666"/>
    <n v="1133.2"/>
    <n v="0.35"/>
    <n v="1983.1"/>
    <n v="0.35"/>
    <s v="₹6 K"/>
  </r>
  <r>
    <s v="Assam"/>
    <s v="Guwahati"/>
    <s v="Kids"/>
    <s v="Jackets"/>
    <s v="40"/>
    <s v="435264"/>
    <s v="Rented"/>
    <d v="2023-10-07T00:00:00"/>
    <n v="800"/>
    <s v="Colin Hester"/>
    <s v="M23"/>
    <s v="071 Watson Roads Apt. 875 East Mikaylafurt, MA 70228"/>
    <s v="Mobile"/>
    <s v="6962658804"/>
    <s v="10 AM - 7 PM"/>
    <n v="3"/>
    <s v="Not Available"/>
    <s v="None"/>
    <s v="82748"/>
    <d v="2024-05-19T00:00:00"/>
    <n v="5"/>
    <s v="May"/>
    <s v="253871"/>
    <s v="Bonnie Smith"/>
    <s v="294"/>
    <n v="899"/>
    <n v="4"/>
    <n v="1438.4"/>
    <n v="359.6"/>
    <n v="0.28000000000000003"/>
    <n v="402.75200000000007"/>
    <n v="0.28000000000000003"/>
    <s v="₹1 K"/>
  </r>
  <r>
    <s v="Maharashtra"/>
    <s v="Jalna"/>
    <s v="Women"/>
    <s v="Shirts"/>
    <s v="89"/>
    <s v="436090"/>
    <s v="Rented"/>
    <d v="2023-02-10T00:00:00"/>
    <n v="950"/>
    <s v="Teresa Moore"/>
    <s v="M43"/>
    <s v="602 Kelsey Underpass Suite 385 Vaughnchester, DE 53038"/>
    <s v="Landline"/>
    <s v="1244029247"/>
    <s v="10 AM - 7 PM"/>
    <n v="16"/>
    <s v="Not Available"/>
    <s v="CCTV, Alarm"/>
    <s v="80387"/>
    <d v="2024-05-25T00:00:00"/>
    <n v="5"/>
    <s v="May"/>
    <s v="906913"/>
    <s v="Kyle Edwards"/>
    <s v="504"/>
    <n v="1559"/>
    <n v="4"/>
    <n v="2494.4"/>
    <n v="623.6"/>
    <n v="0.35"/>
    <n v="873.04"/>
    <n v="0.35"/>
    <s v="₹2 K"/>
  </r>
  <r>
    <s v="Tamil Nadu"/>
    <s v="Chennai"/>
    <s v="Men"/>
    <s v="Hoodies"/>
    <s v="14"/>
    <s v="403998"/>
    <s v="Rented"/>
    <d v="2023-12-06T00:00:00"/>
    <n v="1200"/>
    <s v="Kimberly Brooks"/>
    <s v="M21"/>
    <s v="PSC 0674, Box 0838 APO AE 68332"/>
    <s v="Landline"/>
    <s v="0285549854"/>
    <s v="11 AM - 8 PM"/>
    <n v="14"/>
    <s v="Not Available"/>
    <s v="None"/>
    <s v="60443"/>
    <d v="2024-05-24T00:00:00"/>
    <n v="5"/>
    <s v="May"/>
    <s v="533723"/>
    <s v="Andrew Combs DDS"/>
    <s v="311"/>
    <n v="2066"/>
    <n v="3"/>
    <n v="2479.2000000000003"/>
    <n v="826.40000000000009"/>
    <n v="0.22"/>
    <n v="545.42400000000009"/>
    <n v="0.22"/>
    <s v="₹2 K"/>
  </r>
  <r>
    <s v="Gujarat"/>
    <s v="Ahmedabad"/>
    <s v="Kids"/>
    <s v="Dresses"/>
    <s v="60"/>
    <s v="412389"/>
    <s v="Rented"/>
    <d v="2024-10-23T00:00:00"/>
    <n v="800"/>
    <s v="Connie Rogers"/>
    <s v="M91"/>
    <s v="5439 Brian Way Suite 322 South Morgan, AZ 43569"/>
    <s v="Landline"/>
    <s v="15329904001"/>
    <s v="10 AM - 7 PM"/>
    <n v="3"/>
    <s v="Not Available"/>
    <s v="CCTV"/>
    <s v="62266"/>
    <d v="2024-05-16T00:00:00"/>
    <n v="5"/>
    <s v="May"/>
    <s v="111777"/>
    <s v="Warren Hansen"/>
    <s v="726"/>
    <n v="2555"/>
    <n v="1"/>
    <n v="1022"/>
    <n v="1022"/>
    <n v="0.28000000000000003"/>
    <n v="286.16000000000003"/>
    <n v="0.28000000000000003"/>
    <s v="₹1 K"/>
  </r>
  <r>
    <s v="Tamil Nadu"/>
    <s v="Madurai"/>
    <s v="Women"/>
    <s v="Tops"/>
    <s v="81"/>
    <s v="403107"/>
    <s v="Rented"/>
    <d v="2021-08-31T00:00:00"/>
    <n v="1100"/>
    <s v="Brent Richardson"/>
    <s v="M36"/>
    <s v="65310 White Cliff Douglastown, KS 69816"/>
    <s v="Mobile"/>
    <s v="7933833629"/>
    <s v="10 AM - 9 PM"/>
    <n v="19"/>
    <s v="Not Available"/>
    <s v="Alarm"/>
    <s v="69957"/>
    <d v="2024-05-28T00:00:00"/>
    <n v="5"/>
    <s v="May"/>
    <s v="200234"/>
    <s v="Gerald Lin"/>
    <s v="683"/>
    <n v="2529"/>
    <n v="2"/>
    <n v="2023.2"/>
    <n v="1011.6"/>
    <n v="0.35"/>
    <n v="708.12"/>
    <n v="0.35"/>
    <s v="₹2 K"/>
  </r>
  <r>
    <s v="Uttar Pradesh"/>
    <s v="Varanasi"/>
    <s v="Men"/>
    <s v="Shirts"/>
    <s v="12"/>
    <s v="408093"/>
    <s v="Owned"/>
    <d v="2022-08-09T00:00:00"/>
    <n v="950"/>
    <s v="Nicholas Villanueva"/>
    <s v="M27"/>
    <s v="7129 Ellison Springs Apt. 569 East Sharonside, WI 41130"/>
    <s v="Mobile"/>
    <s v="7095693371"/>
    <s v="11 AM - 8 PM"/>
    <n v="9"/>
    <s v="Not Available"/>
    <s v="Alarm"/>
    <s v="75963"/>
    <d v="2024-05-15T00:00:00"/>
    <n v="5"/>
    <s v="May"/>
    <s v="500737"/>
    <s v="Timothy Wallace"/>
    <s v="453"/>
    <n v="1783"/>
    <n v="5"/>
    <n v="3566"/>
    <n v="713.2"/>
    <n v="0.22"/>
    <n v="784.52"/>
    <n v="0.22"/>
    <s v="₹4 K"/>
  </r>
  <r>
    <s v="Jharkhand"/>
    <s v="Ranchi"/>
    <s v="Men"/>
    <s v="Hoodies"/>
    <s v="65"/>
    <s v="417376"/>
    <s v="Rented"/>
    <d v="2023-03-08T00:00:00"/>
    <n v="1400"/>
    <s v="Rebecca Gardner"/>
    <s v="M49"/>
    <s v="5715 Carter Neck Port Mariahchester, WY 71972"/>
    <s v="Landline"/>
    <s v="3528513027"/>
    <s v="10 AM - 7 PM"/>
    <n v="7"/>
    <s v="Not Available"/>
    <s v="CCTV"/>
    <s v="12138"/>
    <d v="2024-05-19T00:00:00"/>
    <n v="5"/>
    <s v="May"/>
    <s v="411449"/>
    <s v="Cindy Underwood"/>
    <s v="844"/>
    <n v="946"/>
    <n v="8"/>
    <n v="3027.2000000000003"/>
    <n v="378.40000000000003"/>
    <n v="0.22"/>
    <n v="665.98400000000004"/>
    <n v="0.22"/>
    <s v="₹3 K"/>
  </r>
  <r>
    <s v="Maharashtra"/>
    <s v="Nagpur"/>
    <s v="Women"/>
    <s v="Skirts"/>
    <s v="77"/>
    <s v="428342"/>
    <s v="Owned"/>
    <d v="2020-06-22T00:00:00"/>
    <n v="1100"/>
    <s v="Ann Sexton"/>
    <s v="M22"/>
    <s v="431 Lucas Glen Apt. 409 South Dustin, DE 35860"/>
    <s v="Landline"/>
    <s v="4750788882"/>
    <s v="10 AM - 7 PM"/>
    <n v="20"/>
    <s v="Available"/>
    <s v="CCTV, Alarm"/>
    <s v="23109"/>
    <d v="2024-05-03T00:00:00"/>
    <n v="5"/>
    <s v="May"/>
    <s v="689277"/>
    <s v="Leslie Garcia"/>
    <s v="835"/>
    <n v="2070"/>
    <n v="2"/>
    <n v="1656"/>
    <n v="828"/>
    <n v="0.35"/>
    <n v="579.59999999999991"/>
    <n v="0.35"/>
    <s v="₹2 K"/>
  </r>
  <r>
    <s v="West Bengal"/>
    <s v="Kolkata"/>
    <s v="Men"/>
    <s v="Pants"/>
    <s v="53"/>
    <s v="404914"/>
    <s v="Rented"/>
    <d v="2021-07-20T00:00:00"/>
    <n v="1100"/>
    <s v="Paul Martin"/>
    <s v="M78"/>
    <s v="301 Stevens Summit Suite 916 Lake Williamfort, IA 29619"/>
    <s v="Mobile"/>
    <s v="7434656684"/>
    <s v="11 AM - 8 PM"/>
    <n v="3"/>
    <s v="Available"/>
    <s v="Alarm"/>
    <s v="26804"/>
    <d v="2024-05-20T00:00:00"/>
    <n v="5"/>
    <s v="May"/>
    <s v="594993"/>
    <s v="Anna Golden"/>
    <s v="959"/>
    <n v="1848"/>
    <n v="2"/>
    <n v="1478.4"/>
    <n v="739.2"/>
    <n v="0.22"/>
    <n v="325.24800000000005"/>
    <n v="0.22"/>
    <s v="₹1 K"/>
  </r>
  <r>
    <s v="Bihar"/>
    <s v="Patna"/>
    <s v="Kids"/>
    <s v="Sweaters"/>
    <s v="79"/>
    <s v="424596"/>
    <s v="Owned"/>
    <d v="2024-05-03T00:00:00"/>
    <n v="1200"/>
    <s v="Rachel Day"/>
    <s v="M41"/>
    <s v="8338 Kennedy Street Apt. 323 New Jennifer, ME 39966"/>
    <s v="Mobile"/>
    <s v="6362701067"/>
    <s v="10 AM - 9 PM"/>
    <n v="19"/>
    <s v="Available"/>
    <s v="CCTV"/>
    <s v="90980"/>
    <d v="2024-05-05T00:00:00"/>
    <n v="5"/>
    <s v="May"/>
    <s v="102922"/>
    <s v="Ashley Pineda"/>
    <s v="559"/>
    <n v="2615"/>
    <n v="1"/>
    <n v="1046"/>
    <n v="1046"/>
    <n v="0.28000000000000003"/>
    <n v="292.88000000000005"/>
    <n v="0.28000000000000003"/>
    <s v="₹1 K"/>
  </r>
  <r>
    <s v="Maharashtra"/>
    <s v="Mumbai"/>
    <s v="Women"/>
    <s v="Pants"/>
    <s v="47"/>
    <s v="439027"/>
    <s v="Rented"/>
    <d v="2022-09-19T00:00:00"/>
    <n v="1200"/>
    <s v="Taylor Morris"/>
    <s v="M9"/>
    <s v="65421 Sharon River New Michaeltown, AR 81253"/>
    <s v="Mobile"/>
    <s v="7888892144"/>
    <s v="10 AM - 9 PM"/>
    <n v="15"/>
    <s v="Not Available"/>
    <s v="Alarm"/>
    <s v="97096"/>
    <d v="2024-05-01T00:00:00"/>
    <n v="5"/>
    <s v="May"/>
    <s v="433673"/>
    <s v="Joshua Todd"/>
    <s v="485"/>
    <n v="2745"/>
    <n v="3"/>
    <n v="3294"/>
    <n v="1098"/>
    <n v="0.35"/>
    <n v="1152.8999999999999"/>
    <n v="0.35"/>
    <s v="₹3 K"/>
  </r>
  <r>
    <s v="Maharashtra"/>
    <s v="Mumbai"/>
    <s v="Kids"/>
    <s v="Jackets"/>
    <s v="98"/>
    <s v="411410"/>
    <s v="Rented"/>
    <d v="2020-12-02T00:00:00"/>
    <n v="1100"/>
    <s v="Michael Thompson"/>
    <s v="M14"/>
    <s v="291 Smith Circle Suite 784 North David, TN 54044"/>
    <s v="Landline"/>
    <s v="15993159075"/>
    <s v="11 AM - 8 PM"/>
    <n v="7"/>
    <s v="Available"/>
    <s v="CCTV, Alarm"/>
    <s v="97865"/>
    <d v="2024-05-09T00:00:00"/>
    <n v="5"/>
    <s v="May"/>
    <s v="126521"/>
    <s v="Evan Morgan"/>
    <s v="709"/>
    <n v="2211"/>
    <n v="1"/>
    <n v="884.40000000000009"/>
    <n v="884.40000000000009"/>
    <n v="0.28000000000000003"/>
    <n v="247.63200000000006"/>
    <n v="0.28000000000000003"/>
    <s v="₹884.4"/>
  </r>
  <r>
    <s v="Maharashtra"/>
    <s v="Pune"/>
    <s v="Women"/>
    <s v="T-Shirts"/>
    <s v="57"/>
    <s v="411657"/>
    <s v="Owned"/>
    <d v="2023-07-11T00:00:00"/>
    <n v="1000"/>
    <s v="Joseph Burke"/>
    <s v="M20"/>
    <s v="787 Miller Views Apt. 276 Benjaminview, OK 75937"/>
    <s v="Landline"/>
    <s v="0958093234"/>
    <s v="11 AM - 8 PM"/>
    <n v="20"/>
    <s v="Available"/>
    <s v="CCTV"/>
    <s v="35846"/>
    <d v="2024-05-20T00:00:00"/>
    <n v="5"/>
    <s v="May"/>
    <s v="853588"/>
    <s v="Michael Williams"/>
    <s v="298"/>
    <n v="2197"/>
    <n v="3"/>
    <n v="2636.4"/>
    <n v="878.80000000000007"/>
    <n v="0.35"/>
    <n v="922.74"/>
    <n v="0.35"/>
    <s v="₹3 K"/>
  </r>
  <r>
    <s v="Madhya Pradesh"/>
    <s v="Indore"/>
    <s v="Women"/>
    <s v="Dresses"/>
    <s v="64"/>
    <s v="419088"/>
    <s v="Rented"/>
    <d v="2022-10-20T00:00:00"/>
    <n v="1200"/>
    <s v="Tracy Hernandez"/>
    <s v="M26"/>
    <s v="72711 Tate Turnpike New Reneetown, NC 22515"/>
    <s v="Landline"/>
    <s v="2502908703"/>
    <s v="10 AM - 7 PM"/>
    <n v="3"/>
    <s v="Not Available"/>
    <s v="CCTV"/>
    <s v="96717"/>
    <d v="2024-05-10T00:00:00"/>
    <n v="5"/>
    <s v="May"/>
    <s v="722296"/>
    <s v="Anthony Humphrey"/>
    <s v="398"/>
    <n v="1034"/>
    <n v="1"/>
    <n v="413.6"/>
    <n v="413.6"/>
    <n v="0.35"/>
    <n v="144.76"/>
    <n v="0.35"/>
    <s v="₹413.6"/>
  </r>
  <r>
    <s v="Gujarat"/>
    <s v="Ahmedabad"/>
    <s v="Women"/>
    <s v="Jeans"/>
    <s v="71"/>
    <s v="405379"/>
    <s v="Owned"/>
    <d v="2023-06-03T00:00:00"/>
    <n v="1400"/>
    <s v="James Jacobs"/>
    <s v="M41"/>
    <s v="PSC 6070, Box 4737 APO AP 53913"/>
    <s v="Landline"/>
    <s v="1983327583"/>
    <s v="9 AM - 8 PM"/>
    <n v="6"/>
    <s v="Not Available"/>
    <s v="CCTV"/>
    <s v="92159"/>
    <d v="2024-05-13T00:00:00"/>
    <n v="5"/>
    <s v="May"/>
    <s v="108755"/>
    <s v="Tamara Tyler"/>
    <s v="652"/>
    <n v="1146"/>
    <n v="3"/>
    <n v="1375.2"/>
    <n v="458.40000000000003"/>
    <n v="0.35"/>
    <n v="481.32"/>
    <n v="0.35"/>
    <s v="₹1 K"/>
  </r>
  <r>
    <s v="Maharashtra"/>
    <s v="Jalna"/>
    <s v="Women"/>
    <s v="Pants"/>
    <s v="99"/>
    <s v="406760"/>
    <s v="Rented"/>
    <d v="2020-10-27T00:00:00"/>
    <n v="950"/>
    <s v="Chris Hernandez"/>
    <s v="M54"/>
    <s v="61350 Crystal Plains West Thomasport, TX 25615"/>
    <s v="Mobile"/>
    <s v="7200922073"/>
    <s v="11 AM - 8 PM"/>
    <n v="12"/>
    <s v="Not Available"/>
    <s v="None"/>
    <s v="89757"/>
    <d v="2024-05-24T00:00:00"/>
    <n v="5"/>
    <s v="May"/>
    <s v="544739"/>
    <s v="Julie Miller"/>
    <s v="877"/>
    <n v="2985"/>
    <n v="7"/>
    <n v="8358"/>
    <n v="1194"/>
    <n v="0.35"/>
    <n v="2925.2999999999997"/>
    <n v="0.35"/>
    <s v="₹8 K"/>
  </r>
  <r>
    <s v="Tamil Nadu"/>
    <s v="Chennai"/>
    <s v="Kids"/>
    <s v="Tops"/>
    <s v="84"/>
    <s v="424314"/>
    <s v="Owned"/>
    <d v="2021-08-20T00:00:00"/>
    <n v="1100"/>
    <s v="Amanda Wong"/>
    <s v="M3"/>
    <s v="2616 Padilla Heights West Jennifer, NH 91490"/>
    <s v="Mobile"/>
    <s v="7898446496"/>
    <s v="10 AM - 7 PM"/>
    <n v="18"/>
    <s v="Not Available"/>
    <s v="Alarm"/>
    <s v="17193"/>
    <d v="2024-05-28T00:00:00"/>
    <n v="5"/>
    <s v="May"/>
    <s v="781508"/>
    <s v="Tiffany Thompson"/>
    <s v="989"/>
    <n v="1430"/>
    <n v="7"/>
    <n v="4004"/>
    <n v="572"/>
    <n v="0.28000000000000003"/>
    <n v="1121.1200000000001"/>
    <n v="0.28000000000000003"/>
    <s v="₹4 K"/>
  </r>
  <r>
    <s v="Delhi"/>
    <s v="New Delhi"/>
    <s v="Women"/>
    <s v="T-Shirts"/>
    <s v="66"/>
    <s v="406672"/>
    <s v="Rented"/>
    <d v="2021-04-30T00:00:00"/>
    <n v="1400"/>
    <s v="Beverly Schultz"/>
    <s v="M35"/>
    <s v="USNS Murphy FPO AA 82579"/>
    <s v="Mobile"/>
    <s v="7990619389"/>
    <s v="11 AM - 8 PM"/>
    <n v="6"/>
    <s v="Not Available"/>
    <s v="Alarm"/>
    <s v="10676"/>
    <d v="2024-05-23T00:00:00"/>
    <n v="5"/>
    <s v="May"/>
    <s v="172842"/>
    <s v="Brenda Miller"/>
    <s v="432"/>
    <n v="1643"/>
    <n v="7"/>
    <n v="4600.4000000000015"/>
    <n v="657.20000000000016"/>
    <n v="0.35"/>
    <n v="1610.1400000000003"/>
    <n v="0.35"/>
    <s v="₹5 K"/>
  </r>
  <r>
    <s v="Maharashtra"/>
    <s v="Mumbai"/>
    <s v="Men"/>
    <s v="Shirts"/>
    <s v="6"/>
    <s v="401021"/>
    <s v="Owned"/>
    <d v="2024-05-14T00:00:00"/>
    <n v="800"/>
    <s v="Jennifer Miller"/>
    <s v="M19"/>
    <s v="9121 Amber Key Nicolasbury, WI 94035"/>
    <s v="Mobile"/>
    <s v="8295002340"/>
    <s v="11 AM - 8 PM"/>
    <n v="9"/>
    <s v="Available"/>
    <s v="None"/>
    <s v="94159"/>
    <d v="2024-05-12T00:00:00"/>
    <n v="5"/>
    <s v="May"/>
    <s v="765660"/>
    <s v="Amber Nash"/>
    <s v="826"/>
    <n v="2633"/>
    <n v="2"/>
    <n v="2106.4"/>
    <n v="1053.2"/>
    <n v="0.22"/>
    <n v="463.40800000000002"/>
    <n v="0.22"/>
    <s v="₹2 K"/>
  </r>
  <r>
    <s v="Goa"/>
    <s v="Goa"/>
    <s v="Kids"/>
    <s v="Shirts"/>
    <s v="70"/>
    <s v="411800"/>
    <s v="Owned"/>
    <d v="2020-03-19T00:00:00"/>
    <n v="950"/>
    <s v="Jonathan Clark"/>
    <s v="M70"/>
    <s v="5416 Hanson Spur Timothyside, SD 70900"/>
    <s v="Landline"/>
    <s v="4364158686"/>
    <s v="11 AM - 8 PM"/>
    <n v="19"/>
    <s v="Available"/>
    <s v="CCTV"/>
    <s v="70829"/>
    <d v="2024-05-25T00:00:00"/>
    <n v="5"/>
    <s v="May"/>
    <s v="665302"/>
    <s v="Ellen Coleman"/>
    <s v="222"/>
    <n v="2995"/>
    <n v="4"/>
    <n v="4792"/>
    <n v="1198"/>
    <n v="0.28000000000000003"/>
    <n v="1341.7600000000002"/>
    <n v="0.28000000000000003"/>
    <s v="₹5 K"/>
  </r>
  <r>
    <s v="Tamil Nadu"/>
    <s v="Madurai"/>
    <s v="Kids"/>
    <s v="Dresses"/>
    <s v="30"/>
    <s v="436727"/>
    <s v="Rented"/>
    <d v="2024-05-06T00:00:00"/>
    <n v="1400"/>
    <s v="Karen Morris"/>
    <s v="M25"/>
    <s v="2090 Larry Harbors Apt. 645 Rebeccaton, MT 68012"/>
    <s v="Mobile"/>
    <s v="9169288345"/>
    <s v="10 AM - 7 PM"/>
    <n v="6"/>
    <s v="Available"/>
    <s v="CCTV, Alarm"/>
    <s v="18206"/>
    <d v="2024-05-24T00:00:00"/>
    <n v="5"/>
    <s v="May"/>
    <s v="645270"/>
    <s v="Jennifer Sanchez"/>
    <s v="493"/>
    <n v="1169"/>
    <n v="7"/>
    <n v="3273.2000000000003"/>
    <n v="467.6"/>
    <n v="0.28000000000000003"/>
    <n v="916.49600000000021"/>
    <n v="0.28000000000000003"/>
    <s v="₹3 K"/>
  </r>
  <r>
    <s v="Maharashtra"/>
    <s v="Kolhapur"/>
    <s v="Men"/>
    <s v="Dresses"/>
    <s v="94"/>
    <s v="423046"/>
    <s v="Owned"/>
    <d v="2021-09-02T00:00:00"/>
    <n v="1400"/>
    <s v="Angela Wu"/>
    <s v="M23"/>
    <s v="10495 Erik Mill Mcbridestad, KS 22649"/>
    <s v="Landline"/>
    <s v="3900717667"/>
    <s v="10 AM - 9 PM"/>
    <n v="15"/>
    <s v="Not Available"/>
    <s v="Alarm"/>
    <s v="46395"/>
    <d v="2024-05-24T00:00:00"/>
    <n v="5"/>
    <s v="May"/>
    <s v="946367"/>
    <s v="Savannah Morris"/>
    <s v="274"/>
    <n v="2860"/>
    <n v="1"/>
    <n v="1144"/>
    <n v="1144"/>
    <n v="0.22"/>
    <n v="251.68"/>
    <n v="0.22"/>
    <s v="₹1 K"/>
  </r>
  <r>
    <s v="Jammu and Kashmir"/>
    <s v="Jammu"/>
    <s v="Women"/>
    <s v="Shirts"/>
    <s v="75"/>
    <s v="401550"/>
    <s v="Rented"/>
    <d v="2022-11-25T00:00:00"/>
    <n v="1200"/>
    <s v="Elizabeth Wade"/>
    <s v="M86"/>
    <s v="70561 Clifford Mills Suite 146 Allenview, IL 09703"/>
    <s v="Landline"/>
    <s v="3908609213"/>
    <s v="10 AM - 9 PM"/>
    <n v="18"/>
    <s v="Not Available"/>
    <s v="Alarm"/>
    <s v="70986"/>
    <d v="2024-05-13T00:00:00"/>
    <n v="5"/>
    <s v="May"/>
    <s v="603027"/>
    <s v="Dylan Miller"/>
    <s v="331"/>
    <n v="1612"/>
    <n v="8"/>
    <n v="5158.4000000000015"/>
    <n v="644.80000000000018"/>
    <n v="0.35"/>
    <n v="1805.4400000000003"/>
    <n v="0.35"/>
    <s v="₹5 K"/>
  </r>
  <r>
    <s v="Maharashtra"/>
    <s v="Thane"/>
    <s v="Women"/>
    <s v="Hoodies"/>
    <s v="86"/>
    <s v="437735"/>
    <s v="Owned"/>
    <d v="2022-01-18T00:00:00"/>
    <n v="950"/>
    <s v="Amy Brown"/>
    <s v="M31"/>
    <s v="95933 Andrea View Suite 796 Martinezbury, LA 61501"/>
    <s v="Landline"/>
    <s v="3961756939"/>
    <s v="10 AM - 7 PM"/>
    <n v="8"/>
    <s v="Not Available"/>
    <s v="Alarm"/>
    <s v="68828"/>
    <d v="2024-05-13T00:00:00"/>
    <n v="5"/>
    <s v="May"/>
    <s v="531828"/>
    <s v="Jack Davis"/>
    <s v="222"/>
    <n v="2884"/>
    <n v="1"/>
    <n v="1153.6000000000001"/>
    <n v="1153.6000000000001"/>
    <n v="0.35"/>
    <n v="403.76000000000005"/>
    <n v="0.35"/>
    <s v="₹1 K"/>
  </r>
  <r>
    <s v="Gujarat"/>
    <s v="Surat"/>
    <s v="Men"/>
    <s v="Jeans"/>
    <s v="26"/>
    <s v="427357"/>
    <s v="Owned"/>
    <d v="2021-10-21T00:00:00"/>
    <n v="1000"/>
    <s v="Mrs. Michelle Ward MD"/>
    <s v="M47"/>
    <s v="PSC 9764, Box 8808 APO AE 08934"/>
    <s v="Landline"/>
    <s v="4660147436"/>
    <s v="11 AM - 8 PM"/>
    <n v="17"/>
    <s v="Not Available"/>
    <s v="Alarm"/>
    <s v="57517"/>
    <d v="2024-05-12T00:00:00"/>
    <n v="5"/>
    <s v="May"/>
    <s v="892225"/>
    <s v="Kristin Deleon"/>
    <s v="319"/>
    <n v="831"/>
    <n v="3"/>
    <n v="997.2"/>
    <n v="332.40000000000003"/>
    <n v="0.22"/>
    <n v="219.38400000000001"/>
    <n v="0.22"/>
    <s v="₹997.2"/>
  </r>
  <r>
    <s v="Chandigarh"/>
    <s v="Chandigarh"/>
    <s v="Women"/>
    <s v="Hoodies"/>
    <s v="2"/>
    <s v="439956"/>
    <s v="Owned"/>
    <d v="2021-07-04T00:00:00"/>
    <n v="1400"/>
    <s v="Ruben Williams"/>
    <s v="M59"/>
    <s v="49505 Cody Square Suite 884 Frankland, VA 42993"/>
    <s v="Landline"/>
    <s v="2083830928"/>
    <s v="10 AM - 9 PM"/>
    <n v="14"/>
    <s v="Available"/>
    <s v="CCTV, Alarm"/>
    <s v="92208"/>
    <d v="2024-05-16T00:00:00"/>
    <n v="5"/>
    <s v="May"/>
    <s v="310194"/>
    <s v="Rodney Parker"/>
    <s v="875"/>
    <n v="1789"/>
    <n v="4"/>
    <n v="2862.4"/>
    <n v="715.6"/>
    <n v="0.35"/>
    <n v="1001.8399999999999"/>
    <n v="0.35"/>
    <s v="₹3 K"/>
  </r>
  <r>
    <s v="Maharashtra"/>
    <s v="Thane"/>
    <s v="Kids"/>
    <s v="Tops"/>
    <s v="11"/>
    <s v="438570"/>
    <s v="Rented"/>
    <d v="2023-10-06T00:00:00"/>
    <n v="1400"/>
    <s v="Karen Olson"/>
    <s v="M5"/>
    <s v="0058 William Avenue New Denisebury, IA 83803"/>
    <s v="Landline"/>
    <s v="0669486504"/>
    <s v="10 AM - 7 PM"/>
    <n v="14"/>
    <s v="Not Available"/>
    <s v="CCTV"/>
    <s v="81362"/>
    <d v="2024-05-19T00:00:00"/>
    <n v="5"/>
    <s v="May"/>
    <s v="951981"/>
    <s v="Mary Perkins"/>
    <s v="833"/>
    <n v="1784"/>
    <n v="2"/>
    <n v="1427.2"/>
    <n v="713.6"/>
    <n v="0.28000000000000003"/>
    <n v="399.61600000000004"/>
    <n v="0.28000000000000003"/>
    <s v="₹1 K"/>
  </r>
  <r>
    <s v="Gujarat"/>
    <s v="Vadodara"/>
    <s v="Women"/>
    <s v="Jeans"/>
    <s v="45"/>
    <s v="435502"/>
    <s v="Owned"/>
    <d v="2021-02-22T00:00:00"/>
    <n v="950"/>
    <s v="Stacey Ortiz"/>
    <s v="M57"/>
    <s v="Unit 2803 Box 6976 DPO AA 69445"/>
    <s v="Landline"/>
    <s v="3469444480"/>
    <s v="11 AM - 8 PM"/>
    <n v="16"/>
    <s v="Not Available"/>
    <s v="None"/>
    <s v="97238"/>
    <d v="2024-05-11T00:00:00"/>
    <n v="5"/>
    <s v="May"/>
    <s v="872441"/>
    <s v="Christina Morrow"/>
    <s v="764"/>
    <n v="2337"/>
    <n v="7"/>
    <n v="6543.6"/>
    <n v="934.80000000000007"/>
    <n v="0.35"/>
    <n v="2290.2599999999998"/>
    <n v="0.35"/>
    <s v="₹7 K"/>
  </r>
  <r>
    <s v="Maharashtra"/>
    <s v="Satara"/>
    <s v="Kids"/>
    <s v="Sweaters"/>
    <s v="66"/>
    <s v="411167"/>
    <s v="Owned"/>
    <d v="2024-01-31T00:00:00"/>
    <n v="1400"/>
    <s v="Matthew Olson"/>
    <s v="M18"/>
    <s v="8678 Craig Harbors Russellbury, KS 25803"/>
    <s v="Landline"/>
    <s v="14988202171"/>
    <s v="9 AM - 8 PM"/>
    <n v="16"/>
    <s v="Available"/>
    <s v="None"/>
    <s v="45916"/>
    <d v="2024-05-31T00:00:00"/>
    <n v="5"/>
    <s v="May"/>
    <s v="336795"/>
    <s v="Sydney Smith"/>
    <s v="714"/>
    <n v="2402"/>
    <n v="8"/>
    <n v="7686.4000000000015"/>
    <n v="960.80000000000018"/>
    <n v="0.28000000000000003"/>
    <n v="2152.1920000000005"/>
    <n v="0.28000000000000003"/>
    <s v="₹8 K"/>
  </r>
  <r>
    <s v="Delhi"/>
    <s v="New Delhi"/>
    <s v="Men"/>
    <s v="Sweaters"/>
    <s v="3"/>
    <s v="432688"/>
    <s v="Rented"/>
    <d v="2020-11-19T00:00:00"/>
    <n v="1300"/>
    <s v="Elizabeth Dalton"/>
    <s v="M33"/>
    <s v="USS Reed FPO AP 88830"/>
    <s v="Landline"/>
    <s v="19711191202"/>
    <s v="10 AM - 9 PM"/>
    <n v="17"/>
    <s v="Not Available"/>
    <s v="Alarm"/>
    <s v="98323"/>
    <d v="2024-05-11T00:00:00"/>
    <n v="5"/>
    <s v="May"/>
    <s v="863068"/>
    <s v="Jacob Terrell"/>
    <s v="461"/>
    <n v="2443"/>
    <n v="7"/>
    <n v="6840.4000000000015"/>
    <n v="977.20000000000016"/>
    <n v="0.22"/>
    <n v="1504.8880000000004"/>
    <n v="0.22"/>
    <s v="₹7 K"/>
  </r>
  <r>
    <s v="Maharashtra"/>
    <s v="Satara"/>
    <s v="Women"/>
    <s v="Dresses"/>
    <s v="49"/>
    <s v="413305"/>
    <s v="Rented"/>
    <d v="2024-05-26T00:00:00"/>
    <n v="800"/>
    <s v="Brittany Brown"/>
    <s v="M74"/>
    <s v="2683 Weiss Brooks Suite 256 Jasonton, AZ 85042"/>
    <s v="Mobile"/>
    <s v="7037872553"/>
    <s v="10 AM - 7 PM"/>
    <n v="7"/>
    <s v="Available"/>
    <s v="CCTV"/>
    <s v="29410"/>
    <d v="2024-05-19T00:00:00"/>
    <n v="5"/>
    <s v="May"/>
    <s v="769741"/>
    <s v="Stephanie Smith"/>
    <s v="886"/>
    <n v="1453"/>
    <n v="3"/>
    <n v="1743.6000000000001"/>
    <n v="581.20000000000005"/>
    <n v="0.35"/>
    <n v="610.26"/>
    <n v="0.35"/>
    <s v="₹2 K"/>
  </r>
  <r>
    <s v="Uttar Pradesh"/>
    <s v="Lucknow"/>
    <s v="Women"/>
    <s v="Sweaters"/>
    <s v="12"/>
    <s v="421248"/>
    <s v="Owned"/>
    <d v="2023-05-24T00:00:00"/>
    <n v="800"/>
    <s v="Cynthia Carpenter"/>
    <s v="M71"/>
    <s v="735 Russell Flat Michaelstad, UT 85477"/>
    <s v="Landline"/>
    <s v="5036239579"/>
    <s v="10 AM - 9 PM"/>
    <n v="14"/>
    <s v="Not Available"/>
    <s v="CCTV"/>
    <s v="71844"/>
    <d v="2024-05-14T00:00:00"/>
    <n v="5"/>
    <s v="May"/>
    <s v="111536"/>
    <s v="Jennifer Ferguson"/>
    <s v="441"/>
    <n v="1141"/>
    <n v="1"/>
    <n v="456.40000000000003"/>
    <n v="456.40000000000003"/>
    <n v="0.35"/>
    <n v="159.74"/>
    <n v="0.35"/>
    <s v="₹456.4"/>
  </r>
  <r>
    <s v="Uttar Pradesh"/>
    <s v="Kanpur"/>
    <s v="Kids"/>
    <s v="Tops"/>
    <s v="69"/>
    <s v="434389"/>
    <s v="Rented"/>
    <d v="2022-10-16T00:00:00"/>
    <n v="1400"/>
    <s v="Jeffrey Carr"/>
    <s v="M28"/>
    <s v="7558 Giles Run Suite 318 New Brittney, IN 20848"/>
    <s v="Landline"/>
    <s v="13107211112"/>
    <s v="10 AM - 7 PM"/>
    <n v="16"/>
    <s v="Not Available"/>
    <s v="Alarm"/>
    <s v="79414"/>
    <d v="2024-05-01T00:00:00"/>
    <n v="5"/>
    <s v="May"/>
    <s v="122253"/>
    <s v="Jamie Parsons"/>
    <s v="390"/>
    <n v="1454"/>
    <n v="6"/>
    <n v="3489.6000000000004"/>
    <n v="581.6"/>
    <n v="0.28000000000000003"/>
    <n v="977.08800000000019"/>
    <n v="0.28000000000000003"/>
    <s v="₹3 K"/>
  </r>
  <r>
    <s v="Maharashtra"/>
    <s v="Jalna"/>
    <s v="Men"/>
    <s v="Jackets"/>
    <s v="9"/>
    <s v="436220"/>
    <s v="Owned"/>
    <d v="2023-02-24T00:00:00"/>
    <n v="1400"/>
    <s v="Kimberly Bennett"/>
    <s v="M21"/>
    <s v="USNV Harrison FPO AP 17271"/>
    <s v="Landline"/>
    <s v="2405054348"/>
    <s v="9 AM - 8 PM"/>
    <n v="5"/>
    <s v="Not Available"/>
    <s v="Alarm"/>
    <s v="58707"/>
    <d v="2024-05-25T00:00:00"/>
    <n v="5"/>
    <s v="May"/>
    <s v="558640"/>
    <s v="Adam Oconnor"/>
    <s v="917"/>
    <n v="2065"/>
    <n v="8"/>
    <n v="6608"/>
    <n v="826"/>
    <n v="0.22"/>
    <n v="1453.76"/>
    <n v="0.22"/>
    <s v="₹7 K"/>
  </r>
  <r>
    <s v="Puducherry"/>
    <s v="Pondicherry"/>
    <s v="Men"/>
    <s v="Jeans"/>
    <s v="79"/>
    <s v="427384"/>
    <s v="Rented"/>
    <d v="2022-01-12T00:00:00"/>
    <n v="950"/>
    <s v="David Williams"/>
    <s v="M48"/>
    <s v="Unit 6603 Box 6338 DPO AE 29929"/>
    <s v="Landline"/>
    <s v="4198527111"/>
    <s v="9 AM - 8 PM"/>
    <n v="14"/>
    <s v="Not Available"/>
    <s v="CCTV, Alarm"/>
    <s v="86434"/>
    <d v="2024-05-06T00:00:00"/>
    <n v="5"/>
    <s v="May"/>
    <s v="418782"/>
    <s v="Christopher Snyder"/>
    <s v="218"/>
    <n v="2588"/>
    <n v="6"/>
    <n v="6211.2000000000007"/>
    <n v="1035.2"/>
    <n v="0.22"/>
    <n v="1366.4640000000002"/>
    <n v="0.22"/>
    <s v="₹6 K"/>
  </r>
  <r>
    <s v="Gujarat"/>
    <s v="Surat"/>
    <s v="Kids"/>
    <s v="Sweaters"/>
    <s v="92"/>
    <s v="405353"/>
    <s v="Rented"/>
    <d v="2022-08-07T00:00:00"/>
    <n v="950"/>
    <s v="Gary Cowan"/>
    <s v="M20"/>
    <s v="996 Joseph Hills Apt. 492 Tammybury, CO 87929"/>
    <s v="Landline"/>
    <s v="2927714963"/>
    <s v="10 AM - 9 PM"/>
    <n v="17"/>
    <s v="Available"/>
    <s v="Alarm"/>
    <s v="68891"/>
    <d v="2024-05-30T00:00:00"/>
    <n v="5"/>
    <s v="May"/>
    <s v="767391"/>
    <s v="Erin Gallagher"/>
    <s v="578"/>
    <n v="1320"/>
    <n v="4"/>
    <n v="2112"/>
    <n v="528"/>
    <n v="0.28000000000000003"/>
    <n v="591.36"/>
    <n v="0.28000000000000003"/>
    <s v="₹2 K"/>
  </r>
  <r>
    <s v="Maharashtra"/>
    <s v="Aurangabad"/>
    <s v="Kids"/>
    <s v="Dresses"/>
    <s v="73"/>
    <s v="427298"/>
    <s v="Owned"/>
    <d v="2020-06-09T00:00:00"/>
    <n v="950"/>
    <s v="Steven Powers MD"/>
    <s v="M87"/>
    <s v="926 Ware Orchard Markmouth, RI 44582"/>
    <s v="Landline"/>
    <s v="1168155453"/>
    <s v="11 AM - 8 PM"/>
    <n v="3"/>
    <s v="Available"/>
    <s v="Alarm"/>
    <s v="75113"/>
    <d v="2024-05-21T00:00:00"/>
    <n v="5"/>
    <s v="May"/>
    <s v="790253"/>
    <s v="Kathryn Hernandez"/>
    <s v="994"/>
    <n v="1791"/>
    <n v="8"/>
    <n v="5731.2000000000007"/>
    <n v="716.40000000000009"/>
    <n v="0.28000000000000003"/>
    <n v="1604.7360000000003"/>
    <n v="0.28000000000000003"/>
    <s v="₹6 K"/>
  </r>
  <r>
    <s v="Gujarat"/>
    <s v="Rajkot"/>
    <s v="Women"/>
    <s v="Dresses"/>
    <s v="5"/>
    <s v="405877"/>
    <s v="Rented"/>
    <d v="2020-11-26T00:00:00"/>
    <n v="1400"/>
    <s v="Robert Cooper"/>
    <s v="M35"/>
    <s v="010 Jones Field East Charles, LA 06054"/>
    <s v="Landline"/>
    <s v="2496137156"/>
    <s v="10 AM - 7 PM"/>
    <n v="6"/>
    <s v="Not Available"/>
    <s v="None"/>
    <s v="89428"/>
    <d v="2024-05-06T00:00:00"/>
    <n v="5"/>
    <s v="May"/>
    <s v="811668"/>
    <s v="Mr. Jacob Rodriguez"/>
    <s v="280"/>
    <n v="1055"/>
    <n v="6"/>
    <n v="2532"/>
    <n v="422"/>
    <n v="0.35"/>
    <n v="886.19999999999993"/>
    <n v="0.35"/>
    <s v="₹3 K"/>
  </r>
  <r>
    <s v="Tamil Nadu"/>
    <s v="Madurai"/>
    <s v="Men"/>
    <s v="Pants"/>
    <s v="68"/>
    <s v="400704"/>
    <s v="Rented"/>
    <d v="2020-04-21T00:00:00"/>
    <n v="950"/>
    <s v="Michelle Patterson"/>
    <s v="M34"/>
    <s v="957 Bradley Place Apt. 541 Leefurt, NY 17634"/>
    <s v="Landline"/>
    <s v="1426302105"/>
    <s v="11 AM - 8 PM"/>
    <n v="17"/>
    <s v="Available"/>
    <s v="Alarm"/>
    <s v="48231"/>
    <d v="2024-05-10T00:00:00"/>
    <n v="5"/>
    <s v="May"/>
    <s v="411695"/>
    <s v="Keith Peterson"/>
    <s v="997"/>
    <n v="941"/>
    <n v="7"/>
    <n v="2634.8"/>
    <n v="376.40000000000003"/>
    <n v="0.22"/>
    <n v="579.65600000000006"/>
    <n v="0.22"/>
    <s v="₹3 K"/>
  </r>
  <r>
    <s v="Chandigarh"/>
    <s v="Chandigarh"/>
    <s v="Men"/>
    <s v="Shirts"/>
    <s v="62"/>
    <s v="402238"/>
    <s v="Rented"/>
    <d v="2024-04-11T00:00:00"/>
    <n v="800"/>
    <s v="David Boyd"/>
    <s v="M55"/>
    <s v="5715 Williams Roads Zunigaside, TN 27555"/>
    <s v="Mobile"/>
    <s v="9102260415"/>
    <s v="10 AM - 9 PM"/>
    <n v="14"/>
    <s v="Not Available"/>
    <s v="None"/>
    <s v="47989"/>
    <d v="2024-05-03T00:00:00"/>
    <n v="5"/>
    <s v="May"/>
    <s v="622673"/>
    <s v="Pamela Ingram"/>
    <s v="890"/>
    <n v="647"/>
    <n v="3"/>
    <n v="776.40000000000009"/>
    <n v="258.8"/>
    <n v="0.22"/>
    <n v="170.80800000000002"/>
    <n v="0.22"/>
    <s v="₹776.4"/>
  </r>
  <r>
    <s v="Gujarat"/>
    <s v="Ahmedabad"/>
    <s v="Women"/>
    <s v="Jackets"/>
    <s v="9"/>
    <s v="401191"/>
    <s v="Owned"/>
    <d v="2024-07-25T00:00:00"/>
    <n v="1400"/>
    <s v="Chloe Holden"/>
    <s v="M45"/>
    <s v="60568 Diaz Station Whitefurt, KY 23151"/>
    <s v="Landline"/>
    <s v="2156407727"/>
    <s v="10 AM - 9 PM"/>
    <n v="10"/>
    <s v="Not Available"/>
    <s v="None"/>
    <s v="33293"/>
    <d v="2024-05-24T00:00:00"/>
    <n v="5"/>
    <s v="May"/>
    <s v="979986"/>
    <s v="Jonathan Carlson"/>
    <s v="591"/>
    <n v="2200"/>
    <n v="8"/>
    <n v="7040"/>
    <n v="880"/>
    <n v="0.35"/>
    <n v="2464"/>
    <n v="0.35"/>
    <s v="₹7 K"/>
  </r>
  <r>
    <s v="Uttar Pradesh"/>
    <s v="Lucknow"/>
    <s v="Men"/>
    <s v="Sweaters"/>
    <s v="88"/>
    <s v="423735"/>
    <s v="Rented"/>
    <d v="2023-07-10T00:00:00"/>
    <n v="800"/>
    <s v="Robert Stephens"/>
    <s v="M27"/>
    <s v="Unit 7651 Box 2130 DPO AP 04443"/>
    <s v="Mobile"/>
    <s v="9308594578"/>
    <s v="9 AM - 8 PM"/>
    <n v="7"/>
    <s v="Not Available"/>
    <s v="CCTV, Alarm"/>
    <s v="82557"/>
    <d v="2024-05-28T00:00:00"/>
    <n v="5"/>
    <s v="May"/>
    <s v="783329"/>
    <s v="Darrell Mcgee"/>
    <s v="775"/>
    <n v="879"/>
    <n v="2"/>
    <n v="703.2"/>
    <n v="351.6"/>
    <n v="0.22"/>
    <n v="154.70400000000001"/>
    <n v="0.22"/>
    <s v="₹703.2"/>
  </r>
  <r>
    <s v="Tamil Nadu"/>
    <s v="Chennai"/>
    <s v="Kids"/>
    <s v="Dresses"/>
    <s v="22"/>
    <s v="428615"/>
    <s v="Rented"/>
    <d v="2022-01-14T00:00:00"/>
    <n v="1000"/>
    <s v="Kevin Armstrong"/>
    <s v="M63"/>
    <s v="736 Julia Point Apt. 537 Port Shawn, KY 49976"/>
    <s v="Mobile"/>
    <s v="9889751046"/>
    <s v="10 AM - 7 PM"/>
    <n v="18"/>
    <s v="Not Available"/>
    <s v="Alarm"/>
    <s v="15032"/>
    <d v="2024-05-14T00:00:00"/>
    <n v="5"/>
    <s v="May"/>
    <s v="108338"/>
    <s v="Steven Freeman"/>
    <s v="385"/>
    <n v="1190"/>
    <n v="4"/>
    <n v="1904"/>
    <n v="476"/>
    <n v="0.28000000000000003"/>
    <n v="533.12"/>
    <n v="0.28000000000000003"/>
    <s v="₹2 K"/>
  </r>
  <r>
    <s v="Gujarat"/>
    <s v="Ahmedabad"/>
    <s v="Kids"/>
    <s v="Sweaters"/>
    <s v="78"/>
    <s v="401403"/>
    <s v="Owned"/>
    <d v="2024-07-17T00:00:00"/>
    <n v="1200"/>
    <s v="Dennis Young"/>
    <s v="M60"/>
    <s v="076 Johnson Creek Lake Jenniferstad, AZ 08817"/>
    <s v="Mobile"/>
    <s v="8599928438"/>
    <s v="9 AM - 8 PM"/>
    <n v="9"/>
    <s v="Not Available"/>
    <s v="CCTV, Alarm"/>
    <s v="76583"/>
    <d v="2024-05-22T00:00:00"/>
    <n v="5"/>
    <s v="May"/>
    <s v="331463"/>
    <s v="Ashley Hudson"/>
    <s v="852"/>
    <n v="2675"/>
    <n v="1"/>
    <n v="1070"/>
    <n v="1070"/>
    <n v="0.28000000000000003"/>
    <n v="299.60000000000002"/>
    <n v="0.28000000000000003"/>
    <s v="₹1 K"/>
  </r>
  <r>
    <s v="Kerala"/>
    <s v="Kochi"/>
    <s v="Men"/>
    <s v="Sweaters"/>
    <s v="23"/>
    <s v="427912"/>
    <s v="Owned"/>
    <d v="2022-08-23T00:00:00"/>
    <n v="1200"/>
    <s v="Daniel Johnson"/>
    <s v="M71"/>
    <s v="9578 Karen Dale Jacobview, TX 05874"/>
    <s v="Landline"/>
    <s v="1677213042"/>
    <s v="10 AM - 7 PM"/>
    <n v="12"/>
    <s v="Not Available"/>
    <s v="None"/>
    <s v="38464"/>
    <d v="2024-05-15T00:00:00"/>
    <n v="5"/>
    <s v="May"/>
    <s v="526129"/>
    <s v="Dr. Michael Lopez Jr."/>
    <s v="613"/>
    <n v="2673"/>
    <n v="1"/>
    <n v="1069.2"/>
    <n v="1069.2"/>
    <n v="0.22"/>
    <n v="235.22400000000002"/>
    <n v="0.22"/>
    <s v="₹1 K"/>
  </r>
  <r>
    <s v="Telangana"/>
    <s v="Hyderabad"/>
    <s v="Men"/>
    <s v="Shirts"/>
    <s v="14"/>
    <s v="417989"/>
    <s v="Rented"/>
    <d v="2023-09-07T00:00:00"/>
    <n v="1100"/>
    <s v="Chelsea Oliver"/>
    <s v="M69"/>
    <s v="USCGC Lee FPO AP 27951"/>
    <s v="Mobile"/>
    <s v="8876494633"/>
    <s v="11 AM - 8 PM"/>
    <n v="6"/>
    <s v="Not Available"/>
    <s v="CCTV, Alarm"/>
    <s v="86417"/>
    <d v="2024-05-25T00:00:00"/>
    <n v="5"/>
    <s v="May"/>
    <s v="704371"/>
    <s v="Michael Robbins"/>
    <s v="755"/>
    <n v="2667"/>
    <n v="3"/>
    <n v="3200.4"/>
    <n v="1066.8"/>
    <n v="0.22"/>
    <n v="704.08800000000008"/>
    <n v="0.22"/>
    <s v="₹3 K"/>
  </r>
  <r>
    <s v="Gujarat"/>
    <s v="Ahmedabad"/>
    <s v="Kids"/>
    <s v="Tops"/>
    <s v="8"/>
    <s v="417114"/>
    <s v="Rented"/>
    <d v="2022-08-07T00:00:00"/>
    <n v="1000"/>
    <s v="Ashley Landry"/>
    <s v="M22"/>
    <s v="8933 Angela Radial Debramouth, RI 62835"/>
    <s v="Landline"/>
    <s v="0007340853"/>
    <s v="10 AM - 7 PM"/>
    <n v="5"/>
    <s v="Not Available"/>
    <s v="None"/>
    <s v="33462"/>
    <d v="2024-05-15T00:00:00"/>
    <n v="5"/>
    <s v="May"/>
    <s v="339722"/>
    <s v="Patrick Grant"/>
    <s v="269"/>
    <n v="1217"/>
    <n v="4"/>
    <n v="1947.2"/>
    <n v="486.8"/>
    <n v="0.28000000000000003"/>
    <n v="545.21600000000001"/>
    <n v="0.28000000000000003"/>
    <s v="₹2 K"/>
  </r>
  <r>
    <s v="Tamil Nadu"/>
    <s v="Madurai"/>
    <s v="Men"/>
    <s v="Tops"/>
    <s v="38"/>
    <s v="411653"/>
    <s v="Rented"/>
    <d v="2022-03-24T00:00:00"/>
    <n v="1100"/>
    <s v="Matthew Ford"/>
    <s v="M46"/>
    <s v="9128 Thompson Tunnel Hesterton, IA 05690"/>
    <s v="Mobile"/>
    <s v="7269187464"/>
    <s v="11 AM - 8 PM"/>
    <n v="20"/>
    <s v="Available"/>
    <s v="None"/>
    <s v="41735"/>
    <d v="2024-05-08T00:00:00"/>
    <n v="5"/>
    <s v="May"/>
    <s v="291543"/>
    <s v="George Johnson"/>
    <s v="514"/>
    <n v="967"/>
    <n v="3"/>
    <n v="1160.4000000000001"/>
    <n v="386.8"/>
    <n v="0.22"/>
    <n v="255.28800000000001"/>
    <n v="0.22"/>
    <s v="₹1 K"/>
  </r>
  <r>
    <s v="Maharashtra"/>
    <s v="Mumbai"/>
    <s v="Women"/>
    <s v="Jeans"/>
    <s v="60"/>
    <s v="411096"/>
    <s v="Rented"/>
    <d v="2022-08-09T00:00:00"/>
    <n v="1400"/>
    <s v="Justin Rogers"/>
    <s v="M21"/>
    <s v="7135 Amanda Village Carpentershire, NC 75403"/>
    <s v="Mobile"/>
    <s v="7916202677"/>
    <s v="10 AM - 7 PM"/>
    <n v="16"/>
    <s v="Not Available"/>
    <s v="CCTV"/>
    <s v="56719"/>
    <d v="2024-05-07T00:00:00"/>
    <n v="5"/>
    <s v="May"/>
    <s v="410305"/>
    <s v="Michelle Hernandez"/>
    <s v="931"/>
    <n v="2583"/>
    <n v="6"/>
    <n v="6199.2000000000007"/>
    <n v="1033.2"/>
    <n v="0.35"/>
    <n v="2169.7200000000003"/>
    <n v="0.35"/>
    <s v="₹6 K"/>
  </r>
  <r>
    <s v="Assam"/>
    <s v="Guwahati"/>
    <s v="Kids"/>
    <s v="Jackets"/>
    <s v="2"/>
    <s v="410896"/>
    <s v="Rented"/>
    <d v="2021-12-25T00:00:00"/>
    <n v="1100"/>
    <s v="Tina Dawson"/>
    <s v="M67"/>
    <s v="28779 Ward Lights East Angela, NV 60067"/>
    <s v="Mobile"/>
    <s v="7144202649"/>
    <s v="9 AM - 8 PM"/>
    <n v="9"/>
    <s v="Not Available"/>
    <s v="Alarm"/>
    <s v="91197"/>
    <d v="2024-05-22T00:00:00"/>
    <n v="5"/>
    <s v="May"/>
    <s v="816772"/>
    <s v="Mark Dixon"/>
    <s v="678"/>
    <n v="2891"/>
    <n v="3"/>
    <n v="3469.2000000000003"/>
    <n v="1156.4000000000001"/>
    <n v="0.28000000000000003"/>
    <n v="971.3760000000002"/>
    <n v="0.28000000000000003"/>
    <s v="₹3 K"/>
  </r>
  <r>
    <s v="Maharashtra"/>
    <s v="Thane"/>
    <s v="Kids"/>
    <s v="Shoes"/>
    <s v="93"/>
    <s v="404484"/>
    <s v="Rented"/>
    <d v="2023-04-11T00:00:00"/>
    <n v="1100"/>
    <s v="Kathryn Clarke"/>
    <s v="M45"/>
    <s v="6711 Lauren Camp Apt. 997 Lake Evanberg, IA 55896"/>
    <s v="Landline"/>
    <s v="18421082427"/>
    <s v="11 AM - 8 PM"/>
    <n v="5"/>
    <s v="Not Available"/>
    <s v="CCTV"/>
    <s v="86929"/>
    <d v="2024-05-02T00:00:00"/>
    <n v="5"/>
    <s v="May"/>
    <s v="868580"/>
    <s v="Heather Adkins"/>
    <s v="700"/>
    <n v="1970"/>
    <n v="4"/>
    <n v="3152"/>
    <n v="788"/>
    <n v="0.28000000000000003"/>
    <n v="882.56000000000006"/>
    <n v="0.28000000000000003"/>
    <s v="₹3 K"/>
  </r>
  <r>
    <s v="Maharashtra"/>
    <s v="Solapur"/>
    <s v="Men"/>
    <s v="Sweaters"/>
    <s v="31"/>
    <s v="419653"/>
    <s v="Owned"/>
    <d v="2022-10-28T00:00:00"/>
    <n v="1300"/>
    <s v="Stephanie Washington"/>
    <s v="M61"/>
    <s v="21772 Cassandra Shore East Matthewberg, CT 72804"/>
    <s v="Landline"/>
    <s v="5924999294"/>
    <s v="10 AM - 9 PM"/>
    <n v="3"/>
    <s v="Available"/>
    <s v="CCTV, Alarm"/>
    <s v="87758"/>
    <d v="2024-05-09T00:00:00"/>
    <n v="5"/>
    <s v="May"/>
    <s v="434043"/>
    <s v="David Drake"/>
    <s v="660"/>
    <n v="1975"/>
    <n v="1"/>
    <n v="790"/>
    <n v="790"/>
    <n v="0.22"/>
    <n v="173.8"/>
    <n v="0.22"/>
    <s v="₹790"/>
  </r>
  <r>
    <s v="Uttar Pradesh"/>
    <s v="Varanasi"/>
    <s v="Kids"/>
    <s v="Skirts"/>
    <s v="77"/>
    <s v="437524"/>
    <s v="Owned"/>
    <d v="2023-08-15T00:00:00"/>
    <n v="1300"/>
    <s v="Stephanie Mann"/>
    <s v="M59"/>
    <s v="2199 Pamela Inlet Port Brandonchester, MO 41862"/>
    <s v="Landline"/>
    <s v="2113425697"/>
    <s v="9 AM - 8 PM"/>
    <n v="3"/>
    <s v="Not Available"/>
    <s v="CCTV, Alarm"/>
    <s v="88652"/>
    <d v="2024-05-09T00:00:00"/>
    <n v="5"/>
    <s v="May"/>
    <s v="492733"/>
    <s v="Brandon Ward"/>
    <s v="265"/>
    <n v="1571"/>
    <n v="5"/>
    <n v="3142"/>
    <n v="628.4"/>
    <n v="0.28000000000000003"/>
    <n v="879.7600000000001"/>
    <n v="0.28000000000000003"/>
    <s v="₹3 K"/>
  </r>
  <r>
    <s v="Jharkhand"/>
    <s v="Ranchi"/>
    <s v="Kids"/>
    <s v="Tops"/>
    <s v="8"/>
    <s v="435515"/>
    <s v="Owned"/>
    <d v="2023-09-03T00:00:00"/>
    <n v="1100"/>
    <s v="Michael Obrien"/>
    <s v="M63"/>
    <s v="USNV Murphy FPO AP 05912"/>
    <s v="Mobile"/>
    <s v="9904435216"/>
    <s v="9 AM - 8 PM"/>
    <n v="15"/>
    <s v="Not Available"/>
    <s v="None"/>
    <s v="51936"/>
    <d v="2024-05-07T00:00:00"/>
    <n v="5"/>
    <s v="May"/>
    <s v="781619"/>
    <s v="Robert Juarez"/>
    <s v="576"/>
    <n v="718"/>
    <n v="1"/>
    <n v="287.2"/>
    <n v="287.2"/>
    <n v="0.28000000000000003"/>
    <n v="80.416000000000011"/>
    <n v="0.28000000000000003"/>
    <s v="₹287.2"/>
  </r>
  <r>
    <s v="Gujarat"/>
    <s v="Vadodara"/>
    <s v="Women"/>
    <s v="Jeans"/>
    <s v="24"/>
    <s v="414321"/>
    <s v="Owned"/>
    <d v="2022-03-25T00:00:00"/>
    <n v="1300"/>
    <s v="Lindsay Holden"/>
    <s v="M60"/>
    <s v="52330 Giles Station Jaredbury, RI 72173"/>
    <s v="Landline"/>
    <s v="4466182691"/>
    <s v="10 AM - 9 PM"/>
    <n v="16"/>
    <s v="Not Available"/>
    <s v="None"/>
    <s v="57576"/>
    <d v="2024-05-06T00:00:00"/>
    <n v="5"/>
    <s v="May"/>
    <s v="296497"/>
    <s v="Juan Nelson"/>
    <s v="416"/>
    <n v="701"/>
    <n v="4"/>
    <n v="1121.6000000000001"/>
    <n v="280.40000000000003"/>
    <n v="0.35"/>
    <n v="392.56"/>
    <n v="0.35"/>
    <s v="₹1 K"/>
  </r>
  <r>
    <s v="Uttar Pradesh"/>
    <s v="Noida"/>
    <s v="Women"/>
    <s v="Pants"/>
    <s v="81"/>
    <s v="411365"/>
    <s v="Rented"/>
    <d v="2021-01-13T00:00:00"/>
    <n v="1200"/>
    <s v="Katherine Santiago"/>
    <s v="M17"/>
    <s v="97939 Eric Camp Suite 784 Ryanbury, DC 76330"/>
    <s v="Mobile"/>
    <s v="7496934714"/>
    <s v="10 AM - 9 PM"/>
    <n v="11"/>
    <s v="Not Available"/>
    <s v="CCTV"/>
    <s v="93170"/>
    <d v="2024-05-05T00:00:00"/>
    <n v="5"/>
    <s v="May"/>
    <s v="177719"/>
    <s v="Katherine Wilson"/>
    <s v="695"/>
    <n v="2394"/>
    <n v="3"/>
    <n v="2872.8"/>
    <n v="957.6"/>
    <n v="0.35"/>
    <n v="1005.48"/>
    <n v="0.35"/>
    <s v="₹3 K"/>
  </r>
  <r>
    <s v="Maharashtra"/>
    <s v="Solapur"/>
    <s v="Women"/>
    <s v="Jackets"/>
    <s v="53"/>
    <s v="419688"/>
    <s v="Owned"/>
    <d v="2021-09-27T00:00:00"/>
    <n v="800"/>
    <s v="Ana Smith"/>
    <s v="M38"/>
    <s v="7397 Larson Grove Suite 071 New Kelly, VT 86803"/>
    <s v="Landline"/>
    <s v="5935505618"/>
    <s v="11 AM - 8 PM"/>
    <n v="17"/>
    <s v="Available"/>
    <s v="Alarm"/>
    <s v="28389"/>
    <d v="2024-05-06T00:00:00"/>
    <n v="5"/>
    <s v="May"/>
    <s v="728961"/>
    <s v="Richard Wilson"/>
    <s v="818"/>
    <n v="2083"/>
    <n v="2"/>
    <n v="1666.4"/>
    <n v="833.2"/>
    <n v="0.35"/>
    <n v="583.24"/>
    <n v="0.35"/>
    <s v="₹2 K"/>
  </r>
  <r>
    <s v="Andhra Pradesh"/>
    <s v="Visakhapatnam"/>
    <s v="Men"/>
    <s v="Skirts"/>
    <s v="81"/>
    <s v="427564"/>
    <s v="Rented"/>
    <d v="2020-04-14T00:00:00"/>
    <n v="800"/>
    <s v="Luke Johnson"/>
    <s v="M49"/>
    <s v="Unit 2342 Box 0697 DPO AE 30579"/>
    <s v="Landline"/>
    <s v="0575185980"/>
    <s v="11 AM - 8 PM"/>
    <n v="17"/>
    <s v="Available"/>
    <s v="CCTV, Alarm"/>
    <s v="25215"/>
    <d v="2024-05-12T00:00:00"/>
    <n v="5"/>
    <s v="May"/>
    <s v="654693"/>
    <s v="Gregory Fox"/>
    <s v="421"/>
    <n v="2131"/>
    <n v="8"/>
    <n v="6819.2000000000007"/>
    <n v="852.40000000000009"/>
    <n v="0.22"/>
    <n v="1500.2240000000002"/>
    <n v="0.22"/>
    <s v="₹7 K"/>
  </r>
  <r>
    <s v="Gujarat"/>
    <s v="Ahmedabad"/>
    <s v="Men"/>
    <s v="Sweaters"/>
    <s v="23"/>
    <s v="415821"/>
    <s v="Owned"/>
    <d v="2022-04-22T00:00:00"/>
    <n v="1200"/>
    <s v="Ashlee Hendrix"/>
    <s v="M97"/>
    <s v="858 Peters Stream Apt. 743 New Diane, AZ 32980"/>
    <s v="Landline"/>
    <s v="0851987165"/>
    <s v="10 AM - 7 PM"/>
    <n v="10"/>
    <s v="Available"/>
    <s v="CCTV"/>
    <s v="77730"/>
    <d v="2024-05-02T00:00:00"/>
    <n v="5"/>
    <s v="May"/>
    <s v="343263"/>
    <s v="Lisa Mora"/>
    <s v="434"/>
    <n v="2156"/>
    <n v="4"/>
    <n v="3449.6000000000004"/>
    <n v="862.40000000000009"/>
    <n v="0.22"/>
    <n v="758.91200000000003"/>
    <n v="0.22"/>
    <s v="₹3 K"/>
  </r>
  <r>
    <s v="Maharashtra"/>
    <s v="Mumbai"/>
    <s v="Kids"/>
    <s v="Jackets"/>
    <s v="94"/>
    <s v="420658"/>
    <s v="Rented"/>
    <d v="2020-07-09T00:00:00"/>
    <n v="950"/>
    <s v="Lisa Ford"/>
    <s v="M53"/>
    <s v="49821 Kelly Tunnel Lake Cynthiafurt, DC 97074"/>
    <s v="Mobile"/>
    <s v="6904950050"/>
    <s v="10 AM - 9 PM"/>
    <n v="11"/>
    <s v="Not Available"/>
    <s v="CCTV, Alarm"/>
    <s v="97069"/>
    <d v="2024-05-03T00:00:00"/>
    <n v="5"/>
    <s v="May"/>
    <s v="898839"/>
    <s v="Tina Johnson"/>
    <s v="848"/>
    <n v="653"/>
    <n v="6"/>
    <n v="1567.2"/>
    <n v="261.2"/>
    <n v="0.28000000000000003"/>
    <n v="438.81600000000003"/>
    <n v="0.28000000000000003"/>
    <s v="₹2 K"/>
  </r>
  <r>
    <s v="Jammu and Kashmir"/>
    <s v="Jammu"/>
    <s v="Women"/>
    <s v="Sweaters"/>
    <s v="70"/>
    <s v="408555"/>
    <s v="Rented"/>
    <d v="2023-10-01T00:00:00"/>
    <n v="1400"/>
    <s v="Jeanne West"/>
    <s v="M3"/>
    <s v="468 Bobby Bypass Apt. 637 West Allisonstad, NV 86185"/>
    <s v="Landline"/>
    <s v="1541023835"/>
    <s v="11 AM - 8 PM"/>
    <n v="5"/>
    <s v="Not Available"/>
    <s v="None"/>
    <s v="93516"/>
    <d v="2024-05-16T00:00:00"/>
    <n v="5"/>
    <s v="May"/>
    <s v="998344"/>
    <s v="Christina Ritter"/>
    <s v="367"/>
    <n v="2178"/>
    <n v="8"/>
    <n v="6969.6"/>
    <n v="871.2"/>
    <n v="0.35"/>
    <n v="2439.36"/>
    <n v="0.35"/>
    <s v="₹7 K"/>
  </r>
  <r>
    <s v="Tamil Nadu"/>
    <s v="Coimbatore"/>
    <s v="Men"/>
    <s v="Pants"/>
    <s v="64"/>
    <s v="436774"/>
    <s v="Owned"/>
    <d v="2024-10-23T00:00:00"/>
    <n v="800"/>
    <s v="Felicia Williams"/>
    <s v="M40"/>
    <s v="356 Melvin Tunnel Suite 858 Ginaville, NC 47163"/>
    <s v="Landline"/>
    <s v="19711673204"/>
    <s v="10 AM - 9 PM"/>
    <n v="14"/>
    <s v="Not Available"/>
    <s v="None"/>
    <s v="23494"/>
    <d v="2024-05-27T00:00:00"/>
    <n v="5"/>
    <s v="May"/>
    <s v="907044"/>
    <s v="Steven Steele"/>
    <s v="769"/>
    <n v="759"/>
    <n v="3"/>
    <n v="910.80000000000007"/>
    <n v="303.60000000000002"/>
    <n v="0.22"/>
    <n v="200.376"/>
    <n v="0.22"/>
    <s v="₹910.8"/>
  </r>
  <r>
    <s v="Tamil Nadu"/>
    <s v="Coimbatore"/>
    <s v="Women"/>
    <s v="Dresses"/>
    <s v="2"/>
    <s v="416368"/>
    <s v="Owned"/>
    <d v="2020-04-03T00:00:00"/>
    <n v="1100"/>
    <s v="Amy White"/>
    <s v="M16"/>
    <s v="78461 Brianna Ridges Apt. 275 Robertmouth, TN 36951"/>
    <s v="Landline"/>
    <s v="1948515164"/>
    <s v="11 AM - 8 PM"/>
    <n v="19"/>
    <s v="Available"/>
    <s v="CCTV"/>
    <s v="92806"/>
    <d v="2024-05-12T00:00:00"/>
    <n v="5"/>
    <s v="May"/>
    <s v="353606"/>
    <s v="Christopher Patel"/>
    <s v="529"/>
    <n v="1212"/>
    <n v="5"/>
    <n v="2424"/>
    <n v="484.8"/>
    <n v="0.35"/>
    <n v="848.4"/>
    <n v="0.35"/>
    <s v="₹2 K"/>
  </r>
  <r>
    <s v="Uttar Pradesh"/>
    <s v="Kanpur"/>
    <s v="Kids"/>
    <s v="Shoes"/>
    <s v="58"/>
    <s v="411620"/>
    <s v="Owned"/>
    <d v="2020-07-03T00:00:00"/>
    <n v="1400"/>
    <s v="Kenneth Jordan"/>
    <s v="M62"/>
    <s v="03132 Cory Stravenue North Matthew, NJ 16870"/>
    <s v="Mobile"/>
    <s v="8825824878"/>
    <s v="10 AM - 9 PM"/>
    <n v="5"/>
    <s v="Available"/>
    <s v="Alarm"/>
    <s v="32177"/>
    <d v="2024-05-01T00:00:00"/>
    <n v="5"/>
    <s v="May"/>
    <s v="147851"/>
    <s v="Kyle Decker"/>
    <s v="596"/>
    <n v="1282"/>
    <n v="6"/>
    <n v="3076.8"/>
    <n v="512.80000000000007"/>
    <n v="0.28000000000000003"/>
    <n v="861.50400000000013"/>
    <n v="0.28000000000000003"/>
    <s v="₹3 K"/>
  </r>
  <r>
    <s v="Jammu and Kashmir"/>
    <s v="Jammu"/>
    <s v="Kids"/>
    <s v="Skirts"/>
    <s v="98"/>
    <s v="429125"/>
    <s v="Rented"/>
    <d v="2023-12-30T00:00:00"/>
    <n v="1100"/>
    <s v="Holly Medina"/>
    <s v="M74"/>
    <s v="6776 Karen Street New Keithfort, OR 48365"/>
    <s v="Landline"/>
    <s v="11682624722"/>
    <s v="11 AM - 8 PM"/>
    <n v="3"/>
    <s v="Not Available"/>
    <s v="CCTV"/>
    <s v="76693"/>
    <d v="2024-05-27T00:00:00"/>
    <n v="5"/>
    <s v="May"/>
    <s v="638817"/>
    <s v="Andrew Peterson"/>
    <s v="657"/>
    <n v="2230"/>
    <n v="6"/>
    <n v="5352"/>
    <n v="892"/>
    <n v="0.28000000000000003"/>
    <n v="1498.5600000000002"/>
    <n v="0.28000000000000003"/>
    <s v="₹5 K"/>
  </r>
  <r>
    <s v="Tamil Nadu"/>
    <s v="Chennai"/>
    <s v="Women"/>
    <s v="Tops"/>
    <s v="6"/>
    <s v="416747"/>
    <s v="Owned"/>
    <d v="2023-09-20T00:00:00"/>
    <n v="1000"/>
    <s v="Denise Silva"/>
    <s v="M29"/>
    <s v="2291 Edward Fall Paulview, OK 18179"/>
    <s v="Mobile"/>
    <s v="8160380064"/>
    <s v="10 AM - 7 PM"/>
    <n v="8"/>
    <s v="Not Available"/>
    <s v="None"/>
    <s v="87857"/>
    <d v="2024-05-07T00:00:00"/>
    <n v="5"/>
    <s v="May"/>
    <s v="355910"/>
    <s v="Heather Hardy"/>
    <s v="690"/>
    <n v="959"/>
    <n v="6"/>
    <n v="2301.6"/>
    <n v="383.59999999999997"/>
    <n v="0.35"/>
    <n v="805.56"/>
    <n v="0.35"/>
    <s v="₹2 K"/>
  </r>
  <r>
    <s v="Rajasthan"/>
    <s v="Jaipur"/>
    <s v="Women"/>
    <s v="Jeans"/>
    <s v="77"/>
    <s v="422570"/>
    <s v="Owned"/>
    <d v="2020-01-03T00:00:00"/>
    <n v="1100"/>
    <s v="Brian Fisher"/>
    <s v="M10"/>
    <s v="Unit 6425 Box 1710 DPO AP 06062"/>
    <s v="Landline"/>
    <s v="4007895212"/>
    <s v="10 AM - 7 PM"/>
    <n v="11"/>
    <s v="Available"/>
    <s v="CCTV"/>
    <s v="51480"/>
    <d v="2024-05-14T00:00:00"/>
    <n v="5"/>
    <s v="May"/>
    <s v="171339"/>
    <s v="Kevin Jacobs"/>
    <s v="334"/>
    <n v="1453"/>
    <n v="8"/>
    <n v="4649.6000000000004"/>
    <n v="581.20000000000005"/>
    <n v="0.35"/>
    <n v="1627.3600000000001"/>
    <n v="0.35"/>
    <s v="₹5 K"/>
  </r>
  <r>
    <s v="Kerala"/>
    <s v="Kochi"/>
    <s v="Men"/>
    <s v="Tops"/>
    <s v="75"/>
    <s v="432603"/>
    <s v="Rented"/>
    <d v="2023-02-24T00:00:00"/>
    <n v="1300"/>
    <s v="Michael Simpson"/>
    <s v="M41"/>
    <s v="3259 Heather Mount South Kaylaburgh, WV 92623"/>
    <s v="Landline"/>
    <s v="4161686545"/>
    <s v="10 AM - 9 PM"/>
    <n v="4"/>
    <s v="Not Available"/>
    <s v="Alarm"/>
    <s v="40796"/>
    <d v="2024-05-18T00:00:00"/>
    <n v="5"/>
    <s v="May"/>
    <s v="691550"/>
    <s v="Charles Howe"/>
    <s v="632"/>
    <n v="1645"/>
    <n v="4"/>
    <n v="2632"/>
    <n v="658"/>
    <n v="0.22"/>
    <n v="579.04"/>
    <n v="0.22"/>
    <s v="₹3 K"/>
  </r>
  <r>
    <s v="Maharashtra"/>
    <s v="Pune"/>
    <s v="Men"/>
    <s v="Pants"/>
    <s v="54"/>
    <s v="420408"/>
    <s v="Rented"/>
    <d v="2023-08-16T00:00:00"/>
    <n v="1400"/>
    <s v="James Morton"/>
    <s v="M34"/>
    <s v="PSC 6198, Box 2984 APO AP 42038"/>
    <s v="Landline"/>
    <s v="4344527894"/>
    <s v="9 AM - 8 PM"/>
    <n v="20"/>
    <s v="Available"/>
    <s v="CCTV, Alarm"/>
    <s v="76612"/>
    <d v="2024-05-07T00:00:00"/>
    <n v="5"/>
    <s v="May"/>
    <s v="397899"/>
    <s v="Joseph Delacruz"/>
    <s v="508"/>
    <n v="1028"/>
    <n v="1"/>
    <n v="411.20000000000005"/>
    <n v="411.20000000000005"/>
    <n v="0.22"/>
    <n v="90.464000000000013"/>
    <n v="0.22"/>
    <s v="₹411.2"/>
  </r>
  <r>
    <s v="Maharashtra"/>
    <s v="Thane"/>
    <s v="Kids"/>
    <s v="Dresses"/>
    <s v="4"/>
    <s v="436412"/>
    <s v="Owned"/>
    <d v="2023-11-16T00:00:00"/>
    <n v="1400"/>
    <s v="David Jensen"/>
    <s v="M54"/>
    <s v="9200 Sosa Meadows East Jameshaven, OH 62299"/>
    <s v="Landline"/>
    <s v="5964998389"/>
    <s v="9 AM - 8 PM"/>
    <n v="20"/>
    <s v="Not Available"/>
    <s v="None"/>
    <s v="68365"/>
    <d v="2024-05-28T00:00:00"/>
    <n v="5"/>
    <s v="May"/>
    <s v="988721"/>
    <s v="Alexander Chapman"/>
    <s v="976"/>
    <n v="1021"/>
    <n v="7"/>
    <n v="2858.8"/>
    <n v="408.40000000000003"/>
    <n v="0.28000000000000003"/>
    <n v="800.46400000000017"/>
    <n v="0.28000000000000003"/>
    <s v="₹3 K"/>
  </r>
  <r>
    <s v="Gujarat"/>
    <s v="Vadodara"/>
    <s v="Women"/>
    <s v="Sweaters"/>
    <s v="32"/>
    <s v="405805"/>
    <s v="Rented"/>
    <d v="2023-06-23T00:00:00"/>
    <n v="1400"/>
    <s v="Jodi Schneider"/>
    <s v="M52"/>
    <s v="81656 Jasmine Forks Suite 230 New Christopherport, IL 77666"/>
    <s v="Mobile"/>
    <s v="9871048625"/>
    <s v="11 AM - 8 PM"/>
    <n v="19"/>
    <s v="Available"/>
    <s v="CCTV"/>
    <s v="91679"/>
    <d v="2024-05-21T00:00:00"/>
    <n v="5"/>
    <s v="May"/>
    <s v="486020"/>
    <s v="Thomas Smith"/>
    <s v="990"/>
    <n v="1499"/>
    <n v="8"/>
    <n v="4796.8"/>
    <n v="599.6"/>
    <n v="0.35"/>
    <n v="1678.8799999999999"/>
    <n v="0.35"/>
    <s v="₹5 K"/>
  </r>
  <r>
    <s v="Jharkhand"/>
    <s v="Ranchi"/>
    <s v="Kids"/>
    <s v="T-Shirts"/>
    <s v="33"/>
    <s v="413849"/>
    <s v="Owned"/>
    <d v="2024-02-26T00:00:00"/>
    <n v="1000"/>
    <s v="Leslie Simmons"/>
    <s v="M99"/>
    <s v="05442 Carmen Club Suite 994 North Pamelaville, DE 23970"/>
    <s v="Landline"/>
    <s v="10331013359"/>
    <s v="10 AM - 9 PM"/>
    <n v="20"/>
    <s v="Not Available"/>
    <s v="CCTV"/>
    <s v="37594"/>
    <d v="2024-05-16T00:00:00"/>
    <n v="5"/>
    <s v="May"/>
    <s v="587330"/>
    <s v="Colin Holland"/>
    <s v="759"/>
    <n v="2891"/>
    <n v="7"/>
    <n v="8094.8"/>
    <n v="1156.4000000000001"/>
    <n v="0.28000000000000003"/>
    <n v="2266.5440000000003"/>
    <n v="0.28000000000000003"/>
    <s v="₹8 K"/>
  </r>
  <r>
    <s v="Jammu and Kashmir"/>
    <s v="Jammu"/>
    <s v="Kids"/>
    <s v="Shoes"/>
    <s v="2"/>
    <s v="416253"/>
    <s v="Owned"/>
    <d v="2022-10-08T00:00:00"/>
    <n v="1100"/>
    <s v="Matthew Lutz"/>
    <s v="M45"/>
    <s v="5441 Mcintosh Summit Jonestown, AZ 34781"/>
    <s v="Landline"/>
    <s v="4736008115"/>
    <s v="9 AM - 8 PM"/>
    <n v="8"/>
    <s v="Not Available"/>
    <s v="CCTV"/>
    <s v="28890"/>
    <d v="2024-05-13T00:00:00"/>
    <n v="5"/>
    <s v="May"/>
    <s v="205552"/>
    <s v="Becky Burton"/>
    <s v="979"/>
    <n v="2775"/>
    <n v="4"/>
    <n v="4440"/>
    <n v="1110"/>
    <n v="0.28000000000000003"/>
    <n v="1243.2"/>
    <n v="0.28000000000000003"/>
    <s v="₹4 K"/>
  </r>
  <r>
    <s v="Maharashtra"/>
    <s v="Nagpur"/>
    <s v="Kids"/>
    <s v="Shoes"/>
    <s v="8"/>
    <s v="416811"/>
    <s v="Rented"/>
    <d v="2022-07-04T00:00:00"/>
    <n v="1300"/>
    <s v="Patrick Cannon"/>
    <s v="M98"/>
    <s v="597 Beasley Way Brownville, KS 16131"/>
    <s v="Landline"/>
    <s v="5953872303"/>
    <s v="10 AM - 9 PM"/>
    <n v="15"/>
    <s v="Not Available"/>
    <s v="CCTV"/>
    <s v="83480"/>
    <d v="2024-05-30T00:00:00"/>
    <n v="5"/>
    <s v="May"/>
    <s v="996483"/>
    <s v="Jose Lee"/>
    <s v="255"/>
    <n v="1048"/>
    <n v="8"/>
    <n v="3353.6000000000004"/>
    <n v="419.20000000000005"/>
    <n v="0.28000000000000003"/>
    <n v="939.00800000000015"/>
    <n v="0.28000000000000003"/>
    <s v="₹3 K"/>
  </r>
  <r>
    <s v="Haryana"/>
    <s v="Faridabad"/>
    <s v="Men"/>
    <s v="Jackets"/>
    <s v="63"/>
    <s v="429836"/>
    <s v="Rented"/>
    <d v="2020-03-28T00:00:00"/>
    <n v="950"/>
    <s v="Joshua Jones"/>
    <s v="M45"/>
    <s v="5458 Penny Common Apt. 530 Jacobsside, MT 15088"/>
    <s v="Mobile"/>
    <s v="6754468498"/>
    <s v="10 AM - 7 PM"/>
    <n v="14"/>
    <s v="Available"/>
    <s v="CCTV, Alarm"/>
    <s v="58524"/>
    <d v="2024-05-04T00:00:00"/>
    <n v="5"/>
    <s v="May"/>
    <s v="880206"/>
    <s v="Dylan Brown"/>
    <s v="963"/>
    <n v="1428"/>
    <n v="6"/>
    <n v="3427.2000000000003"/>
    <n v="571.20000000000005"/>
    <n v="0.22"/>
    <n v="753.98400000000004"/>
    <n v="0.22"/>
    <s v="₹3 K"/>
  </r>
  <r>
    <s v="Gujarat"/>
    <s v="Vadodara"/>
    <s v="Men"/>
    <s v="Shirts"/>
    <s v="44"/>
    <s v="401676"/>
    <s v="Rented"/>
    <d v="2023-09-11T00:00:00"/>
    <n v="1000"/>
    <s v="Michelle Ellis"/>
    <s v="M50"/>
    <s v="12448 Newman Vista Apt. 320 Ramirezmouth, IA 19834"/>
    <s v="Landline"/>
    <s v="0189213651"/>
    <s v="10 AM - 7 PM"/>
    <n v="10"/>
    <s v="Not Available"/>
    <s v="Alarm"/>
    <s v="17463"/>
    <d v="2024-05-05T00:00:00"/>
    <n v="5"/>
    <s v="May"/>
    <s v="509714"/>
    <s v="Henry Carpenter"/>
    <s v="237"/>
    <n v="865"/>
    <n v="3"/>
    <n v="1038"/>
    <n v="346"/>
    <n v="0.22"/>
    <n v="228.36"/>
    <n v="0.22"/>
    <s v="₹1 K"/>
  </r>
  <r>
    <s v="Bihar"/>
    <s v="Patna"/>
    <s v="Women"/>
    <s v="Jeans"/>
    <s v="56"/>
    <s v="401282"/>
    <s v="Owned"/>
    <d v="2024-06-15T00:00:00"/>
    <n v="1000"/>
    <s v="Jennifer Wilson"/>
    <s v="M77"/>
    <s v="22475 Morales Avenue Francoport, NM 78258"/>
    <s v="Landline"/>
    <s v="11706580698"/>
    <s v="11 AM - 8 PM"/>
    <n v="7"/>
    <s v="Available"/>
    <s v="None"/>
    <s v="93886"/>
    <d v="2024-05-30T00:00:00"/>
    <n v="5"/>
    <s v="May"/>
    <s v="392167"/>
    <s v="Jennifer Hanson"/>
    <s v="853"/>
    <n v="2960"/>
    <n v="6"/>
    <n v="7104"/>
    <n v="1184"/>
    <n v="0.35"/>
    <n v="2486.3999999999996"/>
    <n v="0.35"/>
    <s v="₹7 K"/>
  </r>
  <r>
    <s v="Assam"/>
    <s v="Guwahati"/>
    <s v="Men"/>
    <s v="T-Shirts"/>
    <s v="63"/>
    <s v="418658"/>
    <s v="Owned"/>
    <d v="2021-06-03T00:00:00"/>
    <n v="1100"/>
    <s v="Keith Stephens"/>
    <s v="M46"/>
    <s v="29704 Smith Roads Apt. 157 Brownside, NV 95208"/>
    <s v="Mobile"/>
    <s v="7383872196"/>
    <s v="11 AM - 8 PM"/>
    <n v="14"/>
    <s v="Available"/>
    <s v="Alarm"/>
    <s v="33321"/>
    <d v="2024-05-02T00:00:00"/>
    <n v="5"/>
    <s v="May"/>
    <s v="699292"/>
    <s v="Nicole Reyes"/>
    <s v="212"/>
    <n v="1426"/>
    <n v="5"/>
    <n v="2852"/>
    <n v="570.4"/>
    <n v="0.22"/>
    <n v="627.44000000000005"/>
    <n v="0.22"/>
    <s v="₹3 K"/>
  </r>
  <r>
    <s v="Uttar Pradesh"/>
    <s v="Lucknow"/>
    <s v="Men"/>
    <s v="Tops"/>
    <s v="19"/>
    <s v="426211"/>
    <s v="Rented"/>
    <d v="2020-05-19T00:00:00"/>
    <n v="800"/>
    <s v="Anthony Stafford"/>
    <s v="M83"/>
    <s v="4697 Barnett Lodge Apt. 323 Mccarthymouth, WI 90543"/>
    <s v="Mobile"/>
    <s v="7141922395"/>
    <s v="10 AM - 9 PM"/>
    <n v="6"/>
    <s v="Available"/>
    <s v="None"/>
    <s v="61165"/>
    <d v="2024-05-09T00:00:00"/>
    <n v="5"/>
    <s v="May"/>
    <s v="495914"/>
    <s v="Nicholas Davis"/>
    <s v="534"/>
    <n v="2575"/>
    <n v="4"/>
    <n v="4120"/>
    <n v="1030"/>
    <n v="0.22"/>
    <n v="906.4"/>
    <n v="0.22"/>
    <s v="₹4 K"/>
  </r>
  <r>
    <s v="Karnataka"/>
    <s v="Bengaluru"/>
    <s v="Men"/>
    <s v="Sweaters"/>
    <s v="60"/>
    <s v="417311"/>
    <s v="Owned"/>
    <d v="2022-10-03T00:00:00"/>
    <n v="950"/>
    <s v="Natalie Morgan"/>
    <s v="M17"/>
    <s v="534 Kaufman Streets Humphreyshire, AZ 72557"/>
    <s v="Landline"/>
    <s v="1054990346"/>
    <s v="10 AM - 7 PM"/>
    <n v="17"/>
    <s v="Not Available"/>
    <s v="Alarm"/>
    <s v="23274"/>
    <d v="2024-05-24T00:00:00"/>
    <n v="5"/>
    <s v="May"/>
    <s v="493013"/>
    <s v="Bradley Manning"/>
    <s v="959"/>
    <n v="2474"/>
    <n v="2"/>
    <n v="1979.2"/>
    <n v="989.6"/>
    <n v="0.22"/>
    <n v="435.42400000000004"/>
    <n v="0.22"/>
    <s v="₹2 K"/>
  </r>
  <r>
    <s v="Maharashtra"/>
    <s v="Pune"/>
    <s v="Men"/>
    <s v="Jackets"/>
    <s v="80"/>
    <s v="406943"/>
    <s v="Rented"/>
    <d v="2024-06-23T00:00:00"/>
    <n v="800"/>
    <s v="Mary Fisher"/>
    <s v="M49"/>
    <s v="861 Marks Plains New Veronica, ME 25654"/>
    <s v="Landline"/>
    <s v="4266180509"/>
    <s v="10 AM - 9 PM"/>
    <n v="19"/>
    <s v="Available"/>
    <s v="CCTV, Alarm"/>
    <s v="89040"/>
    <d v="2024-05-11T00:00:00"/>
    <n v="5"/>
    <s v="May"/>
    <s v="593170"/>
    <s v="Harry Herring"/>
    <s v="652"/>
    <n v="1446"/>
    <n v="3"/>
    <n v="1735.2"/>
    <n v="578.4"/>
    <n v="0.22"/>
    <n v="381.74400000000003"/>
    <n v="0.22"/>
    <s v="₹2 K"/>
  </r>
  <r>
    <s v="Madhya Pradesh"/>
    <s v="Indore"/>
    <s v="Women"/>
    <s v="Shoes"/>
    <s v="85"/>
    <s v="434499"/>
    <s v="Owned"/>
    <d v="2023-09-20T00:00:00"/>
    <n v="1100"/>
    <s v="Emma Hall"/>
    <s v="M29"/>
    <s v="16142 Charles Summit West Nicholasbury, MA 20152"/>
    <s v="Landline"/>
    <s v="5907697058"/>
    <s v="11 AM - 8 PM"/>
    <n v="18"/>
    <s v="Not Available"/>
    <s v="None"/>
    <s v="46663"/>
    <d v="2024-05-06T00:00:00"/>
    <n v="5"/>
    <s v="May"/>
    <s v="873180"/>
    <s v="Tanya Perez"/>
    <s v="920"/>
    <n v="2758"/>
    <n v="1"/>
    <n v="1103.2"/>
    <n v="1103.2"/>
    <n v="0.35"/>
    <n v="386.12"/>
    <n v="0.35"/>
    <s v="₹1 K"/>
  </r>
  <r>
    <s v="Tamil Nadu"/>
    <s v="Madurai"/>
    <s v="Women"/>
    <s v="T-Shirts"/>
    <s v="89"/>
    <s v="403847"/>
    <s v="Owned"/>
    <d v="2021-06-25T00:00:00"/>
    <n v="1200"/>
    <s v="Susan West"/>
    <s v="M99"/>
    <s v="2372 Nguyen Ports Apt. 876 Laurabury, NH 45794"/>
    <s v="Mobile"/>
    <s v="8884615812"/>
    <s v="9 AM - 8 PM"/>
    <n v="3"/>
    <s v="Not Available"/>
    <s v="Alarm"/>
    <s v="41315"/>
    <d v="2024-05-09T00:00:00"/>
    <n v="5"/>
    <s v="May"/>
    <s v="483729"/>
    <s v="William Small"/>
    <s v="209"/>
    <n v="1024"/>
    <n v="3"/>
    <n v="1228.8000000000002"/>
    <n v="409.60000000000008"/>
    <n v="0.35"/>
    <n v="430.08000000000004"/>
    <n v="0.35"/>
    <s v="₹1 K"/>
  </r>
  <r>
    <s v="Uttar Pradesh"/>
    <s v="Kanpur"/>
    <s v="Men"/>
    <s v="Sweaters"/>
    <s v="95"/>
    <s v="423689"/>
    <s v="Owned"/>
    <d v="2023-02-09T00:00:00"/>
    <n v="950"/>
    <s v="Clayton Clark"/>
    <s v="M11"/>
    <s v="892 Thomas Union Suite 164 North Amber, DE 19994"/>
    <s v="Landline"/>
    <s v="0405190594"/>
    <s v="10 AM - 7 PM"/>
    <n v="4"/>
    <s v="Not Available"/>
    <s v="Alarm"/>
    <s v="95426"/>
    <d v="2024-05-18T00:00:00"/>
    <n v="5"/>
    <s v="May"/>
    <s v="887414"/>
    <s v="Jackie Logan"/>
    <s v="212"/>
    <n v="2610"/>
    <n v="6"/>
    <n v="6264"/>
    <n v="1044"/>
    <n v="0.22"/>
    <n v="1378.08"/>
    <n v="0.22"/>
    <s v="₹6 K"/>
  </r>
  <r>
    <s v="Maharashtra"/>
    <s v="Mumbai"/>
    <s v="Men"/>
    <s v="T-Shirts"/>
    <s v="41"/>
    <s v="400673"/>
    <s v="Owned"/>
    <d v="2023-09-13T00:00:00"/>
    <n v="1100"/>
    <s v="Courtney Mckinney"/>
    <s v="M51"/>
    <s v="4638 Sanchez Parks Kimberlyhaven, FL 41890"/>
    <s v="Landline"/>
    <s v="5063336910"/>
    <s v="11 AM - 8 PM"/>
    <n v="4"/>
    <s v="Available"/>
    <s v="None"/>
    <s v="78998"/>
    <d v="2024-05-07T00:00:00"/>
    <n v="5"/>
    <s v="May"/>
    <s v="437453"/>
    <s v="Donald Turner"/>
    <s v="336"/>
    <n v="2328"/>
    <n v="1"/>
    <n v="931.2"/>
    <n v="931.2"/>
    <n v="0.22"/>
    <n v="204.864"/>
    <n v="0.22"/>
    <s v="₹931.2"/>
  </r>
  <r>
    <s v="Chhattisgarh"/>
    <s v="Chhattisgarh"/>
    <s v="Men"/>
    <s v="Hoodies"/>
    <s v="46"/>
    <s v="434934"/>
    <s v="Owned"/>
    <d v="2023-03-25T00:00:00"/>
    <n v="1000"/>
    <s v="Claire Vaughan"/>
    <s v="M93"/>
    <s v="992 Davis Spring Suite 528 Tiffanyview, FL 64145"/>
    <s v="Mobile"/>
    <s v="6483081423"/>
    <s v="10 AM - 7 PM"/>
    <n v="13"/>
    <s v="Not Available"/>
    <s v="None"/>
    <s v="69187"/>
    <d v="2024-05-12T00:00:00"/>
    <n v="5"/>
    <s v="May"/>
    <s v="739667"/>
    <s v="John Hester"/>
    <s v="975"/>
    <n v="882"/>
    <n v="4"/>
    <n v="1411.2"/>
    <n v="352.8"/>
    <n v="0.22"/>
    <n v="310.464"/>
    <n v="0.22"/>
    <s v="₹1 K"/>
  </r>
  <r>
    <s v="Jharkhand"/>
    <s v="Ranchi"/>
    <s v="Women"/>
    <s v="Sweaters"/>
    <s v="99"/>
    <s v="419939"/>
    <s v="Rented"/>
    <d v="2020-03-13T00:00:00"/>
    <n v="1000"/>
    <s v="Kaitlin Jordan"/>
    <s v="M100"/>
    <s v="PSC 7751, Box 3631 APO AE 04109"/>
    <s v="Landline"/>
    <s v="0790298350"/>
    <s v="10 AM - 9 PM"/>
    <n v="17"/>
    <s v="Not Available"/>
    <s v="CCTV, Alarm"/>
    <s v="71914"/>
    <d v="2024-05-05T00:00:00"/>
    <n v="5"/>
    <s v="May"/>
    <s v="318937"/>
    <s v="Ashley Mendez"/>
    <s v="223"/>
    <n v="635"/>
    <n v="2"/>
    <n v="508"/>
    <n v="254"/>
    <n v="0.35"/>
    <n v="177.79999999999998"/>
    <n v="0.35"/>
    <s v="₹508"/>
  </r>
  <r>
    <s v="Maharashtra"/>
    <s v="Jalna"/>
    <s v="Women"/>
    <s v="Dresses"/>
    <s v="56"/>
    <s v="414196"/>
    <s v="Owned"/>
    <d v="2022-05-24T00:00:00"/>
    <n v="1100"/>
    <s v="Lauren Garcia"/>
    <s v="M31"/>
    <s v="147 Mercado Common Apt. 375 Port Kathyside, WY 27950"/>
    <s v="Landline"/>
    <s v="5350212089"/>
    <s v="9 AM - 8 PM"/>
    <n v="6"/>
    <s v="Not Available"/>
    <s v="None"/>
    <s v="52974"/>
    <d v="2024-05-10T00:00:00"/>
    <n v="5"/>
    <s v="May"/>
    <s v="199025"/>
    <s v="Angela Williams"/>
    <s v="489"/>
    <n v="1391"/>
    <n v="6"/>
    <n v="3338.4"/>
    <n v="556.4"/>
    <n v="0.35"/>
    <n v="1168.44"/>
    <n v="0.35"/>
    <s v="₹3 K"/>
  </r>
  <r>
    <s v="Andhra Pradesh"/>
    <s v="Visakhapatnam"/>
    <s v="Kids"/>
    <s v="Hoodies"/>
    <s v="82"/>
    <s v="426815"/>
    <s v="Rented"/>
    <d v="2020-02-20T00:00:00"/>
    <n v="1200"/>
    <s v="Curtis Moore"/>
    <s v="M53"/>
    <s v="56199 Becker Parks Griffithburgh, MA 03609"/>
    <s v="Landline"/>
    <s v="5837008548"/>
    <s v="10 AM - 9 PM"/>
    <n v="14"/>
    <s v="Not Available"/>
    <s v="CCTV"/>
    <s v="43424"/>
    <d v="2024-05-30T00:00:00"/>
    <n v="5"/>
    <s v="May"/>
    <s v="236332"/>
    <s v="Rhonda Boyle"/>
    <s v="415"/>
    <n v="1585"/>
    <n v="1"/>
    <n v="634"/>
    <n v="634"/>
    <n v="0.28000000000000003"/>
    <n v="177.52"/>
    <n v="0.28000000000000003"/>
    <s v="₹634"/>
  </r>
  <r>
    <s v="Andhra Pradesh"/>
    <s v="Visakhapatnam"/>
    <s v="Kids"/>
    <s v="Jeans"/>
    <s v="75"/>
    <s v="411055"/>
    <s v="Owned"/>
    <d v="2023-12-12T00:00:00"/>
    <n v="1200"/>
    <s v="Michael Burton"/>
    <s v="M32"/>
    <s v="Unit 5989 Box 1720 DPO AE 44048"/>
    <s v="Mobile"/>
    <s v="8485891134"/>
    <s v="9 AM - 8 PM"/>
    <n v="8"/>
    <s v="Not Available"/>
    <s v="None"/>
    <s v="84922"/>
    <d v="2024-05-02T00:00:00"/>
    <n v="5"/>
    <s v="May"/>
    <s v="896593"/>
    <s v="Anthony Garner"/>
    <s v="265"/>
    <n v="2856"/>
    <n v="5"/>
    <n v="5712"/>
    <n v="1142.4000000000001"/>
    <n v="0.28000000000000003"/>
    <n v="1599.3600000000001"/>
    <n v="0.28000000000000003"/>
    <s v="₹6 K"/>
  </r>
  <r>
    <s v="Maharashtra"/>
    <s v="Satara"/>
    <s v="Kids"/>
    <s v="Shirts"/>
    <s v="79"/>
    <s v="420194"/>
    <s v="Owned"/>
    <d v="2020-04-20T00:00:00"/>
    <n v="1400"/>
    <s v="Danielle Carr"/>
    <s v="M79"/>
    <s v="PSC 1110, Box 8972 APO AP 74745"/>
    <s v="Landline"/>
    <s v="4534859942"/>
    <s v="9 AM - 8 PM"/>
    <n v="17"/>
    <s v="Available"/>
    <s v="Alarm"/>
    <s v="86466"/>
    <d v="2024-05-14T00:00:00"/>
    <n v="5"/>
    <s v="May"/>
    <s v="984014"/>
    <s v="Cory Weeks"/>
    <s v="677"/>
    <n v="2701"/>
    <n v="2"/>
    <n v="2160.8000000000002"/>
    <n v="1080.4000000000001"/>
    <n v="0.28000000000000003"/>
    <n v="605.02400000000011"/>
    <n v="0.28000000000000003"/>
    <s v="₹2 K"/>
  </r>
  <r>
    <s v="Tamil Nadu"/>
    <s v="Chennai"/>
    <s v="Women"/>
    <s v="Jeans"/>
    <s v="75"/>
    <s v="404041"/>
    <s v="Rented"/>
    <d v="2022-02-08T00:00:00"/>
    <n v="1400"/>
    <s v="Jeffery Frederick"/>
    <s v="M47"/>
    <s v="782 Kimberly Locks Apt. 788 Williamburgh, DE 97222"/>
    <s v="Landline"/>
    <s v="3883218736"/>
    <s v="9 AM - 8 PM"/>
    <n v="3"/>
    <s v="Not Available"/>
    <s v="CCTV, Alarm"/>
    <s v="81709"/>
    <d v="2024-05-03T00:00:00"/>
    <n v="5"/>
    <s v="May"/>
    <s v="779492"/>
    <s v="Erin Knox"/>
    <s v="798"/>
    <n v="1627"/>
    <n v="7"/>
    <n v="4555.6000000000004"/>
    <n v="650.80000000000007"/>
    <n v="0.35"/>
    <n v="1594.46"/>
    <n v="0.35"/>
    <s v="₹5 K"/>
  </r>
  <r>
    <s v="Madhya Pradesh"/>
    <s v="Bhopal"/>
    <s v="Women"/>
    <s v="Jeans"/>
    <s v="98"/>
    <s v="418545"/>
    <s v="Rented"/>
    <d v="2021-07-04T00:00:00"/>
    <n v="1400"/>
    <s v="Eric Jones MD"/>
    <s v="M39"/>
    <s v="8801 Cook Plains Apt. 529 South Kathrynborough, FL 64307"/>
    <s v="Landline"/>
    <s v="1929645279"/>
    <s v="9 AM - 8 PM"/>
    <n v="16"/>
    <s v="Available"/>
    <s v="None"/>
    <s v="29879"/>
    <d v="2024-05-02T00:00:00"/>
    <n v="5"/>
    <s v="May"/>
    <s v="386699"/>
    <s v="Julia Hoover"/>
    <s v="854"/>
    <n v="1361"/>
    <n v="4"/>
    <n v="2177.6"/>
    <n v="544.4"/>
    <n v="0.35"/>
    <n v="762.16"/>
    <n v="0.35"/>
    <s v="₹2 K"/>
  </r>
  <r>
    <s v="Bihar"/>
    <s v="Patna"/>
    <s v="Men"/>
    <s v="Pants"/>
    <s v="56"/>
    <s v="431365"/>
    <s v="Rented"/>
    <d v="2023-02-09T00:00:00"/>
    <n v="1100"/>
    <s v="Vanessa Bryan"/>
    <s v="M77"/>
    <s v="761 Johnson Field Port Jonathan, MA 77622"/>
    <s v="Mobile"/>
    <s v="8511270888"/>
    <s v="10 AM - 9 PM"/>
    <n v="3"/>
    <s v="Not Available"/>
    <s v="CCTV, Alarm"/>
    <s v="10109"/>
    <d v="2024-05-19T00:00:00"/>
    <n v="5"/>
    <s v="May"/>
    <s v="753221"/>
    <s v="Traci Lewis"/>
    <s v="813"/>
    <n v="2278"/>
    <n v="1"/>
    <n v="911.2"/>
    <n v="911.2"/>
    <n v="0.22"/>
    <n v="200.464"/>
    <n v="0.22"/>
    <s v="₹911.2"/>
  </r>
  <r>
    <s v="Assam"/>
    <s v="Guwahati"/>
    <s v="Women"/>
    <s v="Shirts"/>
    <s v="41"/>
    <s v="415536"/>
    <s v="Rented"/>
    <d v="2023-03-08T00:00:00"/>
    <n v="1200"/>
    <s v="Jane Daniel"/>
    <s v="M76"/>
    <s v="93970 Jessica Ranch Lake Jessica, DE 23043"/>
    <s v="Mobile"/>
    <s v="9626108045"/>
    <s v="9 AM - 8 PM"/>
    <n v="6"/>
    <s v="Available"/>
    <s v="None"/>
    <s v="68420"/>
    <d v="2024-05-30T00:00:00"/>
    <n v="5"/>
    <s v="May"/>
    <s v="255702"/>
    <s v="John Campbell"/>
    <s v="281"/>
    <n v="2479"/>
    <n v="5"/>
    <n v="4958"/>
    <n v="991.6"/>
    <n v="0.35"/>
    <n v="1735.3"/>
    <n v="0.35"/>
    <s v="₹5 K"/>
  </r>
  <r>
    <s v="Maharashtra"/>
    <s v="Satara"/>
    <s v="Kids"/>
    <s v="Sweaters"/>
    <s v="80"/>
    <s v="429677"/>
    <s v="Owned"/>
    <d v="2020-04-05T00:00:00"/>
    <n v="1100"/>
    <s v="Joshua Thompson"/>
    <s v="M36"/>
    <s v="Unit 8663 Box 6947 DPO AE 78888"/>
    <s v="Landline"/>
    <s v="0182364196"/>
    <s v="10 AM - 7 PM"/>
    <n v="4"/>
    <s v="Not Available"/>
    <s v="None"/>
    <s v="24199"/>
    <d v="2024-05-30T00:00:00"/>
    <n v="5"/>
    <s v="May"/>
    <s v="779634"/>
    <s v="Jamie Burke"/>
    <s v="235"/>
    <n v="2989"/>
    <n v="3"/>
    <n v="3586.8"/>
    <n v="1195.6000000000001"/>
    <n v="0.28000000000000003"/>
    <n v="1004.3040000000002"/>
    <n v="0.28000000000000003"/>
    <s v="₹4 K"/>
  </r>
  <r>
    <s v="Kerala"/>
    <s v="Kochi"/>
    <s v="Kids"/>
    <s v="Shirts"/>
    <s v="86"/>
    <s v="430004"/>
    <s v="Owned"/>
    <d v="2024-02-21T00:00:00"/>
    <n v="1100"/>
    <s v="Kevin Buchanan"/>
    <s v="M1"/>
    <s v="29262 Welch Vista Suite 891 Port Chelsea, DC 59282"/>
    <s v="Landline"/>
    <s v="4399150441"/>
    <s v="10 AM - 7 PM"/>
    <n v="7"/>
    <s v="Available"/>
    <s v="None"/>
    <s v="51841"/>
    <d v="2024-05-31T00:00:00"/>
    <n v="5"/>
    <s v="May"/>
    <s v="405753"/>
    <s v="Margaret Mueller"/>
    <s v="918"/>
    <n v="607"/>
    <n v="5"/>
    <n v="1214"/>
    <n v="242.8"/>
    <n v="0.28000000000000003"/>
    <n v="339.92"/>
    <n v="0.28000000000000003"/>
    <s v="₹1 K"/>
  </r>
  <r>
    <s v="Haryana"/>
    <s v="Faridabad"/>
    <s v="Kids"/>
    <s v="Jeans"/>
    <s v="64"/>
    <s v="433639"/>
    <s v="Rented"/>
    <d v="2022-01-10T00:00:00"/>
    <n v="950"/>
    <s v="Robert Nash"/>
    <s v="M30"/>
    <s v="3836 Dunn Gateway Suite 690 Maureenburgh, RI 17422"/>
    <s v="Mobile"/>
    <s v="6159685490"/>
    <s v="9 AM - 8 PM"/>
    <n v="10"/>
    <s v="Not Available"/>
    <s v="CCTV"/>
    <s v="63380"/>
    <d v="2024-05-10T00:00:00"/>
    <n v="5"/>
    <s v="May"/>
    <s v="802280"/>
    <s v="Robin Larson"/>
    <s v="389"/>
    <n v="2207"/>
    <n v="1"/>
    <n v="882.80000000000007"/>
    <n v="882.80000000000007"/>
    <n v="0.28000000000000003"/>
    <n v="247.18400000000005"/>
    <n v="0.28000000000000003"/>
    <s v="₹882.8"/>
  </r>
  <r>
    <s v="Puducherry"/>
    <s v="Pondicherry"/>
    <s v="Kids"/>
    <s v="Tops"/>
    <s v="77"/>
    <s v="423984"/>
    <s v="Rented"/>
    <d v="2022-11-15T00:00:00"/>
    <n v="1000"/>
    <s v="Jerry Lawrence"/>
    <s v="M62"/>
    <s v="67102 Matthew Rest Port Lauraton, WI 95963"/>
    <s v="Landline"/>
    <s v="2856456556"/>
    <s v="10 AM - 7 PM"/>
    <n v="12"/>
    <s v="Available"/>
    <s v="Alarm"/>
    <s v="73117"/>
    <d v="2024-05-15T00:00:00"/>
    <n v="5"/>
    <s v="May"/>
    <s v="146140"/>
    <s v="Nicole Jackson"/>
    <s v="703"/>
    <n v="2940"/>
    <n v="5"/>
    <n v="5880"/>
    <n v="1176"/>
    <n v="0.28000000000000003"/>
    <n v="1646.4"/>
    <n v="0.28000000000000003"/>
    <s v="₹6 K"/>
  </r>
  <r>
    <s v="Chhattisgarh"/>
    <s v="Chhattisgarh"/>
    <s v="Kids"/>
    <s v="Shoes"/>
    <s v="34"/>
    <s v="431461"/>
    <s v="Owned"/>
    <d v="2024-07-12T00:00:00"/>
    <n v="950"/>
    <s v="Jose Richardson"/>
    <s v="M68"/>
    <s v="9397 Terrell Mission Apt. 052 Liland, ID 31783"/>
    <s v="Landline"/>
    <s v="4697041429"/>
    <s v="9 AM - 8 PM"/>
    <n v="3"/>
    <s v="Available"/>
    <s v="CCTV, Alarm"/>
    <s v="95018"/>
    <d v="2024-05-06T00:00:00"/>
    <n v="5"/>
    <s v="May"/>
    <s v="635203"/>
    <s v="Richard Clark"/>
    <s v="461"/>
    <n v="2346"/>
    <n v="7"/>
    <n v="6568.8"/>
    <n v="938.4"/>
    <n v="0.28000000000000003"/>
    <n v="1839.2640000000001"/>
    <n v="0.28000000000000003"/>
    <s v="₹7 K"/>
  </r>
  <r>
    <s v="Bihar"/>
    <s v="Patna"/>
    <s v="Kids"/>
    <s v="Dresses"/>
    <s v="88"/>
    <s v="413632"/>
    <s v="Rented"/>
    <d v="2020-03-17T00:00:00"/>
    <n v="1100"/>
    <s v="Michael Thompson"/>
    <s v="M59"/>
    <s v="867 Webster Place West Rebeccatown, FL 99633"/>
    <s v="Mobile"/>
    <s v="8503735560"/>
    <s v="9 AM - 8 PM"/>
    <n v="5"/>
    <s v="Not Available"/>
    <s v="CCTV"/>
    <s v="25867"/>
    <d v="2024-05-03T00:00:00"/>
    <n v="5"/>
    <s v="May"/>
    <s v="969999"/>
    <s v="Robert Patterson"/>
    <s v="239"/>
    <n v="721"/>
    <n v="1"/>
    <n v="288.40000000000003"/>
    <n v="288.40000000000003"/>
    <n v="0.28000000000000003"/>
    <n v="80.752000000000024"/>
    <n v="0.28000000000000003"/>
    <s v="₹288.4"/>
  </r>
  <r>
    <s v="Maharashtra"/>
    <s v="Jalna"/>
    <s v="Kids"/>
    <s v="Hoodies"/>
    <s v="41"/>
    <s v="401483"/>
    <s v="Owned"/>
    <d v="2020-10-26T00:00:00"/>
    <n v="1200"/>
    <s v="Steven Wilson"/>
    <s v="M54"/>
    <s v="51968 Joseph Flat Gregfurt, MO 02061"/>
    <s v="Mobile"/>
    <s v="9889451305"/>
    <s v="9 AM - 8 PM"/>
    <n v="10"/>
    <s v="Not Available"/>
    <s v="Alarm"/>
    <s v="21261"/>
    <d v="2024-05-27T00:00:00"/>
    <n v="5"/>
    <s v="May"/>
    <s v="874264"/>
    <s v="David Hicks"/>
    <s v="761"/>
    <n v="1760"/>
    <n v="5"/>
    <n v="3520"/>
    <n v="704"/>
    <n v="0.28000000000000003"/>
    <n v="985.60000000000014"/>
    <n v="0.28000000000000003"/>
    <s v="₹4 K"/>
  </r>
  <r>
    <s v="Jharkhand"/>
    <s v="Ranchi"/>
    <s v="Kids"/>
    <s v="Pants"/>
    <s v="75"/>
    <s v="427539"/>
    <s v="Rented"/>
    <d v="2020-06-10T00:00:00"/>
    <n v="1100"/>
    <s v="Sara Garner"/>
    <s v="M76"/>
    <s v="60259 Edwards Villages Tamimouth, MI 44570"/>
    <s v="Landline"/>
    <s v="0096429387"/>
    <s v="10 AM - 9 PM"/>
    <n v="16"/>
    <s v="Not Available"/>
    <s v="None"/>
    <s v="64194"/>
    <d v="2024-05-25T00:00:00"/>
    <n v="5"/>
    <s v="May"/>
    <s v="691013"/>
    <s v="Shawn Galloway"/>
    <s v="225"/>
    <n v="1821"/>
    <n v="4"/>
    <n v="2913.6000000000004"/>
    <n v="728.40000000000009"/>
    <n v="0.28000000000000003"/>
    <n v="815.80800000000022"/>
    <n v="0.28000000000000003"/>
    <s v="₹3 K"/>
  </r>
  <r>
    <s v="Uttar Pradesh"/>
    <s v="Meerut"/>
    <s v="Men"/>
    <s v="Jeans"/>
    <s v="93"/>
    <s v="403733"/>
    <s v="Rented"/>
    <d v="2021-08-23T00:00:00"/>
    <n v="1200"/>
    <s v="Jessica Hopkins"/>
    <s v="M74"/>
    <s v="2755 Megan Mountain New Robertmouth, AR 98273"/>
    <s v="Landline"/>
    <s v="3138968224"/>
    <s v="10 AM - 9 PM"/>
    <n v="16"/>
    <s v="Available"/>
    <s v="CCTV, Alarm"/>
    <s v="55701"/>
    <d v="2024-05-07T00:00:00"/>
    <n v="5"/>
    <s v="May"/>
    <s v="797594"/>
    <s v="Stephanie Gibbs"/>
    <s v="896"/>
    <n v="2073"/>
    <n v="3"/>
    <n v="2487.6000000000004"/>
    <n v="829.20000000000016"/>
    <n v="0.22"/>
    <n v="547.27200000000005"/>
    <n v="0.22"/>
    <s v="₹2 K"/>
  </r>
  <r>
    <s v="Assam"/>
    <s v="Guwahati"/>
    <s v="Kids"/>
    <s v="Pants"/>
    <s v="2"/>
    <s v="404374"/>
    <s v="Rented"/>
    <d v="2020-05-25T00:00:00"/>
    <n v="950"/>
    <s v="Mr. James Gonzalez"/>
    <s v="M40"/>
    <s v="655 Campbell Mount Wilkinsonborough, HI 12458"/>
    <s v="Landline"/>
    <s v="2094354171"/>
    <s v="10 AM - 7 PM"/>
    <n v="11"/>
    <s v="Available"/>
    <s v="CCTV, Alarm"/>
    <s v="99880"/>
    <d v="2024-05-22T00:00:00"/>
    <n v="5"/>
    <s v="May"/>
    <s v="893189"/>
    <s v="Patricia Jensen"/>
    <s v="505"/>
    <n v="1667"/>
    <n v="3"/>
    <n v="2000.4"/>
    <n v="666.80000000000007"/>
    <n v="0.28000000000000003"/>
    <n v="560.11200000000008"/>
    <n v="0.28000000000000003"/>
    <s v="₹2 K"/>
  </r>
  <r>
    <s v="Maharashtra"/>
    <s v="Aurangabad"/>
    <s v="Kids"/>
    <s v="Shirts"/>
    <s v="57"/>
    <s v="410922"/>
    <s v="Owned"/>
    <d v="2020-05-21T00:00:00"/>
    <n v="1000"/>
    <s v="Mark Stout"/>
    <s v="M74"/>
    <s v="1048 Torres Station Suite 104 South Clinton, SC 52613"/>
    <s v="Mobile"/>
    <s v="6616490241"/>
    <s v="10 AM - 9 PM"/>
    <n v="8"/>
    <s v="Available"/>
    <s v="CCTV, Alarm"/>
    <s v="52749"/>
    <d v="2024-05-24T00:00:00"/>
    <n v="5"/>
    <s v="May"/>
    <s v="846963"/>
    <s v="Jennifer Gonzalez"/>
    <s v="752"/>
    <n v="2663"/>
    <n v="5"/>
    <n v="5326"/>
    <n v="1065.2"/>
    <n v="0.28000000000000003"/>
    <n v="1491.2800000000002"/>
    <n v="0.28000000000000003"/>
    <s v="₹5 K"/>
  </r>
  <r>
    <s v="Gujarat"/>
    <s v="Rajkot"/>
    <s v="Men"/>
    <s v="Jeans"/>
    <s v="99"/>
    <s v="400274"/>
    <s v="Rented"/>
    <d v="2020-11-07T00:00:00"/>
    <n v="1000"/>
    <s v="Sabrina Melendez DVM"/>
    <s v="M39"/>
    <s v="6889 John Pass South Marymouth, IN 39170"/>
    <s v="Landline"/>
    <s v="0559487822"/>
    <s v="11 AM - 8 PM"/>
    <n v="9"/>
    <s v="Available"/>
    <s v="CCTV, Alarm"/>
    <s v="79988"/>
    <d v="2024-05-17T00:00:00"/>
    <n v="5"/>
    <s v="May"/>
    <s v="229668"/>
    <s v="Frederick Rivera"/>
    <s v="882"/>
    <n v="505"/>
    <n v="2"/>
    <n v="404"/>
    <n v="202"/>
    <n v="0.22"/>
    <n v="88.88"/>
    <n v="0.22"/>
    <s v="₹404"/>
  </r>
  <r>
    <s v="Telangana"/>
    <s v="Hyderabad"/>
    <s v="Kids"/>
    <s v="Dresses"/>
    <s v="64"/>
    <s v="402254"/>
    <s v="Rented"/>
    <d v="2022-11-04T00:00:00"/>
    <n v="1200"/>
    <s v="Joseph Gonzalez"/>
    <s v="M29"/>
    <s v="6168 Stephen Creek South Chadville, MD 99344"/>
    <s v="Mobile"/>
    <s v="7536565343"/>
    <s v="9 AM - 8 PM"/>
    <n v="13"/>
    <s v="Available"/>
    <s v="Alarm"/>
    <s v="52060"/>
    <d v="2024-05-26T00:00:00"/>
    <n v="5"/>
    <s v="May"/>
    <s v="322702"/>
    <s v="Whitney Torres"/>
    <s v="213"/>
    <n v="2622"/>
    <n v="4"/>
    <n v="4195.2"/>
    <n v="1048.8"/>
    <n v="0.28000000000000003"/>
    <n v="1174.6559999999999"/>
    <n v="0.28000000000000003"/>
    <s v="₹4 K"/>
  </r>
  <r>
    <s v="Tamil Nadu"/>
    <s v="Coimbatore"/>
    <s v="Women"/>
    <s v="Tops"/>
    <s v="45"/>
    <s v="432149"/>
    <s v="Rented"/>
    <d v="2020-07-07T00:00:00"/>
    <n v="1200"/>
    <s v="Maria Alvarado"/>
    <s v="M2"/>
    <s v="265 Carr Corner Apt. 550 Lewisshire, GA 61655"/>
    <s v="Landline"/>
    <s v="4354470493"/>
    <s v="10 AM - 7 PM"/>
    <n v="11"/>
    <s v="Available"/>
    <s v="CCTV, Alarm"/>
    <s v="42272"/>
    <d v="2024-05-17T00:00:00"/>
    <n v="5"/>
    <s v="May"/>
    <s v="633178"/>
    <s v="Donna Hill"/>
    <s v="614"/>
    <n v="1691"/>
    <n v="1"/>
    <n v="676.40000000000009"/>
    <n v="676.40000000000009"/>
    <n v="0.35"/>
    <n v="236.74"/>
    <n v="0.35"/>
    <s v="₹676.4"/>
  </r>
  <r>
    <s v="Gujarat"/>
    <s v="Vadodara"/>
    <s v="Women"/>
    <s v="Pants"/>
    <s v="19"/>
    <s v="416921"/>
    <s v="Rented"/>
    <d v="2020-10-25T00:00:00"/>
    <n v="1400"/>
    <s v="Daniel Kim"/>
    <s v="M71"/>
    <s v="12668 Cox Fields Suite 890 New Calvinbury, DC 88158"/>
    <s v="Landline"/>
    <s v="4754223911"/>
    <s v="10 AM - 9 PM"/>
    <n v="16"/>
    <s v="Not Available"/>
    <s v="None"/>
    <s v="59376"/>
    <d v="2024-05-10T00:00:00"/>
    <n v="5"/>
    <s v="May"/>
    <s v="784321"/>
    <s v="Jenna Gibbs"/>
    <s v="491"/>
    <n v="2779"/>
    <n v="7"/>
    <n v="7781.2000000000007"/>
    <n v="1111.6000000000001"/>
    <n v="0.35"/>
    <n v="2723.42"/>
    <n v="0.35"/>
    <s v="₹8 K"/>
  </r>
  <r>
    <s v="Uttar Pradesh"/>
    <s v="Meerut"/>
    <s v="Women"/>
    <s v="Dresses"/>
    <s v="62"/>
    <s v="430386"/>
    <s v="Rented"/>
    <d v="2021-12-21T00:00:00"/>
    <n v="1300"/>
    <s v="Michael Roman"/>
    <s v="M89"/>
    <s v="7363 Connie Parkway Apt. 919 West Stephanie, KY 75161"/>
    <s v="Mobile"/>
    <s v="9056922360"/>
    <s v="10 AM - 9 PM"/>
    <n v="3"/>
    <s v="Not Available"/>
    <s v="Alarm"/>
    <s v="75635"/>
    <d v="2024-05-02T00:00:00"/>
    <n v="5"/>
    <s v="May"/>
    <s v="888773"/>
    <s v="Larry Thompson"/>
    <s v="280"/>
    <n v="1144"/>
    <n v="7"/>
    <n v="3203.2000000000003"/>
    <n v="457.6"/>
    <n v="0.35"/>
    <n v="1121.1200000000001"/>
    <n v="0.35"/>
    <s v="₹3 K"/>
  </r>
  <r>
    <s v="Maharashtra"/>
    <s v="Pune"/>
    <s v="Kids"/>
    <s v="Pants"/>
    <s v="41"/>
    <s v="435755"/>
    <s v="Owned"/>
    <d v="2023-05-28T00:00:00"/>
    <n v="950"/>
    <s v="Lisa Neal"/>
    <s v="M83"/>
    <s v="9851 Rachel Grove Ricardoshire, RI 82826"/>
    <s v="Landline"/>
    <s v="5113743656"/>
    <s v="9 AM - 8 PM"/>
    <n v="5"/>
    <s v="Available"/>
    <s v="None"/>
    <s v="74560"/>
    <d v="2024-05-14T00:00:00"/>
    <n v="5"/>
    <s v="May"/>
    <s v="838568"/>
    <s v="Michael Maynard"/>
    <s v="292"/>
    <n v="1418"/>
    <n v="3"/>
    <n v="1701.6000000000001"/>
    <n v="567.20000000000005"/>
    <n v="0.28000000000000003"/>
    <n v="476.44800000000009"/>
    <n v="0.28000000000000003"/>
    <s v="₹2 K"/>
  </r>
  <r>
    <s v="Madhya Pradesh"/>
    <s v="Indore"/>
    <s v="Kids"/>
    <s v="Skirts"/>
    <s v="36"/>
    <s v="406717"/>
    <s v="Owned"/>
    <d v="2021-11-03T00:00:00"/>
    <n v="1300"/>
    <s v="Michelle Sanchez"/>
    <s v="M75"/>
    <s v="64582 Mathew Fort Port Davidview, TX 67187"/>
    <s v="Landline"/>
    <s v="4753103105"/>
    <s v="10 AM - 9 PM"/>
    <n v="14"/>
    <s v="Available"/>
    <s v="CCTV, Alarm"/>
    <s v="76456"/>
    <d v="2024-05-08T00:00:00"/>
    <n v="5"/>
    <s v="May"/>
    <s v="455414"/>
    <s v="Omar Moore"/>
    <s v="792"/>
    <n v="1703"/>
    <n v="2"/>
    <n v="1362.4"/>
    <n v="681.2"/>
    <n v="0.28000000000000003"/>
    <n v="381.47200000000004"/>
    <n v="0.28000000000000003"/>
    <s v="₹1 K"/>
  </r>
  <r>
    <s v="Madhya Pradesh"/>
    <s v="Indore"/>
    <s v="Men"/>
    <s v="Pants"/>
    <s v="100"/>
    <s v="421825"/>
    <s v="Owned"/>
    <d v="2023-06-20T00:00:00"/>
    <n v="1300"/>
    <s v="Allison Garcia"/>
    <s v="M19"/>
    <s v="0478 Alexander Trail North Andrea, IA 44601"/>
    <s v="Landline"/>
    <s v="4114383907"/>
    <s v="9 AM - 8 PM"/>
    <n v="13"/>
    <s v="Available"/>
    <s v="CCTV"/>
    <s v="31560"/>
    <d v="2024-05-31T00:00:00"/>
    <n v="5"/>
    <s v="May"/>
    <s v="422947"/>
    <s v="Carol Morrison"/>
    <s v="978"/>
    <n v="505"/>
    <n v="1"/>
    <n v="202"/>
    <n v="202"/>
    <n v="0.22"/>
    <n v="44.44"/>
    <n v="0.22"/>
    <s v="₹202"/>
  </r>
  <r>
    <s v="Telangana"/>
    <s v="Hyderabad"/>
    <s v="Women"/>
    <s v="Pants"/>
    <s v="17"/>
    <s v="400618"/>
    <s v="Owned"/>
    <d v="2021-12-17T00:00:00"/>
    <n v="1400"/>
    <s v="Michael Moody"/>
    <s v="M55"/>
    <s v="714 Randy Street South Justin, ND 57261"/>
    <s v="Mobile"/>
    <s v="7952390589"/>
    <s v="9 AM - 8 PM"/>
    <n v="14"/>
    <s v="Available"/>
    <s v="CCTV"/>
    <s v="31647"/>
    <d v="2024-05-19T00:00:00"/>
    <n v="5"/>
    <s v="May"/>
    <s v="672936"/>
    <s v="Mary Huber"/>
    <s v="264"/>
    <n v="1404"/>
    <n v="3"/>
    <n v="1684.8000000000002"/>
    <n v="561.6"/>
    <n v="0.35"/>
    <n v="589.68000000000006"/>
    <n v="0.35"/>
    <s v="₹2 K"/>
  </r>
  <r>
    <s v="Haryana"/>
    <s v="Faridabad"/>
    <s v="Women"/>
    <s v="Pants"/>
    <s v="49"/>
    <s v="409907"/>
    <s v="Rented"/>
    <d v="2023-11-27T00:00:00"/>
    <n v="1400"/>
    <s v="Veronica Gomez"/>
    <s v="M5"/>
    <s v="26275 Valerie Mission Apt. 280 West Elizabethtown, IL 04779"/>
    <s v="Landline"/>
    <s v="4770246203"/>
    <s v="11 AM - 8 PM"/>
    <n v="8"/>
    <s v="Not Available"/>
    <s v="None"/>
    <s v="83564"/>
    <d v="2024-05-10T00:00:00"/>
    <n v="5"/>
    <s v="May"/>
    <s v="224759"/>
    <s v="Maria Chung"/>
    <s v="978"/>
    <n v="2488"/>
    <n v="2"/>
    <n v="1990.4"/>
    <n v="995.2"/>
    <n v="0.35"/>
    <n v="696.64"/>
    <n v="0.35"/>
    <s v="₹2 K"/>
  </r>
  <r>
    <s v="Kerala"/>
    <s v="Kochi"/>
    <s v="Kids"/>
    <s v="Shoes"/>
    <s v="87"/>
    <s v="402006"/>
    <s v="Owned"/>
    <d v="2024-05-08T00:00:00"/>
    <n v="950"/>
    <s v="Carrie Perez"/>
    <s v="M34"/>
    <s v="739 Lindsey Meadow Apt. 766 West Robertview, NJ 19792"/>
    <s v="Landline"/>
    <s v="5675020877"/>
    <s v="9 AM - 8 PM"/>
    <n v="9"/>
    <s v="Available"/>
    <s v="CCTV, Alarm"/>
    <s v="39867"/>
    <d v="2024-05-07T00:00:00"/>
    <n v="5"/>
    <s v="May"/>
    <s v="375157"/>
    <s v="Matthew Davis"/>
    <s v="366"/>
    <n v="1657"/>
    <n v="8"/>
    <n v="5302.4000000000015"/>
    <n v="662.80000000000018"/>
    <n v="0.28000000000000003"/>
    <n v="1484.6720000000005"/>
    <n v="0.28000000000000003"/>
    <s v="₹5 K"/>
  </r>
  <r>
    <s v="Maharashtra"/>
    <s v="Aurangabad"/>
    <s v="Women"/>
    <s v="Dresses"/>
    <s v="91"/>
    <s v="415159"/>
    <s v="Owned"/>
    <d v="2024-04-10T00:00:00"/>
    <n v="800"/>
    <s v="Eric Ryan"/>
    <s v="M81"/>
    <s v="47383 Erin Flat Reyeschester, NJ 44421"/>
    <s v="Mobile"/>
    <s v="6261813528"/>
    <s v="10 AM - 7 PM"/>
    <n v="4"/>
    <s v="Not Available"/>
    <s v="CCTV"/>
    <s v="23910"/>
    <d v="2024-05-12T00:00:00"/>
    <n v="5"/>
    <s v="May"/>
    <s v="730049"/>
    <s v="Susan Barajas"/>
    <s v="523"/>
    <n v="609"/>
    <n v="5"/>
    <n v="1218"/>
    <n v="243.6"/>
    <n v="0.35"/>
    <n v="426.29999999999995"/>
    <n v="0.35"/>
    <s v="₹1 K"/>
  </r>
  <r>
    <s v="Maharashtra"/>
    <s v="Nashik"/>
    <s v="Men"/>
    <s v="Shirts"/>
    <s v="19"/>
    <s v="409311"/>
    <s v="Owned"/>
    <d v="2020-05-20T00:00:00"/>
    <n v="1400"/>
    <s v="Stephen Foster"/>
    <s v="M77"/>
    <s v="0829 Sullivan Lakes Suite 288 Houseborough, IL 00649"/>
    <s v="Landline"/>
    <s v="3752840784"/>
    <s v="11 AM - 8 PM"/>
    <n v="5"/>
    <s v="Not Available"/>
    <s v="CCTV, Alarm"/>
    <s v="54542"/>
    <d v="2024-05-25T00:00:00"/>
    <n v="5"/>
    <s v="May"/>
    <s v="970821"/>
    <s v="Nicole Morgan"/>
    <s v="542"/>
    <n v="749"/>
    <n v="8"/>
    <n v="2396.8000000000002"/>
    <n v="299.60000000000002"/>
    <n v="0.22"/>
    <n v="527.29600000000005"/>
    <n v="0.22"/>
    <s v="₹2 K"/>
  </r>
  <r>
    <s v="Tamil Nadu"/>
    <s v="Madurai"/>
    <s v="Men"/>
    <s v="Dresses"/>
    <s v="70"/>
    <s v="431463"/>
    <s v="Owned"/>
    <d v="2024-10-18T00:00:00"/>
    <n v="1300"/>
    <s v="Kevin Hudson"/>
    <s v="M65"/>
    <s v="USCGC Mason FPO AE 10145"/>
    <s v="Landline"/>
    <s v="0791580845"/>
    <s v="10 AM - 9 PM"/>
    <n v="20"/>
    <s v="Not Available"/>
    <s v="CCTV, Alarm"/>
    <s v="99475"/>
    <d v="2024-05-08T00:00:00"/>
    <n v="5"/>
    <s v="May"/>
    <s v="865853"/>
    <s v="Michael Willis"/>
    <s v="535"/>
    <n v="2107"/>
    <n v="7"/>
    <n v="5899.6"/>
    <n v="842.80000000000007"/>
    <n v="0.22"/>
    <n v="1297.912"/>
    <n v="0.22"/>
    <s v="₹6 K"/>
  </r>
  <r>
    <s v="Gujarat"/>
    <s v="Rajkot"/>
    <s v="Men"/>
    <s v="Jackets"/>
    <s v="22"/>
    <s v="437607"/>
    <s v="Owned"/>
    <d v="2021-02-08T00:00:00"/>
    <n v="800"/>
    <s v="David Cole"/>
    <s v="M37"/>
    <s v="3242 Mcguire Mission Suite 700 Bookerfort, KS 71815"/>
    <s v="Mobile"/>
    <s v="8119822283"/>
    <s v="11 AM - 8 PM"/>
    <n v="11"/>
    <s v="Not Available"/>
    <s v="None"/>
    <s v="37902"/>
    <d v="2024-05-03T00:00:00"/>
    <n v="5"/>
    <s v="May"/>
    <s v="436070"/>
    <s v="Megan Bishop"/>
    <s v="796"/>
    <n v="1569"/>
    <n v="5"/>
    <n v="3138"/>
    <n v="627.6"/>
    <n v="0.22"/>
    <n v="690.36"/>
    <n v="0.22"/>
    <s v="₹3 K"/>
  </r>
  <r>
    <s v="Tamil Nadu"/>
    <s v="Madurai"/>
    <s v="Men"/>
    <s v="Shoes"/>
    <s v="33"/>
    <s v="411777"/>
    <s v="Rented"/>
    <d v="2022-01-15T00:00:00"/>
    <n v="1300"/>
    <s v="Justin Grant"/>
    <s v="M50"/>
    <s v="34863 Allen Junctions South Andrewland, NM 26458"/>
    <s v="Mobile"/>
    <s v="8142352985"/>
    <s v="10 AM - 7 PM"/>
    <n v="15"/>
    <s v="Not Available"/>
    <s v="None"/>
    <s v="51236"/>
    <d v="2024-05-10T00:00:00"/>
    <n v="5"/>
    <s v="May"/>
    <s v="685543"/>
    <s v="Christina Burns DDS"/>
    <s v="952"/>
    <n v="548"/>
    <n v="1"/>
    <n v="219.20000000000002"/>
    <n v="219.20000000000002"/>
    <n v="0.22"/>
    <n v="48.224000000000004"/>
    <n v="0.22"/>
    <s v="₹219.2"/>
  </r>
  <r>
    <s v="Jammu and Kashmir"/>
    <s v="Jammu"/>
    <s v="Women"/>
    <s v="T-Shirts"/>
    <s v="22"/>
    <s v="403928"/>
    <s v="Rented"/>
    <d v="2021-11-23T00:00:00"/>
    <n v="800"/>
    <s v="Tabitha Parks"/>
    <s v="M86"/>
    <s v="USCGC Martin FPO AP 54136"/>
    <s v="Mobile"/>
    <s v="7192875000"/>
    <s v="11 AM - 8 PM"/>
    <n v="20"/>
    <s v="Not Available"/>
    <s v="Alarm"/>
    <s v="41952"/>
    <d v="2024-05-11T00:00:00"/>
    <n v="5"/>
    <s v="May"/>
    <s v="284536"/>
    <s v="Lisa Hudson"/>
    <s v="734"/>
    <n v="1237"/>
    <n v="2"/>
    <n v="989.6"/>
    <n v="494.8"/>
    <n v="0.35"/>
    <n v="346.36"/>
    <n v="0.35"/>
    <s v="₹989.6"/>
  </r>
  <r>
    <s v="Gujarat"/>
    <s v="Surat"/>
    <s v="Kids"/>
    <s v="Hoodies"/>
    <s v="44"/>
    <s v="419358"/>
    <s v="Owned"/>
    <d v="2023-06-28T00:00:00"/>
    <n v="950"/>
    <s v="Jenna Martin"/>
    <s v="M20"/>
    <s v="532 Taylor Highway North Janicetown, UT 78075"/>
    <s v="Mobile"/>
    <s v="6122597517"/>
    <s v="10 AM - 9 PM"/>
    <n v="5"/>
    <s v="Available"/>
    <s v="Alarm"/>
    <s v="62029"/>
    <d v="2024-05-24T00:00:00"/>
    <n v="5"/>
    <s v="May"/>
    <s v="355096"/>
    <s v="Brian Murphy DVM"/>
    <s v="961"/>
    <n v="1020"/>
    <n v="4"/>
    <n v="1632"/>
    <n v="408"/>
    <n v="0.28000000000000003"/>
    <n v="456.96000000000004"/>
    <n v="0.28000000000000003"/>
    <s v="₹2 K"/>
  </r>
  <r>
    <s v="Rajasthan"/>
    <s v="Jaipur"/>
    <s v="Kids"/>
    <s v="Tops"/>
    <s v="71"/>
    <s v="415157"/>
    <s v="Rented"/>
    <d v="2023-03-27T00:00:00"/>
    <n v="950"/>
    <s v="Thomas Heath"/>
    <s v="M41"/>
    <s v="740 Fitzpatrick Crescent Suite 177 South Anne, LA 38352"/>
    <s v="Landline"/>
    <s v="4649239392"/>
    <s v="10 AM - 7 PM"/>
    <n v="8"/>
    <s v="Not Available"/>
    <s v="Alarm"/>
    <s v="72789"/>
    <d v="2024-05-01T00:00:00"/>
    <n v="5"/>
    <s v="May"/>
    <s v="207992"/>
    <s v="Kayla Richard"/>
    <s v="860"/>
    <n v="524"/>
    <n v="1"/>
    <n v="209.60000000000002"/>
    <n v="209.60000000000002"/>
    <n v="0.28000000000000003"/>
    <n v="58.688000000000009"/>
    <n v="0.28000000000000003"/>
    <s v="₹209.6"/>
  </r>
  <r>
    <s v="Telangana"/>
    <s v="Hyderabad"/>
    <s v="Men"/>
    <s v="Shoes"/>
    <s v="9"/>
    <s v="434239"/>
    <s v="Owned"/>
    <d v="2020-06-15T00:00:00"/>
    <n v="1200"/>
    <s v="Dylan Stephens"/>
    <s v="M22"/>
    <s v="958 Mason Extensions Suite 604 Adamtown, MD 14653"/>
    <s v="Mobile"/>
    <s v="7442311829"/>
    <s v="10 AM - 9 PM"/>
    <n v="12"/>
    <s v="Available"/>
    <s v="Alarm"/>
    <s v="35725"/>
    <d v="2024-05-21T00:00:00"/>
    <n v="5"/>
    <s v="May"/>
    <s v="105041"/>
    <s v="Kristin Hughes"/>
    <s v="348"/>
    <n v="582"/>
    <n v="1"/>
    <n v="232.8"/>
    <n v="232.8"/>
    <n v="0.22"/>
    <n v="51.216000000000001"/>
    <n v="0.22"/>
    <s v="₹232.8"/>
  </r>
  <r>
    <s v="Jammu and Kashmir"/>
    <s v="Jammu"/>
    <s v="Women"/>
    <s v="Skirts"/>
    <s v="92"/>
    <s v="419947"/>
    <s v="Owned"/>
    <d v="2020-01-08T00:00:00"/>
    <n v="1400"/>
    <s v="Angela Anthony"/>
    <s v="M54"/>
    <s v="3191 Day Island Apt. 223 Hamiltontown, AL 74391"/>
    <s v="Landline"/>
    <s v="2695562636"/>
    <s v="10 AM - 7 PM"/>
    <n v="17"/>
    <s v="Available"/>
    <s v="CCTV"/>
    <s v="63522"/>
    <d v="2024-05-02T00:00:00"/>
    <n v="5"/>
    <s v="May"/>
    <s v="660361"/>
    <s v="Jacob Campbell"/>
    <s v="996"/>
    <n v="713"/>
    <n v="6"/>
    <n v="1711.2"/>
    <n v="285.2"/>
    <n v="0.35"/>
    <n v="598.91999999999996"/>
    <n v="0.35"/>
    <s v="₹2 K"/>
  </r>
  <r>
    <s v="Madhya Pradesh"/>
    <s v="Indore"/>
    <s v="Kids"/>
    <s v="Shirts"/>
    <s v="41"/>
    <s v="424975"/>
    <s v="Owned"/>
    <d v="2020-08-10T00:00:00"/>
    <n v="950"/>
    <s v="Mitchell Monroe"/>
    <s v="M64"/>
    <s v="Unit 5346 Box 8806 DPO AP 23191"/>
    <s v="Mobile"/>
    <s v="9642848722"/>
    <s v="9 AM - 8 PM"/>
    <n v="18"/>
    <s v="Not Available"/>
    <s v="CCTV"/>
    <s v="95954"/>
    <d v="2024-05-07T00:00:00"/>
    <n v="5"/>
    <s v="May"/>
    <s v="290294"/>
    <s v="Kimberly Massey"/>
    <s v="826"/>
    <n v="1161"/>
    <n v="6"/>
    <n v="2786.4"/>
    <n v="464.40000000000003"/>
    <n v="0.28000000000000003"/>
    <n v="780.19200000000012"/>
    <n v="0.28000000000000003"/>
    <s v="₹3 K"/>
  </r>
  <r>
    <s v="Tamil Nadu"/>
    <s v="Coimbatore"/>
    <s v="Men"/>
    <s v="Skirts"/>
    <s v="30"/>
    <s v="437220"/>
    <s v="Rented"/>
    <d v="2022-04-08T00:00:00"/>
    <n v="1400"/>
    <s v="Sara Perez"/>
    <s v="M96"/>
    <s v="721 Morgan Extensions Suite 196 Lake Henryborough, AK 09013"/>
    <s v="Landline"/>
    <s v="0640535782"/>
    <s v="9 AM - 8 PM"/>
    <n v="9"/>
    <s v="Available"/>
    <s v="CCTV, Alarm"/>
    <s v="26483"/>
    <d v="2024-05-06T00:00:00"/>
    <n v="5"/>
    <s v="May"/>
    <s v="906829"/>
    <s v="Kathleen Clark"/>
    <s v="976"/>
    <n v="2253"/>
    <n v="7"/>
    <n v="6308.4000000000015"/>
    <n v="901.20000000000016"/>
    <n v="0.22"/>
    <n v="1387.8480000000004"/>
    <n v="0.22"/>
    <s v="₹6 K"/>
  </r>
  <r>
    <s v="Jammu and Kashmir"/>
    <s v="Jammu"/>
    <s v="Kids"/>
    <s v="Hoodies"/>
    <s v="9"/>
    <s v="413999"/>
    <s v="Owned"/>
    <d v="2022-02-09T00:00:00"/>
    <n v="950"/>
    <s v="Joseph Perez"/>
    <s v="M80"/>
    <s v="8223 Obrien Road Suite 878 South Rachel, NE 99610"/>
    <s v="Landline"/>
    <s v="2584942551"/>
    <s v="10 AM - 7 PM"/>
    <n v="18"/>
    <s v="Available"/>
    <s v="Alarm"/>
    <s v="33763"/>
    <d v="2024-05-23T00:00:00"/>
    <n v="5"/>
    <s v="May"/>
    <s v="200098"/>
    <s v="Jenna Hall"/>
    <s v="338"/>
    <n v="2373"/>
    <n v="7"/>
    <n v="6644.4000000000015"/>
    <n v="949.20000000000016"/>
    <n v="0.28000000000000003"/>
    <n v="1860.4320000000005"/>
    <n v="0.28000000000000003"/>
    <s v="₹7 K"/>
  </r>
  <r>
    <s v="Gujarat"/>
    <s v="Vadodara"/>
    <s v="Women"/>
    <s v="Pants"/>
    <s v="100"/>
    <s v="407658"/>
    <s v="Rented"/>
    <d v="2020-08-17T00:00:00"/>
    <n v="1400"/>
    <s v="Thomas Thompson"/>
    <s v="M53"/>
    <s v="66967 Lisa Camp Suite 846 Christopherview, OK 31973"/>
    <s v="Landline"/>
    <s v="1534863276"/>
    <s v="11 AM - 8 PM"/>
    <n v="11"/>
    <s v="Not Available"/>
    <s v="Alarm"/>
    <s v="45138"/>
    <d v="2024-05-10T00:00:00"/>
    <n v="5"/>
    <s v="May"/>
    <s v="259289"/>
    <s v="Frank Jimenez"/>
    <s v="550"/>
    <n v="1544"/>
    <n v="6"/>
    <n v="3705.6000000000004"/>
    <n v="617.6"/>
    <n v="0.35"/>
    <n v="1296.96"/>
    <n v="0.35"/>
    <s v="₹4 K"/>
  </r>
  <r>
    <s v="Gujarat"/>
    <s v="Vadodara"/>
    <s v="Kids"/>
    <s v="Pants"/>
    <s v="3"/>
    <s v="430760"/>
    <s v="Rented"/>
    <d v="2023-06-29T00:00:00"/>
    <n v="1400"/>
    <s v="Chad Fisher"/>
    <s v="M12"/>
    <s v="696 Mitchell Mount East Stephaniechester, NE 07327"/>
    <s v="Landline"/>
    <s v="0880357020"/>
    <s v="10 AM - 9 PM"/>
    <n v="20"/>
    <s v="Available"/>
    <s v="Alarm"/>
    <s v="77424"/>
    <d v="2024-05-12T00:00:00"/>
    <n v="5"/>
    <s v="May"/>
    <s v="489921"/>
    <s v="Michelle Perkins"/>
    <s v="530"/>
    <n v="2679"/>
    <n v="1"/>
    <n v="1071.6000000000001"/>
    <n v="1071.6000000000001"/>
    <n v="0.28000000000000003"/>
    <n v="300.04800000000006"/>
    <n v="0.28000000000000003"/>
    <s v="₹1 K"/>
  </r>
  <r>
    <s v="Karnataka"/>
    <s v="Bengaluru"/>
    <s v="Women"/>
    <s v="Jeans"/>
    <s v="40"/>
    <s v="428857"/>
    <s v="Rented"/>
    <d v="2022-09-24T00:00:00"/>
    <n v="1300"/>
    <s v="Brian Brown"/>
    <s v="M41"/>
    <s v="801 Harris Pines Suite 668 Heathstad, AZ 84338"/>
    <s v="Landline"/>
    <s v="3015427207"/>
    <s v="10 AM - 9 PM"/>
    <n v="15"/>
    <s v="Available"/>
    <s v="CCTV, Alarm"/>
    <s v="78557"/>
    <d v="2024-05-02T00:00:00"/>
    <n v="5"/>
    <s v="May"/>
    <s v="769947"/>
    <s v="Gregory Ortiz"/>
    <s v="299"/>
    <n v="719"/>
    <n v="8"/>
    <n v="2300.8000000000002"/>
    <n v="287.60000000000002"/>
    <n v="0.35"/>
    <n v="805.28"/>
    <n v="0.35"/>
    <s v="₹2 K"/>
  </r>
  <r>
    <s v="Gujarat"/>
    <s v="Vadodara"/>
    <s v="Men"/>
    <s v="Skirts"/>
    <s v="89"/>
    <s v="431794"/>
    <s v="Rented"/>
    <d v="2022-06-06T00:00:00"/>
    <n v="1300"/>
    <s v="Andrea Hodges"/>
    <s v="M41"/>
    <s v="1148 Barnes Wells Johntown, MA 00878"/>
    <s v="Mobile"/>
    <s v="6174947197"/>
    <s v="9 AM - 8 PM"/>
    <n v="11"/>
    <s v="Not Available"/>
    <s v="CCTV, Alarm"/>
    <s v="76827"/>
    <d v="2024-05-08T00:00:00"/>
    <n v="5"/>
    <s v="May"/>
    <s v="282523"/>
    <s v="Hunter Jordan DDS"/>
    <s v="524"/>
    <n v="2371"/>
    <n v="8"/>
    <n v="7587.2000000000007"/>
    <n v="948.40000000000009"/>
    <n v="0.22"/>
    <n v="1669.1840000000002"/>
    <n v="0.22"/>
    <s v="₹8 K"/>
  </r>
  <r>
    <s v="Uttar Pradesh"/>
    <s v="Lucknow"/>
    <s v="Women"/>
    <s v="Jackets"/>
    <s v="21"/>
    <s v="426189"/>
    <s v="Owned"/>
    <d v="2022-06-09T00:00:00"/>
    <n v="1100"/>
    <s v="Nicholas Mills"/>
    <s v="M60"/>
    <s v="054 Galloway Burgs Apt. 330 West Justinmouth, MN 12235"/>
    <s v="Landline"/>
    <s v="19902631794"/>
    <s v="10 AM - 7 PM"/>
    <n v="7"/>
    <s v="Available"/>
    <s v="CCTV, Alarm"/>
    <s v="82413"/>
    <d v="2024-05-17T00:00:00"/>
    <n v="5"/>
    <s v="May"/>
    <s v="926618"/>
    <s v="Kyle Baker"/>
    <s v="632"/>
    <n v="1558"/>
    <n v="8"/>
    <n v="4985.6000000000004"/>
    <n v="623.20000000000005"/>
    <n v="0.35"/>
    <n v="1744.96"/>
    <n v="0.35"/>
    <s v="₹5 K"/>
  </r>
  <r>
    <s v="Goa"/>
    <s v="Goa"/>
    <s v="Kids"/>
    <s v="Pants"/>
    <s v="25"/>
    <s v="401423"/>
    <s v="Owned"/>
    <d v="2022-06-13T00:00:00"/>
    <n v="950"/>
    <s v="Alexander Sullivan"/>
    <s v="M35"/>
    <s v="2879 Taylor Mill Apt. 130 Lake Erinchester, VA 10205"/>
    <s v="Landline"/>
    <s v="5831636507"/>
    <s v="10 AM - 7 PM"/>
    <n v="7"/>
    <s v="Available"/>
    <s v="CCTV, Alarm"/>
    <s v="97622"/>
    <d v="2024-05-29T00:00:00"/>
    <n v="5"/>
    <s v="May"/>
    <s v="645778"/>
    <s v="Devon Allen"/>
    <s v="408"/>
    <n v="869"/>
    <n v="3"/>
    <n v="1042.8"/>
    <n v="347.59999999999997"/>
    <n v="0.28000000000000003"/>
    <n v="291.98400000000004"/>
    <n v="0.28000000000000003"/>
    <s v="₹1 K"/>
  </r>
  <r>
    <s v="Telangana"/>
    <s v="Hyderabad"/>
    <s v="Women"/>
    <s v="Pants"/>
    <s v="10"/>
    <s v="400151"/>
    <s v="Owned"/>
    <d v="2021-08-06T00:00:00"/>
    <n v="1100"/>
    <s v="William Cervantes"/>
    <s v="M53"/>
    <s v="USS Fischer FPO AA 30853"/>
    <s v="Mobile"/>
    <s v="8790955915"/>
    <s v="10 AM - 7 PM"/>
    <n v="8"/>
    <s v="Not Available"/>
    <s v="None"/>
    <s v="99205"/>
    <d v="2024-05-29T00:00:00"/>
    <n v="5"/>
    <s v="May"/>
    <s v="469769"/>
    <s v="Tracy Dalton"/>
    <s v="736"/>
    <n v="1582"/>
    <n v="1"/>
    <n v="632.80000000000007"/>
    <n v="632.80000000000007"/>
    <n v="0.35"/>
    <n v="221.48000000000002"/>
    <n v="0.35"/>
    <s v="₹632.8"/>
  </r>
  <r>
    <s v="Karnataka"/>
    <s v="Mysuru"/>
    <s v="Men"/>
    <s v="Jackets"/>
    <s v="31"/>
    <s v="417832"/>
    <s v="Rented"/>
    <d v="2023-12-29T00:00:00"/>
    <n v="1200"/>
    <s v="Tony Gonzalez"/>
    <s v="M23"/>
    <s v="70802 Eric Stream New Amandamouth, FL 67735"/>
    <s v="Landline"/>
    <s v="0167462033"/>
    <s v="9 AM - 8 PM"/>
    <n v="7"/>
    <s v="Not Available"/>
    <s v="CCTV, Alarm"/>
    <s v="15123"/>
    <d v="2024-05-17T00:00:00"/>
    <n v="5"/>
    <s v="May"/>
    <s v="923858"/>
    <s v="Andrew Oconnor"/>
    <s v="258"/>
    <n v="2110"/>
    <n v="5"/>
    <n v="4220"/>
    <n v="844"/>
    <n v="0.22"/>
    <n v="928.4"/>
    <n v="0.22"/>
    <s v="₹4 K"/>
  </r>
  <r>
    <s v="Maharashtra"/>
    <s v="Pune"/>
    <s v="Men"/>
    <s v="Hoodies"/>
    <s v="29"/>
    <s v="431720"/>
    <s v="Rented"/>
    <d v="2022-06-15T00:00:00"/>
    <n v="1400"/>
    <s v="Brandon Price"/>
    <s v="M79"/>
    <s v="PSC 4753, Box 4125 APO AP 18584"/>
    <s v="Landline"/>
    <s v="0218678394"/>
    <s v="10 AM - 9 PM"/>
    <n v="19"/>
    <s v="Not Available"/>
    <s v="None"/>
    <s v="24085"/>
    <d v="2024-05-19T00:00:00"/>
    <n v="5"/>
    <s v="May"/>
    <s v="408082"/>
    <s v="Brandon Thompson"/>
    <s v="934"/>
    <n v="2723"/>
    <n v="4"/>
    <n v="4356.8"/>
    <n v="1089.2"/>
    <n v="0.22"/>
    <n v="958.49600000000009"/>
    <n v="0.22"/>
    <s v="₹4 K"/>
  </r>
  <r>
    <s v="Maharashtra"/>
    <s v="Pune"/>
    <s v="Kids"/>
    <s v="Shoes"/>
    <s v="50"/>
    <s v="436287"/>
    <s v="Owned"/>
    <d v="2022-07-19T00:00:00"/>
    <n v="800"/>
    <s v="Briana Waters"/>
    <s v="M67"/>
    <s v="97191 Paul Summit Josephside, KS 84694"/>
    <s v="Landline"/>
    <s v="17841206142"/>
    <s v="10 AM - 7 PM"/>
    <n v="7"/>
    <s v="Not Available"/>
    <s v="CCTV"/>
    <s v="78730"/>
    <d v="2024-05-09T00:00:00"/>
    <n v="5"/>
    <s v="May"/>
    <s v="758246"/>
    <s v="Joshua Morgan"/>
    <s v="900"/>
    <n v="889"/>
    <n v="1"/>
    <n v="355.6"/>
    <n v="355.6"/>
    <n v="0.28000000000000003"/>
    <n v="99.568000000000012"/>
    <n v="0.28000000000000003"/>
    <s v="₹355.6"/>
  </r>
  <r>
    <s v="Gujarat"/>
    <s v="Vadodara"/>
    <s v="Kids"/>
    <s v="Jeans"/>
    <s v="61"/>
    <s v="438670"/>
    <s v="Rented"/>
    <d v="2024-03-08T00:00:00"/>
    <n v="1400"/>
    <s v="Corey Mills"/>
    <s v="M69"/>
    <s v="16459 Ryan Walk Apt. 330 Holmeston, IN 93534"/>
    <s v="Landline"/>
    <s v="5851753583"/>
    <s v="10 AM - 9 PM"/>
    <n v="18"/>
    <s v="Not Available"/>
    <s v="Alarm"/>
    <s v="48908"/>
    <d v="2024-05-19T00:00:00"/>
    <n v="5"/>
    <s v="May"/>
    <s v="296141"/>
    <s v="Michelle Buck"/>
    <s v="633"/>
    <n v="755"/>
    <n v="1"/>
    <n v="302"/>
    <n v="302"/>
    <n v="0.28000000000000003"/>
    <n v="84.56"/>
    <n v="0.28000000000000003"/>
    <s v="₹302"/>
  </r>
  <r>
    <s v="Tamil Nadu"/>
    <s v="Madurai"/>
    <s v="Women"/>
    <s v="Shoes"/>
    <s v="86"/>
    <s v="404281"/>
    <s v="Owned"/>
    <d v="2022-04-05T00:00:00"/>
    <n v="1200"/>
    <s v="Allison Johnson"/>
    <s v="M53"/>
    <s v="605 Martinez Bridge Suite 949 Port Jenniferstad, WA 44599"/>
    <s v="Landline"/>
    <s v="4155543035"/>
    <s v="10 AM - 7 PM"/>
    <n v="7"/>
    <s v="Not Available"/>
    <s v="CCTV"/>
    <s v="38373"/>
    <d v="2024-05-26T00:00:00"/>
    <n v="5"/>
    <s v="May"/>
    <s v="378859"/>
    <s v="William Fuentes"/>
    <s v="436"/>
    <n v="2541"/>
    <n v="5"/>
    <n v="5082"/>
    <n v="1016.4"/>
    <n v="0.35"/>
    <n v="1778.6999999999998"/>
    <n v="0.35"/>
    <s v="₹5 K"/>
  </r>
  <r>
    <s v="Chandigarh"/>
    <s v="Chandigarh"/>
    <s v="Men"/>
    <s v="Tops"/>
    <s v="34"/>
    <s v="435524"/>
    <s v="Rented"/>
    <d v="2020-01-21T00:00:00"/>
    <n v="800"/>
    <s v="Bonnie Olson"/>
    <s v="M31"/>
    <s v="34344 Jones Route Suite 061 Woodton, MS 74546"/>
    <s v="Landline"/>
    <s v="1910112929"/>
    <s v="11 AM - 8 PM"/>
    <n v="16"/>
    <s v="Not Available"/>
    <s v="CCTV, Alarm"/>
    <s v="87811"/>
    <d v="2024-05-09T00:00:00"/>
    <n v="5"/>
    <s v="May"/>
    <s v="576086"/>
    <s v="Justin Deleon"/>
    <s v="403"/>
    <n v="1813"/>
    <n v="2"/>
    <n v="1450.4"/>
    <n v="725.2"/>
    <n v="0.22"/>
    <n v="319.08800000000002"/>
    <n v="0.22"/>
    <s v="₹1 K"/>
  </r>
  <r>
    <s v="Gujarat"/>
    <s v="Ahmedabad"/>
    <s v="Kids"/>
    <s v="Tops"/>
    <s v="87"/>
    <s v="419445"/>
    <s v="Owned"/>
    <d v="2024-08-24T00:00:00"/>
    <n v="1100"/>
    <s v="Garrett Evans"/>
    <s v="M31"/>
    <s v="099 Shaffer Way Debbietown, TN 91860"/>
    <s v="Mobile"/>
    <s v="6134890547"/>
    <s v="10 AM - 7 PM"/>
    <n v="4"/>
    <s v="Available"/>
    <s v="None"/>
    <s v="86397"/>
    <d v="2024-05-29T00:00:00"/>
    <n v="5"/>
    <s v="May"/>
    <s v="547291"/>
    <s v="Kyle Miller"/>
    <s v="652"/>
    <n v="2950"/>
    <n v="3"/>
    <n v="3540"/>
    <n v="1180"/>
    <n v="0.28000000000000003"/>
    <n v="991.2"/>
    <n v="0.28000000000000003"/>
    <s v="₹4 K"/>
  </r>
  <r>
    <s v="Gujarat"/>
    <s v="Surat"/>
    <s v="Women"/>
    <s v="Jackets"/>
    <s v="71"/>
    <s v="439635"/>
    <s v="Rented"/>
    <d v="2023-07-13T00:00:00"/>
    <n v="1300"/>
    <s v="Carlos Morris"/>
    <s v="M90"/>
    <s v="60382 Zachary Garden Suite 609 Pierceton, OK 14676"/>
    <s v="Mobile"/>
    <s v="6686118865"/>
    <s v="9 AM - 8 PM"/>
    <n v="15"/>
    <s v="Not Available"/>
    <s v="CCTV, Alarm"/>
    <s v="20716"/>
    <d v="2024-05-28T00:00:00"/>
    <n v="5"/>
    <s v="May"/>
    <s v="980237"/>
    <s v="Nathan Johnson"/>
    <s v="329"/>
    <n v="1130"/>
    <n v="6"/>
    <n v="2712"/>
    <n v="452"/>
    <n v="0.35"/>
    <n v="949.19999999999993"/>
    <n v="0.35"/>
    <s v="₹3 K"/>
  </r>
  <r>
    <s v="Maharashtra"/>
    <s v="Nashik"/>
    <s v="Kids"/>
    <s v="Shoes"/>
    <s v="3"/>
    <s v="419496"/>
    <s v="Owned"/>
    <d v="2020-09-22T00:00:00"/>
    <n v="800"/>
    <s v="Zachary Kelly"/>
    <s v="M63"/>
    <s v="24082 Villegas Plain Gonzalezland, MS 53209"/>
    <s v="Landline"/>
    <s v="4544751255"/>
    <s v="9 AM - 8 PM"/>
    <n v="4"/>
    <s v="Available"/>
    <s v="CCTV, Alarm"/>
    <s v="85678"/>
    <d v="2024-05-23T00:00:00"/>
    <n v="5"/>
    <s v="May"/>
    <s v="108755"/>
    <s v="Amanda White"/>
    <s v="490"/>
    <n v="2043"/>
    <n v="5"/>
    <n v="4086"/>
    <n v="817.2"/>
    <n v="0.28000000000000003"/>
    <n v="1144.0800000000002"/>
    <n v="0.28000000000000003"/>
    <s v="₹4 K"/>
  </r>
  <r>
    <s v="Puducherry"/>
    <s v="Pondicherry"/>
    <s v="Kids"/>
    <s v="Skirts"/>
    <s v="53"/>
    <s v="432560"/>
    <s v="Owned"/>
    <d v="2020-09-09T00:00:00"/>
    <n v="950"/>
    <s v="Monica Stafford"/>
    <s v="M5"/>
    <s v="614 Mary Row Apt. 508 Mooreside, MD 81976"/>
    <s v="Mobile"/>
    <s v="6248078486"/>
    <s v="9 AM - 8 PM"/>
    <n v="13"/>
    <s v="Not Available"/>
    <s v="None"/>
    <s v="49006"/>
    <d v="2024-05-18T00:00:00"/>
    <n v="5"/>
    <s v="May"/>
    <s v="767352"/>
    <s v="Michaela Adams"/>
    <s v="880"/>
    <n v="2571"/>
    <n v="2"/>
    <n v="2056.8000000000002"/>
    <n v="1028.4000000000001"/>
    <n v="0.28000000000000003"/>
    <n v="575.90400000000011"/>
    <n v="0.28000000000000003"/>
    <s v="₹2 K"/>
  </r>
  <r>
    <s v="Bihar"/>
    <s v="Patna"/>
    <s v="Women"/>
    <s v="T-Shirts"/>
    <s v="10"/>
    <s v="427828"/>
    <s v="Rented"/>
    <d v="2024-03-20T00:00:00"/>
    <n v="1000"/>
    <s v="Briana Bailey"/>
    <s v="M39"/>
    <s v="891 Aguilar Ville Bethmouth, KY 80786"/>
    <s v="Mobile"/>
    <s v="7649296961"/>
    <s v="11 AM - 8 PM"/>
    <n v="12"/>
    <s v="Not Available"/>
    <s v="Alarm"/>
    <s v="81956"/>
    <d v="2024-05-10T00:00:00"/>
    <n v="5"/>
    <s v="May"/>
    <s v="827292"/>
    <s v="Leroy Vasquez"/>
    <s v="746"/>
    <n v="2064"/>
    <n v="8"/>
    <n v="6604.8"/>
    <n v="825.6"/>
    <n v="0.35"/>
    <n v="2311.6799999999998"/>
    <n v="0.35"/>
    <s v="₹7 K"/>
  </r>
  <r>
    <s v="Maharashtra"/>
    <s v="Thane"/>
    <s v="Men"/>
    <s v="Tops"/>
    <s v="30"/>
    <s v="431311"/>
    <s v="Owned"/>
    <d v="2021-08-03T00:00:00"/>
    <n v="800"/>
    <s v="Stephen Reeves"/>
    <s v="M85"/>
    <s v="453 Amanda Square Mendozastad, NH 74530"/>
    <s v="Landline"/>
    <s v="4204983849"/>
    <s v="11 AM - 8 PM"/>
    <n v="16"/>
    <s v="Available"/>
    <s v="None"/>
    <s v="81473"/>
    <d v="2024-05-29T00:00:00"/>
    <n v="5"/>
    <s v="May"/>
    <s v="997984"/>
    <s v="Robert Smith"/>
    <s v="773"/>
    <n v="2460"/>
    <n v="4"/>
    <n v="3936"/>
    <n v="984"/>
    <n v="0.22"/>
    <n v="865.92"/>
    <n v="0.22"/>
    <s v="₹4 K"/>
  </r>
  <r>
    <s v="Uttar Pradesh"/>
    <s v="Lucknow"/>
    <s v="Women"/>
    <s v="Hoodies"/>
    <s v="80"/>
    <s v="404045"/>
    <s v="Owned"/>
    <d v="2020-10-01T00:00:00"/>
    <n v="1300"/>
    <s v="Theresa Kelly"/>
    <s v="M84"/>
    <s v="88839 Miller Cliff Apt. 623 South Kaylaview, VA 33022"/>
    <s v="Landline"/>
    <s v="3286889079"/>
    <s v="9 AM - 8 PM"/>
    <n v="19"/>
    <s v="Available"/>
    <s v="CCTV, Alarm"/>
    <s v="37763"/>
    <d v="2024-05-05T00:00:00"/>
    <n v="5"/>
    <s v="May"/>
    <s v="787406"/>
    <s v="Susan Turner"/>
    <s v="347"/>
    <n v="2106"/>
    <n v="4"/>
    <n v="3369.6000000000004"/>
    <n v="842.40000000000009"/>
    <n v="0.35"/>
    <n v="1179.3600000000001"/>
    <n v="0.35"/>
    <s v="₹3 K"/>
  </r>
  <r>
    <s v="Uttar Pradesh"/>
    <s v="Kanpur"/>
    <s v="Kids"/>
    <s v="Jeans"/>
    <s v="52"/>
    <s v="406268"/>
    <s v="Rented"/>
    <d v="2021-03-25T00:00:00"/>
    <n v="1000"/>
    <s v="Leslie Hansen"/>
    <s v="M10"/>
    <s v="422 Thomas Ridges Apt. 686 Port Spencer, UT 76789"/>
    <s v="Landline"/>
    <s v="1139957871"/>
    <s v="10 AM - 7 PM"/>
    <n v="3"/>
    <s v="Available"/>
    <s v="Alarm"/>
    <s v="61714"/>
    <d v="2024-05-10T00:00:00"/>
    <n v="5"/>
    <s v="May"/>
    <s v="649988"/>
    <s v="Laura Boyle"/>
    <s v="251"/>
    <n v="2762"/>
    <n v="1"/>
    <n v="1104.8"/>
    <n v="1104.8"/>
    <n v="0.28000000000000003"/>
    <n v="309.34399999999999"/>
    <n v="0.28000000000000003"/>
    <s v="₹1 K"/>
  </r>
  <r>
    <s v="Gujarat"/>
    <s v="Ahmedabad"/>
    <s v="Women"/>
    <s v="Tops"/>
    <s v="1"/>
    <s v="415558"/>
    <s v="Owned"/>
    <d v="2021-04-13T00:00:00"/>
    <n v="1200"/>
    <s v="Jamie Curtis"/>
    <s v="M82"/>
    <s v="7267 John Green Katiemouth, CA 77103"/>
    <s v="Landline"/>
    <s v="0897681441"/>
    <s v="10 AM - 7 PM"/>
    <n v="4"/>
    <s v="Not Available"/>
    <s v="CCTV, Alarm"/>
    <s v="72296"/>
    <d v="2024-05-29T00:00:00"/>
    <n v="5"/>
    <s v="May"/>
    <s v="377602"/>
    <s v="Dana Salinas"/>
    <s v="961"/>
    <n v="1169"/>
    <n v="7"/>
    <n v="3273.2000000000003"/>
    <n v="467.6"/>
    <n v="0.35"/>
    <n v="1145.6200000000001"/>
    <n v="0.35"/>
    <s v="₹3 K"/>
  </r>
  <r>
    <s v="Gujarat"/>
    <s v="Vadodara"/>
    <s v="Kids"/>
    <s v="Pants"/>
    <s v="47"/>
    <s v="400232"/>
    <s v="Owned"/>
    <d v="2020-01-28T00:00:00"/>
    <n v="950"/>
    <s v="Katherine Smith"/>
    <s v="M83"/>
    <s v="018 Collins Coves Lake Josebury, MA 51599"/>
    <s v="Landline"/>
    <s v="5507223053"/>
    <s v="10 AM - 7 PM"/>
    <n v="11"/>
    <s v="Available"/>
    <s v="CCTV"/>
    <s v="86287"/>
    <d v="2024-05-20T00:00:00"/>
    <n v="5"/>
    <s v="May"/>
    <s v="730688"/>
    <s v="James Mata"/>
    <s v="575"/>
    <n v="1434"/>
    <n v="3"/>
    <n v="1720.8000000000002"/>
    <n v="573.6"/>
    <n v="0.28000000000000003"/>
    <n v="481.82400000000007"/>
    <n v="0.28000000000000003"/>
    <s v="₹2 K"/>
  </r>
  <r>
    <s v="Jharkhand"/>
    <s v="Ranchi"/>
    <s v="Kids"/>
    <s v="Pants"/>
    <s v="22"/>
    <s v="417963"/>
    <s v="Rented"/>
    <d v="2021-02-04T00:00:00"/>
    <n v="1000"/>
    <s v="Laura Hall"/>
    <s v="M55"/>
    <s v="40856 David Knoll Port Jenniferchester, NY 36314"/>
    <s v="Landline"/>
    <s v="1825544989"/>
    <s v="10 AM - 9 PM"/>
    <n v="13"/>
    <s v="Not Available"/>
    <s v="CCTV, Alarm"/>
    <s v="24797"/>
    <d v="2024-05-26T00:00:00"/>
    <n v="5"/>
    <s v="May"/>
    <s v="405547"/>
    <s v="Christopher Walton"/>
    <s v="854"/>
    <n v="2310"/>
    <n v="7"/>
    <n v="6468"/>
    <n v="924"/>
    <n v="0.28000000000000003"/>
    <n v="1811.0400000000002"/>
    <n v="0.28000000000000003"/>
    <s v="₹6 K"/>
  </r>
  <r>
    <s v="Assam"/>
    <s v="Guwahati"/>
    <s v="Men"/>
    <s v="Hoodies"/>
    <s v="15"/>
    <s v="430639"/>
    <s v="Rented"/>
    <d v="2023-05-14T00:00:00"/>
    <n v="1100"/>
    <s v="Sheila Smith"/>
    <s v="M26"/>
    <s v="06168 Samantha Walks Apt. 480 South Charlesstad, AL 39865"/>
    <s v="Landline"/>
    <s v="10509498527"/>
    <s v="11 AM - 8 PM"/>
    <n v="5"/>
    <s v="Not Available"/>
    <s v="Alarm"/>
    <s v="41362"/>
    <d v="2024-05-24T00:00:00"/>
    <n v="5"/>
    <s v="May"/>
    <s v="420843"/>
    <s v="Kaitlyn Harris"/>
    <s v="522"/>
    <n v="2806"/>
    <n v="3"/>
    <n v="3367.2000000000003"/>
    <n v="1122.4000000000001"/>
    <n v="0.22"/>
    <n v="740.78400000000011"/>
    <n v="0.22"/>
    <s v="₹3 K"/>
  </r>
  <r>
    <s v="Maharashtra"/>
    <s v="Nagpur"/>
    <s v="Kids"/>
    <s v="Dresses"/>
    <s v="67"/>
    <s v="435852"/>
    <s v="Owned"/>
    <d v="2023-08-20T00:00:00"/>
    <n v="800"/>
    <s v="Jason Bell"/>
    <s v="M83"/>
    <s v="308 Patterson Trafficway Apt. 541 North Leslieberg, TN 16103"/>
    <s v="Mobile"/>
    <s v="7121838551"/>
    <s v="11 AM - 8 PM"/>
    <n v="11"/>
    <s v="Not Available"/>
    <s v="Alarm"/>
    <s v="33663"/>
    <d v="2024-05-09T00:00:00"/>
    <n v="5"/>
    <s v="May"/>
    <s v="972963"/>
    <s v="Jeffrey Strickland"/>
    <s v="991"/>
    <n v="2744"/>
    <n v="2"/>
    <n v="2195.2000000000003"/>
    <n v="1097.6000000000001"/>
    <n v="0.28000000000000003"/>
    <n v="614.65600000000018"/>
    <n v="0.28000000000000003"/>
    <s v="₹2 K"/>
  </r>
  <r>
    <s v="Uttar Pradesh"/>
    <s v="Meerut"/>
    <s v="Women"/>
    <s v="Shoes"/>
    <s v="97"/>
    <s v="429531"/>
    <s v="Owned"/>
    <d v="2020-05-17T00:00:00"/>
    <n v="1200"/>
    <s v="Lisa Hamilton"/>
    <s v="M28"/>
    <s v="Unit 0625 Box 2624 DPO AA 93908"/>
    <s v="Landline"/>
    <s v="3766663955"/>
    <s v="11 AM - 8 PM"/>
    <n v="16"/>
    <s v="Available"/>
    <s v="CCTV"/>
    <s v="72929"/>
    <d v="2024-05-11T00:00:00"/>
    <n v="5"/>
    <s v="May"/>
    <s v="796612"/>
    <s v="Beth Greene"/>
    <s v="673"/>
    <n v="2365"/>
    <n v="2"/>
    <n v="1892"/>
    <n v="946"/>
    <n v="0.35"/>
    <n v="662.19999999999993"/>
    <n v="0.35"/>
    <s v="₹2 K"/>
  </r>
  <r>
    <s v="Jharkhand"/>
    <s v="Ranchi"/>
    <s v="Women"/>
    <s v="Hoodies"/>
    <s v="47"/>
    <s v="409454"/>
    <s v="Owned"/>
    <d v="2021-08-28T00:00:00"/>
    <n v="1200"/>
    <s v="Lindsay Howard"/>
    <s v="M80"/>
    <s v="35923 Gould Path Apt. 092 Colemanfurt, VA 53268"/>
    <s v="Mobile"/>
    <s v="6994559942"/>
    <s v="10 AM - 9 PM"/>
    <n v="19"/>
    <s v="Available"/>
    <s v="None"/>
    <s v="38252"/>
    <d v="2024-05-01T00:00:00"/>
    <n v="5"/>
    <s v="May"/>
    <s v="492495"/>
    <s v="Anthony Scott"/>
    <s v="580"/>
    <n v="2377"/>
    <n v="6"/>
    <n v="5704.8"/>
    <n v="950.80000000000007"/>
    <n v="0.35"/>
    <n v="1996.6799999999998"/>
    <n v="0.35"/>
    <s v="₹6 K"/>
  </r>
  <r>
    <s v="Gujarat"/>
    <s v="Surat"/>
    <s v="Men"/>
    <s v="Shirts"/>
    <s v="39"/>
    <s v="405273"/>
    <s v="Owned"/>
    <d v="2022-12-30T00:00:00"/>
    <n v="1200"/>
    <s v="Rebecca Jenkins"/>
    <s v="M46"/>
    <s v="20266 Sellers Manors Apt. 487 West Kellyfort, TN 96076"/>
    <s v="Landline"/>
    <s v="5439925130"/>
    <s v="10 AM - 9 PM"/>
    <n v="17"/>
    <s v="Not Available"/>
    <s v="CCTV"/>
    <s v="64521"/>
    <d v="2024-05-18T00:00:00"/>
    <n v="5"/>
    <s v="May"/>
    <s v="907235"/>
    <s v="Kathy Stewart"/>
    <s v="295"/>
    <n v="2619"/>
    <n v="3"/>
    <n v="3142.8"/>
    <n v="1047.6000000000001"/>
    <n v="0.22"/>
    <n v="691.41600000000005"/>
    <n v="0.22"/>
    <s v="₹3 K"/>
  </r>
  <r>
    <s v="Karnataka"/>
    <s v="Mysuru"/>
    <s v="Kids"/>
    <s v="T-Shirts"/>
    <s v="80"/>
    <s v="419728"/>
    <s v="Owned"/>
    <d v="2022-11-15T00:00:00"/>
    <n v="1400"/>
    <s v="Mary Williams"/>
    <s v="M94"/>
    <s v="206 Danielle Mountains Suite 381 Bobbyshire, CA 24529"/>
    <s v="Landline"/>
    <s v="0218028990"/>
    <s v="9 AM - 8 PM"/>
    <n v="18"/>
    <s v="Not Available"/>
    <s v="Alarm"/>
    <s v="67077"/>
    <d v="2024-05-22T00:00:00"/>
    <n v="5"/>
    <s v="May"/>
    <s v="644547"/>
    <s v="Alejandro Garza"/>
    <s v="744"/>
    <n v="780"/>
    <n v="7"/>
    <n v="2184"/>
    <n v="312"/>
    <n v="0.28000000000000003"/>
    <n v="611.5200000000001"/>
    <n v="0.28000000000000003"/>
    <s v="₹2 K"/>
  </r>
  <r>
    <s v="Jharkhand"/>
    <s v="Ranchi"/>
    <s v="Women"/>
    <s v="Sweaters"/>
    <s v="2"/>
    <s v="420528"/>
    <s v="Owned"/>
    <d v="2024-01-23T00:00:00"/>
    <n v="1200"/>
    <s v="Zachary Rubio"/>
    <s v="M15"/>
    <s v="21070 Mosley Row North Harold, MO 96014"/>
    <s v="Landline"/>
    <s v="13920454660"/>
    <s v="10 AM - 9 PM"/>
    <n v="15"/>
    <s v="Not Available"/>
    <s v="None"/>
    <s v="67612"/>
    <d v="2024-05-04T00:00:00"/>
    <n v="5"/>
    <s v="May"/>
    <s v="476808"/>
    <s v="Brittany Wood"/>
    <s v="297"/>
    <n v="1501"/>
    <n v="5"/>
    <n v="3002"/>
    <n v="600.4"/>
    <n v="0.35"/>
    <n v="1050.7"/>
    <n v="0.35"/>
    <s v="₹3 K"/>
  </r>
  <r>
    <s v="Uttar Pradesh"/>
    <s v="Varanasi"/>
    <s v="Women"/>
    <s v="Pants"/>
    <s v="75"/>
    <s v="427931"/>
    <s v="Rented"/>
    <d v="2021-01-17T00:00:00"/>
    <n v="1400"/>
    <s v="Adam Nichols"/>
    <s v="M27"/>
    <s v="362 Charles Landing South Alanburgh, WI 61970"/>
    <s v="Mobile"/>
    <s v="6142669668"/>
    <s v="10 AM - 9 PM"/>
    <n v="18"/>
    <s v="Not Available"/>
    <s v="CCTV"/>
    <s v="80554"/>
    <d v="2024-05-15T00:00:00"/>
    <n v="5"/>
    <s v="May"/>
    <s v="393670"/>
    <s v="Kenneth Nelson"/>
    <s v="581"/>
    <n v="2511"/>
    <n v="8"/>
    <n v="8035.2000000000007"/>
    <n v="1004.4000000000001"/>
    <n v="0.35"/>
    <n v="2812.32"/>
    <n v="0.35"/>
    <s v="₹8 K"/>
  </r>
  <r>
    <s v="West Bengal"/>
    <s v="Kolkata"/>
    <s v="Women"/>
    <s v="Jackets"/>
    <s v="24"/>
    <s v="419015"/>
    <s v="Owned"/>
    <d v="2021-01-07T00:00:00"/>
    <n v="1100"/>
    <s v="Jessica Garza"/>
    <s v="M35"/>
    <s v="11429 Daniels Shores Apt. 019 Michealberg, WA 04272"/>
    <s v="Mobile"/>
    <s v="7367836515"/>
    <s v="9 AM - 8 PM"/>
    <n v="15"/>
    <s v="Available"/>
    <s v="CCTV, Alarm"/>
    <s v="31743"/>
    <d v="2024-05-13T00:00:00"/>
    <n v="5"/>
    <s v="May"/>
    <s v="875059"/>
    <s v="Dale Anderson"/>
    <s v="791"/>
    <n v="2673"/>
    <n v="4"/>
    <n v="4276.8"/>
    <n v="1069.2"/>
    <n v="0.35"/>
    <n v="1496.8799999999999"/>
    <n v="0.35"/>
    <s v="₹4 K"/>
  </r>
  <r>
    <s v="Uttar Pradesh"/>
    <s v="Noida"/>
    <s v="Kids"/>
    <s v="T-Shirts"/>
    <s v="42"/>
    <s v="422515"/>
    <s v="Owned"/>
    <d v="2022-03-02T00:00:00"/>
    <n v="950"/>
    <s v="Karen Keller"/>
    <s v="M7"/>
    <s v="04602 Elliott Pine Suite 613 Flemingberg, PA 69604"/>
    <s v="Landline"/>
    <s v="3093072457"/>
    <s v="10 AM - 7 PM"/>
    <n v="3"/>
    <s v="Available"/>
    <s v="CCTV, Alarm"/>
    <s v="90141"/>
    <d v="2024-05-23T00:00:00"/>
    <n v="5"/>
    <s v="May"/>
    <s v="865642"/>
    <s v="Eric Miller"/>
    <s v="958"/>
    <n v="2504"/>
    <n v="8"/>
    <n v="8012.8"/>
    <n v="1001.6"/>
    <n v="0.28000000000000003"/>
    <n v="2243.5840000000003"/>
    <n v="0.28000000000000003"/>
    <s v="₹8 K"/>
  </r>
  <r>
    <s v="Maharashtra"/>
    <s v="Satara"/>
    <s v="Kids"/>
    <s v="Jeans"/>
    <s v="70"/>
    <s v="423674"/>
    <s v="Owned"/>
    <d v="2020-04-15T00:00:00"/>
    <n v="1000"/>
    <s v="Stephanie Hicks"/>
    <s v="M17"/>
    <s v="08702 Caldwell Garden Apt. 620 Lake Anthony, AZ 31470"/>
    <s v="Mobile"/>
    <s v="9542892659"/>
    <s v="9 AM - 8 PM"/>
    <n v="5"/>
    <s v="Not Available"/>
    <s v="None"/>
    <s v="63484"/>
    <d v="2024-05-29T00:00:00"/>
    <n v="5"/>
    <s v="May"/>
    <s v="411750"/>
    <s v="Tyler Jones"/>
    <s v="672"/>
    <n v="1247"/>
    <n v="1"/>
    <n v="498.8"/>
    <n v="498.8"/>
    <n v="0.28000000000000003"/>
    <n v="139.66400000000002"/>
    <n v="0.28000000000000003"/>
    <s v="₹498.8"/>
  </r>
  <r>
    <s v="Maharashtra"/>
    <s v="Thane"/>
    <s v="Women"/>
    <s v="T-Shirts"/>
    <s v="3"/>
    <s v="406544"/>
    <s v="Rented"/>
    <d v="2022-01-30T00:00:00"/>
    <n v="800"/>
    <s v="Stephen Miller"/>
    <s v="M2"/>
    <s v="PSC 8533, Box 0284 APO AE 69464"/>
    <s v="Mobile"/>
    <s v="9318369387"/>
    <s v="10 AM - 9 PM"/>
    <n v="13"/>
    <s v="Not Available"/>
    <s v="CCTV"/>
    <s v="18869"/>
    <d v="2024-05-09T00:00:00"/>
    <n v="5"/>
    <s v="May"/>
    <s v="566067"/>
    <s v="Juan Clark"/>
    <s v="204"/>
    <n v="1933"/>
    <n v="3"/>
    <n v="2319.6"/>
    <n v="773.19999999999993"/>
    <n v="0.35"/>
    <n v="811.8599999999999"/>
    <n v="0.35"/>
    <s v="₹2 K"/>
  </r>
  <r>
    <s v="Jharkhand"/>
    <s v="Ranchi"/>
    <s v="Women"/>
    <s v="Shirts"/>
    <s v="33"/>
    <s v="408133"/>
    <s v="Owned"/>
    <d v="2021-10-22T00:00:00"/>
    <n v="1000"/>
    <s v="Dale Allen"/>
    <s v="M65"/>
    <s v="184 Barton Stravenue Suite 421 New Kristin, FL 84518"/>
    <s v="Mobile"/>
    <s v="8143986971"/>
    <s v="11 AM - 8 PM"/>
    <n v="17"/>
    <s v="Not Available"/>
    <s v="CCTV, Alarm"/>
    <s v="12865"/>
    <d v="2024-05-04T00:00:00"/>
    <n v="5"/>
    <s v="May"/>
    <s v="757862"/>
    <s v="Joshua Mercado"/>
    <s v="784"/>
    <n v="2524"/>
    <n v="7"/>
    <n v="7067.2000000000007"/>
    <n v="1009.6000000000001"/>
    <n v="0.35"/>
    <n v="2473.52"/>
    <n v="0.35"/>
    <s v="₹7 K"/>
  </r>
  <r>
    <s v="Chandigarh"/>
    <s v="Chandigarh"/>
    <s v="Men"/>
    <s v="Tops"/>
    <s v="42"/>
    <s v="420013"/>
    <s v="Rented"/>
    <d v="2022-08-26T00:00:00"/>
    <n v="950"/>
    <s v="Derrick Wagner"/>
    <s v="M59"/>
    <s v="70310 Lewis Ridge Suite 930 New Stacyville, WA 24937"/>
    <s v="Landline"/>
    <s v="4812323656"/>
    <s v="11 AM - 8 PM"/>
    <n v="17"/>
    <s v="Available"/>
    <s v="Alarm"/>
    <s v="64639"/>
    <d v="2024-05-16T00:00:00"/>
    <n v="5"/>
    <s v="May"/>
    <s v="221402"/>
    <s v="Michelle Alvarez"/>
    <s v="349"/>
    <n v="1020"/>
    <n v="4"/>
    <n v="1632"/>
    <n v="408"/>
    <n v="0.22"/>
    <n v="359.04"/>
    <n v="0.22"/>
    <s v="₹2 K"/>
  </r>
  <r>
    <s v="Uttar Pradesh"/>
    <s v="Kanpur"/>
    <s v="Women"/>
    <s v="Jackets"/>
    <s v="38"/>
    <s v="419608"/>
    <s v="Rented"/>
    <d v="2022-04-14T00:00:00"/>
    <n v="1300"/>
    <s v="Megan Dunlap"/>
    <s v="M82"/>
    <s v="0840 Morrow Mount New Kellyhaven, NV 53681"/>
    <s v="Mobile"/>
    <s v="6154170266"/>
    <s v="10 AM - 9 PM"/>
    <n v="4"/>
    <s v="Available"/>
    <s v="Alarm"/>
    <s v="69385"/>
    <d v="2024-05-10T00:00:00"/>
    <n v="5"/>
    <s v="May"/>
    <s v="956295"/>
    <s v="William Long"/>
    <s v="879"/>
    <n v="699"/>
    <n v="8"/>
    <n v="2236.8000000000002"/>
    <n v="279.60000000000002"/>
    <n v="0.35"/>
    <n v="782.88"/>
    <n v="0.35"/>
    <s v="₹2 K"/>
  </r>
  <r>
    <s v="West Bengal"/>
    <s v="Kolkata"/>
    <s v="Kids"/>
    <s v="Shirts"/>
    <s v="14"/>
    <s v="414267"/>
    <s v="Rented"/>
    <d v="2021-12-27T00:00:00"/>
    <n v="1300"/>
    <s v="William Warren"/>
    <s v="M27"/>
    <s v="756 Dixon Pines Apt. 694 Debrafort, NV 64393"/>
    <s v="Landline"/>
    <s v="18046877191"/>
    <s v="10 AM - 7 PM"/>
    <n v="15"/>
    <s v="Available"/>
    <s v="CCTV, Alarm"/>
    <s v="60244"/>
    <d v="2024-05-08T00:00:00"/>
    <n v="5"/>
    <s v="May"/>
    <s v="838625"/>
    <s v="Ashley Simmons"/>
    <s v="566"/>
    <n v="1956"/>
    <n v="3"/>
    <n v="2347.2000000000003"/>
    <n v="782.40000000000009"/>
    <n v="0.28000000000000003"/>
    <n v="657.21600000000012"/>
    <n v="0.28000000000000003"/>
    <s v="₹2 K"/>
  </r>
  <r>
    <s v="Andhra Pradesh"/>
    <s v="Visakhapatnam"/>
    <s v="Men"/>
    <s v="Jackets"/>
    <s v="96"/>
    <s v="423110"/>
    <s v="Rented"/>
    <d v="2023-04-13T00:00:00"/>
    <n v="1200"/>
    <s v="William Delgado"/>
    <s v="M42"/>
    <s v="USNS Sampson FPO AE 55481"/>
    <s v="Landline"/>
    <s v="3451956632"/>
    <s v="11 AM - 8 PM"/>
    <n v="4"/>
    <s v="Not Available"/>
    <s v="Alarm"/>
    <s v="71253"/>
    <d v="2024-05-31T00:00:00"/>
    <n v="5"/>
    <s v="May"/>
    <s v="638309"/>
    <s v="Daniel Davis"/>
    <s v="542"/>
    <n v="613"/>
    <n v="6"/>
    <n v="1471.2"/>
    <n v="245.20000000000002"/>
    <n v="0.22"/>
    <n v="323.66399999999999"/>
    <n v="0.22"/>
    <s v="₹1 K"/>
  </r>
  <r>
    <s v="Maharashtra"/>
    <s v="Nagpur"/>
    <s v="Kids"/>
    <s v="Tops"/>
    <s v="8"/>
    <s v="404269"/>
    <s v="Owned"/>
    <d v="2022-08-21T00:00:00"/>
    <n v="1000"/>
    <s v="Jeffery Miller"/>
    <s v="M69"/>
    <s v="963 Lopez Points West Joseph, AZ 13267"/>
    <s v="Mobile"/>
    <s v="7362728384"/>
    <s v="9 AM - 8 PM"/>
    <n v="19"/>
    <s v="Available"/>
    <s v="CCTV"/>
    <s v="14475"/>
    <d v="2024-05-28T00:00:00"/>
    <n v="5"/>
    <s v="May"/>
    <s v="968163"/>
    <s v="Natasha Mcguire"/>
    <s v="816"/>
    <n v="1114"/>
    <n v="7"/>
    <n v="3119.2000000000003"/>
    <n v="445.6"/>
    <n v="0.28000000000000003"/>
    <n v="873.3760000000002"/>
    <n v="0.28000000000000003"/>
    <s v="₹3 K"/>
  </r>
  <r>
    <s v="Puducherry"/>
    <s v="Pondicherry"/>
    <s v="Women"/>
    <s v="Jackets"/>
    <s v="80"/>
    <s v="400174"/>
    <s v="Rented"/>
    <d v="2023-08-22T00:00:00"/>
    <n v="1100"/>
    <s v="Angela Fry"/>
    <s v="M88"/>
    <s v="38513 Christina Squares Deanville, MT 68652"/>
    <s v="Mobile"/>
    <s v="7380674279"/>
    <s v="10 AM - 9 PM"/>
    <n v="7"/>
    <s v="Available"/>
    <s v="None"/>
    <s v="97171"/>
    <d v="2024-05-28T00:00:00"/>
    <n v="5"/>
    <s v="May"/>
    <s v="163419"/>
    <s v="David Craig"/>
    <s v="375"/>
    <n v="884"/>
    <n v="2"/>
    <n v="707.2"/>
    <n v="353.6"/>
    <n v="0.35"/>
    <n v="247.52"/>
    <n v="0.35"/>
    <s v="₹707.2"/>
  </r>
  <r>
    <s v="Madhya Pradesh"/>
    <s v="Bhopal"/>
    <s v="Kids"/>
    <s v="Dresses"/>
    <s v="82"/>
    <s v="436406"/>
    <s v="Rented"/>
    <d v="2021-11-14T00:00:00"/>
    <n v="800"/>
    <s v="Adam Mills"/>
    <s v="M53"/>
    <s v="787 Ferguson Roads Johnsonberg, NY 25809"/>
    <s v="Landline"/>
    <s v="3740219173"/>
    <s v="9 AM - 8 PM"/>
    <n v="10"/>
    <s v="Available"/>
    <s v="CCTV, Alarm"/>
    <s v="39918"/>
    <d v="2024-05-05T00:00:00"/>
    <n v="5"/>
    <s v="May"/>
    <s v="558177"/>
    <s v="Jessica Horton"/>
    <s v="719"/>
    <n v="1565"/>
    <n v="6"/>
    <n v="3756"/>
    <n v="626"/>
    <n v="0.28000000000000003"/>
    <n v="1051.68"/>
    <n v="0.28000000000000003"/>
    <s v="₹4 K"/>
  </r>
  <r>
    <s v="Maharashtra"/>
    <s v="Nagpur"/>
    <s v="Men"/>
    <s v="Shoes"/>
    <s v="28"/>
    <s v="418730"/>
    <s v="Rented"/>
    <d v="2020-10-03T00:00:00"/>
    <n v="1300"/>
    <s v="Kayla Silva"/>
    <s v="M6"/>
    <s v="4837 Thomas Estates Apt. 834 North John, CT 60577"/>
    <s v="Mobile"/>
    <s v="7912717358"/>
    <s v="9 AM - 8 PM"/>
    <n v="11"/>
    <s v="Available"/>
    <s v="None"/>
    <s v="72461"/>
    <d v="2024-05-08T00:00:00"/>
    <n v="5"/>
    <s v="May"/>
    <s v="256782"/>
    <s v="Andrea Estrada"/>
    <s v="300"/>
    <n v="2951"/>
    <n v="4"/>
    <n v="4721.6000000000004"/>
    <n v="1180.4000000000001"/>
    <n v="0.22"/>
    <n v="1038.7520000000002"/>
    <n v="0.22"/>
    <s v="₹5 K"/>
  </r>
  <r>
    <s v="Uttar Pradesh"/>
    <s v="Kanpur"/>
    <s v="Women"/>
    <s v="Shirts"/>
    <s v="2"/>
    <s v="407081"/>
    <s v="Rented"/>
    <d v="2023-05-17T00:00:00"/>
    <n v="800"/>
    <s v="Emma Anderson"/>
    <s v="M26"/>
    <s v="80252 Kevin Lodge Apt. 624 South Mason, DE 41911"/>
    <s v="Landline"/>
    <s v="4556676117"/>
    <s v="11 AM - 8 PM"/>
    <n v="12"/>
    <s v="Not Available"/>
    <s v="CCTV, Alarm"/>
    <s v="35617"/>
    <d v="2024-05-20T00:00:00"/>
    <n v="5"/>
    <s v="May"/>
    <s v="963530"/>
    <s v="Kristen Robbins"/>
    <s v="894"/>
    <n v="1831"/>
    <n v="4"/>
    <n v="2929.6000000000004"/>
    <n v="732.40000000000009"/>
    <n v="0.35"/>
    <n v="1025.3600000000001"/>
    <n v="0.35"/>
    <s v="₹3 K"/>
  </r>
  <r>
    <s v="Tamil Nadu"/>
    <s v="Madurai"/>
    <s v="Men"/>
    <s v="Jackets"/>
    <s v="49"/>
    <s v="436645"/>
    <s v="Owned"/>
    <d v="2023-12-28T00:00:00"/>
    <n v="1400"/>
    <s v="David Cameron"/>
    <s v="M10"/>
    <s v="67735 Young Canyon West Donnaburgh, UT 37700"/>
    <s v="Landline"/>
    <s v="4273703052"/>
    <s v="10 AM - 9 PM"/>
    <n v="11"/>
    <s v="Available"/>
    <s v="None"/>
    <s v="30504"/>
    <d v="2024-05-26T00:00:00"/>
    <n v="5"/>
    <s v="May"/>
    <s v="694646"/>
    <s v="Joseph Smith"/>
    <s v="937"/>
    <n v="1898"/>
    <n v="4"/>
    <n v="3036.8"/>
    <n v="759.2"/>
    <n v="0.22"/>
    <n v="668.096"/>
    <n v="0.22"/>
    <s v="₹3 K"/>
  </r>
  <r>
    <s v="Karnataka"/>
    <s v="Mysuru"/>
    <s v="Kids"/>
    <s v="T-Shirts"/>
    <s v="72"/>
    <s v="401084"/>
    <s v="Owned"/>
    <d v="2020-10-05T00:00:00"/>
    <n v="1000"/>
    <s v="Christopher Woods"/>
    <s v="M78"/>
    <s v="51154 Hunt Plains Laurenside, SC 74180"/>
    <s v="Mobile"/>
    <s v="6321868508"/>
    <s v="9 AM - 8 PM"/>
    <n v="19"/>
    <s v="Available"/>
    <s v="CCTV, Alarm"/>
    <s v="98789"/>
    <d v="2024-05-28T00:00:00"/>
    <n v="5"/>
    <s v="May"/>
    <s v="665796"/>
    <s v="Allison Day"/>
    <s v="293"/>
    <n v="2017"/>
    <n v="7"/>
    <n v="5647.6"/>
    <n v="806.80000000000007"/>
    <n v="0.28000000000000003"/>
    <n v="1581.3280000000002"/>
    <n v="0.28000000000000003"/>
    <s v="₹6 K"/>
  </r>
  <r>
    <s v="Puducherry"/>
    <s v="Pondicherry"/>
    <s v="Kids"/>
    <s v="Tops"/>
    <s v="85"/>
    <s v="402743"/>
    <s v="Rented"/>
    <d v="2024-08-11T00:00:00"/>
    <n v="1200"/>
    <s v="Adrian Mendez"/>
    <s v="M72"/>
    <s v="470 Alex Mountain Jameshaven, LA 80440"/>
    <s v="Landline"/>
    <s v="4402382076"/>
    <s v="11 AM - 8 PM"/>
    <n v="14"/>
    <s v="Not Available"/>
    <s v="Alarm"/>
    <s v="13144"/>
    <d v="2024-05-28T00:00:00"/>
    <n v="5"/>
    <s v="May"/>
    <s v="743961"/>
    <s v="Anthony White"/>
    <s v="473"/>
    <n v="801"/>
    <n v="7"/>
    <n v="2242.8000000000002"/>
    <n v="320.40000000000003"/>
    <n v="0.28000000000000003"/>
    <n v="627.98400000000015"/>
    <n v="0.28000000000000003"/>
    <s v="₹2 K"/>
  </r>
  <r>
    <s v="Gujarat"/>
    <s v="Vadodara"/>
    <s v="Men"/>
    <s v="Sweaters"/>
    <s v="2"/>
    <s v="415412"/>
    <s v="Owned"/>
    <d v="2021-07-14T00:00:00"/>
    <n v="950"/>
    <s v="Carl Lee"/>
    <s v="M42"/>
    <s v="USNS Robinson FPO AE 94298"/>
    <s v="Landline"/>
    <s v="14673093777"/>
    <s v="10 AM - 9 PM"/>
    <n v="19"/>
    <s v="Available"/>
    <s v="None"/>
    <s v="86965"/>
    <d v="2024-05-17T00:00:00"/>
    <n v="5"/>
    <s v="May"/>
    <s v="100701"/>
    <s v="Scott Rodriguez"/>
    <s v="916"/>
    <n v="769"/>
    <n v="5"/>
    <n v="1538"/>
    <n v="307.60000000000002"/>
    <n v="0.22"/>
    <n v="338.36"/>
    <n v="0.22"/>
    <s v="₹2 K"/>
  </r>
  <r>
    <s v="Gujarat"/>
    <s v="Vadodara"/>
    <s v="Kids"/>
    <s v="Skirts"/>
    <s v="9"/>
    <s v="434708"/>
    <s v="Rented"/>
    <d v="2020-02-04T00:00:00"/>
    <n v="1400"/>
    <s v="Rickey Greene"/>
    <s v="M2"/>
    <s v="5677 Williams Shoals North Annafurt, CA 01153"/>
    <s v="Mobile"/>
    <s v="6299344120"/>
    <s v="9 AM - 8 PM"/>
    <n v="6"/>
    <s v="Not Available"/>
    <s v="None"/>
    <s v="59182"/>
    <d v="2024-05-11T00:00:00"/>
    <n v="5"/>
    <s v="May"/>
    <s v="572764"/>
    <s v="Tasha Goodwin"/>
    <s v="572"/>
    <n v="1413"/>
    <n v="4"/>
    <n v="2260.8000000000002"/>
    <n v="565.20000000000005"/>
    <n v="0.28000000000000003"/>
    <n v="633.02400000000011"/>
    <n v="0.28000000000000003"/>
    <s v="₹2 K"/>
  </r>
  <r>
    <s v="Haryana"/>
    <s v="Faridabad"/>
    <s v="Women"/>
    <s v="Shirts"/>
    <s v="73"/>
    <s v="403855"/>
    <s v="Owned"/>
    <d v="2022-10-23T00:00:00"/>
    <n v="1300"/>
    <s v="Erin Walker"/>
    <s v="M51"/>
    <s v="0006 John Throughway Jenniferbury, DC 14117"/>
    <s v="Landline"/>
    <s v="0793139382"/>
    <s v="10 AM - 7 PM"/>
    <n v="8"/>
    <s v="Available"/>
    <s v="None"/>
    <s v="44659"/>
    <d v="2024-05-04T00:00:00"/>
    <n v="5"/>
    <s v="May"/>
    <s v="962622"/>
    <s v="Joseph Wilson"/>
    <s v="861"/>
    <n v="1057"/>
    <n v="4"/>
    <n v="1691.2"/>
    <n v="422.8"/>
    <n v="0.35"/>
    <n v="591.91999999999996"/>
    <n v="0.35"/>
    <s v="₹2 K"/>
  </r>
  <r>
    <s v="Uttar Pradesh"/>
    <s v="Noida"/>
    <s v="Kids"/>
    <s v="Shoes"/>
    <s v="99"/>
    <s v="412528"/>
    <s v="Owned"/>
    <d v="2020-10-27T00:00:00"/>
    <n v="1300"/>
    <s v="Austin Hensley"/>
    <s v="M90"/>
    <s v="48156 Danielle Land Hicksshire, MO 49634"/>
    <s v="Landline"/>
    <s v="16332464193"/>
    <s v="11 AM - 8 PM"/>
    <n v="14"/>
    <s v="Not Available"/>
    <s v="None"/>
    <s v="31430"/>
    <d v="2024-05-21T00:00:00"/>
    <n v="5"/>
    <s v="May"/>
    <s v="246497"/>
    <s v="Billy Dunlap"/>
    <s v="768"/>
    <n v="2279"/>
    <n v="7"/>
    <n v="6381.2000000000007"/>
    <n v="911.60000000000014"/>
    <n v="0.28000000000000003"/>
    <n v="1786.7360000000003"/>
    <n v="0.28000000000000003"/>
    <s v="₹6 K"/>
  </r>
  <r>
    <s v="Telangana"/>
    <s v="Hyderabad"/>
    <s v="Women"/>
    <s v="Pants"/>
    <s v="97"/>
    <s v="433999"/>
    <s v="Rented"/>
    <d v="2023-02-17T00:00:00"/>
    <n v="1100"/>
    <s v="Dr. Kevin Jones"/>
    <s v="M48"/>
    <s v="387 Kelly Cliffs Mariahaven, SD 07883"/>
    <s v="Mobile"/>
    <s v="9042351211"/>
    <s v="10 AM - 7 PM"/>
    <n v="19"/>
    <s v="Not Available"/>
    <s v="Alarm"/>
    <s v="80675"/>
    <d v="2024-05-20T00:00:00"/>
    <n v="5"/>
    <s v="May"/>
    <s v="316542"/>
    <s v="Lisa Caldwell"/>
    <s v="545"/>
    <n v="2144"/>
    <n v="4"/>
    <n v="3430.4"/>
    <n v="857.6"/>
    <n v="0.35"/>
    <n v="1200.6399999999999"/>
    <n v="0.35"/>
    <s v="₹3 K"/>
  </r>
  <r>
    <s v="Andhra Pradesh"/>
    <s v="Visakhapatnam"/>
    <s v="Women"/>
    <s v="Tops"/>
    <s v="18"/>
    <s v="413052"/>
    <s v="Rented"/>
    <d v="2023-02-27T00:00:00"/>
    <n v="1200"/>
    <s v="John Cuevas"/>
    <s v="M4"/>
    <s v="513 Hernandez Islands Timothyborough, TN 53183"/>
    <s v="Landline"/>
    <s v="5134119234"/>
    <s v="9 AM - 8 PM"/>
    <n v="18"/>
    <s v="Not Available"/>
    <s v="None"/>
    <s v="92018"/>
    <d v="2024-05-30T00:00:00"/>
    <n v="5"/>
    <s v="May"/>
    <s v="270292"/>
    <s v="Emily Everett MD"/>
    <s v="443"/>
    <n v="2896"/>
    <n v="3"/>
    <n v="3475.2000000000003"/>
    <n v="1158.4000000000001"/>
    <n v="0.35"/>
    <n v="1216.32"/>
    <n v="0.35"/>
    <s v="₹3 K"/>
  </r>
  <r>
    <s v="Tamil Nadu"/>
    <s v="Coimbatore"/>
    <s v="Women"/>
    <s v="Dresses"/>
    <s v="71"/>
    <s v="413077"/>
    <s v="Rented"/>
    <d v="2020-10-31T00:00:00"/>
    <n v="1200"/>
    <s v="Ashley Mcdonald"/>
    <s v="M9"/>
    <s v="8562 Elizabeth Stravenue Apt. 155 New Shanehaven, CA 29152"/>
    <s v="Landline"/>
    <s v="1451764782"/>
    <s v="10 AM - 7 PM"/>
    <n v="12"/>
    <s v="Available"/>
    <s v="Alarm"/>
    <s v="79626"/>
    <d v="2024-05-22T00:00:00"/>
    <n v="5"/>
    <s v="May"/>
    <s v="672679"/>
    <s v="Willie Schaefer"/>
    <s v="303"/>
    <n v="1409"/>
    <n v="4"/>
    <n v="2254.4"/>
    <n v="563.6"/>
    <n v="0.35"/>
    <n v="789.04"/>
    <n v="0.35"/>
    <s v="₹2 K"/>
  </r>
  <r>
    <s v="Maharashtra"/>
    <s v="Satara"/>
    <s v="Kids"/>
    <s v="Jackets"/>
    <s v="8"/>
    <s v="433187"/>
    <s v="Owned"/>
    <d v="2021-02-23T00:00:00"/>
    <n v="1200"/>
    <s v="Scott Moore"/>
    <s v="M6"/>
    <s v="773 Kramer Crescent Suite 061 East Dakota, KY 44543"/>
    <s v="Landline"/>
    <s v="1229317879"/>
    <s v="11 AM - 8 PM"/>
    <n v="17"/>
    <s v="Available"/>
    <s v="CCTV"/>
    <s v="55904"/>
    <d v="2024-05-25T00:00:00"/>
    <n v="5"/>
    <s v="May"/>
    <s v="319670"/>
    <s v="Jennifer Davis"/>
    <s v="901"/>
    <n v="779"/>
    <n v="4"/>
    <n v="1246.4000000000001"/>
    <n v="311.60000000000002"/>
    <n v="0.28000000000000003"/>
    <n v="348.99200000000008"/>
    <n v="0.28000000000000003"/>
    <s v="₹1 K"/>
  </r>
  <r>
    <s v="Maharashtra"/>
    <s v="Solapur"/>
    <s v="Kids"/>
    <s v="Tops"/>
    <s v="9"/>
    <s v="420871"/>
    <s v="Owned"/>
    <d v="2024-02-18T00:00:00"/>
    <n v="950"/>
    <s v="Elizabeth Matthews"/>
    <s v="M29"/>
    <s v="9105 Charles Parkways Suite 595 Stevenhaven, NM 84517"/>
    <s v="Mobile"/>
    <s v="6019171124"/>
    <s v="10 AM - 9 PM"/>
    <n v="3"/>
    <s v="Not Available"/>
    <s v="CCTV"/>
    <s v="29426"/>
    <d v="2024-05-20T00:00:00"/>
    <n v="5"/>
    <s v="May"/>
    <s v="853787"/>
    <s v="Dustin Moore"/>
    <s v="383"/>
    <n v="625"/>
    <n v="3"/>
    <n v="750"/>
    <n v="250"/>
    <n v="0.28000000000000003"/>
    <n v="210.00000000000003"/>
    <n v="0.28000000000000003"/>
    <s v="₹750"/>
  </r>
  <r>
    <s v="Jharkhand"/>
    <s v="Ranchi"/>
    <s v="Men"/>
    <s v="Hoodies"/>
    <s v="9"/>
    <s v="432619"/>
    <s v="Owned"/>
    <d v="2023-03-08T00:00:00"/>
    <n v="1100"/>
    <s v="Jacob Jensen"/>
    <s v="M10"/>
    <s v="678 Johnathan Ports Lake Keith, NV 67509"/>
    <s v="Landline"/>
    <s v="15016096572"/>
    <s v="9 AM - 8 PM"/>
    <n v="8"/>
    <s v="Not Available"/>
    <s v="Alarm"/>
    <s v="91145"/>
    <d v="2024-05-29T00:00:00"/>
    <n v="5"/>
    <s v="May"/>
    <s v="381488"/>
    <s v="Kim Davis"/>
    <s v="571"/>
    <n v="1667"/>
    <n v="6"/>
    <n v="4000.8"/>
    <n v="666.80000000000007"/>
    <n v="0.22"/>
    <n v="880.17600000000004"/>
    <n v="0.22"/>
    <s v="₹4 K"/>
  </r>
  <r>
    <s v="Karnataka"/>
    <s v="Bengaluru"/>
    <s v="Men"/>
    <s v="Shoes"/>
    <s v="12"/>
    <s v="418851"/>
    <s v="Owned"/>
    <d v="2024-06-06T00:00:00"/>
    <n v="1000"/>
    <s v="Stephen Bean"/>
    <s v="M44"/>
    <s v="2670 Michele Mountains East Krystal, NV 53191"/>
    <s v="Mobile"/>
    <s v="7791441478"/>
    <s v="10 AM - 9 PM"/>
    <n v="19"/>
    <s v="Available"/>
    <s v="CCTV"/>
    <s v="89705"/>
    <d v="2024-05-04T00:00:00"/>
    <n v="5"/>
    <s v="May"/>
    <s v="541710"/>
    <s v="Shannon Nicholson"/>
    <s v="618"/>
    <n v="1401"/>
    <n v="4"/>
    <n v="2241.6"/>
    <n v="560.4"/>
    <n v="0.22"/>
    <n v="493.15199999999999"/>
    <n v="0.22"/>
    <s v="₹2 K"/>
  </r>
  <r>
    <s v="Karnataka"/>
    <s v="Mysuru"/>
    <s v="Women"/>
    <s v="Sweaters"/>
    <s v="26"/>
    <s v="402011"/>
    <s v="Owned"/>
    <d v="2022-01-08T00:00:00"/>
    <n v="1200"/>
    <s v="Teresa Haney"/>
    <s v="M84"/>
    <s v="87085 Hensley Glen Suite 792 Lake Connie, NC 29923"/>
    <s v="Landline"/>
    <s v="5474059510"/>
    <s v="9 AM - 8 PM"/>
    <n v="15"/>
    <s v="Not Available"/>
    <s v="None"/>
    <s v="25957"/>
    <d v="2024-05-15T00:00:00"/>
    <n v="5"/>
    <s v="May"/>
    <s v="692498"/>
    <s v="Julie Hernandez"/>
    <s v="337"/>
    <n v="620"/>
    <n v="7"/>
    <n v="1736"/>
    <n v="248"/>
    <n v="0.35"/>
    <n v="607.59999999999991"/>
    <n v="0.35"/>
    <s v="₹2 K"/>
  </r>
  <r>
    <s v="Maharashtra"/>
    <s v="Nagpur"/>
    <s v="Women"/>
    <s v="Pants"/>
    <s v="99"/>
    <s v="413942"/>
    <s v="Owned"/>
    <d v="2021-05-12T00:00:00"/>
    <n v="1100"/>
    <s v="Alicia Acosta"/>
    <s v="M13"/>
    <s v="098 White Camp Suite 238 New Damon, ID 84090"/>
    <s v="Landline"/>
    <s v="3169792669"/>
    <s v="10 AM - 7 PM"/>
    <n v="13"/>
    <s v="Not Available"/>
    <s v="CCTV"/>
    <s v="38306"/>
    <d v="2024-05-25T00:00:00"/>
    <n v="5"/>
    <s v="May"/>
    <s v="901770"/>
    <s v="Lynn Jones"/>
    <s v="512"/>
    <n v="739"/>
    <n v="8"/>
    <n v="2364.8000000000002"/>
    <n v="295.60000000000002"/>
    <n v="0.35"/>
    <n v="827.68000000000006"/>
    <n v="0.35"/>
    <s v="₹2 K"/>
  </r>
  <r>
    <s v="Tamil Nadu"/>
    <s v="Chennai"/>
    <s v="Men"/>
    <s v="Sweaters"/>
    <s v="93"/>
    <s v="434375"/>
    <s v="Rented"/>
    <d v="2022-01-26T00:00:00"/>
    <n v="950"/>
    <s v="Michael Hensley"/>
    <s v="M14"/>
    <s v="71779 Ronald Rapids East Doris, NH 65172"/>
    <s v="Landline"/>
    <s v="2404700654"/>
    <s v="10 AM - 9 PM"/>
    <n v="18"/>
    <s v="Available"/>
    <s v="CCTV, Alarm"/>
    <s v="79433"/>
    <d v="2024-05-25T00:00:00"/>
    <n v="5"/>
    <s v="May"/>
    <s v="909258"/>
    <s v="Nicholas Mendez"/>
    <s v="455"/>
    <n v="1929"/>
    <n v="5"/>
    <n v="3858"/>
    <n v="771.6"/>
    <n v="0.22"/>
    <n v="848.76"/>
    <n v="0.22"/>
    <s v="₹4 K"/>
  </r>
  <r>
    <s v="Uttar Pradesh"/>
    <s v="Varanasi"/>
    <s v="Men"/>
    <s v="Hoodies"/>
    <s v="45"/>
    <s v="401274"/>
    <s v="Rented"/>
    <d v="2023-05-18T00:00:00"/>
    <n v="950"/>
    <s v="John Walters"/>
    <s v="M32"/>
    <s v="001 Angela Rapid Apt. 282 South Johnton, NH 31539"/>
    <s v="Landline"/>
    <s v="2309942188"/>
    <s v="11 AM - 8 PM"/>
    <n v="20"/>
    <s v="Not Available"/>
    <s v="None"/>
    <s v="13784"/>
    <d v="2024-05-09T00:00:00"/>
    <n v="5"/>
    <s v="May"/>
    <s v="119243"/>
    <s v="Andrew Wagner"/>
    <s v="371"/>
    <n v="1749"/>
    <n v="6"/>
    <n v="4197.6000000000004"/>
    <n v="699.6"/>
    <n v="0.22"/>
    <n v="923.47200000000009"/>
    <n v="0.22"/>
    <s v="₹4 K"/>
  </r>
  <r>
    <s v="Uttar Pradesh"/>
    <s v="Noida"/>
    <s v="Women"/>
    <s v="Jeans"/>
    <s v="77"/>
    <s v="431699"/>
    <s v="Owned"/>
    <d v="2022-04-19T00:00:00"/>
    <n v="1200"/>
    <s v="Kristin White"/>
    <s v="M4"/>
    <s v="486 Smith Loaf Suite 544 West Tammymouth, IA 52013"/>
    <s v="Landline"/>
    <s v="5743615956"/>
    <s v="10 AM - 9 PM"/>
    <n v="12"/>
    <s v="Not Available"/>
    <s v="None"/>
    <s v="84592"/>
    <d v="2024-05-14T00:00:00"/>
    <n v="5"/>
    <s v="May"/>
    <s v="770637"/>
    <s v="Kristina Bowen"/>
    <s v="818"/>
    <n v="2429"/>
    <n v="2"/>
    <n v="1943.2"/>
    <n v="971.6"/>
    <n v="0.35"/>
    <n v="680.12"/>
    <n v="0.35"/>
    <s v="₹2 K"/>
  </r>
  <r>
    <s v="Bihar"/>
    <s v="Patna"/>
    <s v="Kids"/>
    <s v="Jackets"/>
    <s v="81"/>
    <s v="437717"/>
    <s v="Owned"/>
    <d v="2021-07-02T00:00:00"/>
    <n v="800"/>
    <s v="Amanda Fowler"/>
    <s v="M34"/>
    <s v="08713 Darrell Ville Apt. 796 East Brandy, RI 01582"/>
    <s v="Landline"/>
    <s v="3582623245"/>
    <s v="10 AM - 9 PM"/>
    <n v="17"/>
    <s v="Not Available"/>
    <s v="CCTV"/>
    <s v="37160"/>
    <d v="2024-05-18T00:00:00"/>
    <n v="5"/>
    <s v="May"/>
    <s v="602286"/>
    <s v="Francisco Bailey"/>
    <s v="965"/>
    <n v="704"/>
    <n v="4"/>
    <n v="1126.4000000000001"/>
    <n v="281.60000000000002"/>
    <n v="0.28000000000000003"/>
    <n v="315.39200000000005"/>
    <n v="0.28000000000000003"/>
    <s v="₹1 K"/>
  </r>
  <r>
    <s v="Bihar"/>
    <s v="Patna"/>
    <s v="Men"/>
    <s v="Shirts"/>
    <s v="57"/>
    <s v="400876"/>
    <s v="Owned"/>
    <d v="2024-05-08T00:00:00"/>
    <n v="950"/>
    <s v="Susan Cole"/>
    <s v="M6"/>
    <s v="PSC 4505, Box 7522 APO AE 67821"/>
    <s v="Landline"/>
    <s v="4687837440"/>
    <s v="10 AM - 7 PM"/>
    <n v="17"/>
    <s v="Available"/>
    <s v="None"/>
    <s v="81747"/>
    <d v="2024-05-15T00:00:00"/>
    <n v="5"/>
    <s v="May"/>
    <s v="693373"/>
    <s v="Tina Romero"/>
    <s v="664"/>
    <n v="2965"/>
    <n v="5"/>
    <n v="5930"/>
    <n v="1186"/>
    <n v="0.22"/>
    <n v="1304.5999999999999"/>
    <n v="0.22"/>
    <s v="₹6 K"/>
  </r>
  <r>
    <s v="Tamil Nadu"/>
    <s v="Chennai"/>
    <s v="Men"/>
    <s v="Jackets"/>
    <s v="93"/>
    <s v="416135"/>
    <s v="Owned"/>
    <d v="2022-09-28T00:00:00"/>
    <n v="1400"/>
    <s v="Billy Vega"/>
    <s v="M26"/>
    <s v="6658 Phelps Well Apt. 247 Olsonburgh, WI 51294"/>
    <s v="Landline"/>
    <s v="2518495234"/>
    <s v="10 AM - 7 PM"/>
    <n v="9"/>
    <s v="Available"/>
    <s v="Alarm"/>
    <s v="39339"/>
    <d v="2024-05-31T00:00:00"/>
    <n v="5"/>
    <s v="May"/>
    <s v="842830"/>
    <s v="Deborah Thomas"/>
    <s v="928"/>
    <n v="761"/>
    <n v="3"/>
    <n v="913.2"/>
    <n v="304.40000000000003"/>
    <n v="0.22"/>
    <n v="200.90400000000002"/>
    <n v="0.22"/>
    <s v="₹913.2"/>
  </r>
  <r>
    <s v="Puducherry"/>
    <s v="Pondicherry"/>
    <s v="Kids"/>
    <s v="T-Shirts"/>
    <s v="56"/>
    <s v="438369"/>
    <s v="Rented"/>
    <d v="2024-05-17T00:00:00"/>
    <n v="1400"/>
    <s v="Laura Ruiz"/>
    <s v="M89"/>
    <s v="65781 Lisa Mountains Suite 319 Kathleenborough, HI 74015"/>
    <s v="Mobile"/>
    <s v="7279038352"/>
    <s v="9 AM - 8 PM"/>
    <n v="12"/>
    <s v="Available"/>
    <s v="CCTV, Alarm"/>
    <s v="25274"/>
    <d v="2024-05-26T00:00:00"/>
    <n v="5"/>
    <s v="May"/>
    <s v="937275"/>
    <s v="Mr. Tristan Walker"/>
    <s v="619"/>
    <n v="2736"/>
    <n v="1"/>
    <n v="1094.4000000000001"/>
    <n v="1094.4000000000001"/>
    <n v="0.28000000000000003"/>
    <n v="306.43200000000007"/>
    <n v="0.28000000000000003"/>
    <s v="₹1 K"/>
  </r>
  <r>
    <s v="Delhi"/>
    <s v="New Delhi"/>
    <s v="Men"/>
    <s v="Dresses"/>
    <s v="60"/>
    <s v="409117"/>
    <s v="Rented"/>
    <d v="2024-10-17T00:00:00"/>
    <n v="1100"/>
    <s v="Kristen Carter"/>
    <s v="M78"/>
    <s v="404 Thomas Forges Apt. 594 North John, TN 30100"/>
    <s v="Mobile"/>
    <s v="6457101281"/>
    <s v="9 AM - 8 PM"/>
    <n v="12"/>
    <s v="Not Available"/>
    <s v="None"/>
    <s v="69845"/>
    <d v="2024-05-09T00:00:00"/>
    <n v="5"/>
    <s v="May"/>
    <s v="919109"/>
    <s v="Christian Wilson"/>
    <s v="663"/>
    <n v="2483"/>
    <n v="3"/>
    <n v="2979.6000000000004"/>
    <n v="993.20000000000016"/>
    <n v="0.22"/>
    <n v="655.51200000000006"/>
    <n v="0.22"/>
    <s v="₹3 K"/>
  </r>
  <r>
    <s v="Delhi"/>
    <s v="New Delhi"/>
    <s v="Women"/>
    <s v="T-Shirts"/>
    <s v="53"/>
    <s v="413637"/>
    <s v="Owned"/>
    <d v="2022-03-16T00:00:00"/>
    <n v="800"/>
    <s v="Lisa Garcia"/>
    <s v="M98"/>
    <s v="91503 Green Trail West Kimberly, VA 09163"/>
    <s v="Landline"/>
    <s v="3388614339"/>
    <s v="10 AM - 9 PM"/>
    <n v="5"/>
    <s v="Not Available"/>
    <s v="None"/>
    <s v="38869"/>
    <d v="2024-05-27T00:00:00"/>
    <n v="5"/>
    <s v="May"/>
    <s v="322436"/>
    <s v="Joseph Lopez"/>
    <s v="508"/>
    <n v="708"/>
    <n v="2"/>
    <n v="566.4"/>
    <n v="283.2"/>
    <n v="0.35"/>
    <n v="198.23999999999998"/>
    <n v="0.35"/>
    <s v="₹566.4"/>
  </r>
  <r>
    <s v="Karnataka"/>
    <s v="Bengaluru"/>
    <s v="Men"/>
    <s v="Jeans"/>
    <s v="81"/>
    <s v="402788"/>
    <s v="Rented"/>
    <d v="2020-05-18T00:00:00"/>
    <n v="800"/>
    <s v="Lee Johnson"/>
    <s v="M23"/>
    <s v="139 Brady Heights North William, AZ 16771"/>
    <s v="Landline"/>
    <s v="4829273598"/>
    <s v="10 AM - 7 PM"/>
    <n v="4"/>
    <s v="Available"/>
    <s v="None"/>
    <s v="49638"/>
    <d v="2024-05-17T00:00:00"/>
    <n v="5"/>
    <s v="May"/>
    <s v="850854"/>
    <s v="Dakota Butler"/>
    <s v="917"/>
    <n v="2402"/>
    <n v="7"/>
    <n v="6725.6"/>
    <n v="960.80000000000007"/>
    <n v="0.22"/>
    <n v="1479.6320000000001"/>
    <n v="0.22"/>
    <s v="₹7 K"/>
  </r>
  <r>
    <s v="Maharashtra"/>
    <s v="Thane"/>
    <s v="Men"/>
    <s v="Sweaters"/>
    <s v="62"/>
    <s v="412506"/>
    <s v="Owned"/>
    <d v="2023-07-14T00:00:00"/>
    <n v="1400"/>
    <s v="Briana Lopez"/>
    <s v="M55"/>
    <s v="095 Wilson Crescent Suite 846 Danielfurt, MT 20803"/>
    <s v="Mobile"/>
    <s v="6446771824"/>
    <s v="10 AM - 9 PM"/>
    <n v="5"/>
    <s v="Not Available"/>
    <s v="CCTV, Alarm"/>
    <s v="81538"/>
    <d v="2024-05-28T00:00:00"/>
    <n v="5"/>
    <s v="May"/>
    <s v="242456"/>
    <s v="Jacob Horton"/>
    <s v="635"/>
    <n v="725"/>
    <n v="3"/>
    <n v="870"/>
    <n v="290"/>
    <n v="0.22"/>
    <n v="191.4"/>
    <n v="0.22"/>
    <s v="₹870"/>
  </r>
  <r>
    <s v="Delhi"/>
    <s v="New Delhi"/>
    <s v="Men"/>
    <s v="Shoes"/>
    <s v="41"/>
    <s v="418740"/>
    <s v="Owned"/>
    <d v="2023-03-09T00:00:00"/>
    <n v="1300"/>
    <s v="Melissa Lopez"/>
    <s v="M34"/>
    <s v="79038 Marcus Drive South Darrell, WY 09034"/>
    <s v="Landline"/>
    <s v="14226091644"/>
    <s v="10 AM - 7 PM"/>
    <n v="9"/>
    <s v="Available"/>
    <s v="CCTV, Alarm"/>
    <s v="92231"/>
    <d v="2024-05-05T00:00:00"/>
    <n v="5"/>
    <s v="May"/>
    <s v="907046"/>
    <s v="Shelley Johnson"/>
    <s v="823"/>
    <n v="734"/>
    <n v="2"/>
    <n v="587.20000000000005"/>
    <n v="293.60000000000002"/>
    <n v="0.22"/>
    <n v="129.184"/>
    <n v="0.22"/>
    <s v="₹587.2"/>
  </r>
  <r>
    <s v="Gujarat"/>
    <s v="Vadodara"/>
    <s v="Women"/>
    <s v="Skirts"/>
    <s v="50"/>
    <s v="422974"/>
    <s v="Owned"/>
    <d v="2022-10-01T00:00:00"/>
    <n v="1300"/>
    <s v="Leslie Rodriguez"/>
    <s v="M32"/>
    <s v="509 Dustin Island Port Daniel, NC 31248"/>
    <s v="Landline"/>
    <s v="0376926553"/>
    <s v="9 AM - 8 PM"/>
    <n v="14"/>
    <s v="Available"/>
    <s v="CCTV, Alarm"/>
    <s v="58097"/>
    <d v="2024-05-08T00:00:00"/>
    <n v="5"/>
    <s v="May"/>
    <s v="936144"/>
    <s v="April Glover"/>
    <s v="614"/>
    <n v="2990"/>
    <n v="1"/>
    <n v="1196"/>
    <n v="1196"/>
    <n v="0.35"/>
    <n v="418.59999999999997"/>
    <n v="0.35"/>
    <s v="₹1 K"/>
  </r>
  <r>
    <s v="Chandigarh"/>
    <s v="Chandigarh"/>
    <s v="Women"/>
    <s v="Jeans"/>
    <s v="79"/>
    <s v="429814"/>
    <s v="Rented"/>
    <d v="2021-06-16T00:00:00"/>
    <n v="1200"/>
    <s v="Matthew Kline"/>
    <s v="M67"/>
    <s v="Unit 6746 Box 3833 DPO AE 89592"/>
    <s v="Mobile"/>
    <s v="7521366268"/>
    <s v="11 AM - 8 PM"/>
    <n v="8"/>
    <s v="Not Available"/>
    <s v="Alarm"/>
    <s v="91766"/>
    <d v="2024-05-11T00:00:00"/>
    <n v="5"/>
    <s v="May"/>
    <s v="734944"/>
    <s v="Elizabeth Bass"/>
    <s v="733"/>
    <n v="875"/>
    <n v="7"/>
    <n v="2450"/>
    <n v="350"/>
    <n v="0.35"/>
    <n v="857.5"/>
    <n v="0.35"/>
    <s v="₹2 K"/>
  </r>
  <r>
    <s v="Jharkhand"/>
    <s v="Ranchi"/>
    <s v="Kids"/>
    <s v="Hoodies"/>
    <s v="73"/>
    <s v="415196"/>
    <s v="Rented"/>
    <d v="2024-09-06T00:00:00"/>
    <n v="1200"/>
    <s v="Ronald Gill"/>
    <s v="M85"/>
    <s v="9837 Roberts Causeway Pamelamouth, NH 73758"/>
    <s v="Landline"/>
    <s v="5120420757"/>
    <s v="11 AM - 8 PM"/>
    <n v="20"/>
    <s v="Not Available"/>
    <s v="CCTV"/>
    <s v="74200"/>
    <d v="2024-05-26T00:00:00"/>
    <n v="5"/>
    <s v="May"/>
    <s v="658912"/>
    <s v="Dr. Christina Ruiz"/>
    <s v="888"/>
    <n v="1174"/>
    <n v="7"/>
    <n v="3287.2000000000003"/>
    <n v="469.6"/>
    <n v="0.28000000000000003"/>
    <n v="920.41600000000017"/>
    <n v="0.28000000000000003"/>
    <s v="₹3 K"/>
  </r>
  <r>
    <s v="Uttar Pradesh"/>
    <s v="Noida"/>
    <s v="Women"/>
    <s v="Skirts"/>
    <s v="91"/>
    <s v="438488"/>
    <s v="Rented"/>
    <d v="2021-07-16T00:00:00"/>
    <n v="1100"/>
    <s v="Brandon Wells"/>
    <s v="M53"/>
    <s v="397 Harris Forges South Rebeccafurt, GA 97798"/>
    <s v="Landline"/>
    <s v="0569633286"/>
    <s v="11 AM - 8 PM"/>
    <n v="17"/>
    <s v="Not Available"/>
    <s v="CCTV"/>
    <s v="84688"/>
    <d v="2024-05-19T00:00:00"/>
    <n v="5"/>
    <s v="May"/>
    <s v="626456"/>
    <s v="Adam Mullen"/>
    <s v="599"/>
    <n v="1520"/>
    <n v="5"/>
    <n v="3040"/>
    <n v="608"/>
    <n v="0.35"/>
    <n v="1064"/>
    <n v="0.35"/>
    <s v="₹3 K"/>
  </r>
  <r>
    <s v="Puducherry"/>
    <s v="Pondicherry"/>
    <s v="Kids"/>
    <s v="Hoodies"/>
    <s v="22"/>
    <s v="417331"/>
    <s v="Owned"/>
    <d v="2021-07-05T00:00:00"/>
    <n v="800"/>
    <s v="Steven Johnson"/>
    <s v="M29"/>
    <s v="91464 Johnson Points Jamesfurt, SD 29232"/>
    <s v="Landline"/>
    <s v="5403562145"/>
    <s v="10 AM - 7 PM"/>
    <n v="20"/>
    <s v="Available"/>
    <s v="CCTV, Alarm"/>
    <s v="78973"/>
    <d v="2024-05-11T00:00:00"/>
    <n v="5"/>
    <s v="May"/>
    <s v="577160"/>
    <s v="Christopher Floyd"/>
    <s v="457"/>
    <n v="2010"/>
    <n v="1"/>
    <n v="804"/>
    <n v="804"/>
    <n v="0.28000000000000003"/>
    <n v="225.12000000000003"/>
    <n v="0.28000000000000003"/>
    <s v="₹804"/>
  </r>
  <r>
    <s v="Chhattisgarh"/>
    <s v="Chhattisgarh"/>
    <s v="Women"/>
    <s v="Shoes"/>
    <s v="17"/>
    <s v="427134"/>
    <s v="Rented"/>
    <d v="2022-12-29T00:00:00"/>
    <n v="1400"/>
    <s v="Alexandra Wilson"/>
    <s v="M24"/>
    <s v="5055 Macdonald Crest Strongberg, SC 38724"/>
    <s v="Landline"/>
    <s v="2443244746"/>
    <s v="9 AM - 8 PM"/>
    <n v="11"/>
    <s v="Available"/>
    <s v="Alarm"/>
    <s v="45318"/>
    <d v="2024-05-23T00:00:00"/>
    <n v="5"/>
    <s v="May"/>
    <s v="304302"/>
    <s v="Michael Rich"/>
    <s v="640"/>
    <n v="2412"/>
    <n v="3"/>
    <n v="2894.4"/>
    <n v="964.80000000000007"/>
    <n v="0.35"/>
    <n v="1013.04"/>
    <n v="0.35"/>
    <s v="₹3 K"/>
  </r>
  <r>
    <s v="Rajasthan"/>
    <s v="Jaipur"/>
    <s v="Kids"/>
    <s v="Tops"/>
    <s v="7"/>
    <s v="404699"/>
    <s v="Rented"/>
    <d v="2021-10-11T00:00:00"/>
    <n v="950"/>
    <s v="Lori Reyes"/>
    <s v="M27"/>
    <s v="035 Escobar Ramp New Victoria, TX 18805"/>
    <s v="Landline"/>
    <s v="0630412170"/>
    <s v="11 AM - 8 PM"/>
    <n v="10"/>
    <s v="Not Available"/>
    <s v="None"/>
    <s v="54387"/>
    <d v="2024-05-05T00:00:00"/>
    <n v="5"/>
    <s v="May"/>
    <s v="750962"/>
    <s v="Billy Joseph"/>
    <s v="441"/>
    <n v="1721"/>
    <n v="5"/>
    <n v="3442"/>
    <n v="688.4"/>
    <n v="0.28000000000000003"/>
    <n v="963.7600000000001"/>
    <n v="0.28000000000000003"/>
    <s v="₹3 K"/>
  </r>
  <r>
    <s v="Chhattisgarh"/>
    <s v="Chhattisgarh"/>
    <s v="Men"/>
    <s v="Tops"/>
    <s v="90"/>
    <s v="400422"/>
    <s v="Rented"/>
    <d v="2024-06-21T00:00:00"/>
    <n v="1400"/>
    <s v="Sharon Quinn"/>
    <s v="M72"/>
    <s v="8080 Norman Path Apt. 792 Jonestown, FL 00976"/>
    <s v="Landline"/>
    <s v="0697446264"/>
    <s v="11 AM - 8 PM"/>
    <n v="6"/>
    <s v="Available"/>
    <s v="None"/>
    <s v="35454"/>
    <d v="2024-05-04T00:00:00"/>
    <n v="5"/>
    <s v="May"/>
    <s v="739460"/>
    <s v="Donald Evans"/>
    <s v="421"/>
    <n v="2138"/>
    <n v="7"/>
    <n v="5986.4000000000015"/>
    <n v="855.20000000000016"/>
    <n v="0.22"/>
    <n v="1317.0080000000003"/>
    <n v="0.22"/>
    <s v="₹6 K"/>
  </r>
  <r>
    <s v="Madhya Pradesh"/>
    <s v="Bhopal"/>
    <s v="Women"/>
    <s v="Tops"/>
    <s v="48"/>
    <s v="410627"/>
    <s v="Rented"/>
    <d v="2024-02-09T00:00:00"/>
    <n v="1000"/>
    <s v="Susan Johnson"/>
    <s v="M42"/>
    <s v="PSC 6367, Box 8232 APO AP 76226"/>
    <s v="Landline"/>
    <s v="2369056811"/>
    <s v="9 AM - 8 PM"/>
    <n v="5"/>
    <s v="Not Available"/>
    <s v="CCTV"/>
    <s v="39587"/>
    <d v="2024-05-14T00:00:00"/>
    <n v="5"/>
    <s v="May"/>
    <s v="983177"/>
    <s v="Jennifer Gilbert"/>
    <s v="779"/>
    <n v="2778"/>
    <n v="7"/>
    <n v="7778.4000000000015"/>
    <n v="1111.2000000000003"/>
    <n v="0.35"/>
    <n v="2722.4400000000005"/>
    <n v="0.35"/>
    <s v="₹8 K"/>
  </r>
  <r>
    <s v="Assam"/>
    <s v="Guwahati"/>
    <s v="Men"/>
    <s v="Skirts"/>
    <s v="89"/>
    <s v="408869"/>
    <s v="Rented"/>
    <d v="2024-10-17T00:00:00"/>
    <n v="1400"/>
    <s v="Casey Gilmore"/>
    <s v="M36"/>
    <s v="USNS Riley FPO AP 76759"/>
    <s v="Mobile"/>
    <s v="9455005881"/>
    <s v="11 AM - 8 PM"/>
    <n v="10"/>
    <s v="Available"/>
    <s v="Alarm"/>
    <s v="22507"/>
    <d v="2024-05-13T00:00:00"/>
    <n v="5"/>
    <s v="May"/>
    <s v="982161"/>
    <s v="Cheryl Turner"/>
    <s v="915"/>
    <n v="2483"/>
    <n v="6"/>
    <n v="5959.2000000000007"/>
    <n v="993.20000000000016"/>
    <n v="0.22"/>
    <n v="1311.0240000000001"/>
    <n v="0.22"/>
    <s v="₹6 K"/>
  </r>
  <r>
    <s v="Goa"/>
    <s v="Goa"/>
    <s v="Kids"/>
    <s v="Skirts"/>
    <s v="26"/>
    <s v="434158"/>
    <s v="Rented"/>
    <d v="2024-01-23T00:00:00"/>
    <n v="1300"/>
    <s v="Leah Moore"/>
    <s v="M15"/>
    <s v="828 Michelle Springs Suite 794 Hardyville, ME 64451"/>
    <s v="Landline"/>
    <s v="11042914993"/>
    <s v="10 AM - 9 PM"/>
    <n v="14"/>
    <s v="Available"/>
    <s v="CCTV, Alarm"/>
    <s v="39803"/>
    <d v="2024-05-27T00:00:00"/>
    <n v="5"/>
    <s v="May"/>
    <s v="219560"/>
    <s v="Ronald Fox"/>
    <s v="492"/>
    <n v="2054"/>
    <n v="8"/>
    <n v="6572.8"/>
    <n v="821.6"/>
    <n v="0.28000000000000003"/>
    <n v="1840.3840000000002"/>
    <n v="0.28000000000000003"/>
    <s v="₹7 K"/>
  </r>
  <r>
    <s v="Bihar"/>
    <s v="Patna"/>
    <s v="Kids"/>
    <s v="Skirts"/>
    <s v="48"/>
    <s v="404562"/>
    <s v="Owned"/>
    <d v="2020-12-19T00:00:00"/>
    <n v="1200"/>
    <s v="Deborah Jackson"/>
    <s v="M89"/>
    <s v="0189 Anthony Stravenue Apt. 861 Maryhaven, WV 77722"/>
    <s v="Landline"/>
    <s v="18387102029"/>
    <s v="10 AM - 9 PM"/>
    <n v="6"/>
    <s v="Not Available"/>
    <s v="Alarm"/>
    <s v="78145"/>
    <d v="2024-06-17T00:00:00"/>
    <n v="6"/>
    <s v="Jun"/>
    <s v="926472"/>
    <s v="Daniel Jimenez"/>
    <s v="741"/>
    <n v="2078"/>
    <n v="1"/>
    <n v="831.2"/>
    <n v="831.2"/>
    <n v="0.28000000000000003"/>
    <n v="232.73600000000005"/>
    <n v="0.28000000000000003"/>
    <s v="₹831.2"/>
  </r>
  <r>
    <s v="Telangana"/>
    <s v="Hyderabad"/>
    <s v="Women"/>
    <s v="Tops"/>
    <s v="74"/>
    <s v="417964"/>
    <s v="Owned"/>
    <d v="2021-11-16T00:00:00"/>
    <n v="950"/>
    <s v="Denise Molina"/>
    <s v="M54"/>
    <s v="75265 Taylor Stream Suite 679 Juarezview, ID 78431"/>
    <s v="Mobile"/>
    <s v="6468999850"/>
    <s v="10 AM - 9 PM"/>
    <n v="18"/>
    <s v="Available"/>
    <s v="CCTV"/>
    <s v="23062"/>
    <d v="2024-06-11T00:00:00"/>
    <n v="6"/>
    <s v="Jun"/>
    <s v="870587"/>
    <s v="Matthew Cervantes"/>
    <s v="595"/>
    <n v="1694"/>
    <n v="8"/>
    <n v="5420.8"/>
    <n v="677.6"/>
    <n v="0.35"/>
    <n v="1897.28"/>
    <n v="0.35"/>
    <s v="₹5 K"/>
  </r>
  <r>
    <s v="Tamil Nadu"/>
    <s v="Chennai"/>
    <s v="Kids"/>
    <s v="Hoodies"/>
    <s v="2"/>
    <s v="417599"/>
    <s v="Owned"/>
    <d v="2024-07-16T00:00:00"/>
    <n v="1000"/>
    <s v="Dennis Price"/>
    <s v="M28"/>
    <s v="718 Alyssa Vista North Jacobburgh, CT 22192"/>
    <s v="Mobile"/>
    <s v="9368518073"/>
    <s v="10 AM - 9 PM"/>
    <n v="5"/>
    <s v="Available"/>
    <s v="Alarm"/>
    <s v="57277"/>
    <d v="2024-06-28T00:00:00"/>
    <n v="6"/>
    <s v="Jun"/>
    <s v="530727"/>
    <s v="Keith Smith"/>
    <s v="497"/>
    <n v="908"/>
    <n v="3"/>
    <n v="1089.6000000000001"/>
    <n v="363.20000000000005"/>
    <n v="0.28000000000000003"/>
    <n v="305.08800000000008"/>
    <n v="0.28000000000000003"/>
    <s v="₹1 K"/>
  </r>
  <r>
    <s v="Puducherry"/>
    <s v="Pondicherry"/>
    <s v="Kids"/>
    <s v="Skirts"/>
    <s v="66"/>
    <s v="412685"/>
    <s v="Rented"/>
    <d v="2021-07-10T00:00:00"/>
    <n v="1100"/>
    <s v="Christopher Le"/>
    <s v="M96"/>
    <s v="4641 Daniel Fall West Amandastad, MN 79578"/>
    <s v="Landline"/>
    <s v="2232672202"/>
    <s v="10 AM - 7 PM"/>
    <n v="5"/>
    <s v="Not Available"/>
    <s v="Alarm"/>
    <s v="12602"/>
    <d v="2024-06-04T00:00:00"/>
    <n v="6"/>
    <s v="Jun"/>
    <s v="654281"/>
    <s v="David Mooney"/>
    <s v="733"/>
    <n v="1013"/>
    <n v="3"/>
    <n v="1215.6000000000001"/>
    <n v="405.20000000000005"/>
    <n v="0.28000000000000003"/>
    <n v="340.36800000000005"/>
    <n v="0.28000000000000003"/>
    <s v="₹1 K"/>
  </r>
  <r>
    <s v="Maharashtra"/>
    <s v="Kolhapur"/>
    <s v="Kids"/>
    <s v="Dresses"/>
    <s v="19"/>
    <s v="423849"/>
    <s v="Rented"/>
    <d v="2021-10-07T00:00:00"/>
    <n v="950"/>
    <s v="Derek Davis"/>
    <s v="M26"/>
    <s v="5800 Regina Corner Port Jillmouth, PA 04821"/>
    <s v="Landline"/>
    <s v="4551239312"/>
    <s v="10 AM - 7 PM"/>
    <n v="15"/>
    <s v="Available"/>
    <s v="CCTV"/>
    <s v="53480"/>
    <d v="2024-06-01T00:00:00"/>
    <n v="6"/>
    <s v="Jun"/>
    <s v="352227"/>
    <s v="John Coleman"/>
    <s v="777"/>
    <n v="1763"/>
    <n v="4"/>
    <n v="2820.8"/>
    <n v="705.2"/>
    <n v="0.28000000000000003"/>
    <n v="789.82400000000018"/>
    <n v="0.28000000000000003"/>
    <s v="₹3 K"/>
  </r>
  <r>
    <s v="Maharashtra"/>
    <s v="Kolhapur"/>
    <s v="Women"/>
    <s v="Shirts"/>
    <s v="94"/>
    <s v="428968"/>
    <s v="Rented"/>
    <d v="2023-08-03T00:00:00"/>
    <n v="1000"/>
    <s v="Rachel Dalton"/>
    <s v="M55"/>
    <s v="352 Kristopher Overpass Suite 677 West Stephanieside, TN 35808"/>
    <s v="Mobile"/>
    <s v="7621293523"/>
    <s v="10 AM - 7 PM"/>
    <n v="20"/>
    <s v="Not Available"/>
    <s v="None"/>
    <s v="88966"/>
    <d v="2024-06-11T00:00:00"/>
    <n v="6"/>
    <s v="Jun"/>
    <s v="311954"/>
    <s v="Michelle Nguyen"/>
    <s v="270"/>
    <n v="1825"/>
    <n v="6"/>
    <n v="4380"/>
    <n v="730"/>
    <n v="0.35"/>
    <n v="1533"/>
    <n v="0.35"/>
    <s v="₹4 K"/>
  </r>
  <r>
    <s v="Maharashtra"/>
    <s v="Pune"/>
    <s v="Women"/>
    <s v="Shirts"/>
    <s v="63"/>
    <s v="429638"/>
    <s v="Rented"/>
    <d v="2021-07-20T00:00:00"/>
    <n v="1200"/>
    <s v="Mark Allen"/>
    <s v="M62"/>
    <s v="7988 Walsh Common Apt. 336 Jasonshire, WI 06415"/>
    <s v="Landline"/>
    <s v="2581462567"/>
    <s v="9 AM - 8 PM"/>
    <n v="11"/>
    <s v="Available"/>
    <s v="None"/>
    <s v="28416"/>
    <d v="2024-06-13T00:00:00"/>
    <n v="6"/>
    <s v="Jun"/>
    <s v="811058"/>
    <s v="Devin Dillon"/>
    <s v="338"/>
    <n v="1332"/>
    <n v="8"/>
    <n v="4262.4000000000015"/>
    <n v="532.80000000000018"/>
    <n v="0.35"/>
    <n v="1491.8400000000004"/>
    <n v="0.35"/>
    <s v="₹4 K"/>
  </r>
  <r>
    <s v="Haryana"/>
    <s v="Faridabad"/>
    <s v="Men"/>
    <s v="Tops"/>
    <s v="47"/>
    <s v="406525"/>
    <s v="Rented"/>
    <d v="2023-11-04T00:00:00"/>
    <n v="1200"/>
    <s v="Steven Cook"/>
    <s v="M13"/>
    <s v="328 Wendy Mission Fredside, AR 58029"/>
    <s v="Landline"/>
    <s v="4707468639"/>
    <s v="10 AM - 7 PM"/>
    <n v="17"/>
    <s v="Not Available"/>
    <s v="CCTV"/>
    <s v="67501"/>
    <d v="2024-06-14T00:00:00"/>
    <n v="6"/>
    <s v="Jun"/>
    <s v="922748"/>
    <s v="Benjamin Vargas"/>
    <s v="844"/>
    <n v="2676"/>
    <n v="3"/>
    <n v="3211.2000000000003"/>
    <n v="1070.4000000000001"/>
    <n v="0.22"/>
    <n v="706.46400000000006"/>
    <n v="0.22"/>
    <s v="₹3 K"/>
  </r>
  <r>
    <s v="Uttar Pradesh"/>
    <s v="Noida"/>
    <s v="Men"/>
    <s v="T-Shirts"/>
    <s v="25"/>
    <s v="405757"/>
    <s v="Owned"/>
    <d v="2021-03-10T00:00:00"/>
    <n v="1200"/>
    <s v="Suzanne Bruce"/>
    <s v="M93"/>
    <s v="PSC 5981, Box 9671 APO AA 15667"/>
    <s v="Landline"/>
    <s v="4769985226"/>
    <s v="10 AM - 9 PM"/>
    <n v="20"/>
    <s v="Available"/>
    <s v="CCTV, Alarm"/>
    <s v="63399"/>
    <d v="2024-06-18T00:00:00"/>
    <n v="6"/>
    <s v="Jun"/>
    <s v="471920"/>
    <s v="Yolanda Becker"/>
    <s v="286"/>
    <n v="1659"/>
    <n v="7"/>
    <n v="4645.2"/>
    <n v="663.6"/>
    <n v="0.22"/>
    <n v="1021.944"/>
    <n v="0.22"/>
    <s v="₹5 K"/>
  </r>
  <r>
    <s v="Tamil Nadu"/>
    <s v="Chennai"/>
    <s v="Kids"/>
    <s v="Jeans"/>
    <s v="6"/>
    <s v="419942"/>
    <s v="Owned"/>
    <d v="2022-10-12T00:00:00"/>
    <n v="1400"/>
    <s v="Antonio Ramos"/>
    <s v="M26"/>
    <s v="667 Jonathan Canyon Suite 393 North Ericfort, DE 99463"/>
    <s v="Mobile"/>
    <s v="8991704912"/>
    <s v="10 AM - 9 PM"/>
    <n v="18"/>
    <s v="Not Available"/>
    <s v="CCTV, Alarm"/>
    <s v="82348"/>
    <d v="2024-06-02T00:00:00"/>
    <n v="6"/>
    <s v="Jun"/>
    <s v="493379"/>
    <s v="Jamie Rubio"/>
    <s v="318"/>
    <n v="1098"/>
    <n v="5"/>
    <n v="2196"/>
    <n v="439.2"/>
    <n v="0.28000000000000003"/>
    <n v="614.88000000000011"/>
    <n v="0.28000000000000003"/>
    <s v="₹2 K"/>
  </r>
  <r>
    <s v="Chandigarh"/>
    <s v="Chandigarh"/>
    <s v="Women"/>
    <s v="Hoodies"/>
    <s v="58"/>
    <s v="436827"/>
    <s v="Rented"/>
    <d v="2021-05-16T00:00:00"/>
    <n v="1100"/>
    <s v="Sherry Erickson MD"/>
    <s v="M2"/>
    <s v="USNS Fields FPO AP 56920"/>
    <s v="Mobile"/>
    <s v="6698920008"/>
    <s v="10 AM - 7 PM"/>
    <n v="19"/>
    <s v="Not Available"/>
    <s v="CCTV"/>
    <s v="46349"/>
    <d v="2024-06-04T00:00:00"/>
    <n v="6"/>
    <s v="Jun"/>
    <s v="967975"/>
    <s v="Carla Dixon"/>
    <s v="475"/>
    <n v="722"/>
    <n v="7"/>
    <n v="2021.6000000000001"/>
    <n v="288.8"/>
    <n v="0.35"/>
    <n v="707.56000000000006"/>
    <n v="0.35"/>
    <s v="₹2 K"/>
  </r>
  <r>
    <s v="Puducherry"/>
    <s v="Pondicherry"/>
    <s v="Women"/>
    <s v="Pants"/>
    <s v="100"/>
    <s v="424693"/>
    <s v="Rented"/>
    <d v="2022-07-08T00:00:00"/>
    <n v="1300"/>
    <s v="Mary Pratt"/>
    <s v="M26"/>
    <s v="USCGC Thompson FPO AA 48667"/>
    <s v="Mobile"/>
    <s v="7348800319"/>
    <s v="10 AM - 7 PM"/>
    <n v="10"/>
    <s v="Available"/>
    <s v="Alarm"/>
    <s v="23651"/>
    <d v="2024-06-07T00:00:00"/>
    <n v="6"/>
    <s v="Jun"/>
    <s v="676927"/>
    <s v="Thomas Peters"/>
    <s v="247"/>
    <n v="2854"/>
    <n v="6"/>
    <n v="6849.6"/>
    <n v="1141.6000000000001"/>
    <n v="0.35"/>
    <n v="2397.36"/>
    <n v="0.35"/>
    <s v="₹7 K"/>
  </r>
  <r>
    <s v="Maharashtra"/>
    <s v="Jalna"/>
    <s v="Kids"/>
    <s v="Shirts"/>
    <s v="23"/>
    <s v="409617"/>
    <s v="Rented"/>
    <d v="2023-07-24T00:00:00"/>
    <n v="1200"/>
    <s v="Jason Gaines"/>
    <s v="M78"/>
    <s v="45690 Patricia Parkway Suite 709 Michelleland, NV 20793"/>
    <s v="Landline"/>
    <s v="2550063472"/>
    <s v="10 AM - 9 PM"/>
    <n v="10"/>
    <s v="Not Available"/>
    <s v="None"/>
    <s v="33208"/>
    <d v="2024-06-14T00:00:00"/>
    <n v="6"/>
    <s v="Jun"/>
    <s v="983871"/>
    <s v="Thomas Williams"/>
    <s v="901"/>
    <n v="2839"/>
    <n v="3"/>
    <n v="3406.8"/>
    <n v="1135.6000000000001"/>
    <n v="0.28000000000000003"/>
    <n v="953.90400000000011"/>
    <n v="0.28000000000000003"/>
    <s v="₹3 K"/>
  </r>
  <r>
    <s v="Rajasthan"/>
    <s v="Jaipur"/>
    <s v="Kids"/>
    <s v="Pants"/>
    <s v="78"/>
    <s v="438479"/>
    <s v="Owned"/>
    <d v="2022-05-21T00:00:00"/>
    <n v="1200"/>
    <s v="Tony Armstrong"/>
    <s v="M65"/>
    <s v="141 Smith Via North Jamesberg, IL 31649"/>
    <s v="Mobile"/>
    <s v="8646608282"/>
    <s v="10 AM - 9 PM"/>
    <n v="12"/>
    <s v="Not Available"/>
    <s v="None"/>
    <s v="25619"/>
    <d v="2024-06-14T00:00:00"/>
    <n v="6"/>
    <s v="Jun"/>
    <s v="384335"/>
    <s v="Ashley Schmidt"/>
    <s v="862"/>
    <n v="2044"/>
    <n v="7"/>
    <n v="5723.2000000000007"/>
    <n v="817.60000000000014"/>
    <n v="0.28000000000000003"/>
    <n v="1602.4960000000003"/>
    <n v="0.28000000000000003"/>
    <s v="₹6 K"/>
  </r>
  <r>
    <s v="Maharashtra"/>
    <s v="Nagpur"/>
    <s v="Men"/>
    <s v="Hoodies"/>
    <s v="40"/>
    <s v="406560"/>
    <s v="Rented"/>
    <d v="2022-08-11T00:00:00"/>
    <n v="1400"/>
    <s v="Sabrina Wright"/>
    <s v="M7"/>
    <s v="828 Charles Plains Walkerland, RI 18932"/>
    <s v="Landline"/>
    <s v="17304868528"/>
    <s v="10 AM - 7 PM"/>
    <n v="10"/>
    <s v="Available"/>
    <s v="None"/>
    <s v="43644"/>
    <d v="2024-06-18T00:00:00"/>
    <n v="6"/>
    <s v="Jun"/>
    <s v="294102"/>
    <s v="Karen Daniels"/>
    <s v="825"/>
    <n v="1882"/>
    <n v="4"/>
    <n v="3011.2000000000003"/>
    <n v="752.80000000000007"/>
    <n v="0.22"/>
    <n v="662.46400000000006"/>
    <n v="0.22"/>
    <s v="₹3 K"/>
  </r>
  <r>
    <s v="Chandigarh"/>
    <s v="Chandigarh"/>
    <s v="Women"/>
    <s v="Jeans"/>
    <s v="44"/>
    <s v="438849"/>
    <s v="Owned"/>
    <d v="2022-07-31T00:00:00"/>
    <n v="1400"/>
    <s v="Nicole Mcclure"/>
    <s v="M3"/>
    <s v="4895 Gillespie Harbor Hensonmouth, MN 93559"/>
    <s v="Landline"/>
    <s v="0227415595"/>
    <s v="9 AM - 8 PM"/>
    <n v="13"/>
    <s v="Available"/>
    <s v="Alarm"/>
    <s v="98125"/>
    <d v="2024-06-09T00:00:00"/>
    <n v="6"/>
    <s v="Jun"/>
    <s v="426735"/>
    <s v="Shannon Mathews"/>
    <s v="552"/>
    <n v="2919"/>
    <n v="4"/>
    <n v="4670.4000000000005"/>
    <n v="1167.6000000000001"/>
    <n v="0.35"/>
    <n v="1634.64"/>
    <n v="0.35"/>
    <s v="₹5 K"/>
  </r>
  <r>
    <s v="Maharashtra"/>
    <s v="Aurangabad"/>
    <s v="Men"/>
    <s v="Jackets"/>
    <s v="45"/>
    <s v="437735"/>
    <s v="Rented"/>
    <d v="2023-09-11T00:00:00"/>
    <n v="950"/>
    <s v="Michael Smith"/>
    <s v="M30"/>
    <s v="570 Jeffrey Gateway Lake Beth, VT 04770"/>
    <s v="Landline"/>
    <s v="1379192816"/>
    <s v="11 AM - 8 PM"/>
    <n v="17"/>
    <s v="Not Available"/>
    <s v="CCTV"/>
    <s v="99303"/>
    <d v="2024-06-04T00:00:00"/>
    <n v="6"/>
    <s v="Jun"/>
    <s v="253225"/>
    <s v="Louis Dixon"/>
    <s v="814"/>
    <n v="1227"/>
    <n v="2"/>
    <n v="981.6"/>
    <n v="490.8"/>
    <n v="0.22"/>
    <n v="215.952"/>
    <n v="0.22"/>
    <s v="₹981.6"/>
  </r>
  <r>
    <s v="West Bengal"/>
    <s v="Kolkata"/>
    <s v="Men"/>
    <s v="Pants"/>
    <s v="55"/>
    <s v="431634"/>
    <s v="Rented"/>
    <d v="2020-03-13T00:00:00"/>
    <n v="1000"/>
    <s v="Heidi Allen"/>
    <s v="M50"/>
    <s v="270 Dixon Freeway Lake William, VT 02714"/>
    <s v="Mobile"/>
    <s v="7834994499"/>
    <s v="10 AM - 9 PM"/>
    <n v="3"/>
    <s v="Available"/>
    <s v="Alarm"/>
    <s v="58211"/>
    <d v="2024-06-21T00:00:00"/>
    <n v="6"/>
    <s v="Jun"/>
    <s v="156052"/>
    <s v="Anthony Donovan"/>
    <s v="258"/>
    <n v="2321"/>
    <n v="8"/>
    <n v="7427.2000000000007"/>
    <n v="928.40000000000009"/>
    <n v="0.22"/>
    <n v="1633.9840000000002"/>
    <n v="0.22"/>
    <s v="₹7 K"/>
  </r>
  <r>
    <s v="Gujarat"/>
    <s v="Vadodara"/>
    <s v="Kids"/>
    <s v="Pants"/>
    <s v="14"/>
    <s v="430622"/>
    <s v="Owned"/>
    <d v="2021-03-01T00:00:00"/>
    <n v="950"/>
    <s v="Amy Turner"/>
    <s v="M95"/>
    <s v="602 Schultz Harbors Suite 039 South Paulview, AK 86961"/>
    <s v="Mobile"/>
    <s v="8198767061"/>
    <s v="10 AM - 7 PM"/>
    <n v="20"/>
    <s v="Available"/>
    <s v="None"/>
    <s v="74341"/>
    <d v="2024-06-24T00:00:00"/>
    <n v="6"/>
    <s v="Jun"/>
    <s v="789219"/>
    <s v="Bryce Brewer"/>
    <s v="459"/>
    <n v="1495"/>
    <n v="3"/>
    <n v="1794"/>
    <n v="598"/>
    <n v="0.28000000000000003"/>
    <n v="502.32000000000005"/>
    <n v="0.28000000000000003"/>
    <s v="₹2 K"/>
  </r>
  <r>
    <s v="Gujarat"/>
    <s v="Vadodara"/>
    <s v="Women"/>
    <s v="Skirts"/>
    <s v="33"/>
    <s v="401988"/>
    <s v="Owned"/>
    <d v="2022-05-03T00:00:00"/>
    <n v="1400"/>
    <s v="April Foster"/>
    <s v="M82"/>
    <s v="053 House Place Suite 183 Cherryville, UT 11908"/>
    <s v="Mobile"/>
    <s v="6640697675"/>
    <s v="10 AM - 7 PM"/>
    <n v="3"/>
    <s v="Not Available"/>
    <s v="CCTV, Alarm"/>
    <s v="18721"/>
    <d v="2024-06-20T00:00:00"/>
    <n v="6"/>
    <s v="Jun"/>
    <s v="602611"/>
    <s v="Eric Chen"/>
    <s v="523"/>
    <n v="1217"/>
    <n v="2"/>
    <n v="973.6"/>
    <n v="486.8"/>
    <n v="0.35"/>
    <n v="340.76"/>
    <n v="0.35"/>
    <s v="₹973.6"/>
  </r>
  <r>
    <s v="Karnataka"/>
    <s v="Mysuru"/>
    <s v="Women"/>
    <s v="Dresses"/>
    <s v="2"/>
    <s v="417478"/>
    <s v="Owned"/>
    <d v="2021-07-16T00:00:00"/>
    <n v="1000"/>
    <s v="Christopher Price"/>
    <s v="M49"/>
    <s v="23886 Berry Spurs Kellyburgh, SC 88785"/>
    <s v="Mobile"/>
    <s v="8716805269"/>
    <s v="9 AM - 8 PM"/>
    <n v="4"/>
    <s v="Not Available"/>
    <s v="CCTV"/>
    <s v="57191"/>
    <d v="2024-06-19T00:00:00"/>
    <n v="6"/>
    <s v="Jun"/>
    <s v="625057"/>
    <s v="Suzanne Wallace"/>
    <s v="410"/>
    <n v="1661"/>
    <n v="3"/>
    <n v="1993.2"/>
    <n v="664.4"/>
    <n v="0.35"/>
    <n v="697.62"/>
    <n v="0.35"/>
    <s v="₹2 K"/>
  </r>
  <r>
    <s v="Haryana"/>
    <s v="Faridabad"/>
    <s v="Women"/>
    <s v="T-Shirts"/>
    <s v="20"/>
    <s v="431185"/>
    <s v="Rented"/>
    <d v="2021-06-04T00:00:00"/>
    <n v="950"/>
    <s v="Chad Snow"/>
    <s v="M87"/>
    <s v="465 Ashley Shores Suite 054 Ryanborough, NV 83418"/>
    <s v="Landline"/>
    <s v="0725902985"/>
    <s v="10 AM - 9 PM"/>
    <n v="7"/>
    <s v="Available"/>
    <s v="CCTV"/>
    <s v="44086"/>
    <d v="2024-06-06T00:00:00"/>
    <n v="6"/>
    <s v="Jun"/>
    <s v="243441"/>
    <s v="Carla Rodriguez"/>
    <s v="720"/>
    <n v="1644"/>
    <n v="4"/>
    <n v="2630.4"/>
    <n v="657.6"/>
    <n v="0.35"/>
    <n v="920.64"/>
    <n v="0.35"/>
    <s v="₹3 K"/>
  </r>
  <r>
    <s v="Delhi"/>
    <s v="New Delhi"/>
    <s v="Kids"/>
    <s v="Pants"/>
    <s v="33"/>
    <s v="405387"/>
    <s v="Owned"/>
    <d v="2024-06-29T00:00:00"/>
    <n v="1400"/>
    <s v="Mary Turner"/>
    <s v="M20"/>
    <s v="0209 Barry Point Suite 658 Port Tanner, HI 13047"/>
    <s v="Landline"/>
    <s v="1129369950"/>
    <s v="10 AM - 7 PM"/>
    <n v="6"/>
    <s v="Available"/>
    <s v="CCTV, Alarm"/>
    <s v="47581"/>
    <d v="2024-06-25T00:00:00"/>
    <n v="6"/>
    <s v="Jun"/>
    <s v="774995"/>
    <s v="Bianca Martin"/>
    <s v="215"/>
    <n v="998"/>
    <n v="3"/>
    <n v="1197.6000000000001"/>
    <n v="399.20000000000005"/>
    <n v="0.28000000000000003"/>
    <n v="335.32800000000009"/>
    <n v="0.28000000000000003"/>
    <s v="₹1 K"/>
  </r>
  <r>
    <s v="Jharkhand"/>
    <s v="Ranchi"/>
    <s v="Men"/>
    <s v="Shirts"/>
    <s v="72"/>
    <s v="414544"/>
    <s v="Owned"/>
    <d v="2023-10-09T00:00:00"/>
    <n v="1000"/>
    <s v="Gabrielle Lewis"/>
    <s v="M34"/>
    <s v="5318 Thompson Park East Cindystad, ME 31737"/>
    <s v="Landline"/>
    <s v="5204602883"/>
    <s v="11 AM - 8 PM"/>
    <n v="3"/>
    <s v="Available"/>
    <s v="CCTV"/>
    <s v="69777"/>
    <d v="2024-06-25T00:00:00"/>
    <n v="6"/>
    <s v="Jun"/>
    <s v="753273"/>
    <s v="Tyler Brock"/>
    <s v="551"/>
    <n v="971"/>
    <n v="4"/>
    <n v="1553.6000000000001"/>
    <n v="388.40000000000003"/>
    <n v="0.22"/>
    <n v="341.79200000000003"/>
    <n v="0.22"/>
    <s v="₹2 K"/>
  </r>
  <r>
    <s v="Uttar Pradesh"/>
    <s v="Lucknow"/>
    <s v="Women"/>
    <s v="Pants"/>
    <s v="49"/>
    <s v="405467"/>
    <s v="Rented"/>
    <d v="2024-07-16T00:00:00"/>
    <n v="950"/>
    <s v="Amber Mcmahon"/>
    <s v="M41"/>
    <s v="54709 Eric Ways Suite 476 New Sarahshire, CA 28090"/>
    <s v="Landline"/>
    <s v="1047050389"/>
    <s v="9 AM - 8 PM"/>
    <n v="3"/>
    <s v="Not Available"/>
    <s v="Alarm"/>
    <s v="40008"/>
    <d v="2024-06-17T00:00:00"/>
    <n v="6"/>
    <s v="Jun"/>
    <s v="973710"/>
    <s v="Cody Mathews"/>
    <s v="818"/>
    <n v="1164"/>
    <n v="5"/>
    <n v="2328"/>
    <n v="465.6"/>
    <n v="0.35"/>
    <n v="814.8"/>
    <n v="0.35"/>
    <s v="₹2 K"/>
  </r>
  <r>
    <s v="Chhattisgarh"/>
    <s v="Chhattisgarh"/>
    <s v="Kids"/>
    <s v="Pants"/>
    <s v="9"/>
    <s v="402500"/>
    <s v="Rented"/>
    <d v="2021-07-13T00:00:00"/>
    <n v="800"/>
    <s v="Mark Thomas"/>
    <s v="M83"/>
    <s v="473 Brown Extensions Williamsborough, ME 44777"/>
    <s v="Mobile"/>
    <s v="7842990969"/>
    <s v="10 AM - 7 PM"/>
    <n v="7"/>
    <s v="Available"/>
    <s v="CCTV, Alarm"/>
    <s v="76609"/>
    <d v="2024-06-12T00:00:00"/>
    <n v="6"/>
    <s v="Jun"/>
    <s v="819030"/>
    <s v="Erin Greer"/>
    <s v="724"/>
    <n v="2564"/>
    <n v="4"/>
    <n v="4102.4000000000015"/>
    <n v="1025.6000000000004"/>
    <n v="0.28000000000000003"/>
    <n v="1148.6720000000005"/>
    <n v="0.28000000000000003"/>
    <s v="₹4 K"/>
  </r>
  <r>
    <s v="Gujarat"/>
    <s v="Rajkot"/>
    <s v="Men"/>
    <s v="Tops"/>
    <s v="45"/>
    <s v="400530"/>
    <s v="Owned"/>
    <d v="2023-03-31T00:00:00"/>
    <n v="1000"/>
    <s v="Whitney Greer"/>
    <s v="M93"/>
    <s v="21911 Montgomery Loop Lake Kellieside, NJ 65896"/>
    <s v="Landline"/>
    <s v="1053422365"/>
    <s v="10 AM - 7 PM"/>
    <n v="19"/>
    <s v="Available"/>
    <s v="None"/>
    <s v="28321"/>
    <d v="2024-06-15T00:00:00"/>
    <n v="6"/>
    <s v="Jun"/>
    <s v="403574"/>
    <s v="Allison Li"/>
    <s v="429"/>
    <n v="2402"/>
    <n v="2"/>
    <n v="1921.6000000000001"/>
    <n v="960.80000000000007"/>
    <n v="0.22"/>
    <n v="422.75200000000001"/>
    <n v="0.22"/>
    <s v="₹2 K"/>
  </r>
  <r>
    <s v="Uttar Pradesh"/>
    <s v="Kanpur"/>
    <s v="Kids"/>
    <s v="Shirts"/>
    <s v="28"/>
    <s v="415336"/>
    <s v="Owned"/>
    <d v="2023-06-19T00:00:00"/>
    <n v="1300"/>
    <s v="Rachel Wright"/>
    <s v="M8"/>
    <s v="38490 Ramos Knolls Suite 994 Markville, IN 78039"/>
    <s v="Landline"/>
    <s v="12331370817"/>
    <s v="10 AM - 7 PM"/>
    <n v="3"/>
    <s v="Available"/>
    <s v="Alarm"/>
    <s v="57666"/>
    <d v="2024-06-11T00:00:00"/>
    <n v="6"/>
    <s v="Jun"/>
    <s v="601250"/>
    <s v="Tiffany Holland"/>
    <s v="520"/>
    <n v="772"/>
    <n v="4"/>
    <n v="1235.2"/>
    <n v="308.8"/>
    <n v="0.28000000000000003"/>
    <n v="345.85600000000005"/>
    <n v="0.28000000000000003"/>
    <s v="₹1 K"/>
  </r>
  <r>
    <s v="Andhra Pradesh"/>
    <s v="Visakhapatnam"/>
    <s v="Women"/>
    <s v="Pants"/>
    <s v="80"/>
    <s v="419970"/>
    <s v="Owned"/>
    <d v="2020-04-11T00:00:00"/>
    <n v="1000"/>
    <s v="Christopher Martin"/>
    <s v="M41"/>
    <s v="78384 Daniels Garden Suite 112 New Randybury, KY 39503"/>
    <s v="Mobile"/>
    <s v="9510126132"/>
    <s v="11 AM - 8 PM"/>
    <n v="7"/>
    <s v="Available"/>
    <s v="None"/>
    <s v="89409"/>
    <d v="2024-06-02T00:00:00"/>
    <n v="6"/>
    <s v="Jun"/>
    <s v="475932"/>
    <s v="Laura Gilmore"/>
    <s v="970"/>
    <n v="1987"/>
    <n v="8"/>
    <n v="6358.4000000000015"/>
    <n v="794.80000000000018"/>
    <n v="0.35"/>
    <n v="2225.4400000000005"/>
    <n v="0.35"/>
    <s v="₹6 K"/>
  </r>
  <r>
    <s v="Jammu and Kashmir"/>
    <s v="Jammu"/>
    <s v="Men"/>
    <s v="Skirts"/>
    <s v="19"/>
    <s v="404163"/>
    <s v="Owned"/>
    <d v="2020-05-29T00:00:00"/>
    <n v="950"/>
    <s v="Diana Coleman"/>
    <s v="M63"/>
    <s v="PSC 4345, Box 2595 APO AA 88399"/>
    <s v="Landline"/>
    <s v="2078600845"/>
    <s v="9 AM - 8 PM"/>
    <n v="8"/>
    <s v="Available"/>
    <s v="CCTV, Alarm"/>
    <s v="15856"/>
    <d v="2024-06-03T00:00:00"/>
    <n v="6"/>
    <s v="Jun"/>
    <s v="728518"/>
    <s v="Eugene Schmidt"/>
    <s v="702"/>
    <n v="1181"/>
    <n v="8"/>
    <n v="3779.2000000000003"/>
    <n v="472.40000000000003"/>
    <n v="0.22"/>
    <n v="831.42400000000009"/>
    <n v="0.22"/>
    <s v="₹4 K"/>
  </r>
  <r>
    <s v="Maharashtra"/>
    <s v="Solapur"/>
    <s v="Women"/>
    <s v="Shoes"/>
    <s v="26"/>
    <s v="419968"/>
    <s v="Owned"/>
    <d v="2024-01-06T00:00:00"/>
    <n v="1400"/>
    <s v="Kristy Flores"/>
    <s v="M73"/>
    <s v="39382 Tran Path West Ruthville, NH 77271"/>
    <s v="Landline"/>
    <s v="0743943490"/>
    <s v="9 AM - 8 PM"/>
    <n v="6"/>
    <s v="Not Available"/>
    <s v="CCTV, Alarm"/>
    <s v="23610"/>
    <d v="2024-06-22T00:00:00"/>
    <n v="6"/>
    <s v="Jun"/>
    <s v="922607"/>
    <s v="John Le"/>
    <s v="723"/>
    <n v="1202"/>
    <n v="3"/>
    <n v="1442.4"/>
    <n v="480.8"/>
    <n v="0.35"/>
    <n v="504.84"/>
    <n v="0.35"/>
    <s v="₹1 K"/>
  </r>
  <r>
    <s v="Andhra Pradesh"/>
    <s v="Visakhapatnam"/>
    <s v="Women"/>
    <s v="Tops"/>
    <s v="4"/>
    <s v="434346"/>
    <s v="Rented"/>
    <d v="2021-04-21T00:00:00"/>
    <n v="1000"/>
    <s v="Phillip Powell"/>
    <s v="M10"/>
    <s v="6471 Lowery Summit Apt. 951 South Jorge, NM 09404"/>
    <s v="Mobile"/>
    <s v="6598185091"/>
    <s v="10 AM - 7 PM"/>
    <n v="20"/>
    <s v="Not Available"/>
    <s v="CCTV"/>
    <s v="52912"/>
    <d v="2024-06-06T00:00:00"/>
    <n v="6"/>
    <s v="Jun"/>
    <s v="477858"/>
    <s v="Mary Cole"/>
    <s v="366"/>
    <n v="912"/>
    <n v="6"/>
    <n v="2188.8000000000002"/>
    <n v="364.8"/>
    <n v="0.35"/>
    <n v="766.08"/>
    <n v="0.35"/>
    <s v="₹2 K"/>
  </r>
  <r>
    <s v="Gujarat"/>
    <s v="Ahmedabad"/>
    <s v="Men"/>
    <s v="T-Shirts"/>
    <s v="34"/>
    <s v="406332"/>
    <s v="Rented"/>
    <d v="2020-03-15T00:00:00"/>
    <n v="1100"/>
    <s v="Susan Osborne"/>
    <s v="M100"/>
    <s v="Unit 2468 Box 9231 DPO AE 29072"/>
    <s v="Landline"/>
    <s v="1566635044"/>
    <s v="11 AM - 8 PM"/>
    <n v="12"/>
    <s v="Available"/>
    <s v="None"/>
    <s v="79683"/>
    <d v="2024-06-16T00:00:00"/>
    <n v="6"/>
    <s v="Jun"/>
    <s v="809976"/>
    <s v="Sean Carr"/>
    <s v="572"/>
    <n v="864"/>
    <n v="3"/>
    <n v="1036.8"/>
    <n v="345.59999999999997"/>
    <n v="0.22"/>
    <n v="228.096"/>
    <n v="0.22"/>
    <s v="₹1 K"/>
  </r>
  <r>
    <s v="Karnataka"/>
    <s v="Mysuru"/>
    <s v="Kids"/>
    <s v="T-Shirts"/>
    <s v="78"/>
    <s v="435365"/>
    <s v="Rented"/>
    <d v="2020-12-10T00:00:00"/>
    <n v="1100"/>
    <s v="Jay Richards"/>
    <s v="M38"/>
    <s v="9749 Alexander Pine Suite 900 Lake Austinton, SC 19839"/>
    <s v="Landline"/>
    <s v="0996472455"/>
    <s v="10 AM - 7 PM"/>
    <n v="12"/>
    <s v="Available"/>
    <s v="CCTV"/>
    <s v="59845"/>
    <d v="2024-06-04T00:00:00"/>
    <n v="6"/>
    <s v="Jun"/>
    <s v="256970"/>
    <s v="Seth Lowery"/>
    <s v="260"/>
    <n v="1716"/>
    <n v="3"/>
    <n v="2059.2000000000003"/>
    <n v="686.40000000000009"/>
    <n v="0.28000000000000003"/>
    <n v="576.57600000000014"/>
    <n v="0.28000000000000003"/>
    <s v="₹2 K"/>
  </r>
  <r>
    <s v="Gujarat"/>
    <s v="Vadodara"/>
    <s v="Men"/>
    <s v="Jeans"/>
    <s v="91"/>
    <s v="408496"/>
    <s v="Rented"/>
    <d v="2024-03-06T00:00:00"/>
    <n v="1300"/>
    <s v="Adam Young"/>
    <s v="M61"/>
    <s v="0706 Rebecca Oval Apt. 342 South Christopherton, WV 62492"/>
    <s v="Landline"/>
    <s v="14894977484"/>
    <s v="10 AM - 7 PM"/>
    <n v="17"/>
    <s v="Not Available"/>
    <s v="None"/>
    <s v="40971"/>
    <d v="2024-06-20T00:00:00"/>
    <n v="6"/>
    <s v="Jun"/>
    <s v="775902"/>
    <s v="Jennifer Lamb"/>
    <s v="887"/>
    <n v="741"/>
    <n v="7"/>
    <n v="2074.8000000000002"/>
    <n v="296.40000000000003"/>
    <n v="0.22"/>
    <n v="456.45600000000002"/>
    <n v="0.22"/>
    <s v="₹2 K"/>
  </r>
  <r>
    <s v="Maharashtra"/>
    <s v="Jalna"/>
    <s v="Kids"/>
    <s v="Skirts"/>
    <s v="78"/>
    <s v="415137"/>
    <s v="Rented"/>
    <d v="2022-01-10T00:00:00"/>
    <n v="1100"/>
    <s v="Clayton Jones"/>
    <s v="M69"/>
    <s v="9547 Morgan Locks New Georgeton, IL 64413"/>
    <s v="Mobile"/>
    <s v="6585668787"/>
    <s v="10 AM - 7 PM"/>
    <n v="10"/>
    <s v="Not Available"/>
    <s v="Alarm"/>
    <s v="72920"/>
    <d v="2024-06-28T00:00:00"/>
    <n v="6"/>
    <s v="Jun"/>
    <s v="610904"/>
    <s v="Patricia Johnson"/>
    <s v="349"/>
    <n v="2771"/>
    <n v="5"/>
    <n v="5542"/>
    <n v="1108.4000000000001"/>
    <n v="0.28000000000000003"/>
    <n v="1551.7600000000002"/>
    <n v="0.28000000000000003"/>
    <s v="₹6 K"/>
  </r>
  <r>
    <s v="Madhya Pradesh"/>
    <s v="Bhopal"/>
    <s v="Men"/>
    <s v="Jackets"/>
    <s v="32"/>
    <s v="429653"/>
    <s v="Rented"/>
    <d v="2020-05-29T00:00:00"/>
    <n v="1300"/>
    <s v="Amy Mendoza"/>
    <s v="M60"/>
    <s v="7677 Steven Coves Katieborough, IA 23084"/>
    <s v="Landline"/>
    <s v="3741400394"/>
    <s v="11 AM - 8 PM"/>
    <n v="15"/>
    <s v="Not Available"/>
    <s v="CCTV"/>
    <s v="79519"/>
    <d v="2024-06-24T00:00:00"/>
    <n v="6"/>
    <s v="Jun"/>
    <s v="298531"/>
    <s v="Dustin Roth"/>
    <s v="275"/>
    <n v="2866"/>
    <n v="4"/>
    <n v="4585.6000000000004"/>
    <n v="1146.4000000000001"/>
    <n v="0.22"/>
    <n v="1008.8320000000001"/>
    <n v="0.22"/>
    <s v="₹5 K"/>
  </r>
  <r>
    <s v="Uttar Pradesh"/>
    <s v="Lucknow"/>
    <s v="Kids"/>
    <s v="Pants"/>
    <s v="71"/>
    <s v="436814"/>
    <s v="Owned"/>
    <d v="2020-09-21T00:00:00"/>
    <n v="1200"/>
    <s v="Diane Butler"/>
    <s v="M60"/>
    <s v="341 Townsend Skyway Apt. 948 West Ernestland, LA 83108"/>
    <s v="Landline"/>
    <s v="4589935777"/>
    <s v="10 AM - 7 PM"/>
    <n v="20"/>
    <s v="Available"/>
    <s v="Alarm"/>
    <s v="44141"/>
    <d v="2024-06-18T00:00:00"/>
    <n v="6"/>
    <s v="Jun"/>
    <s v="153927"/>
    <s v="Brett Perez"/>
    <s v="857"/>
    <n v="1351"/>
    <n v="2"/>
    <n v="1080.8"/>
    <n v="540.4"/>
    <n v="0.28000000000000003"/>
    <n v="302.62400000000002"/>
    <n v="0.28000000000000003"/>
    <s v="₹1 K"/>
  </r>
  <r>
    <s v="Maharashtra"/>
    <s v="Nagpur"/>
    <s v="Men"/>
    <s v="Shoes"/>
    <s v="91"/>
    <s v="420440"/>
    <s v="Owned"/>
    <d v="2023-01-07T00:00:00"/>
    <n v="1100"/>
    <s v="Linda Sandoval"/>
    <s v="M89"/>
    <s v="9049 Little Landing Port Ericton, MI 62399"/>
    <s v="Mobile"/>
    <s v="8783236225"/>
    <s v="10 AM - 7 PM"/>
    <n v="18"/>
    <s v="Available"/>
    <s v="None"/>
    <s v="32911"/>
    <d v="2024-06-13T00:00:00"/>
    <n v="6"/>
    <s v="Jun"/>
    <s v="160615"/>
    <s v="Heather Gonzalez"/>
    <s v="536"/>
    <n v="2857"/>
    <n v="6"/>
    <n v="6856.8"/>
    <n v="1142.8"/>
    <n v="0.22"/>
    <n v="1508.4960000000001"/>
    <n v="0.22"/>
    <s v="₹7 K"/>
  </r>
  <r>
    <s v="Maharashtra"/>
    <s v="Aurangabad"/>
    <s v="Men"/>
    <s v="Sweaters"/>
    <s v="19"/>
    <s v="422640"/>
    <s v="Owned"/>
    <d v="2020-04-11T00:00:00"/>
    <n v="950"/>
    <s v="Jacqueline Little"/>
    <s v="M53"/>
    <s v="5875 Strong Bypass Suite 084 Anthonyton, KY 97012"/>
    <s v="Landline"/>
    <s v="2478566328"/>
    <s v="10 AM - 9 PM"/>
    <n v="4"/>
    <s v="Not Available"/>
    <s v="None"/>
    <s v="15946"/>
    <d v="2024-06-15T00:00:00"/>
    <n v="6"/>
    <s v="Jun"/>
    <s v="572463"/>
    <s v="Derek Richmond"/>
    <s v="234"/>
    <n v="2948"/>
    <n v="5"/>
    <n v="5896"/>
    <n v="1179.2"/>
    <n v="0.22"/>
    <n v="1297.1200000000001"/>
    <n v="0.22"/>
    <s v="₹6 K"/>
  </r>
  <r>
    <s v="Gujarat"/>
    <s v="Rajkot"/>
    <s v="Men"/>
    <s v="Jackets"/>
    <s v="69"/>
    <s v="422815"/>
    <s v="Owned"/>
    <d v="2022-01-27T00:00:00"/>
    <n v="1300"/>
    <s v="Sydney Scott"/>
    <s v="M35"/>
    <s v="15087 Michael Overpass Oliverland, IL 87351"/>
    <s v="Landline"/>
    <s v="0033542541"/>
    <s v="11 AM - 8 PM"/>
    <n v="17"/>
    <s v="Not Available"/>
    <s v="CCTV"/>
    <s v="36584"/>
    <d v="2024-06-04T00:00:00"/>
    <n v="6"/>
    <s v="Jun"/>
    <s v="919334"/>
    <s v="Thomas Carter"/>
    <s v="578"/>
    <n v="998"/>
    <n v="1"/>
    <n v="399.20000000000005"/>
    <n v="399.20000000000005"/>
    <n v="0.22"/>
    <n v="87.824000000000012"/>
    <n v="0.22"/>
    <s v="₹399.2"/>
  </r>
  <r>
    <s v="Chandigarh"/>
    <s v="Chandigarh"/>
    <s v="Women"/>
    <s v="T-Shirts"/>
    <s v="63"/>
    <s v="438265"/>
    <s v="Rented"/>
    <d v="2024-04-15T00:00:00"/>
    <n v="1100"/>
    <s v="Joshua Dennis"/>
    <s v="M13"/>
    <s v="3424 Erica Trafficway South Meredith, ND 71917"/>
    <s v="Mobile"/>
    <s v="9363613630"/>
    <s v="11 AM - 8 PM"/>
    <n v="11"/>
    <s v="Not Available"/>
    <s v="None"/>
    <s v="24467"/>
    <d v="2024-06-12T00:00:00"/>
    <n v="6"/>
    <s v="Jun"/>
    <s v="964181"/>
    <s v="Courtney Webster"/>
    <s v="584"/>
    <n v="2225"/>
    <n v="8"/>
    <n v="7120"/>
    <n v="890"/>
    <n v="0.35"/>
    <n v="2492"/>
    <n v="0.35"/>
    <s v="₹7 K"/>
  </r>
  <r>
    <s v="West Bengal"/>
    <s v="Kolkata"/>
    <s v="Men"/>
    <s v="Dresses"/>
    <s v="41"/>
    <s v="408045"/>
    <s v="Rented"/>
    <d v="2024-10-30T00:00:00"/>
    <n v="1000"/>
    <s v="Michael Jenkins"/>
    <s v="M85"/>
    <s v="750 Carlos Causeway Suite 575 Martinezfurt, SC 94926"/>
    <s v="Landline"/>
    <s v="2197835957"/>
    <s v="11 AM - 8 PM"/>
    <n v="18"/>
    <s v="Not Available"/>
    <s v="None"/>
    <s v="58898"/>
    <d v="2024-06-02T00:00:00"/>
    <n v="6"/>
    <s v="Jun"/>
    <s v="350870"/>
    <s v="Molly Dunlap"/>
    <s v="593"/>
    <n v="523"/>
    <n v="8"/>
    <n v="1673.6000000000001"/>
    <n v="209.20000000000002"/>
    <n v="0.22"/>
    <n v="368.19200000000001"/>
    <n v="0.22"/>
    <s v="₹2 K"/>
  </r>
  <r>
    <s v="Andhra Pradesh"/>
    <s v="Visakhapatnam"/>
    <s v="Kids"/>
    <s v="Tops"/>
    <s v="57"/>
    <s v="430812"/>
    <s v="Rented"/>
    <d v="2021-04-06T00:00:00"/>
    <n v="1200"/>
    <s v="Howard Giles"/>
    <s v="M4"/>
    <s v="338 Blair Loop Apt. 998 Allisonmouth, GA 26594"/>
    <s v="Landline"/>
    <s v="0142174650"/>
    <s v="11 AM - 8 PM"/>
    <n v="12"/>
    <s v="Not Available"/>
    <s v="CCTV"/>
    <s v="88565"/>
    <d v="2024-06-04T00:00:00"/>
    <n v="6"/>
    <s v="Jun"/>
    <s v="168798"/>
    <s v="Barbara Bell"/>
    <s v="849"/>
    <n v="1986"/>
    <n v="3"/>
    <n v="2383.2000000000003"/>
    <n v="794.40000000000009"/>
    <n v="0.28000000000000003"/>
    <n v="667.29600000000016"/>
    <n v="0.28000000000000003"/>
    <s v="₹2 K"/>
  </r>
  <r>
    <s v="Kerala"/>
    <s v="Kochi"/>
    <s v="Kids"/>
    <s v="Skirts"/>
    <s v="65"/>
    <s v="411431"/>
    <s v="Owned"/>
    <d v="2021-05-26T00:00:00"/>
    <n v="1400"/>
    <s v="Maxwell Nelson"/>
    <s v="M33"/>
    <s v="96861 Jackson Extension Suite 009 Port Rebecca, IL 86488"/>
    <s v="Landline"/>
    <s v="0090822613"/>
    <s v="10 AM - 9 PM"/>
    <n v="12"/>
    <s v="Available"/>
    <s v="CCTV"/>
    <s v="98886"/>
    <d v="2024-06-04T00:00:00"/>
    <n v="6"/>
    <s v="Jun"/>
    <s v="403197"/>
    <s v="Sandra Yates"/>
    <s v="747"/>
    <n v="715"/>
    <n v="6"/>
    <n v="1716"/>
    <n v="286"/>
    <n v="0.28000000000000003"/>
    <n v="480.48"/>
    <n v="0.28000000000000003"/>
    <s v="₹2 K"/>
  </r>
  <r>
    <s v="Uttar Pradesh"/>
    <s v="Noida"/>
    <s v="Women"/>
    <s v="Sweaters"/>
    <s v="30"/>
    <s v="438046"/>
    <s v="Owned"/>
    <d v="2020-01-10T00:00:00"/>
    <n v="1200"/>
    <s v="Gregory Lewis"/>
    <s v="M77"/>
    <s v="313 Potts Vista Suite 807 Cartershire, NY 19891"/>
    <s v="Mobile"/>
    <s v="8926499488"/>
    <s v="9 AM - 8 PM"/>
    <n v="16"/>
    <s v="Available"/>
    <s v="None"/>
    <s v="95539"/>
    <d v="2024-06-08T00:00:00"/>
    <n v="6"/>
    <s v="Jun"/>
    <s v="159135"/>
    <s v="Brandy Miranda"/>
    <s v="936"/>
    <n v="2383"/>
    <n v="3"/>
    <n v="2859.6000000000004"/>
    <n v="953.20000000000016"/>
    <n v="0.35"/>
    <n v="1000.86"/>
    <n v="0.35"/>
    <s v="₹3 K"/>
  </r>
  <r>
    <s v="Tamil Nadu"/>
    <s v="Madurai"/>
    <s v="Women"/>
    <s v="Hoodies"/>
    <s v="73"/>
    <s v="418220"/>
    <s v="Owned"/>
    <d v="2020-07-26T00:00:00"/>
    <n v="950"/>
    <s v="Brianna Cortez"/>
    <s v="M74"/>
    <s v="9621 Nancy Stravenue Suite 324 Lawsonstad, WV 05267"/>
    <s v="Mobile"/>
    <s v="9174279552"/>
    <s v="9 AM - 8 PM"/>
    <n v="16"/>
    <s v="Not Available"/>
    <s v="None"/>
    <s v="61709"/>
    <d v="2024-06-02T00:00:00"/>
    <n v="6"/>
    <s v="Jun"/>
    <s v="832438"/>
    <s v="Matthew Martinez"/>
    <s v="647"/>
    <n v="1825"/>
    <n v="6"/>
    <n v="4380"/>
    <n v="730"/>
    <n v="0.35"/>
    <n v="1533"/>
    <n v="0.35"/>
    <s v="₹4 K"/>
  </r>
  <r>
    <s v="Gujarat"/>
    <s v="Surat"/>
    <s v="Men"/>
    <s v="T-Shirts"/>
    <s v="57"/>
    <s v="422551"/>
    <s v="Rented"/>
    <d v="2020-04-06T00:00:00"/>
    <n v="800"/>
    <s v="Richard Stewart"/>
    <s v="M11"/>
    <s v="9648 Margaret Lodge Jordanshire, MT 53014"/>
    <s v="Landline"/>
    <s v="0648329611"/>
    <s v="9 AM - 8 PM"/>
    <n v="11"/>
    <s v="Available"/>
    <s v="CCTV, Alarm"/>
    <s v="80958"/>
    <d v="2024-06-28T00:00:00"/>
    <n v="6"/>
    <s v="Jun"/>
    <s v="681651"/>
    <s v="Jennifer Avila"/>
    <s v="987"/>
    <n v="1851"/>
    <n v="7"/>
    <n v="5182.8"/>
    <n v="740.4"/>
    <n v="0.22"/>
    <n v="1140.2160000000001"/>
    <n v="0.22"/>
    <s v="₹5 K"/>
  </r>
  <r>
    <s v="Karnataka"/>
    <s v="Mysuru"/>
    <s v="Women"/>
    <s v="Shirts"/>
    <s v="26"/>
    <s v="406758"/>
    <s v="Rented"/>
    <d v="2024-09-11T00:00:00"/>
    <n v="1100"/>
    <s v="Jordan Bailey"/>
    <s v="M3"/>
    <s v="361 Stephen Circle Hamiltonmouth, DE 65653"/>
    <s v="Mobile"/>
    <s v="7706237214"/>
    <s v="11 AM - 8 PM"/>
    <n v="5"/>
    <s v="Available"/>
    <s v="CCTV, Alarm"/>
    <s v="34346"/>
    <d v="2024-06-22T00:00:00"/>
    <n v="6"/>
    <s v="Jun"/>
    <s v="542578"/>
    <s v="Bethany Jones"/>
    <s v="980"/>
    <n v="2959"/>
    <n v="2"/>
    <n v="2367.2000000000003"/>
    <n v="1183.6000000000001"/>
    <n v="0.35"/>
    <n v="828.5200000000001"/>
    <n v="0.35"/>
    <s v="₹2 K"/>
  </r>
  <r>
    <s v="Maharashtra"/>
    <s v="Nagpur"/>
    <s v="Kids"/>
    <s v="Jeans"/>
    <s v="25"/>
    <s v="432606"/>
    <s v="Owned"/>
    <d v="2021-11-09T00:00:00"/>
    <n v="1200"/>
    <s v="Pamela Hoover"/>
    <s v="M87"/>
    <s v="5923 Elizabeth Trail Stevenstad, WV 30236"/>
    <s v="Landline"/>
    <s v="4225011784"/>
    <s v="9 AM - 8 PM"/>
    <n v="7"/>
    <s v="Not Available"/>
    <s v="CCTV"/>
    <s v="45802"/>
    <d v="2024-06-27T00:00:00"/>
    <n v="6"/>
    <s v="Jun"/>
    <s v="838425"/>
    <s v="David Wells"/>
    <s v="352"/>
    <n v="678"/>
    <n v="3"/>
    <n v="813.6"/>
    <n v="271.2"/>
    <n v="0.28000000000000003"/>
    <n v="227.80800000000002"/>
    <n v="0.28000000000000003"/>
    <s v="₹813.6"/>
  </r>
  <r>
    <s v="Uttar Pradesh"/>
    <s v="Kanpur"/>
    <s v="Women"/>
    <s v="Tops"/>
    <s v="72"/>
    <s v="429393"/>
    <s v="Owned"/>
    <d v="2023-10-09T00:00:00"/>
    <n v="1400"/>
    <s v="Emily Khan"/>
    <s v="M64"/>
    <s v="6076 Stevens Hill Suite 574 Rosemouth, LA 60601"/>
    <s v="Mobile"/>
    <s v="7394225362"/>
    <s v="10 AM - 7 PM"/>
    <n v="8"/>
    <s v="Not Available"/>
    <s v="Alarm"/>
    <s v="51315"/>
    <d v="2024-06-16T00:00:00"/>
    <n v="6"/>
    <s v="Jun"/>
    <s v="705311"/>
    <s v="Kristi Vasquez"/>
    <s v="513"/>
    <n v="2674"/>
    <n v="7"/>
    <n v="7487.2000000000007"/>
    <n v="1069.6000000000001"/>
    <n v="0.35"/>
    <n v="2620.52"/>
    <n v="0.35"/>
    <s v="₹7 K"/>
  </r>
  <r>
    <s v="Gujarat"/>
    <s v="Vadodara"/>
    <s v="Kids"/>
    <s v="Jackets"/>
    <s v="48"/>
    <s v="407422"/>
    <s v="Rented"/>
    <d v="2022-11-29T00:00:00"/>
    <n v="1400"/>
    <s v="Douglas Johnson"/>
    <s v="M24"/>
    <s v="665 Patrick Mill Apt. 890 North Michael, NV 86186"/>
    <s v="Mobile"/>
    <s v="6183951378"/>
    <s v="11 AM - 8 PM"/>
    <n v="7"/>
    <s v="Available"/>
    <s v="CCTV, Alarm"/>
    <s v="94219"/>
    <d v="2024-06-29T00:00:00"/>
    <n v="6"/>
    <s v="Jun"/>
    <s v="471466"/>
    <s v="Michael Martin"/>
    <s v="815"/>
    <n v="2491"/>
    <n v="8"/>
    <n v="7971.2000000000007"/>
    <n v="996.40000000000009"/>
    <n v="0.28000000000000003"/>
    <n v="2231.9360000000006"/>
    <n v="0.28000000000000003"/>
    <s v="₹8 K"/>
  </r>
  <r>
    <s v="Tamil Nadu"/>
    <s v="Chennai"/>
    <s v="Men"/>
    <s v="Tops"/>
    <s v="49"/>
    <s v="435660"/>
    <s v="Rented"/>
    <d v="2022-08-16T00:00:00"/>
    <n v="1100"/>
    <s v="Wendy Walker"/>
    <s v="M55"/>
    <s v="32053 Franklin Light Ramirezside, CO 32390"/>
    <s v="Landline"/>
    <s v="2798443234"/>
    <s v="9 AM - 8 PM"/>
    <n v="6"/>
    <s v="Available"/>
    <s v="None"/>
    <s v="95034"/>
    <d v="2024-06-30T00:00:00"/>
    <n v="6"/>
    <s v="Jun"/>
    <s v="506287"/>
    <s v="Teresa Williams"/>
    <s v="603"/>
    <n v="979"/>
    <n v="4"/>
    <n v="1566.4"/>
    <n v="391.6"/>
    <n v="0.22"/>
    <n v="344.608"/>
    <n v="0.22"/>
    <s v="₹2 K"/>
  </r>
  <r>
    <s v="Uttar Pradesh"/>
    <s v="Meerut"/>
    <s v="Women"/>
    <s v="Skirts"/>
    <s v="76"/>
    <s v="400702"/>
    <s v="Owned"/>
    <d v="2024-11-18T00:00:00"/>
    <n v="950"/>
    <s v="Jesus Ball"/>
    <s v="M4"/>
    <s v="USS Wood FPO AP 93231"/>
    <s v="Mobile"/>
    <s v="6200640379"/>
    <s v="10 AM - 7 PM"/>
    <n v="9"/>
    <s v="Available"/>
    <s v="CCTV, Alarm"/>
    <s v="37727"/>
    <d v="2024-06-08T00:00:00"/>
    <n v="6"/>
    <s v="Jun"/>
    <s v="333491"/>
    <s v="Joshua Lutz"/>
    <s v="596"/>
    <n v="990"/>
    <n v="6"/>
    <n v="2376"/>
    <n v="396"/>
    <n v="0.35"/>
    <n v="831.59999999999991"/>
    <n v="0.35"/>
    <s v="₹2 K"/>
  </r>
  <r>
    <s v="Maharashtra"/>
    <s v="Mumbai"/>
    <s v="Kids"/>
    <s v="Shoes"/>
    <s v="84"/>
    <s v="423599"/>
    <s v="Rented"/>
    <d v="2022-05-22T00:00:00"/>
    <n v="1000"/>
    <s v="Mary Alexander"/>
    <s v="M47"/>
    <s v="13378 Jennifer Brooks Apt. 891 Smithmouth, KS 24054"/>
    <s v="Landline"/>
    <s v="4744014260"/>
    <s v="9 AM - 8 PM"/>
    <n v="5"/>
    <s v="Not Available"/>
    <s v="CCTV, Alarm"/>
    <s v="45529"/>
    <d v="2024-06-13T00:00:00"/>
    <n v="6"/>
    <s v="Jun"/>
    <s v="605013"/>
    <s v="Jerry Taylor"/>
    <s v="639"/>
    <n v="650"/>
    <n v="8"/>
    <n v="2080"/>
    <n v="260"/>
    <n v="0.28000000000000003"/>
    <n v="582.40000000000009"/>
    <n v="0.28000000000000003"/>
    <s v="₹2 K"/>
  </r>
  <r>
    <s v="Tamil Nadu"/>
    <s v="Chennai"/>
    <s v="Women"/>
    <s v="Hoodies"/>
    <s v="70"/>
    <s v="430908"/>
    <s v="Owned"/>
    <d v="2020-08-01T00:00:00"/>
    <n v="800"/>
    <s v="Samantha Wilson"/>
    <s v="M64"/>
    <s v="44101 Melissa Lodge Davistown, CT 47470"/>
    <s v="Landline"/>
    <s v="4448469869"/>
    <s v="10 AM - 9 PM"/>
    <n v="19"/>
    <s v="Not Available"/>
    <s v="None"/>
    <s v="51595"/>
    <d v="2024-06-29T00:00:00"/>
    <n v="6"/>
    <s v="Jun"/>
    <s v="141481"/>
    <s v="Cynthia Cole"/>
    <s v="705"/>
    <n v="820"/>
    <n v="7"/>
    <n v="2296"/>
    <n v="328"/>
    <n v="0.35"/>
    <n v="803.59999999999991"/>
    <n v="0.35"/>
    <s v="₹2 K"/>
  </r>
  <r>
    <s v="Puducherry"/>
    <s v="Pondicherry"/>
    <s v="Men"/>
    <s v="Shirts"/>
    <s v="34"/>
    <s v="439531"/>
    <s v="Rented"/>
    <d v="2021-04-27T00:00:00"/>
    <n v="1100"/>
    <s v="Lindsey Clark"/>
    <s v="M66"/>
    <s v="Unit 9187 Box 4558 DPO AA 41624"/>
    <s v="Landline"/>
    <s v="3814362027"/>
    <s v="10 AM - 7 PM"/>
    <n v="14"/>
    <s v="Available"/>
    <s v="CCTV"/>
    <s v="39715"/>
    <d v="2024-06-03T00:00:00"/>
    <n v="6"/>
    <s v="Jun"/>
    <s v="907448"/>
    <s v="Felicia Franklin"/>
    <s v="270"/>
    <n v="714"/>
    <n v="4"/>
    <n v="1142.4000000000001"/>
    <n v="285.60000000000002"/>
    <n v="0.22"/>
    <n v="251.32800000000003"/>
    <n v="0.22"/>
    <s v="₹1 K"/>
  </r>
  <r>
    <s v="Maharashtra"/>
    <s v="Solapur"/>
    <s v="Kids"/>
    <s v="Dresses"/>
    <s v="22"/>
    <s v="401770"/>
    <s v="Rented"/>
    <d v="2022-07-30T00:00:00"/>
    <n v="800"/>
    <s v="Danielle Cannon"/>
    <s v="M43"/>
    <s v="316 Delacruz Causeway Millerbury, PA 85916"/>
    <s v="Landline"/>
    <s v="5903715294"/>
    <s v="10 AM - 7 PM"/>
    <n v="10"/>
    <s v="Available"/>
    <s v="None"/>
    <s v="33605"/>
    <d v="2024-06-02T00:00:00"/>
    <n v="6"/>
    <s v="Jun"/>
    <s v="150192"/>
    <s v="Catherine Thompson"/>
    <s v="704"/>
    <n v="739"/>
    <n v="2"/>
    <n v="591.20000000000005"/>
    <n v="295.60000000000002"/>
    <n v="0.28000000000000003"/>
    <n v="165.53600000000003"/>
    <n v="0.28000000000000003"/>
    <s v="₹591.2"/>
  </r>
  <r>
    <s v="Assam"/>
    <s v="Guwahati"/>
    <s v="Kids"/>
    <s v="Dresses"/>
    <s v="68"/>
    <s v="400522"/>
    <s v="Rented"/>
    <d v="2021-02-14T00:00:00"/>
    <n v="1300"/>
    <s v="Stephen White"/>
    <s v="M15"/>
    <s v="596 James Turnpike Sherryburgh, OK 37584"/>
    <s v="Landline"/>
    <s v="5469279645"/>
    <s v="11 AM - 8 PM"/>
    <n v="10"/>
    <s v="Not Available"/>
    <s v="Alarm"/>
    <s v="66800"/>
    <d v="2024-06-25T00:00:00"/>
    <n v="6"/>
    <s v="Jun"/>
    <s v="953947"/>
    <s v="Albert White"/>
    <s v="587"/>
    <n v="2958"/>
    <n v="6"/>
    <n v="7099.2000000000007"/>
    <n v="1183.2"/>
    <n v="0.28000000000000003"/>
    <n v="1987.7760000000003"/>
    <n v="0.28000000000000003"/>
    <s v="₹7 K"/>
  </r>
  <r>
    <s v="Uttar Pradesh"/>
    <s v="Lucknow"/>
    <s v="Men"/>
    <s v="Jackets"/>
    <s v="70"/>
    <s v="430328"/>
    <s v="Rented"/>
    <d v="2020-03-08T00:00:00"/>
    <n v="1300"/>
    <s v="Mackenzie Harrell"/>
    <s v="M87"/>
    <s v="89612 Brandon Port South Hannah, PA 91319"/>
    <s v="Mobile"/>
    <s v="8211960235"/>
    <s v="10 AM - 7 PM"/>
    <n v="10"/>
    <s v="Not Available"/>
    <s v="None"/>
    <s v="31130"/>
    <d v="2024-06-04T00:00:00"/>
    <n v="6"/>
    <s v="Jun"/>
    <s v="458247"/>
    <s v="Michael Chandler"/>
    <s v="377"/>
    <n v="1644"/>
    <n v="5"/>
    <n v="3288"/>
    <n v="657.6"/>
    <n v="0.22"/>
    <n v="723.36"/>
    <n v="0.22"/>
    <s v="₹3 K"/>
  </r>
  <r>
    <s v="Maharashtra"/>
    <s v="Aurangabad"/>
    <s v="Men"/>
    <s v="Hoodies"/>
    <s v="35"/>
    <s v="426843"/>
    <s v="Rented"/>
    <d v="2022-11-21T00:00:00"/>
    <n v="1100"/>
    <s v="Kayla Cardenas"/>
    <s v="M59"/>
    <s v="USS Anderson FPO AE 58764"/>
    <s v="Landline"/>
    <s v="5866160547"/>
    <s v="11 AM - 8 PM"/>
    <n v="14"/>
    <s v="Available"/>
    <s v="CCTV, Alarm"/>
    <s v="16960"/>
    <d v="2024-06-18T00:00:00"/>
    <n v="6"/>
    <s v="Jun"/>
    <s v="597070"/>
    <s v="Karen Mitchell"/>
    <s v="854"/>
    <n v="1003"/>
    <n v="8"/>
    <n v="3209.6000000000004"/>
    <n v="401.20000000000005"/>
    <n v="0.22"/>
    <n v="706.11200000000008"/>
    <n v="0.22"/>
    <s v="₹3 K"/>
  </r>
  <r>
    <s v="Tamil Nadu"/>
    <s v="Chennai"/>
    <s v="Kids"/>
    <s v="Skirts"/>
    <s v="8"/>
    <s v="430781"/>
    <s v="Rented"/>
    <d v="2023-01-04T00:00:00"/>
    <n v="950"/>
    <s v="Michael Barnes"/>
    <s v="M62"/>
    <s v="96123 Schneider Flats Wellsville, MN 69616"/>
    <s v="Mobile"/>
    <s v="6632672916"/>
    <s v="9 AM - 8 PM"/>
    <n v="7"/>
    <s v="Available"/>
    <s v="CCTV, Alarm"/>
    <s v="50357"/>
    <d v="2024-06-12T00:00:00"/>
    <n v="6"/>
    <s v="Jun"/>
    <s v="193718"/>
    <s v="Nicole Harris"/>
    <s v="265"/>
    <n v="1906"/>
    <n v="4"/>
    <n v="3049.6000000000004"/>
    <n v="762.40000000000009"/>
    <n v="0.28000000000000003"/>
    <n v="853.88800000000015"/>
    <n v="0.28000000000000003"/>
    <s v="₹3 K"/>
  </r>
  <r>
    <s v="Gujarat"/>
    <s v="Surat"/>
    <s v="Kids"/>
    <s v="Tops"/>
    <s v="26"/>
    <s v="403825"/>
    <s v="Rented"/>
    <d v="2020-08-23T00:00:00"/>
    <n v="1400"/>
    <s v="Michelle Atkinson"/>
    <s v="M67"/>
    <s v="3144 Jessica Throughway East Maryport, KY 26009"/>
    <s v="Mobile"/>
    <s v="6543474508"/>
    <s v="11 AM - 8 PM"/>
    <n v="6"/>
    <s v="Available"/>
    <s v="CCTV, Alarm"/>
    <s v="46373"/>
    <d v="2024-06-28T00:00:00"/>
    <n v="6"/>
    <s v="Jun"/>
    <s v="885839"/>
    <s v="Levi Patrick"/>
    <s v="478"/>
    <n v="1302"/>
    <n v="5"/>
    <n v="2604"/>
    <n v="520.79999999999995"/>
    <n v="0.28000000000000003"/>
    <n v="729.12000000000012"/>
    <n v="0.28000000000000003"/>
    <s v="₹3 K"/>
  </r>
  <r>
    <s v="Maharashtra"/>
    <s v="Satara"/>
    <s v="Men"/>
    <s v="Pants"/>
    <s v="17"/>
    <s v="433913"/>
    <s v="Rented"/>
    <d v="2022-07-18T00:00:00"/>
    <n v="800"/>
    <s v="Dennis Hardy"/>
    <s v="M51"/>
    <s v="618 Smith Views Suite 197 West Daniel, HI 16531"/>
    <s v="Mobile"/>
    <s v="9929082300"/>
    <s v="9 AM - 8 PM"/>
    <n v="16"/>
    <s v="Not Available"/>
    <s v="None"/>
    <s v="16249"/>
    <d v="2024-06-27T00:00:00"/>
    <n v="6"/>
    <s v="Jun"/>
    <s v="357953"/>
    <s v="William Jackson"/>
    <s v="358"/>
    <n v="1385"/>
    <n v="5"/>
    <n v="2770"/>
    <n v="554"/>
    <n v="0.22"/>
    <n v="609.4"/>
    <n v="0.22"/>
    <s v="₹3 K"/>
  </r>
  <r>
    <s v="Maharashtra"/>
    <s v="Pune"/>
    <s v="Women"/>
    <s v="Jeans"/>
    <s v="13"/>
    <s v="427827"/>
    <s v="Owned"/>
    <d v="2021-10-06T00:00:00"/>
    <n v="1300"/>
    <s v="David Torres"/>
    <s v="M16"/>
    <s v="1603 Farrell Stream West Mark, WI 46755"/>
    <s v="Landline"/>
    <s v="1615381773"/>
    <s v="11 AM - 8 PM"/>
    <n v="14"/>
    <s v="Available"/>
    <s v="None"/>
    <s v="55883"/>
    <d v="2024-06-29T00:00:00"/>
    <n v="6"/>
    <s v="Jun"/>
    <s v="120909"/>
    <s v="Tina Decker"/>
    <s v="905"/>
    <n v="1339"/>
    <n v="4"/>
    <n v="2142.4"/>
    <n v="535.6"/>
    <n v="0.35"/>
    <n v="749.84"/>
    <n v="0.35"/>
    <s v="₹2 K"/>
  </r>
  <r>
    <s v="Uttar Pradesh"/>
    <s v="Kanpur"/>
    <s v="Men"/>
    <s v="T-Shirts"/>
    <s v="71"/>
    <s v="427395"/>
    <s v="Rented"/>
    <d v="2020-04-02T00:00:00"/>
    <n v="950"/>
    <s v="Andrew Heath"/>
    <s v="M29"/>
    <s v="76192 Gregory Mountains North Carol, WY 32239"/>
    <s v="Mobile"/>
    <s v="6205513161"/>
    <s v="10 AM - 7 PM"/>
    <n v="15"/>
    <s v="Available"/>
    <s v="CCTV, Alarm"/>
    <s v="83398"/>
    <d v="2024-06-20T00:00:00"/>
    <n v="6"/>
    <s v="Jun"/>
    <s v="259561"/>
    <s v="Samantha Sullivan"/>
    <s v="690"/>
    <n v="1385"/>
    <n v="8"/>
    <n v="4432"/>
    <n v="554"/>
    <n v="0.22"/>
    <n v="975.04"/>
    <n v="0.22"/>
    <s v="₹4 K"/>
  </r>
  <r>
    <s v="Gujarat"/>
    <s v="Rajkot"/>
    <s v="Men"/>
    <s v="T-Shirts"/>
    <s v="34"/>
    <s v="428350"/>
    <s v="Rented"/>
    <d v="2022-08-05T00:00:00"/>
    <n v="950"/>
    <s v="Joseph Clark"/>
    <s v="M80"/>
    <s v="7982 Hopkins Mews Lawrenceborough, DC 02269"/>
    <s v="Landline"/>
    <s v="5054918251"/>
    <s v="10 AM - 7 PM"/>
    <n v="15"/>
    <s v="Available"/>
    <s v="CCTV, Alarm"/>
    <s v="38217"/>
    <d v="2024-06-15T00:00:00"/>
    <n v="6"/>
    <s v="Jun"/>
    <s v="629458"/>
    <s v="Chase Tyler"/>
    <s v="807"/>
    <n v="2551"/>
    <n v="5"/>
    <n v="5102"/>
    <n v="1020.4"/>
    <n v="0.22"/>
    <n v="1122.44"/>
    <n v="0.22"/>
    <s v="₹5 K"/>
  </r>
  <r>
    <s v="Rajasthan"/>
    <s v="Jaipur"/>
    <s v="Men"/>
    <s v="Dresses"/>
    <s v="65"/>
    <s v="401894"/>
    <s v="Rented"/>
    <d v="2024-11-15T00:00:00"/>
    <n v="1300"/>
    <s v="Austin Howard"/>
    <s v="M66"/>
    <s v="677 James Locks East Williammouth, ME 01405"/>
    <s v="Landline"/>
    <s v="2440262710"/>
    <s v="10 AM - 7 PM"/>
    <n v="7"/>
    <s v="Not Available"/>
    <s v="CCTV, Alarm"/>
    <s v="51081"/>
    <d v="2024-06-15T00:00:00"/>
    <n v="6"/>
    <s v="Jun"/>
    <s v="674737"/>
    <s v="Heidi Glover"/>
    <s v="718"/>
    <n v="1837"/>
    <n v="8"/>
    <n v="5878.4000000000015"/>
    <n v="734.80000000000018"/>
    <n v="0.22"/>
    <n v="1293.2480000000003"/>
    <n v="0.22"/>
    <s v="₹6 K"/>
  </r>
  <r>
    <s v="Gujarat"/>
    <s v="Rajkot"/>
    <s v="Kids"/>
    <s v="Pants"/>
    <s v="82"/>
    <s v="402716"/>
    <s v="Owned"/>
    <d v="2022-09-29T00:00:00"/>
    <n v="1300"/>
    <s v="Nicholas Murray"/>
    <s v="M10"/>
    <s v="5112 Wilson Centers Suite 349 East Jeff, OH 13732"/>
    <s v="Landline"/>
    <s v="0990736715"/>
    <s v="9 AM - 8 PM"/>
    <n v="20"/>
    <s v="Available"/>
    <s v="CCTV"/>
    <s v="68250"/>
    <d v="2024-06-18T00:00:00"/>
    <n v="6"/>
    <s v="Jun"/>
    <s v="801451"/>
    <s v="Kelsey Meyers"/>
    <s v="302"/>
    <n v="2619"/>
    <n v="1"/>
    <n v="1047.6000000000001"/>
    <n v="1047.6000000000001"/>
    <n v="0.28000000000000003"/>
    <n v="293.32800000000009"/>
    <n v="0.28000000000000003"/>
    <s v="₹1 K"/>
  </r>
  <r>
    <s v="Uttar Pradesh"/>
    <s v="Lucknow"/>
    <s v="Women"/>
    <s v="Jackets"/>
    <s v="87"/>
    <s v="419577"/>
    <s v="Rented"/>
    <d v="2024-03-04T00:00:00"/>
    <n v="950"/>
    <s v="Rachael Joyce"/>
    <s v="M51"/>
    <s v="52929 Strong Club Suite 113 South Ashleyton, MN 14638"/>
    <s v="Landline"/>
    <s v="10044417500"/>
    <s v="10 AM - 9 PM"/>
    <n v="16"/>
    <s v="Available"/>
    <s v="CCTV, Alarm"/>
    <s v="16214"/>
    <d v="2024-06-30T00:00:00"/>
    <n v="6"/>
    <s v="Jun"/>
    <s v="588723"/>
    <s v="Stephen Miller"/>
    <s v="219"/>
    <n v="1985"/>
    <n v="7"/>
    <n v="5558"/>
    <n v="794"/>
    <n v="0.35"/>
    <n v="1945.3"/>
    <n v="0.35"/>
    <s v="₹6 K"/>
  </r>
  <r>
    <s v="Karnataka"/>
    <s v="Mysuru"/>
    <s v="Kids"/>
    <s v="Dresses"/>
    <s v="35"/>
    <s v="421338"/>
    <s v="Rented"/>
    <d v="2021-12-06T00:00:00"/>
    <n v="1400"/>
    <s v="Wendy Lozano"/>
    <s v="M18"/>
    <s v="895 Caleb Port East Taylor, MI 91781"/>
    <s v="Mobile"/>
    <s v="7744231636"/>
    <s v="10 AM - 7 PM"/>
    <n v="20"/>
    <s v="Available"/>
    <s v="Alarm"/>
    <s v="90532"/>
    <d v="2024-06-11T00:00:00"/>
    <n v="6"/>
    <s v="Jun"/>
    <s v="899588"/>
    <s v="Cody Gregory"/>
    <s v="846"/>
    <n v="2869"/>
    <n v="7"/>
    <n v="8033.2000000000007"/>
    <n v="1147.6000000000001"/>
    <n v="0.28000000000000003"/>
    <n v="2249.2960000000003"/>
    <n v="0.28000000000000003"/>
    <s v="₹8 K"/>
  </r>
  <r>
    <s v="Tamil Nadu"/>
    <s v="Madurai"/>
    <s v="Men"/>
    <s v="Jeans"/>
    <s v="28"/>
    <s v="406551"/>
    <s v="Rented"/>
    <d v="2021-02-26T00:00:00"/>
    <n v="1100"/>
    <s v="Angel Powell"/>
    <s v="M14"/>
    <s v="967 Saunders Harbor Suite 751 Hernandezburgh, ME 32788"/>
    <s v="Landline"/>
    <s v="3916336450"/>
    <s v="9 AM - 8 PM"/>
    <n v="12"/>
    <s v="Available"/>
    <s v="Alarm"/>
    <s v="25412"/>
    <d v="2024-06-05T00:00:00"/>
    <n v="6"/>
    <s v="Jun"/>
    <s v="695211"/>
    <s v="Amy Alvarez"/>
    <s v="634"/>
    <n v="1810"/>
    <n v="8"/>
    <n v="5792"/>
    <n v="724"/>
    <n v="0.22"/>
    <n v="1274.24"/>
    <n v="0.22"/>
    <s v="₹6 K"/>
  </r>
  <r>
    <s v="Tamil Nadu"/>
    <s v="Chennai"/>
    <s v="Kids"/>
    <s v="Pants"/>
    <s v="27"/>
    <s v="421877"/>
    <s v="Owned"/>
    <d v="2020-04-27T00:00:00"/>
    <n v="1000"/>
    <s v="Dr. Douglas Mason"/>
    <s v="M61"/>
    <s v="Unit 1652 Box 6170 DPO AE 30022"/>
    <s v="Landline"/>
    <s v="19324711661"/>
    <s v="10 AM - 7 PM"/>
    <n v="20"/>
    <s v="Available"/>
    <s v="Alarm"/>
    <s v="10526"/>
    <d v="2024-06-22T00:00:00"/>
    <n v="6"/>
    <s v="Jun"/>
    <s v="726216"/>
    <s v="Roy Brown"/>
    <s v="995"/>
    <n v="1838"/>
    <n v="5"/>
    <n v="3676"/>
    <n v="735.2"/>
    <n v="0.28000000000000003"/>
    <n v="1029.2800000000002"/>
    <n v="0.28000000000000003"/>
    <s v="₹4 K"/>
  </r>
  <r>
    <s v="Chhattisgarh"/>
    <s v="Chhattisgarh"/>
    <s v="Kids"/>
    <s v="T-Shirts"/>
    <s v="22"/>
    <s v="408198"/>
    <s v="Owned"/>
    <d v="2024-05-03T00:00:00"/>
    <n v="800"/>
    <s v="Robert Schmidt"/>
    <s v="M60"/>
    <s v="2489 David Corner Suite 704 Robertsburgh, NH 41538"/>
    <s v="Mobile"/>
    <s v="6830805736"/>
    <s v="11 AM - 8 PM"/>
    <n v="15"/>
    <s v="Not Available"/>
    <s v="CCTV, Alarm"/>
    <s v="76799"/>
    <d v="2024-06-09T00:00:00"/>
    <n v="6"/>
    <s v="Jun"/>
    <s v="818847"/>
    <s v="Michael Harmon"/>
    <s v="572"/>
    <n v="928"/>
    <n v="4"/>
    <n v="1484.8000000000002"/>
    <n v="371.20000000000005"/>
    <n v="0.28000000000000003"/>
    <n v="415.74400000000009"/>
    <n v="0.28000000000000003"/>
    <s v="₹1 K"/>
  </r>
  <r>
    <s v="Jharkhand"/>
    <s v="Ranchi"/>
    <s v="Men"/>
    <s v="Tops"/>
    <s v="19"/>
    <s v="428983"/>
    <s v="Owned"/>
    <d v="2024-06-04T00:00:00"/>
    <n v="1200"/>
    <s v="Fernando Davis"/>
    <s v="M44"/>
    <s v="67122 Sharon Trail Suite 742 Port Sandra, SC 08530"/>
    <s v="Landline"/>
    <s v="5853794232"/>
    <s v="10 AM - 7 PM"/>
    <n v="9"/>
    <s v="Available"/>
    <s v="CCTV"/>
    <s v="28000"/>
    <d v="2024-06-05T00:00:00"/>
    <n v="6"/>
    <s v="Jun"/>
    <s v="247496"/>
    <s v="Kellie Price"/>
    <s v="441"/>
    <n v="2027"/>
    <n v="3"/>
    <n v="2432.4"/>
    <n v="810.80000000000007"/>
    <n v="0.22"/>
    <n v="535.12800000000004"/>
    <n v="0.22"/>
    <s v="₹2 K"/>
  </r>
  <r>
    <s v="Goa"/>
    <s v="Goa"/>
    <s v="Men"/>
    <s v="Jeans"/>
    <s v="78"/>
    <s v="402874"/>
    <s v="Rented"/>
    <d v="2021-07-08T00:00:00"/>
    <n v="1100"/>
    <s v="Stacy Park"/>
    <s v="M36"/>
    <s v="6779 Newman Extensions Suite 111 Shawnport, OH 71542"/>
    <s v="Landline"/>
    <s v="3026038231"/>
    <s v="10 AM - 9 PM"/>
    <n v="4"/>
    <s v="Not Available"/>
    <s v="CCTV"/>
    <s v="33345"/>
    <d v="2024-06-22T00:00:00"/>
    <n v="6"/>
    <s v="Jun"/>
    <s v="120877"/>
    <s v="Anthony Brewer"/>
    <s v="460"/>
    <n v="2183"/>
    <n v="3"/>
    <n v="2619.6000000000004"/>
    <n v="873.20000000000016"/>
    <n v="0.22"/>
    <n v="576.31200000000013"/>
    <n v="0.22"/>
    <s v="₹3 K"/>
  </r>
  <r>
    <s v="Delhi"/>
    <s v="New Delhi"/>
    <s v="Women"/>
    <s v="Pants"/>
    <s v="38"/>
    <s v="435015"/>
    <s v="Rented"/>
    <d v="2022-08-28T00:00:00"/>
    <n v="1300"/>
    <s v="Emily Castaneda"/>
    <s v="M34"/>
    <s v="Unit 2388 Box 3258 DPO AP 74362"/>
    <s v="Landline"/>
    <s v="0597517028"/>
    <s v="10 AM - 9 PM"/>
    <n v="6"/>
    <s v="Available"/>
    <s v="Alarm"/>
    <s v="20286"/>
    <d v="2024-06-30T00:00:00"/>
    <n v="6"/>
    <s v="Jun"/>
    <s v="118660"/>
    <s v="Matthew Williams"/>
    <s v="911"/>
    <n v="912"/>
    <n v="4"/>
    <n v="1459.2"/>
    <n v="364.8"/>
    <n v="0.35"/>
    <n v="510.71999999999997"/>
    <n v="0.35"/>
    <s v="₹1 K"/>
  </r>
  <r>
    <s v="Puducherry"/>
    <s v="Pondicherry"/>
    <s v="Men"/>
    <s v="Skirts"/>
    <s v="13"/>
    <s v="439490"/>
    <s v="Rented"/>
    <d v="2020-01-21T00:00:00"/>
    <n v="1000"/>
    <s v="Daniel Murphy"/>
    <s v="M84"/>
    <s v="454 Davis Green New Matthew, WA 38190"/>
    <s v="Mobile"/>
    <s v="6720509224"/>
    <s v="11 AM - 8 PM"/>
    <n v="19"/>
    <s v="Not Available"/>
    <s v="Alarm"/>
    <s v="55375"/>
    <d v="2024-06-19T00:00:00"/>
    <n v="6"/>
    <s v="Jun"/>
    <s v="379815"/>
    <s v="Deborah Jones"/>
    <s v="839"/>
    <n v="1068"/>
    <n v="6"/>
    <n v="2563.2000000000003"/>
    <n v="427.20000000000005"/>
    <n v="0.22"/>
    <n v="563.90400000000011"/>
    <n v="0.22"/>
    <s v="₹3 K"/>
  </r>
  <r>
    <s v="Gujarat"/>
    <s v="Rajkot"/>
    <s v="Men"/>
    <s v="T-Shirts"/>
    <s v="28"/>
    <s v="413272"/>
    <s v="Rented"/>
    <d v="2022-10-11T00:00:00"/>
    <n v="950"/>
    <s v="Allison Beasley"/>
    <s v="M71"/>
    <s v="USNS Taylor FPO AE 83809"/>
    <s v="Mobile"/>
    <s v="8765310488"/>
    <s v="10 AM - 7 PM"/>
    <n v="8"/>
    <s v="Available"/>
    <s v="CCTV"/>
    <s v="38147"/>
    <d v="2024-06-21T00:00:00"/>
    <n v="6"/>
    <s v="Jun"/>
    <s v="238769"/>
    <s v="Alicia Spencer"/>
    <s v="944"/>
    <n v="1035"/>
    <n v="2"/>
    <n v="828"/>
    <n v="414"/>
    <n v="0.22"/>
    <n v="182.16"/>
    <n v="0.22"/>
    <s v="₹828"/>
  </r>
  <r>
    <s v="Madhya Pradesh"/>
    <s v="Indore"/>
    <s v="Men"/>
    <s v="Skirts"/>
    <s v="43"/>
    <s v="415959"/>
    <s v="Owned"/>
    <d v="2021-08-28T00:00:00"/>
    <n v="1400"/>
    <s v="Kimberly Warren"/>
    <s v="M60"/>
    <s v="3275 Anthony Brooks West Alexander, DC 29364"/>
    <s v="Landline"/>
    <s v="18802248822"/>
    <s v="10 AM - 7 PM"/>
    <n v="16"/>
    <s v="Available"/>
    <s v="None"/>
    <s v="32419"/>
    <d v="2024-06-30T00:00:00"/>
    <n v="6"/>
    <s v="Jun"/>
    <s v="943661"/>
    <s v="Ashley Smith"/>
    <s v="257"/>
    <n v="2252"/>
    <n v="1"/>
    <n v="900.80000000000007"/>
    <n v="900.80000000000007"/>
    <n v="0.22"/>
    <n v="198.17600000000002"/>
    <n v="0.22"/>
    <s v="₹900.8"/>
  </r>
  <r>
    <s v="Tamil Nadu"/>
    <s v="Chennai"/>
    <s v="Women"/>
    <s v="Skirts"/>
    <s v="75"/>
    <s v="436683"/>
    <s v="Owned"/>
    <d v="2022-10-22T00:00:00"/>
    <n v="1100"/>
    <s v="Brandon Hall"/>
    <s v="M6"/>
    <s v="8917 Turner Track Apt. 817 Andrewshire, NV 43530"/>
    <s v="Landline"/>
    <s v="3895838337"/>
    <s v="11 AM - 8 PM"/>
    <n v="5"/>
    <s v="Available"/>
    <s v="Alarm"/>
    <s v="10551"/>
    <d v="2024-06-26T00:00:00"/>
    <n v="6"/>
    <s v="Jun"/>
    <s v="130049"/>
    <s v="Heather Matthews"/>
    <s v="332"/>
    <n v="1973"/>
    <n v="7"/>
    <n v="5524.4000000000015"/>
    <n v="789.20000000000016"/>
    <n v="0.35"/>
    <n v="1933.5400000000004"/>
    <n v="0.35"/>
    <s v="₹6 K"/>
  </r>
  <r>
    <s v="Jammu and Kashmir"/>
    <s v="Jammu"/>
    <s v="Kids"/>
    <s v="Shoes"/>
    <s v="25"/>
    <s v="417442"/>
    <s v="Rented"/>
    <d v="2021-11-14T00:00:00"/>
    <n v="1300"/>
    <s v="Margaret Singh"/>
    <s v="M32"/>
    <s v="61370 Robin Villages Port Johnhaven, NJ 36449"/>
    <s v="Landline"/>
    <s v="5366691699"/>
    <s v="10 AM - 9 PM"/>
    <n v="15"/>
    <s v="Available"/>
    <s v="None"/>
    <s v="72097"/>
    <d v="2024-06-06T00:00:00"/>
    <n v="6"/>
    <s v="Jun"/>
    <s v="448783"/>
    <s v="Robert Peters"/>
    <s v="496"/>
    <n v="1593"/>
    <n v="3"/>
    <n v="1911.6000000000001"/>
    <n v="637.20000000000005"/>
    <n v="0.28000000000000003"/>
    <n v="535.24800000000005"/>
    <n v="0.28000000000000003"/>
    <s v="₹2 K"/>
  </r>
  <r>
    <s v="Maharashtra"/>
    <s v="Pune"/>
    <s v="Women"/>
    <s v="Hoodies"/>
    <s v="13"/>
    <s v="423824"/>
    <s v="Owned"/>
    <d v="2022-07-21T00:00:00"/>
    <n v="1200"/>
    <s v="Ashley Smith"/>
    <s v="M15"/>
    <s v="74358 Howard Spurs Suite 543 West Nancy, MO 10617"/>
    <s v="Landline"/>
    <s v="0867445823"/>
    <s v="10 AM - 7 PM"/>
    <n v="12"/>
    <s v="Available"/>
    <s v="None"/>
    <s v="60387"/>
    <d v="2024-06-26T00:00:00"/>
    <n v="6"/>
    <s v="Jun"/>
    <s v="180937"/>
    <s v="Johnathan Paul"/>
    <s v="430"/>
    <n v="2908"/>
    <n v="6"/>
    <n v="6979.2000000000007"/>
    <n v="1163.2"/>
    <n v="0.35"/>
    <n v="2442.7200000000003"/>
    <n v="0.35"/>
    <s v="₹7 K"/>
  </r>
  <r>
    <s v="Bihar"/>
    <s v="Patna"/>
    <s v="Men"/>
    <s v="Jeans"/>
    <s v="82"/>
    <s v="421899"/>
    <s v="Rented"/>
    <d v="2024-11-24T00:00:00"/>
    <n v="1200"/>
    <s v="Patrick Haney"/>
    <s v="M74"/>
    <s v="60737 Tracy Motorway Apt. 252 New Janicebury, ME 01889"/>
    <s v="Landline"/>
    <s v="14366015659"/>
    <s v="9 AM - 8 PM"/>
    <n v="3"/>
    <s v="Not Available"/>
    <s v="Alarm"/>
    <s v="60133"/>
    <d v="2024-06-17T00:00:00"/>
    <n v="6"/>
    <s v="Jun"/>
    <s v="608707"/>
    <s v="Monique Ortiz"/>
    <s v="715"/>
    <n v="2856"/>
    <n v="1"/>
    <n v="1142.4000000000001"/>
    <n v="1142.4000000000001"/>
    <n v="0.22"/>
    <n v="251.32800000000003"/>
    <n v="0.22"/>
    <s v="₹1 K"/>
  </r>
  <r>
    <s v="Gujarat"/>
    <s v="Ahmedabad"/>
    <s v="Men"/>
    <s v="Tops"/>
    <s v="83"/>
    <s v="438986"/>
    <s v="Rented"/>
    <d v="2020-01-31T00:00:00"/>
    <n v="950"/>
    <s v="Jason White"/>
    <s v="M49"/>
    <s v="21409 Williamson Track East Manuel, WY 37792"/>
    <s v="Landline"/>
    <s v="3714759462"/>
    <s v="11 AM - 8 PM"/>
    <n v="13"/>
    <s v="Available"/>
    <s v="None"/>
    <s v="90799"/>
    <d v="2024-06-13T00:00:00"/>
    <n v="6"/>
    <s v="Jun"/>
    <s v="186142"/>
    <s v="Jason Jensen"/>
    <s v="736"/>
    <n v="1827"/>
    <n v="5"/>
    <n v="3654"/>
    <n v="730.8"/>
    <n v="0.22"/>
    <n v="803.88"/>
    <n v="0.22"/>
    <s v="₹4 K"/>
  </r>
  <r>
    <s v="Uttar Pradesh"/>
    <s v="Lucknow"/>
    <s v="Kids"/>
    <s v="Shoes"/>
    <s v="79"/>
    <s v="402736"/>
    <s v="Owned"/>
    <d v="2023-04-02T00:00:00"/>
    <n v="800"/>
    <s v="Mr. Jason Smith"/>
    <s v="M39"/>
    <s v="8350 Bowman Vista Suite 031 New Davidchester, WI 84843"/>
    <s v="Landline"/>
    <s v="12704850361"/>
    <s v="10 AM - 9 PM"/>
    <n v="5"/>
    <s v="Available"/>
    <s v="Alarm"/>
    <s v="25115"/>
    <d v="2024-06-16T00:00:00"/>
    <n v="6"/>
    <s v="Jun"/>
    <s v="623506"/>
    <s v="Jonathan Gonzalez"/>
    <s v="848"/>
    <n v="2930"/>
    <n v="3"/>
    <n v="3516"/>
    <n v="1172"/>
    <n v="0.28000000000000003"/>
    <n v="984.48000000000013"/>
    <n v="0.28000000000000003"/>
    <s v="₹4 K"/>
  </r>
  <r>
    <s v="Tamil Nadu"/>
    <s v="Madurai"/>
    <s v="Kids"/>
    <s v="Shoes"/>
    <s v="82"/>
    <s v="414225"/>
    <s v="Owned"/>
    <d v="2022-02-01T00:00:00"/>
    <n v="1400"/>
    <s v="Samantha Lopez"/>
    <s v="M85"/>
    <s v="782 Michael Inlet South Jameschester, OK 72314"/>
    <s v="Mobile"/>
    <s v="9873359746"/>
    <s v="10 AM - 9 PM"/>
    <n v="17"/>
    <s v="Available"/>
    <s v="Alarm"/>
    <s v="65451"/>
    <d v="2024-06-04T00:00:00"/>
    <n v="6"/>
    <s v="Jun"/>
    <s v="803455"/>
    <s v="Heather Rojas"/>
    <s v="261"/>
    <n v="939"/>
    <n v="5"/>
    <n v="1878"/>
    <n v="375.6"/>
    <n v="0.28000000000000003"/>
    <n v="525.84"/>
    <n v="0.28000000000000003"/>
    <s v="₹2 K"/>
  </r>
  <r>
    <s v="Haryana"/>
    <s v="Faridabad"/>
    <s v="Women"/>
    <s v="Dresses"/>
    <s v="33"/>
    <s v="420996"/>
    <s v="Owned"/>
    <d v="2020-10-29T00:00:00"/>
    <n v="800"/>
    <s v="Robert Pham DVM"/>
    <s v="M36"/>
    <s v="1471 Smith Land Butlerbury, MN 89853"/>
    <s v="Landline"/>
    <s v="0840168513"/>
    <s v="11 AM - 8 PM"/>
    <n v="4"/>
    <s v="Available"/>
    <s v="CCTV, Alarm"/>
    <s v="76927"/>
    <d v="2024-06-16T00:00:00"/>
    <n v="6"/>
    <s v="Jun"/>
    <s v="470637"/>
    <s v="Dr. Sarah Fisher"/>
    <s v="466"/>
    <n v="1298"/>
    <n v="6"/>
    <n v="3115.2000000000003"/>
    <n v="519.20000000000005"/>
    <n v="0.35"/>
    <n v="1090.32"/>
    <n v="0.35"/>
    <s v="₹3 K"/>
  </r>
  <r>
    <s v="Madhya Pradesh"/>
    <s v="Bhopal"/>
    <s v="Women"/>
    <s v="Dresses"/>
    <s v="61"/>
    <s v="437991"/>
    <s v="Rented"/>
    <d v="2024-04-15T00:00:00"/>
    <n v="1200"/>
    <s v="Shelby Acosta"/>
    <s v="M97"/>
    <s v="55907 Ingram View South Jessica, HI 65364"/>
    <s v="Mobile"/>
    <s v="8145911235"/>
    <s v="10 AM - 7 PM"/>
    <n v="15"/>
    <s v="Available"/>
    <s v="CCTV, Alarm"/>
    <s v="51820"/>
    <d v="2024-06-25T00:00:00"/>
    <n v="6"/>
    <s v="Jun"/>
    <s v="208319"/>
    <s v="Michael Zhang"/>
    <s v="606"/>
    <n v="2667"/>
    <n v="1"/>
    <n v="1066.8"/>
    <n v="1066.8"/>
    <n v="0.35"/>
    <n v="373.37999999999994"/>
    <n v="0.35"/>
    <s v="₹1 K"/>
  </r>
  <r>
    <s v="Jharkhand"/>
    <s v="Ranchi"/>
    <s v="Men"/>
    <s v="Hoodies"/>
    <s v="18"/>
    <s v="424347"/>
    <s v="Rented"/>
    <d v="2024-01-26T00:00:00"/>
    <n v="1300"/>
    <s v="Donald Smith"/>
    <s v="M50"/>
    <s v="4468 Paul Spurs Suite 372 Ambermouth, OH 78198"/>
    <s v="Landline"/>
    <s v="2684693209"/>
    <s v="10 AM - 7 PM"/>
    <n v="6"/>
    <s v="Not Available"/>
    <s v="Alarm"/>
    <s v="88153"/>
    <d v="2024-06-20T00:00:00"/>
    <n v="6"/>
    <s v="Jun"/>
    <s v="120508"/>
    <s v="Jesse Fleming"/>
    <s v="720"/>
    <n v="2848"/>
    <n v="5"/>
    <n v="5696"/>
    <n v="1139.2"/>
    <n v="0.22"/>
    <n v="1253.1200000000001"/>
    <n v="0.22"/>
    <s v="₹6 K"/>
  </r>
  <r>
    <s v="Karnataka"/>
    <s v="Mysuru"/>
    <s v="Women"/>
    <s v="Jackets"/>
    <s v="44"/>
    <s v="408473"/>
    <s v="Owned"/>
    <d v="2021-07-03T00:00:00"/>
    <n v="950"/>
    <s v="Matthew Tucker"/>
    <s v="M23"/>
    <s v="0395 Mary Cape South Tiffany, LA 11168"/>
    <s v="Landline"/>
    <s v="0172326228"/>
    <s v="9 AM - 8 PM"/>
    <n v="13"/>
    <s v="Available"/>
    <s v="Alarm"/>
    <s v="80913"/>
    <d v="2024-06-28T00:00:00"/>
    <n v="6"/>
    <s v="Jun"/>
    <s v="579487"/>
    <s v="Tonya Faulkner"/>
    <s v="564"/>
    <n v="859"/>
    <n v="6"/>
    <n v="2061.6"/>
    <n v="343.59999999999997"/>
    <n v="0.35"/>
    <n v="721.56"/>
    <n v="0.35"/>
    <s v="₹2 K"/>
  </r>
  <r>
    <s v="Delhi"/>
    <s v="New Delhi"/>
    <s v="Women"/>
    <s v="Jeans"/>
    <s v="31"/>
    <s v="416252"/>
    <s v="Owned"/>
    <d v="2020-07-11T00:00:00"/>
    <n v="1300"/>
    <s v="Jennifer Wright"/>
    <s v="M31"/>
    <s v="427 Allen Crossroad Suite 694 Blakeport, VA 50778"/>
    <s v="Landline"/>
    <s v="2109998904"/>
    <s v="9 AM - 8 PM"/>
    <n v="19"/>
    <s v="Available"/>
    <s v="None"/>
    <s v="88474"/>
    <d v="2024-06-07T00:00:00"/>
    <n v="6"/>
    <s v="Jun"/>
    <s v="117535"/>
    <s v="Robert Martin"/>
    <s v="338"/>
    <n v="1669"/>
    <n v="4"/>
    <n v="2670.4"/>
    <n v="667.6"/>
    <n v="0.35"/>
    <n v="934.64"/>
    <n v="0.35"/>
    <s v="₹3 K"/>
  </r>
  <r>
    <s v="Uttar Pradesh"/>
    <s v="Kanpur"/>
    <s v="Men"/>
    <s v="Dresses"/>
    <s v="48"/>
    <s v="436168"/>
    <s v="Rented"/>
    <d v="2020-08-09T00:00:00"/>
    <n v="1200"/>
    <s v="Christian Serrano"/>
    <s v="M46"/>
    <s v="38931 Olsen Brook Johnside, PA 31331"/>
    <s v="Mobile"/>
    <s v="9969274861"/>
    <s v="9 AM - 8 PM"/>
    <n v="9"/>
    <s v="Not Available"/>
    <s v="CCTV"/>
    <s v="32923"/>
    <d v="2024-06-22T00:00:00"/>
    <n v="6"/>
    <s v="Jun"/>
    <s v="948163"/>
    <s v="Veronica Marshall"/>
    <s v="238"/>
    <n v="1213"/>
    <n v="1"/>
    <n v="485.20000000000005"/>
    <n v="485.20000000000005"/>
    <n v="0.22"/>
    <n v="106.74400000000001"/>
    <n v="0.22"/>
    <s v="₹485.2"/>
  </r>
  <r>
    <s v="Madhya Pradesh"/>
    <s v="Bhopal"/>
    <s v="Men"/>
    <s v="Shirts"/>
    <s v="14"/>
    <s v="425764"/>
    <s v="Rented"/>
    <d v="2021-08-02T00:00:00"/>
    <n v="1000"/>
    <s v="Autumn Paul"/>
    <s v="M45"/>
    <s v="56687 Robert Road Suite 784 Oconnorville, NM 75337"/>
    <s v="Mobile"/>
    <s v="8795290935"/>
    <s v="10 AM - 7 PM"/>
    <n v="4"/>
    <s v="Available"/>
    <s v="CCTV, Alarm"/>
    <s v="62065"/>
    <d v="2024-06-07T00:00:00"/>
    <n v="6"/>
    <s v="Jun"/>
    <s v="695308"/>
    <s v="Chad Cantu"/>
    <s v="904"/>
    <n v="1888"/>
    <n v="1"/>
    <n v="755.2"/>
    <n v="755.2"/>
    <n v="0.22"/>
    <n v="166.14400000000001"/>
    <n v="0.22"/>
    <s v="₹755.2"/>
  </r>
  <r>
    <s v="Gujarat"/>
    <s v="Surat"/>
    <s v="Men"/>
    <s v="Tops"/>
    <s v="19"/>
    <s v="426953"/>
    <s v="Rented"/>
    <d v="2024-03-10T00:00:00"/>
    <n v="1200"/>
    <s v="Nancy Mcdaniel"/>
    <s v="M22"/>
    <s v="6352 Stephanie Flats West Tristan, ND 70110"/>
    <s v="Mobile"/>
    <s v="8846014125"/>
    <s v="9 AM - 8 PM"/>
    <n v="4"/>
    <s v="Not Available"/>
    <s v="None"/>
    <s v="66621"/>
    <d v="2024-06-13T00:00:00"/>
    <n v="6"/>
    <s v="Jun"/>
    <s v="998038"/>
    <s v="Christopher Higgins"/>
    <s v="256"/>
    <n v="2957"/>
    <n v="3"/>
    <n v="3548.4"/>
    <n v="1182.8"/>
    <n v="0.22"/>
    <n v="780.64800000000002"/>
    <n v="0.22"/>
    <s v="₹4 K"/>
  </r>
  <r>
    <s v="Maharashtra"/>
    <s v="Aurangabad"/>
    <s v="Kids"/>
    <s v="Hoodies"/>
    <s v="95"/>
    <s v="435059"/>
    <s v="Rented"/>
    <d v="2023-02-08T00:00:00"/>
    <n v="950"/>
    <s v="Brittney Thompson"/>
    <s v="M76"/>
    <s v="3531 Rebekah Terrace Paulberg, CA 41306"/>
    <s v="Mobile"/>
    <s v="8291865707"/>
    <s v="10 AM - 9 PM"/>
    <n v="13"/>
    <s v="Not Available"/>
    <s v="CCTV, Alarm"/>
    <s v="80689"/>
    <d v="2024-06-20T00:00:00"/>
    <n v="6"/>
    <s v="Jun"/>
    <s v="952199"/>
    <s v="Gina Hunt"/>
    <s v="687"/>
    <n v="1847"/>
    <n v="4"/>
    <n v="2955.2000000000003"/>
    <n v="738.80000000000007"/>
    <n v="0.28000000000000003"/>
    <n v="827.45600000000013"/>
    <n v="0.28000000000000003"/>
    <s v="₹3 K"/>
  </r>
  <r>
    <s v="Jharkhand"/>
    <s v="Ranchi"/>
    <s v="Kids"/>
    <s v="Dresses"/>
    <s v="64"/>
    <s v="403415"/>
    <s v="Owned"/>
    <d v="2021-01-23T00:00:00"/>
    <n v="1100"/>
    <s v="Robert Patterson"/>
    <s v="M39"/>
    <s v="276 Martha Alley West Paula, NC 08293"/>
    <s v="Landline"/>
    <s v="2787268137"/>
    <s v="10 AM - 7 PM"/>
    <n v="3"/>
    <s v="Not Available"/>
    <s v="None"/>
    <s v="93282"/>
    <d v="2024-06-19T00:00:00"/>
    <n v="6"/>
    <s v="Jun"/>
    <s v="861263"/>
    <s v="Julie Adams"/>
    <s v="814"/>
    <n v="1767"/>
    <n v="5"/>
    <n v="3534"/>
    <n v="706.8"/>
    <n v="0.28000000000000003"/>
    <n v="989.5200000000001"/>
    <n v="0.28000000000000003"/>
    <s v="₹4 K"/>
  </r>
  <r>
    <s v="West Bengal"/>
    <s v="Kolkata"/>
    <s v="Kids"/>
    <s v="Shirts"/>
    <s v="31"/>
    <s v="438372"/>
    <s v="Rented"/>
    <d v="2023-12-31T00:00:00"/>
    <n v="1300"/>
    <s v="Cody Oconnor"/>
    <s v="M91"/>
    <s v="08944 Moore Crossing North Katherine, NE 54187"/>
    <s v="Landline"/>
    <s v="2915039746"/>
    <s v="11 AM - 8 PM"/>
    <n v="14"/>
    <s v="Available"/>
    <s v="CCTV, Alarm"/>
    <s v="46664"/>
    <d v="2024-06-16T00:00:00"/>
    <n v="6"/>
    <s v="Jun"/>
    <s v="870617"/>
    <s v="Kathryn Smith"/>
    <s v="722"/>
    <n v="2307"/>
    <n v="2"/>
    <n v="1845.6000000000001"/>
    <n v="922.80000000000007"/>
    <n v="0.28000000000000003"/>
    <n v="516.76800000000014"/>
    <n v="0.28000000000000003"/>
    <s v="₹2 K"/>
  </r>
  <r>
    <s v="Maharashtra"/>
    <s v="Mumbai"/>
    <s v="Men"/>
    <s v="Pants"/>
    <s v="70"/>
    <s v="417314"/>
    <s v="Rented"/>
    <d v="2022-08-26T00:00:00"/>
    <n v="1100"/>
    <s v="Ashley Carr"/>
    <s v="M36"/>
    <s v="25782 Samantha Unions Suite 553 North Laurenshire, NE 21423"/>
    <s v="Mobile"/>
    <s v="9169160601"/>
    <s v="10 AM - 9 PM"/>
    <n v="11"/>
    <s v="Available"/>
    <s v="None"/>
    <s v="59316"/>
    <d v="2024-06-28T00:00:00"/>
    <n v="6"/>
    <s v="Jun"/>
    <s v="235630"/>
    <s v="Jessica Sullivan"/>
    <s v="618"/>
    <n v="1088"/>
    <n v="4"/>
    <n v="1740.8000000000002"/>
    <n v="435.20000000000005"/>
    <n v="0.22"/>
    <n v="382.97600000000006"/>
    <n v="0.22"/>
    <s v="₹2 K"/>
  </r>
  <r>
    <s v="Chandigarh"/>
    <s v="Chandigarh"/>
    <s v="Women"/>
    <s v="Hoodies"/>
    <s v="20"/>
    <s v="413463"/>
    <s v="Rented"/>
    <d v="2024-05-21T00:00:00"/>
    <n v="1000"/>
    <s v="Corey Ross"/>
    <s v="M28"/>
    <s v="02393 Kayla Turnpike Apt. 862 Dianaborough, DC 52527"/>
    <s v="Landline"/>
    <s v="0350850566"/>
    <s v="10 AM - 7 PM"/>
    <n v="6"/>
    <s v="Not Available"/>
    <s v="Alarm"/>
    <s v="29328"/>
    <d v="2024-06-23T00:00:00"/>
    <n v="6"/>
    <s v="Jun"/>
    <s v="585450"/>
    <s v="James Lewis"/>
    <s v="261"/>
    <n v="1646"/>
    <n v="7"/>
    <n v="4608.8"/>
    <n v="658.4"/>
    <n v="0.35"/>
    <n v="1613.08"/>
    <n v="0.35"/>
    <s v="₹5 K"/>
  </r>
  <r>
    <s v="Maharashtra"/>
    <s v="Satara"/>
    <s v="Men"/>
    <s v="Tops"/>
    <s v="29"/>
    <s v="418164"/>
    <s v="Owned"/>
    <d v="2020-07-03T00:00:00"/>
    <n v="950"/>
    <s v="Terri Oneill"/>
    <s v="M15"/>
    <s v="905 Schultz Expressway Apt. 848 Loganside, PA 74821"/>
    <s v="Landline"/>
    <s v="2031441329"/>
    <s v="10 AM - 9 PM"/>
    <n v="5"/>
    <s v="Available"/>
    <s v="Alarm"/>
    <s v="26938"/>
    <d v="2024-06-13T00:00:00"/>
    <n v="6"/>
    <s v="Jun"/>
    <s v="640760"/>
    <s v="Melanie Munoz"/>
    <s v="485"/>
    <n v="862"/>
    <n v="7"/>
    <n v="2413.6"/>
    <n v="344.8"/>
    <n v="0.22"/>
    <n v="530.99199999999996"/>
    <n v="0.22"/>
    <s v="₹2 K"/>
  </r>
  <r>
    <s v="Rajasthan"/>
    <s v="Jaipur"/>
    <s v="Kids"/>
    <s v="Dresses"/>
    <s v="20"/>
    <s v="437075"/>
    <s v="Rented"/>
    <d v="2022-06-23T00:00:00"/>
    <n v="1400"/>
    <s v="Colleen Lopez"/>
    <s v="M41"/>
    <s v="3646 Johnathan Ways Suite 340 New Amandaview, AL 33754"/>
    <s v="Landline"/>
    <s v="0887040920"/>
    <s v="10 AM - 7 PM"/>
    <n v="5"/>
    <s v="Available"/>
    <s v="None"/>
    <s v="67064"/>
    <d v="2024-06-12T00:00:00"/>
    <n v="6"/>
    <s v="Jun"/>
    <s v="255963"/>
    <s v="Monique Webster"/>
    <s v="909"/>
    <n v="2190"/>
    <n v="5"/>
    <n v="4380"/>
    <n v="876"/>
    <n v="0.28000000000000003"/>
    <n v="1226.4000000000001"/>
    <n v="0.28000000000000003"/>
    <s v="₹4 K"/>
  </r>
  <r>
    <s v="Gujarat"/>
    <s v="Vadodara"/>
    <s v="Men"/>
    <s v="Shirts"/>
    <s v="82"/>
    <s v="430870"/>
    <s v="Owned"/>
    <d v="2024-10-06T00:00:00"/>
    <n v="1400"/>
    <s v="Charles Moore"/>
    <s v="M25"/>
    <s v="48009 Miller Squares Apt. 237 Lake Kristina, DC 37823"/>
    <s v="Mobile"/>
    <s v="9290630642"/>
    <s v="9 AM - 8 PM"/>
    <n v="16"/>
    <s v="Not Available"/>
    <s v="CCTV"/>
    <s v="53069"/>
    <d v="2024-06-25T00:00:00"/>
    <n v="6"/>
    <s v="Jun"/>
    <s v="102412"/>
    <s v="Mary Matthews"/>
    <s v="576"/>
    <n v="1631"/>
    <n v="4"/>
    <n v="2609.6000000000004"/>
    <n v="652.40000000000009"/>
    <n v="0.22"/>
    <n v="574.11200000000008"/>
    <n v="0.22"/>
    <s v="₹3 K"/>
  </r>
  <r>
    <s v="Goa"/>
    <s v="Goa"/>
    <s v="Kids"/>
    <s v="Tops"/>
    <s v="13"/>
    <s v="422957"/>
    <s v="Rented"/>
    <d v="2023-01-16T00:00:00"/>
    <n v="1300"/>
    <s v="Suzanne Johnson"/>
    <s v="M53"/>
    <s v="721 David Junctions Suite 855 South Dianashire, OK 06716"/>
    <s v="Landline"/>
    <s v="0738975096"/>
    <s v="10 AM - 7 PM"/>
    <n v="20"/>
    <s v="Not Available"/>
    <s v="CCTV, Alarm"/>
    <s v="15062"/>
    <d v="2024-06-14T00:00:00"/>
    <n v="6"/>
    <s v="Jun"/>
    <s v="897937"/>
    <s v="Rebecca Rubio"/>
    <s v="891"/>
    <n v="912"/>
    <n v="1"/>
    <n v="364.8"/>
    <n v="364.8"/>
    <n v="0.28000000000000003"/>
    <n v="102.14400000000002"/>
    <n v="0.28000000000000003"/>
    <s v="₹364.8"/>
  </r>
  <r>
    <s v="Maharashtra"/>
    <s v="Nagpur"/>
    <s v="Women"/>
    <s v="Jeans"/>
    <s v="98"/>
    <s v="436821"/>
    <s v="Rented"/>
    <d v="2021-12-02T00:00:00"/>
    <n v="1200"/>
    <s v="James Henderson"/>
    <s v="M23"/>
    <s v="6464 Hailey Well South Danielmouth, FL 33460"/>
    <s v="Mobile"/>
    <s v="6953621235"/>
    <s v="11 AM - 8 PM"/>
    <n v="3"/>
    <s v="Available"/>
    <s v="CCTV, Alarm"/>
    <s v="92966"/>
    <d v="2024-06-20T00:00:00"/>
    <n v="6"/>
    <s v="Jun"/>
    <s v="828208"/>
    <s v="Brenda Clark"/>
    <s v="254"/>
    <n v="543"/>
    <n v="8"/>
    <n v="1737.6000000000001"/>
    <n v="217.20000000000002"/>
    <n v="0.35"/>
    <n v="608.16"/>
    <n v="0.35"/>
    <s v="₹2 K"/>
  </r>
  <r>
    <s v="Gujarat"/>
    <s v="Rajkot"/>
    <s v="Men"/>
    <s v="Shirts"/>
    <s v="25"/>
    <s v="436242"/>
    <s v="Owned"/>
    <d v="2024-08-19T00:00:00"/>
    <n v="1000"/>
    <s v="Melissa Carey"/>
    <s v="M37"/>
    <s v="1837 Robert Extensions Apt. 611 North Laurafurt, WA 37329"/>
    <s v="Landline"/>
    <s v="2294688224"/>
    <s v="9 AM - 8 PM"/>
    <n v="7"/>
    <s v="Not Available"/>
    <s v="CCTV, Alarm"/>
    <s v="37209"/>
    <d v="2024-06-16T00:00:00"/>
    <n v="6"/>
    <s v="Jun"/>
    <s v="616318"/>
    <s v="Spencer Vargas"/>
    <s v="953"/>
    <n v="1784"/>
    <n v="4"/>
    <n v="2854.4"/>
    <n v="713.6"/>
    <n v="0.22"/>
    <n v="627.96800000000007"/>
    <n v="0.22"/>
    <s v="₹3 K"/>
  </r>
  <r>
    <s v="Gujarat"/>
    <s v="Surat"/>
    <s v="Women"/>
    <s v="Shoes"/>
    <s v="35"/>
    <s v="411276"/>
    <s v="Rented"/>
    <d v="2022-04-27T00:00:00"/>
    <n v="950"/>
    <s v="Jessica Jones"/>
    <s v="M54"/>
    <s v="02020 Stacey Mission Suite 910 East Robertville, WY 33381"/>
    <s v="Landline"/>
    <s v="1674351495"/>
    <s v="9 AM - 8 PM"/>
    <n v="20"/>
    <s v="Available"/>
    <s v="None"/>
    <s v="28406"/>
    <d v="2024-06-02T00:00:00"/>
    <n v="6"/>
    <s v="Jun"/>
    <s v="414589"/>
    <s v="Michael Walker MD"/>
    <s v="231"/>
    <n v="1984"/>
    <n v="1"/>
    <n v="793.6"/>
    <n v="793.6"/>
    <n v="0.35"/>
    <n v="277.76"/>
    <n v="0.35"/>
    <s v="₹793.6"/>
  </r>
  <r>
    <s v="Maharashtra"/>
    <s v="Nashik"/>
    <s v="Men"/>
    <s v="Shirts"/>
    <s v="12"/>
    <s v="417119"/>
    <s v="Rented"/>
    <d v="2021-06-24T00:00:00"/>
    <n v="1200"/>
    <s v="Shane Sanchez"/>
    <s v="M1"/>
    <s v="011 Hill Pass Apt. 488 South Curtisberg, TN 92787"/>
    <s v="Landline"/>
    <s v="5393646849"/>
    <s v="10 AM - 9 PM"/>
    <n v="19"/>
    <s v="Not Available"/>
    <s v="None"/>
    <s v="75755"/>
    <d v="2024-06-08T00:00:00"/>
    <n v="6"/>
    <s v="Jun"/>
    <s v="652070"/>
    <s v="Scott Livingston"/>
    <s v="251"/>
    <n v="1444"/>
    <n v="2"/>
    <n v="1155.2"/>
    <n v="577.6"/>
    <n v="0.22"/>
    <n v="254.14400000000001"/>
    <n v="0.22"/>
    <s v="₹1 K"/>
  </r>
  <r>
    <s v="Assam"/>
    <s v="Guwahati"/>
    <s v="Women"/>
    <s v="T-Shirts"/>
    <s v="25"/>
    <s v="433407"/>
    <s v="Rented"/>
    <d v="2024-02-26T00:00:00"/>
    <n v="1400"/>
    <s v="Bryan Romero"/>
    <s v="M52"/>
    <s v="592 Whitaker Trail Suite 087 Matthewberg, NJ 80237"/>
    <s v="Landline"/>
    <s v="2221467569"/>
    <s v="10 AM - 9 PM"/>
    <n v="8"/>
    <s v="Available"/>
    <s v="Alarm"/>
    <s v="98401"/>
    <d v="2024-06-07T00:00:00"/>
    <n v="6"/>
    <s v="Jun"/>
    <s v="504030"/>
    <s v="Tristan Schultz"/>
    <s v="267"/>
    <n v="545"/>
    <n v="3"/>
    <n v="654"/>
    <n v="218"/>
    <n v="0.35"/>
    <n v="228.89999999999998"/>
    <n v="0.35"/>
    <s v="₹654"/>
  </r>
  <r>
    <s v="Uttar Pradesh"/>
    <s v="Noida"/>
    <s v="Women"/>
    <s v="Shirts"/>
    <s v="5"/>
    <s v="426224"/>
    <s v="Rented"/>
    <d v="2022-10-29T00:00:00"/>
    <n v="1300"/>
    <s v="Jose Jones"/>
    <s v="M51"/>
    <s v="Unit 4614 Box 7730 DPO AE 62538"/>
    <s v="Mobile"/>
    <s v="8233780297"/>
    <s v="9 AM - 8 PM"/>
    <n v="10"/>
    <s v="Not Available"/>
    <s v="CCTV"/>
    <s v="92382"/>
    <d v="2024-06-15T00:00:00"/>
    <n v="6"/>
    <s v="Jun"/>
    <s v="241126"/>
    <s v="Angela Mcdonald"/>
    <s v="213"/>
    <n v="1432"/>
    <n v="7"/>
    <n v="4009.6000000000004"/>
    <n v="572.80000000000007"/>
    <n v="0.35"/>
    <n v="1403.3600000000001"/>
    <n v="0.35"/>
    <s v="₹4 K"/>
  </r>
  <r>
    <s v="Gujarat"/>
    <s v="Surat"/>
    <s v="Men"/>
    <s v="Jeans"/>
    <s v="89"/>
    <s v="401570"/>
    <s v="Owned"/>
    <d v="2024-04-03T00:00:00"/>
    <n v="800"/>
    <s v="Hannah Cherry"/>
    <s v="M4"/>
    <s v="336 King Field Suite 953 Jacksonshire, DE 37613"/>
    <s v="Landline"/>
    <s v="13163619620"/>
    <s v="10 AM - 9 PM"/>
    <n v="19"/>
    <s v="Available"/>
    <s v="None"/>
    <s v="26714"/>
    <d v="2024-06-05T00:00:00"/>
    <n v="6"/>
    <s v="Jun"/>
    <s v="864288"/>
    <s v="Melissa Lopez DDS"/>
    <s v="807"/>
    <n v="2924"/>
    <n v="1"/>
    <n v="1169.6000000000001"/>
    <n v="1169.6000000000001"/>
    <n v="0.22"/>
    <n v="257.31200000000001"/>
    <n v="0.22"/>
    <s v="₹1 K"/>
  </r>
  <r>
    <s v="Maharashtra"/>
    <s v="Mumbai"/>
    <s v="Men"/>
    <s v="Shirts"/>
    <s v="95"/>
    <s v="411389"/>
    <s v="Rented"/>
    <d v="2022-01-29T00:00:00"/>
    <n v="1300"/>
    <s v="Travis Patterson"/>
    <s v="M27"/>
    <s v="164 Haynes Road Suite 734 West Williamview, MT 70703"/>
    <s v="Landline"/>
    <s v="11638036842"/>
    <s v="9 AM - 8 PM"/>
    <n v="10"/>
    <s v="Available"/>
    <s v="Alarm"/>
    <s v="78461"/>
    <d v="2024-06-24T00:00:00"/>
    <n v="6"/>
    <s v="Jun"/>
    <s v="498168"/>
    <s v="Devin Wallace"/>
    <s v="662"/>
    <n v="1751"/>
    <n v="2"/>
    <n v="1400.8000000000002"/>
    <n v="700.40000000000009"/>
    <n v="0.22"/>
    <n v="308.17600000000004"/>
    <n v="0.22"/>
    <s v="₹1 K"/>
  </r>
  <r>
    <s v="Telangana"/>
    <s v="Hyderabad"/>
    <s v="Women"/>
    <s v="Shirts"/>
    <s v="53"/>
    <s v="430067"/>
    <s v="Rented"/>
    <d v="2021-12-11T00:00:00"/>
    <n v="1100"/>
    <s v="Sandra Johnson"/>
    <s v="M42"/>
    <s v="1223 Yolanda Branch Donaldside, AR 22136"/>
    <s v="Landline"/>
    <s v="2705897560"/>
    <s v="9 AM - 8 PM"/>
    <n v="5"/>
    <s v="Not Available"/>
    <s v="CCTV, Alarm"/>
    <s v="78656"/>
    <d v="2024-06-11T00:00:00"/>
    <n v="6"/>
    <s v="Jun"/>
    <s v="107388"/>
    <s v="Charles Case"/>
    <s v="695"/>
    <n v="2337"/>
    <n v="6"/>
    <n v="5608.8"/>
    <n v="934.80000000000007"/>
    <n v="0.35"/>
    <n v="1963.08"/>
    <n v="0.35"/>
    <s v="₹6 K"/>
  </r>
  <r>
    <s v="Maharashtra"/>
    <s v="Satara"/>
    <s v="Kids"/>
    <s v="Pants"/>
    <s v="25"/>
    <s v="434813"/>
    <s v="Rented"/>
    <d v="2020-03-09T00:00:00"/>
    <n v="950"/>
    <s v="Alexandra Garcia"/>
    <s v="M30"/>
    <s v="11859 Walter Road Port Margaret, UT 17084"/>
    <s v="Landline"/>
    <s v="2490628326"/>
    <s v="10 AM - 9 PM"/>
    <n v="17"/>
    <s v="Not Available"/>
    <s v="Alarm"/>
    <s v="34603"/>
    <d v="2024-06-23T00:00:00"/>
    <n v="6"/>
    <s v="Jun"/>
    <s v="830062"/>
    <s v="Harold Craig"/>
    <s v="218"/>
    <n v="723"/>
    <n v="5"/>
    <n v="1446"/>
    <n v="289.2"/>
    <n v="0.28000000000000003"/>
    <n v="404.88000000000005"/>
    <n v="0.28000000000000003"/>
    <s v="₹1 K"/>
  </r>
  <r>
    <s v="Uttar Pradesh"/>
    <s v="Lucknow"/>
    <s v="Kids"/>
    <s v="Dresses"/>
    <s v="44"/>
    <s v="414230"/>
    <s v="Owned"/>
    <d v="2021-02-09T00:00:00"/>
    <n v="1000"/>
    <s v="Jason Gates"/>
    <s v="M31"/>
    <s v="489 Kristen Port Apt. 239 North Juanfurt, WY 91240"/>
    <s v="Mobile"/>
    <s v="9444697685"/>
    <s v="10 AM - 7 PM"/>
    <n v="19"/>
    <s v="Not Available"/>
    <s v="None"/>
    <s v="92395"/>
    <d v="2024-06-12T00:00:00"/>
    <n v="6"/>
    <s v="Jun"/>
    <s v="320874"/>
    <s v="Michael Williams"/>
    <s v="495"/>
    <n v="2999"/>
    <n v="8"/>
    <n v="9596.8000000000011"/>
    <n v="1199.6000000000001"/>
    <n v="0.28000000000000003"/>
    <n v="2687.1040000000007"/>
    <n v="0.28000000000000003"/>
    <s v="₹10 K"/>
  </r>
  <r>
    <s v="Uttar Pradesh"/>
    <s v="Noida"/>
    <s v="Men"/>
    <s v="Shoes"/>
    <s v="53"/>
    <s v="439032"/>
    <s v="Rented"/>
    <d v="2024-09-08T00:00:00"/>
    <n v="800"/>
    <s v="Jasmine Adams"/>
    <s v="M28"/>
    <s v="75168 Jennifer Mall New Bradleyview, OK 44885"/>
    <s v="Landline"/>
    <s v="4800725768"/>
    <s v="11 AM - 8 PM"/>
    <n v="14"/>
    <s v="Available"/>
    <s v="Alarm"/>
    <s v="79724"/>
    <d v="2024-06-14T00:00:00"/>
    <n v="6"/>
    <s v="Jun"/>
    <s v="149615"/>
    <s v="Carol Maxwell"/>
    <s v="298"/>
    <n v="1881"/>
    <n v="7"/>
    <n v="5266.8"/>
    <n v="752.4"/>
    <n v="0.22"/>
    <n v="1158.6960000000001"/>
    <n v="0.22"/>
    <s v="₹5 K"/>
  </r>
  <r>
    <s v="Chandigarh"/>
    <s v="Chandigarh"/>
    <s v="Men"/>
    <s v="Hoodies"/>
    <s v="48"/>
    <s v="406361"/>
    <s v="Owned"/>
    <d v="2024-03-26T00:00:00"/>
    <n v="800"/>
    <s v="Karen Johnson"/>
    <s v="M40"/>
    <s v="4021 John Lake Lake Jeffreyfort, MD 92509"/>
    <s v="Landline"/>
    <s v="1762480078"/>
    <s v="9 AM - 8 PM"/>
    <n v="7"/>
    <s v="Not Available"/>
    <s v="None"/>
    <s v="10487"/>
    <d v="2024-06-28T00:00:00"/>
    <n v="6"/>
    <s v="Jun"/>
    <s v="107556"/>
    <s v="Diane Simon"/>
    <s v="364"/>
    <n v="2193"/>
    <n v="5"/>
    <n v="4386"/>
    <n v="877.2"/>
    <n v="0.22"/>
    <n v="964.92"/>
    <n v="0.22"/>
    <s v="₹4 K"/>
  </r>
  <r>
    <s v="Madhya Pradesh"/>
    <s v="Bhopal"/>
    <s v="Kids"/>
    <s v="Hoodies"/>
    <s v="26"/>
    <s v="421274"/>
    <s v="Rented"/>
    <d v="2023-03-04T00:00:00"/>
    <n v="1100"/>
    <s v="Nathan Jones"/>
    <s v="M82"/>
    <s v="77542 Sheila Unions Apt. 155 Victorberg, MT 70222"/>
    <s v="Landline"/>
    <s v="1144883314"/>
    <s v="10 AM - 9 PM"/>
    <n v="11"/>
    <s v="Available"/>
    <s v="CCTV"/>
    <s v="19214"/>
    <d v="2024-06-07T00:00:00"/>
    <n v="6"/>
    <s v="Jun"/>
    <s v="319549"/>
    <s v="Richard Martin"/>
    <s v="273"/>
    <n v="2033"/>
    <n v="6"/>
    <n v="4879.2"/>
    <n v="813.19999999999993"/>
    <n v="0.28000000000000003"/>
    <n v="1366.1760000000002"/>
    <n v="0.28000000000000003"/>
    <s v="₹5 K"/>
  </r>
  <r>
    <s v="Tamil Nadu"/>
    <s v="Chennai"/>
    <s v="Women"/>
    <s v="Jeans"/>
    <s v="62"/>
    <s v="426738"/>
    <s v="Owned"/>
    <d v="2020-05-05T00:00:00"/>
    <n v="1400"/>
    <s v="Allen Dean"/>
    <s v="M42"/>
    <s v="1121 Warner Expressway Apt. 069 Brendashire, TX 22661"/>
    <s v="Mobile"/>
    <s v="8257341154"/>
    <s v="10 AM - 7 PM"/>
    <n v="20"/>
    <s v="Available"/>
    <s v="CCTV, Alarm"/>
    <s v="70350"/>
    <d v="2024-06-02T00:00:00"/>
    <n v="6"/>
    <s v="Jun"/>
    <s v="274426"/>
    <s v="Michael Mann"/>
    <s v="855"/>
    <n v="870"/>
    <n v="4"/>
    <n v="1392"/>
    <n v="348"/>
    <n v="0.35"/>
    <n v="487.2"/>
    <n v="0.35"/>
    <s v="₹1 K"/>
  </r>
  <r>
    <s v="Andhra Pradesh"/>
    <s v="Visakhapatnam"/>
    <s v="Kids"/>
    <s v="Pants"/>
    <s v="22"/>
    <s v="412498"/>
    <s v="Owned"/>
    <d v="2022-04-15T00:00:00"/>
    <n v="1000"/>
    <s v="Jennifer Walker"/>
    <s v="M26"/>
    <s v="25109 April Stream Suite 410 Lake Mark, TX 40424"/>
    <s v="Landline"/>
    <s v="0165326521"/>
    <s v="10 AM - 9 PM"/>
    <n v="13"/>
    <s v="Not Available"/>
    <s v="Alarm"/>
    <s v="51373"/>
    <d v="2024-06-24T00:00:00"/>
    <n v="6"/>
    <s v="Jun"/>
    <s v="153582"/>
    <s v="Elizabeth Ritter"/>
    <s v="800"/>
    <n v="617"/>
    <n v="7"/>
    <n v="1727.6000000000001"/>
    <n v="246.8"/>
    <n v="0.28000000000000003"/>
    <n v="483.72800000000007"/>
    <n v="0.28000000000000003"/>
    <s v="₹2 K"/>
  </r>
  <r>
    <s v="Maharashtra"/>
    <s v="Thane"/>
    <s v="Men"/>
    <s v="Shoes"/>
    <s v="64"/>
    <s v="420665"/>
    <s v="Owned"/>
    <d v="2022-10-04T00:00:00"/>
    <n v="1200"/>
    <s v="Megan Lopez"/>
    <s v="M47"/>
    <s v="39621 Dixon Harbor Andersonbury, NC 08413"/>
    <s v="Landline"/>
    <s v="0922747502"/>
    <s v="10 AM - 7 PM"/>
    <n v="9"/>
    <s v="Not Available"/>
    <s v="CCTV"/>
    <s v="78062"/>
    <d v="2024-06-15T00:00:00"/>
    <n v="6"/>
    <s v="Jun"/>
    <s v="157671"/>
    <s v="Dr. Melissa Reyes DVM"/>
    <s v="580"/>
    <n v="2525"/>
    <n v="6"/>
    <n v="6060"/>
    <n v="1010"/>
    <n v="0.22"/>
    <n v="1333.2"/>
    <n v="0.22"/>
    <s v="₹6 K"/>
  </r>
  <r>
    <s v="Jammu and Kashmir"/>
    <s v="Jammu"/>
    <s v="Women"/>
    <s v="Jackets"/>
    <s v="19"/>
    <s v="417714"/>
    <s v="Owned"/>
    <d v="2020-06-01T00:00:00"/>
    <n v="800"/>
    <s v="Maria Gibson"/>
    <s v="M34"/>
    <s v="48857 Erin Brook Suite 663 East Jameston, MO 51211"/>
    <s v="Landline"/>
    <s v="0389104811"/>
    <s v="10 AM - 7 PM"/>
    <n v="11"/>
    <s v="Not Available"/>
    <s v="None"/>
    <s v="93981"/>
    <d v="2024-06-09T00:00:00"/>
    <n v="6"/>
    <s v="Jun"/>
    <s v="703561"/>
    <s v="Tammy Simpson"/>
    <s v="570"/>
    <n v="2703"/>
    <n v="8"/>
    <n v="8649.6"/>
    <n v="1081.2"/>
    <n v="0.35"/>
    <n v="3027.36"/>
    <n v="0.35"/>
    <s v="₹9 K"/>
  </r>
  <r>
    <s v="Maharashtra"/>
    <s v="Thane"/>
    <s v="Men"/>
    <s v="Pants"/>
    <s v="16"/>
    <s v="409453"/>
    <s v="Owned"/>
    <d v="2024-01-07T00:00:00"/>
    <n v="800"/>
    <s v="Jennifer Barnes"/>
    <s v="M93"/>
    <s v="18208 Obrien Inlet Apt. 234 Port Brendafort, AK 43863"/>
    <s v="Landline"/>
    <s v="0435484837"/>
    <s v="10 AM - 9 PM"/>
    <n v="14"/>
    <s v="Available"/>
    <s v="None"/>
    <s v="63902"/>
    <d v="2024-06-06T00:00:00"/>
    <n v="6"/>
    <s v="Jun"/>
    <s v="932167"/>
    <s v="Sarah Stewart"/>
    <s v="284"/>
    <n v="516"/>
    <n v="1"/>
    <n v="206.4"/>
    <n v="206.4"/>
    <n v="0.22"/>
    <n v="45.408000000000001"/>
    <n v="0.22"/>
    <s v="₹206.4"/>
  </r>
  <r>
    <s v="Maharashtra"/>
    <s v="Jalna"/>
    <s v="Kids"/>
    <s v="T-Shirts"/>
    <s v="19"/>
    <s v="417677"/>
    <s v="Rented"/>
    <d v="2021-03-04T00:00:00"/>
    <n v="800"/>
    <s v="Thomas Bell"/>
    <s v="M47"/>
    <s v="Unit 3109 Box 2806 DPO AP 34950"/>
    <s v="Mobile"/>
    <s v="7288189309"/>
    <s v="11 AM - 8 PM"/>
    <n v="7"/>
    <s v="Available"/>
    <s v="None"/>
    <s v="18339"/>
    <d v="2024-06-09T00:00:00"/>
    <n v="6"/>
    <s v="Jun"/>
    <s v="614288"/>
    <s v="Sandra Young"/>
    <s v="806"/>
    <n v="1434"/>
    <n v="7"/>
    <n v="4015.2000000000003"/>
    <n v="573.6"/>
    <n v="0.28000000000000003"/>
    <n v="1124.2560000000001"/>
    <n v="0.28000000000000003"/>
    <s v="₹4 K"/>
  </r>
  <r>
    <s v="Karnataka"/>
    <s v="Bengaluru"/>
    <s v="Men"/>
    <s v="Tops"/>
    <s v="74"/>
    <s v="402584"/>
    <s v="Owned"/>
    <d v="2024-04-22T00:00:00"/>
    <n v="950"/>
    <s v="Mario Williams"/>
    <s v="M1"/>
    <s v="8646 Quinn Pines Pinedamouth, NM 99129"/>
    <s v="Mobile"/>
    <s v="8254792961"/>
    <s v="9 AM - 8 PM"/>
    <n v="17"/>
    <s v="Not Available"/>
    <s v="None"/>
    <s v="12182"/>
    <d v="2024-06-04T00:00:00"/>
    <n v="6"/>
    <s v="Jun"/>
    <s v="482010"/>
    <s v="Tristan Haynes"/>
    <s v="922"/>
    <n v="2517"/>
    <n v="1"/>
    <n v="1006.8000000000001"/>
    <n v="1006.8000000000001"/>
    <n v="0.22"/>
    <n v="221.49600000000001"/>
    <n v="0.22"/>
    <s v="₹1 K"/>
  </r>
  <r>
    <s v="Gujarat"/>
    <s v="Vadodara"/>
    <s v="Kids"/>
    <s v="Jeans"/>
    <s v="54"/>
    <s v="403462"/>
    <s v="Rented"/>
    <d v="2020-06-28T00:00:00"/>
    <n v="1400"/>
    <s v="Aaron Henderson"/>
    <s v="M12"/>
    <s v="069 Thomas Prairie Johnsonville, AZ 64263"/>
    <s v="Mobile"/>
    <s v="9317432600"/>
    <s v="11 AM - 8 PM"/>
    <n v="20"/>
    <s v="Not Available"/>
    <s v="Alarm"/>
    <s v="51464"/>
    <d v="2024-06-28T00:00:00"/>
    <n v="6"/>
    <s v="Jun"/>
    <s v="870403"/>
    <s v="Robert Nguyen"/>
    <s v="596"/>
    <n v="501"/>
    <n v="1"/>
    <n v="200.4"/>
    <n v="200.4"/>
    <n v="0.28000000000000003"/>
    <n v="56.112000000000009"/>
    <n v="0.28000000000000003"/>
    <s v="₹200.4"/>
  </r>
  <r>
    <s v="Delhi"/>
    <s v="New Delhi"/>
    <s v="Men"/>
    <s v="Shoes"/>
    <s v="100"/>
    <s v="435928"/>
    <s v="Rented"/>
    <d v="2020-12-22T00:00:00"/>
    <n v="1100"/>
    <s v="Luke Hart MD"/>
    <s v="M16"/>
    <s v="4865 Miller Crest West Michelleside, MS 32255"/>
    <s v="Landline"/>
    <s v="16450644798"/>
    <s v="10 AM - 9 PM"/>
    <n v="16"/>
    <s v="Available"/>
    <s v="Alarm"/>
    <s v="13286"/>
    <d v="2024-06-10T00:00:00"/>
    <n v="6"/>
    <s v="Jun"/>
    <s v="732020"/>
    <s v="Kathleen Schultz"/>
    <s v="537"/>
    <n v="2633"/>
    <n v="3"/>
    <n v="3159.6000000000004"/>
    <n v="1053.2"/>
    <n v="0.22"/>
    <n v="695.11200000000008"/>
    <n v="0.22"/>
    <s v="₹3 K"/>
  </r>
  <r>
    <s v="Tamil Nadu"/>
    <s v="Chennai"/>
    <s v="Kids"/>
    <s v="Pants"/>
    <s v="31"/>
    <s v="415968"/>
    <s v="Owned"/>
    <d v="2021-01-29T00:00:00"/>
    <n v="1100"/>
    <s v="Janice Crawford"/>
    <s v="M21"/>
    <s v="7619 Marshall Hollow Karenborough, OR 34301"/>
    <s v="Landline"/>
    <s v="0240738362"/>
    <s v="10 AM - 9 PM"/>
    <n v="9"/>
    <s v="Not Available"/>
    <s v="CCTV, Alarm"/>
    <s v="63813"/>
    <d v="2024-06-08T00:00:00"/>
    <n v="6"/>
    <s v="Jun"/>
    <s v="291734"/>
    <s v="Laura Griffin"/>
    <s v="873"/>
    <n v="2916"/>
    <n v="1"/>
    <n v="1166.4000000000001"/>
    <n v="1166.4000000000001"/>
    <n v="0.28000000000000003"/>
    <n v="326.59200000000004"/>
    <n v="0.28000000000000003"/>
    <s v="₹1 K"/>
  </r>
  <r>
    <s v="Maharashtra"/>
    <s v="Aurangabad"/>
    <s v="Women"/>
    <s v="Pants"/>
    <s v="38"/>
    <s v="427022"/>
    <s v="Rented"/>
    <d v="2023-10-30T00:00:00"/>
    <n v="800"/>
    <s v="Linda Byrd"/>
    <s v="M52"/>
    <s v="609 Kenneth Forges Apt. 085 New Anne, CT 28766"/>
    <s v="Landline"/>
    <s v="5859102908"/>
    <s v="10 AM - 9 PM"/>
    <n v="9"/>
    <s v="Available"/>
    <s v="Alarm"/>
    <s v="15660"/>
    <d v="2024-06-20T00:00:00"/>
    <n v="6"/>
    <s v="Jun"/>
    <s v="969787"/>
    <s v="Kaitlyn Parker"/>
    <s v="913"/>
    <n v="1365"/>
    <n v="6"/>
    <n v="3276"/>
    <n v="546"/>
    <n v="0.35"/>
    <n v="1146.5999999999999"/>
    <n v="0.35"/>
    <s v="₹3 K"/>
  </r>
  <r>
    <s v="Madhya Pradesh"/>
    <s v="Bhopal"/>
    <s v="Men"/>
    <s v="Skirts"/>
    <s v="17"/>
    <s v="409475"/>
    <s v="Rented"/>
    <d v="2022-06-13T00:00:00"/>
    <n v="1300"/>
    <s v="John Huffman"/>
    <s v="M4"/>
    <s v="581 Sandra Port North Nicoleton, IN 89036"/>
    <s v="Mobile"/>
    <s v="9475622940"/>
    <s v="10 AM - 7 PM"/>
    <n v="6"/>
    <s v="Not Available"/>
    <s v="None"/>
    <s v="22304"/>
    <d v="2024-06-17T00:00:00"/>
    <n v="6"/>
    <s v="Jun"/>
    <s v="545993"/>
    <s v="Denise Thomas"/>
    <s v="217"/>
    <n v="1282"/>
    <n v="6"/>
    <n v="3076.8"/>
    <n v="512.80000000000007"/>
    <n v="0.22"/>
    <n v="676.89600000000007"/>
    <n v="0.22"/>
    <s v="₹3 K"/>
  </r>
  <r>
    <s v="Jammu and Kashmir"/>
    <s v="Jammu"/>
    <s v="Women"/>
    <s v="Hoodies"/>
    <s v="87"/>
    <s v="436529"/>
    <s v="Owned"/>
    <d v="2020-12-25T00:00:00"/>
    <n v="1400"/>
    <s v="Jessica Bailey"/>
    <s v="M13"/>
    <s v="633 Jessica Fork Apt. 342 Brewermouth, FL 09108"/>
    <s v="Landline"/>
    <s v="1631911230"/>
    <s v="9 AM - 8 PM"/>
    <n v="13"/>
    <s v="Available"/>
    <s v="CCTV, Alarm"/>
    <s v="67212"/>
    <d v="2024-06-16T00:00:00"/>
    <n v="6"/>
    <s v="Jun"/>
    <s v="230768"/>
    <s v="Darin Holder"/>
    <s v="700"/>
    <n v="2997"/>
    <n v="8"/>
    <n v="9590.4"/>
    <n v="1198.8"/>
    <n v="0.35"/>
    <n v="3356.64"/>
    <n v="0.35"/>
    <s v="₹10 K"/>
  </r>
  <r>
    <s v="Puducherry"/>
    <s v="Pondicherry"/>
    <s v="Kids"/>
    <s v="T-Shirts"/>
    <s v="54"/>
    <s v="423775"/>
    <s v="Owned"/>
    <d v="2024-07-11T00:00:00"/>
    <n v="1000"/>
    <s v="Kimberly Hutchinson"/>
    <s v="M88"/>
    <s v="2723 Hernandez Manor Mortonport, NV 02862"/>
    <s v="Landline"/>
    <s v="1916243379"/>
    <s v="10 AM - 7 PM"/>
    <n v="20"/>
    <s v="Not Available"/>
    <s v="CCTV, Alarm"/>
    <s v="48596"/>
    <d v="2024-06-19T00:00:00"/>
    <n v="6"/>
    <s v="Jun"/>
    <s v="241624"/>
    <s v="Jonathon Johnson"/>
    <s v="351"/>
    <n v="1123"/>
    <n v="2"/>
    <n v="898.40000000000009"/>
    <n v="449.20000000000005"/>
    <n v="0.28000000000000003"/>
    <n v="251.55200000000005"/>
    <n v="0.28000000000000003"/>
    <s v="₹898.4"/>
  </r>
  <r>
    <s v="Bihar"/>
    <s v="Patna"/>
    <s v="Women"/>
    <s v="Jeans"/>
    <s v="6"/>
    <s v="417483"/>
    <s v="Owned"/>
    <d v="2024-04-21T00:00:00"/>
    <n v="1200"/>
    <s v="Beth Hunt"/>
    <s v="M10"/>
    <s v="74149 Steve Drives Lake Melissatown, CA 39390"/>
    <s v="Landline"/>
    <s v="4534654485"/>
    <s v="9 AM - 8 PM"/>
    <n v="5"/>
    <s v="Not Available"/>
    <s v="CCTV"/>
    <s v="15703"/>
    <d v="2024-06-27T00:00:00"/>
    <n v="6"/>
    <s v="Jun"/>
    <s v="266354"/>
    <s v="Mrs. Lisa Cole"/>
    <s v="656"/>
    <n v="2253"/>
    <n v="7"/>
    <n v="6308.4000000000015"/>
    <n v="901.20000000000016"/>
    <n v="0.35"/>
    <n v="2207.9400000000005"/>
    <n v="0.35"/>
    <s v="₹6 K"/>
  </r>
  <r>
    <s v="Maharashtra"/>
    <s v="Nashik"/>
    <s v="Men"/>
    <s v="Sweaters"/>
    <s v="7"/>
    <s v="400691"/>
    <s v="Owned"/>
    <d v="2021-02-17T00:00:00"/>
    <n v="1100"/>
    <s v="David Mcdaniel"/>
    <s v="M42"/>
    <s v="4583 Nicole Forks Apt. 345 Robertshire, HI 07195"/>
    <s v="Landline"/>
    <s v="15060475647"/>
    <s v="10 AM - 7 PM"/>
    <n v="3"/>
    <s v="Available"/>
    <s v="CCTV, Alarm"/>
    <s v="57941"/>
    <d v="2024-06-16T00:00:00"/>
    <n v="6"/>
    <s v="Jun"/>
    <s v="997167"/>
    <s v="Timothy Tran"/>
    <s v="597"/>
    <n v="1856"/>
    <n v="7"/>
    <n v="5196.8"/>
    <n v="742.4"/>
    <n v="0.22"/>
    <n v="1143.296"/>
    <n v="0.22"/>
    <s v="₹5 K"/>
  </r>
  <r>
    <s v="Bihar"/>
    <s v="Patna"/>
    <s v="Women"/>
    <s v="Sweaters"/>
    <s v="10"/>
    <s v="429432"/>
    <s v="Owned"/>
    <d v="2021-01-02T00:00:00"/>
    <n v="950"/>
    <s v="Michael Cline"/>
    <s v="M44"/>
    <s v="246 Tammy Centers Nathanielchester, ME 67699"/>
    <s v="Landline"/>
    <s v="19164504018"/>
    <s v="10 AM - 9 PM"/>
    <n v="3"/>
    <s v="Available"/>
    <s v="None"/>
    <s v="57883"/>
    <d v="2024-06-08T00:00:00"/>
    <n v="6"/>
    <s v="Jun"/>
    <s v="575491"/>
    <s v="Richard Ingram"/>
    <s v="663"/>
    <n v="2649"/>
    <n v="4"/>
    <n v="4238.4000000000015"/>
    <n v="1059.6000000000004"/>
    <n v="0.35"/>
    <n v="1483.4400000000005"/>
    <n v="0.35"/>
    <s v="₹4 K"/>
  </r>
  <r>
    <s v="Uttar Pradesh"/>
    <s v="Noida"/>
    <s v="Women"/>
    <s v="Dresses"/>
    <s v="94"/>
    <s v="402814"/>
    <s v="Rented"/>
    <d v="2024-07-10T00:00:00"/>
    <n v="800"/>
    <s v="Cory Collins"/>
    <s v="M87"/>
    <s v="4380 Craig Prairie Randallview, IN 39440"/>
    <s v="Landline"/>
    <s v="5229086686"/>
    <s v="10 AM - 7 PM"/>
    <n v="10"/>
    <s v="Not Available"/>
    <s v="Alarm"/>
    <s v="65231"/>
    <d v="2024-06-17T00:00:00"/>
    <n v="6"/>
    <s v="Jun"/>
    <s v="757613"/>
    <s v="Keith Marquez"/>
    <s v="884"/>
    <n v="1040"/>
    <n v="2"/>
    <n v="832"/>
    <n v="416"/>
    <n v="0.35"/>
    <n v="291.2"/>
    <n v="0.35"/>
    <s v="₹832"/>
  </r>
  <r>
    <s v="Goa"/>
    <s v="Goa"/>
    <s v="Kids"/>
    <s v="Skirts"/>
    <s v="2"/>
    <s v="439660"/>
    <s v="Rented"/>
    <d v="2022-06-28T00:00:00"/>
    <n v="1100"/>
    <s v="Tammy Burke"/>
    <s v="M24"/>
    <s v="577 Bell Junction Jamiefort, TN 08044"/>
    <s v="Landline"/>
    <s v="0070979002"/>
    <s v="11 AM - 8 PM"/>
    <n v="19"/>
    <s v="Not Available"/>
    <s v="None"/>
    <s v="78379"/>
    <d v="2024-06-28T00:00:00"/>
    <n v="6"/>
    <s v="Jun"/>
    <s v="345631"/>
    <s v="Shane Morrison"/>
    <s v="759"/>
    <n v="530"/>
    <n v="8"/>
    <n v="1696"/>
    <n v="212"/>
    <n v="0.28000000000000003"/>
    <n v="474.88000000000005"/>
    <n v="0.28000000000000003"/>
    <s v="₹2 K"/>
  </r>
  <r>
    <s v="Uttar Pradesh"/>
    <s v="Noida"/>
    <s v="Kids"/>
    <s v="Tops"/>
    <s v="58"/>
    <s v="425558"/>
    <s v="Rented"/>
    <d v="2024-10-23T00:00:00"/>
    <n v="1300"/>
    <s v="David Moreno"/>
    <s v="M28"/>
    <s v="03589 Jennifer Plaza Suite 461 Michaelburgh, AL 71823"/>
    <s v="Mobile"/>
    <s v="9557582078"/>
    <s v="11 AM - 8 PM"/>
    <n v="5"/>
    <s v="Available"/>
    <s v="CCTV"/>
    <s v="89241"/>
    <d v="2024-06-20T00:00:00"/>
    <n v="6"/>
    <s v="Jun"/>
    <s v="498297"/>
    <s v="Anthony Rodriguez"/>
    <s v="799"/>
    <n v="606"/>
    <n v="2"/>
    <n v="484.8"/>
    <n v="242.4"/>
    <n v="0.28000000000000003"/>
    <n v="135.74400000000003"/>
    <n v="0.28000000000000003"/>
    <s v="₹484.8"/>
  </r>
  <r>
    <s v="Maharashtra"/>
    <s v="Jalna"/>
    <s v="Women"/>
    <s v="Skirts"/>
    <s v="20"/>
    <s v="433812"/>
    <s v="Rented"/>
    <d v="2024-06-28T00:00:00"/>
    <n v="1100"/>
    <s v="Veronica Williams"/>
    <s v="M80"/>
    <s v="PSC 4292, Box 8924 APO AE 09754"/>
    <s v="Landline"/>
    <s v="2840486990"/>
    <s v="11 AM - 8 PM"/>
    <n v="12"/>
    <s v="Not Available"/>
    <s v="CCTV"/>
    <s v="93043"/>
    <d v="2024-06-17T00:00:00"/>
    <n v="6"/>
    <s v="Jun"/>
    <s v="290375"/>
    <s v="Dr. Nancy Avery"/>
    <s v="518"/>
    <n v="2665"/>
    <n v="5"/>
    <n v="5330"/>
    <n v="1066"/>
    <n v="0.35"/>
    <n v="1865.4999999999998"/>
    <n v="0.35"/>
    <s v="₹5 K"/>
  </r>
  <r>
    <s v="Puducherry"/>
    <s v="Pondicherry"/>
    <s v="Kids"/>
    <s v="Pants"/>
    <s v="26"/>
    <s v="436917"/>
    <s v="Rented"/>
    <d v="2021-04-30T00:00:00"/>
    <n v="1000"/>
    <s v="Mr. Ryan Green Jr."/>
    <s v="M27"/>
    <s v="0544 Cole Estates Gonzalezland, KS 63604"/>
    <s v="Landline"/>
    <s v="3276502301"/>
    <s v="9 AM - 8 PM"/>
    <n v="12"/>
    <s v="Not Available"/>
    <s v="CCTV"/>
    <s v="11832"/>
    <d v="2024-06-14T00:00:00"/>
    <n v="6"/>
    <s v="Jun"/>
    <s v="190991"/>
    <s v="Cameron Johnson"/>
    <s v="393"/>
    <n v="2488"/>
    <n v="1"/>
    <n v="995.2"/>
    <n v="995.2"/>
    <n v="0.28000000000000003"/>
    <n v="278.65600000000006"/>
    <n v="0.28000000000000003"/>
    <s v="₹995.2"/>
  </r>
  <r>
    <s v="Gujarat"/>
    <s v="Ahmedabad"/>
    <s v="Women"/>
    <s v="Dresses"/>
    <s v="12"/>
    <s v="432687"/>
    <s v="Owned"/>
    <d v="2021-04-04T00:00:00"/>
    <n v="950"/>
    <s v="Timothy Miller"/>
    <s v="M78"/>
    <s v="8731 Sparks Gardens West Jared, OH 52160"/>
    <s v="Landline"/>
    <s v="0920132620"/>
    <s v="10 AM - 7 PM"/>
    <n v="7"/>
    <s v="Available"/>
    <s v="Alarm"/>
    <s v="56057"/>
    <d v="2024-06-04T00:00:00"/>
    <n v="6"/>
    <s v="Jun"/>
    <s v="772865"/>
    <s v="Lisa Wallace"/>
    <s v="723"/>
    <n v="2905"/>
    <n v="6"/>
    <n v="6972"/>
    <n v="1162"/>
    <n v="0.35"/>
    <n v="2440.1999999999998"/>
    <n v="0.35"/>
    <s v="₹7 K"/>
  </r>
  <r>
    <s v="West Bengal"/>
    <s v="Kolkata"/>
    <s v="Women"/>
    <s v="Skirts"/>
    <s v="78"/>
    <s v="428731"/>
    <s v="Owned"/>
    <d v="2021-02-23T00:00:00"/>
    <n v="1300"/>
    <s v="Leonard Rodriguez"/>
    <s v="M18"/>
    <s v="197 Wade Ridge Apt. 076 South Robertfurt, SD 98932"/>
    <s v="Landline"/>
    <s v="5381670504"/>
    <s v="11 AM - 8 PM"/>
    <n v="7"/>
    <s v="Available"/>
    <s v="CCTV"/>
    <s v="79995"/>
    <d v="2024-06-17T00:00:00"/>
    <n v="6"/>
    <s v="Jun"/>
    <s v="992314"/>
    <s v="Nicholas Hamilton"/>
    <s v="874"/>
    <n v="2534"/>
    <n v="8"/>
    <n v="8108.8"/>
    <n v="1013.6"/>
    <n v="0.35"/>
    <n v="2838.08"/>
    <n v="0.35"/>
    <s v="₹8 K"/>
  </r>
  <r>
    <s v="Tamil Nadu"/>
    <s v="Madurai"/>
    <s v="Women"/>
    <s v="T-Shirts"/>
    <s v="98"/>
    <s v="416761"/>
    <s v="Owned"/>
    <d v="2022-12-10T00:00:00"/>
    <n v="1100"/>
    <s v="Angela Shields"/>
    <s v="M4"/>
    <s v="72334 Joseph Oval North Tammy, NC 36950"/>
    <s v="Mobile"/>
    <s v="8619863154"/>
    <s v="10 AM - 7 PM"/>
    <n v="7"/>
    <s v="Not Available"/>
    <s v="Alarm"/>
    <s v="39047"/>
    <d v="2024-06-25T00:00:00"/>
    <n v="6"/>
    <s v="Jun"/>
    <s v="912462"/>
    <s v="Christina Jones"/>
    <s v="680"/>
    <n v="2606"/>
    <n v="5"/>
    <n v="5212"/>
    <n v="1042.4000000000001"/>
    <n v="0.35"/>
    <n v="1824.1999999999998"/>
    <n v="0.35"/>
    <s v="₹5 K"/>
  </r>
  <r>
    <s v="Madhya Pradesh"/>
    <s v="Bhopal"/>
    <s v="Kids"/>
    <s v="Pants"/>
    <s v="91"/>
    <s v="435576"/>
    <s v="Rented"/>
    <d v="2023-01-10T00:00:00"/>
    <n v="1200"/>
    <s v="Michelle Ortiz"/>
    <s v="M12"/>
    <s v="138 Molly Station Apt. 111 Greeneborough, DC 52229"/>
    <s v="Landline"/>
    <s v="12197378128"/>
    <s v="11 AM - 8 PM"/>
    <n v="4"/>
    <s v="Available"/>
    <s v="CCTV"/>
    <s v="40013"/>
    <d v="2024-06-08T00:00:00"/>
    <n v="6"/>
    <s v="Jun"/>
    <s v="801646"/>
    <s v="Chad Lewis"/>
    <s v="700"/>
    <n v="2162"/>
    <n v="4"/>
    <n v="3459.2000000000003"/>
    <n v="864.80000000000007"/>
    <n v="0.28000000000000003"/>
    <n v="968.57600000000014"/>
    <n v="0.28000000000000003"/>
    <s v="₹3 K"/>
  </r>
  <r>
    <s v="Chhattisgarh"/>
    <s v="Chhattisgarh"/>
    <s v="Kids"/>
    <s v="Tops"/>
    <s v="17"/>
    <s v="424197"/>
    <s v="Rented"/>
    <d v="2020-11-25T00:00:00"/>
    <n v="1300"/>
    <s v="Diana Lopez"/>
    <s v="M59"/>
    <s v="825 Patrick Ports Suite 148 North Antonioville, NY 56169"/>
    <s v="Landline"/>
    <s v="0506801931"/>
    <s v="9 AM - 8 PM"/>
    <n v="16"/>
    <s v="Available"/>
    <s v="None"/>
    <s v="45024"/>
    <d v="2024-06-05T00:00:00"/>
    <n v="6"/>
    <s v="Jun"/>
    <s v="385209"/>
    <s v="Joshua Martinez"/>
    <s v="418"/>
    <n v="1115"/>
    <n v="6"/>
    <n v="2676"/>
    <n v="446"/>
    <n v="0.28000000000000003"/>
    <n v="749.28000000000009"/>
    <n v="0.28000000000000003"/>
    <s v="₹3 K"/>
  </r>
  <r>
    <s v="West Bengal"/>
    <s v="Kolkata"/>
    <s v="Men"/>
    <s v="Hoodies"/>
    <s v="80"/>
    <s v="438268"/>
    <s v="Owned"/>
    <d v="2022-07-05T00:00:00"/>
    <n v="1000"/>
    <s v="Carla Davis"/>
    <s v="M72"/>
    <s v="839 Anna Stravenue Lake Michelle, SD 58927"/>
    <s v="Landline"/>
    <s v="18124221151"/>
    <s v="11 AM - 8 PM"/>
    <n v="9"/>
    <s v="Available"/>
    <s v="CCTV"/>
    <s v="29193"/>
    <d v="2024-06-21T00:00:00"/>
    <n v="6"/>
    <s v="Jun"/>
    <s v="891313"/>
    <s v="Ashley Carter"/>
    <s v="780"/>
    <n v="1147"/>
    <n v="8"/>
    <n v="3670.4"/>
    <n v="458.8"/>
    <n v="0.22"/>
    <n v="807.48800000000006"/>
    <n v="0.22"/>
    <s v="₹4 K"/>
  </r>
  <r>
    <s v="Maharashtra"/>
    <s v="Aurangabad"/>
    <s v="Women"/>
    <s v="Jackets"/>
    <s v="100"/>
    <s v="403584"/>
    <s v="Rented"/>
    <d v="2023-06-24T00:00:00"/>
    <n v="800"/>
    <s v="Deborah Arnold"/>
    <s v="M46"/>
    <s v="5068 Torres Flats Apt. 209 East Wanda, RI 40878"/>
    <s v="Mobile"/>
    <s v="6924858149"/>
    <s v="10 AM - 9 PM"/>
    <n v="18"/>
    <s v="Available"/>
    <s v="CCTV, Alarm"/>
    <s v="95840"/>
    <d v="2024-06-27T00:00:00"/>
    <n v="6"/>
    <s v="Jun"/>
    <s v="240336"/>
    <s v="Vanessa Hernandez"/>
    <s v="309"/>
    <n v="2330"/>
    <n v="6"/>
    <n v="5592"/>
    <n v="932"/>
    <n v="0.35"/>
    <n v="1957.1999999999998"/>
    <n v="0.35"/>
    <s v="₹6 K"/>
  </r>
  <r>
    <s v="Madhya Pradesh"/>
    <s v="Indore"/>
    <s v="Men"/>
    <s v="Pants"/>
    <s v="92"/>
    <s v="419738"/>
    <s v="Rented"/>
    <d v="2022-12-09T00:00:00"/>
    <n v="1000"/>
    <s v="Abigail Brown"/>
    <s v="M38"/>
    <s v="588 Briana Court Millerborough, AK 04631"/>
    <s v="Landline"/>
    <s v="0770941915"/>
    <s v="9 AM - 8 PM"/>
    <n v="5"/>
    <s v="Not Available"/>
    <s v="Alarm"/>
    <s v="79330"/>
    <d v="2024-06-09T00:00:00"/>
    <n v="6"/>
    <s v="Jun"/>
    <s v="468166"/>
    <s v="Melissa Carrillo"/>
    <s v="825"/>
    <n v="1376"/>
    <n v="8"/>
    <n v="4403.2"/>
    <n v="550.4"/>
    <n v="0.22"/>
    <n v="968.70399999999995"/>
    <n v="0.22"/>
    <s v="₹4 K"/>
  </r>
  <r>
    <s v="Maharashtra"/>
    <s v="Nashik"/>
    <s v="Men"/>
    <s v="Jackets"/>
    <s v="94"/>
    <s v="432635"/>
    <s v="Owned"/>
    <d v="2024-11-07T00:00:00"/>
    <n v="1100"/>
    <s v="Christopher Padilla"/>
    <s v="M29"/>
    <s v="4225 Weiss Haven Fergusonchester, NJ 54084"/>
    <s v="Landline"/>
    <s v="4644914800"/>
    <s v="11 AM - 8 PM"/>
    <n v="13"/>
    <s v="Not Available"/>
    <s v="Alarm"/>
    <s v="15488"/>
    <d v="2024-06-21T00:00:00"/>
    <n v="6"/>
    <s v="Jun"/>
    <s v="606934"/>
    <s v="Robert Rodriguez"/>
    <s v="702"/>
    <n v="778"/>
    <n v="2"/>
    <n v="622.40000000000009"/>
    <n v="311.20000000000005"/>
    <n v="0.22"/>
    <n v="136.92800000000003"/>
    <n v="0.22"/>
    <s v="₹622.4"/>
  </r>
  <r>
    <s v="Madhya Pradesh"/>
    <s v="Indore"/>
    <s v="Women"/>
    <s v="Shoes"/>
    <s v="47"/>
    <s v="406916"/>
    <s v="Rented"/>
    <d v="2021-01-04T00:00:00"/>
    <n v="1400"/>
    <s v="Chase Garcia"/>
    <s v="M94"/>
    <s v="87771 Sandra Park Stewartberg, RI 42154"/>
    <s v="Mobile"/>
    <s v="7484246841"/>
    <s v="10 AM - 9 PM"/>
    <n v="20"/>
    <s v="Available"/>
    <s v="None"/>
    <s v="90798"/>
    <d v="2024-06-21T00:00:00"/>
    <n v="6"/>
    <s v="Jun"/>
    <s v="889630"/>
    <s v="Steven Mason"/>
    <s v="899"/>
    <n v="2717"/>
    <n v="3"/>
    <n v="3260.4"/>
    <n v="1086.8"/>
    <n v="0.35"/>
    <n v="1141.1399999999999"/>
    <n v="0.35"/>
    <s v="₹3 K"/>
  </r>
  <r>
    <s v="Gujarat"/>
    <s v="Surat"/>
    <s v="Men"/>
    <s v="Dresses"/>
    <s v="93"/>
    <s v="427350"/>
    <s v="Owned"/>
    <d v="2023-08-22T00:00:00"/>
    <n v="1200"/>
    <s v="James Durham"/>
    <s v="M24"/>
    <s v="91087 Zachary Prairie Lake Tiffany, NY 36404"/>
    <s v="Mobile"/>
    <s v="6830436366"/>
    <s v="10 AM - 7 PM"/>
    <n v="17"/>
    <s v="Available"/>
    <s v="None"/>
    <s v="60728"/>
    <d v="2024-06-10T00:00:00"/>
    <n v="6"/>
    <s v="Jun"/>
    <s v="179636"/>
    <s v="Patrick Thomas"/>
    <s v="780"/>
    <n v="846"/>
    <n v="4"/>
    <n v="1353.6000000000001"/>
    <n v="338.40000000000003"/>
    <n v="0.22"/>
    <n v="297.79200000000003"/>
    <n v="0.22"/>
    <s v="₹1 K"/>
  </r>
  <r>
    <s v="Madhya Pradesh"/>
    <s v="Bhopal"/>
    <s v="Men"/>
    <s v="Tops"/>
    <s v="48"/>
    <s v="412534"/>
    <s v="Owned"/>
    <d v="2023-01-16T00:00:00"/>
    <n v="950"/>
    <s v="Mary Hood"/>
    <s v="M20"/>
    <s v="122 Wells Bridge New Jose, DC 88905"/>
    <s v="Landline"/>
    <s v="0914912546"/>
    <s v="11 AM - 8 PM"/>
    <n v="18"/>
    <s v="Not Available"/>
    <s v="CCTV, Alarm"/>
    <s v="47161"/>
    <d v="2024-06-04T00:00:00"/>
    <n v="6"/>
    <s v="Jun"/>
    <s v="979881"/>
    <s v="Kristina Kennedy"/>
    <s v="366"/>
    <n v="832"/>
    <n v="7"/>
    <n v="2329.6"/>
    <n v="332.8"/>
    <n v="0.22"/>
    <n v="512.51199999999994"/>
    <n v="0.22"/>
    <s v="₹2 K"/>
  </r>
  <r>
    <s v="Tamil Nadu"/>
    <s v="Chennai"/>
    <s v="Kids"/>
    <s v="Sweaters"/>
    <s v="9"/>
    <s v="418139"/>
    <s v="Owned"/>
    <d v="2023-09-20T00:00:00"/>
    <n v="800"/>
    <s v="Michelle Daniels"/>
    <s v="M21"/>
    <s v="6515 Gibson Club Suite 408 New Brittany, SC 41712"/>
    <s v="Mobile"/>
    <s v="7304389424"/>
    <s v="10 AM - 9 PM"/>
    <n v="3"/>
    <s v="Available"/>
    <s v="CCTV, Alarm"/>
    <s v="80450"/>
    <d v="2024-06-16T00:00:00"/>
    <n v="6"/>
    <s v="Jun"/>
    <s v="853526"/>
    <s v="Daniel Hughes"/>
    <s v="513"/>
    <n v="833"/>
    <n v="4"/>
    <n v="1332.8000000000002"/>
    <n v="333.20000000000005"/>
    <n v="0.28000000000000003"/>
    <n v="373.18400000000008"/>
    <n v="0.28000000000000003"/>
    <s v="₹1 K"/>
  </r>
  <r>
    <s v="Tamil Nadu"/>
    <s v="Madurai"/>
    <s v="Men"/>
    <s v="Sweaters"/>
    <s v="96"/>
    <s v="435096"/>
    <s v="Owned"/>
    <d v="2023-09-21T00:00:00"/>
    <n v="1000"/>
    <s v="Mark Bryant"/>
    <s v="M32"/>
    <s v="83794 Kathryn Parkways Apt. 989 Middletonburgh, DC 53833"/>
    <s v="Mobile"/>
    <s v="6483852674"/>
    <s v="10 AM - 7 PM"/>
    <n v="13"/>
    <s v="Not Available"/>
    <s v="None"/>
    <s v="87479"/>
    <d v="2024-06-08T00:00:00"/>
    <n v="6"/>
    <s v="Jun"/>
    <s v="722172"/>
    <s v="Andrew Castro"/>
    <s v="454"/>
    <n v="1841"/>
    <n v="5"/>
    <n v="3682"/>
    <n v="736.4"/>
    <n v="0.22"/>
    <n v="810.04"/>
    <n v="0.22"/>
    <s v="₹4 K"/>
  </r>
  <r>
    <s v="Uttar Pradesh"/>
    <s v="Noida"/>
    <s v="Kids"/>
    <s v="Shirts"/>
    <s v="11"/>
    <s v="414687"/>
    <s v="Rented"/>
    <d v="2021-03-18T00:00:00"/>
    <n v="800"/>
    <s v="Stephanie Anderson"/>
    <s v="M23"/>
    <s v="66059 Greg Square Suite 210 Jacobborough, AK 38733"/>
    <s v="Mobile"/>
    <s v="6202465799"/>
    <s v="9 AM - 8 PM"/>
    <n v="11"/>
    <s v="Available"/>
    <s v="Alarm"/>
    <s v="43881"/>
    <d v="2024-06-02T00:00:00"/>
    <n v="6"/>
    <s v="Jun"/>
    <s v="798947"/>
    <s v="Benjamin Cochran"/>
    <s v="841"/>
    <n v="742"/>
    <n v="2"/>
    <n v="593.6"/>
    <n v="296.8"/>
    <n v="0.28000000000000003"/>
    <n v="166.20800000000003"/>
    <n v="0.28000000000000003"/>
    <s v="₹593.6"/>
  </r>
  <r>
    <s v="Chandigarh"/>
    <s v="Chandigarh"/>
    <s v="Women"/>
    <s v="Jeans"/>
    <s v="51"/>
    <s v="427420"/>
    <s v="Owned"/>
    <d v="2021-06-20T00:00:00"/>
    <n v="800"/>
    <s v="James Nguyen"/>
    <s v="M43"/>
    <s v="6947 Booth Meadow West Todd, AZ 83145"/>
    <s v="Landline"/>
    <s v="1020796841"/>
    <s v="10 AM - 9 PM"/>
    <n v="7"/>
    <s v="Not Available"/>
    <s v="Alarm"/>
    <s v="27419"/>
    <d v="2024-06-24T00:00:00"/>
    <n v="6"/>
    <s v="Jun"/>
    <s v="119840"/>
    <s v="Cathy Gonzalez"/>
    <s v="739"/>
    <n v="1552"/>
    <n v="3"/>
    <n v="1862.4"/>
    <n v="620.80000000000007"/>
    <n v="0.35"/>
    <n v="651.84"/>
    <n v="0.35"/>
    <s v="₹2 K"/>
  </r>
  <r>
    <s v="Uttar Pradesh"/>
    <s v="Noida"/>
    <s v="Men"/>
    <s v="Tops"/>
    <s v="94"/>
    <s v="405903"/>
    <s v="Rented"/>
    <d v="2021-01-24T00:00:00"/>
    <n v="1400"/>
    <s v="Timothy Martin"/>
    <s v="M16"/>
    <s v="9705 Clarke Place Suite 899 New Ashley, NM 47644"/>
    <s v="Mobile"/>
    <s v="8639000926"/>
    <s v="9 AM - 8 PM"/>
    <n v="3"/>
    <s v="Not Available"/>
    <s v="Alarm"/>
    <s v="23372"/>
    <d v="2024-06-17T00:00:00"/>
    <n v="6"/>
    <s v="Jun"/>
    <s v="131490"/>
    <s v="Christopher Christian"/>
    <s v="933"/>
    <n v="2905"/>
    <n v="1"/>
    <n v="1162"/>
    <n v="1162"/>
    <n v="0.22"/>
    <n v="255.64000000000001"/>
    <n v="0.22"/>
    <s v="₹1 K"/>
  </r>
  <r>
    <s v="Goa"/>
    <s v="Goa"/>
    <s v="Men"/>
    <s v="Dresses"/>
    <s v="86"/>
    <s v="430499"/>
    <s v="Owned"/>
    <d v="2024-10-09T00:00:00"/>
    <n v="1400"/>
    <s v="Lori Garcia"/>
    <s v="M86"/>
    <s v="7243 Kenneth Brooks Port Aprilmouth, IN 19480"/>
    <s v="Landline"/>
    <s v="4443736176"/>
    <s v="10 AM - 7 PM"/>
    <n v="11"/>
    <s v="Available"/>
    <s v="Alarm"/>
    <s v="58747"/>
    <d v="2024-06-09T00:00:00"/>
    <n v="6"/>
    <s v="Jun"/>
    <s v="471136"/>
    <s v="Samantha Black"/>
    <s v="674"/>
    <n v="1431"/>
    <n v="3"/>
    <n v="1717.2"/>
    <n v="572.4"/>
    <n v="0.22"/>
    <n v="377.78399999999999"/>
    <n v="0.22"/>
    <s v="₹2 K"/>
  </r>
  <r>
    <s v="Madhya Pradesh"/>
    <s v="Bhopal"/>
    <s v="Women"/>
    <s v="Jeans"/>
    <s v="95"/>
    <s v="418354"/>
    <s v="Rented"/>
    <d v="2021-02-26T00:00:00"/>
    <n v="1400"/>
    <s v="Gary Hernandez"/>
    <s v="M21"/>
    <s v="452 Brian Drive Apt. 711 Washingtonside, TN 54856"/>
    <s v="Landline"/>
    <s v="3643791186"/>
    <s v="10 AM - 7 PM"/>
    <n v="15"/>
    <s v="Not Available"/>
    <s v="CCTV, Alarm"/>
    <s v="66708"/>
    <d v="2024-06-16T00:00:00"/>
    <n v="6"/>
    <s v="Jun"/>
    <s v="452674"/>
    <s v="Andrew Walsh Jr."/>
    <s v="238"/>
    <n v="1998"/>
    <n v="4"/>
    <n v="3196.8"/>
    <n v="799.2"/>
    <n v="0.35"/>
    <n v="1118.8799999999999"/>
    <n v="0.35"/>
    <s v="₹3 K"/>
  </r>
  <r>
    <s v="Jharkhand"/>
    <s v="Ranchi"/>
    <s v="Men"/>
    <s v="Tops"/>
    <s v="34"/>
    <s v="438807"/>
    <s v="Rented"/>
    <d v="2022-03-24T00:00:00"/>
    <n v="1300"/>
    <s v="Michael Lindsey"/>
    <s v="M49"/>
    <s v="14814 Jones Drives Suite 087 South Sharon, NJ 98541"/>
    <s v="Landline"/>
    <s v="3873912589"/>
    <s v="10 AM - 7 PM"/>
    <n v="5"/>
    <s v="Not Available"/>
    <s v="Alarm"/>
    <s v="56704"/>
    <d v="2024-06-17T00:00:00"/>
    <n v="6"/>
    <s v="Jun"/>
    <s v="201039"/>
    <s v="Melissa Martin"/>
    <s v="262"/>
    <n v="1035"/>
    <n v="2"/>
    <n v="828"/>
    <n v="414"/>
    <n v="0.22"/>
    <n v="182.16"/>
    <n v="0.22"/>
    <s v="₹828"/>
  </r>
  <r>
    <s v="Gujarat"/>
    <s v="Vadodara"/>
    <s v="Kids"/>
    <s v="Jeans"/>
    <s v="86"/>
    <s v="420286"/>
    <s v="Rented"/>
    <d v="2021-01-18T00:00:00"/>
    <n v="800"/>
    <s v="Nathan Washington"/>
    <s v="M94"/>
    <s v="60321 Robert Well Levyville, MO 87484"/>
    <s v="Landline"/>
    <s v="15497759131"/>
    <s v="10 AM - 9 PM"/>
    <n v="14"/>
    <s v="Not Available"/>
    <s v="CCTV"/>
    <s v="59830"/>
    <d v="2024-06-19T00:00:00"/>
    <n v="6"/>
    <s v="Jun"/>
    <s v="399097"/>
    <s v="Erica Dalton"/>
    <s v="714"/>
    <n v="1337"/>
    <n v="5"/>
    <n v="2674"/>
    <n v="534.79999999999995"/>
    <n v="0.28000000000000003"/>
    <n v="748.72"/>
    <n v="0.28000000000000003"/>
    <s v="₹3 K"/>
  </r>
  <r>
    <s v="West Bengal"/>
    <s v="Kolkata"/>
    <s v="Kids"/>
    <s v="Pants"/>
    <s v="62"/>
    <s v="424798"/>
    <s v="Owned"/>
    <d v="2020-12-22T00:00:00"/>
    <n v="1200"/>
    <s v="Matthew Nguyen"/>
    <s v="M97"/>
    <s v="959 Morgan Station Joshuamouth, NM 75395"/>
    <s v="Landline"/>
    <s v="17481689838"/>
    <s v="10 AM - 9 PM"/>
    <n v="12"/>
    <s v="Available"/>
    <s v="CCTV"/>
    <s v="66233"/>
    <d v="2024-06-22T00:00:00"/>
    <n v="6"/>
    <s v="Jun"/>
    <s v="383266"/>
    <s v="Tammie Gonzales"/>
    <s v="549"/>
    <n v="1491"/>
    <n v="2"/>
    <n v="1192.8"/>
    <n v="596.4"/>
    <n v="0.28000000000000003"/>
    <n v="333.98400000000004"/>
    <n v="0.28000000000000003"/>
    <s v="₹1 K"/>
  </r>
  <r>
    <s v="Uttar Pradesh"/>
    <s v="Kanpur"/>
    <s v="Kids"/>
    <s v="Pants"/>
    <s v="75"/>
    <s v="402558"/>
    <s v="Rented"/>
    <d v="2020-09-15T00:00:00"/>
    <n v="1100"/>
    <s v="Jamie West"/>
    <s v="M32"/>
    <s v="8374 Patterson Point North Janettown, MN 43747"/>
    <s v="Landline"/>
    <s v="1716527910"/>
    <s v="10 AM - 9 PM"/>
    <n v="17"/>
    <s v="Not Available"/>
    <s v="CCTV, Alarm"/>
    <s v="71469"/>
    <d v="2024-06-16T00:00:00"/>
    <n v="6"/>
    <s v="Jun"/>
    <s v="831393"/>
    <s v="Haley Oliver"/>
    <s v="890"/>
    <n v="2699"/>
    <n v="7"/>
    <n v="7557.2000000000007"/>
    <n v="1079.6000000000001"/>
    <n v="0.28000000000000003"/>
    <n v="2116.0160000000005"/>
    <n v="0.28000000000000003"/>
    <s v="₹8 K"/>
  </r>
  <r>
    <s v="Karnataka"/>
    <s v="Bengaluru"/>
    <s v="Kids"/>
    <s v="Jeans"/>
    <s v="93"/>
    <s v="412083"/>
    <s v="Owned"/>
    <d v="2022-07-19T00:00:00"/>
    <n v="1000"/>
    <s v="Kevin Wise DDS"/>
    <s v="M12"/>
    <s v="81364 Richardson Trafficway South Stephanieside, TN 05135"/>
    <s v="Mobile"/>
    <s v="6925458587"/>
    <s v="9 AM - 8 PM"/>
    <n v="8"/>
    <s v="Not Available"/>
    <s v="Alarm"/>
    <s v="22408"/>
    <d v="2024-06-02T00:00:00"/>
    <n v="6"/>
    <s v="Jun"/>
    <s v="748062"/>
    <s v="Mary Spence"/>
    <s v="694"/>
    <n v="763"/>
    <n v="1"/>
    <n v="305.2"/>
    <n v="305.2"/>
    <n v="0.28000000000000003"/>
    <n v="85.456000000000003"/>
    <n v="0.28000000000000003"/>
    <s v="₹305.2"/>
  </r>
  <r>
    <s v="Madhya Pradesh"/>
    <s v="Indore"/>
    <s v="Men"/>
    <s v="Hoodies"/>
    <s v="75"/>
    <s v="410934"/>
    <s v="Rented"/>
    <d v="2024-06-10T00:00:00"/>
    <n v="1100"/>
    <s v="Ms. Jeanette Thompson DDS"/>
    <s v="M88"/>
    <s v="5838 Jessica Pine Port Ashley, UT 73380"/>
    <s v="Landline"/>
    <s v="2928216514"/>
    <s v="11 AM - 8 PM"/>
    <n v="5"/>
    <s v="Not Available"/>
    <s v="None"/>
    <s v="55742"/>
    <d v="2024-06-11T00:00:00"/>
    <n v="6"/>
    <s v="Jun"/>
    <s v="424151"/>
    <s v="Richard Foley"/>
    <s v="998"/>
    <n v="1812"/>
    <n v="6"/>
    <n v="4348.8"/>
    <n v="724.80000000000007"/>
    <n v="0.22"/>
    <n v="956.73599999999999"/>
    <n v="0.22"/>
    <s v="₹4 K"/>
  </r>
  <r>
    <s v="Puducherry"/>
    <s v="Pondicherry"/>
    <s v="Women"/>
    <s v="Pants"/>
    <s v="23"/>
    <s v="414205"/>
    <s v="Owned"/>
    <d v="2021-05-14T00:00:00"/>
    <n v="1100"/>
    <s v="Jonathan Randall"/>
    <s v="M43"/>
    <s v="79320 Stephanie Islands Garcialand, MS 93390"/>
    <s v="Landline"/>
    <s v="1698969000"/>
    <s v="10 AM - 7 PM"/>
    <n v="5"/>
    <s v="Available"/>
    <s v="None"/>
    <s v="11551"/>
    <d v="2024-06-24T00:00:00"/>
    <n v="6"/>
    <s v="Jun"/>
    <s v="166551"/>
    <s v="Tony Hernandez"/>
    <s v="248"/>
    <n v="2327"/>
    <n v="3"/>
    <n v="2792.4"/>
    <n v="930.80000000000007"/>
    <n v="0.35"/>
    <n v="977.33999999999992"/>
    <n v="0.35"/>
    <s v="₹3 K"/>
  </r>
  <r>
    <s v="Maharashtra"/>
    <s v="Thane"/>
    <s v="Kids"/>
    <s v="Sweaters"/>
    <s v="77"/>
    <s v="407271"/>
    <s v="Owned"/>
    <d v="2022-07-19T00:00:00"/>
    <n v="1200"/>
    <s v="Ebony Duncan"/>
    <s v="M22"/>
    <s v="861 Perkins Pines Apt. 422 Weeksville, CA 63622"/>
    <s v="Mobile"/>
    <s v="6916443003"/>
    <s v="10 AM - 9 PM"/>
    <n v="12"/>
    <s v="Not Available"/>
    <s v="Alarm"/>
    <s v="84678"/>
    <d v="2024-06-04T00:00:00"/>
    <n v="6"/>
    <s v="Jun"/>
    <s v="936043"/>
    <s v="Charles Williams"/>
    <s v="939"/>
    <n v="928"/>
    <n v="5"/>
    <n v="1856"/>
    <n v="371.2"/>
    <n v="0.28000000000000003"/>
    <n v="519.68000000000006"/>
    <n v="0.28000000000000003"/>
    <s v="₹2 K"/>
  </r>
  <r>
    <s v="Rajasthan"/>
    <s v="Jaipur"/>
    <s v="Men"/>
    <s v="Dresses"/>
    <s v="22"/>
    <s v="435672"/>
    <s v="Rented"/>
    <d v="2024-06-30T00:00:00"/>
    <n v="1100"/>
    <s v="Victor Williams"/>
    <s v="M88"/>
    <s v="53053 Bennett Mountain Suite 214 Markview, MT 91092"/>
    <s v="Landline"/>
    <s v="5815036727"/>
    <s v="9 AM - 8 PM"/>
    <n v="10"/>
    <s v="Not Available"/>
    <s v="CCTV"/>
    <s v="66648"/>
    <d v="2024-06-11T00:00:00"/>
    <n v="6"/>
    <s v="Jun"/>
    <s v="510672"/>
    <s v="Kevin Long"/>
    <s v="444"/>
    <n v="2225"/>
    <n v="5"/>
    <n v="4450"/>
    <n v="890"/>
    <n v="0.22"/>
    <n v="979"/>
    <n v="0.22"/>
    <s v="₹4 K"/>
  </r>
  <r>
    <s v="Maharashtra"/>
    <s v="Mumbai"/>
    <s v="Kids"/>
    <s v="T-Shirts"/>
    <s v="99"/>
    <s v="416848"/>
    <s v="Rented"/>
    <d v="2023-12-11T00:00:00"/>
    <n v="1400"/>
    <s v="Evan Stanley"/>
    <s v="M37"/>
    <s v="59685 Hayes Street Suite 662 New Karlbury, MI 93224"/>
    <s v="Mobile"/>
    <s v="9744651937"/>
    <s v="9 AM - 8 PM"/>
    <n v="18"/>
    <s v="Not Available"/>
    <s v="None"/>
    <s v="94535"/>
    <d v="2024-06-16T00:00:00"/>
    <n v="6"/>
    <s v="Jun"/>
    <s v="699236"/>
    <s v="Nicole Yang"/>
    <s v="819"/>
    <n v="965"/>
    <n v="7"/>
    <n v="2702"/>
    <n v="386"/>
    <n v="0.28000000000000003"/>
    <n v="756.56000000000006"/>
    <n v="0.28000000000000003"/>
    <s v="₹3 K"/>
  </r>
  <r>
    <s v="Uttar Pradesh"/>
    <s v="Varanasi"/>
    <s v="Men"/>
    <s v="Shirts"/>
    <s v="39"/>
    <s v="401342"/>
    <s v="Owned"/>
    <d v="2020-01-08T00:00:00"/>
    <n v="950"/>
    <s v="Mary Thompson"/>
    <s v="M13"/>
    <s v="130 Megan Radial Katiemouth, KY 53085"/>
    <s v="Mobile"/>
    <s v="8712542726"/>
    <s v="9 AM - 8 PM"/>
    <n v="11"/>
    <s v="Not Available"/>
    <s v="Alarm"/>
    <s v="87604"/>
    <d v="2024-06-23T00:00:00"/>
    <n v="6"/>
    <s v="Jun"/>
    <s v="939226"/>
    <s v="Jeanne Moyer"/>
    <s v="882"/>
    <n v="1010"/>
    <n v="7"/>
    <n v="2828"/>
    <n v="404"/>
    <n v="0.22"/>
    <n v="622.16"/>
    <n v="0.22"/>
    <s v="₹3 K"/>
  </r>
  <r>
    <s v="Maharashtra"/>
    <s v="Nagpur"/>
    <s v="Kids"/>
    <s v="Skirts"/>
    <s v="96"/>
    <s v="426809"/>
    <s v="Owned"/>
    <d v="2021-09-02T00:00:00"/>
    <n v="1300"/>
    <s v="Sara Scott"/>
    <s v="M85"/>
    <s v="025 Michael Lane Suite 314 East Amanda, NC 74396"/>
    <s v="Landline"/>
    <s v="3585558830"/>
    <s v="9 AM - 8 PM"/>
    <n v="13"/>
    <s v="Available"/>
    <s v="CCTV, Alarm"/>
    <s v="96354"/>
    <d v="2024-06-20T00:00:00"/>
    <n v="6"/>
    <s v="Jun"/>
    <s v="630396"/>
    <s v="Amanda Hammond"/>
    <s v="508"/>
    <n v="1130"/>
    <n v="7"/>
    <n v="3164"/>
    <n v="452"/>
    <n v="0.28000000000000003"/>
    <n v="885.92000000000007"/>
    <n v="0.28000000000000003"/>
    <s v="₹3 K"/>
  </r>
  <r>
    <s v="Assam"/>
    <s v="Guwahati"/>
    <s v="Kids"/>
    <s v="Pants"/>
    <s v="61"/>
    <s v="404120"/>
    <s v="Rented"/>
    <d v="2023-06-01T00:00:00"/>
    <n v="1100"/>
    <s v="Ryan Martinez"/>
    <s v="M61"/>
    <s v="60995 Smith Fall South Alice, OH 20992"/>
    <s v="Landline"/>
    <s v="4858020273"/>
    <s v="10 AM - 9 PM"/>
    <n v="15"/>
    <s v="Not Available"/>
    <s v="CCTV, Alarm"/>
    <s v="11045"/>
    <d v="2024-06-25T00:00:00"/>
    <n v="6"/>
    <s v="Jun"/>
    <s v="940490"/>
    <s v="Caitlin Harris"/>
    <s v="828"/>
    <n v="2496"/>
    <n v="5"/>
    <n v="4992"/>
    <n v="998.4"/>
    <n v="0.28000000000000003"/>
    <n v="1397.7600000000002"/>
    <n v="0.28000000000000003"/>
    <s v="₹5 K"/>
  </r>
  <r>
    <s v="Gujarat"/>
    <s v="Surat"/>
    <s v="Kids"/>
    <s v="Shoes"/>
    <s v="13"/>
    <s v="414448"/>
    <s v="Owned"/>
    <d v="2021-05-01T00:00:00"/>
    <n v="1400"/>
    <s v="Kirsten Johnson"/>
    <s v="M35"/>
    <s v="54824 Jessica Street Suite 829 Adamberg, DC 05587"/>
    <s v="Landline"/>
    <s v="0189548098"/>
    <s v="10 AM - 9 PM"/>
    <n v="4"/>
    <s v="Available"/>
    <s v="None"/>
    <s v="11665"/>
    <d v="2024-06-10T00:00:00"/>
    <n v="6"/>
    <s v="Jun"/>
    <s v="788714"/>
    <s v="Eric Chandler"/>
    <s v="258"/>
    <n v="1707"/>
    <n v="4"/>
    <n v="2731.2000000000003"/>
    <n v="682.80000000000007"/>
    <n v="0.28000000000000003"/>
    <n v="764.7360000000001"/>
    <n v="0.28000000000000003"/>
    <s v="₹3 K"/>
  </r>
  <r>
    <s v="Telangana"/>
    <s v="Hyderabad"/>
    <s v="Men"/>
    <s v="Jeans"/>
    <s v="67"/>
    <s v="433973"/>
    <s v="Rented"/>
    <d v="2022-07-25T00:00:00"/>
    <n v="1100"/>
    <s v="Jackie Roberts"/>
    <s v="M15"/>
    <s v="USCGC Anderson FPO AP 89304"/>
    <s v="Mobile"/>
    <s v="9796960718"/>
    <s v="10 AM - 7 PM"/>
    <n v="19"/>
    <s v="Available"/>
    <s v="Alarm"/>
    <s v="48826"/>
    <d v="2024-06-18T00:00:00"/>
    <n v="6"/>
    <s v="Jun"/>
    <s v="559696"/>
    <s v="Barbara Andrews"/>
    <s v="334"/>
    <n v="1491"/>
    <n v="8"/>
    <n v="4771.2"/>
    <n v="596.4"/>
    <n v="0.22"/>
    <n v="1049.664"/>
    <n v="0.22"/>
    <s v="₹5 K"/>
  </r>
  <r>
    <s v="Puducherry"/>
    <s v="Pondicherry"/>
    <s v="Kids"/>
    <s v="Pants"/>
    <s v="27"/>
    <s v="414077"/>
    <s v="Rented"/>
    <d v="2023-01-04T00:00:00"/>
    <n v="1400"/>
    <s v="Raymond Shannon"/>
    <s v="M61"/>
    <s v="054 Graham Brook Suite 064 Herringshire, NV 90239"/>
    <s v="Mobile"/>
    <s v="6801870712"/>
    <s v="10 AM - 7 PM"/>
    <n v="11"/>
    <s v="Not Available"/>
    <s v="CCTV"/>
    <s v="51711"/>
    <d v="2024-06-24T00:00:00"/>
    <n v="6"/>
    <s v="Jun"/>
    <s v="551036"/>
    <s v="Sandra Ford"/>
    <s v="857"/>
    <n v="1247"/>
    <n v="4"/>
    <n v="1995.2"/>
    <n v="498.8"/>
    <n v="0.28000000000000003"/>
    <n v="558.65600000000006"/>
    <n v="0.28000000000000003"/>
    <s v="₹2 K"/>
  </r>
  <r>
    <s v="Uttar Pradesh"/>
    <s v="Kanpur"/>
    <s v="Men"/>
    <s v="Pants"/>
    <s v="81"/>
    <s v="420907"/>
    <s v="Rented"/>
    <d v="2022-02-11T00:00:00"/>
    <n v="1100"/>
    <s v="Christian Smith"/>
    <s v="M95"/>
    <s v="639 Preston Dam Washingtonton, PA 19465"/>
    <s v="Mobile"/>
    <s v="7929299098"/>
    <s v="10 AM - 9 PM"/>
    <n v="18"/>
    <s v="Available"/>
    <s v="CCTV"/>
    <s v="88427"/>
    <d v="2024-06-08T00:00:00"/>
    <n v="6"/>
    <s v="Jun"/>
    <s v="243270"/>
    <s v="Sharon Simpson"/>
    <s v="455"/>
    <n v="2005"/>
    <n v="3"/>
    <n v="2406"/>
    <n v="802"/>
    <n v="0.22"/>
    <n v="529.32000000000005"/>
    <n v="0.22"/>
    <s v="₹2 K"/>
  </r>
  <r>
    <s v="Maharashtra"/>
    <s v="Pune"/>
    <s v="Women"/>
    <s v="T-Shirts"/>
    <s v="10"/>
    <s v="438827"/>
    <s v="Owned"/>
    <d v="2022-07-20T00:00:00"/>
    <n v="1000"/>
    <s v="Laura Yang"/>
    <s v="M56"/>
    <s v="35734 Baldwin Turnpike Apt. 805 North Keith, MO 93557"/>
    <s v="Mobile"/>
    <s v="8565045479"/>
    <s v="9 AM - 8 PM"/>
    <n v="9"/>
    <s v="Available"/>
    <s v="Alarm"/>
    <s v="14468"/>
    <d v="2024-06-14T00:00:00"/>
    <n v="6"/>
    <s v="Jun"/>
    <s v="630230"/>
    <s v="Margaret Lee"/>
    <s v="300"/>
    <n v="2755"/>
    <n v="4"/>
    <n v="4408"/>
    <n v="1102"/>
    <n v="0.35"/>
    <n v="1542.8"/>
    <n v="0.35"/>
    <s v="₹4 K"/>
  </r>
  <r>
    <s v="Madhya Pradesh"/>
    <s v="Bhopal"/>
    <s v="Kids"/>
    <s v="Pants"/>
    <s v="13"/>
    <s v="426426"/>
    <s v="Owned"/>
    <d v="2022-09-19T00:00:00"/>
    <n v="800"/>
    <s v="Scott Marsh"/>
    <s v="M57"/>
    <s v="2607 Sherry Mills New Crystal, NH 37699"/>
    <s v="Landline"/>
    <s v="2562894059"/>
    <s v="9 AM - 8 PM"/>
    <n v="12"/>
    <s v="Not Available"/>
    <s v="None"/>
    <s v="58427"/>
    <d v="2024-06-12T00:00:00"/>
    <n v="6"/>
    <s v="Jun"/>
    <s v="655115"/>
    <s v="Dean Pratt"/>
    <s v="941"/>
    <n v="2211"/>
    <n v="3"/>
    <n v="2653.2000000000003"/>
    <n v="884.40000000000009"/>
    <n v="0.28000000000000003"/>
    <n v="742.89600000000019"/>
    <n v="0.28000000000000003"/>
    <s v="₹3 K"/>
  </r>
  <r>
    <s v="Maharashtra"/>
    <s v="Satara"/>
    <s v="Kids"/>
    <s v="T-Shirts"/>
    <s v="90"/>
    <s v="434684"/>
    <s v="Rented"/>
    <d v="2020-10-14T00:00:00"/>
    <n v="1400"/>
    <s v="Tanner Garner"/>
    <s v="M22"/>
    <s v="712 Richardson Square Reedchester, KS 82413"/>
    <s v="Landline"/>
    <s v="1730473704"/>
    <s v="9 AM - 8 PM"/>
    <n v="17"/>
    <s v="Available"/>
    <s v="Alarm"/>
    <s v="52200"/>
    <d v="2024-06-06T00:00:00"/>
    <n v="6"/>
    <s v="Jun"/>
    <s v="947427"/>
    <s v="Jamie Hill"/>
    <s v="735"/>
    <n v="1226"/>
    <n v="5"/>
    <n v="2452"/>
    <n v="490.4"/>
    <n v="0.28000000000000003"/>
    <n v="686.56000000000006"/>
    <n v="0.28000000000000003"/>
    <s v="₹2 K"/>
  </r>
  <r>
    <s v="Uttar Pradesh"/>
    <s v="Noida"/>
    <s v="Women"/>
    <s v="Shoes"/>
    <s v="65"/>
    <s v="412784"/>
    <s v="Owned"/>
    <d v="2023-12-30T00:00:00"/>
    <n v="1400"/>
    <s v="Jacob Hill Jr."/>
    <s v="M94"/>
    <s v="Unit 1583 Box 4496 DPO AP 52746"/>
    <s v="Landline"/>
    <s v="0270089056"/>
    <s v="10 AM - 7 PM"/>
    <n v="11"/>
    <s v="Available"/>
    <s v="CCTV, Alarm"/>
    <s v="10946"/>
    <d v="2024-06-05T00:00:00"/>
    <n v="6"/>
    <s v="Jun"/>
    <s v="854047"/>
    <s v="Miss Courtney Gardner"/>
    <s v="646"/>
    <n v="1339"/>
    <n v="5"/>
    <n v="2678"/>
    <n v="535.6"/>
    <n v="0.35"/>
    <n v="937.3"/>
    <n v="0.35"/>
    <s v="₹3 K"/>
  </r>
  <r>
    <s v="Telangana"/>
    <s v="Hyderabad"/>
    <s v="Men"/>
    <s v="T-Shirts"/>
    <s v="87"/>
    <s v="412748"/>
    <s v="Owned"/>
    <d v="2020-10-03T00:00:00"/>
    <n v="1400"/>
    <s v="Joseph Scott"/>
    <s v="M91"/>
    <s v="7387 Andrew Plains Parkerport, KS 87980"/>
    <s v="Landline"/>
    <s v="18116964993"/>
    <s v="10 AM - 9 PM"/>
    <n v="4"/>
    <s v="Not Available"/>
    <s v="Alarm"/>
    <s v="66331"/>
    <d v="2024-06-20T00:00:00"/>
    <n v="6"/>
    <s v="Jun"/>
    <s v="141642"/>
    <s v="Chad Marshall"/>
    <s v="266"/>
    <n v="726"/>
    <n v="8"/>
    <n v="2323.2000000000003"/>
    <n v="290.40000000000003"/>
    <n v="0.22"/>
    <n v="511.10400000000004"/>
    <n v="0.22"/>
    <s v="₹2 K"/>
  </r>
  <r>
    <s v="Kerala"/>
    <s v="Kochi"/>
    <s v="Kids"/>
    <s v="T-Shirts"/>
    <s v="80"/>
    <s v="427430"/>
    <s v="Rented"/>
    <d v="2021-08-24T00:00:00"/>
    <n v="800"/>
    <s v="George Evans"/>
    <s v="M50"/>
    <s v="90522 Proctor Pine Suite 714 Sheltonstad, AR 95311"/>
    <s v="Mobile"/>
    <s v="8476819236"/>
    <s v="9 AM - 8 PM"/>
    <n v="20"/>
    <s v="Not Available"/>
    <s v="None"/>
    <s v="40176"/>
    <d v="2024-06-02T00:00:00"/>
    <n v="6"/>
    <s v="Jun"/>
    <s v="382255"/>
    <s v="Laura Zuniga"/>
    <s v="767"/>
    <n v="1434"/>
    <n v="2"/>
    <n v="1147.2"/>
    <n v="573.6"/>
    <n v="0.28000000000000003"/>
    <n v="321.21600000000007"/>
    <n v="0.28000000000000003"/>
    <s v="₹1 K"/>
  </r>
  <r>
    <s v="Maharashtra"/>
    <s v="Pune"/>
    <s v="Men"/>
    <s v="Jackets"/>
    <s v="34"/>
    <s v="438026"/>
    <s v="Owned"/>
    <d v="2021-05-15T00:00:00"/>
    <n v="950"/>
    <s v="Dennis Montes"/>
    <s v="M94"/>
    <s v="206 Stanley Flats South Jacob, KY 54064"/>
    <s v="Landline"/>
    <s v="1097338519"/>
    <s v="10 AM - 7 PM"/>
    <n v="5"/>
    <s v="Not Available"/>
    <s v="None"/>
    <s v="14323"/>
    <d v="2024-06-04T00:00:00"/>
    <n v="6"/>
    <s v="Jun"/>
    <s v="499846"/>
    <s v="Sean Stein"/>
    <s v="476"/>
    <n v="2196"/>
    <n v="6"/>
    <n v="5270.4000000000015"/>
    <n v="878.4000000000002"/>
    <n v="0.22"/>
    <n v="1159.4880000000003"/>
    <n v="0.22"/>
    <s v="₹5 K"/>
  </r>
  <r>
    <s v="Chhattisgarh"/>
    <s v="Chhattisgarh"/>
    <s v="Kids"/>
    <s v="Jeans"/>
    <s v="24"/>
    <s v="417623"/>
    <s v="Rented"/>
    <d v="2022-02-23T00:00:00"/>
    <n v="1000"/>
    <s v="Amanda Briggs"/>
    <s v="M76"/>
    <s v="33286 Joseph Ferry Johnsonstad, RI 22023"/>
    <s v="Landline"/>
    <s v="4992452673"/>
    <s v="10 AM - 9 PM"/>
    <n v="5"/>
    <s v="Not Available"/>
    <s v="CCTV, Alarm"/>
    <s v="97348"/>
    <d v="2024-06-17T00:00:00"/>
    <n v="6"/>
    <s v="Jun"/>
    <s v="111902"/>
    <s v="Holly Chan"/>
    <s v="922"/>
    <n v="2640"/>
    <n v="1"/>
    <n v="1056"/>
    <n v="1056"/>
    <n v="0.28000000000000003"/>
    <n v="295.68"/>
    <n v="0.28000000000000003"/>
    <s v="₹1 K"/>
  </r>
  <r>
    <s v="Maharashtra"/>
    <s v="Solapur"/>
    <s v="Men"/>
    <s v="Shoes"/>
    <s v="26"/>
    <s v="427702"/>
    <s v="Rented"/>
    <d v="2024-06-18T00:00:00"/>
    <n v="1400"/>
    <s v="Stephen Rowland"/>
    <s v="M43"/>
    <s v="296 Foster Roads Lake Anita, AK 95677"/>
    <s v="Landline"/>
    <s v="16874806999"/>
    <s v="10 AM - 7 PM"/>
    <n v="15"/>
    <s v="Available"/>
    <s v="CCTV"/>
    <s v="77425"/>
    <d v="2024-06-21T00:00:00"/>
    <n v="6"/>
    <s v="Jun"/>
    <s v="188776"/>
    <s v="Matthew Tate"/>
    <s v="377"/>
    <n v="1027"/>
    <n v="6"/>
    <n v="2464.8000000000002"/>
    <n v="410.8"/>
    <n v="0.22"/>
    <n v="542.25600000000009"/>
    <n v="0.22"/>
    <s v="₹2 K"/>
  </r>
  <r>
    <s v="Maharashtra"/>
    <s v="Jalna"/>
    <s v="Kids"/>
    <s v="Jeans"/>
    <s v="8"/>
    <s v="406119"/>
    <s v="Rented"/>
    <d v="2022-10-06T00:00:00"/>
    <n v="1100"/>
    <s v="Christina Reese"/>
    <s v="M37"/>
    <s v="98359 Hannah Summit Lake Ricky, OR 73940"/>
    <s v="Landline"/>
    <s v="3838880492"/>
    <s v="10 AM - 7 PM"/>
    <n v="17"/>
    <s v="Available"/>
    <s v="CCTV"/>
    <s v="53130"/>
    <d v="2024-06-10T00:00:00"/>
    <n v="6"/>
    <s v="Jun"/>
    <s v="203723"/>
    <s v="Emily Burke"/>
    <s v="980"/>
    <n v="530"/>
    <n v="5"/>
    <n v="1060"/>
    <n v="212"/>
    <n v="0.28000000000000003"/>
    <n v="296.8"/>
    <n v="0.28000000000000003"/>
    <s v="₹1 K"/>
  </r>
  <r>
    <s v="Madhya Pradesh"/>
    <s v="Bhopal"/>
    <s v="Kids"/>
    <s v="Tops"/>
    <s v="62"/>
    <s v="432525"/>
    <s v="Rented"/>
    <d v="2021-12-25T00:00:00"/>
    <n v="1300"/>
    <s v="Keith Watson DVM"/>
    <s v="M66"/>
    <s v="54556 Becker Falls South Davidmouth, VT 09346"/>
    <s v="Mobile"/>
    <s v="9969477735"/>
    <s v="10 AM - 9 PM"/>
    <n v="11"/>
    <s v="Available"/>
    <s v="Alarm"/>
    <s v="89305"/>
    <d v="2024-06-30T00:00:00"/>
    <n v="6"/>
    <s v="Jun"/>
    <s v="882043"/>
    <s v="Steven Shah"/>
    <s v="272"/>
    <n v="949"/>
    <n v="3"/>
    <n v="1138.8"/>
    <n v="379.59999999999997"/>
    <n v="0.28000000000000003"/>
    <n v="318.86400000000003"/>
    <n v="0.28000000000000003"/>
    <s v="₹1 K"/>
  </r>
  <r>
    <s v="Maharashtra"/>
    <s v="Thane"/>
    <s v="Women"/>
    <s v="T-Shirts"/>
    <s v="53"/>
    <s v="439389"/>
    <s v="Owned"/>
    <d v="2024-04-06T00:00:00"/>
    <n v="1400"/>
    <s v="Patricia Perez"/>
    <s v="M9"/>
    <s v="2358 Jacob Crossroad East Danielburgh, PA 52595"/>
    <s v="Landline"/>
    <s v="5605315218"/>
    <s v="10 AM - 7 PM"/>
    <n v="13"/>
    <s v="Available"/>
    <s v="None"/>
    <s v="16286"/>
    <d v="2024-06-23T00:00:00"/>
    <n v="6"/>
    <s v="Jun"/>
    <s v="969654"/>
    <s v="Judith Carroll"/>
    <s v="706"/>
    <n v="1533"/>
    <n v="7"/>
    <n v="4292.4000000000015"/>
    <n v="613.20000000000016"/>
    <n v="0.35"/>
    <n v="1502.3400000000004"/>
    <n v="0.35"/>
    <s v="₹4 K"/>
  </r>
  <r>
    <s v="Delhi"/>
    <s v="New Delhi"/>
    <s v="Kids"/>
    <s v="Skirts"/>
    <s v="58"/>
    <s v="401280"/>
    <s v="Rented"/>
    <d v="2023-01-05T00:00:00"/>
    <n v="950"/>
    <s v="Dr. Harry Owen"/>
    <s v="M85"/>
    <s v="26028 Ann Garden Suite 287 East Kathrynstad, AK 62615"/>
    <s v="Mobile"/>
    <s v="6882574812"/>
    <s v="9 AM - 8 PM"/>
    <n v="11"/>
    <s v="Not Available"/>
    <s v="None"/>
    <s v="49832"/>
    <d v="2024-06-18T00:00:00"/>
    <n v="6"/>
    <s v="Jun"/>
    <s v="151055"/>
    <s v="Jason Jackson"/>
    <s v="694"/>
    <n v="2989"/>
    <n v="1"/>
    <n v="1195.6000000000001"/>
    <n v="1195.6000000000001"/>
    <n v="0.28000000000000003"/>
    <n v="334.76800000000009"/>
    <n v="0.28000000000000003"/>
    <s v="₹1 K"/>
  </r>
  <r>
    <s v="Maharashtra"/>
    <s v="Satara"/>
    <s v="Men"/>
    <s v="Shoes"/>
    <s v="32"/>
    <s v="409602"/>
    <s v="Owned"/>
    <d v="2020-05-15T00:00:00"/>
    <n v="1200"/>
    <s v="Tabitha Obrien"/>
    <s v="M7"/>
    <s v="934 John Ville North Mariahmouth, AK 57133"/>
    <s v="Landline"/>
    <s v="0004706854"/>
    <s v="11 AM - 8 PM"/>
    <n v="6"/>
    <s v="Available"/>
    <s v="Alarm"/>
    <s v="94479"/>
    <d v="2024-06-25T00:00:00"/>
    <n v="6"/>
    <s v="Jun"/>
    <s v="198969"/>
    <s v="Alexander Rivera"/>
    <s v="501"/>
    <n v="1228"/>
    <n v="7"/>
    <n v="3438.4"/>
    <n v="491.2"/>
    <n v="0.22"/>
    <n v="756.44799999999998"/>
    <n v="0.22"/>
    <s v="₹3 K"/>
  </r>
  <r>
    <s v="Kerala"/>
    <s v="Kochi"/>
    <s v="Kids"/>
    <s v="Sweaters"/>
    <s v="75"/>
    <s v="431371"/>
    <s v="Owned"/>
    <d v="2023-01-30T00:00:00"/>
    <n v="800"/>
    <s v="Zachary Rhodes"/>
    <s v="M30"/>
    <s v="63412 Charles Corner South Kelsey, MS 19642"/>
    <s v="Mobile"/>
    <s v="6431694052"/>
    <s v="9 AM - 8 PM"/>
    <n v="14"/>
    <s v="Available"/>
    <s v="Alarm"/>
    <s v="94648"/>
    <d v="2024-06-12T00:00:00"/>
    <n v="6"/>
    <s v="Jun"/>
    <s v="250359"/>
    <s v="Melissa Thomas"/>
    <s v="492"/>
    <n v="2249"/>
    <n v="3"/>
    <n v="2698.8"/>
    <n v="899.6"/>
    <n v="0.28000000000000003"/>
    <n v="755.6640000000001"/>
    <n v="0.28000000000000003"/>
    <s v="₹3 K"/>
  </r>
  <r>
    <s v="Kerala"/>
    <s v="Kochi"/>
    <s v="Kids"/>
    <s v="Jackets"/>
    <s v="12"/>
    <s v="412191"/>
    <s v="Owned"/>
    <d v="2022-08-30T00:00:00"/>
    <n v="1100"/>
    <s v="James Hood"/>
    <s v="M85"/>
    <s v="2392 Ronald Wells Suite 374 Port Ryan, MN 09067"/>
    <s v="Landline"/>
    <s v="2584798355"/>
    <s v="10 AM - 7 PM"/>
    <n v="17"/>
    <s v="Not Available"/>
    <s v="None"/>
    <s v="90673"/>
    <d v="2024-06-16T00:00:00"/>
    <n v="6"/>
    <s v="Jun"/>
    <s v="705407"/>
    <s v="Jillian Martinez"/>
    <s v="997"/>
    <n v="800"/>
    <n v="1"/>
    <n v="320"/>
    <n v="320"/>
    <n v="0.28000000000000003"/>
    <n v="89.600000000000009"/>
    <n v="0.28000000000000003"/>
    <s v="₹320"/>
  </r>
  <r>
    <s v="Madhya Pradesh"/>
    <s v="Indore"/>
    <s v="Women"/>
    <s v="T-Shirts"/>
    <s v="74"/>
    <s v="438809"/>
    <s v="Rented"/>
    <d v="2021-10-30T00:00:00"/>
    <n v="1000"/>
    <s v="Jennifer Fuller"/>
    <s v="M74"/>
    <s v="0189 Shawn Glen Suite 618 East Timothy, MD 69422"/>
    <s v="Landline"/>
    <s v="1830743940"/>
    <s v="11 AM - 8 PM"/>
    <n v="3"/>
    <s v="Available"/>
    <s v="Alarm"/>
    <s v="44418"/>
    <d v="2024-06-04T00:00:00"/>
    <n v="6"/>
    <s v="Jun"/>
    <s v="131666"/>
    <s v="William Wagner"/>
    <s v="905"/>
    <n v="564"/>
    <n v="5"/>
    <n v="1128"/>
    <n v="225.6"/>
    <n v="0.35"/>
    <n v="394.79999999999995"/>
    <n v="0.35"/>
    <s v="₹1 K"/>
  </r>
  <r>
    <s v="Chhattisgarh"/>
    <s v="Chhattisgarh"/>
    <s v="Kids"/>
    <s v="Tops"/>
    <s v="4"/>
    <s v="432617"/>
    <s v="Rented"/>
    <d v="2023-10-01T00:00:00"/>
    <n v="1100"/>
    <s v="Noah Miranda"/>
    <s v="M23"/>
    <s v="52952 Anthony Squares Tiffanyshire, AZ 34780"/>
    <s v="Mobile"/>
    <s v="9894609354"/>
    <s v="11 AM - 8 PM"/>
    <n v="10"/>
    <s v="Not Available"/>
    <s v="CCTV"/>
    <s v="69145"/>
    <d v="2024-06-21T00:00:00"/>
    <n v="6"/>
    <s v="Jun"/>
    <s v="601759"/>
    <s v="Shaun Carr"/>
    <s v="735"/>
    <n v="2997"/>
    <n v="4"/>
    <n v="4795.2"/>
    <n v="1198.8"/>
    <n v="0.28000000000000003"/>
    <n v="1342.6560000000002"/>
    <n v="0.28000000000000003"/>
    <s v="₹5 K"/>
  </r>
  <r>
    <s v="Gujarat"/>
    <s v="Surat"/>
    <s v="Men"/>
    <s v="Hoodies"/>
    <s v="83"/>
    <s v="424251"/>
    <s v="Rented"/>
    <d v="2022-07-10T00:00:00"/>
    <n v="950"/>
    <s v="Jonathan Mccoy"/>
    <s v="M22"/>
    <s v="373 Brewer Station Suite 982 Jessicaview, LA 10471"/>
    <s v="Landline"/>
    <s v="1364502042"/>
    <s v="10 AM - 7 PM"/>
    <n v="18"/>
    <s v="Available"/>
    <s v="CCTV"/>
    <s v="69026"/>
    <d v="2024-06-11T00:00:00"/>
    <n v="6"/>
    <s v="Jun"/>
    <s v="787162"/>
    <s v="Dr. Lori Patel"/>
    <s v="576"/>
    <n v="2229"/>
    <n v="2"/>
    <n v="1783.2"/>
    <n v="891.6"/>
    <n v="0.22"/>
    <n v="392.30400000000003"/>
    <n v="0.22"/>
    <s v="₹2 K"/>
  </r>
  <r>
    <s v="Chhattisgarh"/>
    <s v="Chhattisgarh"/>
    <s v="Women"/>
    <s v="Pants"/>
    <s v="52"/>
    <s v="437475"/>
    <s v="Rented"/>
    <d v="2023-01-25T00:00:00"/>
    <n v="1300"/>
    <s v="Mr. Brandon Banks DDS"/>
    <s v="M43"/>
    <s v="017 Martinez Rue South Kevin, PA 42361"/>
    <s v="Landline"/>
    <s v="0338814962"/>
    <s v="10 AM - 7 PM"/>
    <n v="5"/>
    <s v="Not Available"/>
    <s v="CCTV, Alarm"/>
    <s v="50535"/>
    <d v="2024-06-09T00:00:00"/>
    <n v="6"/>
    <s v="Jun"/>
    <s v="294603"/>
    <s v="Adam Simmons"/>
    <s v="599"/>
    <n v="1815"/>
    <n v="3"/>
    <n v="2178"/>
    <n v="726"/>
    <n v="0.35"/>
    <n v="762.3"/>
    <n v="0.35"/>
    <s v="₹2 K"/>
  </r>
  <r>
    <s v="Maharashtra"/>
    <s v="Jalna"/>
    <s v="Men"/>
    <s v="Shoes"/>
    <s v="84"/>
    <s v="419400"/>
    <s v="Rented"/>
    <d v="2021-05-26T00:00:00"/>
    <n v="1200"/>
    <s v="Mary Anderson"/>
    <s v="M6"/>
    <s v="43896 Wilcox Bypass West Madison, CO 87570"/>
    <s v="Landline"/>
    <s v="10701995147"/>
    <s v="11 AM - 8 PM"/>
    <n v="17"/>
    <s v="Available"/>
    <s v="CCTV"/>
    <s v="14269"/>
    <d v="2024-06-27T00:00:00"/>
    <n v="6"/>
    <s v="Jun"/>
    <s v="778767"/>
    <s v="Anna Graham"/>
    <s v="862"/>
    <n v="1577"/>
    <n v="5"/>
    <n v="3154"/>
    <n v="630.79999999999995"/>
    <n v="0.22"/>
    <n v="693.88"/>
    <n v="0.22"/>
    <s v="₹3 K"/>
  </r>
  <r>
    <s v="Maharashtra"/>
    <s v="Aurangabad"/>
    <s v="Women"/>
    <s v="Jeans"/>
    <s v="79"/>
    <s v="432034"/>
    <s v="Rented"/>
    <d v="2020-05-01T00:00:00"/>
    <n v="800"/>
    <s v="Susan Holland"/>
    <s v="M46"/>
    <s v="06617 Smith Land New Brianville, AK 07664"/>
    <s v="Mobile"/>
    <s v="9553096802"/>
    <s v="10 AM - 9 PM"/>
    <n v="20"/>
    <s v="Available"/>
    <s v="CCTV, Alarm"/>
    <s v="20728"/>
    <d v="2024-06-16T00:00:00"/>
    <n v="6"/>
    <s v="Jun"/>
    <s v="441960"/>
    <s v="Michelle Lara"/>
    <s v="881"/>
    <n v="1514"/>
    <n v="5"/>
    <n v="3028"/>
    <n v="605.6"/>
    <n v="0.35"/>
    <n v="1059.8"/>
    <n v="0.35"/>
    <s v="₹3 K"/>
  </r>
  <r>
    <s v="Gujarat"/>
    <s v="Surat"/>
    <s v="Women"/>
    <s v="Shirts"/>
    <s v="50"/>
    <s v="405384"/>
    <s v="Rented"/>
    <d v="2020-06-12T00:00:00"/>
    <n v="1100"/>
    <s v="Robert Rivera"/>
    <s v="M66"/>
    <s v="10836 Baker Plains New Danaburgh, ND 48980"/>
    <s v="Landline"/>
    <s v="4871475453"/>
    <s v="10 AM - 7 PM"/>
    <n v="18"/>
    <s v="Not Available"/>
    <s v="None"/>
    <s v="37724"/>
    <d v="2024-06-05T00:00:00"/>
    <n v="6"/>
    <s v="Jun"/>
    <s v="709083"/>
    <s v="Sharon Watson"/>
    <s v="241"/>
    <n v="1477"/>
    <n v="6"/>
    <n v="3544.8"/>
    <n v="590.80000000000007"/>
    <n v="0.35"/>
    <n v="1240.68"/>
    <n v="0.35"/>
    <s v="₹4 K"/>
  </r>
  <r>
    <s v="Tamil Nadu"/>
    <s v="Madurai"/>
    <s v="Women"/>
    <s v="Jackets"/>
    <s v="98"/>
    <s v="421407"/>
    <s v="Rented"/>
    <d v="2023-05-15T00:00:00"/>
    <n v="1300"/>
    <s v="Jeremiah Santiago"/>
    <s v="M29"/>
    <s v="Unit 0818 Box 4348 DPO AA 09927"/>
    <s v="Landline"/>
    <s v="3410474309"/>
    <s v="10 AM - 7 PM"/>
    <n v="13"/>
    <s v="Available"/>
    <s v="CCTV"/>
    <s v="21874"/>
    <d v="2024-06-08T00:00:00"/>
    <n v="6"/>
    <s v="Jun"/>
    <s v="376021"/>
    <s v="Sarah Paul"/>
    <s v="437"/>
    <n v="2542"/>
    <n v="2"/>
    <n v="2033.6000000000001"/>
    <n v="1016.8000000000001"/>
    <n v="0.35"/>
    <n v="711.76"/>
    <n v="0.35"/>
    <s v="₹2 K"/>
  </r>
  <r>
    <s v="Jammu and Kashmir"/>
    <s v="Jammu"/>
    <s v="Women"/>
    <s v="Dresses"/>
    <s v="12"/>
    <s v="402421"/>
    <s v="Rented"/>
    <d v="2020-04-13T00:00:00"/>
    <n v="1300"/>
    <s v="Sara Villarreal"/>
    <s v="M93"/>
    <s v="547 Stephanie Green Brandiview, OR 36197"/>
    <s v="Mobile"/>
    <s v="8523926360"/>
    <s v="10 AM - 9 PM"/>
    <n v="6"/>
    <s v="Not Available"/>
    <s v="CCTV, Alarm"/>
    <s v="77897"/>
    <d v="2024-06-13T00:00:00"/>
    <n v="6"/>
    <s v="Jun"/>
    <s v="940733"/>
    <s v="Charles Shah"/>
    <s v="295"/>
    <n v="2864"/>
    <n v="2"/>
    <n v="2291.2000000000003"/>
    <n v="1145.6000000000001"/>
    <n v="0.35"/>
    <n v="801.92000000000007"/>
    <n v="0.35"/>
    <s v="₹2 K"/>
  </r>
  <r>
    <s v="Andhra Pradesh"/>
    <s v="Visakhapatnam"/>
    <s v="Women"/>
    <s v="Skirts"/>
    <s v="1"/>
    <s v="415342"/>
    <s v="Owned"/>
    <d v="2023-08-25T00:00:00"/>
    <n v="1300"/>
    <s v="Zachary Dixon"/>
    <s v="M69"/>
    <s v="8301 Roth Forges Suite 746 North Brad, MT 94750"/>
    <s v="Landline"/>
    <s v="1929060421"/>
    <s v="11 AM - 8 PM"/>
    <n v="10"/>
    <s v="Not Available"/>
    <s v="Alarm"/>
    <s v="59285"/>
    <d v="2024-06-18T00:00:00"/>
    <n v="6"/>
    <s v="Jun"/>
    <s v="243001"/>
    <s v="Alyssa Kemp"/>
    <s v="574"/>
    <n v="767"/>
    <n v="7"/>
    <n v="2147.6"/>
    <n v="306.8"/>
    <n v="0.35"/>
    <n v="751.66"/>
    <n v="0.35"/>
    <s v="₹2 K"/>
  </r>
  <r>
    <s v="Tamil Nadu"/>
    <s v="Madurai"/>
    <s v="Men"/>
    <s v="Skirts"/>
    <s v="52"/>
    <s v="439551"/>
    <s v="Owned"/>
    <d v="2022-01-28T00:00:00"/>
    <n v="1000"/>
    <s v="Amanda Lyons"/>
    <s v="M13"/>
    <s v="371 Rivera Coves Apt. 633 Lake Andrewstad, CO 47654"/>
    <s v="Mobile"/>
    <s v="7270806158"/>
    <s v="11 AM - 8 PM"/>
    <n v="5"/>
    <s v="Available"/>
    <s v="CCTV"/>
    <s v="25259"/>
    <d v="2024-06-07T00:00:00"/>
    <n v="6"/>
    <s v="Jun"/>
    <s v="573527"/>
    <s v="Derek Ball"/>
    <s v="730"/>
    <n v="2498"/>
    <n v="7"/>
    <n v="6994.4000000000015"/>
    <n v="999.20000000000016"/>
    <n v="0.22"/>
    <n v="1538.7680000000003"/>
    <n v="0.22"/>
    <s v="₹7 K"/>
  </r>
  <r>
    <s v="Uttar Pradesh"/>
    <s v="Meerut"/>
    <s v="Men"/>
    <s v="Jackets"/>
    <s v="40"/>
    <s v="437909"/>
    <s v="Rented"/>
    <d v="2022-02-09T00:00:00"/>
    <n v="1000"/>
    <s v="Lisa Hansen"/>
    <s v="M51"/>
    <s v="38594 Rowe Lane Suite 631 Mckenzieburgh, CO 36044"/>
    <s v="Landline"/>
    <s v="4941157087"/>
    <s v="10 AM - 9 PM"/>
    <n v="10"/>
    <s v="Available"/>
    <s v="CCTV"/>
    <s v="86585"/>
    <d v="2024-06-13T00:00:00"/>
    <n v="6"/>
    <s v="Jun"/>
    <s v="775548"/>
    <s v="Melissa Lewis"/>
    <s v="319"/>
    <n v="2508"/>
    <n v="8"/>
    <n v="8025.6"/>
    <n v="1003.2"/>
    <n v="0.22"/>
    <n v="1765.6320000000001"/>
    <n v="0.22"/>
    <s v="₹8 K"/>
  </r>
  <r>
    <s v="Uttar Pradesh"/>
    <s v="Kanpur"/>
    <s v="Kids"/>
    <s v="T-Shirts"/>
    <s v="44"/>
    <s v="412112"/>
    <s v="Owned"/>
    <d v="2021-10-29T00:00:00"/>
    <n v="1100"/>
    <s v="Joshua Fletcher"/>
    <s v="M41"/>
    <s v="841 Cunningham Shoals Vaughnside, MI 50161"/>
    <s v="Mobile"/>
    <s v="8932451147"/>
    <s v="10 AM - 9 PM"/>
    <n v="10"/>
    <s v="Not Available"/>
    <s v="CCTV"/>
    <s v="58976"/>
    <d v="2024-06-04T00:00:00"/>
    <n v="6"/>
    <s v="Jun"/>
    <s v="853162"/>
    <s v="Gabriel Garner"/>
    <s v="613"/>
    <n v="2789"/>
    <n v="2"/>
    <n v="2231.2000000000003"/>
    <n v="1115.6000000000001"/>
    <n v="0.28000000000000003"/>
    <n v="624.7360000000001"/>
    <n v="0.28000000000000003"/>
    <s v="₹2 K"/>
  </r>
  <r>
    <s v="Uttar Pradesh"/>
    <s v="Varanasi"/>
    <s v="Kids"/>
    <s v="Dresses"/>
    <s v="89"/>
    <s v="414902"/>
    <s v="Rented"/>
    <d v="2021-09-17T00:00:00"/>
    <n v="1400"/>
    <s v="James White"/>
    <s v="M73"/>
    <s v="985 Webb Trafficway South Karen, WI 31132"/>
    <s v="Landline"/>
    <s v="0678976057"/>
    <s v="10 AM - 7 PM"/>
    <n v="19"/>
    <s v="Not Available"/>
    <s v="Alarm"/>
    <s v="10760"/>
    <d v="2024-06-19T00:00:00"/>
    <n v="6"/>
    <s v="Jun"/>
    <s v="361228"/>
    <s v="Kyle Oconnor"/>
    <s v="384"/>
    <n v="2233"/>
    <n v="1"/>
    <n v="893.2"/>
    <n v="893.2"/>
    <n v="0.28000000000000003"/>
    <n v="250.09600000000003"/>
    <n v="0.28000000000000003"/>
    <s v="₹893.2"/>
  </r>
  <r>
    <s v="Tamil Nadu"/>
    <s v="Coimbatore"/>
    <s v="Women"/>
    <s v="Dresses"/>
    <s v="48"/>
    <s v="435249"/>
    <s v="Rented"/>
    <d v="2023-11-21T00:00:00"/>
    <n v="800"/>
    <s v="Tammy Jordan"/>
    <s v="M3"/>
    <s v="63185 Kenneth Flat Suite 125 East Josefurt, DC 31938"/>
    <s v="Mobile"/>
    <s v="6584491397"/>
    <s v="10 AM - 7 PM"/>
    <n v="8"/>
    <s v="Not Available"/>
    <s v="None"/>
    <s v="22494"/>
    <d v="2024-06-09T00:00:00"/>
    <n v="6"/>
    <s v="Jun"/>
    <s v="615398"/>
    <s v="Edward Kent"/>
    <s v="227"/>
    <n v="2439"/>
    <n v="4"/>
    <n v="3902.4"/>
    <n v="975.6"/>
    <n v="0.35"/>
    <n v="1365.84"/>
    <n v="0.35"/>
    <s v="₹4 K"/>
  </r>
  <r>
    <s v="Delhi"/>
    <s v="New Delhi"/>
    <s v="Kids"/>
    <s v="Dresses"/>
    <s v="38"/>
    <s v="425414"/>
    <s v="Rented"/>
    <d v="2023-02-10T00:00:00"/>
    <n v="1100"/>
    <s v="Tanya Rosario"/>
    <s v="M13"/>
    <s v="028 Jesus Streets Apt. 826 West Timothy, GA 48005"/>
    <s v="Landline"/>
    <s v="0450774985"/>
    <s v="11 AM - 8 PM"/>
    <n v="9"/>
    <s v="Not Available"/>
    <s v="CCTV"/>
    <s v="96653"/>
    <d v="2024-06-09T00:00:00"/>
    <n v="6"/>
    <s v="Jun"/>
    <s v="170941"/>
    <s v="Brandy Barr"/>
    <s v="639"/>
    <n v="1573"/>
    <n v="8"/>
    <n v="5033.6000000000004"/>
    <n v="629.20000000000005"/>
    <n v="0.28000000000000003"/>
    <n v="1409.4080000000001"/>
    <n v="0.28000000000000003"/>
    <s v="₹5 K"/>
  </r>
  <r>
    <s v="Assam"/>
    <s v="Guwahati"/>
    <s v="Women"/>
    <s v="Dresses"/>
    <s v="69"/>
    <s v="416374"/>
    <s v="Rented"/>
    <d v="2021-08-21T00:00:00"/>
    <n v="800"/>
    <s v="Thomas Williams"/>
    <s v="M64"/>
    <s v="Unit 2946 Box 1038 DPO AE 03533"/>
    <s v="Mobile"/>
    <s v="8686593062"/>
    <s v="9 AM - 8 PM"/>
    <n v="7"/>
    <s v="Not Available"/>
    <s v="None"/>
    <s v="55186"/>
    <d v="2024-06-02T00:00:00"/>
    <n v="6"/>
    <s v="Jun"/>
    <s v="432705"/>
    <s v="Philip Thomas"/>
    <s v="492"/>
    <n v="1128"/>
    <n v="1"/>
    <n v="451.20000000000005"/>
    <n v="451.20000000000005"/>
    <n v="0.35"/>
    <n v="157.92000000000002"/>
    <n v="0.35"/>
    <s v="₹451.2"/>
  </r>
  <r>
    <s v="Maharashtra"/>
    <s v="Aurangabad"/>
    <s v="Women"/>
    <s v="Pants"/>
    <s v="86"/>
    <s v="435659"/>
    <s v="Owned"/>
    <d v="2020-07-11T00:00:00"/>
    <n v="800"/>
    <s v="Kristin Oconnor"/>
    <s v="M35"/>
    <s v="199 Kayla Club Lisaborough, FL 80281"/>
    <s v="Landline"/>
    <s v="0153482068"/>
    <s v="9 AM - 8 PM"/>
    <n v="15"/>
    <s v="Available"/>
    <s v="CCTV"/>
    <s v="68891"/>
    <d v="2024-06-25T00:00:00"/>
    <n v="6"/>
    <s v="Jun"/>
    <s v="206328"/>
    <s v="Willie Terry"/>
    <s v="204"/>
    <n v="2528"/>
    <n v="5"/>
    <n v="5056"/>
    <n v="1011.2"/>
    <n v="0.35"/>
    <n v="1769.6"/>
    <n v="0.35"/>
    <s v="₹5 K"/>
  </r>
  <r>
    <s v="Maharashtra"/>
    <s v="Solapur"/>
    <s v="Women"/>
    <s v="Sweaters"/>
    <s v="12"/>
    <s v="417787"/>
    <s v="Owned"/>
    <d v="2023-09-30T00:00:00"/>
    <n v="1100"/>
    <s v="Heidi Henry"/>
    <s v="M100"/>
    <s v="138 Lindsey Skyway Apt. 948 South Wendy, CT 58999"/>
    <s v="Landline"/>
    <s v="2645941672"/>
    <s v="10 AM - 9 PM"/>
    <n v="14"/>
    <s v="Not Available"/>
    <s v="CCTV, Alarm"/>
    <s v="21814"/>
    <d v="2024-06-09T00:00:00"/>
    <n v="6"/>
    <s v="Jun"/>
    <s v="292700"/>
    <s v="Elizabeth Jones"/>
    <s v="345"/>
    <n v="1170"/>
    <n v="1"/>
    <n v="468"/>
    <n v="468"/>
    <n v="0.35"/>
    <n v="163.79999999999998"/>
    <n v="0.35"/>
    <s v="₹468"/>
  </r>
  <r>
    <s v="Delhi"/>
    <s v="New Delhi"/>
    <s v="Women"/>
    <s v="Pants"/>
    <s v="28"/>
    <s v="412747"/>
    <s v="Owned"/>
    <d v="2024-09-22T00:00:00"/>
    <n v="800"/>
    <s v="Kevin Moss"/>
    <s v="M72"/>
    <s v="38637 Patrick Prairie Suite 128 Lake Robinstad, MT 77580"/>
    <s v="Mobile"/>
    <s v="8045969053"/>
    <s v="10 AM - 7 PM"/>
    <n v="6"/>
    <s v="Not Available"/>
    <s v="CCTV"/>
    <s v="13559"/>
    <d v="2024-06-11T00:00:00"/>
    <n v="6"/>
    <s v="Jun"/>
    <s v="226670"/>
    <s v="Brandi Hensley"/>
    <s v="843"/>
    <n v="2398"/>
    <n v="8"/>
    <n v="7673.6"/>
    <n v="959.2"/>
    <n v="0.35"/>
    <n v="2685.7599999999998"/>
    <n v="0.35"/>
    <s v="₹8 K"/>
  </r>
  <r>
    <s v="Rajasthan"/>
    <s v="Jaipur"/>
    <s v="Men"/>
    <s v="Hoodies"/>
    <s v="79"/>
    <s v="408638"/>
    <s v="Owned"/>
    <d v="2024-01-10T00:00:00"/>
    <n v="950"/>
    <s v="Taylor Hudson"/>
    <s v="M65"/>
    <s v="360 Short Drive West Christopher, CT 87018"/>
    <s v="Landline"/>
    <s v="13681530359"/>
    <s v="11 AM - 8 PM"/>
    <n v="7"/>
    <s v="Not Available"/>
    <s v="None"/>
    <s v="58911"/>
    <d v="2024-06-23T00:00:00"/>
    <n v="6"/>
    <s v="Jun"/>
    <s v="623762"/>
    <s v="April Baldwin"/>
    <s v="898"/>
    <n v="1940"/>
    <n v="6"/>
    <n v="4656"/>
    <n v="776"/>
    <n v="0.22"/>
    <n v="1024.32"/>
    <n v="0.22"/>
    <s v="₹5 K"/>
  </r>
  <r>
    <s v="Gujarat"/>
    <s v="Ahmedabad"/>
    <s v="Men"/>
    <s v="Jeans"/>
    <s v="80"/>
    <s v="423302"/>
    <s v="Rented"/>
    <d v="2020-08-13T00:00:00"/>
    <n v="1000"/>
    <s v="Jasmine Ramirez"/>
    <s v="M82"/>
    <s v="59433 Stacey Estate Port Leeview, NY 11035"/>
    <s v="Landline"/>
    <s v="1055206649"/>
    <s v="11 AM - 8 PM"/>
    <n v="8"/>
    <s v="Not Available"/>
    <s v="None"/>
    <s v="35902"/>
    <d v="2024-06-10T00:00:00"/>
    <n v="6"/>
    <s v="Jun"/>
    <s v="304558"/>
    <s v="Vicki Stewart"/>
    <s v="681"/>
    <n v="2551"/>
    <n v="3"/>
    <n v="3061.2000000000003"/>
    <n v="1020.4000000000001"/>
    <n v="0.22"/>
    <n v="673.46400000000006"/>
    <n v="0.22"/>
    <s v="₹3 K"/>
  </r>
  <r>
    <s v="Uttar Pradesh"/>
    <s v="Agra"/>
    <s v="Women"/>
    <s v="Jeans"/>
    <s v="36"/>
    <s v="415617"/>
    <s v="Rented"/>
    <d v="2021-06-25T00:00:00"/>
    <n v="950"/>
    <s v="Jennifer Young"/>
    <s v="M74"/>
    <s v="139 Jody Forge Apt. 148 Erikchester, NH 62334"/>
    <s v="Landline"/>
    <s v="0599546483"/>
    <s v="10 AM - 7 PM"/>
    <n v="15"/>
    <s v="Available"/>
    <s v="CCTV"/>
    <s v="34833"/>
    <d v="2024-06-09T00:00:00"/>
    <n v="6"/>
    <s v="Jun"/>
    <s v="619183"/>
    <s v="Matthew Campbell"/>
    <s v="272"/>
    <n v="1591"/>
    <n v="6"/>
    <n v="3818.4"/>
    <n v="636.4"/>
    <n v="0.35"/>
    <n v="1336.44"/>
    <n v="0.35"/>
    <s v="₹4 K"/>
  </r>
  <r>
    <s v="Uttar Pradesh"/>
    <s v="Meerut"/>
    <s v="Women"/>
    <s v="Pants"/>
    <s v="57"/>
    <s v="438628"/>
    <s v="Rented"/>
    <d v="2024-03-19T00:00:00"/>
    <n v="1200"/>
    <s v="Michelle Brown"/>
    <s v="M34"/>
    <s v="924 Hall Ports Morganbury, GA 02209"/>
    <s v="Mobile"/>
    <s v="8490213586"/>
    <s v="11 AM - 8 PM"/>
    <n v="6"/>
    <s v="Available"/>
    <s v="CCTV"/>
    <s v="38991"/>
    <d v="2024-06-07T00:00:00"/>
    <n v="6"/>
    <s v="Jun"/>
    <s v="589773"/>
    <s v="Timothy Perry"/>
    <s v="449"/>
    <n v="795"/>
    <n v="6"/>
    <n v="1908"/>
    <n v="318"/>
    <n v="0.35"/>
    <n v="667.8"/>
    <n v="0.35"/>
    <s v="₹2 K"/>
  </r>
  <r>
    <s v="Haryana"/>
    <s v="Faridabad"/>
    <s v="Men"/>
    <s v="Shirts"/>
    <s v="59"/>
    <s v="418163"/>
    <s v="Owned"/>
    <d v="2023-05-17T00:00:00"/>
    <n v="800"/>
    <s v="Heather Kim"/>
    <s v="M11"/>
    <s v="5850 Potter Mountains Michaelhaven, TN 13350"/>
    <s v="Mobile"/>
    <s v="6775217249"/>
    <s v="10 AM - 7 PM"/>
    <n v="13"/>
    <s v="Not Available"/>
    <s v="Alarm"/>
    <s v="76486"/>
    <d v="2024-06-24T00:00:00"/>
    <n v="6"/>
    <s v="Jun"/>
    <s v="601175"/>
    <s v="Samantha Moon"/>
    <s v="549"/>
    <n v="2753"/>
    <n v="5"/>
    <n v="5506"/>
    <n v="1101.2"/>
    <n v="0.22"/>
    <n v="1211.32"/>
    <n v="0.22"/>
    <s v="₹6 K"/>
  </r>
  <r>
    <s v="Chhattisgarh"/>
    <s v="Chhattisgarh"/>
    <s v="Kids"/>
    <s v="Skirts"/>
    <s v="94"/>
    <s v="423903"/>
    <s v="Rented"/>
    <d v="2023-05-01T00:00:00"/>
    <n v="950"/>
    <s v="Steven Cordova"/>
    <s v="M94"/>
    <s v="030 Joseph Garden Jimenezton, CO 00561"/>
    <s v="Landline"/>
    <s v="5791871227"/>
    <s v="10 AM - 7 PM"/>
    <n v="10"/>
    <s v="Available"/>
    <s v="CCTV"/>
    <s v="54404"/>
    <d v="2024-06-26T00:00:00"/>
    <n v="6"/>
    <s v="Jun"/>
    <s v="544740"/>
    <s v="Allison Burch"/>
    <s v="327"/>
    <n v="2866"/>
    <n v="3"/>
    <n v="3439.2000000000003"/>
    <n v="1146.4000000000001"/>
    <n v="0.28000000000000003"/>
    <n v="962.97600000000011"/>
    <n v="0.28000000000000003"/>
    <s v="₹3 K"/>
  </r>
  <r>
    <s v="Chandigarh"/>
    <s v="Chandigarh"/>
    <s v="Kids"/>
    <s v="Hoodies"/>
    <s v="61"/>
    <s v="413929"/>
    <s v="Owned"/>
    <d v="2021-04-15T00:00:00"/>
    <n v="800"/>
    <s v="Dr. Jill Morris DDS"/>
    <s v="M41"/>
    <s v="7601 Kevin Isle Lake Sandrachester, ID 80782"/>
    <s v="Landline"/>
    <s v="5234439141"/>
    <s v="11 AM - 8 PM"/>
    <n v="13"/>
    <s v="Not Available"/>
    <s v="None"/>
    <s v="62794"/>
    <d v="2024-06-07T00:00:00"/>
    <n v="6"/>
    <s v="Jun"/>
    <s v="649594"/>
    <s v="Tara Turner"/>
    <s v="290"/>
    <n v="1890"/>
    <n v="8"/>
    <n v="6048"/>
    <n v="756"/>
    <n v="0.28000000000000003"/>
    <n v="1693.44"/>
    <n v="0.28000000000000003"/>
    <s v="₹6 K"/>
  </r>
  <r>
    <s v="Maharashtra"/>
    <s v="Nagpur"/>
    <s v="Men"/>
    <s v="Hoodies"/>
    <s v="41"/>
    <s v="438977"/>
    <s v="Owned"/>
    <d v="2021-11-19T00:00:00"/>
    <n v="1200"/>
    <s v="Carl Flores"/>
    <s v="M25"/>
    <s v="PSC 2066, Box 1679 APO AE 28437"/>
    <s v="Landline"/>
    <s v="14346677336"/>
    <s v="11 AM - 8 PM"/>
    <n v="16"/>
    <s v="Available"/>
    <s v="CCTV, Alarm"/>
    <s v="22681"/>
    <d v="2024-06-07T00:00:00"/>
    <n v="6"/>
    <s v="Jun"/>
    <s v="509081"/>
    <s v="Nicholas Mejia"/>
    <s v="451"/>
    <n v="2072"/>
    <n v="8"/>
    <n v="6630.4000000000015"/>
    <n v="828.80000000000018"/>
    <n v="0.22"/>
    <n v="1458.6880000000003"/>
    <n v="0.22"/>
    <s v="₹7 K"/>
  </r>
  <r>
    <s v="West Bengal"/>
    <s v="Kolkata"/>
    <s v="Men"/>
    <s v="Hoodies"/>
    <s v="56"/>
    <s v="405801"/>
    <s v="Rented"/>
    <d v="2022-10-14T00:00:00"/>
    <n v="1000"/>
    <s v="Dakota Davis"/>
    <s v="M69"/>
    <s v="5552 Catherine Underpass New Davidview, NV 80267"/>
    <s v="Mobile"/>
    <s v="9431141283"/>
    <s v="11 AM - 8 PM"/>
    <n v="6"/>
    <s v="Not Available"/>
    <s v="Alarm"/>
    <s v="59844"/>
    <d v="2024-06-07T00:00:00"/>
    <n v="6"/>
    <s v="Jun"/>
    <s v="389809"/>
    <s v="Mr. Derek Mcdonald MD"/>
    <s v="868"/>
    <n v="1805"/>
    <n v="7"/>
    <n v="5054"/>
    <n v="722"/>
    <n v="0.22"/>
    <n v="1111.8800000000001"/>
    <n v="0.22"/>
    <s v="₹5 K"/>
  </r>
  <r>
    <s v="Delhi"/>
    <s v="New Delhi"/>
    <s v="Women"/>
    <s v="Tops"/>
    <s v="94"/>
    <s v="403946"/>
    <s v="Owned"/>
    <d v="2023-11-24T00:00:00"/>
    <n v="1100"/>
    <s v="Kenneth Christian"/>
    <s v="M96"/>
    <s v="472 Darren Station Meganfort, NY 70115"/>
    <s v="Mobile"/>
    <s v="6941486568"/>
    <s v="11 AM - 8 PM"/>
    <n v="17"/>
    <s v="Not Available"/>
    <s v="CCTV"/>
    <s v="61104"/>
    <d v="2024-06-19T00:00:00"/>
    <n v="6"/>
    <s v="Jun"/>
    <s v="399038"/>
    <s v="Keith Sawyer"/>
    <s v="526"/>
    <n v="1570"/>
    <n v="4"/>
    <n v="2512"/>
    <n v="628"/>
    <n v="0.35"/>
    <n v="879.19999999999993"/>
    <n v="0.35"/>
    <s v="₹3 K"/>
  </r>
  <r>
    <s v="West Bengal"/>
    <s v="Kolkata"/>
    <s v="Women"/>
    <s v="Tops"/>
    <s v="39"/>
    <s v="419208"/>
    <s v="Owned"/>
    <d v="2024-05-23T00:00:00"/>
    <n v="1300"/>
    <s v="Amanda Reid"/>
    <s v="M16"/>
    <s v="8582 Andrew Common Suite 994 East Royhaven, FL 44199"/>
    <s v="Landline"/>
    <s v="4673311652"/>
    <s v="10 AM - 7 PM"/>
    <n v="12"/>
    <s v="Not Available"/>
    <s v="CCTV"/>
    <s v="62067"/>
    <d v="2024-06-16T00:00:00"/>
    <n v="6"/>
    <s v="Jun"/>
    <s v="506863"/>
    <s v="Angela Vaughn"/>
    <s v="915"/>
    <n v="927"/>
    <n v="8"/>
    <n v="2966.4"/>
    <n v="370.8"/>
    <n v="0.35"/>
    <n v="1038.24"/>
    <n v="0.35"/>
    <s v="₹3 K"/>
  </r>
  <r>
    <s v="Uttar Pradesh"/>
    <s v="Kanpur"/>
    <s v="Women"/>
    <s v="Hoodies"/>
    <s v="63"/>
    <s v="409494"/>
    <s v="Rented"/>
    <d v="2022-03-06T00:00:00"/>
    <n v="800"/>
    <s v="Jacqueline Moss"/>
    <s v="M70"/>
    <s v="517 Karen Meadow Lake Jennifertown, AK 29448"/>
    <s v="Landline"/>
    <s v="5815214289"/>
    <s v="9 AM - 8 PM"/>
    <n v="20"/>
    <s v="Not Available"/>
    <s v="CCTV, Alarm"/>
    <s v="75018"/>
    <d v="2024-06-10T00:00:00"/>
    <n v="6"/>
    <s v="Jun"/>
    <s v="653858"/>
    <s v="Bryan Henry"/>
    <s v="279"/>
    <n v="1226"/>
    <n v="2"/>
    <n v="980.80000000000007"/>
    <n v="490.40000000000003"/>
    <n v="0.35"/>
    <n v="343.28000000000003"/>
    <n v="0.35"/>
    <s v="₹980.8"/>
  </r>
  <r>
    <s v="Maharashtra"/>
    <s v="Mumbai"/>
    <s v="Men"/>
    <s v="Dresses"/>
    <s v="13"/>
    <s v="417365"/>
    <s v="Owned"/>
    <d v="2022-03-28T00:00:00"/>
    <n v="1000"/>
    <s v="Lisa Jones"/>
    <s v="M93"/>
    <s v="874 Dillon Burgs Suite 081 Wrightview, MS 00592"/>
    <s v="Mobile"/>
    <s v="6349315457"/>
    <s v="9 AM - 8 PM"/>
    <n v="12"/>
    <s v="Not Available"/>
    <s v="CCTV, Alarm"/>
    <s v="80690"/>
    <d v="2024-06-01T00:00:00"/>
    <n v="6"/>
    <s v="Jun"/>
    <s v="506583"/>
    <s v="Beth Burnett"/>
    <s v="599"/>
    <n v="2954"/>
    <n v="2"/>
    <n v="2363.2000000000003"/>
    <n v="1181.6000000000001"/>
    <n v="0.22"/>
    <n v="519.90400000000011"/>
    <n v="0.22"/>
    <s v="₹2 K"/>
  </r>
  <r>
    <s v="Jammu and Kashmir"/>
    <s v="Jammu"/>
    <s v="Kids"/>
    <s v="Jackets"/>
    <s v="31"/>
    <s v="400035"/>
    <s v="Owned"/>
    <d v="2023-06-27T00:00:00"/>
    <n v="1400"/>
    <s v="Christopher Lopez"/>
    <s v="M31"/>
    <s v="52351 Allen Prairie New Tylershire, WY 96467"/>
    <s v="Mobile"/>
    <s v="7390569983"/>
    <s v="10 AM - 9 PM"/>
    <n v="5"/>
    <s v="Available"/>
    <s v="Alarm"/>
    <s v="54160"/>
    <d v="2024-06-17T00:00:00"/>
    <n v="6"/>
    <s v="Jun"/>
    <s v="852917"/>
    <s v="Tiffany White"/>
    <s v="680"/>
    <n v="1068"/>
    <n v="1"/>
    <n v="427.20000000000005"/>
    <n v="427.20000000000005"/>
    <n v="0.28000000000000003"/>
    <n v="119.61600000000003"/>
    <n v="0.28000000000000003"/>
    <s v="₹427.2"/>
  </r>
  <r>
    <s v="Telangana"/>
    <s v="Hyderabad"/>
    <s v="Women"/>
    <s v="Dresses"/>
    <s v="71"/>
    <s v="438656"/>
    <s v="Rented"/>
    <d v="2024-04-18T00:00:00"/>
    <n v="1100"/>
    <s v="Joseph Gonzalez"/>
    <s v="M53"/>
    <s v="8040 Robles Points Christinafort, TN 27225"/>
    <s v="Mobile"/>
    <s v="7640341696"/>
    <s v="10 AM - 9 PM"/>
    <n v="20"/>
    <s v="Not Available"/>
    <s v="CCTV"/>
    <s v="51615"/>
    <d v="2024-06-21T00:00:00"/>
    <n v="6"/>
    <s v="Jun"/>
    <s v="305281"/>
    <s v="Pamela James"/>
    <s v="444"/>
    <n v="1167"/>
    <n v="7"/>
    <n v="3267.6000000000004"/>
    <n v="466.80000000000007"/>
    <n v="0.35"/>
    <n v="1143.6600000000001"/>
    <n v="0.35"/>
    <s v="₹3 K"/>
  </r>
  <r>
    <s v="Maharashtra"/>
    <s v="Aurangabad"/>
    <s v="Women"/>
    <s v="Sweaters"/>
    <s v="14"/>
    <s v="435631"/>
    <s v="Owned"/>
    <d v="2023-06-05T00:00:00"/>
    <n v="1100"/>
    <s v="Maurice Cook"/>
    <s v="M9"/>
    <s v="2005 Crane Crest New Shawnport, KS 96037"/>
    <s v="Mobile"/>
    <s v="6231044238"/>
    <s v="11 AM - 8 PM"/>
    <n v="13"/>
    <s v="Not Available"/>
    <s v="CCTV, Alarm"/>
    <s v="23575"/>
    <d v="2024-06-30T00:00:00"/>
    <n v="6"/>
    <s v="Jun"/>
    <s v="836261"/>
    <s v="Marco Kent"/>
    <s v="746"/>
    <n v="764"/>
    <n v="7"/>
    <n v="2139.2000000000003"/>
    <n v="305.60000000000002"/>
    <n v="0.35"/>
    <n v="748.72"/>
    <n v="0.35"/>
    <s v="₹2 K"/>
  </r>
  <r>
    <s v="Chhattisgarh"/>
    <s v="Chhattisgarh"/>
    <s v="Kids"/>
    <s v="Shoes"/>
    <s v="27"/>
    <s v="426602"/>
    <s v="Rented"/>
    <d v="2023-03-30T00:00:00"/>
    <n v="800"/>
    <s v="Amber White"/>
    <s v="M2"/>
    <s v="4898 Robles Point Apt. 632 Onealbury, AK 98713"/>
    <s v="Mobile"/>
    <s v="7137176790"/>
    <s v="9 AM - 8 PM"/>
    <n v="19"/>
    <s v="Available"/>
    <s v="None"/>
    <s v="50071"/>
    <d v="2024-06-20T00:00:00"/>
    <n v="6"/>
    <s v="Jun"/>
    <s v="433806"/>
    <s v="Richard Hernandez"/>
    <s v="216"/>
    <n v="2165"/>
    <n v="4"/>
    <n v="3464"/>
    <n v="866"/>
    <n v="0.28000000000000003"/>
    <n v="969.92000000000007"/>
    <n v="0.28000000000000003"/>
    <s v="₹3 K"/>
  </r>
  <r>
    <s v="Madhya Pradesh"/>
    <s v="Bhopal"/>
    <s v="Women"/>
    <s v="Shirts"/>
    <s v="5"/>
    <s v="417486"/>
    <s v="Owned"/>
    <d v="2021-10-10T00:00:00"/>
    <n v="950"/>
    <s v="Russell Garner"/>
    <s v="M69"/>
    <s v="USNV Garcia FPO AP 19357"/>
    <s v="Mobile"/>
    <s v="9400803982"/>
    <s v="10 AM - 9 PM"/>
    <n v="8"/>
    <s v="Available"/>
    <s v="CCTV, Alarm"/>
    <s v="92754"/>
    <d v="2024-06-28T00:00:00"/>
    <n v="6"/>
    <s v="Jun"/>
    <s v="284647"/>
    <s v="Diana Williams"/>
    <s v="394"/>
    <n v="2436"/>
    <n v="4"/>
    <n v="3897.6000000000004"/>
    <n v="974.40000000000009"/>
    <n v="0.35"/>
    <n v="1364.16"/>
    <n v="0.35"/>
    <s v="₹4 K"/>
  </r>
  <r>
    <s v="Maharashtra"/>
    <s v="Solapur"/>
    <s v="Kids"/>
    <s v="Jackets"/>
    <s v="25"/>
    <s v="423655"/>
    <s v="Rented"/>
    <d v="2022-08-10T00:00:00"/>
    <n v="1000"/>
    <s v="Randy Collier"/>
    <s v="M70"/>
    <s v="3722 Stacey Parks Suite 427 Lake Robert, NM 57725"/>
    <s v="Landline"/>
    <s v="4217497506"/>
    <s v="11 AM - 8 PM"/>
    <n v="18"/>
    <s v="Not Available"/>
    <s v="Alarm"/>
    <s v="54470"/>
    <d v="2024-06-19T00:00:00"/>
    <n v="6"/>
    <s v="Jun"/>
    <s v="280448"/>
    <s v="Suzanne Woods"/>
    <s v="703"/>
    <n v="536"/>
    <n v="2"/>
    <n v="428.8"/>
    <n v="214.4"/>
    <n v="0.28000000000000003"/>
    <n v="120.06400000000002"/>
    <n v="0.28000000000000003"/>
    <s v="₹428.8"/>
  </r>
  <r>
    <s v="Andhra Pradesh"/>
    <s v="Visakhapatnam"/>
    <s v="Kids"/>
    <s v="Pants"/>
    <s v="77"/>
    <s v="427550"/>
    <s v="Owned"/>
    <d v="2022-11-23T00:00:00"/>
    <n v="1000"/>
    <s v="Alejandro Conley"/>
    <s v="M88"/>
    <s v="953 Wilson Hollow Catherineville, NJ 24761"/>
    <s v="Landline"/>
    <s v="1061191639"/>
    <s v="9 AM - 8 PM"/>
    <n v="14"/>
    <s v="Available"/>
    <s v="CCTV, Alarm"/>
    <s v="19866"/>
    <d v="2024-06-09T00:00:00"/>
    <n v="6"/>
    <s v="Jun"/>
    <s v="883461"/>
    <s v="Michael Ochoa"/>
    <s v="913"/>
    <n v="2692"/>
    <n v="6"/>
    <n v="6460.8"/>
    <n v="1076.8"/>
    <n v="0.28000000000000003"/>
    <n v="1809.0240000000001"/>
    <n v="0.28000000000000003"/>
    <s v="₹6 K"/>
  </r>
  <r>
    <s v="Maharashtra"/>
    <s v="Jalna"/>
    <s v="Men"/>
    <s v="Sweaters"/>
    <s v="14"/>
    <s v="423694"/>
    <s v="Rented"/>
    <d v="2022-09-30T00:00:00"/>
    <n v="800"/>
    <s v="Mary Stevens"/>
    <s v="M13"/>
    <s v="644 Lynch Hills Apt. 868 New Heather, OH 61302"/>
    <s v="Mobile"/>
    <s v="6705999642"/>
    <s v="10 AM - 9 PM"/>
    <n v="12"/>
    <s v="Not Available"/>
    <s v="CCTV, Alarm"/>
    <s v="29235"/>
    <d v="2024-06-18T00:00:00"/>
    <n v="6"/>
    <s v="Jun"/>
    <s v="161166"/>
    <s v="Yvonne Lee"/>
    <s v="980"/>
    <n v="1529"/>
    <n v="4"/>
    <n v="2446.4"/>
    <n v="611.6"/>
    <n v="0.22"/>
    <n v="538.20799999999997"/>
    <n v="0.22"/>
    <s v="₹2 K"/>
  </r>
  <r>
    <s v="Uttar Pradesh"/>
    <s v="Noida"/>
    <s v="Men"/>
    <s v="Sweaters"/>
    <s v="13"/>
    <s v="413253"/>
    <s v="Owned"/>
    <d v="2024-05-13T00:00:00"/>
    <n v="1000"/>
    <s v="Anthony Carter"/>
    <s v="M6"/>
    <s v="81709 Michael Fall Suite 049 Lake Eugenefurt, NJ 46342"/>
    <s v="Landline"/>
    <s v="5052093397"/>
    <s v="11 AM - 8 PM"/>
    <n v="15"/>
    <s v="Not Available"/>
    <s v="CCTV"/>
    <s v="77526"/>
    <d v="2024-06-02T00:00:00"/>
    <n v="6"/>
    <s v="Jun"/>
    <s v="524646"/>
    <s v="Lisa Brown DDS"/>
    <s v="969"/>
    <n v="793"/>
    <n v="2"/>
    <n v="634.40000000000009"/>
    <n v="317.20000000000005"/>
    <n v="0.22"/>
    <n v="139.56800000000001"/>
    <n v="0.22"/>
    <s v="₹634.4"/>
  </r>
  <r>
    <s v="Uttar Pradesh"/>
    <s v="Noida"/>
    <s v="Women"/>
    <s v="Shirts"/>
    <s v="47"/>
    <s v="422460"/>
    <s v="Rented"/>
    <d v="2021-05-22T00:00:00"/>
    <n v="1400"/>
    <s v="Daniel Duffy"/>
    <s v="M1"/>
    <s v="Unit 7070 Box 6335 DPO AA 71326"/>
    <s v="Landline"/>
    <s v="19499750702"/>
    <s v="9 AM - 8 PM"/>
    <n v="17"/>
    <s v="Available"/>
    <s v="CCTV, Alarm"/>
    <s v="61277"/>
    <d v="2024-06-23T00:00:00"/>
    <n v="6"/>
    <s v="Jun"/>
    <s v="591343"/>
    <s v="Shannon Douglas"/>
    <s v="975"/>
    <n v="733"/>
    <n v="8"/>
    <n v="2345.6"/>
    <n v="293.2"/>
    <n v="0.35"/>
    <n v="820.95999999999992"/>
    <n v="0.35"/>
    <s v="₹2 K"/>
  </r>
  <r>
    <s v="Maharashtra"/>
    <s v="Aurangabad"/>
    <s v="Women"/>
    <s v="Sweaters"/>
    <s v="22"/>
    <s v="405266"/>
    <s v="Owned"/>
    <d v="2024-08-10T00:00:00"/>
    <n v="1000"/>
    <s v="Richard Franklin"/>
    <s v="M91"/>
    <s v="PSC 8273, Box 2458 APO AA 61184"/>
    <s v="Mobile"/>
    <s v="7511447741"/>
    <s v="11 AM - 8 PM"/>
    <n v="12"/>
    <s v="Available"/>
    <s v="None"/>
    <s v="49759"/>
    <d v="2024-06-18T00:00:00"/>
    <n v="6"/>
    <s v="Jun"/>
    <s v="663088"/>
    <s v="Michael Guzman"/>
    <s v="707"/>
    <n v="2287"/>
    <n v="1"/>
    <n v="914.80000000000007"/>
    <n v="914.80000000000007"/>
    <n v="0.35"/>
    <n v="320.18"/>
    <n v="0.35"/>
    <s v="₹914.8"/>
  </r>
  <r>
    <s v="Gujarat"/>
    <s v="Surat"/>
    <s v="Kids"/>
    <s v="Pants"/>
    <s v="79"/>
    <s v="408444"/>
    <s v="Owned"/>
    <d v="2021-06-25T00:00:00"/>
    <n v="800"/>
    <s v="Douglas Morris"/>
    <s v="M72"/>
    <s v="3354 Green Vista South Zachary, MN 74318"/>
    <s v="Landline"/>
    <s v="0258451540"/>
    <s v="9 AM - 8 PM"/>
    <n v="10"/>
    <s v="Available"/>
    <s v="CCTV"/>
    <s v="53600"/>
    <d v="2024-06-10T00:00:00"/>
    <n v="6"/>
    <s v="Jun"/>
    <s v="239034"/>
    <s v="Candice Morales"/>
    <s v="963"/>
    <n v="1688"/>
    <n v="1"/>
    <n v="675.2"/>
    <n v="675.2"/>
    <n v="0.28000000000000003"/>
    <n v="189.05600000000004"/>
    <n v="0.28000000000000003"/>
    <s v="₹675.2"/>
  </r>
  <r>
    <s v="Gujarat"/>
    <s v="Vadodara"/>
    <s v="Women"/>
    <s v="Sweaters"/>
    <s v="26"/>
    <s v="436290"/>
    <s v="Rented"/>
    <d v="2021-12-20T00:00:00"/>
    <n v="1400"/>
    <s v="Peter Moreno"/>
    <s v="M69"/>
    <s v="1507 Johnson Glens Suite 459 Websterton, MT 50404"/>
    <s v="Landline"/>
    <s v="0890803863"/>
    <s v="9 AM - 8 PM"/>
    <n v="16"/>
    <s v="Available"/>
    <s v="Alarm"/>
    <s v="99043"/>
    <d v="2024-06-27T00:00:00"/>
    <n v="6"/>
    <s v="Jun"/>
    <s v="769319"/>
    <s v="Christopher Mitchell"/>
    <s v="485"/>
    <n v="2371"/>
    <n v="8"/>
    <n v="7587.2000000000007"/>
    <n v="948.40000000000009"/>
    <n v="0.35"/>
    <n v="2655.52"/>
    <n v="0.35"/>
    <s v="₹8 K"/>
  </r>
  <r>
    <s v="Maharashtra"/>
    <s v="Mumbai"/>
    <s v="Women"/>
    <s v="Hoodies"/>
    <s v="64"/>
    <s v="406591"/>
    <s v="Rented"/>
    <d v="2022-11-27T00:00:00"/>
    <n v="1200"/>
    <s v="Jacqueline Spencer"/>
    <s v="M41"/>
    <s v="9860 Wong Stream East Kylieshire, FL 03596"/>
    <s v="Landline"/>
    <s v="3309572897"/>
    <s v="10 AM - 7 PM"/>
    <n v="19"/>
    <s v="Not Available"/>
    <s v="None"/>
    <s v="59393"/>
    <d v="2024-06-08T00:00:00"/>
    <n v="6"/>
    <s v="Jun"/>
    <s v="358508"/>
    <s v="John Cowan"/>
    <s v="856"/>
    <n v="1568"/>
    <n v="8"/>
    <n v="5017.6000000000004"/>
    <n v="627.20000000000005"/>
    <n v="0.35"/>
    <n v="1756.16"/>
    <n v="0.35"/>
    <s v="₹5 K"/>
  </r>
  <r>
    <s v="Maharashtra"/>
    <s v="Kolhapur"/>
    <s v="Kids"/>
    <s v="T-Shirts"/>
    <s v="19"/>
    <s v="438167"/>
    <s v="Owned"/>
    <d v="2021-09-28T00:00:00"/>
    <n v="1200"/>
    <s v="Thomas Hunt"/>
    <s v="M11"/>
    <s v="6837 Gay Keys Roberthaven, AK 88537"/>
    <s v="Landline"/>
    <s v="2210866428"/>
    <s v="9 AM - 8 PM"/>
    <n v="3"/>
    <s v="Not Available"/>
    <s v="CCTV"/>
    <s v="56876"/>
    <d v="2024-06-23T00:00:00"/>
    <n v="6"/>
    <s v="Jun"/>
    <s v="789440"/>
    <s v="Denise Taylor"/>
    <s v="391"/>
    <n v="2012"/>
    <n v="8"/>
    <n v="6438.4000000000015"/>
    <n v="804.80000000000018"/>
    <n v="0.28000000000000003"/>
    <n v="1802.7520000000006"/>
    <n v="0.28000000000000003"/>
    <s v="₹6 K"/>
  </r>
  <r>
    <s v="Gujarat"/>
    <s v="Rajkot"/>
    <s v="Men"/>
    <s v="Tops"/>
    <s v="59"/>
    <s v="411173"/>
    <s v="Owned"/>
    <d v="2024-09-12T00:00:00"/>
    <n v="1100"/>
    <s v="Melissa Clark"/>
    <s v="M74"/>
    <s v="045 Malone Cove Suite 262 New Barbaraview, MS 12053"/>
    <s v="Mobile"/>
    <s v="9693922827"/>
    <s v="10 AM - 7 PM"/>
    <n v="13"/>
    <s v="Not Available"/>
    <s v="CCTV"/>
    <s v="94288"/>
    <d v="2024-06-06T00:00:00"/>
    <n v="6"/>
    <s v="Jun"/>
    <s v="670735"/>
    <s v="Misty Walters"/>
    <s v="825"/>
    <n v="691"/>
    <n v="5"/>
    <n v="1382"/>
    <n v="276.39999999999998"/>
    <n v="0.22"/>
    <n v="304.04000000000002"/>
    <n v="0.22"/>
    <s v="₹1 K"/>
  </r>
  <r>
    <s v="Maharashtra"/>
    <s v="Nashik"/>
    <s v="Men"/>
    <s v="Jackets"/>
    <s v="90"/>
    <s v="411552"/>
    <s v="Rented"/>
    <d v="2022-12-10T00:00:00"/>
    <n v="1000"/>
    <s v="Brian Ruiz"/>
    <s v="M31"/>
    <s v="06314 Sanders Brook North Ginaton, SD 13921"/>
    <s v="Landline"/>
    <s v="5358716788"/>
    <s v="10 AM - 9 PM"/>
    <n v="11"/>
    <s v="Available"/>
    <s v="None"/>
    <s v="84854"/>
    <d v="2024-07-22T00:00:00"/>
    <n v="7"/>
    <s v="Jul"/>
    <s v="151454"/>
    <s v="Thomas Lin"/>
    <s v="878"/>
    <n v="2839"/>
    <n v="1"/>
    <n v="1135.6000000000001"/>
    <n v="1135.6000000000001"/>
    <n v="0.22"/>
    <n v="249.83200000000002"/>
    <n v="0.22"/>
    <s v="₹1 K"/>
  </r>
  <r>
    <s v="Karnataka"/>
    <s v="Bengaluru"/>
    <s v="Women"/>
    <s v="Hoodies"/>
    <s v="43"/>
    <s v="423063"/>
    <s v="Owned"/>
    <d v="2021-01-20T00:00:00"/>
    <n v="1400"/>
    <s v="Sandra Burns"/>
    <s v="M75"/>
    <s v="468 Courtney Trail Apt. 647 Dominiqueside, SD 35375"/>
    <s v="Landline"/>
    <s v="4312762356"/>
    <s v="11 AM - 8 PM"/>
    <n v="8"/>
    <s v="Available"/>
    <s v="CCTV, Alarm"/>
    <s v="76134"/>
    <d v="2024-07-19T00:00:00"/>
    <n v="7"/>
    <s v="Jul"/>
    <s v="908342"/>
    <s v="Shannon Kelly"/>
    <s v="895"/>
    <n v="2299"/>
    <n v="3"/>
    <n v="2758.8"/>
    <n v="919.6"/>
    <n v="0.35"/>
    <n v="965.58"/>
    <n v="0.35"/>
    <s v="₹3 K"/>
  </r>
  <r>
    <s v="Chhattisgarh"/>
    <s v="Chhattisgarh"/>
    <s v="Kids"/>
    <s v="Pants"/>
    <s v="85"/>
    <s v="403036"/>
    <s v="Rented"/>
    <d v="2021-10-06T00:00:00"/>
    <n v="1200"/>
    <s v="Mario Romero"/>
    <s v="M51"/>
    <s v="0916 Davis Junction Apt. 169 Gonzalezberg, UT 75723"/>
    <s v="Landline"/>
    <s v="5173065894"/>
    <s v="9 AM - 8 PM"/>
    <n v="14"/>
    <s v="Not Available"/>
    <s v="Alarm"/>
    <s v="43510"/>
    <d v="2024-07-21T00:00:00"/>
    <n v="7"/>
    <s v="Jul"/>
    <s v="535286"/>
    <s v="Ashley Serrano"/>
    <s v="336"/>
    <n v="2865"/>
    <n v="6"/>
    <n v="6876"/>
    <n v="1146"/>
    <n v="0.28000000000000003"/>
    <n v="1925.2800000000002"/>
    <n v="0.28000000000000003"/>
    <s v="₹7 K"/>
  </r>
  <r>
    <s v="Haryana"/>
    <s v="Faridabad"/>
    <s v="Women"/>
    <s v="Skirts"/>
    <s v="100"/>
    <s v="405273"/>
    <s v="Rented"/>
    <d v="2021-10-23T00:00:00"/>
    <n v="1400"/>
    <s v="Mr. Christian Baker"/>
    <s v="M86"/>
    <s v="522 Shelley Fort Suite 210 New Nancy, NM 37864"/>
    <s v="Mobile"/>
    <s v="7897018130"/>
    <s v="10 AM - 9 PM"/>
    <n v="3"/>
    <s v="Available"/>
    <s v="Alarm"/>
    <s v="97689"/>
    <d v="2024-07-04T00:00:00"/>
    <n v="7"/>
    <s v="Jul"/>
    <s v="923374"/>
    <s v="Reginald Cook"/>
    <s v="452"/>
    <n v="1333"/>
    <n v="7"/>
    <n v="3732.4"/>
    <n v="533.20000000000005"/>
    <n v="0.35"/>
    <n v="1306.3399999999999"/>
    <n v="0.35"/>
    <s v="₹4 K"/>
  </r>
  <r>
    <s v="Uttar Pradesh"/>
    <s v="Kanpur"/>
    <s v="Kids"/>
    <s v="Shoes"/>
    <s v="29"/>
    <s v="431080"/>
    <s v="Rented"/>
    <d v="2022-03-02T00:00:00"/>
    <n v="1100"/>
    <s v="Anthony Lopez"/>
    <s v="M41"/>
    <s v="USS Thomas FPO AP 73808"/>
    <s v="Landline"/>
    <s v="2142511230"/>
    <s v="11 AM - 8 PM"/>
    <n v="8"/>
    <s v="Available"/>
    <s v="CCTV"/>
    <s v="56814"/>
    <d v="2024-07-28T00:00:00"/>
    <n v="7"/>
    <s v="Jul"/>
    <s v="432990"/>
    <s v="Jay Robinson"/>
    <s v="933"/>
    <n v="2871"/>
    <n v="3"/>
    <n v="3445.2000000000003"/>
    <n v="1148.4000000000001"/>
    <n v="0.28000000000000003"/>
    <n v="964.65600000000018"/>
    <n v="0.28000000000000003"/>
    <s v="₹3 K"/>
  </r>
  <r>
    <s v="Maharashtra"/>
    <s v="Thane"/>
    <s v="Men"/>
    <s v="Shoes"/>
    <s v="56"/>
    <s v="413637"/>
    <s v="Owned"/>
    <d v="2023-10-26T00:00:00"/>
    <n v="1200"/>
    <s v="Richard Bryan"/>
    <s v="M85"/>
    <s v="239 Elizabeth Canyon Suite 939 South Monique, ID 66968"/>
    <s v="Landline"/>
    <s v="19671352682"/>
    <s v="11 AM - 8 PM"/>
    <n v="3"/>
    <s v="Available"/>
    <s v="CCTV"/>
    <s v="46070"/>
    <d v="2024-07-23T00:00:00"/>
    <n v="7"/>
    <s v="Jul"/>
    <s v="972849"/>
    <s v="Abigail Wright"/>
    <s v="277"/>
    <n v="2608"/>
    <n v="1"/>
    <n v="1043.2"/>
    <n v="1043.2"/>
    <n v="0.22"/>
    <n v="229.50400000000002"/>
    <n v="0.22"/>
    <s v="₹1 K"/>
  </r>
  <r>
    <s v="Andhra Pradesh"/>
    <s v="Visakhapatnam"/>
    <s v="Men"/>
    <s v="Skirts"/>
    <s v="26"/>
    <s v="438930"/>
    <s v="Rented"/>
    <d v="2023-05-27T00:00:00"/>
    <n v="1200"/>
    <s v="Earl Smith"/>
    <s v="M81"/>
    <s v="USS Schmidt FPO AA 37017"/>
    <s v="Landline"/>
    <s v="5025978956"/>
    <s v="9 AM - 8 PM"/>
    <n v="18"/>
    <s v="Not Available"/>
    <s v="CCTV, Alarm"/>
    <s v="16135"/>
    <d v="2024-07-09T00:00:00"/>
    <n v="7"/>
    <s v="Jul"/>
    <s v="444463"/>
    <s v="Wayne Jones"/>
    <s v="979"/>
    <n v="1186"/>
    <n v="2"/>
    <n v="948.80000000000007"/>
    <n v="474.40000000000003"/>
    <n v="0.22"/>
    <n v="208.73600000000002"/>
    <n v="0.22"/>
    <s v="₹948.8"/>
  </r>
  <r>
    <s v="Gujarat"/>
    <s v="Surat"/>
    <s v="Women"/>
    <s v="Pants"/>
    <s v="93"/>
    <s v="409475"/>
    <s v="Owned"/>
    <d v="2024-01-24T00:00:00"/>
    <n v="1200"/>
    <s v="Michael Klein"/>
    <s v="M28"/>
    <s v="05371 Chaney Motorway Jenniferborough, AL 95765"/>
    <s v="Landline"/>
    <s v="0580808609"/>
    <s v="9 AM - 8 PM"/>
    <n v="15"/>
    <s v="Available"/>
    <s v="CCTV"/>
    <s v="60531"/>
    <d v="2024-07-11T00:00:00"/>
    <n v="7"/>
    <s v="Jul"/>
    <s v="214225"/>
    <s v="Elizabeth West"/>
    <s v="441"/>
    <n v="2125"/>
    <n v="8"/>
    <n v="6800"/>
    <n v="850"/>
    <n v="0.35"/>
    <n v="2380"/>
    <n v="0.35"/>
    <s v="₹7 K"/>
  </r>
  <r>
    <s v="Chandigarh"/>
    <s v="Chandigarh"/>
    <s v="Women"/>
    <s v="Shoes"/>
    <s v="60"/>
    <s v="422917"/>
    <s v="Owned"/>
    <d v="2024-05-19T00:00:00"/>
    <n v="1000"/>
    <s v="Judith White"/>
    <s v="M59"/>
    <s v="581 Potts Ranch South Karenland, HI 49683"/>
    <s v="Landline"/>
    <s v="0370454522"/>
    <s v="10 AM - 9 PM"/>
    <n v="13"/>
    <s v="Available"/>
    <s v="CCTV, Alarm"/>
    <s v="65887"/>
    <d v="2024-07-28T00:00:00"/>
    <n v="7"/>
    <s v="Jul"/>
    <s v="840385"/>
    <s v="Shaun Ferguson"/>
    <s v="410"/>
    <n v="2805"/>
    <n v="2"/>
    <n v="2244"/>
    <n v="1122"/>
    <n v="0.35"/>
    <n v="785.4"/>
    <n v="0.35"/>
    <s v="₹2 K"/>
  </r>
  <r>
    <s v="Maharashtra"/>
    <s v="Mumbai"/>
    <s v="Kids"/>
    <s v="Jeans"/>
    <s v="84"/>
    <s v="419932"/>
    <s v="Rented"/>
    <d v="2020-11-13T00:00:00"/>
    <n v="1100"/>
    <s v="Amanda Spence"/>
    <s v="M91"/>
    <s v="3627 Omar Views Apt. 203 Port Matthewstad, FL 50234"/>
    <s v="Landline"/>
    <s v="3001497552"/>
    <s v="11 AM - 8 PM"/>
    <n v="14"/>
    <s v="Available"/>
    <s v="Alarm"/>
    <s v="11636"/>
    <d v="2024-07-22T00:00:00"/>
    <n v="7"/>
    <s v="Jul"/>
    <s v="166274"/>
    <s v="Yvette Obrien"/>
    <s v="676"/>
    <n v="998"/>
    <n v="2"/>
    <n v="798.40000000000009"/>
    <n v="399.20000000000005"/>
    <n v="0.28000000000000003"/>
    <n v="223.55200000000005"/>
    <n v="0.28000000000000003"/>
    <s v="₹798.4"/>
  </r>
  <r>
    <s v="Maharashtra"/>
    <s v="Kolhapur"/>
    <s v="Women"/>
    <s v="T-Shirts"/>
    <s v="43"/>
    <s v="402587"/>
    <s v="Owned"/>
    <d v="2020-11-22T00:00:00"/>
    <n v="950"/>
    <s v="Robin Peterson"/>
    <s v="M90"/>
    <s v="389 White Crescent Suite 569 New Charlesstad, WY 99179"/>
    <s v="Landline"/>
    <s v="3708583015"/>
    <s v="11 AM - 8 PM"/>
    <n v="13"/>
    <s v="Available"/>
    <s v="CCTV, Alarm"/>
    <s v="23585"/>
    <d v="2024-07-24T00:00:00"/>
    <n v="7"/>
    <s v="Jul"/>
    <s v="616921"/>
    <s v="Holly Martinez"/>
    <s v="683"/>
    <n v="2643"/>
    <n v="3"/>
    <n v="3171.6000000000004"/>
    <n v="1057.2"/>
    <n v="0.35"/>
    <n v="1110.06"/>
    <n v="0.35"/>
    <s v="₹3 K"/>
  </r>
  <r>
    <s v="Chandigarh"/>
    <s v="Chandigarh"/>
    <s v="Men"/>
    <s v="T-Shirts"/>
    <s v="62"/>
    <s v="406357"/>
    <s v="Rented"/>
    <d v="2022-02-14T00:00:00"/>
    <n v="1300"/>
    <s v="Corey Aguilar"/>
    <s v="M84"/>
    <s v="75480 Woods Tunnel South Morganland, NE 36376"/>
    <s v="Landline"/>
    <s v="5036867281"/>
    <s v="10 AM - 7 PM"/>
    <n v="5"/>
    <s v="Not Available"/>
    <s v="None"/>
    <s v="49129"/>
    <d v="2024-07-06T00:00:00"/>
    <n v="7"/>
    <s v="Jul"/>
    <s v="628920"/>
    <s v="Debra Murphy"/>
    <s v="681"/>
    <n v="1016"/>
    <n v="4"/>
    <n v="1625.6000000000001"/>
    <n v="406.40000000000003"/>
    <n v="0.22"/>
    <n v="357.63200000000001"/>
    <n v="0.22"/>
    <s v="₹2 K"/>
  </r>
  <r>
    <s v="Haryana"/>
    <s v="Faridabad"/>
    <s v="Men"/>
    <s v="Skirts"/>
    <s v="78"/>
    <s v="400044"/>
    <s v="Rented"/>
    <d v="2022-08-06T00:00:00"/>
    <n v="1100"/>
    <s v="Melissa Williams"/>
    <s v="M49"/>
    <s v="11490 Courtney Station Suite 468 North Davidville, NY 20482"/>
    <s v="Mobile"/>
    <s v="8008381176"/>
    <s v="10 AM - 7 PM"/>
    <n v="11"/>
    <s v="Not Available"/>
    <s v="CCTV, Alarm"/>
    <s v="46576"/>
    <d v="2024-07-02T00:00:00"/>
    <n v="7"/>
    <s v="Jul"/>
    <s v="508207"/>
    <s v="Catherine Estes"/>
    <s v="373"/>
    <n v="2780"/>
    <n v="8"/>
    <n v="8896"/>
    <n v="1112"/>
    <n v="0.22"/>
    <n v="1957.1200000000001"/>
    <n v="0.22"/>
    <s v="₹9 K"/>
  </r>
  <r>
    <s v="Telangana"/>
    <s v="Hyderabad"/>
    <s v="Women"/>
    <s v="Skirts"/>
    <s v="6"/>
    <s v="425132"/>
    <s v="Owned"/>
    <d v="2020-09-13T00:00:00"/>
    <n v="1300"/>
    <s v="Jared Lewis"/>
    <s v="M1"/>
    <s v="04544 Allen Causeway Apt. 527 Martinezshire, WA 99039"/>
    <s v="Landline"/>
    <s v="4527401542"/>
    <s v="10 AM - 7 PM"/>
    <n v="7"/>
    <s v="Available"/>
    <s v="None"/>
    <s v="18348"/>
    <d v="2024-07-11T00:00:00"/>
    <n v="7"/>
    <s v="Jul"/>
    <s v="610398"/>
    <s v="Julie Reid"/>
    <s v="382"/>
    <n v="2702"/>
    <n v="4"/>
    <n v="4323.2"/>
    <n v="1080.8"/>
    <n v="0.35"/>
    <n v="1513.12"/>
    <n v="0.35"/>
    <s v="₹4 K"/>
  </r>
  <r>
    <s v="Maharashtra"/>
    <s v="Pune"/>
    <s v="Women"/>
    <s v="Jeans"/>
    <s v="66"/>
    <s v="417715"/>
    <s v="Owned"/>
    <d v="2021-08-26T00:00:00"/>
    <n v="1400"/>
    <s v="Laura Anderson"/>
    <s v="M95"/>
    <s v="501 John Ramp Suite 626 Dustinside, KY 84935"/>
    <s v="Landline"/>
    <s v="17934282220"/>
    <s v="10 AM - 9 PM"/>
    <n v="12"/>
    <s v="Not Available"/>
    <s v="None"/>
    <s v="99782"/>
    <d v="2024-07-28T00:00:00"/>
    <n v="7"/>
    <s v="Jul"/>
    <s v="735352"/>
    <s v="Michael Morales"/>
    <s v="705"/>
    <n v="1261"/>
    <n v="2"/>
    <n v="1008.8000000000001"/>
    <n v="504.40000000000003"/>
    <n v="0.35"/>
    <n v="353.08"/>
    <n v="0.35"/>
    <s v="₹1 K"/>
  </r>
  <r>
    <s v="Gujarat"/>
    <s v="Ahmedabad"/>
    <s v="Kids"/>
    <s v="Shoes"/>
    <s v="23"/>
    <s v="421864"/>
    <s v="Rented"/>
    <d v="2024-08-12T00:00:00"/>
    <n v="800"/>
    <s v="Mr. Richard Willis"/>
    <s v="M10"/>
    <s v="13529 Hughes Mountains Suite 031 Cynthiamouth, MA 20460"/>
    <s v="Mobile"/>
    <s v="9177336458"/>
    <s v="9 AM - 8 PM"/>
    <n v="9"/>
    <s v="Not Available"/>
    <s v="Alarm"/>
    <s v="20699"/>
    <d v="2024-07-07T00:00:00"/>
    <n v="7"/>
    <s v="Jul"/>
    <s v="189750"/>
    <s v="Brandy Washington"/>
    <s v="903"/>
    <n v="2946"/>
    <n v="1"/>
    <n v="1178.4000000000001"/>
    <n v="1178.4000000000001"/>
    <n v="0.28000000000000003"/>
    <n v="329.95200000000006"/>
    <n v="0.28000000000000003"/>
    <s v="₹1 K"/>
  </r>
  <r>
    <s v="West Bengal"/>
    <s v="Kolkata"/>
    <s v="Kids"/>
    <s v="Skirts"/>
    <s v="82"/>
    <s v="413222"/>
    <s v="Rented"/>
    <d v="2021-10-18T00:00:00"/>
    <n v="950"/>
    <s v="Susan Mills"/>
    <s v="M59"/>
    <s v="818 Booth Forge Parkerside, KY 80222"/>
    <s v="Landline"/>
    <s v="5037002625"/>
    <s v="10 AM - 7 PM"/>
    <n v="20"/>
    <s v="Available"/>
    <s v="None"/>
    <s v="47490"/>
    <d v="2024-07-06T00:00:00"/>
    <n v="7"/>
    <s v="Jul"/>
    <s v="572548"/>
    <s v="Lisa Holmes"/>
    <s v="721"/>
    <n v="1717"/>
    <n v="8"/>
    <n v="5494.4000000000015"/>
    <n v="686.80000000000018"/>
    <n v="0.28000000000000003"/>
    <n v="1538.4320000000005"/>
    <n v="0.28000000000000003"/>
    <s v="₹5 K"/>
  </r>
  <r>
    <s v="Tamil Nadu"/>
    <s v="Madurai"/>
    <s v="Kids"/>
    <s v="Jeans"/>
    <s v="88"/>
    <s v="423351"/>
    <s v="Rented"/>
    <d v="2022-03-08T00:00:00"/>
    <n v="1000"/>
    <s v="Dylan Trevino"/>
    <s v="M29"/>
    <s v="7003 Farrell Court East John, LA 41716"/>
    <s v="Mobile"/>
    <s v="8328093223"/>
    <s v="10 AM - 9 PM"/>
    <n v="16"/>
    <s v="Not Available"/>
    <s v="CCTV"/>
    <s v="49155"/>
    <d v="2024-07-31T00:00:00"/>
    <n v="7"/>
    <s v="Jul"/>
    <s v="701752"/>
    <s v="Stephanie Hensley"/>
    <s v="678"/>
    <n v="868"/>
    <n v="8"/>
    <n v="2777.6000000000004"/>
    <n v="347.20000000000005"/>
    <n v="0.28000000000000003"/>
    <n v="777.72800000000018"/>
    <n v="0.28000000000000003"/>
    <s v="₹3 K"/>
  </r>
  <r>
    <s v="Haryana"/>
    <s v="Faridabad"/>
    <s v="Women"/>
    <s v="Jackets"/>
    <s v="55"/>
    <s v="421514"/>
    <s v="Rented"/>
    <d v="2024-01-04T00:00:00"/>
    <n v="1200"/>
    <s v="Abigail Edwards"/>
    <s v="M7"/>
    <s v="1603 Hunter Drive West Bradleybury, MI 52229"/>
    <s v="Mobile"/>
    <s v="7204621500"/>
    <s v="11 AM - 8 PM"/>
    <n v="9"/>
    <s v="Available"/>
    <s v="Alarm"/>
    <s v="96106"/>
    <d v="2024-07-14T00:00:00"/>
    <n v="7"/>
    <s v="Jul"/>
    <s v="943565"/>
    <s v="Jonathan Rodriguez"/>
    <s v="346"/>
    <n v="1263"/>
    <n v="7"/>
    <n v="3536.4"/>
    <n v="505.2"/>
    <n v="0.35"/>
    <n v="1237.74"/>
    <n v="0.35"/>
    <s v="₹4 K"/>
  </r>
  <r>
    <s v="Maharashtra"/>
    <s v="Thane"/>
    <s v="Men"/>
    <s v="Jeans"/>
    <s v="67"/>
    <s v="405481"/>
    <s v="Owned"/>
    <d v="2024-04-08T00:00:00"/>
    <n v="1200"/>
    <s v="Jeffrey King"/>
    <s v="M92"/>
    <s v="21513 Hunt Pass Suite 331 Barrtown, MI 79101"/>
    <s v="Landline"/>
    <s v="2286188217"/>
    <s v="9 AM - 8 PM"/>
    <n v="3"/>
    <s v="Available"/>
    <s v="CCTV"/>
    <s v="23234"/>
    <d v="2024-07-01T00:00:00"/>
    <n v="7"/>
    <s v="Jul"/>
    <s v="647856"/>
    <s v="Martin Stanley"/>
    <s v="254"/>
    <n v="1704"/>
    <n v="2"/>
    <n v="1363.2"/>
    <n v="681.6"/>
    <n v="0.22"/>
    <n v="299.904"/>
    <n v="0.22"/>
    <s v="₹1 K"/>
  </r>
  <r>
    <s v="Jammu and Kashmir"/>
    <s v="Jammu"/>
    <s v="Men"/>
    <s v="Shoes"/>
    <s v="80"/>
    <s v="427792"/>
    <s v="Owned"/>
    <d v="2022-12-13T00:00:00"/>
    <n v="1300"/>
    <s v="Tyler Hawkins"/>
    <s v="M20"/>
    <s v="445 Samuel Square Port Johnmouth, MN 15681"/>
    <s v="Landline"/>
    <s v="13471331755"/>
    <s v="11 AM - 8 PM"/>
    <n v="17"/>
    <s v="Available"/>
    <s v="CCTV, Alarm"/>
    <s v="87955"/>
    <d v="2024-07-22T00:00:00"/>
    <n v="7"/>
    <s v="Jul"/>
    <s v="301178"/>
    <s v="Michael Shepherd"/>
    <s v="322"/>
    <n v="1233"/>
    <n v="2"/>
    <n v="986.40000000000009"/>
    <n v="493.20000000000005"/>
    <n v="0.22"/>
    <n v="217.00800000000001"/>
    <n v="0.22"/>
    <s v="₹986.4"/>
  </r>
  <r>
    <s v="Delhi"/>
    <s v="New Delhi"/>
    <s v="Kids"/>
    <s v="Shoes"/>
    <s v="81"/>
    <s v="436696"/>
    <s v="Rented"/>
    <d v="2020-02-19T00:00:00"/>
    <n v="1000"/>
    <s v="Michelle Jones"/>
    <s v="M21"/>
    <s v="654 Butler Prairie Suite 347 Boltonport, NM 47117"/>
    <s v="Landline"/>
    <s v="1785547066"/>
    <s v="10 AM - 9 PM"/>
    <n v="3"/>
    <s v="Not Available"/>
    <s v="CCTV, Alarm"/>
    <s v="97775"/>
    <d v="2024-07-09T00:00:00"/>
    <n v="7"/>
    <s v="Jul"/>
    <s v="576531"/>
    <s v="Jessica Thomas"/>
    <s v="869"/>
    <n v="2531"/>
    <n v="3"/>
    <n v="3037.2000000000003"/>
    <n v="1012.4000000000001"/>
    <n v="0.28000000000000003"/>
    <n v="850.41600000000017"/>
    <n v="0.28000000000000003"/>
    <s v="₹3 K"/>
  </r>
  <r>
    <s v="Uttar Pradesh"/>
    <s v="Meerut"/>
    <s v="Women"/>
    <s v="Jackets"/>
    <s v="27"/>
    <s v="419686"/>
    <s v="Owned"/>
    <d v="2020-01-28T00:00:00"/>
    <n v="950"/>
    <s v="Daniel Ware"/>
    <s v="M28"/>
    <s v="2281 Nicholas Mills Apt. 334 Benjamintown, OR 14016"/>
    <s v="Landline"/>
    <s v="2849095570"/>
    <s v="10 AM - 7 PM"/>
    <n v="12"/>
    <s v="Available"/>
    <s v="None"/>
    <s v="79117"/>
    <d v="2024-07-09T00:00:00"/>
    <n v="7"/>
    <s v="Jul"/>
    <s v="164787"/>
    <s v="Kathryn Bryant"/>
    <s v="271"/>
    <n v="2131"/>
    <n v="6"/>
    <n v="5114.4000000000015"/>
    <n v="852.4000000000002"/>
    <n v="0.35"/>
    <n v="1790.0400000000004"/>
    <n v="0.35"/>
    <s v="₹5 K"/>
  </r>
  <r>
    <s v="Tamil Nadu"/>
    <s v="Chennai"/>
    <s v="Women"/>
    <s v="Skirts"/>
    <s v="97"/>
    <s v="407642"/>
    <s v="Owned"/>
    <d v="2022-08-08T00:00:00"/>
    <n v="1000"/>
    <s v="Martin Ochoa"/>
    <s v="M30"/>
    <s v="48125 Ortiz Terrace Suite 927 Rodriguezstad, NV 81286"/>
    <s v="Landline"/>
    <s v="10241657365"/>
    <s v="10 AM - 9 PM"/>
    <n v="11"/>
    <s v="Available"/>
    <s v="Alarm"/>
    <s v="18957"/>
    <d v="2024-07-19T00:00:00"/>
    <n v="7"/>
    <s v="Jul"/>
    <s v="312017"/>
    <s v="Matthew Palmer"/>
    <s v="902"/>
    <n v="1681"/>
    <n v="3"/>
    <n v="2017.2"/>
    <n v="672.4"/>
    <n v="0.35"/>
    <n v="706.02"/>
    <n v="0.35"/>
    <s v="₹2 K"/>
  </r>
  <r>
    <s v="Gujarat"/>
    <s v="Rajkot"/>
    <s v="Women"/>
    <s v="Skirts"/>
    <s v="48"/>
    <s v="410966"/>
    <s v="Owned"/>
    <d v="2020-12-29T00:00:00"/>
    <n v="1200"/>
    <s v="Stephen Simpson"/>
    <s v="M66"/>
    <s v="24050 Ricky Ridge Port Hollyport, NH 18897"/>
    <s v="Landline"/>
    <s v="17313870407"/>
    <s v="9 AM - 8 PM"/>
    <n v="13"/>
    <s v="Available"/>
    <s v="CCTV"/>
    <s v="40850"/>
    <d v="2024-07-29T00:00:00"/>
    <n v="7"/>
    <s v="Jul"/>
    <s v="763440"/>
    <s v="David Le"/>
    <s v="633"/>
    <n v="2624"/>
    <n v="8"/>
    <n v="8396.8000000000011"/>
    <n v="1049.6000000000001"/>
    <n v="0.35"/>
    <n v="2938.88"/>
    <n v="0.35"/>
    <s v="₹8 K"/>
  </r>
  <r>
    <s v="West Bengal"/>
    <s v="Kolkata"/>
    <s v="Women"/>
    <s v="T-Shirts"/>
    <s v="4"/>
    <s v="407528"/>
    <s v="Rented"/>
    <d v="2024-09-24T00:00:00"/>
    <n v="1000"/>
    <s v="Christopher Jones"/>
    <s v="M7"/>
    <s v="864 Marks Walks Suite 219 Richardland, TN 77937"/>
    <s v="Landline"/>
    <s v="2264011838"/>
    <s v="9 AM - 8 PM"/>
    <n v="20"/>
    <s v="Not Available"/>
    <s v="None"/>
    <s v="11549"/>
    <d v="2024-07-20T00:00:00"/>
    <n v="7"/>
    <s v="Jul"/>
    <s v="648306"/>
    <s v="Dean King"/>
    <s v="827"/>
    <n v="1289"/>
    <n v="3"/>
    <n v="1546.8000000000002"/>
    <n v="515.6"/>
    <n v="0.35"/>
    <n v="541.38"/>
    <n v="0.35"/>
    <s v="₹2 K"/>
  </r>
  <r>
    <s v="Goa"/>
    <s v="Goa"/>
    <s v="Men"/>
    <s v="T-Shirts"/>
    <s v="28"/>
    <s v="407576"/>
    <s v="Rented"/>
    <d v="2023-03-04T00:00:00"/>
    <n v="800"/>
    <s v="Brooke Gibbs"/>
    <s v="M4"/>
    <s v="4275 Johnson Squares Apt. 771 North John, NM 52227"/>
    <s v="Mobile"/>
    <s v="7548878815"/>
    <s v="10 AM - 9 PM"/>
    <n v="8"/>
    <s v="Available"/>
    <s v="None"/>
    <s v="22055"/>
    <d v="2024-07-31T00:00:00"/>
    <n v="7"/>
    <s v="Jul"/>
    <s v="107899"/>
    <s v="Kelly Spencer"/>
    <s v="663"/>
    <n v="2264"/>
    <n v="2"/>
    <n v="1811.2"/>
    <n v="905.6"/>
    <n v="0.22"/>
    <n v="398.464"/>
    <n v="0.22"/>
    <s v="₹2 K"/>
  </r>
  <r>
    <s v="Karnataka"/>
    <s v="Bengaluru"/>
    <s v="Men"/>
    <s v="Jeans"/>
    <s v="87"/>
    <s v="403277"/>
    <s v="Owned"/>
    <d v="2023-05-02T00:00:00"/>
    <n v="1300"/>
    <s v="Kara Maldonado"/>
    <s v="M35"/>
    <s v="5353 Johnson Hills Apt. 457 Jennaton, AK 26422"/>
    <s v="Landline"/>
    <s v="5424386600"/>
    <s v="10 AM - 9 PM"/>
    <n v="19"/>
    <s v="Not Available"/>
    <s v="CCTV"/>
    <s v="17559"/>
    <d v="2024-07-12T00:00:00"/>
    <n v="7"/>
    <s v="Jul"/>
    <s v="556777"/>
    <s v="Ronnie Ryan"/>
    <s v="779"/>
    <n v="1528"/>
    <n v="6"/>
    <n v="3667.2000000000003"/>
    <n v="611.20000000000005"/>
    <n v="0.22"/>
    <n v="806.78400000000011"/>
    <n v="0.22"/>
    <s v="₹4 K"/>
  </r>
  <r>
    <s v="Puducherry"/>
    <s v="Pondicherry"/>
    <s v="Men"/>
    <s v="Tops"/>
    <s v="95"/>
    <s v="424350"/>
    <s v="Owned"/>
    <d v="2024-10-03T00:00:00"/>
    <n v="1200"/>
    <s v="Jeffrey Torres"/>
    <s v="M96"/>
    <s v="9121 Bobby Via Apt. 936 New Rebeccahaven, MT 86635"/>
    <s v="Mobile"/>
    <s v="7717335464"/>
    <s v="10 AM - 9 PM"/>
    <n v="19"/>
    <s v="Available"/>
    <s v="None"/>
    <s v="20708"/>
    <d v="2024-07-07T00:00:00"/>
    <n v="7"/>
    <s v="Jul"/>
    <s v="389340"/>
    <s v="David Jones PhD"/>
    <s v="513"/>
    <n v="1248"/>
    <n v="5"/>
    <n v="2496"/>
    <n v="499.2"/>
    <n v="0.22"/>
    <n v="549.12"/>
    <n v="0.22"/>
    <s v="₹2 K"/>
  </r>
  <r>
    <s v="Puducherry"/>
    <s v="Pondicherry"/>
    <s v="Women"/>
    <s v="Shoes"/>
    <s v="21"/>
    <s v="413278"/>
    <s v="Rented"/>
    <d v="2020-01-29T00:00:00"/>
    <n v="1400"/>
    <s v="Heather Kerr"/>
    <s v="M7"/>
    <s v="9095 Shawn Estate Apt. 615 West Marychester, SD 00863"/>
    <s v="Landline"/>
    <s v="1665157638"/>
    <s v="10 AM - 7 PM"/>
    <n v="9"/>
    <s v="Not Available"/>
    <s v="CCTV"/>
    <s v="46822"/>
    <d v="2024-07-01T00:00:00"/>
    <n v="7"/>
    <s v="Jul"/>
    <s v="456539"/>
    <s v="Gabriela Howard"/>
    <s v="239"/>
    <n v="2082"/>
    <n v="2"/>
    <n v="1665.6000000000001"/>
    <n v="832.80000000000007"/>
    <n v="0.35"/>
    <n v="582.96"/>
    <n v="0.35"/>
    <s v="₹2 K"/>
  </r>
  <r>
    <s v="Maharashtra"/>
    <s v="Nashik"/>
    <s v="Men"/>
    <s v="Tops"/>
    <s v="61"/>
    <s v="429921"/>
    <s v="Rented"/>
    <d v="2020-03-14T00:00:00"/>
    <n v="1100"/>
    <s v="Michael Lee"/>
    <s v="M1"/>
    <s v="62467 Alexandra Lake Suite 179 Danielleside, WA 98966"/>
    <s v="Mobile"/>
    <s v="9433619207"/>
    <s v="11 AM - 8 PM"/>
    <n v="9"/>
    <s v="Available"/>
    <s v="None"/>
    <s v="28773"/>
    <d v="2024-07-24T00:00:00"/>
    <n v="7"/>
    <s v="Jul"/>
    <s v="586780"/>
    <s v="Jodi Huff"/>
    <s v="460"/>
    <n v="1848"/>
    <n v="3"/>
    <n v="2217.6"/>
    <n v="739.19999999999993"/>
    <n v="0.22"/>
    <n v="487.87199999999996"/>
    <n v="0.22"/>
    <s v="₹2 K"/>
  </r>
  <r>
    <s v="Chandigarh"/>
    <s v="Chandigarh"/>
    <s v="Men"/>
    <s v="Hoodies"/>
    <s v="57"/>
    <s v="402345"/>
    <s v="Rented"/>
    <d v="2021-04-16T00:00:00"/>
    <n v="1200"/>
    <s v="Andrew Williams"/>
    <s v="M41"/>
    <s v="7098 Eric Plains Swansonburgh, KS 34356"/>
    <s v="Mobile"/>
    <s v="7476951374"/>
    <s v="11 AM - 8 PM"/>
    <n v="5"/>
    <s v="Available"/>
    <s v="None"/>
    <s v="26112"/>
    <d v="2024-07-16T00:00:00"/>
    <n v="7"/>
    <s v="Jul"/>
    <s v="263103"/>
    <s v="Nina Rodgers"/>
    <s v="742"/>
    <n v="739"/>
    <n v="5"/>
    <n v="1478"/>
    <n v="295.60000000000002"/>
    <n v="0.22"/>
    <n v="325.16000000000003"/>
    <n v="0.22"/>
    <s v="₹1 K"/>
  </r>
  <r>
    <s v="Maharashtra"/>
    <s v="Kolhapur"/>
    <s v="Women"/>
    <s v="Pants"/>
    <s v="1"/>
    <s v="427960"/>
    <s v="Rented"/>
    <d v="2024-11-05T00:00:00"/>
    <n v="1200"/>
    <s v="Brittany Harrison"/>
    <s v="M98"/>
    <s v="160 Acosta Flat Port Monique, TX 67947"/>
    <s v="Landline"/>
    <s v="5440195687"/>
    <s v="11 AM - 8 PM"/>
    <n v="11"/>
    <s v="Not Available"/>
    <s v="Alarm"/>
    <s v="73080"/>
    <d v="2024-07-15T00:00:00"/>
    <n v="7"/>
    <s v="Jul"/>
    <s v="832924"/>
    <s v="Emily Berry"/>
    <s v="462"/>
    <n v="2213"/>
    <n v="7"/>
    <n v="6196.4000000000015"/>
    <n v="885.20000000000016"/>
    <n v="0.35"/>
    <n v="2168.7400000000002"/>
    <n v="0.35"/>
    <s v="₹6 K"/>
  </r>
  <r>
    <s v="Chhattisgarh"/>
    <s v="Chhattisgarh"/>
    <s v="Women"/>
    <s v="Sweaters"/>
    <s v="34"/>
    <s v="423901"/>
    <s v="Owned"/>
    <d v="2022-09-14T00:00:00"/>
    <n v="800"/>
    <s v="Donna Wright"/>
    <s v="M46"/>
    <s v="Unit 4881 Box 4394 DPO AA 63061"/>
    <s v="Mobile"/>
    <s v="9957995526"/>
    <s v="10 AM - 7 PM"/>
    <n v="14"/>
    <s v="Available"/>
    <s v="CCTV, Alarm"/>
    <s v="98242"/>
    <d v="2024-07-09T00:00:00"/>
    <n v="7"/>
    <s v="Jul"/>
    <s v="714187"/>
    <s v="Abigail Ward"/>
    <s v="860"/>
    <n v="861"/>
    <n v="5"/>
    <n v="1722"/>
    <n v="344.4"/>
    <n v="0.35"/>
    <n v="602.69999999999993"/>
    <n v="0.35"/>
    <s v="₹2 K"/>
  </r>
  <r>
    <s v="Madhya Pradesh"/>
    <s v="Bhopal"/>
    <s v="Kids"/>
    <s v="T-Shirts"/>
    <s v="24"/>
    <s v="435341"/>
    <s v="Rented"/>
    <d v="2022-11-02T00:00:00"/>
    <n v="950"/>
    <s v="Kayla Nash"/>
    <s v="M66"/>
    <s v="1886 Robles Prairie Suite 566 Julieshire, SC 15683"/>
    <s v="Landline"/>
    <s v="4681930313"/>
    <s v="9 AM - 8 PM"/>
    <n v="6"/>
    <s v="Not Available"/>
    <s v="CCTV, Alarm"/>
    <s v="75205"/>
    <d v="2024-07-05T00:00:00"/>
    <n v="7"/>
    <s v="Jul"/>
    <s v="415198"/>
    <s v="Matthew Brown"/>
    <s v="615"/>
    <n v="1121"/>
    <n v="6"/>
    <n v="2690.4"/>
    <n v="448.40000000000003"/>
    <n v="0.28000000000000003"/>
    <n v="753.31200000000013"/>
    <n v="0.28000000000000003"/>
    <s v="₹3 K"/>
  </r>
  <r>
    <s v="Uttar Pradesh"/>
    <s v="Varanasi"/>
    <s v="Women"/>
    <s v="Hoodies"/>
    <s v="17"/>
    <s v="429307"/>
    <s v="Rented"/>
    <d v="2022-02-23T00:00:00"/>
    <n v="1400"/>
    <s v="Timothy Griffin"/>
    <s v="M16"/>
    <s v="Unit 7024 Box 2638 DPO AE 37687"/>
    <s v="Landline"/>
    <s v="18176831955"/>
    <s v="11 AM - 8 PM"/>
    <n v="6"/>
    <s v="Available"/>
    <s v="None"/>
    <s v="45175"/>
    <d v="2024-07-15T00:00:00"/>
    <n v="7"/>
    <s v="Jul"/>
    <s v="875037"/>
    <s v="Antonio Baker"/>
    <s v="885"/>
    <n v="1303"/>
    <n v="6"/>
    <n v="3127.2000000000003"/>
    <n v="521.20000000000005"/>
    <n v="0.35"/>
    <n v="1094.52"/>
    <n v="0.35"/>
    <s v="₹3 K"/>
  </r>
  <r>
    <s v="Uttar Pradesh"/>
    <s v="Kanpur"/>
    <s v="Women"/>
    <s v="Tops"/>
    <s v="10"/>
    <s v="405857"/>
    <s v="Owned"/>
    <d v="2020-08-06T00:00:00"/>
    <n v="950"/>
    <s v="Brittany Cunningham"/>
    <s v="M67"/>
    <s v="47696 Dawn Track Suite 040 South Sharon, CT 31460"/>
    <s v="Landline"/>
    <s v="3703637707"/>
    <s v="9 AM - 8 PM"/>
    <n v="7"/>
    <s v="Available"/>
    <s v="CCTV, Alarm"/>
    <s v="13781"/>
    <d v="2024-07-14T00:00:00"/>
    <n v="7"/>
    <s v="Jul"/>
    <s v="553666"/>
    <s v="Lori Garcia"/>
    <s v="441"/>
    <n v="1232"/>
    <n v="1"/>
    <n v="492.8"/>
    <n v="492.8"/>
    <n v="0.35"/>
    <n v="172.48"/>
    <n v="0.35"/>
    <s v="₹492.8"/>
  </r>
  <r>
    <s v="Karnataka"/>
    <s v="Mysuru"/>
    <s v="Kids"/>
    <s v="Hoodies"/>
    <s v="17"/>
    <s v="402465"/>
    <s v="Owned"/>
    <d v="2022-03-02T00:00:00"/>
    <n v="950"/>
    <s v="Barbara Baker"/>
    <s v="M36"/>
    <s v="5727 Ortiz Meadow West Brianshire, VA 49844"/>
    <s v="Landline"/>
    <s v="3605136871"/>
    <s v="10 AM - 9 PM"/>
    <n v="6"/>
    <s v="Not Available"/>
    <s v="CCTV, Alarm"/>
    <s v="36148"/>
    <d v="2024-07-01T00:00:00"/>
    <n v="7"/>
    <s v="Jul"/>
    <s v="382277"/>
    <s v="Candice Garcia"/>
    <s v="550"/>
    <n v="2490"/>
    <n v="3"/>
    <n v="2988"/>
    <n v="996"/>
    <n v="0.28000000000000003"/>
    <n v="836.6400000000001"/>
    <n v="0.28000000000000003"/>
    <s v="₹3 K"/>
  </r>
  <r>
    <s v="Rajasthan"/>
    <s v="Jaipur"/>
    <s v="Women"/>
    <s v="Shirts"/>
    <s v="94"/>
    <s v="417695"/>
    <s v="Owned"/>
    <d v="2022-03-02T00:00:00"/>
    <n v="1300"/>
    <s v="Angela Jones"/>
    <s v="M67"/>
    <s v="USCGC Rice FPO AE 50325"/>
    <s v="Mobile"/>
    <s v="7121793456"/>
    <s v="10 AM - 7 PM"/>
    <n v="5"/>
    <s v="Not Available"/>
    <s v="CCTV, Alarm"/>
    <s v="85580"/>
    <d v="2024-07-01T00:00:00"/>
    <n v="7"/>
    <s v="Jul"/>
    <s v="454444"/>
    <s v="Ryan Escobar"/>
    <s v="710"/>
    <n v="546"/>
    <n v="1"/>
    <n v="218.4"/>
    <n v="218.4"/>
    <n v="0.35"/>
    <n v="76.44"/>
    <n v="0.35"/>
    <s v="₹218.4"/>
  </r>
  <r>
    <s v="Delhi"/>
    <s v="New Delhi"/>
    <s v="Men"/>
    <s v="Hoodies"/>
    <s v="98"/>
    <s v="415259"/>
    <s v="Rented"/>
    <d v="2022-01-04T00:00:00"/>
    <n v="800"/>
    <s v="Jeffrey Brown"/>
    <s v="M95"/>
    <s v="5652 Hernandez Haven Apt. 629 East Michael, WV 98247"/>
    <s v="Landline"/>
    <s v="2533876360"/>
    <s v="10 AM - 7 PM"/>
    <n v="20"/>
    <s v="Available"/>
    <s v="Alarm"/>
    <s v="17439"/>
    <d v="2024-07-19T00:00:00"/>
    <n v="7"/>
    <s v="Jul"/>
    <s v="632159"/>
    <s v="Peter Reed"/>
    <s v="519"/>
    <n v="1998"/>
    <n v="5"/>
    <n v="3996"/>
    <n v="799.2"/>
    <n v="0.22"/>
    <n v="879.12"/>
    <n v="0.22"/>
    <s v="₹4 K"/>
  </r>
  <r>
    <s v="Maharashtra"/>
    <s v="Satara"/>
    <s v="Men"/>
    <s v="Jeans"/>
    <s v="36"/>
    <s v="438427"/>
    <s v="Rented"/>
    <d v="2021-06-06T00:00:00"/>
    <n v="1300"/>
    <s v="Michelle Garcia"/>
    <s v="M42"/>
    <s v="861 Gordon Station Apt. 942 Penaborough, KY 08838"/>
    <s v="Mobile"/>
    <s v="6024686279"/>
    <s v="10 AM - 9 PM"/>
    <n v="5"/>
    <s v="Not Available"/>
    <s v="CCTV, Alarm"/>
    <s v="70501"/>
    <d v="2024-07-04T00:00:00"/>
    <n v="7"/>
    <s v="Jul"/>
    <s v="920179"/>
    <s v="Mckenzie Mills"/>
    <s v="643"/>
    <n v="1261"/>
    <n v="6"/>
    <n v="3026.4"/>
    <n v="504.40000000000003"/>
    <n v="0.22"/>
    <n v="665.80799999999999"/>
    <n v="0.22"/>
    <s v="₹3 K"/>
  </r>
  <r>
    <s v="Maharashtra"/>
    <s v="Solapur"/>
    <s v="Kids"/>
    <s v="Jackets"/>
    <s v="51"/>
    <s v="411204"/>
    <s v="Owned"/>
    <d v="2022-03-11T00:00:00"/>
    <n v="1000"/>
    <s v="Barbara Griffith"/>
    <s v="M75"/>
    <s v="195 Malone Run Suite 556 Lisaton, ME 14285"/>
    <s v="Landline"/>
    <s v="2254223464"/>
    <s v="10 AM - 9 PM"/>
    <n v="7"/>
    <s v="Available"/>
    <s v="CCTV"/>
    <s v="97016"/>
    <d v="2024-07-26T00:00:00"/>
    <n v="7"/>
    <s v="Jul"/>
    <s v="953775"/>
    <s v="Jessica Turner"/>
    <s v="369"/>
    <n v="1787"/>
    <n v="2"/>
    <n v="1429.6000000000001"/>
    <n v="714.80000000000007"/>
    <n v="0.28000000000000003"/>
    <n v="400.28800000000007"/>
    <n v="0.28000000000000003"/>
    <s v="₹1 K"/>
  </r>
  <r>
    <s v="Karnataka"/>
    <s v="Mysuru"/>
    <s v="Kids"/>
    <s v="Skirts"/>
    <s v="94"/>
    <s v="421846"/>
    <s v="Rented"/>
    <d v="2022-05-05T00:00:00"/>
    <n v="1400"/>
    <s v="Hailey Johnson"/>
    <s v="M38"/>
    <s v="5064 Ronald Garden Apt. 354 Claytonberg, WI 51238"/>
    <s v="Landline"/>
    <s v="3254815372"/>
    <s v="10 AM - 7 PM"/>
    <n v="20"/>
    <s v="Available"/>
    <s v="Alarm"/>
    <s v="60208"/>
    <d v="2024-07-11T00:00:00"/>
    <n v="7"/>
    <s v="Jul"/>
    <s v="163026"/>
    <s v="Wesley Love"/>
    <s v="461"/>
    <n v="1339"/>
    <n v="4"/>
    <n v="2142.4"/>
    <n v="535.6"/>
    <n v="0.28000000000000003"/>
    <n v="599.87200000000007"/>
    <n v="0.28000000000000003"/>
    <s v="₹2 K"/>
  </r>
  <r>
    <s v="Uttar Pradesh"/>
    <s v="Kanpur"/>
    <s v="Kids"/>
    <s v="Sweaters"/>
    <s v="69"/>
    <s v="438027"/>
    <s v="Owned"/>
    <d v="2020-10-19T00:00:00"/>
    <n v="950"/>
    <s v="Sheena Warren"/>
    <s v="M59"/>
    <s v="97816 Amanda Hills Russellstad, MI 21006"/>
    <s v="Landline"/>
    <s v="10566999599"/>
    <s v="11 AM - 8 PM"/>
    <n v="13"/>
    <s v="Available"/>
    <s v="None"/>
    <s v="64369"/>
    <d v="2024-07-29T00:00:00"/>
    <n v="7"/>
    <s v="Jul"/>
    <s v="126118"/>
    <s v="Nicole Lewis"/>
    <s v="396"/>
    <n v="2747"/>
    <n v="3"/>
    <n v="3296.4"/>
    <n v="1098.8"/>
    <n v="0.28000000000000003"/>
    <n v="922.99200000000008"/>
    <n v="0.28000000000000003"/>
    <s v="₹3 K"/>
  </r>
  <r>
    <s v="Telangana"/>
    <s v="Hyderabad"/>
    <s v="Kids"/>
    <s v="Skirts"/>
    <s v="52"/>
    <s v="423483"/>
    <s v="Rented"/>
    <d v="2024-12-03T00:00:00"/>
    <n v="1300"/>
    <s v="Nathaniel Williams"/>
    <s v="M53"/>
    <s v="5871 Turner Junction New Ericaland, TN 46571"/>
    <s v="Landline"/>
    <s v="5707846771"/>
    <s v="11 AM - 8 PM"/>
    <n v="15"/>
    <s v="Available"/>
    <s v="CCTV"/>
    <s v="31462"/>
    <d v="2024-07-11T00:00:00"/>
    <n v="7"/>
    <s v="Jul"/>
    <s v="908369"/>
    <s v="Thomas Zavala"/>
    <s v="840"/>
    <n v="2357"/>
    <n v="6"/>
    <n v="5656.8"/>
    <n v="942.80000000000007"/>
    <n v="0.28000000000000003"/>
    <n v="1583.9040000000002"/>
    <n v="0.28000000000000003"/>
    <s v="₹6 K"/>
  </r>
  <r>
    <s v="Maharashtra"/>
    <s v="Nagpur"/>
    <s v="Men"/>
    <s v="Skirts"/>
    <s v="55"/>
    <s v="436699"/>
    <s v="Owned"/>
    <d v="2021-11-10T00:00:00"/>
    <n v="1300"/>
    <s v="Kristy Roman"/>
    <s v="M75"/>
    <s v="57773 Eric Creek Apt. 166 Kellyview, OH 84348"/>
    <s v="Landline"/>
    <s v="1780556175"/>
    <s v="9 AM - 8 PM"/>
    <n v="6"/>
    <s v="Not Available"/>
    <s v="CCTV"/>
    <s v="62494"/>
    <d v="2024-07-06T00:00:00"/>
    <n v="7"/>
    <s v="Jul"/>
    <s v="261710"/>
    <s v="Stephen Jones"/>
    <s v="453"/>
    <n v="1303"/>
    <n v="8"/>
    <n v="4169.6000000000004"/>
    <n v="521.20000000000005"/>
    <n v="0.22"/>
    <n v="917.31200000000013"/>
    <n v="0.22"/>
    <s v="₹4 K"/>
  </r>
  <r>
    <s v="Uttar Pradesh"/>
    <s v="Agra"/>
    <s v="Women"/>
    <s v="Skirts"/>
    <s v="27"/>
    <s v="435095"/>
    <s v="Rented"/>
    <d v="2021-10-26T00:00:00"/>
    <n v="1100"/>
    <s v="Jason Ramirez"/>
    <s v="M100"/>
    <s v="083 Megan Plains Linborough, NV 71639"/>
    <s v="Landline"/>
    <s v="15537961571"/>
    <s v="10 AM - 9 PM"/>
    <n v="20"/>
    <s v="Not Available"/>
    <s v="Alarm"/>
    <s v="18210"/>
    <d v="2024-07-17T00:00:00"/>
    <n v="7"/>
    <s v="Jul"/>
    <s v="799780"/>
    <s v="Jacob Hale"/>
    <s v="386"/>
    <n v="1376"/>
    <n v="2"/>
    <n v="1100.8"/>
    <n v="550.4"/>
    <n v="0.35"/>
    <n v="385.28"/>
    <n v="0.35"/>
    <s v="₹1 K"/>
  </r>
  <r>
    <s v="Jharkhand"/>
    <s v="Ranchi"/>
    <s v="Kids"/>
    <s v="Sweaters"/>
    <s v="21"/>
    <s v="437164"/>
    <s v="Owned"/>
    <d v="2023-09-12T00:00:00"/>
    <n v="1200"/>
    <s v="Michael Nguyen"/>
    <s v="M14"/>
    <s v="2601 Carpenter Corner Apt. 206 East David, IN 45175"/>
    <s v="Mobile"/>
    <s v="6578175770"/>
    <s v="10 AM - 7 PM"/>
    <n v="19"/>
    <s v="Not Available"/>
    <s v="None"/>
    <s v="58900"/>
    <d v="2024-07-26T00:00:00"/>
    <n v="7"/>
    <s v="Jul"/>
    <s v="791189"/>
    <s v="Donald Edwards"/>
    <s v="694"/>
    <n v="1399"/>
    <n v="3"/>
    <n v="1678.8000000000002"/>
    <n v="559.6"/>
    <n v="0.28000000000000003"/>
    <n v="470.06400000000008"/>
    <n v="0.28000000000000003"/>
    <s v="₹2 K"/>
  </r>
  <r>
    <s v="Maharashtra"/>
    <s v="Thane"/>
    <s v="Women"/>
    <s v="Jeans"/>
    <s v="99"/>
    <s v="414449"/>
    <s v="Owned"/>
    <d v="2024-04-10T00:00:00"/>
    <n v="1000"/>
    <s v="Christopher Brown"/>
    <s v="M11"/>
    <s v="689 Angela Spring Robinside, HI 97281"/>
    <s v="Landline"/>
    <s v="3562565659"/>
    <s v="10 AM - 9 PM"/>
    <n v="13"/>
    <s v="Available"/>
    <s v="CCTV"/>
    <s v="66823"/>
    <d v="2024-07-25T00:00:00"/>
    <n v="7"/>
    <s v="Jul"/>
    <s v="922605"/>
    <s v="Nicole Williamson"/>
    <s v="921"/>
    <n v="1381"/>
    <n v="1"/>
    <n v="552.4"/>
    <n v="552.4"/>
    <n v="0.35"/>
    <n v="193.33999999999997"/>
    <n v="0.35"/>
    <s v="₹552.4"/>
  </r>
  <r>
    <s v="Maharashtra"/>
    <s v="Mumbai"/>
    <s v="Women"/>
    <s v="Dresses"/>
    <s v="9"/>
    <s v="435312"/>
    <s v="Rented"/>
    <d v="2021-10-24T00:00:00"/>
    <n v="1100"/>
    <s v="Charles Williams"/>
    <s v="M88"/>
    <s v="149 Thomas Mission Briannastad, NM 05006"/>
    <s v="Mobile"/>
    <s v="7091412538"/>
    <s v="9 AM - 8 PM"/>
    <n v="15"/>
    <s v="Not Available"/>
    <s v="CCTV, Alarm"/>
    <s v="88401"/>
    <d v="2024-07-14T00:00:00"/>
    <n v="7"/>
    <s v="Jul"/>
    <s v="939735"/>
    <s v="Aaron Long"/>
    <s v="933"/>
    <n v="1851"/>
    <n v="8"/>
    <n v="5923.2000000000007"/>
    <n v="740.40000000000009"/>
    <n v="0.35"/>
    <n v="2073.1200000000003"/>
    <n v="0.35"/>
    <s v="₹6 K"/>
  </r>
  <r>
    <s v="Assam"/>
    <s v="Guwahati"/>
    <s v="Kids"/>
    <s v="Jackets"/>
    <s v="66"/>
    <s v="439527"/>
    <s v="Owned"/>
    <d v="2023-10-29T00:00:00"/>
    <n v="1300"/>
    <s v="Emily Lynch"/>
    <s v="M35"/>
    <s v="284 Hernandez Port Valentineport, HI 05844"/>
    <s v="Landline"/>
    <s v="16124264149"/>
    <s v="11 AM - 8 PM"/>
    <n v="5"/>
    <s v="Not Available"/>
    <s v="CCTV"/>
    <s v="83311"/>
    <d v="2024-07-20T00:00:00"/>
    <n v="7"/>
    <s v="Jul"/>
    <s v="120294"/>
    <s v="Paige Hale"/>
    <s v="771"/>
    <n v="2161"/>
    <n v="1"/>
    <n v="864.40000000000009"/>
    <n v="864.40000000000009"/>
    <n v="0.28000000000000003"/>
    <n v="242.03200000000004"/>
    <n v="0.28000000000000003"/>
    <s v="₹864.4"/>
  </r>
  <r>
    <s v="Uttar Pradesh"/>
    <s v="Lucknow"/>
    <s v="Women"/>
    <s v="Pants"/>
    <s v="34"/>
    <s v="406715"/>
    <s v="Owned"/>
    <d v="2022-11-01T00:00:00"/>
    <n v="1100"/>
    <s v="Edward Smith"/>
    <s v="M59"/>
    <s v="456 Lewis Shore Perezshire, NJ 89227"/>
    <s v="Mobile"/>
    <s v="9219117254"/>
    <s v="10 AM - 7 PM"/>
    <n v="17"/>
    <s v="Not Available"/>
    <s v="Alarm"/>
    <s v="91696"/>
    <d v="2024-07-31T00:00:00"/>
    <n v="7"/>
    <s v="Jul"/>
    <s v="608517"/>
    <s v="Michael Campbell"/>
    <s v="926"/>
    <n v="621"/>
    <n v="8"/>
    <n v="1987.2"/>
    <n v="248.4"/>
    <n v="0.35"/>
    <n v="695.52"/>
    <n v="0.35"/>
    <s v="₹2 K"/>
  </r>
  <r>
    <s v="Telangana"/>
    <s v="Hyderabad"/>
    <s v="Kids"/>
    <s v="Hoodies"/>
    <s v="62"/>
    <s v="429199"/>
    <s v="Owned"/>
    <d v="2020-12-01T00:00:00"/>
    <n v="950"/>
    <s v="Ronald Rose"/>
    <s v="M82"/>
    <s v="8699 Melanie Shoal Apt. 182 Port Brandon, SC 12093"/>
    <s v="Landline"/>
    <s v="1486387384"/>
    <s v="10 AM - 9 PM"/>
    <n v="17"/>
    <s v="Not Available"/>
    <s v="None"/>
    <s v="92117"/>
    <d v="2024-07-15T00:00:00"/>
    <n v="7"/>
    <s v="Jul"/>
    <s v="863956"/>
    <s v="Christopher Reyes"/>
    <s v="350"/>
    <n v="814"/>
    <n v="4"/>
    <n v="1302.4000000000001"/>
    <n v="325.60000000000002"/>
    <n v="0.28000000000000003"/>
    <n v="364.67200000000008"/>
    <n v="0.28000000000000003"/>
    <s v="₹1 K"/>
  </r>
  <r>
    <s v="Gujarat"/>
    <s v="Ahmedabad"/>
    <s v="Kids"/>
    <s v="Pants"/>
    <s v="55"/>
    <s v="405991"/>
    <s v="Owned"/>
    <d v="2020-10-25T00:00:00"/>
    <n v="950"/>
    <s v="Heather Huang"/>
    <s v="M79"/>
    <s v="166 Steven Alley North Gregoryside, AL 77412"/>
    <s v="Landline"/>
    <s v="19596690527"/>
    <s v="9 AM - 8 PM"/>
    <n v="20"/>
    <s v="Available"/>
    <s v="CCTV, Alarm"/>
    <s v="69107"/>
    <d v="2024-07-17T00:00:00"/>
    <n v="7"/>
    <s v="Jul"/>
    <s v="735324"/>
    <s v="Gary Zimmerman"/>
    <s v="851"/>
    <n v="2272"/>
    <n v="5"/>
    <n v="4544"/>
    <n v="908.8"/>
    <n v="0.28000000000000003"/>
    <n v="1272.3200000000002"/>
    <n v="0.28000000000000003"/>
    <s v="₹5 K"/>
  </r>
  <r>
    <s v="Karnataka"/>
    <s v="Mysuru"/>
    <s v="Women"/>
    <s v="Shoes"/>
    <s v="8"/>
    <s v="408609"/>
    <s v="Rented"/>
    <d v="2022-06-22T00:00:00"/>
    <n v="950"/>
    <s v="Marissa Sheppard"/>
    <s v="M79"/>
    <s v="7707 Debra Cape Suite 824 Davisfurt, DE 13367"/>
    <s v="Landline"/>
    <s v="0047150312"/>
    <s v="11 AM - 8 PM"/>
    <n v="13"/>
    <s v="Not Available"/>
    <s v="Alarm"/>
    <s v="12055"/>
    <d v="2024-07-09T00:00:00"/>
    <n v="7"/>
    <s v="Jul"/>
    <s v="778822"/>
    <s v="Brittany Trujillo"/>
    <s v="692"/>
    <n v="1006"/>
    <n v="3"/>
    <n v="1207.2"/>
    <n v="402.40000000000003"/>
    <n v="0.35"/>
    <n v="422.52"/>
    <n v="0.35"/>
    <s v="₹1 K"/>
  </r>
  <r>
    <s v="Madhya Pradesh"/>
    <s v="Indore"/>
    <s v="Women"/>
    <s v="Hoodies"/>
    <s v="57"/>
    <s v="413985"/>
    <s v="Rented"/>
    <d v="2020-12-08T00:00:00"/>
    <n v="1100"/>
    <s v="Michael Perez"/>
    <s v="M93"/>
    <s v="1901 Linda Centers Apt. 853 West Kevin, SC 91300"/>
    <s v="Mobile"/>
    <s v="6927438268"/>
    <s v="9 AM - 8 PM"/>
    <n v="9"/>
    <s v="Available"/>
    <s v="Alarm"/>
    <s v="93359"/>
    <d v="2024-07-26T00:00:00"/>
    <n v="7"/>
    <s v="Jul"/>
    <s v="283145"/>
    <s v="Madison Berger"/>
    <s v="535"/>
    <n v="1312"/>
    <n v="8"/>
    <n v="4198.4000000000015"/>
    <n v="524.80000000000018"/>
    <n v="0.35"/>
    <n v="1469.4400000000005"/>
    <n v="0.35"/>
    <s v="₹4 K"/>
  </r>
  <r>
    <s v="Gujarat"/>
    <s v="Rajkot"/>
    <s v="Women"/>
    <s v="Dresses"/>
    <s v="96"/>
    <s v="422150"/>
    <s v="Owned"/>
    <d v="2024-07-04T00:00:00"/>
    <n v="1100"/>
    <s v="Loretta James"/>
    <s v="M5"/>
    <s v="0733 Rebecca Inlet Apt. 210 South Jacqueline, LA 38474"/>
    <s v="Landline"/>
    <s v="0749609513"/>
    <s v="10 AM - 9 PM"/>
    <n v="17"/>
    <s v="Not Available"/>
    <s v="None"/>
    <s v="34701"/>
    <d v="2024-07-14T00:00:00"/>
    <n v="7"/>
    <s v="Jul"/>
    <s v="129231"/>
    <s v="Matthew Osborne"/>
    <s v="823"/>
    <n v="2830"/>
    <n v="1"/>
    <n v="1132"/>
    <n v="1132"/>
    <n v="0.35"/>
    <n v="396.2"/>
    <n v="0.35"/>
    <s v="₹1 K"/>
  </r>
  <r>
    <s v="Delhi"/>
    <s v="New Delhi"/>
    <s v="Women"/>
    <s v="Shoes"/>
    <s v="73"/>
    <s v="417358"/>
    <s v="Owned"/>
    <d v="2022-04-12T00:00:00"/>
    <n v="1300"/>
    <s v="Ricky Wright"/>
    <s v="M97"/>
    <s v="5079 Peter Corners Taylorshire, MT 10399"/>
    <s v="Landline"/>
    <s v="19666745767"/>
    <s v="11 AM - 8 PM"/>
    <n v="15"/>
    <s v="Available"/>
    <s v="CCTV, Alarm"/>
    <s v="69178"/>
    <d v="2024-07-05T00:00:00"/>
    <n v="7"/>
    <s v="Jul"/>
    <s v="538928"/>
    <s v="Alexandra Martinez"/>
    <s v="349"/>
    <n v="1259"/>
    <n v="7"/>
    <n v="3525.2000000000003"/>
    <n v="503.6"/>
    <n v="0.35"/>
    <n v="1233.82"/>
    <n v="0.35"/>
    <s v="₹4 K"/>
  </r>
  <r>
    <s v="Assam"/>
    <s v="Guwahati"/>
    <s v="Women"/>
    <s v="Jackets"/>
    <s v="23"/>
    <s v="436311"/>
    <s v="Rented"/>
    <d v="2022-01-29T00:00:00"/>
    <n v="1200"/>
    <s v="Brad Moore"/>
    <s v="M68"/>
    <s v="13353 Hughes Summit Port Jeffrey, MA 90940"/>
    <s v="Landline"/>
    <s v="3244975179"/>
    <s v="9 AM - 8 PM"/>
    <n v="7"/>
    <s v="Not Available"/>
    <s v="None"/>
    <s v="50598"/>
    <d v="2024-07-02T00:00:00"/>
    <n v="7"/>
    <s v="Jul"/>
    <s v="875939"/>
    <s v="Karen Henderson"/>
    <s v="717"/>
    <n v="2749"/>
    <n v="8"/>
    <n v="8796.8000000000011"/>
    <n v="1099.6000000000001"/>
    <n v="0.35"/>
    <n v="3078.88"/>
    <n v="0.35"/>
    <s v="₹9 K"/>
  </r>
  <r>
    <s v="Gujarat"/>
    <s v="Surat"/>
    <s v="Women"/>
    <s v="Jackets"/>
    <s v="39"/>
    <s v="430320"/>
    <s v="Rented"/>
    <d v="2022-12-12T00:00:00"/>
    <n v="950"/>
    <s v="Bobby Miller"/>
    <s v="M77"/>
    <s v="52078 Kelly Pike Bakerborough, OK 04419"/>
    <s v="Landline"/>
    <s v="18981412010"/>
    <s v="10 AM - 9 PM"/>
    <n v="5"/>
    <s v="Not Available"/>
    <s v="Alarm"/>
    <s v="11192"/>
    <d v="2024-07-27T00:00:00"/>
    <n v="7"/>
    <s v="Jul"/>
    <s v="332648"/>
    <s v="Victoria Green"/>
    <s v="706"/>
    <n v="1463"/>
    <n v="3"/>
    <n v="1755.6000000000001"/>
    <n v="585.20000000000005"/>
    <n v="0.35"/>
    <n v="614.46"/>
    <n v="0.35"/>
    <s v="₹2 K"/>
  </r>
  <r>
    <s v="Madhya Pradesh"/>
    <s v="Indore"/>
    <s v="Kids"/>
    <s v="Skirts"/>
    <s v="76"/>
    <s v="434108"/>
    <s v="Rented"/>
    <d v="2021-07-19T00:00:00"/>
    <n v="800"/>
    <s v="Rebekah Howell"/>
    <s v="M12"/>
    <s v="75808 Carter Lodge West Davidville, MO 24709"/>
    <s v="Landline"/>
    <s v="2056430057"/>
    <s v="11 AM - 8 PM"/>
    <n v="10"/>
    <s v="Available"/>
    <s v="Alarm"/>
    <s v="17807"/>
    <d v="2024-07-27T00:00:00"/>
    <n v="7"/>
    <s v="Jul"/>
    <s v="536089"/>
    <s v="Jessica Velez"/>
    <s v="370"/>
    <n v="1442"/>
    <n v="4"/>
    <n v="2307.2000000000003"/>
    <n v="576.80000000000007"/>
    <n v="0.28000000000000003"/>
    <n v="646.01600000000019"/>
    <n v="0.28000000000000003"/>
    <s v="₹2 K"/>
  </r>
  <r>
    <s v="West Bengal"/>
    <s v="Kolkata"/>
    <s v="Women"/>
    <s v="T-Shirts"/>
    <s v="7"/>
    <s v="404490"/>
    <s v="Owned"/>
    <d v="2022-12-17T00:00:00"/>
    <n v="1000"/>
    <s v="Suzanne Jones"/>
    <s v="M84"/>
    <s v="327 Sandra Well Suite 473 New Trevorville, WI 35936"/>
    <s v="Landline"/>
    <s v="3515539609"/>
    <s v="9 AM - 8 PM"/>
    <n v="16"/>
    <s v="Not Available"/>
    <s v="Alarm"/>
    <s v="59021"/>
    <d v="2024-07-09T00:00:00"/>
    <n v="7"/>
    <s v="Jul"/>
    <s v="955951"/>
    <s v="James Nguyen"/>
    <s v="585"/>
    <n v="2043"/>
    <n v="7"/>
    <n v="5720.4000000000015"/>
    <n v="817.20000000000016"/>
    <n v="0.35"/>
    <n v="2002.1400000000003"/>
    <n v="0.35"/>
    <s v="₹6 K"/>
  </r>
  <r>
    <s v="Goa"/>
    <s v="Goa"/>
    <s v="Men"/>
    <s v="Shoes"/>
    <s v="62"/>
    <s v="437630"/>
    <s v="Rented"/>
    <d v="2024-01-21T00:00:00"/>
    <n v="800"/>
    <s v="Matthew Brown"/>
    <s v="M34"/>
    <s v="145 Anderson Brooks Stokesburgh, PA 11453"/>
    <s v="Mobile"/>
    <s v="9543323756"/>
    <s v="10 AM - 7 PM"/>
    <n v="18"/>
    <s v="Available"/>
    <s v="None"/>
    <s v="14731"/>
    <d v="2024-07-08T00:00:00"/>
    <n v="7"/>
    <s v="Jul"/>
    <s v="473306"/>
    <s v="Joshua Fowler"/>
    <s v="345"/>
    <n v="1883"/>
    <n v="5"/>
    <n v="3766"/>
    <n v="753.2"/>
    <n v="0.22"/>
    <n v="828.52"/>
    <n v="0.22"/>
    <s v="₹4 K"/>
  </r>
  <r>
    <s v="Maharashtra"/>
    <s v="Thane"/>
    <s v="Kids"/>
    <s v="Skirts"/>
    <s v="55"/>
    <s v="434444"/>
    <s v="Rented"/>
    <d v="2022-11-10T00:00:00"/>
    <n v="1300"/>
    <s v="Lori Jones"/>
    <s v="M69"/>
    <s v="713 Jodi Burgs Apt. 300 West Kristie, MA 34983"/>
    <s v="Mobile"/>
    <s v="6310256626"/>
    <s v="10 AM - 9 PM"/>
    <n v="8"/>
    <s v="Not Available"/>
    <s v="Alarm"/>
    <s v="24868"/>
    <d v="2024-07-07T00:00:00"/>
    <n v="7"/>
    <s v="Jul"/>
    <s v="977296"/>
    <s v="Allison Shepherd"/>
    <s v="638"/>
    <n v="2636"/>
    <n v="1"/>
    <n v="1054.4000000000001"/>
    <n v="1054.4000000000001"/>
    <n v="0.28000000000000003"/>
    <n v="295.23200000000003"/>
    <n v="0.28000000000000003"/>
    <s v="₹1 K"/>
  </r>
  <r>
    <s v="Uttar Pradesh"/>
    <s v="Kanpur"/>
    <s v="Kids"/>
    <s v="Pants"/>
    <s v="28"/>
    <s v="427715"/>
    <s v="Owned"/>
    <d v="2021-02-03T00:00:00"/>
    <n v="1000"/>
    <s v="Randy Barry"/>
    <s v="M80"/>
    <s v="081 Anthony Square Suite 695 Kimbury, NC 68156"/>
    <s v="Mobile"/>
    <s v="8744335304"/>
    <s v="10 AM - 7 PM"/>
    <n v="8"/>
    <s v="Not Available"/>
    <s v="CCTV"/>
    <s v="69457"/>
    <d v="2024-07-08T00:00:00"/>
    <n v="7"/>
    <s v="Jul"/>
    <s v="120183"/>
    <s v="Michael Martinez"/>
    <s v="825"/>
    <n v="1589"/>
    <n v="6"/>
    <n v="3813.6000000000004"/>
    <n v="635.6"/>
    <n v="0.28000000000000003"/>
    <n v="1067.8080000000002"/>
    <n v="0.28000000000000003"/>
    <s v="₹4 K"/>
  </r>
  <r>
    <s v="Maharashtra"/>
    <s v="Aurangabad"/>
    <s v="Women"/>
    <s v="Shirts"/>
    <s v="12"/>
    <s v="403536"/>
    <s v="Owned"/>
    <d v="2024-04-12T00:00:00"/>
    <n v="1300"/>
    <s v="Andrea Ward"/>
    <s v="M60"/>
    <s v="420 Frye Stream South Pamela, ND 68231"/>
    <s v="Landline"/>
    <s v="2623016894"/>
    <s v="10 AM - 7 PM"/>
    <n v="16"/>
    <s v="Available"/>
    <s v="Alarm"/>
    <s v="76396"/>
    <d v="2024-07-09T00:00:00"/>
    <n v="7"/>
    <s v="Jul"/>
    <s v="542131"/>
    <s v="Sheila Fuller DVM"/>
    <s v="754"/>
    <n v="1063"/>
    <n v="8"/>
    <n v="3401.6000000000004"/>
    <n v="425.20000000000005"/>
    <n v="0.35"/>
    <n v="1190.56"/>
    <n v="0.35"/>
    <s v="₹3 K"/>
  </r>
  <r>
    <s v="Gujarat"/>
    <s v="Surat"/>
    <s v="Kids"/>
    <s v="Jeans"/>
    <s v="48"/>
    <s v="427102"/>
    <s v="Rented"/>
    <d v="2020-05-10T00:00:00"/>
    <n v="1200"/>
    <s v="Michele Hurst"/>
    <s v="M39"/>
    <s v="178 Victor Brooks Apt. 371 West Jeremyland, MO 59749"/>
    <s v="Mobile"/>
    <s v="9123821560"/>
    <s v="9 AM - 8 PM"/>
    <n v="3"/>
    <s v="Not Available"/>
    <s v="CCTV"/>
    <s v="89975"/>
    <d v="2024-07-15T00:00:00"/>
    <n v="7"/>
    <s v="Jul"/>
    <s v="729530"/>
    <s v="Maria Cortez"/>
    <s v="306"/>
    <n v="782"/>
    <n v="4"/>
    <n v="1251.2"/>
    <n v="312.8"/>
    <n v="0.28000000000000003"/>
    <n v="350.33600000000007"/>
    <n v="0.28000000000000003"/>
    <s v="₹1 K"/>
  </r>
  <r>
    <s v="Tamil Nadu"/>
    <s v="Madurai"/>
    <s v="Kids"/>
    <s v="T-Shirts"/>
    <s v="77"/>
    <s v="409732"/>
    <s v="Owned"/>
    <d v="2022-12-28T00:00:00"/>
    <n v="1300"/>
    <s v="Glenn Flowers Jr."/>
    <s v="M34"/>
    <s v="351 Theresa Lodge Suite 841 Lake Rodney, WA 36153"/>
    <s v="Landline"/>
    <s v="10449002382"/>
    <s v="11 AM - 8 PM"/>
    <n v="20"/>
    <s v="Not Available"/>
    <s v="CCTV"/>
    <s v="97597"/>
    <d v="2024-07-05T00:00:00"/>
    <n v="7"/>
    <s v="Jul"/>
    <s v="805936"/>
    <s v="Diana Jackson"/>
    <s v="858"/>
    <n v="685"/>
    <n v="8"/>
    <n v="2192"/>
    <n v="274"/>
    <n v="0.28000000000000003"/>
    <n v="613.7600000000001"/>
    <n v="0.28000000000000003"/>
    <s v="₹2 K"/>
  </r>
  <r>
    <s v="Maharashtra"/>
    <s v="Mumbai"/>
    <s v="Women"/>
    <s v="Shirts"/>
    <s v="96"/>
    <s v="423428"/>
    <s v="Rented"/>
    <d v="2024-10-07T00:00:00"/>
    <n v="1300"/>
    <s v="Jessica Chapman"/>
    <s v="M86"/>
    <s v="4550 Carrie Mills Apt. 235 Lake Josephmouth, NV 05380"/>
    <s v="Mobile"/>
    <s v="6398817858"/>
    <s v="10 AM - 9 PM"/>
    <n v="13"/>
    <s v="Available"/>
    <s v="CCTV"/>
    <s v="56515"/>
    <d v="2024-07-02T00:00:00"/>
    <n v="7"/>
    <s v="Jul"/>
    <s v="745353"/>
    <s v="Frederick Anderson"/>
    <s v="376"/>
    <n v="1636"/>
    <n v="4"/>
    <n v="2617.6000000000004"/>
    <n v="654.40000000000009"/>
    <n v="0.35"/>
    <n v="916.16000000000008"/>
    <n v="0.35"/>
    <s v="₹3 K"/>
  </r>
  <r>
    <s v="Gujarat"/>
    <s v="Vadodara"/>
    <s v="Men"/>
    <s v="Pants"/>
    <s v="21"/>
    <s v="427007"/>
    <s v="Owned"/>
    <d v="2020-01-22T00:00:00"/>
    <n v="1300"/>
    <s v="Samantha Cook"/>
    <s v="M67"/>
    <s v="09315 Anderson Oval North Stephanieview, MD 97043"/>
    <s v="Landline"/>
    <s v="2444739201"/>
    <s v="9 AM - 8 PM"/>
    <n v="15"/>
    <s v="Not Available"/>
    <s v="Alarm"/>
    <s v="60677"/>
    <d v="2024-07-23T00:00:00"/>
    <n v="7"/>
    <s v="Jul"/>
    <s v="206055"/>
    <s v="Melissa Olsen"/>
    <s v="210"/>
    <n v="518"/>
    <n v="8"/>
    <n v="1657.6000000000001"/>
    <n v="207.20000000000002"/>
    <n v="0.22"/>
    <n v="364.67200000000003"/>
    <n v="0.22"/>
    <s v="₹2 K"/>
  </r>
  <r>
    <s v="Jharkhand"/>
    <s v="Ranchi"/>
    <s v="Kids"/>
    <s v="T-Shirts"/>
    <s v="13"/>
    <s v="422772"/>
    <s v="Rented"/>
    <d v="2020-10-06T00:00:00"/>
    <n v="1100"/>
    <s v="Erika Woods"/>
    <s v="M23"/>
    <s v="3222 Ashley Turnpike Apt. 817 Proctorbury, CT 29535"/>
    <s v="Mobile"/>
    <s v="7242831021"/>
    <s v="10 AM - 7 PM"/>
    <n v="14"/>
    <s v="Not Available"/>
    <s v="CCTV, Alarm"/>
    <s v="66645"/>
    <d v="2024-07-14T00:00:00"/>
    <n v="7"/>
    <s v="Jul"/>
    <s v="844663"/>
    <s v="Brian Greene"/>
    <s v="970"/>
    <n v="1707"/>
    <n v="4"/>
    <n v="2731.2000000000003"/>
    <n v="682.80000000000007"/>
    <n v="0.28000000000000003"/>
    <n v="764.7360000000001"/>
    <n v="0.28000000000000003"/>
    <s v="₹3 K"/>
  </r>
  <r>
    <s v="Tamil Nadu"/>
    <s v="Coimbatore"/>
    <s v="Women"/>
    <s v="T-Shirts"/>
    <s v="93"/>
    <s v="436782"/>
    <s v="Owned"/>
    <d v="2024-06-22T00:00:00"/>
    <n v="800"/>
    <s v="Jason Acosta"/>
    <s v="M2"/>
    <s v="5870 Reynolds Terrace Suite 810 Jerryport, OR 08072"/>
    <s v="Mobile"/>
    <s v="9632870933"/>
    <s v="9 AM - 8 PM"/>
    <n v="18"/>
    <s v="Not Available"/>
    <s v="CCTV, Alarm"/>
    <s v="13887"/>
    <d v="2024-07-08T00:00:00"/>
    <n v="7"/>
    <s v="Jul"/>
    <s v="349624"/>
    <s v="Mr. Jeffrey Roman"/>
    <s v="956"/>
    <n v="2457"/>
    <n v="2"/>
    <n v="1965.6000000000001"/>
    <n v="982.80000000000007"/>
    <n v="0.35"/>
    <n v="687.96"/>
    <n v="0.35"/>
    <s v="₹2 K"/>
  </r>
  <r>
    <s v="Maharashtra"/>
    <s v="Jalna"/>
    <s v="Kids"/>
    <s v="Sweaters"/>
    <s v="4"/>
    <s v="433216"/>
    <s v="Owned"/>
    <d v="2021-09-08T00:00:00"/>
    <n v="1000"/>
    <s v="Alison House"/>
    <s v="M87"/>
    <s v="554 Anne Grove Suite 683 West Caitlin, WY 28170"/>
    <s v="Mobile"/>
    <s v="8295861215"/>
    <s v="10 AM - 7 PM"/>
    <n v="4"/>
    <s v="Not Available"/>
    <s v="CCTV"/>
    <s v="54148"/>
    <d v="2024-07-04T00:00:00"/>
    <n v="7"/>
    <s v="Jul"/>
    <s v="583682"/>
    <s v="Michael Thornton"/>
    <s v="266"/>
    <n v="1672"/>
    <n v="5"/>
    <n v="3344"/>
    <n v="668.8"/>
    <n v="0.28000000000000003"/>
    <n v="936.32"/>
    <n v="0.28000000000000003"/>
    <s v="₹3 K"/>
  </r>
  <r>
    <s v="Jharkhand"/>
    <s v="Ranchi"/>
    <s v="Women"/>
    <s v="Tops"/>
    <s v="7"/>
    <s v="401288"/>
    <s v="Rented"/>
    <d v="2020-08-11T00:00:00"/>
    <n v="1000"/>
    <s v="Alexandra Foster"/>
    <s v="M78"/>
    <s v="USS Everett FPO AA 64566"/>
    <s v="Mobile"/>
    <s v="6292348963"/>
    <s v="11 AM - 8 PM"/>
    <n v="14"/>
    <s v="Not Available"/>
    <s v="CCTV"/>
    <s v="87394"/>
    <d v="2024-07-26T00:00:00"/>
    <n v="7"/>
    <s v="Jul"/>
    <s v="270999"/>
    <s v="Diane Webb"/>
    <s v="235"/>
    <n v="2188"/>
    <n v="6"/>
    <n v="5251.2000000000007"/>
    <n v="875.20000000000016"/>
    <n v="0.35"/>
    <n v="1837.92"/>
    <n v="0.35"/>
    <s v="₹5 K"/>
  </r>
  <r>
    <s v="Telangana"/>
    <s v="Hyderabad"/>
    <s v="Women"/>
    <s v="Jackets"/>
    <s v="46"/>
    <s v="414431"/>
    <s v="Rented"/>
    <d v="2022-04-06T00:00:00"/>
    <n v="1100"/>
    <s v="Alicia Conrad"/>
    <s v="M61"/>
    <s v="15722 Roberts Prairie Apt. 032 Port Natalieberg, AK 52307"/>
    <s v="Landline"/>
    <s v="5766273944"/>
    <s v="10 AM - 7 PM"/>
    <n v="11"/>
    <s v="Available"/>
    <s v="Alarm"/>
    <s v="33025"/>
    <d v="2024-07-06T00:00:00"/>
    <n v="7"/>
    <s v="Jul"/>
    <s v="323695"/>
    <s v="Justin Smith"/>
    <s v="346"/>
    <n v="2550"/>
    <n v="7"/>
    <n v="7140"/>
    <n v="1020"/>
    <n v="0.35"/>
    <n v="2499"/>
    <n v="0.35"/>
    <s v="₹7 K"/>
  </r>
  <r>
    <s v="Chandigarh"/>
    <s v="Chandigarh"/>
    <s v="Women"/>
    <s v="Jackets"/>
    <s v="31"/>
    <s v="408580"/>
    <s v="Rented"/>
    <d v="2021-05-14T00:00:00"/>
    <n v="1300"/>
    <s v="Seth Harris"/>
    <s v="M41"/>
    <s v="343 Walker Trail West Jon, MD 26695"/>
    <s v="Landline"/>
    <s v="4686036167"/>
    <s v="10 AM - 7 PM"/>
    <n v="17"/>
    <s v="Not Available"/>
    <s v="CCTV"/>
    <s v="12656"/>
    <d v="2024-07-01T00:00:00"/>
    <n v="7"/>
    <s v="Jul"/>
    <s v="655944"/>
    <s v="Philip Hunt"/>
    <s v="496"/>
    <n v="1856"/>
    <n v="5"/>
    <n v="3712"/>
    <n v="742.4"/>
    <n v="0.35"/>
    <n v="1299.1999999999998"/>
    <n v="0.35"/>
    <s v="₹4 K"/>
  </r>
  <r>
    <s v="Madhya Pradesh"/>
    <s v="Bhopal"/>
    <s v="Kids"/>
    <s v="Tops"/>
    <s v="94"/>
    <s v="416333"/>
    <s v="Rented"/>
    <d v="2024-08-30T00:00:00"/>
    <n v="800"/>
    <s v="Jason Crawford"/>
    <s v="M42"/>
    <s v="005 Ward Trace Suite 858 East Marcshire, MI 60921"/>
    <s v="Landline"/>
    <s v="4539496837"/>
    <s v="10 AM - 7 PM"/>
    <n v="15"/>
    <s v="Available"/>
    <s v="CCTV"/>
    <s v="91680"/>
    <d v="2024-07-20T00:00:00"/>
    <n v="7"/>
    <s v="Jul"/>
    <s v="542022"/>
    <s v="Lori Price"/>
    <s v="258"/>
    <n v="1268"/>
    <n v="7"/>
    <n v="3550.4"/>
    <n v="507.2"/>
    <n v="0.28000000000000003"/>
    <n v="994.11200000000008"/>
    <n v="0.28000000000000003"/>
    <s v="₹4 K"/>
  </r>
  <r>
    <s v="Maharashtra"/>
    <s v="Satara"/>
    <s v="Men"/>
    <s v="T-Shirts"/>
    <s v="98"/>
    <s v="410117"/>
    <s v="Rented"/>
    <d v="2022-05-10T00:00:00"/>
    <n v="800"/>
    <s v="Jeremy Jordan"/>
    <s v="M36"/>
    <s v="6305 Brown Inlet New Davidborough, IA 44392"/>
    <s v="Mobile"/>
    <s v="7906731932"/>
    <s v="10 AM - 9 PM"/>
    <n v="12"/>
    <s v="Not Available"/>
    <s v="Alarm"/>
    <s v="20697"/>
    <d v="2024-07-22T00:00:00"/>
    <n v="7"/>
    <s v="Jul"/>
    <s v="388438"/>
    <s v="Kyle Wise"/>
    <s v="230"/>
    <n v="955"/>
    <n v="5"/>
    <n v="1910"/>
    <n v="382"/>
    <n v="0.22"/>
    <n v="420.2"/>
    <n v="0.22"/>
    <s v="₹2 K"/>
  </r>
  <r>
    <s v="Haryana"/>
    <s v="Faridabad"/>
    <s v="Men"/>
    <s v="T-Shirts"/>
    <s v="36"/>
    <s v="406657"/>
    <s v="Owned"/>
    <d v="2024-04-09T00:00:00"/>
    <n v="1200"/>
    <s v="Ashley Curry"/>
    <s v="M42"/>
    <s v="9505 Teresa Road Michaelside, MS 15704"/>
    <s v="Mobile"/>
    <s v="6079616277"/>
    <s v="9 AM - 8 PM"/>
    <n v="5"/>
    <s v="Available"/>
    <s v="Alarm"/>
    <s v="69897"/>
    <d v="2024-07-26T00:00:00"/>
    <n v="7"/>
    <s v="Jul"/>
    <s v="564822"/>
    <s v="Molly Nelson"/>
    <s v="864"/>
    <n v="2057"/>
    <n v="6"/>
    <n v="4936.8"/>
    <n v="822.80000000000007"/>
    <n v="0.22"/>
    <n v="1086.096"/>
    <n v="0.22"/>
    <s v="₹5 K"/>
  </r>
  <r>
    <s v="Puducherry"/>
    <s v="Pondicherry"/>
    <s v="Women"/>
    <s v="Hoodies"/>
    <s v="8"/>
    <s v="437578"/>
    <s v="Owned"/>
    <d v="2023-07-12T00:00:00"/>
    <n v="1400"/>
    <s v="Michelle Watson"/>
    <s v="M12"/>
    <s v="2480 Rogers Plain Apt. 565 Thomasland, OH 72912"/>
    <s v="Landline"/>
    <s v="3025014693"/>
    <s v="10 AM - 7 PM"/>
    <n v="17"/>
    <s v="Not Available"/>
    <s v="None"/>
    <s v="68922"/>
    <d v="2024-07-27T00:00:00"/>
    <n v="7"/>
    <s v="Jul"/>
    <s v="595907"/>
    <s v="Jessica Sparks"/>
    <s v="930"/>
    <n v="2391"/>
    <n v="3"/>
    <n v="2869.2000000000003"/>
    <n v="956.40000000000009"/>
    <n v="0.35"/>
    <n v="1004.22"/>
    <n v="0.35"/>
    <s v="₹3 K"/>
  </r>
  <r>
    <s v="Maharashtra"/>
    <s v="Pune"/>
    <s v="Men"/>
    <s v="Pants"/>
    <s v="38"/>
    <s v="404940"/>
    <s v="Owned"/>
    <d v="2021-03-26T00:00:00"/>
    <n v="1000"/>
    <s v="Ronald Raymond"/>
    <s v="M19"/>
    <s v="788 Lopez Square Millerchester, NC 04739"/>
    <s v="Mobile"/>
    <s v="6281315710"/>
    <s v="11 AM - 8 PM"/>
    <n v="12"/>
    <s v="Not Available"/>
    <s v="CCTV, Alarm"/>
    <s v="30696"/>
    <d v="2024-07-17T00:00:00"/>
    <n v="7"/>
    <s v="Jul"/>
    <s v="993073"/>
    <s v="Maria Conrad"/>
    <s v="924"/>
    <n v="2484"/>
    <n v="7"/>
    <n v="6955.2000000000007"/>
    <n v="993.60000000000014"/>
    <n v="0.22"/>
    <n v="1530.1440000000002"/>
    <n v="0.22"/>
    <s v="₹7 K"/>
  </r>
  <r>
    <s v="Tamil Nadu"/>
    <s v="Madurai"/>
    <s v="Women"/>
    <s v="Dresses"/>
    <s v="11"/>
    <s v="423249"/>
    <s v="Owned"/>
    <d v="2024-07-08T00:00:00"/>
    <n v="1200"/>
    <s v="Patricia Robinson"/>
    <s v="M53"/>
    <s v="668 David Pines Suite 011 East Dillonborough, NM 26602"/>
    <s v="Mobile"/>
    <s v="7852213979"/>
    <s v="10 AM - 7 PM"/>
    <n v="16"/>
    <s v="Not Available"/>
    <s v="CCTV, Alarm"/>
    <s v="97117"/>
    <d v="2024-07-19T00:00:00"/>
    <n v="7"/>
    <s v="Jul"/>
    <s v="711065"/>
    <s v="Charles Harrison"/>
    <s v="596"/>
    <n v="2371"/>
    <n v="5"/>
    <n v="4742"/>
    <n v="948.4"/>
    <n v="0.35"/>
    <n v="1659.6999999999998"/>
    <n v="0.35"/>
    <s v="₹5 K"/>
  </r>
  <r>
    <s v="Rajasthan"/>
    <s v="Jaipur"/>
    <s v="Men"/>
    <s v="Pants"/>
    <s v="94"/>
    <s v="412941"/>
    <s v="Owned"/>
    <d v="2023-05-17T00:00:00"/>
    <n v="950"/>
    <s v="Shari Rice"/>
    <s v="M44"/>
    <s v="4564 Beverly Lights Apt. 890 Rodrigueztown, CT 27768"/>
    <s v="Mobile"/>
    <s v="8585287646"/>
    <s v="10 AM - 7 PM"/>
    <n v="14"/>
    <s v="Not Available"/>
    <s v="CCTV, Alarm"/>
    <s v="89121"/>
    <d v="2024-07-11T00:00:00"/>
    <n v="7"/>
    <s v="Jul"/>
    <s v="461550"/>
    <s v="Dawn Hubbard"/>
    <s v="768"/>
    <n v="2356"/>
    <n v="8"/>
    <n v="7539.2000000000007"/>
    <n v="942.40000000000009"/>
    <n v="0.22"/>
    <n v="1658.6240000000003"/>
    <n v="0.22"/>
    <s v="₹8 K"/>
  </r>
  <r>
    <s v="Maharashtra"/>
    <s v="Jalna"/>
    <s v="Women"/>
    <s v="Tops"/>
    <s v="25"/>
    <s v="435052"/>
    <s v="Owned"/>
    <d v="2022-09-09T00:00:00"/>
    <n v="1000"/>
    <s v="Amy Conner"/>
    <s v="M5"/>
    <s v="493 Virginia Dam Suite 581 South Nicholas, FL 74131"/>
    <s v="Landline"/>
    <s v="10232743239"/>
    <s v="9 AM - 8 PM"/>
    <n v="16"/>
    <s v="Available"/>
    <s v="CCTV, Alarm"/>
    <s v="99143"/>
    <d v="2024-07-03T00:00:00"/>
    <n v="7"/>
    <s v="Jul"/>
    <s v="158365"/>
    <s v="Amber Smith"/>
    <s v="320"/>
    <n v="851"/>
    <n v="6"/>
    <n v="2042.4"/>
    <n v="340.40000000000003"/>
    <n v="0.35"/>
    <n v="714.84"/>
    <n v="0.35"/>
    <s v="₹2 K"/>
  </r>
  <r>
    <s v="Madhya Pradesh"/>
    <s v="Bhopal"/>
    <s v="Men"/>
    <s v="Sweaters"/>
    <s v="8"/>
    <s v="421633"/>
    <s v="Owned"/>
    <d v="2020-02-14T00:00:00"/>
    <n v="800"/>
    <s v="Emily Walsh"/>
    <s v="M63"/>
    <s v="027 Miller Drive Jacquelineland, MO 82515"/>
    <s v="Mobile"/>
    <s v="9780269775"/>
    <s v="10 AM - 7 PM"/>
    <n v="19"/>
    <s v="Not Available"/>
    <s v="None"/>
    <s v="63427"/>
    <d v="2024-07-23T00:00:00"/>
    <n v="7"/>
    <s v="Jul"/>
    <s v="977539"/>
    <s v="Kenneth Becker"/>
    <s v="844"/>
    <n v="1545"/>
    <n v="3"/>
    <n v="1854"/>
    <n v="618"/>
    <n v="0.22"/>
    <n v="407.88"/>
    <n v="0.22"/>
    <s v="₹2 K"/>
  </r>
  <r>
    <s v="Kerala"/>
    <s v="Kochi"/>
    <s v="Men"/>
    <s v="Hoodies"/>
    <s v="70"/>
    <s v="410754"/>
    <s v="Rented"/>
    <d v="2021-06-08T00:00:00"/>
    <n v="1400"/>
    <s v="Craig Gonzales"/>
    <s v="M9"/>
    <s v="865 Perez Mill Suite 918 East Karahaven, MI 39879"/>
    <s v="Landline"/>
    <s v="4606737539"/>
    <s v="10 AM - 9 PM"/>
    <n v="14"/>
    <s v="Not Available"/>
    <s v="CCTV, Alarm"/>
    <s v="89108"/>
    <d v="2024-07-31T00:00:00"/>
    <n v="7"/>
    <s v="Jul"/>
    <s v="701352"/>
    <s v="Shelby Bauer"/>
    <s v="947"/>
    <n v="2263"/>
    <n v="3"/>
    <n v="2715.6000000000004"/>
    <n v="905.20000000000016"/>
    <n v="0.22"/>
    <n v="597.43200000000013"/>
    <n v="0.22"/>
    <s v="₹3 K"/>
  </r>
  <r>
    <s v="Maharashtra"/>
    <s v="Satara"/>
    <s v="Women"/>
    <s v="Skirts"/>
    <s v="62"/>
    <s v="416298"/>
    <s v="Rented"/>
    <d v="2023-02-21T00:00:00"/>
    <n v="800"/>
    <s v="Kristine Kelly"/>
    <s v="M79"/>
    <s v="PSC 2967, Box 6692 APO AP 03288"/>
    <s v="Mobile"/>
    <s v="9492962195"/>
    <s v="10 AM - 7 PM"/>
    <n v="9"/>
    <s v="Not Available"/>
    <s v="CCTV"/>
    <s v="57619"/>
    <d v="2024-07-25T00:00:00"/>
    <n v="7"/>
    <s v="Jul"/>
    <s v="947706"/>
    <s v="Susan Gordon"/>
    <s v="756"/>
    <n v="521"/>
    <n v="7"/>
    <n v="1458.8000000000002"/>
    <n v="208.40000000000003"/>
    <n v="0.35"/>
    <n v="510.58000000000004"/>
    <n v="0.35"/>
    <s v="₹1 K"/>
  </r>
  <r>
    <s v="Assam"/>
    <s v="Guwahati"/>
    <s v="Women"/>
    <s v="Hoodies"/>
    <s v="18"/>
    <s v="419010"/>
    <s v="Owned"/>
    <d v="2024-10-29T00:00:00"/>
    <n v="1400"/>
    <s v="Allen Hawkins"/>
    <s v="M47"/>
    <s v="USCGC Romero FPO AA 57637"/>
    <s v="Landline"/>
    <s v="0541350439"/>
    <s v="10 AM - 7 PM"/>
    <n v="6"/>
    <s v="Available"/>
    <s v="CCTV, Alarm"/>
    <s v="32732"/>
    <d v="2024-07-19T00:00:00"/>
    <n v="7"/>
    <s v="Jul"/>
    <s v="725401"/>
    <s v="Jennifer Turner"/>
    <s v="709"/>
    <n v="910"/>
    <n v="8"/>
    <n v="2912"/>
    <n v="364"/>
    <n v="0.35"/>
    <n v="1019.1999999999999"/>
    <n v="0.35"/>
    <s v="₹3 K"/>
  </r>
  <r>
    <s v="Kerala"/>
    <s v="Kochi"/>
    <s v="Kids"/>
    <s v="Sweaters"/>
    <s v="90"/>
    <s v="416928"/>
    <s v="Rented"/>
    <d v="2020-09-21T00:00:00"/>
    <n v="950"/>
    <s v="Anthony Reese"/>
    <s v="M31"/>
    <s v="1409 Curry Isle West Christinaside, UT 18116"/>
    <s v="Landline"/>
    <s v="5531463500"/>
    <s v="11 AM - 8 PM"/>
    <n v="14"/>
    <s v="Available"/>
    <s v="Alarm"/>
    <s v="81236"/>
    <d v="2024-07-01T00:00:00"/>
    <n v="7"/>
    <s v="Jul"/>
    <s v="365671"/>
    <s v="Karen Cherry"/>
    <s v="601"/>
    <n v="1621"/>
    <n v="8"/>
    <n v="5187.2000000000007"/>
    <n v="648.40000000000009"/>
    <n v="0.28000000000000003"/>
    <n v="1452.4160000000004"/>
    <n v="0.28000000000000003"/>
    <s v="₹5 K"/>
  </r>
  <r>
    <s v="Tamil Nadu"/>
    <s v="Madurai"/>
    <s v="Women"/>
    <s v="Tops"/>
    <s v="86"/>
    <s v="426428"/>
    <s v="Rented"/>
    <d v="2020-02-18T00:00:00"/>
    <n v="1000"/>
    <s v="Charles Douglas"/>
    <s v="M26"/>
    <s v="PSC 4385, Box 5892 APO AE 24434"/>
    <s v="Landline"/>
    <s v="4172986472"/>
    <s v="10 AM - 7 PM"/>
    <n v="10"/>
    <s v="Available"/>
    <s v="None"/>
    <s v="87349"/>
    <d v="2024-07-22T00:00:00"/>
    <n v="7"/>
    <s v="Jul"/>
    <s v="552271"/>
    <s v="Michael Pace"/>
    <s v="904"/>
    <n v="700"/>
    <n v="1"/>
    <n v="280"/>
    <n v="280"/>
    <n v="0.35"/>
    <n v="98"/>
    <n v="0.35"/>
    <s v="₹280"/>
  </r>
  <r>
    <s v="Tamil Nadu"/>
    <s v="Madurai"/>
    <s v="Men"/>
    <s v="Skirts"/>
    <s v="8"/>
    <s v="405290"/>
    <s v="Rented"/>
    <d v="2022-06-16T00:00:00"/>
    <n v="1400"/>
    <s v="Joshua Steele"/>
    <s v="M71"/>
    <s v="3336 Williams Light Suite 913 North Dennis, WI 86874"/>
    <s v="Landline"/>
    <s v="4076263891"/>
    <s v="10 AM - 9 PM"/>
    <n v="14"/>
    <s v="Available"/>
    <s v="Alarm"/>
    <s v="66470"/>
    <d v="2024-07-13T00:00:00"/>
    <n v="7"/>
    <s v="Jul"/>
    <s v="437159"/>
    <s v="Brian Wood"/>
    <s v="615"/>
    <n v="979"/>
    <n v="1"/>
    <n v="391.6"/>
    <n v="391.6"/>
    <n v="0.22"/>
    <n v="86.152000000000001"/>
    <n v="0.22"/>
    <s v="₹391.6"/>
  </r>
  <r>
    <s v="Kerala"/>
    <s v="Kochi"/>
    <s v="Kids"/>
    <s v="Skirts"/>
    <s v="78"/>
    <s v="425390"/>
    <s v="Owned"/>
    <d v="2020-04-21T00:00:00"/>
    <n v="1200"/>
    <s v="Rhonda Gibson"/>
    <s v="M25"/>
    <s v="005 Mcdonald Parkway New Elizabethhaven, MI 42296"/>
    <s v="Mobile"/>
    <s v="7461196523"/>
    <s v="11 AM - 8 PM"/>
    <n v="10"/>
    <s v="Not Available"/>
    <s v="CCTV"/>
    <s v="37045"/>
    <d v="2024-07-06T00:00:00"/>
    <n v="7"/>
    <s v="Jul"/>
    <s v="938678"/>
    <s v="Russell Knight"/>
    <s v="534"/>
    <n v="1570"/>
    <n v="8"/>
    <n v="5024"/>
    <n v="628"/>
    <n v="0.28000000000000003"/>
    <n v="1406.72"/>
    <n v="0.28000000000000003"/>
    <s v="₹5 K"/>
  </r>
  <r>
    <s v="Maharashtra"/>
    <s v="Aurangabad"/>
    <s v="Women"/>
    <s v="Jeans"/>
    <s v="100"/>
    <s v="402992"/>
    <s v="Rented"/>
    <d v="2022-03-03T00:00:00"/>
    <n v="1200"/>
    <s v="Laura Walker"/>
    <s v="M12"/>
    <s v="3221 Harper Hollow Ianton, UT 58150"/>
    <s v="Mobile"/>
    <s v="7893229339"/>
    <s v="10 AM - 9 PM"/>
    <n v="17"/>
    <s v="Not Available"/>
    <s v="None"/>
    <s v="31954"/>
    <d v="2024-07-29T00:00:00"/>
    <n v="7"/>
    <s v="Jul"/>
    <s v="460833"/>
    <s v="Nicholas Farmer"/>
    <s v="994"/>
    <n v="1260"/>
    <n v="8"/>
    <n v="4032"/>
    <n v="504"/>
    <n v="0.35"/>
    <n v="1411.1999999999998"/>
    <n v="0.35"/>
    <s v="₹4 K"/>
  </r>
  <r>
    <s v="Tamil Nadu"/>
    <s v="Madurai"/>
    <s v="Men"/>
    <s v="Jackets"/>
    <s v="37"/>
    <s v="435827"/>
    <s v="Owned"/>
    <d v="2024-11-06T00:00:00"/>
    <n v="950"/>
    <s v="John Vega"/>
    <s v="M85"/>
    <s v="89914 Rodriguez Villages Suite 842 Kimberlyfurt, SD 47419"/>
    <s v="Mobile"/>
    <s v="8927515623"/>
    <s v="9 AM - 8 PM"/>
    <n v="20"/>
    <s v="Not Available"/>
    <s v="CCTV"/>
    <s v="41889"/>
    <d v="2024-07-08T00:00:00"/>
    <n v="7"/>
    <s v="Jul"/>
    <s v="541568"/>
    <s v="Ryan Holt"/>
    <s v="565"/>
    <n v="1210"/>
    <n v="6"/>
    <n v="2904"/>
    <n v="484"/>
    <n v="0.22"/>
    <n v="638.88"/>
    <n v="0.22"/>
    <s v="₹3 K"/>
  </r>
  <r>
    <s v="Maharashtra"/>
    <s v="Mumbai"/>
    <s v="Women"/>
    <s v="Sweaters"/>
    <s v="27"/>
    <s v="439641"/>
    <s v="Owned"/>
    <d v="2021-09-01T00:00:00"/>
    <n v="1100"/>
    <s v="Keith Townsend"/>
    <s v="M30"/>
    <s v="442 Colon Manor East Aliciamouth, CO 10618"/>
    <s v="Landline"/>
    <s v="0648506509"/>
    <s v="10 AM - 9 PM"/>
    <n v="17"/>
    <s v="Available"/>
    <s v="None"/>
    <s v="63646"/>
    <d v="2024-07-22T00:00:00"/>
    <n v="7"/>
    <s v="Jul"/>
    <s v="797549"/>
    <s v="Tiffany Lawrence DDS"/>
    <s v="228"/>
    <n v="940"/>
    <n v="5"/>
    <n v="1880"/>
    <n v="376"/>
    <n v="0.35"/>
    <n v="658"/>
    <n v="0.35"/>
    <s v="₹2 K"/>
  </r>
  <r>
    <s v="Maharashtra"/>
    <s v="Thane"/>
    <s v="Women"/>
    <s v="Hoodies"/>
    <s v="9"/>
    <s v="414096"/>
    <s v="Rented"/>
    <d v="2023-03-01T00:00:00"/>
    <n v="1400"/>
    <s v="Cheryl Holden"/>
    <s v="M25"/>
    <s v="707 Hayes Ridges Adrianbury, WA 46521"/>
    <s v="Landline"/>
    <s v="19145872845"/>
    <s v="9 AM - 8 PM"/>
    <n v="19"/>
    <s v="Available"/>
    <s v="None"/>
    <s v="26973"/>
    <d v="2024-07-07T00:00:00"/>
    <n v="7"/>
    <s v="Jul"/>
    <s v="681870"/>
    <s v="Belinda Roberts"/>
    <s v="519"/>
    <n v="1511"/>
    <n v="4"/>
    <n v="2417.6"/>
    <n v="604.4"/>
    <n v="0.35"/>
    <n v="846.16"/>
    <n v="0.35"/>
    <s v="₹2 K"/>
  </r>
  <r>
    <s v="Jharkhand"/>
    <s v="Ranchi"/>
    <s v="Kids"/>
    <s v="Shoes"/>
    <s v="62"/>
    <s v="439503"/>
    <s v="Owned"/>
    <d v="2023-11-29T00:00:00"/>
    <n v="1000"/>
    <s v="Katelyn Scott"/>
    <s v="M95"/>
    <s v="625 Jacqueline Shores Greenstad, CO 56265"/>
    <s v="Landline"/>
    <s v="3249464754"/>
    <s v="10 AM - 9 PM"/>
    <n v="7"/>
    <s v="Not Available"/>
    <s v="CCTV, Alarm"/>
    <s v="97735"/>
    <d v="2024-07-07T00:00:00"/>
    <n v="7"/>
    <s v="Jul"/>
    <s v="719256"/>
    <s v="Collin Johnston"/>
    <s v="765"/>
    <n v="2685"/>
    <n v="8"/>
    <n v="8592"/>
    <n v="1074"/>
    <n v="0.28000000000000003"/>
    <n v="2405.7600000000002"/>
    <n v="0.28000000000000003"/>
    <s v="₹9 K"/>
  </r>
  <r>
    <s v="Uttar Pradesh"/>
    <s v="Kanpur"/>
    <s v="Men"/>
    <s v="Hoodies"/>
    <s v="95"/>
    <s v="431633"/>
    <s v="Owned"/>
    <d v="2022-08-26T00:00:00"/>
    <n v="1200"/>
    <s v="James Zuniga"/>
    <s v="M28"/>
    <s v="2234 Dawson Plain Apt. 154 North Louis, DE 97362"/>
    <s v="Landline"/>
    <s v="4625908438"/>
    <s v="10 AM - 7 PM"/>
    <n v="17"/>
    <s v="Available"/>
    <s v="None"/>
    <s v="26439"/>
    <d v="2024-07-28T00:00:00"/>
    <n v="7"/>
    <s v="Jul"/>
    <s v="192076"/>
    <s v="Donna Huynh"/>
    <s v="538"/>
    <n v="2121"/>
    <n v="2"/>
    <n v="1696.8000000000002"/>
    <n v="848.40000000000009"/>
    <n v="0.22"/>
    <n v="373.29600000000005"/>
    <n v="0.22"/>
    <s v="₹2 K"/>
  </r>
  <r>
    <s v="Chhattisgarh"/>
    <s v="Chhattisgarh"/>
    <s v="Men"/>
    <s v="Tops"/>
    <s v="96"/>
    <s v="409589"/>
    <s v="Rented"/>
    <d v="2023-12-27T00:00:00"/>
    <n v="1100"/>
    <s v="Robert Jordan"/>
    <s v="M15"/>
    <s v="PSC 9907, Box 4664 APO AA 35283"/>
    <s v="Landline"/>
    <s v="0182323003"/>
    <s v="9 AM - 8 PM"/>
    <n v="16"/>
    <s v="Available"/>
    <s v="Alarm"/>
    <s v="74942"/>
    <d v="2024-07-05T00:00:00"/>
    <n v="7"/>
    <s v="Jul"/>
    <s v="198934"/>
    <s v="Victoria Stephens"/>
    <s v="421"/>
    <n v="849"/>
    <n v="4"/>
    <n v="1358.4"/>
    <n v="339.6"/>
    <n v="0.22"/>
    <n v="298.84800000000001"/>
    <n v="0.22"/>
    <s v="₹1 K"/>
  </r>
  <r>
    <s v="Maharashtra"/>
    <s v="Satara"/>
    <s v="Men"/>
    <s v="Shirts"/>
    <s v="63"/>
    <s v="423537"/>
    <s v="Rented"/>
    <d v="2023-08-22T00:00:00"/>
    <n v="1300"/>
    <s v="Wayne Ford"/>
    <s v="M51"/>
    <s v="34633 Angela Underpass Apt. 533 Meghanburgh, RI 58789"/>
    <s v="Mobile"/>
    <s v="9487935136"/>
    <s v="11 AM - 8 PM"/>
    <n v="9"/>
    <s v="Not Available"/>
    <s v="CCTV"/>
    <s v="35259"/>
    <d v="2024-07-08T00:00:00"/>
    <n v="7"/>
    <s v="Jul"/>
    <s v="801329"/>
    <s v="Gregory Wolfe"/>
    <s v="213"/>
    <n v="2138"/>
    <n v="1"/>
    <n v="855.2"/>
    <n v="855.2"/>
    <n v="0.22"/>
    <n v="188.14400000000001"/>
    <n v="0.22"/>
    <s v="₹855.2"/>
  </r>
  <r>
    <s v="Uttar Pradesh"/>
    <s v="Noida"/>
    <s v="Kids"/>
    <s v="Jackets"/>
    <s v="71"/>
    <s v="433775"/>
    <s v="Rented"/>
    <d v="2023-02-28T00:00:00"/>
    <n v="1200"/>
    <s v="Karen Rodriguez"/>
    <s v="M67"/>
    <s v="961 Scott Ports Suite 181 Cooperfort, TX 09454"/>
    <s v="Mobile"/>
    <s v="7363441001"/>
    <s v="11 AM - 8 PM"/>
    <n v="15"/>
    <s v="Available"/>
    <s v="CCTV"/>
    <s v="38291"/>
    <d v="2024-07-06T00:00:00"/>
    <n v="7"/>
    <s v="Jul"/>
    <s v="210846"/>
    <s v="Elizabeth Mitchell"/>
    <s v="542"/>
    <n v="2138"/>
    <n v="8"/>
    <n v="6841.6"/>
    <n v="855.2"/>
    <n v="0.28000000000000003"/>
    <n v="1915.6480000000004"/>
    <n v="0.28000000000000003"/>
    <s v="₹7 K"/>
  </r>
  <r>
    <s v="Maharashtra"/>
    <s v="Pune"/>
    <s v="Women"/>
    <s v="T-Shirts"/>
    <s v="78"/>
    <s v="409580"/>
    <s v="Owned"/>
    <d v="2021-12-02T00:00:00"/>
    <n v="1200"/>
    <s v="Nathan Walker"/>
    <s v="M45"/>
    <s v="808 Shelley Bridge Suite 018 Abigailstad, ME 69709"/>
    <s v="Mobile"/>
    <s v="7745934022"/>
    <s v="10 AM - 9 PM"/>
    <n v="4"/>
    <s v="Not Available"/>
    <s v="CCTV, Alarm"/>
    <s v="56726"/>
    <d v="2024-07-29T00:00:00"/>
    <n v="7"/>
    <s v="Jul"/>
    <s v="747338"/>
    <s v="James Winters"/>
    <s v="960"/>
    <n v="1741"/>
    <n v="2"/>
    <n v="1392.8000000000002"/>
    <n v="696.40000000000009"/>
    <n v="0.35"/>
    <n v="487.48"/>
    <n v="0.35"/>
    <s v="₹1 K"/>
  </r>
  <r>
    <s v="Tamil Nadu"/>
    <s v="Chennai"/>
    <s v="Women"/>
    <s v="Jackets"/>
    <s v="28"/>
    <s v="439457"/>
    <s v="Rented"/>
    <d v="2022-09-02T00:00:00"/>
    <n v="1400"/>
    <s v="Christina Olsen"/>
    <s v="M37"/>
    <s v="125 Rodriguez Ford Suite 670 Stoneborough, KS 95488"/>
    <s v="Landline"/>
    <s v="5141983847"/>
    <s v="10 AM - 9 PM"/>
    <n v="14"/>
    <s v="Not Available"/>
    <s v="Alarm"/>
    <s v="72648"/>
    <d v="2024-07-01T00:00:00"/>
    <n v="7"/>
    <s v="Jul"/>
    <s v="328058"/>
    <s v="Tracy Smith"/>
    <s v="275"/>
    <n v="2865"/>
    <n v="3"/>
    <n v="3438"/>
    <n v="1146"/>
    <n v="0.35"/>
    <n v="1203.3"/>
    <n v="0.35"/>
    <s v="₹3 K"/>
  </r>
  <r>
    <s v="Uttar Pradesh"/>
    <s v="Agra"/>
    <s v="Women"/>
    <s v="Sweaters"/>
    <s v="62"/>
    <s v="419640"/>
    <s v="Owned"/>
    <d v="2020-07-08T00:00:00"/>
    <n v="1000"/>
    <s v="Micheal Miller"/>
    <s v="M60"/>
    <s v="265 Kim Crossroad Suite 640 Antonioside, MD 15721"/>
    <s v="Landline"/>
    <s v="4550181785"/>
    <s v="9 AM - 8 PM"/>
    <n v="3"/>
    <s v="Available"/>
    <s v="None"/>
    <s v="84687"/>
    <d v="2024-07-25T00:00:00"/>
    <n v="7"/>
    <s v="Jul"/>
    <s v="417482"/>
    <s v="Dean Martin"/>
    <s v="648"/>
    <n v="1999"/>
    <n v="6"/>
    <n v="4797.6000000000004"/>
    <n v="799.6"/>
    <n v="0.35"/>
    <n v="1679.16"/>
    <n v="0.35"/>
    <s v="₹5 K"/>
  </r>
  <r>
    <s v="Karnataka"/>
    <s v="Mysuru"/>
    <s v="Kids"/>
    <s v="Hoodies"/>
    <s v="10"/>
    <s v="427371"/>
    <s v="Rented"/>
    <d v="2023-10-11T00:00:00"/>
    <n v="800"/>
    <s v="Michelle Perez"/>
    <s v="M68"/>
    <s v="09944 Schneider Trafficway Kennethborough, ME 42609"/>
    <s v="Mobile"/>
    <s v="6515818073"/>
    <s v="10 AM - 7 PM"/>
    <n v="19"/>
    <s v="Not Available"/>
    <s v="CCTV"/>
    <s v="41270"/>
    <d v="2024-07-14T00:00:00"/>
    <n v="7"/>
    <s v="Jul"/>
    <s v="357902"/>
    <s v="Michele Rice"/>
    <s v="962"/>
    <n v="2132"/>
    <n v="8"/>
    <n v="6822.4000000000015"/>
    <n v="852.80000000000018"/>
    <n v="0.28000000000000003"/>
    <n v="1910.2720000000006"/>
    <n v="0.28000000000000003"/>
    <s v="₹7 K"/>
  </r>
  <r>
    <s v="Telangana"/>
    <s v="Hyderabad"/>
    <s v="Men"/>
    <s v="Sweaters"/>
    <s v="13"/>
    <s v="423431"/>
    <s v="Rented"/>
    <d v="2021-04-26T00:00:00"/>
    <n v="1200"/>
    <s v="Mark Lopez"/>
    <s v="M67"/>
    <s v="718 Scott Brook Apt. 569 Hannaborough, PA 28186"/>
    <s v="Landline"/>
    <s v="17957229122"/>
    <s v="10 AM - 9 PM"/>
    <n v="3"/>
    <s v="Not Available"/>
    <s v="None"/>
    <s v="19752"/>
    <d v="2024-07-17T00:00:00"/>
    <n v="7"/>
    <s v="Jul"/>
    <s v="428913"/>
    <s v="Kimberly Jackson"/>
    <s v="396"/>
    <n v="2788"/>
    <n v="3"/>
    <n v="3345.6000000000004"/>
    <n v="1115.2"/>
    <n v="0.22"/>
    <n v="736.03200000000004"/>
    <n v="0.22"/>
    <s v="₹3 K"/>
  </r>
  <r>
    <s v="Maharashtra"/>
    <s v="Solapur"/>
    <s v="Women"/>
    <s v="Jackets"/>
    <s v="88"/>
    <s v="408417"/>
    <s v="Owned"/>
    <d v="2021-04-14T00:00:00"/>
    <n v="1400"/>
    <s v="Michael Lang"/>
    <s v="M31"/>
    <s v="Unit 3144 Box 6021 DPO AA 91882"/>
    <s v="Landline"/>
    <s v="16200862046"/>
    <s v="11 AM - 8 PM"/>
    <n v="12"/>
    <s v="Not Available"/>
    <s v="Alarm"/>
    <s v="99894"/>
    <d v="2024-07-15T00:00:00"/>
    <n v="7"/>
    <s v="Jul"/>
    <s v="598263"/>
    <s v="Phyllis Smith"/>
    <s v="739"/>
    <n v="1323"/>
    <n v="6"/>
    <n v="3175.2000000000003"/>
    <n v="529.20000000000005"/>
    <n v="0.35"/>
    <n v="1111.32"/>
    <n v="0.35"/>
    <s v="₹3 K"/>
  </r>
  <r>
    <s v="Uttar Pradesh"/>
    <s v="Meerut"/>
    <s v="Kids"/>
    <s v="Hoodies"/>
    <s v="43"/>
    <s v="418019"/>
    <s v="Owned"/>
    <d v="2023-04-04T00:00:00"/>
    <n v="1200"/>
    <s v="Melissa Jones"/>
    <s v="M78"/>
    <s v="6199 Jessica Neck Apt. 884 Marissaborough, OH 46080"/>
    <s v="Landline"/>
    <s v="5359656760"/>
    <s v="11 AM - 8 PM"/>
    <n v="15"/>
    <s v="Not Available"/>
    <s v="None"/>
    <s v="99137"/>
    <d v="2024-07-29T00:00:00"/>
    <n v="7"/>
    <s v="Jul"/>
    <s v="457757"/>
    <s v="Donald Becker"/>
    <s v="352"/>
    <n v="1119"/>
    <n v="8"/>
    <n v="3580.8"/>
    <n v="447.6"/>
    <n v="0.28000000000000003"/>
    <n v="1002.6240000000001"/>
    <n v="0.28000000000000003"/>
    <s v="₹4 K"/>
  </r>
  <r>
    <s v="Karnataka"/>
    <s v="Bengaluru"/>
    <s v="Women"/>
    <s v="Hoodies"/>
    <s v="73"/>
    <s v="419311"/>
    <s v="Rented"/>
    <d v="2020-12-17T00:00:00"/>
    <n v="950"/>
    <s v="Jaime Christensen"/>
    <s v="M26"/>
    <s v="225 Christine Port Tonyaberg, AR 17443"/>
    <s v="Mobile"/>
    <s v="8266188693"/>
    <s v="10 AM - 7 PM"/>
    <n v="14"/>
    <s v="Available"/>
    <s v="Alarm"/>
    <s v="20087"/>
    <d v="2024-07-18T00:00:00"/>
    <n v="7"/>
    <s v="Jul"/>
    <s v="619829"/>
    <s v="Matthew Garcia"/>
    <s v="744"/>
    <n v="2711"/>
    <n v="7"/>
    <n v="7590.8"/>
    <n v="1084.4000000000001"/>
    <n v="0.35"/>
    <n v="2656.7799999999997"/>
    <n v="0.35"/>
    <s v="₹8 K"/>
  </r>
  <r>
    <s v="Andhra Pradesh"/>
    <s v="Visakhapatnam"/>
    <s v="Women"/>
    <s v="Tops"/>
    <s v="60"/>
    <s v="404646"/>
    <s v="Rented"/>
    <d v="2022-08-02T00:00:00"/>
    <n v="1000"/>
    <s v="Thomas Jennings"/>
    <s v="M79"/>
    <s v="37396 Garcia Common Jayview, OK 03128"/>
    <s v="Landline"/>
    <s v="3310402266"/>
    <s v="10 AM - 9 PM"/>
    <n v="4"/>
    <s v="Not Available"/>
    <s v="CCTV"/>
    <s v="81428"/>
    <d v="2024-07-10T00:00:00"/>
    <n v="7"/>
    <s v="Jul"/>
    <s v="906193"/>
    <s v="Brandon Mcguire"/>
    <s v="377"/>
    <n v="1136"/>
    <n v="2"/>
    <n v="908.80000000000007"/>
    <n v="454.40000000000003"/>
    <n v="0.35"/>
    <n v="318.08"/>
    <n v="0.35"/>
    <s v="₹908.8"/>
  </r>
  <r>
    <s v="Maharashtra"/>
    <s v="Solapur"/>
    <s v="Women"/>
    <s v="Shoes"/>
    <s v="29"/>
    <s v="414766"/>
    <s v="Rented"/>
    <d v="2022-03-24T00:00:00"/>
    <n v="800"/>
    <s v="Corey Charles"/>
    <s v="M12"/>
    <s v="87009 Zimmerman Isle Lake Gabriella, IL 80104"/>
    <s v="Mobile"/>
    <s v="6022642229"/>
    <s v="11 AM - 8 PM"/>
    <n v="19"/>
    <s v="Available"/>
    <s v="None"/>
    <s v="78831"/>
    <d v="2024-07-06T00:00:00"/>
    <n v="7"/>
    <s v="Jul"/>
    <s v="414407"/>
    <s v="Mallory Harris"/>
    <s v="642"/>
    <n v="2603"/>
    <n v="7"/>
    <n v="7288.4000000000015"/>
    <n v="1041.2000000000003"/>
    <n v="0.35"/>
    <n v="2550.9400000000005"/>
    <n v="0.35"/>
    <s v="₹7 K"/>
  </r>
  <r>
    <s v="Karnataka"/>
    <s v="Bengaluru"/>
    <s v="Women"/>
    <s v="Pants"/>
    <s v="59"/>
    <s v="415263"/>
    <s v="Rented"/>
    <d v="2023-10-06T00:00:00"/>
    <n v="800"/>
    <s v="Ashley Ayala"/>
    <s v="M86"/>
    <s v="189 Williams Ferry Suite 125 South Travis, AZ 47053"/>
    <s v="Mobile"/>
    <s v="8957401723"/>
    <s v="11 AM - 8 PM"/>
    <n v="20"/>
    <s v="Not Available"/>
    <s v="None"/>
    <s v="31981"/>
    <d v="2024-07-06T00:00:00"/>
    <n v="7"/>
    <s v="Jul"/>
    <s v="574654"/>
    <s v="Sherry Yates"/>
    <s v="606"/>
    <n v="2819"/>
    <n v="5"/>
    <n v="5638"/>
    <n v="1127.5999999999999"/>
    <n v="0.35"/>
    <n v="1973.3"/>
    <n v="0.35"/>
    <s v="₹6 K"/>
  </r>
  <r>
    <s v="West Bengal"/>
    <s v="Kolkata"/>
    <s v="Kids"/>
    <s v="T-Shirts"/>
    <s v="12"/>
    <s v="430138"/>
    <s v="Rented"/>
    <d v="2020-03-23T00:00:00"/>
    <n v="1000"/>
    <s v="Philip Murray"/>
    <s v="M5"/>
    <s v="USS Vega FPO AE 50100"/>
    <s v="Mobile"/>
    <s v="7364950430"/>
    <s v="11 AM - 8 PM"/>
    <n v="9"/>
    <s v="Available"/>
    <s v="None"/>
    <s v="53460"/>
    <d v="2024-07-24T00:00:00"/>
    <n v="7"/>
    <s v="Jul"/>
    <s v="433485"/>
    <s v="Billy Peterson"/>
    <s v="731"/>
    <n v="859"/>
    <n v="8"/>
    <n v="2748.8"/>
    <n v="343.6"/>
    <n v="0.28000000000000003"/>
    <n v="769.6640000000001"/>
    <n v="0.28000000000000003"/>
    <s v="₹3 K"/>
  </r>
  <r>
    <s v="Madhya Pradesh"/>
    <s v="Bhopal"/>
    <s v="Kids"/>
    <s v="T-Shirts"/>
    <s v="82"/>
    <s v="430766"/>
    <s v="Rented"/>
    <d v="2024-07-06T00:00:00"/>
    <n v="1300"/>
    <s v="Dr. Randy Martinez"/>
    <s v="M69"/>
    <s v="259 Paul Stravenue Lake Sherryberg, ID 01266"/>
    <s v="Landline"/>
    <s v="4060301853"/>
    <s v="10 AM - 7 PM"/>
    <n v="14"/>
    <s v="Not Available"/>
    <s v="CCTV, Alarm"/>
    <s v="94309"/>
    <d v="2024-07-21T00:00:00"/>
    <n v="7"/>
    <s v="Jul"/>
    <s v="382849"/>
    <s v="David Sandoval"/>
    <s v="688"/>
    <n v="2280"/>
    <n v="5"/>
    <n v="4560"/>
    <n v="912"/>
    <n v="0.28000000000000003"/>
    <n v="1276.8000000000002"/>
    <n v="0.28000000000000003"/>
    <s v="₹5 K"/>
  </r>
  <r>
    <s v="Tamil Nadu"/>
    <s v="Madurai"/>
    <s v="Kids"/>
    <s v="Hoodies"/>
    <s v="20"/>
    <s v="427925"/>
    <s v="Rented"/>
    <d v="2022-04-17T00:00:00"/>
    <n v="1200"/>
    <s v="Jeffrey Castro"/>
    <s v="M19"/>
    <s v="USS Leon FPO AA 69702"/>
    <s v="Landline"/>
    <s v="0343816594"/>
    <s v="11 AM - 8 PM"/>
    <n v="6"/>
    <s v="Not Available"/>
    <s v="CCTV"/>
    <s v="89998"/>
    <d v="2024-07-14T00:00:00"/>
    <n v="7"/>
    <s v="Jul"/>
    <s v="555173"/>
    <s v="Bradley Anthony"/>
    <s v="944"/>
    <n v="2606"/>
    <n v="4"/>
    <n v="4169.6000000000004"/>
    <n v="1042.4000000000001"/>
    <n v="0.28000000000000003"/>
    <n v="1167.4880000000003"/>
    <n v="0.28000000000000003"/>
    <s v="₹4 K"/>
  </r>
  <r>
    <s v="Tamil Nadu"/>
    <s v="Coimbatore"/>
    <s v="Kids"/>
    <s v="Skirts"/>
    <s v="9"/>
    <s v="415210"/>
    <s v="Owned"/>
    <d v="2024-10-12T00:00:00"/>
    <n v="1300"/>
    <s v="Erin Gardner"/>
    <s v="M52"/>
    <s v="21025 Middleton Villages Port Kimberly, OH 53100"/>
    <s v="Mobile"/>
    <s v="7477863268"/>
    <s v="11 AM - 8 PM"/>
    <n v="5"/>
    <s v="Not Available"/>
    <s v="CCTV"/>
    <s v="63581"/>
    <d v="2024-07-26T00:00:00"/>
    <n v="7"/>
    <s v="Jul"/>
    <s v="374281"/>
    <s v="Stephen Harris"/>
    <s v="791"/>
    <n v="2417"/>
    <n v="5"/>
    <n v="4834"/>
    <n v="966.8"/>
    <n v="0.28000000000000003"/>
    <n v="1353.5200000000002"/>
    <n v="0.28000000000000003"/>
    <s v="₹5 K"/>
  </r>
  <r>
    <s v="Maharashtra"/>
    <s v="Aurangabad"/>
    <s v="Men"/>
    <s v="Pants"/>
    <s v="45"/>
    <s v="410658"/>
    <s v="Owned"/>
    <d v="2021-04-18T00:00:00"/>
    <n v="950"/>
    <s v="Gary Rivers"/>
    <s v="M98"/>
    <s v="97050 Hernandez Alley Suite 080 Christopherville, HI 62278"/>
    <s v="Landline"/>
    <s v="0518330719"/>
    <s v="11 AM - 8 PM"/>
    <n v="15"/>
    <s v="Not Available"/>
    <s v="None"/>
    <s v="61944"/>
    <d v="2024-07-26T00:00:00"/>
    <n v="7"/>
    <s v="Jul"/>
    <s v="447774"/>
    <s v="James Lopez"/>
    <s v="494"/>
    <n v="1733"/>
    <n v="6"/>
    <n v="4159.2"/>
    <n v="693.19999999999993"/>
    <n v="0.22"/>
    <n v="915.024"/>
    <n v="0.22"/>
    <s v="₹4 K"/>
  </r>
  <r>
    <s v="Jammu and Kashmir"/>
    <s v="Jammu"/>
    <s v="Kids"/>
    <s v="Skirts"/>
    <s v="79"/>
    <s v="425974"/>
    <s v="Rented"/>
    <d v="2021-06-29T00:00:00"/>
    <n v="1300"/>
    <s v="Franklin Johnson"/>
    <s v="M47"/>
    <s v="589 Heath Mountain Dixonfort, WY 83124"/>
    <s v="Landline"/>
    <s v="2440849553"/>
    <s v="11 AM - 8 PM"/>
    <n v="9"/>
    <s v="Available"/>
    <s v="Alarm"/>
    <s v="11907"/>
    <d v="2024-07-20T00:00:00"/>
    <n v="7"/>
    <s v="Jul"/>
    <s v="146483"/>
    <s v="Donna Adams"/>
    <s v="844"/>
    <n v="1747"/>
    <n v="5"/>
    <n v="3494"/>
    <n v="698.8"/>
    <n v="0.28000000000000003"/>
    <n v="978.32"/>
    <n v="0.28000000000000003"/>
    <s v="₹3 K"/>
  </r>
  <r>
    <s v="Madhya Pradesh"/>
    <s v="Bhopal"/>
    <s v="Women"/>
    <s v="Jeans"/>
    <s v="78"/>
    <s v="405162"/>
    <s v="Rented"/>
    <d v="2022-03-17T00:00:00"/>
    <n v="1200"/>
    <s v="Rebecca Cook"/>
    <s v="M33"/>
    <s v="56934 Garrett Ferry Kirkstad, MT 44573"/>
    <s v="Landline"/>
    <s v="5063267523"/>
    <s v="10 AM - 7 PM"/>
    <n v="9"/>
    <s v="Available"/>
    <s v="CCTV"/>
    <s v="26265"/>
    <d v="2024-07-28T00:00:00"/>
    <n v="7"/>
    <s v="Jul"/>
    <s v="274758"/>
    <s v="Steven Hanna"/>
    <s v="703"/>
    <n v="1769"/>
    <n v="4"/>
    <n v="2830.4"/>
    <n v="707.6"/>
    <n v="0.35"/>
    <n v="990.64"/>
    <n v="0.35"/>
    <s v="₹3 K"/>
  </r>
  <r>
    <s v="Maharashtra"/>
    <s v="Mumbai"/>
    <s v="Women"/>
    <s v="Tops"/>
    <s v="86"/>
    <s v="406468"/>
    <s v="Owned"/>
    <d v="2022-12-19T00:00:00"/>
    <n v="1200"/>
    <s v="Meghan Williams"/>
    <s v="M56"/>
    <s v="24101 Smith Flats Pooleshire, ND 46596"/>
    <s v="Landline"/>
    <s v="14964493786"/>
    <s v="11 AM - 8 PM"/>
    <n v="7"/>
    <s v="Available"/>
    <s v="CCTV"/>
    <s v="49093"/>
    <d v="2024-07-22T00:00:00"/>
    <n v="7"/>
    <s v="Jul"/>
    <s v="865765"/>
    <s v="Elizabeth Huynh"/>
    <s v="338"/>
    <n v="1756"/>
    <n v="6"/>
    <n v="4214.4000000000015"/>
    <n v="702.4000000000002"/>
    <n v="0.35"/>
    <n v="1475.0400000000004"/>
    <n v="0.35"/>
    <s v="₹4 K"/>
  </r>
  <r>
    <s v="West Bengal"/>
    <s v="Kolkata"/>
    <s v="Men"/>
    <s v="Hoodies"/>
    <s v="9"/>
    <s v="425700"/>
    <s v="Rented"/>
    <d v="2022-01-10T00:00:00"/>
    <n v="800"/>
    <s v="Donald Randall"/>
    <s v="M73"/>
    <s v="218 Harrell Square South Michael, MO 87864"/>
    <s v="Landline"/>
    <s v="5072068699"/>
    <s v="9 AM - 8 PM"/>
    <n v="16"/>
    <s v="Not Available"/>
    <s v="Alarm"/>
    <s v="78368"/>
    <d v="2024-07-15T00:00:00"/>
    <n v="7"/>
    <s v="Jul"/>
    <s v="536085"/>
    <s v="Matthew Li"/>
    <s v="235"/>
    <n v="2277"/>
    <n v="2"/>
    <n v="1821.6000000000001"/>
    <n v="910.80000000000007"/>
    <n v="0.22"/>
    <n v="400.75200000000001"/>
    <n v="0.22"/>
    <s v="₹2 K"/>
  </r>
  <r>
    <s v="Chandigarh"/>
    <s v="Chandigarh"/>
    <s v="Men"/>
    <s v="Shirts"/>
    <s v="72"/>
    <s v="438426"/>
    <s v="Owned"/>
    <d v="2022-11-22T00:00:00"/>
    <n v="1000"/>
    <s v="Suzanne Rodriguez"/>
    <s v="M89"/>
    <s v="24725 Coleman Prairie Dianeborough, MN 21114"/>
    <s v="Landline"/>
    <s v="1175749678"/>
    <s v="10 AM - 9 PM"/>
    <n v="13"/>
    <s v="Available"/>
    <s v="Alarm"/>
    <s v="81128"/>
    <d v="2024-07-06T00:00:00"/>
    <n v="7"/>
    <s v="Jul"/>
    <s v="970622"/>
    <s v="Grant Gilbert"/>
    <s v="654"/>
    <n v="1424"/>
    <n v="7"/>
    <n v="3987.2000000000003"/>
    <n v="569.6"/>
    <n v="0.22"/>
    <n v="877.18400000000008"/>
    <n v="0.22"/>
    <s v="₹4 K"/>
  </r>
  <r>
    <s v="Gujarat"/>
    <s v="Surat"/>
    <s v="Kids"/>
    <s v="Hoodies"/>
    <s v="97"/>
    <s v="437618"/>
    <s v="Rented"/>
    <d v="2022-09-24T00:00:00"/>
    <n v="1200"/>
    <s v="Jeremy Thomas"/>
    <s v="M60"/>
    <s v="59967 Susan Mountains Suite 938 Amandastad, ID 81507"/>
    <s v="Landline"/>
    <s v="16912620876"/>
    <s v="11 AM - 8 PM"/>
    <n v="14"/>
    <s v="Available"/>
    <s v="CCTV"/>
    <s v="41113"/>
    <d v="2024-07-19T00:00:00"/>
    <n v="7"/>
    <s v="Jul"/>
    <s v="989832"/>
    <s v="Noah Mitchell"/>
    <s v="643"/>
    <n v="2001"/>
    <n v="7"/>
    <n v="5602.8"/>
    <n v="800.4"/>
    <n v="0.28000000000000003"/>
    <n v="1568.7840000000001"/>
    <n v="0.28000000000000003"/>
    <s v="₹6 K"/>
  </r>
  <r>
    <s v="Maharashtra"/>
    <s v="Pune"/>
    <s v="Kids"/>
    <s v="Jackets"/>
    <s v="84"/>
    <s v="407851"/>
    <s v="Rented"/>
    <d v="2021-03-23T00:00:00"/>
    <n v="1100"/>
    <s v="William Freeman"/>
    <s v="M92"/>
    <s v="181 Kristin Streets Carlashire, TX 46749"/>
    <s v="Landline"/>
    <s v="0047988282"/>
    <s v="11 AM - 8 PM"/>
    <n v="10"/>
    <s v="Not Available"/>
    <s v="None"/>
    <s v="80921"/>
    <d v="2024-07-31T00:00:00"/>
    <n v="7"/>
    <s v="Jul"/>
    <s v="754703"/>
    <s v="Thomas Lane"/>
    <s v="597"/>
    <n v="2728"/>
    <n v="4"/>
    <n v="4364.8"/>
    <n v="1091.2"/>
    <n v="0.28000000000000003"/>
    <n v="1222.1440000000002"/>
    <n v="0.28000000000000003"/>
    <s v="₹4 K"/>
  </r>
  <r>
    <s v="Maharashtra"/>
    <s v="Aurangabad"/>
    <s v="Men"/>
    <s v="Dresses"/>
    <s v="75"/>
    <s v="428469"/>
    <s v="Rented"/>
    <d v="2023-08-03T00:00:00"/>
    <n v="1100"/>
    <s v="Todd Gibson"/>
    <s v="M99"/>
    <s v="3838 Compton Centers Adamsside, ME 23994"/>
    <s v="Landline"/>
    <s v="19029495502"/>
    <s v="10 AM - 7 PM"/>
    <n v="5"/>
    <s v="Not Available"/>
    <s v="CCTV, Alarm"/>
    <s v="49391"/>
    <d v="2024-07-28T00:00:00"/>
    <n v="7"/>
    <s v="Jul"/>
    <s v="215678"/>
    <s v="Dakota Walker"/>
    <s v="208"/>
    <n v="683"/>
    <n v="3"/>
    <n v="819.6"/>
    <n v="273.2"/>
    <n v="0.22"/>
    <n v="180.31200000000001"/>
    <n v="0.22"/>
    <s v="₹819.6"/>
  </r>
  <r>
    <s v="Maharashtra"/>
    <s v="Nagpur"/>
    <s v="Women"/>
    <s v="Pants"/>
    <s v="14"/>
    <s v="426550"/>
    <s v="Rented"/>
    <d v="2024-09-12T00:00:00"/>
    <n v="1300"/>
    <s v="Steven Fernandez"/>
    <s v="M81"/>
    <s v="1247 Stephen Underpass Apt. 103 New Jean, HI 42405"/>
    <s v="Landline"/>
    <s v="1382563229"/>
    <s v="11 AM - 8 PM"/>
    <n v="3"/>
    <s v="Available"/>
    <s v="CCTV"/>
    <s v="16079"/>
    <d v="2024-07-18T00:00:00"/>
    <n v="7"/>
    <s v="Jul"/>
    <s v="294743"/>
    <s v="Ashley Cochran"/>
    <s v="824"/>
    <n v="2694"/>
    <n v="3"/>
    <n v="3232.8"/>
    <n v="1077.6000000000001"/>
    <n v="0.35"/>
    <n v="1131.48"/>
    <n v="0.35"/>
    <s v="₹3 K"/>
  </r>
  <r>
    <s v="Maharashtra"/>
    <s v="Nashik"/>
    <s v="Men"/>
    <s v="Dresses"/>
    <s v="52"/>
    <s v="413296"/>
    <s v="Owned"/>
    <d v="2023-11-02T00:00:00"/>
    <n v="1000"/>
    <s v="Carolyn Jones"/>
    <s v="M61"/>
    <s v="29678 Laura Islands Suite 835 Port Vincentland, DC 04949"/>
    <s v="Landline"/>
    <s v="1749759093"/>
    <s v="10 AM - 7 PM"/>
    <n v="13"/>
    <s v="Available"/>
    <s v="CCTV"/>
    <s v="32966"/>
    <d v="2024-07-16T00:00:00"/>
    <n v="7"/>
    <s v="Jul"/>
    <s v="898019"/>
    <s v="Rachel Burch"/>
    <s v="893"/>
    <n v="2564"/>
    <n v="1"/>
    <n v="1025.6000000000001"/>
    <n v="1025.6000000000001"/>
    <n v="0.22"/>
    <n v="225.63200000000003"/>
    <n v="0.22"/>
    <s v="₹1 K"/>
  </r>
  <r>
    <s v="Maharashtra"/>
    <s v="Jalna"/>
    <s v="Men"/>
    <s v="Dresses"/>
    <s v="18"/>
    <s v="406459"/>
    <s v="Owned"/>
    <d v="2020-08-22T00:00:00"/>
    <n v="1100"/>
    <s v="Warren May"/>
    <s v="M43"/>
    <s v="7121 Mario Islands Tabithaberg, KS 80359"/>
    <s v="Mobile"/>
    <s v="9716577340"/>
    <s v="9 AM - 8 PM"/>
    <n v="17"/>
    <s v="Available"/>
    <s v="CCTV, Alarm"/>
    <s v="56624"/>
    <d v="2024-07-16T00:00:00"/>
    <n v="7"/>
    <s v="Jul"/>
    <s v="859339"/>
    <s v="Cameron Smith"/>
    <s v="657"/>
    <n v="1268"/>
    <n v="8"/>
    <n v="4057.6000000000004"/>
    <n v="507.20000000000005"/>
    <n v="0.22"/>
    <n v="892.67200000000014"/>
    <n v="0.22"/>
    <s v="₹4 K"/>
  </r>
  <r>
    <s v="Maharashtra"/>
    <s v="Thane"/>
    <s v="Kids"/>
    <s v="Dresses"/>
    <s v="19"/>
    <s v="427669"/>
    <s v="Rented"/>
    <d v="2023-07-22T00:00:00"/>
    <n v="1300"/>
    <s v="Frederick Hansen"/>
    <s v="M68"/>
    <s v="1179 Foster Hills East Justinport, SD 39778"/>
    <s v="Landline"/>
    <s v="1993503822"/>
    <s v="9 AM - 8 PM"/>
    <n v="3"/>
    <s v="Not Available"/>
    <s v="CCTV, Alarm"/>
    <s v="40529"/>
    <d v="2024-07-21T00:00:00"/>
    <n v="7"/>
    <s v="Jul"/>
    <s v="262873"/>
    <s v="Amy Johnston"/>
    <s v="725"/>
    <n v="1320"/>
    <n v="1"/>
    <n v="528"/>
    <n v="528"/>
    <n v="0.28000000000000003"/>
    <n v="147.84"/>
    <n v="0.28000000000000003"/>
    <s v="₹528"/>
  </r>
  <r>
    <s v="Gujarat"/>
    <s v="Ahmedabad"/>
    <s v="Kids"/>
    <s v="Skirts"/>
    <s v="100"/>
    <s v="437229"/>
    <s v="Rented"/>
    <d v="2024-08-13T00:00:00"/>
    <n v="1200"/>
    <s v="Kimberly Alvarez"/>
    <s v="M20"/>
    <s v="USNV Jones FPO AA 46194"/>
    <s v="Landline"/>
    <s v="0873930884"/>
    <s v="9 AM - 8 PM"/>
    <n v="9"/>
    <s v="Available"/>
    <s v="None"/>
    <s v="48475"/>
    <d v="2024-07-22T00:00:00"/>
    <n v="7"/>
    <s v="Jul"/>
    <s v="594965"/>
    <s v="Shannon Thompson"/>
    <s v="313"/>
    <n v="2040"/>
    <n v="8"/>
    <n v="6528"/>
    <n v="816"/>
    <n v="0.28000000000000003"/>
    <n v="1827.8400000000001"/>
    <n v="0.28000000000000003"/>
    <s v="₹7 K"/>
  </r>
  <r>
    <s v="Madhya Pradesh"/>
    <s v="Bhopal"/>
    <s v="Kids"/>
    <s v="Shirts"/>
    <s v="28"/>
    <s v="437703"/>
    <s v="Owned"/>
    <d v="2022-04-17T00:00:00"/>
    <n v="1400"/>
    <s v="Edward Hendrix"/>
    <s v="M3"/>
    <s v="84706 Zachary Walk New Michelle, AR 88854"/>
    <s v="Landline"/>
    <s v="3098761525"/>
    <s v="9 AM - 8 PM"/>
    <n v="12"/>
    <s v="Available"/>
    <s v="Alarm"/>
    <s v="28934"/>
    <d v="2024-07-24T00:00:00"/>
    <n v="7"/>
    <s v="Jul"/>
    <s v="922706"/>
    <s v="Jonathan Reilly"/>
    <s v="290"/>
    <n v="2023"/>
    <n v="2"/>
    <n v="1618.4"/>
    <n v="809.2"/>
    <n v="0.28000000000000003"/>
    <n v="453.15200000000004"/>
    <n v="0.28000000000000003"/>
    <s v="₹2 K"/>
  </r>
  <r>
    <s v="Puducherry"/>
    <s v="Pondicherry"/>
    <s v="Kids"/>
    <s v="Pants"/>
    <s v="74"/>
    <s v="412827"/>
    <s v="Owned"/>
    <d v="2024-06-08T00:00:00"/>
    <n v="1200"/>
    <s v="Felicia Moody"/>
    <s v="M25"/>
    <s v="8564 Joseph Summit Rosetown, MO 75676"/>
    <s v="Landline"/>
    <s v="14721961388"/>
    <s v="11 AM - 8 PM"/>
    <n v="8"/>
    <s v="Not Available"/>
    <s v="None"/>
    <s v="32505"/>
    <d v="2024-07-15T00:00:00"/>
    <n v="7"/>
    <s v="Jul"/>
    <s v="564442"/>
    <s v="Gerald Day"/>
    <s v="595"/>
    <n v="1702"/>
    <n v="8"/>
    <n v="5446.4000000000015"/>
    <n v="680.80000000000018"/>
    <n v="0.28000000000000003"/>
    <n v="1524.9920000000006"/>
    <n v="0.28000000000000003"/>
    <s v="₹5 K"/>
  </r>
  <r>
    <s v="Rajasthan"/>
    <s v="Jaipur"/>
    <s v="Women"/>
    <s v="Shirts"/>
    <s v="3"/>
    <s v="439152"/>
    <s v="Rented"/>
    <d v="2022-05-11T00:00:00"/>
    <n v="800"/>
    <s v="Mr. Allen Williams"/>
    <s v="M29"/>
    <s v="79198 Albert Key North Erikaland, KY 29129"/>
    <s v="Landline"/>
    <s v="3263615654"/>
    <s v="11 AM - 8 PM"/>
    <n v="6"/>
    <s v="Not Available"/>
    <s v="CCTV, Alarm"/>
    <s v="46947"/>
    <d v="2024-07-14T00:00:00"/>
    <n v="7"/>
    <s v="Jul"/>
    <s v="638064"/>
    <s v="William Williams"/>
    <s v="850"/>
    <n v="1469"/>
    <n v="4"/>
    <n v="2350.4"/>
    <n v="587.6"/>
    <n v="0.35"/>
    <n v="822.64"/>
    <n v="0.35"/>
    <s v="₹2 K"/>
  </r>
  <r>
    <s v="Kerala"/>
    <s v="Kochi"/>
    <s v="Women"/>
    <s v="Tops"/>
    <s v="99"/>
    <s v="417177"/>
    <s v="Rented"/>
    <d v="2024-10-10T00:00:00"/>
    <n v="1100"/>
    <s v="Timothy Moore"/>
    <s v="M52"/>
    <s v="522 Smith Islands Apt. 962 Smithfurt, WY 81171"/>
    <s v="Mobile"/>
    <s v="9156390601"/>
    <s v="11 AM - 8 PM"/>
    <n v="8"/>
    <s v="Not Available"/>
    <s v="Alarm"/>
    <s v="39649"/>
    <d v="2024-07-07T00:00:00"/>
    <n v="7"/>
    <s v="Jul"/>
    <s v="799363"/>
    <s v="Jamie Gonzalez"/>
    <s v="581"/>
    <n v="1014"/>
    <n v="4"/>
    <n v="1622.4"/>
    <n v="405.6"/>
    <n v="0.35"/>
    <n v="567.84"/>
    <n v="0.35"/>
    <s v="₹2 K"/>
  </r>
  <r>
    <s v="Bihar"/>
    <s v="Patna"/>
    <s v="Kids"/>
    <s v="Sweaters"/>
    <s v="31"/>
    <s v="416092"/>
    <s v="Owned"/>
    <d v="2021-04-11T00:00:00"/>
    <n v="1300"/>
    <s v="Michael Ponce"/>
    <s v="M29"/>
    <s v="007 Jennifer Flats Bryantmouth, UT 36955"/>
    <s v="Landline"/>
    <s v="2805086871"/>
    <s v="10 AM - 9 PM"/>
    <n v="12"/>
    <s v="Not Available"/>
    <s v="Alarm"/>
    <s v="85405"/>
    <d v="2024-07-28T00:00:00"/>
    <n v="7"/>
    <s v="Jul"/>
    <s v="581254"/>
    <s v="Matthew White"/>
    <s v="518"/>
    <n v="1641"/>
    <n v="3"/>
    <n v="1969.2"/>
    <n v="656.4"/>
    <n v="0.28000000000000003"/>
    <n v="551.37600000000009"/>
    <n v="0.28000000000000003"/>
    <s v="₹2 K"/>
  </r>
  <r>
    <s v="Telangana"/>
    <s v="Hyderabad"/>
    <s v="Women"/>
    <s v="Pants"/>
    <s v="11"/>
    <s v="432820"/>
    <s v="Rented"/>
    <d v="2021-11-19T00:00:00"/>
    <n v="1200"/>
    <s v="Dustin French"/>
    <s v="M28"/>
    <s v="76598 Bradley Mill Suite 106 Randallstad, PA 26292"/>
    <s v="Landline"/>
    <s v="16661112531"/>
    <s v="9 AM - 8 PM"/>
    <n v="4"/>
    <s v="Available"/>
    <s v="CCTV, Alarm"/>
    <s v="87673"/>
    <d v="2024-07-23T00:00:00"/>
    <n v="7"/>
    <s v="Jul"/>
    <s v="504749"/>
    <s v="Stephanie Evans MD"/>
    <s v="672"/>
    <n v="1951"/>
    <n v="8"/>
    <n v="6243.2000000000007"/>
    <n v="780.40000000000009"/>
    <n v="0.35"/>
    <n v="2185.12"/>
    <n v="0.35"/>
    <s v="₹6 K"/>
  </r>
  <r>
    <s v="Maharashtra"/>
    <s v="Satara"/>
    <s v="Kids"/>
    <s v="Sweaters"/>
    <s v="82"/>
    <s v="420296"/>
    <s v="Owned"/>
    <d v="2021-09-22T00:00:00"/>
    <n v="950"/>
    <s v="Patricia Rhodes"/>
    <s v="M17"/>
    <s v="264 Goodwin Mountain Suite 950 New Savannah, LA 51140"/>
    <s v="Landline"/>
    <s v="5319372354"/>
    <s v="11 AM - 8 PM"/>
    <n v="19"/>
    <s v="Available"/>
    <s v="Alarm"/>
    <s v="34338"/>
    <d v="2024-07-25T00:00:00"/>
    <n v="7"/>
    <s v="Jul"/>
    <s v="527616"/>
    <s v="Amanda Thompson"/>
    <s v="971"/>
    <n v="1332"/>
    <n v="5"/>
    <n v="2664"/>
    <n v="532.79999999999995"/>
    <n v="0.28000000000000003"/>
    <n v="745.92000000000007"/>
    <n v="0.28000000000000003"/>
    <s v="₹3 K"/>
  </r>
  <r>
    <s v="Gujarat"/>
    <s v="Rajkot"/>
    <s v="Kids"/>
    <s v="T-Shirts"/>
    <s v="14"/>
    <s v="403333"/>
    <s v="Rented"/>
    <d v="2022-12-26T00:00:00"/>
    <n v="1200"/>
    <s v="Preston Spencer"/>
    <s v="M80"/>
    <s v="998 Foster Camp Whitemouth, AL 61181"/>
    <s v="Landline"/>
    <s v="3827554315"/>
    <s v="10 AM - 7 PM"/>
    <n v="11"/>
    <s v="Available"/>
    <s v="CCTV"/>
    <s v="21269"/>
    <d v="2024-07-07T00:00:00"/>
    <n v="7"/>
    <s v="Jul"/>
    <s v="786469"/>
    <s v="Amy Silva"/>
    <s v="236"/>
    <n v="2636"/>
    <n v="4"/>
    <n v="4217.6000000000004"/>
    <n v="1054.4000000000001"/>
    <n v="0.28000000000000003"/>
    <n v="1180.9280000000001"/>
    <n v="0.28000000000000003"/>
    <s v="₹4 K"/>
  </r>
  <r>
    <s v="Maharashtra"/>
    <s v="Pune"/>
    <s v="Kids"/>
    <s v="Pants"/>
    <s v="79"/>
    <s v="413402"/>
    <s v="Rented"/>
    <d v="2024-08-18T00:00:00"/>
    <n v="1100"/>
    <s v="Tara Hernandez"/>
    <s v="M7"/>
    <s v="6711 Aaron Neck North Bradleyville, WV 16613"/>
    <s v="Landline"/>
    <s v="5833129527"/>
    <s v="10 AM - 9 PM"/>
    <n v="9"/>
    <s v="Not Available"/>
    <s v="Alarm"/>
    <s v="59090"/>
    <d v="2024-07-24T00:00:00"/>
    <n v="7"/>
    <s v="Jul"/>
    <s v="509830"/>
    <s v="Jesse Jones"/>
    <s v="437"/>
    <n v="1973"/>
    <n v="3"/>
    <n v="2367.6"/>
    <n v="789.19999999999993"/>
    <n v="0.28000000000000003"/>
    <n v="662.928"/>
    <n v="0.28000000000000003"/>
    <s v="₹2 K"/>
  </r>
  <r>
    <s v="Uttar Pradesh"/>
    <s v="Meerut"/>
    <s v="Kids"/>
    <s v="Sweaters"/>
    <s v="1"/>
    <s v="430801"/>
    <s v="Rented"/>
    <d v="2023-09-15T00:00:00"/>
    <n v="800"/>
    <s v="David Brown"/>
    <s v="M81"/>
    <s v="9334 Wendy Islands Suite 516 Jenniferstad, HI 48206"/>
    <s v="Landline"/>
    <s v="3844678696"/>
    <s v="10 AM - 9 PM"/>
    <n v="10"/>
    <s v="Not Available"/>
    <s v="CCTV, Alarm"/>
    <s v="31404"/>
    <d v="2024-07-21T00:00:00"/>
    <n v="7"/>
    <s v="Jul"/>
    <s v="486706"/>
    <s v="Anthony Collins"/>
    <s v="335"/>
    <n v="752"/>
    <n v="4"/>
    <n v="1203.2"/>
    <n v="300.8"/>
    <n v="0.28000000000000003"/>
    <n v="336.89600000000007"/>
    <n v="0.28000000000000003"/>
    <s v="₹1 K"/>
  </r>
  <r>
    <s v="Gujarat"/>
    <s v="Rajkot"/>
    <s v="Women"/>
    <s v="T-Shirts"/>
    <s v="41"/>
    <s v="432416"/>
    <s v="Rented"/>
    <d v="2020-01-09T00:00:00"/>
    <n v="1100"/>
    <s v="Stacey Cooper"/>
    <s v="M65"/>
    <s v="6906 Martinez Mountain Suite 880 Melissatown, KY 18798"/>
    <s v="Mobile"/>
    <s v="7875634562"/>
    <s v="10 AM - 9 PM"/>
    <n v="19"/>
    <s v="Not Available"/>
    <s v="CCTV, Alarm"/>
    <s v="28504"/>
    <d v="2024-07-13T00:00:00"/>
    <n v="7"/>
    <s v="Jul"/>
    <s v="753135"/>
    <s v="Jeffrey Shaffer"/>
    <s v="536"/>
    <n v="2797"/>
    <n v="7"/>
    <n v="7831.6"/>
    <n v="1118.8"/>
    <n v="0.35"/>
    <n v="2741.06"/>
    <n v="0.35"/>
    <s v="₹8 K"/>
  </r>
  <r>
    <s v="Uttar Pradesh"/>
    <s v="Agra"/>
    <s v="Women"/>
    <s v="Pants"/>
    <s v="17"/>
    <s v="431002"/>
    <s v="Rented"/>
    <d v="2022-03-28T00:00:00"/>
    <n v="1100"/>
    <s v="Chris Maldonado"/>
    <s v="M23"/>
    <s v="1025 Dana Shore South Joshua, LA 96785"/>
    <s v="Landline"/>
    <s v="2977852776"/>
    <s v="10 AM - 7 PM"/>
    <n v="19"/>
    <s v="Not Available"/>
    <s v="CCTV"/>
    <s v="44183"/>
    <d v="2024-07-14T00:00:00"/>
    <n v="7"/>
    <s v="Jul"/>
    <s v="290792"/>
    <s v="Teresa Gallegos"/>
    <s v="693"/>
    <n v="2931"/>
    <n v="3"/>
    <n v="3517.2000000000003"/>
    <n v="1172.4000000000001"/>
    <n v="0.35"/>
    <n v="1231.02"/>
    <n v="0.35"/>
    <s v="₹4 K"/>
  </r>
  <r>
    <s v="Uttar Pradesh"/>
    <s v="Kanpur"/>
    <s v="Women"/>
    <s v="Shirts"/>
    <s v="54"/>
    <s v="430839"/>
    <s v="Owned"/>
    <d v="2020-01-12T00:00:00"/>
    <n v="1300"/>
    <s v="Brenda Mcgee"/>
    <s v="M51"/>
    <s v="092 Yoder Drive Jeffreytown, AK 52209"/>
    <s v="Mobile"/>
    <s v="8929893278"/>
    <s v="11 AM - 8 PM"/>
    <n v="6"/>
    <s v="Not Available"/>
    <s v="CCTV, Alarm"/>
    <s v="41518"/>
    <d v="2024-07-28T00:00:00"/>
    <n v="7"/>
    <s v="Jul"/>
    <s v="588980"/>
    <s v="Robert Lowe"/>
    <s v="850"/>
    <n v="1946"/>
    <n v="1"/>
    <n v="778.40000000000009"/>
    <n v="778.40000000000009"/>
    <n v="0.35"/>
    <n v="272.44"/>
    <n v="0.35"/>
    <s v="₹778.4"/>
  </r>
  <r>
    <s v="Uttar Pradesh"/>
    <s v="Lucknow"/>
    <s v="Men"/>
    <s v="Dresses"/>
    <s v="30"/>
    <s v="403907"/>
    <s v="Owned"/>
    <d v="2023-04-20T00:00:00"/>
    <n v="1000"/>
    <s v="Maria Schmidt"/>
    <s v="M2"/>
    <s v="931 Rogers Flat South Sheila, NV 12737"/>
    <s v="Mobile"/>
    <s v="6375643063"/>
    <s v="9 AM - 8 PM"/>
    <n v="11"/>
    <s v="Available"/>
    <s v="Alarm"/>
    <s v="55409"/>
    <d v="2024-07-19T00:00:00"/>
    <n v="7"/>
    <s v="Jul"/>
    <s v="135652"/>
    <s v="Christina Mcmillan DDS"/>
    <s v="637"/>
    <n v="2074"/>
    <n v="3"/>
    <n v="2488.8000000000002"/>
    <n v="829.6"/>
    <n v="0.22"/>
    <n v="547.53600000000006"/>
    <n v="0.22"/>
    <s v="₹2 K"/>
  </r>
  <r>
    <s v="Maharashtra"/>
    <s v="Mumbai"/>
    <s v="Women"/>
    <s v="Skirts"/>
    <s v="95"/>
    <s v="416202"/>
    <s v="Owned"/>
    <d v="2023-06-25T00:00:00"/>
    <n v="1400"/>
    <s v="Dr. Heidi Charles"/>
    <s v="M11"/>
    <s v="23341 Renee Avenue West Martin, CO 66298"/>
    <s v="Landline"/>
    <s v="1173960990"/>
    <s v="10 AM - 7 PM"/>
    <n v="8"/>
    <s v="Available"/>
    <s v="Alarm"/>
    <s v="44688"/>
    <d v="2024-07-14T00:00:00"/>
    <n v="7"/>
    <s v="Jul"/>
    <s v="435284"/>
    <s v="Janice Jackson"/>
    <s v="672"/>
    <n v="832"/>
    <n v="7"/>
    <n v="2329.6"/>
    <n v="332.8"/>
    <n v="0.35"/>
    <n v="815.3599999999999"/>
    <n v="0.35"/>
    <s v="₹2 K"/>
  </r>
  <r>
    <s v="Maharashtra"/>
    <s v="Nashik"/>
    <s v="Kids"/>
    <s v="Shirts"/>
    <s v="37"/>
    <s v="435783"/>
    <s v="Rented"/>
    <d v="2022-09-26T00:00:00"/>
    <n v="950"/>
    <s v="Brenda Kim"/>
    <s v="M73"/>
    <s v="392 Nguyen Course Apt. 806 South Georgehaven, KY 72544"/>
    <s v="Mobile"/>
    <s v="8092823130"/>
    <s v="10 AM - 7 PM"/>
    <n v="18"/>
    <s v="Available"/>
    <s v="Alarm"/>
    <s v="75496"/>
    <d v="2024-07-26T00:00:00"/>
    <n v="7"/>
    <s v="Jul"/>
    <s v="366325"/>
    <s v="Matthew Schaefer"/>
    <s v="834"/>
    <n v="1209"/>
    <n v="4"/>
    <n v="1934.4"/>
    <n v="483.6"/>
    <n v="0.28000000000000003"/>
    <n v="541.63200000000006"/>
    <n v="0.28000000000000003"/>
    <s v="₹2 K"/>
  </r>
  <r>
    <s v="Chandigarh"/>
    <s v="Chandigarh"/>
    <s v="Women"/>
    <s v="Shirts"/>
    <s v="77"/>
    <s v="438216"/>
    <s v="Rented"/>
    <d v="2022-06-24T00:00:00"/>
    <n v="1100"/>
    <s v="Candace Calhoun"/>
    <s v="M96"/>
    <s v="860 Joseph Ferry Suite 928 West Paul, ND 54182"/>
    <s v="Landline"/>
    <s v="1072098810"/>
    <s v="10 AM - 9 PM"/>
    <n v="12"/>
    <s v="Not Available"/>
    <s v="CCTV"/>
    <s v="87924"/>
    <d v="2024-07-08T00:00:00"/>
    <n v="7"/>
    <s v="Jul"/>
    <s v="446354"/>
    <s v="Sean Daniels"/>
    <s v="278"/>
    <n v="649"/>
    <n v="6"/>
    <n v="1557.6000000000001"/>
    <n v="259.60000000000002"/>
    <n v="0.35"/>
    <n v="545.16"/>
    <n v="0.35"/>
    <s v="₹2 K"/>
  </r>
  <r>
    <s v="Maharashtra"/>
    <s v="Pune"/>
    <s v="Women"/>
    <s v="Shoes"/>
    <s v="12"/>
    <s v="412936"/>
    <s v="Owned"/>
    <d v="2020-04-10T00:00:00"/>
    <n v="950"/>
    <s v="Tristan Andrews"/>
    <s v="M28"/>
    <s v="368 Mack Mills Leeburgh, CA 07932"/>
    <s v="Landline"/>
    <s v="1106942920"/>
    <s v="9 AM - 8 PM"/>
    <n v="10"/>
    <s v="Available"/>
    <s v="Alarm"/>
    <s v="74827"/>
    <d v="2024-07-01T00:00:00"/>
    <n v="7"/>
    <s v="Jul"/>
    <s v="545199"/>
    <s v="Nancy Gonzalez"/>
    <s v="538"/>
    <n v="1465"/>
    <n v="6"/>
    <n v="3516"/>
    <n v="586"/>
    <n v="0.35"/>
    <n v="1230.5999999999999"/>
    <n v="0.35"/>
    <s v="₹4 K"/>
  </r>
  <r>
    <s v="Madhya Pradesh"/>
    <s v="Bhopal"/>
    <s v="Kids"/>
    <s v="T-Shirts"/>
    <s v="45"/>
    <s v="409208"/>
    <s v="Rented"/>
    <d v="2021-06-30T00:00:00"/>
    <n v="1300"/>
    <s v="David Davidson"/>
    <s v="M34"/>
    <s v="65804 Ian Burg Thomasville, VT 48885"/>
    <s v="Mobile"/>
    <s v="8364905925"/>
    <s v="11 AM - 8 PM"/>
    <n v="15"/>
    <s v="Available"/>
    <s v="None"/>
    <s v="41902"/>
    <d v="2024-07-23T00:00:00"/>
    <n v="7"/>
    <s v="Jul"/>
    <s v="990221"/>
    <s v="Anthony Clark"/>
    <s v="691"/>
    <n v="2953"/>
    <n v="4"/>
    <n v="4724.8"/>
    <n v="1181.2"/>
    <n v="0.28000000000000003"/>
    <n v="1322.9440000000002"/>
    <n v="0.28000000000000003"/>
    <s v="₹5 K"/>
  </r>
  <r>
    <s v="Karnataka"/>
    <s v="Mysuru"/>
    <s v="Kids"/>
    <s v="Pants"/>
    <s v="79"/>
    <s v="405183"/>
    <s v="Rented"/>
    <d v="2021-05-05T00:00:00"/>
    <n v="1000"/>
    <s v="Terry Martinez"/>
    <s v="M46"/>
    <s v="446 Charles Glens Kimberlyburgh, OH 53592"/>
    <s v="Landline"/>
    <s v="5373531905"/>
    <s v="11 AM - 8 PM"/>
    <n v="9"/>
    <s v="Not Available"/>
    <s v="Alarm"/>
    <s v="99799"/>
    <d v="2024-07-10T00:00:00"/>
    <n v="7"/>
    <s v="Jul"/>
    <s v="877590"/>
    <s v="Deborah Fleming"/>
    <s v="354"/>
    <n v="2881"/>
    <n v="4"/>
    <n v="4609.6000000000004"/>
    <n v="1152.4000000000001"/>
    <n v="0.28000000000000003"/>
    <n v="1290.6880000000003"/>
    <n v="0.28000000000000003"/>
    <s v="₹5 K"/>
  </r>
  <r>
    <s v="Karnataka"/>
    <s v="Bengaluru"/>
    <s v="Kids"/>
    <s v="T-Shirts"/>
    <s v="14"/>
    <s v="408507"/>
    <s v="Owned"/>
    <d v="2021-08-30T00:00:00"/>
    <n v="1100"/>
    <s v="Sarah Rodriguez"/>
    <s v="M66"/>
    <s v="11081 Austin Dam Rogersfort, AL 96866"/>
    <s v="Landline"/>
    <s v="5730079814"/>
    <s v="10 AM - 9 PM"/>
    <n v="12"/>
    <s v="Available"/>
    <s v="CCTV"/>
    <s v="65593"/>
    <d v="2024-07-28T00:00:00"/>
    <n v="7"/>
    <s v="Jul"/>
    <s v="175151"/>
    <s v="Wendy Daniels"/>
    <s v="223"/>
    <n v="1442"/>
    <n v="1"/>
    <n v="576.80000000000007"/>
    <n v="576.80000000000007"/>
    <n v="0.28000000000000003"/>
    <n v="161.50400000000005"/>
    <n v="0.28000000000000003"/>
    <s v="₹576.8"/>
  </r>
  <r>
    <s v="Tamil Nadu"/>
    <s v="Chennai"/>
    <s v="Kids"/>
    <s v="Jeans"/>
    <s v="86"/>
    <s v="439876"/>
    <s v="Owned"/>
    <d v="2020-03-02T00:00:00"/>
    <n v="1100"/>
    <s v="Christopher Young"/>
    <s v="M82"/>
    <s v="837 Gardner Path Richardville, CT 25565"/>
    <s v="Mobile"/>
    <s v="7671756087"/>
    <s v="10 AM - 7 PM"/>
    <n v="11"/>
    <s v="Available"/>
    <s v="CCTV, Alarm"/>
    <s v="18010"/>
    <d v="2024-07-20T00:00:00"/>
    <n v="7"/>
    <s v="Jul"/>
    <s v="761985"/>
    <s v="Craig Holmes"/>
    <s v="634"/>
    <n v="2757"/>
    <n v="8"/>
    <n v="8822.4"/>
    <n v="1102.8"/>
    <n v="0.28000000000000003"/>
    <n v="2470.2719999999999"/>
    <n v="0.28000000000000003"/>
    <s v="₹9 K"/>
  </r>
  <r>
    <s v="Gujarat"/>
    <s v="Vadodara"/>
    <s v="Men"/>
    <s v="Pants"/>
    <s v="23"/>
    <s v="429204"/>
    <s v="Owned"/>
    <d v="2022-12-12T00:00:00"/>
    <n v="1400"/>
    <s v="Donald May"/>
    <s v="M86"/>
    <s v="9491 Martinez Unions Victoriastad, OK 98807"/>
    <s v="Landline"/>
    <s v="5772992000"/>
    <s v="10 AM - 9 PM"/>
    <n v="19"/>
    <s v="Available"/>
    <s v="Alarm"/>
    <s v="96520"/>
    <d v="2024-07-07T00:00:00"/>
    <n v="7"/>
    <s v="Jul"/>
    <s v="879147"/>
    <s v="Roberto Thompson"/>
    <s v="624"/>
    <n v="1980"/>
    <n v="1"/>
    <n v="792"/>
    <n v="792"/>
    <n v="0.22"/>
    <n v="174.24"/>
    <n v="0.22"/>
    <s v="₹792"/>
  </r>
  <r>
    <s v="Telangana"/>
    <s v="Hyderabad"/>
    <s v="Women"/>
    <s v="Hoodies"/>
    <s v="74"/>
    <s v="403540"/>
    <s v="Rented"/>
    <d v="2024-01-12T00:00:00"/>
    <n v="1100"/>
    <s v="Jason Espinoza"/>
    <s v="M4"/>
    <s v="Unit 4122 Box 3708 DPO AP 70241"/>
    <s v="Landline"/>
    <s v="13063347194"/>
    <s v="11 AM - 8 PM"/>
    <n v="15"/>
    <s v="Not Available"/>
    <s v="None"/>
    <s v="92791"/>
    <d v="2024-07-25T00:00:00"/>
    <n v="7"/>
    <s v="Jul"/>
    <s v="488688"/>
    <s v="Dorothy Blevins"/>
    <s v="549"/>
    <n v="2890"/>
    <n v="3"/>
    <n v="3468"/>
    <n v="1156"/>
    <n v="0.35"/>
    <n v="1213.8"/>
    <n v="0.35"/>
    <s v="₹3 K"/>
  </r>
  <r>
    <s v="Haryana"/>
    <s v="Faridabad"/>
    <s v="Women"/>
    <s v="Shoes"/>
    <s v="89"/>
    <s v="415787"/>
    <s v="Rented"/>
    <d v="2023-03-25T00:00:00"/>
    <n v="1400"/>
    <s v="Yolanda Mora"/>
    <s v="M28"/>
    <s v="6666 Carroll Dale Apt. 662 Lake Thomas, OK 84848"/>
    <s v="Landline"/>
    <s v="1308280922"/>
    <s v="11 AM - 8 PM"/>
    <n v="15"/>
    <s v="Available"/>
    <s v="CCTV, Alarm"/>
    <s v="14880"/>
    <d v="2024-07-13T00:00:00"/>
    <n v="7"/>
    <s v="Jul"/>
    <s v="863013"/>
    <s v="Ellen Hernandez"/>
    <s v="697"/>
    <n v="1456"/>
    <n v="6"/>
    <n v="3494.4"/>
    <n v="582.4"/>
    <n v="0.35"/>
    <n v="1223.04"/>
    <n v="0.35"/>
    <s v="₹3 K"/>
  </r>
  <r>
    <s v="Haryana"/>
    <s v="Faridabad"/>
    <s v="Men"/>
    <s v="Dresses"/>
    <s v="59"/>
    <s v="407673"/>
    <s v="Owned"/>
    <d v="2023-05-29T00:00:00"/>
    <n v="1100"/>
    <s v="Steven Cox"/>
    <s v="M60"/>
    <s v="01752 Maria Lake Suite 778 Port Kellymouth, CO 48131"/>
    <s v="Landline"/>
    <s v="16784341753"/>
    <s v="10 AM - 7 PM"/>
    <n v="11"/>
    <s v="Available"/>
    <s v="CCTV"/>
    <s v="47275"/>
    <d v="2024-07-07T00:00:00"/>
    <n v="7"/>
    <s v="Jul"/>
    <s v="937044"/>
    <s v="Kevin Bates"/>
    <s v="969"/>
    <n v="1792"/>
    <n v="6"/>
    <n v="4300.8"/>
    <n v="716.80000000000007"/>
    <n v="0.22"/>
    <n v="946.17600000000004"/>
    <n v="0.22"/>
    <s v="₹4 K"/>
  </r>
  <r>
    <s v="Haryana"/>
    <s v="Faridabad"/>
    <s v="Kids"/>
    <s v="Shoes"/>
    <s v="28"/>
    <s v="425068"/>
    <s v="Rented"/>
    <d v="2023-11-04T00:00:00"/>
    <n v="1100"/>
    <s v="Catherine Maxwell"/>
    <s v="M33"/>
    <s v="Unit 6773 Box 3966 DPO AE 04220"/>
    <s v="Landline"/>
    <s v="1072121720"/>
    <s v="10 AM - 7 PM"/>
    <n v="17"/>
    <s v="Available"/>
    <s v="None"/>
    <s v="56595"/>
    <d v="2024-07-31T00:00:00"/>
    <n v="7"/>
    <s v="Jul"/>
    <s v="488040"/>
    <s v="Matthew Barr"/>
    <s v="979"/>
    <n v="2017"/>
    <n v="5"/>
    <n v="4034"/>
    <n v="806.8"/>
    <n v="0.28000000000000003"/>
    <n v="1129.5200000000002"/>
    <n v="0.28000000000000003"/>
    <s v="₹4 K"/>
  </r>
  <r>
    <s v="Maharashtra"/>
    <s v="Nashik"/>
    <s v="Kids"/>
    <s v="Hoodies"/>
    <s v="38"/>
    <s v="419155"/>
    <s v="Owned"/>
    <d v="2020-06-11T00:00:00"/>
    <n v="1100"/>
    <s v="Jonathan Hamilton"/>
    <s v="M31"/>
    <s v="042 Stephenson Road Apt. 730 East Josephberg, OH 46801"/>
    <s v="Mobile"/>
    <s v="6420994668"/>
    <s v="11 AM - 8 PM"/>
    <n v="13"/>
    <s v="Available"/>
    <s v="CCTV, Alarm"/>
    <s v="65568"/>
    <d v="2024-07-17T00:00:00"/>
    <n v="7"/>
    <s v="Jul"/>
    <s v="248516"/>
    <s v="Craig Soto"/>
    <s v="992"/>
    <n v="876"/>
    <n v="2"/>
    <n v="700.80000000000007"/>
    <n v="350.40000000000003"/>
    <n v="0.28000000000000003"/>
    <n v="196.22400000000005"/>
    <n v="0.28000000000000003"/>
    <s v="₹700.8"/>
  </r>
  <r>
    <s v="Jharkhand"/>
    <s v="Ranchi"/>
    <s v="Women"/>
    <s v="Sweaters"/>
    <s v="95"/>
    <s v="433184"/>
    <s v="Rented"/>
    <d v="2023-05-21T00:00:00"/>
    <n v="800"/>
    <s v="Phillip Howard"/>
    <s v="M29"/>
    <s v="USS Berg FPO AE 97714"/>
    <s v="Landline"/>
    <s v="2637373829"/>
    <s v="9 AM - 8 PM"/>
    <n v="3"/>
    <s v="Not Available"/>
    <s v="Alarm"/>
    <s v="84427"/>
    <d v="2024-07-03T00:00:00"/>
    <n v="7"/>
    <s v="Jul"/>
    <s v="541931"/>
    <s v="Greg Pacheco"/>
    <s v="801"/>
    <n v="2562"/>
    <n v="1"/>
    <n v="1024.8"/>
    <n v="1024.8"/>
    <n v="0.35"/>
    <n v="358.67999999999995"/>
    <n v="0.35"/>
    <s v="₹1 K"/>
  </r>
  <r>
    <s v="Delhi"/>
    <s v="New Delhi"/>
    <s v="Kids"/>
    <s v="Shirts"/>
    <s v="79"/>
    <s v="430468"/>
    <s v="Owned"/>
    <d v="2023-05-10T00:00:00"/>
    <n v="1300"/>
    <s v="Amanda Bartlett"/>
    <s v="M6"/>
    <s v="9950 Shaw Turnpike Suite 653 Joshualand, LA 72075"/>
    <s v="Mobile"/>
    <s v="8243734560"/>
    <s v="10 AM - 9 PM"/>
    <n v="18"/>
    <s v="Not Available"/>
    <s v="CCTV, Alarm"/>
    <s v="15187"/>
    <d v="2024-07-02T00:00:00"/>
    <n v="7"/>
    <s v="Jul"/>
    <s v="363375"/>
    <s v="Ariana Chapman"/>
    <s v="645"/>
    <n v="2365"/>
    <n v="5"/>
    <n v="4730"/>
    <n v="946"/>
    <n v="0.28000000000000003"/>
    <n v="1324.4"/>
    <n v="0.28000000000000003"/>
    <s v="₹5 K"/>
  </r>
  <r>
    <s v="Rajasthan"/>
    <s v="Jaipur"/>
    <s v="Women"/>
    <s v="Pants"/>
    <s v="20"/>
    <s v="403772"/>
    <s v="Owned"/>
    <d v="2020-09-10T00:00:00"/>
    <n v="1000"/>
    <s v="John Hurst"/>
    <s v="M25"/>
    <s v="852 Robinson Heights Suite 100 Campbellstad, NC 62257"/>
    <s v="Landline"/>
    <s v="2219069732"/>
    <s v="10 AM - 9 PM"/>
    <n v="20"/>
    <s v="Available"/>
    <s v="CCTV, Alarm"/>
    <s v="40837"/>
    <d v="2024-07-05T00:00:00"/>
    <n v="7"/>
    <s v="Jul"/>
    <s v="446875"/>
    <s v="Jennifer Nguyen"/>
    <s v="540"/>
    <n v="2989"/>
    <n v="2"/>
    <n v="2391.2000000000003"/>
    <n v="1195.6000000000001"/>
    <n v="0.35"/>
    <n v="836.92000000000007"/>
    <n v="0.35"/>
    <s v="₹2 K"/>
  </r>
  <r>
    <s v="Haryana"/>
    <s v="Faridabad"/>
    <s v="Men"/>
    <s v="Dresses"/>
    <s v="52"/>
    <s v="404730"/>
    <s v="Owned"/>
    <d v="2023-12-01T00:00:00"/>
    <n v="950"/>
    <s v="David Morgan"/>
    <s v="M17"/>
    <s v="66527 Wright Camp East Monicahaven, IA 37395"/>
    <s v="Landline"/>
    <s v="3014086699"/>
    <s v="9 AM - 8 PM"/>
    <n v="13"/>
    <s v="Available"/>
    <s v="CCTV, Alarm"/>
    <s v="67398"/>
    <d v="2024-07-16T00:00:00"/>
    <n v="7"/>
    <s v="Jul"/>
    <s v="190007"/>
    <s v="Anthony Smith"/>
    <s v="630"/>
    <n v="1285"/>
    <n v="4"/>
    <n v="2056"/>
    <n v="514"/>
    <n v="0.22"/>
    <n v="452.32"/>
    <n v="0.22"/>
    <s v="₹2 K"/>
  </r>
  <r>
    <s v="Maharashtra"/>
    <s v="Jalna"/>
    <s v="Men"/>
    <s v="Skirts"/>
    <s v="82"/>
    <s v="428823"/>
    <s v="Owned"/>
    <d v="2024-05-26T00:00:00"/>
    <n v="1000"/>
    <s v="Michael Gross"/>
    <s v="M87"/>
    <s v="4431 Connie Forks Jamesside, DE 98827"/>
    <s v="Landline"/>
    <s v="13897263980"/>
    <s v="10 AM - 9 PM"/>
    <n v="8"/>
    <s v="Not Available"/>
    <s v="CCTV, Alarm"/>
    <s v="54962"/>
    <d v="2024-07-09T00:00:00"/>
    <n v="7"/>
    <s v="Jul"/>
    <s v="696860"/>
    <s v="Kenneth Williams"/>
    <s v="623"/>
    <n v="910"/>
    <n v="7"/>
    <n v="2548"/>
    <n v="364"/>
    <n v="0.22"/>
    <n v="560.56000000000006"/>
    <n v="0.22"/>
    <s v="₹3 K"/>
  </r>
  <r>
    <s v="Maharashtra"/>
    <s v="Kolhapur"/>
    <s v="Women"/>
    <s v="Pants"/>
    <s v="21"/>
    <s v="424766"/>
    <s v="Owned"/>
    <d v="2020-07-17T00:00:00"/>
    <n v="1200"/>
    <s v="Steven Griffith"/>
    <s v="M11"/>
    <s v="057 Michael Groves Suite 137 Wellston, IL 32270"/>
    <s v="Landline"/>
    <s v="0476501773"/>
    <s v="11 AM - 8 PM"/>
    <n v="8"/>
    <s v="Available"/>
    <s v="Alarm"/>
    <s v="56676"/>
    <d v="2024-07-14T00:00:00"/>
    <n v="7"/>
    <s v="Jul"/>
    <s v="580727"/>
    <s v="Mr. Matthew Shepherd"/>
    <s v="275"/>
    <n v="1698"/>
    <n v="8"/>
    <n v="5433.6"/>
    <n v="679.2"/>
    <n v="0.35"/>
    <n v="1901.76"/>
    <n v="0.35"/>
    <s v="₹5 K"/>
  </r>
  <r>
    <s v="West Bengal"/>
    <s v="Kolkata"/>
    <s v="Kids"/>
    <s v="Shirts"/>
    <s v="56"/>
    <s v="421558"/>
    <s v="Owned"/>
    <d v="2023-11-28T00:00:00"/>
    <n v="1300"/>
    <s v="Louis Middleton"/>
    <s v="M48"/>
    <s v="02439 Wayne Ramp Suite 801 North Devin, KY 94230"/>
    <s v="Landline"/>
    <s v="3472549293"/>
    <s v="11 AM - 8 PM"/>
    <n v="5"/>
    <s v="Not Available"/>
    <s v="None"/>
    <s v="93555"/>
    <d v="2024-07-02T00:00:00"/>
    <n v="7"/>
    <s v="Jul"/>
    <s v="814632"/>
    <s v="Amber Ayala"/>
    <s v="236"/>
    <n v="2473"/>
    <n v="7"/>
    <n v="6924.4000000000015"/>
    <n v="989.20000000000016"/>
    <n v="0.28000000000000003"/>
    <n v="1938.8320000000006"/>
    <n v="0.28000000000000003"/>
    <s v="₹7 K"/>
  </r>
  <r>
    <s v="Jharkhand"/>
    <s v="Ranchi"/>
    <s v="Kids"/>
    <s v="Jackets"/>
    <s v="27"/>
    <s v="415818"/>
    <s v="Owned"/>
    <d v="2020-03-05T00:00:00"/>
    <n v="1000"/>
    <s v="Anita Padilla"/>
    <s v="M17"/>
    <s v="182 John Divide Apt. 305 Johnsonport, KS 47056"/>
    <s v="Landline"/>
    <s v="1415409459"/>
    <s v="10 AM - 7 PM"/>
    <n v="7"/>
    <s v="Available"/>
    <s v="Alarm"/>
    <s v="56170"/>
    <d v="2024-07-28T00:00:00"/>
    <n v="7"/>
    <s v="Jul"/>
    <s v="768663"/>
    <s v="Barry Hall"/>
    <s v="768"/>
    <n v="1657"/>
    <n v="1"/>
    <n v="662.80000000000007"/>
    <n v="662.80000000000007"/>
    <n v="0.28000000000000003"/>
    <n v="185.58400000000003"/>
    <n v="0.28000000000000003"/>
    <s v="₹662.8"/>
  </r>
  <r>
    <s v="Andhra Pradesh"/>
    <s v="Visakhapatnam"/>
    <s v="Men"/>
    <s v="Shoes"/>
    <s v="4"/>
    <s v="435401"/>
    <s v="Rented"/>
    <d v="2023-10-14T00:00:00"/>
    <n v="950"/>
    <s v="Norman Davis"/>
    <s v="M25"/>
    <s v="7313 Ana Pike Apt. 266 Brownland, OH 95202"/>
    <s v="Landline"/>
    <s v="2854882564"/>
    <s v="10 AM - 7 PM"/>
    <n v="20"/>
    <s v="Available"/>
    <s v="Alarm"/>
    <s v="33748"/>
    <d v="2024-07-16T00:00:00"/>
    <n v="7"/>
    <s v="Jul"/>
    <s v="337912"/>
    <s v="Tiffany Frazier"/>
    <s v="585"/>
    <n v="595"/>
    <n v="6"/>
    <n v="1428"/>
    <n v="238"/>
    <n v="0.22"/>
    <n v="314.16000000000003"/>
    <n v="0.22"/>
    <s v="₹1 K"/>
  </r>
  <r>
    <s v="Tamil Nadu"/>
    <s v="Chennai"/>
    <s v="Women"/>
    <s v="T-Shirts"/>
    <s v="88"/>
    <s v="415626"/>
    <s v="Rented"/>
    <d v="2022-05-15T00:00:00"/>
    <n v="1400"/>
    <s v="Troy Johnson"/>
    <s v="M86"/>
    <s v="19778 Warren Cape Suite 850 North Karen, MO 74347"/>
    <s v="Landline"/>
    <s v="5022064218"/>
    <s v="9 AM - 8 PM"/>
    <n v="5"/>
    <s v="Not Available"/>
    <s v="CCTV, Alarm"/>
    <s v="95132"/>
    <d v="2024-07-05T00:00:00"/>
    <n v="7"/>
    <s v="Jul"/>
    <s v="475300"/>
    <s v="Gina Marks"/>
    <s v="729"/>
    <n v="559"/>
    <n v="4"/>
    <n v="894.40000000000009"/>
    <n v="223.60000000000002"/>
    <n v="0.35"/>
    <n v="313.04000000000002"/>
    <n v="0.35"/>
    <s v="₹894.4"/>
  </r>
  <r>
    <s v="Maharashtra"/>
    <s v="Jalna"/>
    <s v="Men"/>
    <s v="Shoes"/>
    <s v="57"/>
    <s v="439926"/>
    <s v="Owned"/>
    <d v="2021-08-21T00:00:00"/>
    <n v="1300"/>
    <s v="Lisa Walker MD"/>
    <s v="M75"/>
    <s v="4852 Allen Groves Dawnport, LA 11179"/>
    <s v="Mobile"/>
    <s v="6254994198"/>
    <s v="10 AM - 7 PM"/>
    <n v="3"/>
    <s v="Available"/>
    <s v="CCTV, Alarm"/>
    <s v="15498"/>
    <d v="2024-07-10T00:00:00"/>
    <n v="7"/>
    <s v="Jul"/>
    <s v="154989"/>
    <s v="Ashley Sullivan"/>
    <s v="652"/>
    <n v="2893"/>
    <n v="6"/>
    <n v="6943.2000000000007"/>
    <n v="1157.2"/>
    <n v="0.22"/>
    <n v="1527.5040000000001"/>
    <n v="0.22"/>
    <s v="₹7 K"/>
  </r>
  <r>
    <s v="Uttar Pradesh"/>
    <s v="Meerut"/>
    <s v="Women"/>
    <s v="Shirts"/>
    <s v="6"/>
    <s v="436904"/>
    <s v="Owned"/>
    <d v="2022-04-01T00:00:00"/>
    <n v="1300"/>
    <s v="Jason Hardy"/>
    <s v="M90"/>
    <s v="493 Thomas Trail Apt. 380 Joseview, SC 20650"/>
    <s v="Landline"/>
    <s v="5471624404"/>
    <s v="11 AM - 8 PM"/>
    <n v="13"/>
    <s v="Available"/>
    <s v="None"/>
    <s v="96487"/>
    <d v="2024-07-07T00:00:00"/>
    <n v="7"/>
    <s v="Jul"/>
    <s v="407562"/>
    <s v="Jennifer Torres"/>
    <s v="760"/>
    <n v="519"/>
    <n v="4"/>
    <n v="830.40000000000009"/>
    <n v="207.60000000000002"/>
    <n v="0.35"/>
    <n v="290.64"/>
    <n v="0.35"/>
    <s v="₹830.4"/>
  </r>
  <r>
    <s v="Rajasthan"/>
    <s v="Jaipur"/>
    <s v="Women"/>
    <s v="Dresses"/>
    <s v="74"/>
    <s v="427296"/>
    <s v="Owned"/>
    <d v="2021-03-21T00:00:00"/>
    <n v="1000"/>
    <s v="Kathryn Pena"/>
    <s v="M24"/>
    <s v="12364 Moore Crossing Apt. 875 Lake Anna, NV 38162"/>
    <s v="Mobile"/>
    <s v="6478958653"/>
    <s v="10 AM - 7 PM"/>
    <n v="9"/>
    <s v="Not Available"/>
    <s v="None"/>
    <s v="70673"/>
    <d v="2024-07-15T00:00:00"/>
    <n v="7"/>
    <s v="Jul"/>
    <s v="600267"/>
    <s v="Terry Henderson"/>
    <s v="769"/>
    <n v="2771"/>
    <n v="6"/>
    <n v="6650.4000000000015"/>
    <n v="1108.4000000000003"/>
    <n v="0.35"/>
    <n v="2327.6400000000003"/>
    <n v="0.35"/>
    <s v="₹7 K"/>
  </r>
  <r>
    <s v="Maharashtra"/>
    <s v="Pune"/>
    <s v="Women"/>
    <s v="Jackets"/>
    <s v="30"/>
    <s v="417969"/>
    <s v="Rented"/>
    <d v="2024-07-06T00:00:00"/>
    <n v="1300"/>
    <s v="Rebecca Jacobs"/>
    <s v="M72"/>
    <s v="9001 Crystal Lane Apt. 389 Lake Charlesmouth, WI 84006"/>
    <s v="Mobile"/>
    <s v="7022483868"/>
    <s v="9 AM - 8 PM"/>
    <n v="6"/>
    <s v="Not Available"/>
    <s v="None"/>
    <s v="36833"/>
    <d v="2024-07-09T00:00:00"/>
    <n v="7"/>
    <s v="Jul"/>
    <s v="126020"/>
    <s v="Tyler Hansen"/>
    <s v="651"/>
    <n v="1481"/>
    <n v="1"/>
    <n v="592.4"/>
    <n v="592.4"/>
    <n v="0.35"/>
    <n v="207.33999999999997"/>
    <n v="0.35"/>
    <s v="₹592.4"/>
  </r>
  <r>
    <s v="Uttar Pradesh"/>
    <s v="Varanasi"/>
    <s v="Kids"/>
    <s v="Skirts"/>
    <s v="99"/>
    <s v="436393"/>
    <s v="Rented"/>
    <d v="2024-01-22T00:00:00"/>
    <n v="1000"/>
    <s v="Daniel Pennington"/>
    <s v="M15"/>
    <s v="3169 Ruiz Inlet Heatherfort, OH 93270"/>
    <s v="Mobile"/>
    <s v="7914168626"/>
    <s v="10 AM - 7 PM"/>
    <n v="5"/>
    <s v="Not Available"/>
    <s v="CCTV, Alarm"/>
    <s v="21137"/>
    <d v="2024-07-31T00:00:00"/>
    <n v="7"/>
    <s v="Jul"/>
    <s v="850240"/>
    <s v="Ashley Garcia"/>
    <s v="712"/>
    <n v="1832"/>
    <n v="1"/>
    <n v="732.80000000000007"/>
    <n v="732.80000000000007"/>
    <n v="0.28000000000000003"/>
    <n v="205.18400000000003"/>
    <n v="0.28000000000000003"/>
    <s v="₹732.8"/>
  </r>
  <r>
    <s v="Goa"/>
    <s v="Goa"/>
    <s v="Women"/>
    <s v="Pants"/>
    <s v="41"/>
    <s v="430068"/>
    <s v="Rented"/>
    <d v="2020-02-04T00:00:00"/>
    <n v="1100"/>
    <s v="Jennifer Adams"/>
    <s v="M69"/>
    <s v="PSC 8422, Box 2119 APO AA 13659"/>
    <s v="Landline"/>
    <s v="1126584746"/>
    <s v="10 AM - 9 PM"/>
    <n v="7"/>
    <s v="Not Available"/>
    <s v="None"/>
    <s v="65929"/>
    <d v="2024-07-22T00:00:00"/>
    <n v="7"/>
    <s v="Jul"/>
    <s v="109213"/>
    <s v="Jared Wallace"/>
    <s v="362"/>
    <n v="729"/>
    <n v="7"/>
    <n v="2041.2"/>
    <n v="291.60000000000002"/>
    <n v="0.35"/>
    <n v="714.42"/>
    <n v="0.35"/>
    <s v="₹2 K"/>
  </r>
  <r>
    <s v="Tamil Nadu"/>
    <s v="Coimbatore"/>
    <s v="Women"/>
    <s v="Jeans"/>
    <s v="44"/>
    <s v="429400"/>
    <s v="Rented"/>
    <d v="2023-10-26T00:00:00"/>
    <n v="1100"/>
    <s v="Paul Humphrey"/>
    <s v="M46"/>
    <s v="932 Grant Junctions Lake Madison, OK 02134"/>
    <s v="Landline"/>
    <s v="1830923284"/>
    <s v="10 AM - 7 PM"/>
    <n v="5"/>
    <s v="Not Available"/>
    <s v="None"/>
    <s v="79373"/>
    <d v="2024-07-26T00:00:00"/>
    <n v="7"/>
    <s v="Jul"/>
    <s v="897403"/>
    <s v="Kimberly Wu"/>
    <s v="229"/>
    <n v="1990"/>
    <n v="7"/>
    <n v="5572"/>
    <n v="796"/>
    <n v="0.35"/>
    <n v="1950.1999999999998"/>
    <n v="0.35"/>
    <s v="₹6 K"/>
  </r>
  <r>
    <s v="Maharashtra"/>
    <s v="Satara"/>
    <s v="Men"/>
    <s v="Tops"/>
    <s v="71"/>
    <s v="417498"/>
    <s v="Owned"/>
    <d v="2021-02-08T00:00:00"/>
    <n v="950"/>
    <s v="Robert Zimmerman"/>
    <s v="M54"/>
    <s v="Unit 2314 Box 1400 DPO AA 88502"/>
    <s v="Landline"/>
    <s v="17564289079"/>
    <s v="10 AM - 7 PM"/>
    <n v="17"/>
    <s v="Available"/>
    <s v="Alarm"/>
    <s v="39484"/>
    <d v="2024-07-04T00:00:00"/>
    <n v="7"/>
    <s v="Jul"/>
    <s v="795930"/>
    <s v="Sandra Gutierrez"/>
    <s v="979"/>
    <n v="2463"/>
    <n v="5"/>
    <n v="4926"/>
    <n v="985.2"/>
    <n v="0.22"/>
    <n v="1083.72"/>
    <n v="0.22"/>
    <s v="₹5 K"/>
  </r>
  <r>
    <s v="Uttar Pradesh"/>
    <s v="Lucknow"/>
    <s v="Kids"/>
    <s v="Skirts"/>
    <s v="22"/>
    <s v="425960"/>
    <s v="Owned"/>
    <d v="2021-12-09T00:00:00"/>
    <n v="1300"/>
    <s v="Kimberly Berger"/>
    <s v="M57"/>
    <s v="173 Mccoy Trace West Kristin, NY 42951"/>
    <s v="Landline"/>
    <s v="0402720033"/>
    <s v="9 AM - 8 PM"/>
    <n v="3"/>
    <s v="Available"/>
    <s v="Alarm"/>
    <s v="11047"/>
    <d v="2024-07-07T00:00:00"/>
    <n v="7"/>
    <s v="Jul"/>
    <s v="960023"/>
    <s v="Jennifer Farley"/>
    <s v="917"/>
    <n v="1498"/>
    <n v="8"/>
    <n v="4793.6000000000004"/>
    <n v="599.20000000000005"/>
    <n v="0.28000000000000003"/>
    <n v="1342.2080000000003"/>
    <n v="0.28000000000000003"/>
    <s v="₹5 K"/>
  </r>
  <r>
    <s v="Tamil Nadu"/>
    <s v="Coimbatore"/>
    <s v="Men"/>
    <s v="Shirts"/>
    <s v="77"/>
    <s v="408706"/>
    <s v="Owned"/>
    <d v="2021-06-12T00:00:00"/>
    <n v="950"/>
    <s v="Steven Curry"/>
    <s v="M92"/>
    <s v="45920 Anthony Rapid Suite 032 West Evelynstad, KS 77759"/>
    <s v="Landline"/>
    <s v="5162406222"/>
    <s v="9 AM - 8 PM"/>
    <n v="12"/>
    <s v="Available"/>
    <s v="CCTV"/>
    <s v="98906"/>
    <d v="2024-07-17T00:00:00"/>
    <n v="7"/>
    <s v="Jul"/>
    <s v="659003"/>
    <s v="Kaitlin Pittman"/>
    <s v="713"/>
    <n v="2180"/>
    <n v="7"/>
    <n v="6104"/>
    <n v="872"/>
    <n v="0.22"/>
    <n v="1342.88"/>
    <n v="0.22"/>
    <s v="₹6 K"/>
  </r>
  <r>
    <s v="Maharashtra"/>
    <s v="Nashik"/>
    <s v="Kids"/>
    <s v="Pants"/>
    <s v="45"/>
    <s v="402025"/>
    <s v="Owned"/>
    <d v="2023-08-22T00:00:00"/>
    <n v="1300"/>
    <s v="Tina Lee"/>
    <s v="M19"/>
    <s v="0070 Amy Lakes Port Nathanmouth, KS 18726"/>
    <s v="Mobile"/>
    <s v="9892253433"/>
    <s v="11 AM - 8 PM"/>
    <n v="16"/>
    <s v="Not Available"/>
    <s v="CCTV, Alarm"/>
    <s v="28532"/>
    <d v="2024-07-14T00:00:00"/>
    <n v="7"/>
    <s v="Jul"/>
    <s v="979976"/>
    <s v="Nathan Olson"/>
    <s v="493"/>
    <n v="2018"/>
    <n v="1"/>
    <n v="807.2"/>
    <n v="807.2"/>
    <n v="0.28000000000000003"/>
    <n v="226.01600000000005"/>
    <n v="0.28000000000000003"/>
    <s v="₹807.2"/>
  </r>
  <r>
    <s v="Karnataka"/>
    <s v="Mysuru"/>
    <s v="Women"/>
    <s v="Pants"/>
    <s v="71"/>
    <s v="416342"/>
    <s v="Rented"/>
    <d v="2021-06-20T00:00:00"/>
    <n v="1300"/>
    <s v="Jeremiah Hayes"/>
    <s v="M65"/>
    <s v="Unit 0428 Box 7831 DPO AA 25440"/>
    <s v="Landline"/>
    <s v="3564018097"/>
    <s v="9 AM - 8 PM"/>
    <n v="5"/>
    <s v="Available"/>
    <s v="CCTV"/>
    <s v="85523"/>
    <d v="2024-07-16T00:00:00"/>
    <n v="7"/>
    <s v="Jul"/>
    <s v="793575"/>
    <s v="Douglas Wells"/>
    <s v="397"/>
    <n v="656"/>
    <n v="8"/>
    <n v="2099.2000000000003"/>
    <n v="262.40000000000003"/>
    <n v="0.35"/>
    <n v="734.72"/>
    <n v="0.35"/>
    <s v="₹2 K"/>
  </r>
  <r>
    <s v="Tamil Nadu"/>
    <s v="Coimbatore"/>
    <s v="Women"/>
    <s v="T-Shirts"/>
    <s v="12"/>
    <s v="436457"/>
    <s v="Rented"/>
    <d v="2021-08-14T00:00:00"/>
    <n v="1400"/>
    <s v="David Smith"/>
    <s v="M68"/>
    <s v="967 Blair Valleys Josephborough, AL 45384"/>
    <s v="Landline"/>
    <s v="4446981018"/>
    <s v="11 AM - 8 PM"/>
    <n v="11"/>
    <s v="Not Available"/>
    <s v="None"/>
    <s v="57441"/>
    <d v="2024-07-13T00:00:00"/>
    <n v="7"/>
    <s v="Jul"/>
    <s v="233097"/>
    <s v="David Nichols"/>
    <s v="801"/>
    <n v="1457"/>
    <n v="1"/>
    <n v="582.80000000000007"/>
    <n v="582.80000000000007"/>
    <n v="0.35"/>
    <n v="203.98000000000002"/>
    <n v="0.35"/>
    <s v="₹582.8"/>
  </r>
  <r>
    <s v="Tamil Nadu"/>
    <s v="Coimbatore"/>
    <s v="Men"/>
    <s v="Shoes"/>
    <s v="64"/>
    <s v="419626"/>
    <s v="Owned"/>
    <d v="2024-01-23T00:00:00"/>
    <n v="1200"/>
    <s v="Chad Hoover"/>
    <s v="M65"/>
    <s v="90308 Annette Rest Apt. 947 Jarviston, OR 52998"/>
    <s v="Landline"/>
    <s v="5164620930"/>
    <s v="10 AM - 7 PM"/>
    <n v="20"/>
    <s v="Available"/>
    <s v="None"/>
    <s v="13186"/>
    <d v="2024-07-04T00:00:00"/>
    <n v="7"/>
    <s v="Jul"/>
    <s v="893936"/>
    <s v="Alexis Juarez"/>
    <s v="400"/>
    <n v="1141"/>
    <n v="3"/>
    <n v="1369.2"/>
    <n v="456.40000000000003"/>
    <n v="0.22"/>
    <n v="301.22399999999999"/>
    <n v="0.22"/>
    <s v="₹1 K"/>
  </r>
  <r>
    <s v="Uttar Pradesh"/>
    <s v="Kanpur"/>
    <s v="Kids"/>
    <s v="Jeans"/>
    <s v="12"/>
    <s v="415841"/>
    <s v="Owned"/>
    <d v="2024-07-09T00:00:00"/>
    <n v="1400"/>
    <s v="Travis Johnson"/>
    <s v="M66"/>
    <s v="039 Justin Camp Suite 684 East Amandaville, MO 66727"/>
    <s v="Mobile"/>
    <s v="8427620619"/>
    <s v="9 AM - 8 PM"/>
    <n v="20"/>
    <s v="Available"/>
    <s v="None"/>
    <s v="69049"/>
    <d v="2024-07-27T00:00:00"/>
    <n v="7"/>
    <s v="Jul"/>
    <s v="101404"/>
    <s v="Patricia Phillips"/>
    <s v="226"/>
    <n v="1938"/>
    <n v="8"/>
    <n v="6201.6"/>
    <n v="775.2"/>
    <n v="0.28000000000000003"/>
    <n v="1736.4480000000003"/>
    <n v="0.28000000000000003"/>
    <s v="₹6 K"/>
  </r>
  <r>
    <s v="Uttar Pradesh"/>
    <s v="Noida"/>
    <s v="Women"/>
    <s v="Sweaters"/>
    <s v="40"/>
    <s v="425070"/>
    <s v="Rented"/>
    <d v="2021-04-18T00:00:00"/>
    <n v="1000"/>
    <s v="Robert Larson"/>
    <s v="M80"/>
    <s v="33793 Johnson Stream Holmesside, NM 16147"/>
    <s v="Landline"/>
    <s v="5838624638"/>
    <s v="10 AM - 7 PM"/>
    <n v="13"/>
    <s v="Available"/>
    <s v="Alarm"/>
    <s v="42997"/>
    <d v="2024-07-15T00:00:00"/>
    <n v="7"/>
    <s v="Jul"/>
    <s v="304281"/>
    <s v="Ruth Ibarra"/>
    <s v="282"/>
    <n v="2494"/>
    <n v="5"/>
    <n v="4988"/>
    <n v="997.6"/>
    <n v="0.35"/>
    <n v="1745.8"/>
    <n v="0.35"/>
    <s v="₹5 K"/>
  </r>
  <r>
    <s v="Telangana"/>
    <s v="Hyderabad"/>
    <s v="Kids"/>
    <s v="Jeans"/>
    <s v="88"/>
    <s v="439443"/>
    <s v="Rented"/>
    <d v="2022-10-22T00:00:00"/>
    <n v="1200"/>
    <s v="Diane Daniels"/>
    <s v="M41"/>
    <s v="01885 Stephen Station Apt. 854 Olsonfurt, TN 80200"/>
    <s v="Landline"/>
    <s v="0759528554"/>
    <s v="10 AM - 9 PM"/>
    <n v="8"/>
    <s v="Not Available"/>
    <s v="CCTV, Alarm"/>
    <s v="14242"/>
    <d v="2024-07-25T00:00:00"/>
    <n v="7"/>
    <s v="Jul"/>
    <s v="575746"/>
    <s v="Susan Mcclure"/>
    <s v="406"/>
    <n v="1038"/>
    <n v="8"/>
    <n v="3321.6000000000004"/>
    <n v="415.20000000000005"/>
    <n v="0.28000000000000003"/>
    <n v="930.04800000000023"/>
    <n v="0.28000000000000003"/>
    <s v="₹3 K"/>
  </r>
  <r>
    <s v="Maharashtra"/>
    <s v="Nashik"/>
    <s v="Kids"/>
    <s v="T-Shirts"/>
    <s v="11"/>
    <s v="427790"/>
    <s v="Owned"/>
    <d v="2024-05-26T00:00:00"/>
    <n v="1100"/>
    <s v="Christopher Lewis"/>
    <s v="M7"/>
    <s v="PSC 8224, Box 4118 APO AA 80470"/>
    <s v="Mobile"/>
    <s v="7230642102"/>
    <s v="10 AM - 7 PM"/>
    <n v="12"/>
    <s v="Not Available"/>
    <s v="None"/>
    <s v="89021"/>
    <d v="2024-07-11T00:00:00"/>
    <n v="7"/>
    <s v="Jul"/>
    <s v="642465"/>
    <s v="Sue Joyce"/>
    <s v="532"/>
    <n v="1000"/>
    <n v="8"/>
    <n v="3200"/>
    <n v="400"/>
    <n v="0.28000000000000003"/>
    <n v="896.00000000000011"/>
    <n v="0.28000000000000003"/>
    <s v="₹3 K"/>
  </r>
  <r>
    <s v="Karnataka"/>
    <s v="Mysuru"/>
    <s v="Kids"/>
    <s v="Jeans"/>
    <s v="8"/>
    <s v="403951"/>
    <s v="Rented"/>
    <d v="2024-03-01T00:00:00"/>
    <n v="800"/>
    <s v="Elaine Conley"/>
    <s v="M62"/>
    <s v="1154 Schultz Skyway Apt. 486 North John, NY 82240"/>
    <s v="Landline"/>
    <s v="5330990002"/>
    <s v="9 AM - 8 PM"/>
    <n v="14"/>
    <s v="Not Available"/>
    <s v="CCTV, Alarm"/>
    <s v="34600"/>
    <d v="2024-07-17T00:00:00"/>
    <n v="7"/>
    <s v="Jul"/>
    <s v="796642"/>
    <s v="Luke Robinson"/>
    <s v="403"/>
    <n v="2876"/>
    <n v="4"/>
    <n v="4601.6000000000004"/>
    <n v="1150.4000000000001"/>
    <n v="0.28000000000000003"/>
    <n v="1288.4480000000003"/>
    <n v="0.28000000000000003"/>
    <s v="₹5 K"/>
  </r>
  <r>
    <s v="Uttar Pradesh"/>
    <s v="Agra"/>
    <s v="Women"/>
    <s v="Jeans"/>
    <s v="56"/>
    <s v="433239"/>
    <s v="Owned"/>
    <d v="2022-03-10T00:00:00"/>
    <n v="1100"/>
    <s v="Christopher Castillo"/>
    <s v="M8"/>
    <s v="901 Baird Pine Port Lindaborough, NH 43840"/>
    <s v="Landline"/>
    <s v="1390912602"/>
    <s v="11 AM - 8 PM"/>
    <n v="18"/>
    <s v="Available"/>
    <s v="Alarm"/>
    <s v="74969"/>
    <d v="2024-07-11T00:00:00"/>
    <n v="7"/>
    <s v="Jul"/>
    <s v="607037"/>
    <s v="Tiffany Wright"/>
    <s v="858"/>
    <n v="1681"/>
    <n v="4"/>
    <n v="2689.6000000000004"/>
    <n v="672.40000000000009"/>
    <n v="0.35"/>
    <n v="941.36"/>
    <n v="0.35"/>
    <s v="₹3 K"/>
  </r>
  <r>
    <s v="Maharashtra"/>
    <s v="Nashik"/>
    <s v="Women"/>
    <s v="T-Shirts"/>
    <s v="55"/>
    <s v="418878"/>
    <s v="Owned"/>
    <d v="2024-08-30T00:00:00"/>
    <n v="1000"/>
    <s v="George Moran"/>
    <s v="M85"/>
    <s v="432 Walton Mall Apt. 256 Randolphmouth, TN 43125"/>
    <s v="Landline"/>
    <s v="4428869485"/>
    <s v="11 AM - 8 PM"/>
    <n v="15"/>
    <s v="Available"/>
    <s v="None"/>
    <s v="13736"/>
    <d v="2024-07-10T00:00:00"/>
    <n v="7"/>
    <s v="Jul"/>
    <s v="230015"/>
    <s v="David Johns"/>
    <s v="364"/>
    <n v="1323"/>
    <n v="8"/>
    <n v="4233.6000000000004"/>
    <n v="529.20000000000005"/>
    <n v="0.35"/>
    <n v="1481.76"/>
    <n v="0.35"/>
    <s v="₹4 K"/>
  </r>
  <r>
    <s v="Uttar Pradesh"/>
    <s v="Lucknow"/>
    <s v="Kids"/>
    <s v="Jeans"/>
    <s v="6"/>
    <s v="420963"/>
    <s v="Owned"/>
    <d v="2024-03-05T00:00:00"/>
    <n v="1400"/>
    <s v="Joe Becker DDS"/>
    <s v="M98"/>
    <s v="1973 Scott Mission Suite 267 Williamborough, MO 45517"/>
    <s v="Mobile"/>
    <s v="8733964272"/>
    <s v="11 AM - 8 PM"/>
    <n v="5"/>
    <s v="Not Available"/>
    <s v="CCTV"/>
    <s v="45195"/>
    <d v="2024-07-23T00:00:00"/>
    <n v="7"/>
    <s v="Jul"/>
    <s v="108780"/>
    <s v="Daniel Martinez MD"/>
    <s v="581"/>
    <n v="1778"/>
    <n v="2"/>
    <n v="1422.4"/>
    <n v="711.2"/>
    <n v="0.28000000000000003"/>
    <n v="398.27200000000005"/>
    <n v="0.28000000000000003"/>
    <s v="₹1 K"/>
  </r>
  <r>
    <s v="Telangana"/>
    <s v="Hyderabad"/>
    <s v="Men"/>
    <s v="T-Shirts"/>
    <s v="38"/>
    <s v="421529"/>
    <s v="Owned"/>
    <d v="2022-08-31T00:00:00"/>
    <n v="1400"/>
    <s v="Ashley Grant"/>
    <s v="M19"/>
    <s v="3105 Patricia Springs Suite 523 Schwartzstad, UT 58394"/>
    <s v="Landline"/>
    <s v="3313071486"/>
    <s v="10 AM - 7 PM"/>
    <n v="20"/>
    <s v="Not Available"/>
    <s v="None"/>
    <s v="82373"/>
    <d v="2024-07-24T00:00:00"/>
    <n v="7"/>
    <s v="Jul"/>
    <s v="362960"/>
    <s v="Martin Ramirez"/>
    <s v="275"/>
    <n v="2498"/>
    <n v="6"/>
    <n v="5995.2000000000007"/>
    <n v="999.20000000000016"/>
    <n v="0.22"/>
    <n v="1318.9440000000002"/>
    <n v="0.22"/>
    <s v="₹6 K"/>
  </r>
  <r>
    <s v="Bihar"/>
    <s v="Patna"/>
    <s v="Kids"/>
    <s v="Pants"/>
    <s v="70"/>
    <s v="429965"/>
    <s v="Owned"/>
    <d v="2024-11-28T00:00:00"/>
    <n v="1300"/>
    <s v="Sharon Tucker"/>
    <s v="M29"/>
    <s v="348 Pugh Divide Parsonstown, OH 73417"/>
    <s v="Landline"/>
    <s v="0410754782"/>
    <s v="10 AM - 7 PM"/>
    <n v="10"/>
    <s v="Available"/>
    <s v="None"/>
    <s v="52389"/>
    <d v="2024-07-04T00:00:00"/>
    <n v="7"/>
    <s v="Jul"/>
    <s v="227615"/>
    <s v="Kayla Miller"/>
    <s v="575"/>
    <n v="1663"/>
    <n v="8"/>
    <n v="5321.6"/>
    <n v="665.2"/>
    <n v="0.28000000000000003"/>
    <n v="1490.0480000000002"/>
    <n v="0.28000000000000003"/>
    <s v="₹5 K"/>
  </r>
  <r>
    <s v="Maharashtra"/>
    <s v="Jalna"/>
    <s v="Women"/>
    <s v="Shoes"/>
    <s v="66"/>
    <s v="424141"/>
    <s v="Owned"/>
    <d v="2022-08-19T00:00:00"/>
    <n v="1100"/>
    <s v="Raymond Santiago"/>
    <s v="M50"/>
    <s v="02160 Parks Prairie Thorntonshire, IN 72807"/>
    <s v="Mobile"/>
    <s v="8030506743"/>
    <s v="10 AM - 9 PM"/>
    <n v="9"/>
    <s v="Available"/>
    <s v="CCTV"/>
    <s v="11476"/>
    <d v="2024-07-29T00:00:00"/>
    <n v="7"/>
    <s v="Jul"/>
    <s v="768152"/>
    <s v="Pamela Dickerson"/>
    <s v="507"/>
    <n v="1361"/>
    <n v="3"/>
    <n v="1633.2"/>
    <n v="544.4"/>
    <n v="0.35"/>
    <n v="571.62"/>
    <n v="0.35"/>
    <s v="₹2 K"/>
  </r>
  <r>
    <s v="Tamil Nadu"/>
    <s v="Chennai"/>
    <s v="Kids"/>
    <s v="T-Shirts"/>
    <s v="49"/>
    <s v="405514"/>
    <s v="Rented"/>
    <d v="2023-02-02T00:00:00"/>
    <n v="1300"/>
    <s v="Deanna Stokes"/>
    <s v="M21"/>
    <s v="43891 Brian Shore Jaclynville, UT 49140"/>
    <s v="Landline"/>
    <s v="5081316278"/>
    <s v="11 AM - 8 PM"/>
    <n v="10"/>
    <s v="Available"/>
    <s v="Alarm"/>
    <s v="74688"/>
    <d v="2024-07-19T00:00:00"/>
    <n v="7"/>
    <s v="Jul"/>
    <s v="295504"/>
    <s v="James Diaz"/>
    <s v="373"/>
    <n v="1659"/>
    <n v="3"/>
    <n v="1990.8000000000002"/>
    <n v="663.6"/>
    <n v="0.28000000000000003"/>
    <n v="557.42400000000009"/>
    <n v="0.28000000000000003"/>
    <s v="₹2 K"/>
  </r>
  <r>
    <s v="Uttar Pradesh"/>
    <s v="Lucknow"/>
    <s v="Kids"/>
    <s v="Sweaters"/>
    <s v="20"/>
    <s v="431493"/>
    <s v="Rented"/>
    <d v="2020-09-21T00:00:00"/>
    <n v="1100"/>
    <s v="Robert Cannon"/>
    <s v="M35"/>
    <s v="0450 Amber Lakes East Gary, WI 62855"/>
    <s v="Landline"/>
    <s v="1463225567"/>
    <s v="10 AM - 9 PM"/>
    <n v="7"/>
    <s v="Available"/>
    <s v="None"/>
    <s v="61659"/>
    <d v="2024-07-04T00:00:00"/>
    <n v="7"/>
    <s v="Jul"/>
    <s v="464563"/>
    <s v="Anthony Lee"/>
    <s v="958"/>
    <n v="2895"/>
    <n v="7"/>
    <n v="8106"/>
    <n v="1158"/>
    <n v="0.28000000000000003"/>
    <n v="2269.6800000000003"/>
    <n v="0.28000000000000003"/>
    <s v="₹8 K"/>
  </r>
  <r>
    <s v="Uttar Pradesh"/>
    <s v="Kanpur"/>
    <s v="Kids"/>
    <s v="Jeans"/>
    <s v="39"/>
    <s v="401522"/>
    <s v="Rented"/>
    <d v="2023-09-09T00:00:00"/>
    <n v="1000"/>
    <s v="Kristy Kaufman"/>
    <s v="M52"/>
    <s v="12838 George Inlet Suite 432 Jeremystad, CO 76625"/>
    <s v="Landline"/>
    <s v="16857274451"/>
    <s v="10 AM - 7 PM"/>
    <n v="4"/>
    <s v="Available"/>
    <s v="CCTV"/>
    <s v="66452"/>
    <d v="2024-07-31T00:00:00"/>
    <n v="7"/>
    <s v="Jul"/>
    <s v="894861"/>
    <s v="Larry Smith"/>
    <s v="851"/>
    <n v="697"/>
    <n v="6"/>
    <n v="1672.8000000000002"/>
    <n v="278.8"/>
    <n v="0.28000000000000003"/>
    <n v="468.38400000000007"/>
    <n v="0.28000000000000003"/>
    <s v="₹2 K"/>
  </r>
  <r>
    <s v="Maharashtra"/>
    <s v="Thane"/>
    <s v="Men"/>
    <s v="Dresses"/>
    <s v="85"/>
    <s v="424687"/>
    <s v="Rented"/>
    <d v="2020-04-04T00:00:00"/>
    <n v="950"/>
    <s v="Derek Richardson"/>
    <s v="M68"/>
    <s v="90081 Briggs Shores Suite 096 Wagnerbury, SC 50865"/>
    <s v="Landline"/>
    <s v="5895605882"/>
    <s v="10 AM - 9 PM"/>
    <n v="13"/>
    <s v="Available"/>
    <s v="None"/>
    <s v="97765"/>
    <d v="2024-07-11T00:00:00"/>
    <n v="7"/>
    <s v="Jul"/>
    <s v="621787"/>
    <s v="Christopher Stark"/>
    <s v="926"/>
    <n v="847"/>
    <n v="6"/>
    <n v="2032.8000000000002"/>
    <n v="338.8"/>
    <n v="0.22"/>
    <n v="447.21600000000007"/>
    <n v="0.22"/>
    <s v="₹2 K"/>
  </r>
  <r>
    <s v="Chandigarh"/>
    <s v="Chandigarh"/>
    <s v="Men"/>
    <s v="Jeans"/>
    <s v="66"/>
    <s v="435032"/>
    <s v="Owned"/>
    <d v="2023-09-25T00:00:00"/>
    <n v="1300"/>
    <s v="Tiffany Franklin"/>
    <s v="M69"/>
    <s v="84406 English Lane Kathleenberg, FL 07372"/>
    <s v="Mobile"/>
    <s v="7302947084"/>
    <s v="9 AM - 8 PM"/>
    <n v="18"/>
    <s v="Available"/>
    <s v="None"/>
    <s v="31103"/>
    <d v="2024-07-29T00:00:00"/>
    <n v="7"/>
    <s v="Jul"/>
    <s v="387982"/>
    <s v="Laura Perez"/>
    <s v="559"/>
    <n v="1625"/>
    <n v="8"/>
    <n v="5200"/>
    <n v="650"/>
    <n v="0.22"/>
    <n v="1144"/>
    <n v="0.22"/>
    <s v="₹5 K"/>
  </r>
  <r>
    <s v="Maharashtra"/>
    <s v="Nashik"/>
    <s v="Women"/>
    <s v="Skirts"/>
    <s v="73"/>
    <s v="439019"/>
    <s v="Rented"/>
    <d v="2020-09-12T00:00:00"/>
    <n v="800"/>
    <s v="Debbie Wood"/>
    <s v="M14"/>
    <s v="006 Calhoun Dam Apt. 997 Heidichester, GA 24060"/>
    <s v="Landline"/>
    <s v="15409514416"/>
    <s v="11 AM - 8 PM"/>
    <n v="18"/>
    <s v="Not Available"/>
    <s v="Alarm"/>
    <s v="81349"/>
    <d v="2024-07-26T00:00:00"/>
    <n v="7"/>
    <s v="Jul"/>
    <s v="688476"/>
    <s v="Sarah Valencia"/>
    <s v="867"/>
    <n v="1899"/>
    <n v="3"/>
    <n v="2278.8000000000002"/>
    <n v="759.6"/>
    <n v="0.35"/>
    <n v="797.58"/>
    <n v="0.35"/>
    <s v="₹2 K"/>
  </r>
  <r>
    <s v="Maharashtra"/>
    <s v="Solapur"/>
    <s v="Kids"/>
    <s v="Pants"/>
    <s v="36"/>
    <s v="432112"/>
    <s v="Owned"/>
    <d v="2024-08-25T00:00:00"/>
    <n v="1300"/>
    <s v="Amber Foster"/>
    <s v="M1"/>
    <s v="Unit 1892 Box 8725 DPO AA 02663"/>
    <s v="Landline"/>
    <s v="2497149949"/>
    <s v="10 AM - 7 PM"/>
    <n v="16"/>
    <s v="Available"/>
    <s v="Alarm"/>
    <s v="94460"/>
    <d v="2024-07-18T00:00:00"/>
    <n v="7"/>
    <s v="Jul"/>
    <s v="765879"/>
    <s v="Reginald Carr"/>
    <s v="977"/>
    <n v="2278"/>
    <n v="1"/>
    <n v="911.2"/>
    <n v="911.2"/>
    <n v="0.28000000000000003"/>
    <n v="255.13600000000002"/>
    <n v="0.28000000000000003"/>
    <s v="₹911.2"/>
  </r>
  <r>
    <s v="Maharashtra"/>
    <s v="Nashik"/>
    <s v="Women"/>
    <s v="Shirts"/>
    <s v="25"/>
    <s v="418707"/>
    <s v="Owned"/>
    <d v="2024-06-17T00:00:00"/>
    <n v="1100"/>
    <s v="Cassandra Riley"/>
    <s v="M67"/>
    <s v="07968 Anderson Isle East Zachary, IN 63881"/>
    <s v="Landline"/>
    <s v="5656125478"/>
    <s v="10 AM - 9 PM"/>
    <n v="3"/>
    <s v="Available"/>
    <s v="Alarm"/>
    <s v="73012"/>
    <d v="2024-07-05T00:00:00"/>
    <n v="7"/>
    <s v="Jul"/>
    <s v="468897"/>
    <s v="Mark Green"/>
    <s v="220"/>
    <n v="2052"/>
    <n v="8"/>
    <n v="6566.4000000000015"/>
    <n v="820.80000000000018"/>
    <n v="0.35"/>
    <n v="2298.2400000000002"/>
    <n v="0.35"/>
    <s v="₹7 K"/>
  </r>
  <r>
    <s v="Assam"/>
    <s v="Guwahati"/>
    <s v="Kids"/>
    <s v="Pants"/>
    <s v="64"/>
    <s v="426706"/>
    <s v="Owned"/>
    <d v="2024-08-06T00:00:00"/>
    <n v="1400"/>
    <s v="Maurice Jones Jr."/>
    <s v="M58"/>
    <s v="USNS Bentley FPO AE 85442"/>
    <s v="Landline"/>
    <s v="18008955633"/>
    <s v="11 AM - 8 PM"/>
    <n v="11"/>
    <s v="Not Available"/>
    <s v="Alarm"/>
    <s v="78909"/>
    <d v="2024-07-30T00:00:00"/>
    <n v="7"/>
    <s v="Jul"/>
    <s v="958623"/>
    <s v="Nicole Mays"/>
    <s v="998"/>
    <n v="2656"/>
    <n v="7"/>
    <n v="7436.8"/>
    <n v="1062.4000000000001"/>
    <n v="0.28000000000000003"/>
    <n v="2082.3040000000001"/>
    <n v="0.28000000000000003"/>
    <s v="₹7 K"/>
  </r>
  <r>
    <s v="Tamil Nadu"/>
    <s v="Coimbatore"/>
    <s v="Women"/>
    <s v="Shirts"/>
    <s v="82"/>
    <s v="418555"/>
    <s v="Owned"/>
    <d v="2024-04-18T00:00:00"/>
    <n v="1300"/>
    <s v="Susan Harris"/>
    <s v="M94"/>
    <s v="USNV Moore FPO AE 32022"/>
    <s v="Landline"/>
    <s v="5469803157"/>
    <s v="10 AM - 9 PM"/>
    <n v="10"/>
    <s v="Available"/>
    <s v="None"/>
    <s v="83357"/>
    <d v="2024-07-16T00:00:00"/>
    <n v="7"/>
    <s v="Jul"/>
    <s v="806956"/>
    <s v="Julia Wilson"/>
    <s v="938"/>
    <n v="1299"/>
    <n v="8"/>
    <n v="4156.8"/>
    <n v="519.6"/>
    <n v="0.35"/>
    <n v="1454.8799999999999"/>
    <n v="0.35"/>
    <s v="₹4 K"/>
  </r>
  <r>
    <s v="Chandigarh"/>
    <s v="Chandigarh"/>
    <s v="Women"/>
    <s v="Shoes"/>
    <s v="90"/>
    <s v="432354"/>
    <s v="Rented"/>
    <d v="2022-12-21T00:00:00"/>
    <n v="1300"/>
    <s v="William Luna"/>
    <s v="M35"/>
    <s v="62301 Crawford Groves Suite 705 Andrewshire, ID 25697"/>
    <s v="Mobile"/>
    <s v="8196000919"/>
    <s v="10 AM - 7 PM"/>
    <n v="9"/>
    <s v="Available"/>
    <s v="CCTV"/>
    <s v="52997"/>
    <d v="2024-07-25T00:00:00"/>
    <n v="7"/>
    <s v="Jul"/>
    <s v="623842"/>
    <s v="Russell Greene"/>
    <s v="786"/>
    <n v="828"/>
    <n v="7"/>
    <n v="2318.4"/>
    <n v="331.2"/>
    <n v="0.35"/>
    <n v="811.43999999999994"/>
    <n v="0.35"/>
    <s v="₹2 K"/>
  </r>
  <r>
    <s v="Telangana"/>
    <s v="Hyderabad"/>
    <s v="Kids"/>
    <s v="T-Shirts"/>
    <s v="95"/>
    <s v="432047"/>
    <s v="Rented"/>
    <d v="2023-03-28T00:00:00"/>
    <n v="1300"/>
    <s v="Ronald Hoffman"/>
    <s v="M35"/>
    <s v="30419 Petersen Mountain Ingrambury, ID 40549"/>
    <s v="Mobile"/>
    <s v="7267756562"/>
    <s v="10 AM - 9 PM"/>
    <n v="3"/>
    <s v="Available"/>
    <s v="CCTV"/>
    <s v="59113"/>
    <d v="2024-07-18T00:00:00"/>
    <n v="7"/>
    <s v="Jul"/>
    <s v="653605"/>
    <s v="Albert Sharp"/>
    <s v="384"/>
    <n v="1050"/>
    <n v="5"/>
    <n v="2100"/>
    <n v="420"/>
    <n v="0.28000000000000003"/>
    <n v="588"/>
    <n v="0.28000000000000003"/>
    <s v="₹2 K"/>
  </r>
  <r>
    <s v="Haryana"/>
    <s v="Faridabad"/>
    <s v="Men"/>
    <s v="Jackets"/>
    <s v="51"/>
    <s v="430505"/>
    <s v="Owned"/>
    <d v="2021-09-16T00:00:00"/>
    <n v="950"/>
    <s v="Sharon Wilson"/>
    <s v="M58"/>
    <s v="USNV Alvarez FPO AE 33511"/>
    <s v="Landline"/>
    <s v="0943864237"/>
    <s v="10 AM - 9 PM"/>
    <n v="7"/>
    <s v="Available"/>
    <s v="Alarm"/>
    <s v="44878"/>
    <d v="2024-07-16T00:00:00"/>
    <n v="7"/>
    <s v="Jul"/>
    <s v="657616"/>
    <s v="Adrienne Lee"/>
    <s v="432"/>
    <n v="1004"/>
    <n v="5"/>
    <n v="2008"/>
    <n v="401.6"/>
    <n v="0.22"/>
    <n v="441.76"/>
    <n v="0.22"/>
    <s v="₹2 K"/>
  </r>
  <r>
    <s v="Tamil Nadu"/>
    <s v="Madurai"/>
    <s v="Kids"/>
    <s v="Dresses"/>
    <s v="99"/>
    <s v="404840"/>
    <s v="Owned"/>
    <d v="2022-04-21T00:00:00"/>
    <n v="1200"/>
    <s v="Christine Dickson"/>
    <s v="M85"/>
    <s v="2863 Gavin Forge Suite 875 Adamview, IA 92840"/>
    <s v="Landline"/>
    <s v="4624807128"/>
    <s v="10 AM - 7 PM"/>
    <n v="5"/>
    <s v="Available"/>
    <s v="CCTV"/>
    <s v="81443"/>
    <d v="2024-07-28T00:00:00"/>
    <n v="7"/>
    <s v="Jul"/>
    <s v="579594"/>
    <s v="Caitlin Fields"/>
    <s v="326"/>
    <n v="665"/>
    <n v="5"/>
    <n v="1330"/>
    <n v="266"/>
    <n v="0.28000000000000003"/>
    <n v="372.40000000000003"/>
    <n v="0.28000000000000003"/>
    <s v="₹1 K"/>
  </r>
  <r>
    <s v="Uttar Pradesh"/>
    <s v="Meerut"/>
    <s v="Women"/>
    <s v="Jeans"/>
    <s v="5"/>
    <s v="430991"/>
    <s v="Rented"/>
    <d v="2022-06-30T00:00:00"/>
    <n v="1000"/>
    <s v="Brianna Whitehead"/>
    <s v="M72"/>
    <s v="488 Harmon Center North Rebeccaton, IL 94981"/>
    <s v="Mobile"/>
    <s v="9463355833"/>
    <s v="11 AM - 8 PM"/>
    <n v="3"/>
    <s v="Not Available"/>
    <s v="CCTV"/>
    <s v="37359"/>
    <d v="2024-07-02T00:00:00"/>
    <n v="7"/>
    <s v="Jul"/>
    <s v="541024"/>
    <s v="Jessica Mckay"/>
    <s v="675"/>
    <n v="2058"/>
    <n v="6"/>
    <n v="4939.2000000000007"/>
    <n v="823.20000000000016"/>
    <n v="0.35"/>
    <n v="1728.7200000000003"/>
    <n v="0.35"/>
    <s v="₹5 K"/>
  </r>
  <r>
    <s v="Maharashtra"/>
    <s v="Nagpur"/>
    <s v="Men"/>
    <s v="Shoes"/>
    <s v="31"/>
    <s v="433963"/>
    <s v="Rented"/>
    <d v="2022-02-23T00:00:00"/>
    <n v="1000"/>
    <s v="Jonathan Mcdonald"/>
    <s v="M23"/>
    <s v="985 Theresa Motorway Suite 309 Keithfurt, GA 60062"/>
    <s v="Mobile"/>
    <s v="7773517433"/>
    <s v="10 AM - 7 PM"/>
    <n v="5"/>
    <s v="Available"/>
    <s v="CCTV, Alarm"/>
    <s v="53545"/>
    <d v="2024-07-04T00:00:00"/>
    <n v="7"/>
    <s v="Jul"/>
    <s v="198459"/>
    <s v="Ralph Guerrero"/>
    <s v="706"/>
    <n v="2650"/>
    <n v="4"/>
    <n v="4240"/>
    <n v="1060"/>
    <n v="0.22"/>
    <n v="932.8"/>
    <n v="0.22"/>
    <s v="₹4 K"/>
  </r>
  <r>
    <s v="Assam"/>
    <s v="Guwahati"/>
    <s v="Kids"/>
    <s v="Pants"/>
    <s v="84"/>
    <s v="422790"/>
    <s v="Owned"/>
    <d v="2021-01-06T00:00:00"/>
    <n v="1200"/>
    <s v="Noah Williams"/>
    <s v="M13"/>
    <s v="45944 Porter Orchard Schwartzborough, ME 68762"/>
    <s v="Landline"/>
    <s v="2255966112"/>
    <s v="10 AM - 7 PM"/>
    <n v="4"/>
    <s v="Not Available"/>
    <s v="None"/>
    <s v="28287"/>
    <d v="2024-07-08T00:00:00"/>
    <n v="7"/>
    <s v="Jul"/>
    <s v="805953"/>
    <s v="Nicole Sanchez"/>
    <s v="213"/>
    <n v="2536"/>
    <n v="1"/>
    <n v="1014.4000000000001"/>
    <n v="1014.4000000000001"/>
    <n v="0.28000000000000003"/>
    <n v="284.03200000000004"/>
    <n v="0.28000000000000003"/>
    <s v="₹1 K"/>
  </r>
  <r>
    <s v="Chhattisgarh"/>
    <s v="Chhattisgarh"/>
    <s v="Men"/>
    <s v="Jackets"/>
    <s v="60"/>
    <s v="431939"/>
    <s v="Owned"/>
    <d v="2021-08-23T00:00:00"/>
    <n v="1400"/>
    <s v="Robert Parks"/>
    <s v="M65"/>
    <s v="95355 Garrett Branch North Johnside, MO 87511"/>
    <s v="Landline"/>
    <s v="17479432583"/>
    <s v="10 AM - 9 PM"/>
    <n v="4"/>
    <s v="Available"/>
    <s v="Alarm"/>
    <s v="88608"/>
    <d v="2024-07-10T00:00:00"/>
    <n v="7"/>
    <s v="Jul"/>
    <s v="245521"/>
    <s v="Tina Allen"/>
    <s v="649"/>
    <n v="1818"/>
    <n v="6"/>
    <n v="4363.2"/>
    <n v="727.19999999999993"/>
    <n v="0.22"/>
    <n v="959.904"/>
    <n v="0.22"/>
    <s v="₹4 K"/>
  </r>
  <r>
    <s v="Uttar Pradesh"/>
    <s v="Varanasi"/>
    <s v="Kids"/>
    <s v="Hoodies"/>
    <s v="82"/>
    <s v="421970"/>
    <s v="Rented"/>
    <d v="2021-09-03T00:00:00"/>
    <n v="800"/>
    <s v="Randall Rice"/>
    <s v="M15"/>
    <s v="9510 Williams Stream Suite 542 Davidborough, MO 32374"/>
    <s v="Landline"/>
    <s v="2605754538"/>
    <s v="10 AM - 9 PM"/>
    <n v="20"/>
    <s v="Available"/>
    <s v="Alarm"/>
    <s v="14560"/>
    <d v="2024-07-24T00:00:00"/>
    <n v="7"/>
    <s v="Jul"/>
    <s v="923568"/>
    <s v="Carla Day"/>
    <s v="393"/>
    <n v="1169"/>
    <n v="7"/>
    <n v="3273.2000000000003"/>
    <n v="467.6"/>
    <n v="0.28000000000000003"/>
    <n v="916.49600000000021"/>
    <n v="0.28000000000000003"/>
    <s v="₹3 K"/>
  </r>
  <r>
    <s v="Chandigarh"/>
    <s v="Chandigarh"/>
    <s v="Kids"/>
    <s v="Shoes"/>
    <s v="1"/>
    <s v="430871"/>
    <s v="Rented"/>
    <d v="2021-03-15T00:00:00"/>
    <n v="1100"/>
    <s v="Tracie Blackburn"/>
    <s v="M76"/>
    <s v="97646 Adams Drive South Alexis, ID 41535"/>
    <s v="Landline"/>
    <s v="1042201575"/>
    <s v="10 AM - 7 PM"/>
    <n v="19"/>
    <s v="Not Available"/>
    <s v="None"/>
    <s v="56699"/>
    <d v="2024-07-22T00:00:00"/>
    <n v="7"/>
    <s v="Jul"/>
    <s v="712188"/>
    <s v="Sean White"/>
    <s v="274"/>
    <n v="2283"/>
    <n v="2"/>
    <n v="1826.4"/>
    <n v="913.2"/>
    <n v="0.28000000000000003"/>
    <n v="511.39200000000005"/>
    <n v="0.28000000000000003"/>
    <s v="₹2 K"/>
  </r>
  <r>
    <s v="Maharashtra"/>
    <s v="Kolhapur"/>
    <s v="Women"/>
    <s v="T-Shirts"/>
    <s v="45"/>
    <s v="403804"/>
    <s v="Rented"/>
    <d v="2024-08-26T00:00:00"/>
    <n v="1000"/>
    <s v="Angela Blair"/>
    <s v="M64"/>
    <s v="1624 Briana Valley Bakerfurt, VT 83555"/>
    <s v="Mobile"/>
    <s v="6851920919"/>
    <s v="9 AM - 8 PM"/>
    <n v="4"/>
    <s v="Not Available"/>
    <s v="CCTV"/>
    <s v="70057"/>
    <d v="2024-07-08T00:00:00"/>
    <n v="7"/>
    <s v="Jul"/>
    <s v="835979"/>
    <s v="Brittney Bates"/>
    <s v="878"/>
    <n v="1558"/>
    <n v="6"/>
    <n v="3739.2000000000003"/>
    <n v="623.20000000000005"/>
    <n v="0.35"/>
    <n v="1308.72"/>
    <n v="0.35"/>
    <s v="₹4 K"/>
  </r>
  <r>
    <s v="Jharkhand"/>
    <s v="Ranchi"/>
    <s v="Kids"/>
    <s v="Hoodies"/>
    <s v="28"/>
    <s v="408927"/>
    <s v="Owned"/>
    <d v="2024-02-06T00:00:00"/>
    <n v="1300"/>
    <s v="Clayton Tucker"/>
    <s v="M17"/>
    <s v="02418 Brown Port West Alexis, NV 54464"/>
    <s v="Landline"/>
    <s v="4931084491"/>
    <s v="9 AM - 8 PM"/>
    <n v="10"/>
    <s v="Available"/>
    <s v="Alarm"/>
    <s v="95139"/>
    <d v="2024-07-26T00:00:00"/>
    <n v="7"/>
    <s v="Jul"/>
    <s v="738763"/>
    <s v="Brittany Avery"/>
    <s v="304"/>
    <n v="1141"/>
    <n v="1"/>
    <n v="456.40000000000003"/>
    <n v="456.40000000000003"/>
    <n v="0.28000000000000003"/>
    <n v="127.79200000000002"/>
    <n v="0.28000000000000003"/>
    <s v="₹456.4"/>
  </r>
  <r>
    <s v="Madhya Pradesh"/>
    <s v="Bhopal"/>
    <s v="Men"/>
    <s v="Skirts"/>
    <s v="59"/>
    <s v="401720"/>
    <s v="Rented"/>
    <d v="2020-07-11T00:00:00"/>
    <n v="800"/>
    <s v="Sandra Morris"/>
    <s v="M75"/>
    <s v="5717 Tanya Course Apt. 275 South Xavier, VT 46010"/>
    <s v="Landline"/>
    <s v="3805699572"/>
    <s v="11 AM - 8 PM"/>
    <n v="16"/>
    <s v="Available"/>
    <s v="CCTV"/>
    <s v="35115"/>
    <d v="2024-07-25T00:00:00"/>
    <n v="7"/>
    <s v="Jul"/>
    <s v="569890"/>
    <s v="Mathew Foley"/>
    <s v="657"/>
    <n v="1919"/>
    <n v="1"/>
    <n v="767.6"/>
    <n v="767.6"/>
    <n v="0.22"/>
    <n v="168.87200000000001"/>
    <n v="0.22"/>
    <s v="₹767.6"/>
  </r>
  <r>
    <s v="Maharashtra"/>
    <s v="Thane"/>
    <s v="Men"/>
    <s v="T-Shirts"/>
    <s v="42"/>
    <s v="435757"/>
    <s v="Rented"/>
    <d v="2020-12-20T00:00:00"/>
    <n v="1300"/>
    <s v="Beverly Villa"/>
    <s v="M76"/>
    <s v="454 Amy Lights Apt. 029 Ortizburgh, GA 27988"/>
    <s v="Mobile"/>
    <s v="7773890996"/>
    <s v="10 AM - 7 PM"/>
    <n v="11"/>
    <s v="Not Available"/>
    <s v="None"/>
    <s v="33386"/>
    <d v="2024-07-18T00:00:00"/>
    <n v="7"/>
    <s v="Jul"/>
    <s v="229180"/>
    <s v="Michelle Foley"/>
    <s v="555"/>
    <n v="523"/>
    <n v="8"/>
    <n v="1673.6000000000001"/>
    <n v="209.20000000000002"/>
    <n v="0.22"/>
    <n v="368.19200000000001"/>
    <n v="0.22"/>
    <s v="₹2 K"/>
  </r>
  <r>
    <s v="Uttar Pradesh"/>
    <s v="Varanasi"/>
    <s v="Women"/>
    <s v="Shirts"/>
    <s v="6"/>
    <s v="434560"/>
    <s v="Rented"/>
    <d v="2022-07-11T00:00:00"/>
    <n v="1100"/>
    <s v="Kristina Myers"/>
    <s v="M52"/>
    <s v="9500 Black Cove New Lori, PA 67521"/>
    <s v="Landline"/>
    <s v="4497130864"/>
    <s v="11 AM - 8 PM"/>
    <n v="12"/>
    <s v="Available"/>
    <s v="None"/>
    <s v="87096"/>
    <d v="2024-07-22T00:00:00"/>
    <n v="7"/>
    <s v="Jul"/>
    <s v="180231"/>
    <s v="Kayla Washington"/>
    <s v="981"/>
    <n v="2161"/>
    <n v="1"/>
    <n v="864.40000000000009"/>
    <n v="864.40000000000009"/>
    <n v="0.35"/>
    <n v="302.54000000000002"/>
    <n v="0.35"/>
    <s v="₹864.4"/>
  </r>
  <r>
    <s v="Maharashtra"/>
    <s v="Nashik"/>
    <s v="Women"/>
    <s v="Skirts"/>
    <s v="46"/>
    <s v="411881"/>
    <s v="Owned"/>
    <d v="2021-06-08T00:00:00"/>
    <n v="1200"/>
    <s v="Laura Hartman"/>
    <s v="M62"/>
    <s v="35053 Kimberly Summit Suite 115 New Davidton, NJ 47896"/>
    <s v="Landline"/>
    <s v="1917268121"/>
    <s v="10 AM - 7 PM"/>
    <n v="17"/>
    <s v="Available"/>
    <s v="Alarm"/>
    <s v="74498"/>
    <d v="2024-07-30T00:00:00"/>
    <n v="7"/>
    <s v="Jul"/>
    <s v="855916"/>
    <s v="Scott Clark"/>
    <s v="499"/>
    <n v="1664"/>
    <n v="6"/>
    <n v="3993.6000000000004"/>
    <n v="665.6"/>
    <n v="0.35"/>
    <n v="1397.76"/>
    <n v="0.35"/>
    <s v="₹4 K"/>
  </r>
  <r>
    <s v="Tamil Nadu"/>
    <s v="Coimbatore"/>
    <s v="Women"/>
    <s v="Jeans"/>
    <s v="57"/>
    <s v="421120"/>
    <s v="Owned"/>
    <d v="2021-12-08T00:00:00"/>
    <n v="1000"/>
    <s v="Colleen Jackson"/>
    <s v="M1"/>
    <s v="USNS Hubbard FPO AA 39774"/>
    <s v="Mobile"/>
    <s v="7554535035"/>
    <s v="10 AM - 9 PM"/>
    <n v="13"/>
    <s v="Not Available"/>
    <s v="None"/>
    <s v="58479"/>
    <d v="2024-07-05T00:00:00"/>
    <n v="7"/>
    <s v="Jul"/>
    <s v="726973"/>
    <s v="Michelle Johnson"/>
    <s v="238"/>
    <n v="2687"/>
    <n v="2"/>
    <n v="2149.6"/>
    <n v="1074.8"/>
    <n v="0.35"/>
    <n v="752.3599999999999"/>
    <n v="0.35"/>
    <s v="₹2 K"/>
  </r>
  <r>
    <s v="Delhi"/>
    <s v="New Delhi"/>
    <s v="Men"/>
    <s v="Shoes"/>
    <s v="95"/>
    <s v="438394"/>
    <s v="Rented"/>
    <d v="2024-07-07T00:00:00"/>
    <n v="950"/>
    <s v="Don Kline"/>
    <s v="M49"/>
    <s v="955 Martin Crossroad Port Anthonyport, NC 58936"/>
    <s v="Landline"/>
    <s v="4149284546"/>
    <s v="10 AM - 7 PM"/>
    <n v="20"/>
    <s v="Available"/>
    <s v="CCTV, Alarm"/>
    <s v="82963"/>
    <d v="2024-07-16T00:00:00"/>
    <n v="7"/>
    <s v="Jul"/>
    <s v="384940"/>
    <s v="Leah Mitchell"/>
    <s v="454"/>
    <n v="1276"/>
    <n v="5"/>
    <n v="2552"/>
    <n v="510.4"/>
    <n v="0.22"/>
    <n v="561.44000000000005"/>
    <n v="0.22"/>
    <s v="₹3 K"/>
  </r>
  <r>
    <s v="Maharashtra"/>
    <s v="Pune"/>
    <s v="Kids"/>
    <s v="Tops"/>
    <s v="26"/>
    <s v="425727"/>
    <s v="Rented"/>
    <d v="2023-04-04T00:00:00"/>
    <n v="1300"/>
    <s v="Antonio Smith"/>
    <s v="M74"/>
    <s v="0705 Brandon Expressway Port Lindseyland, VA 41620"/>
    <s v="Mobile"/>
    <s v="9305956112"/>
    <s v="9 AM - 8 PM"/>
    <n v="3"/>
    <s v="Not Available"/>
    <s v="Alarm"/>
    <s v="47167"/>
    <d v="2024-07-28T00:00:00"/>
    <n v="7"/>
    <s v="Jul"/>
    <s v="666289"/>
    <s v="Robert Howell"/>
    <s v="881"/>
    <n v="1681"/>
    <n v="3"/>
    <n v="2017.2"/>
    <n v="672.4"/>
    <n v="0.28000000000000003"/>
    <n v="564.81600000000003"/>
    <n v="0.28000000000000003"/>
    <s v="₹2 K"/>
  </r>
  <r>
    <s v="Maharashtra"/>
    <s v="Satara"/>
    <s v="Men"/>
    <s v="Sweaters"/>
    <s v="14"/>
    <s v="403967"/>
    <s v="Rented"/>
    <d v="2023-04-10T00:00:00"/>
    <n v="1100"/>
    <s v="Christopher Robbins"/>
    <s v="M73"/>
    <s v="813 Lewis Orchard Chadhaven, DE 93310"/>
    <s v="Mobile"/>
    <s v="8122752871"/>
    <s v="11 AM - 8 PM"/>
    <n v="8"/>
    <s v="Not Available"/>
    <s v="CCTV"/>
    <s v="46770"/>
    <d v="2024-07-18T00:00:00"/>
    <n v="7"/>
    <s v="Jul"/>
    <s v="283098"/>
    <s v="Kimberly Santana"/>
    <s v="792"/>
    <n v="1713"/>
    <n v="5"/>
    <n v="3426"/>
    <n v="685.2"/>
    <n v="0.22"/>
    <n v="753.72"/>
    <n v="0.22"/>
    <s v="₹3 K"/>
  </r>
  <r>
    <s v="Uttar Pradesh"/>
    <s v="Varanasi"/>
    <s v="Men"/>
    <s v="Pants"/>
    <s v="74"/>
    <s v="429636"/>
    <s v="Owned"/>
    <d v="2024-05-16T00:00:00"/>
    <n v="1400"/>
    <s v="Troy Hoffman"/>
    <s v="M28"/>
    <s v="9540 Richardson Alley Suite 513 Shirleyburgh, WI 89811"/>
    <s v="Landline"/>
    <s v="1851526319"/>
    <s v="9 AM - 8 PM"/>
    <n v="20"/>
    <s v="Not Available"/>
    <s v="CCTV"/>
    <s v="47273"/>
    <d v="2024-07-17T00:00:00"/>
    <n v="7"/>
    <s v="Jul"/>
    <s v="885344"/>
    <s v="Tracey Russell"/>
    <s v="968"/>
    <n v="2645"/>
    <n v="1"/>
    <n v="1058"/>
    <n v="1058"/>
    <n v="0.22"/>
    <n v="232.76"/>
    <n v="0.22"/>
    <s v="₹1 K"/>
  </r>
  <r>
    <s v="Chandigarh"/>
    <s v="Chandigarh"/>
    <s v="Women"/>
    <s v="Tops"/>
    <s v="74"/>
    <s v="439505"/>
    <s v="Rented"/>
    <d v="2022-09-25T00:00:00"/>
    <n v="1400"/>
    <s v="Lindsay Mclean"/>
    <s v="M90"/>
    <s v="Unit 1884 Box 3478 DPO AE 56626"/>
    <s v="Mobile"/>
    <s v="6978526253"/>
    <s v="10 AM - 9 PM"/>
    <n v="7"/>
    <s v="Not Available"/>
    <s v="Alarm"/>
    <s v="44637"/>
    <d v="2024-07-10T00:00:00"/>
    <n v="7"/>
    <s v="Jul"/>
    <s v="416849"/>
    <s v="Wendy Quinn"/>
    <s v="620"/>
    <n v="2913"/>
    <n v="2"/>
    <n v="2330.4"/>
    <n v="1165.2"/>
    <n v="0.35"/>
    <n v="815.64"/>
    <n v="0.35"/>
    <s v="₹2 K"/>
  </r>
  <r>
    <s v="Uttar Pradesh"/>
    <s v="Kanpur"/>
    <s v="Men"/>
    <s v="Dresses"/>
    <s v="2"/>
    <s v="401426"/>
    <s v="Owned"/>
    <d v="2020-04-20T00:00:00"/>
    <n v="1000"/>
    <s v="Jacob Key"/>
    <s v="M37"/>
    <s v="47400 Thomas Overpass Suite 154 East Nathanborough, KS 44310"/>
    <s v="Landline"/>
    <s v="5823232863"/>
    <s v="9 AM - 8 PM"/>
    <n v="4"/>
    <s v="Available"/>
    <s v="CCTV"/>
    <s v="55884"/>
    <d v="2024-07-14T00:00:00"/>
    <n v="7"/>
    <s v="Jul"/>
    <s v="178653"/>
    <s v="Kathryn Jenkins"/>
    <s v="434"/>
    <n v="2116"/>
    <n v="6"/>
    <n v="5078.4000000000015"/>
    <n v="846.4000000000002"/>
    <n v="0.22"/>
    <n v="1117.2480000000003"/>
    <n v="0.22"/>
    <s v="₹5 K"/>
  </r>
  <r>
    <s v="Haryana"/>
    <s v="Faridabad"/>
    <s v="Women"/>
    <s v="Jeans"/>
    <s v="87"/>
    <s v="404959"/>
    <s v="Rented"/>
    <d v="2024-10-29T00:00:00"/>
    <n v="800"/>
    <s v="John Smith"/>
    <s v="M13"/>
    <s v="023 Patrick Port Apt. 495 South Timothytown, KY 16306"/>
    <s v="Landline"/>
    <s v="2093444890"/>
    <s v="10 AM - 9 PM"/>
    <n v="7"/>
    <s v="Available"/>
    <s v="Alarm"/>
    <s v="20351"/>
    <d v="2024-07-04T00:00:00"/>
    <n v="7"/>
    <s v="Jul"/>
    <s v="329346"/>
    <s v="Jennifer Swanson"/>
    <s v="799"/>
    <n v="2642"/>
    <n v="2"/>
    <n v="2113.6"/>
    <n v="1056.8"/>
    <n v="0.35"/>
    <n v="739.75999999999988"/>
    <n v="0.35"/>
    <s v="₹2 K"/>
  </r>
  <r>
    <s v="Maharashtra"/>
    <s v="Satara"/>
    <s v="Kids"/>
    <s v="Dresses"/>
    <s v="53"/>
    <s v="430097"/>
    <s v="Owned"/>
    <d v="2021-05-03T00:00:00"/>
    <n v="1400"/>
    <s v="Brian Owens"/>
    <s v="M22"/>
    <s v="6648 Abigail Station Port Eddieview, RI 26251"/>
    <s v="Mobile"/>
    <s v="8173461240"/>
    <s v="10 AM - 7 PM"/>
    <n v="4"/>
    <s v="Available"/>
    <s v="CCTV"/>
    <s v="31789"/>
    <d v="2024-07-17T00:00:00"/>
    <n v="7"/>
    <s v="Jul"/>
    <s v="955517"/>
    <s v="Olivia Byrd"/>
    <s v="620"/>
    <n v="1991"/>
    <n v="1"/>
    <n v="796.40000000000009"/>
    <n v="796.40000000000009"/>
    <n v="0.28000000000000003"/>
    <n v="222.99200000000005"/>
    <n v="0.28000000000000003"/>
    <s v="₹796.4"/>
  </r>
  <r>
    <s v="Puducherry"/>
    <s v="Pondicherry"/>
    <s v="Women"/>
    <s v="Shoes"/>
    <s v="74"/>
    <s v="434626"/>
    <s v="Owned"/>
    <d v="2020-02-19T00:00:00"/>
    <n v="1200"/>
    <s v="Michael Massey"/>
    <s v="M96"/>
    <s v="6117 Jonathon Circle South Richard, HI 36749"/>
    <s v="Landline"/>
    <s v="3068233404"/>
    <s v="9 AM - 8 PM"/>
    <n v="9"/>
    <s v="Available"/>
    <s v="CCTV"/>
    <s v="24998"/>
    <d v="2024-07-08T00:00:00"/>
    <n v="7"/>
    <s v="Jul"/>
    <s v="440083"/>
    <s v="Martha Gates"/>
    <s v="299"/>
    <n v="1928"/>
    <n v="2"/>
    <n v="1542.4"/>
    <n v="771.2"/>
    <n v="0.35"/>
    <n v="539.84"/>
    <n v="0.35"/>
    <s v="₹2 K"/>
  </r>
  <r>
    <s v="Maharashtra"/>
    <s v="Solapur"/>
    <s v="Women"/>
    <s v="Dresses"/>
    <s v="14"/>
    <s v="408898"/>
    <s v="Owned"/>
    <d v="2022-09-19T00:00:00"/>
    <n v="1100"/>
    <s v="Terry Vargas"/>
    <s v="M82"/>
    <s v="17005 Carson Plain Port Teresatown, MO 43061"/>
    <s v="Mobile"/>
    <s v="7388298264"/>
    <s v="10 AM - 9 PM"/>
    <n v="15"/>
    <s v="Not Available"/>
    <s v="CCTV, Alarm"/>
    <s v="48373"/>
    <d v="2024-07-21T00:00:00"/>
    <n v="7"/>
    <s v="Jul"/>
    <s v="690816"/>
    <s v="Jason Barber"/>
    <s v="421"/>
    <n v="549"/>
    <n v="5"/>
    <n v="1098"/>
    <n v="219.6"/>
    <n v="0.35"/>
    <n v="384.29999999999995"/>
    <n v="0.35"/>
    <s v="₹1 K"/>
  </r>
  <r>
    <s v="Tamil Nadu"/>
    <s v="Chennai"/>
    <s v="Women"/>
    <s v="Dresses"/>
    <s v="69"/>
    <s v="421510"/>
    <s v="Owned"/>
    <d v="2023-12-02T00:00:00"/>
    <n v="1400"/>
    <s v="William Kramer"/>
    <s v="M31"/>
    <s v="63593 Ford Junctions Grahamfurt, LA 30246"/>
    <s v="Landline"/>
    <s v="4115807405"/>
    <s v="11 AM - 8 PM"/>
    <n v="4"/>
    <s v="Not Available"/>
    <s v="CCTV, Alarm"/>
    <s v="85613"/>
    <d v="2024-07-04T00:00:00"/>
    <n v="7"/>
    <s v="Jul"/>
    <s v="210074"/>
    <s v="Eric Liu"/>
    <s v="943"/>
    <n v="1605"/>
    <n v="2"/>
    <n v="1284"/>
    <n v="642"/>
    <n v="0.35"/>
    <n v="449.4"/>
    <n v="0.35"/>
    <s v="₹1 K"/>
  </r>
  <r>
    <s v="Chhattisgarh"/>
    <s v="Chhattisgarh"/>
    <s v="Women"/>
    <s v="Skirts"/>
    <s v="75"/>
    <s v="436578"/>
    <s v="Rented"/>
    <d v="2022-01-17T00:00:00"/>
    <n v="1000"/>
    <s v="Patricia Martin"/>
    <s v="M98"/>
    <s v="096 Charles Haven Josephland, ID 64285"/>
    <s v="Landline"/>
    <s v="0230944052"/>
    <s v="9 AM - 8 PM"/>
    <n v="17"/>
    <s v="Not Available"/>
    <s v="CCTV, Alarm"/>
    <s v="39610"/>
    <d v="2024-07-14T00:00:00"/>
    <n v="7"/>
    <s v="Jul"/>
    <s v="431117"/>
    <s v="Anna Chaney"/>
    <s v="618"/>
    <n v="2988"/>
    <n v="2"/>
    <n v="2390.4"/>
    <n v="1195.2"/>
    <n v="0.35"/>
    <n v="836.64"/>
    <n v="0.35"/>
    <s v="₹2 K"/>
  </r>
  <r>
    <s v="Uttar Pradesh"/>
    <s v="Kanpur"/>
    <s v="Women"/>
    <s v="Jackets"/>
    <s v="93"/>
    <s v="402197"/>
    <s v="Rented"/>
    <d v="2021-04-09T00:00:00"/>
    <n v="1100"/>
    <s v="Brandon Johnson"/>
    <s v="M98"/>
    <s v="34965 Williams Shore Meganside, AL 18867"/>
    <s v="Landline"/>
    <s v="12094733377"/>
    <s v="10 AM - 9 PM"/>
    <n v="10"/>
    <s v="Not Available"/>
    <s v="CCTV, Alarm"/>
    <s v="69008"/>
    <d v="2024-07-04T00:00:00"/>
    <n v="7"/>
    <s v="Jul"/>
    <s v="684456"/>
    <s v="Kelly Hardin"/>
    <s v="327"/>
    <n v="2218"/>
    <n v="5"/>
    <n v="4436"/>
    <n v="887.2"/>
    <n v="0.35"/>
    <n v="1552.6"/>
    <n v="0.35"/>
    <s v="₹4 K"/>
  </r>
  <r>
    <s v="Gujarat"/>
    <s v="Rajkot"/>
    <s v="Kids"/>
    <s v="Shoes"/>
    <s v="55"/>
    <s v="437951"/>
    <s v="Owned"/>
    <d v="2020-11-07T00:00:00"/>
    <n v="1200"/>
    <s v="Jill Molina"/>
    <s v="M38"/>
    <s v="887 Monica Brook Bakerhaven, ME 98917"/>
    <s v="Landline"/>
    <s v="3901452556"/>
    <s v="10 AM - 9 PM"/>
    <n v="3"/>
    <s v="Not Available"/>
    <s v="CCTV"/>
    <s v="73147"/>
    <d v="2024-07-25T00:00:00"/>
    <n v="7"/>
    <s v="Jul"/>
    <s v="404711"/>
    <s v="Rebecca Hartman"/>
    <s v="702"/>
    <n v="752"/>
    <n v="3"/>
    <n v="902.40000000000009"/>
    <n v="300.8"/>
    <n v="0.28000000000000003"/>
    <n v="252.67200000000005"/>
    <n v="0.28000000000000003"/>
    <s v="₹902.4"/>
  </r>
  <r>
    <s v="Maharashtra"/>
    <s v="Pune"/>
    <s v="Kids"/>
    <s v="Dresses"/>
    <s v="78"/>
    <s v="420244"/>
    <s v="Rented"/>
    <d v="2020-02-13T00:00:00"/>
    <n v="800"/>
    <s v="Michael Daniels"/>
    <s v="M35"/>
    <s v="9211 Watkins Mountain Cardenastown, IL 69399"/>
    <s v="Landline"/>
    <s v="4543168409"/>
    <s v="10 AM - 9 PM"/>
    <n v="9"/>
    <s v="Not Available"/>
    <s v="None"/>
    <s v="64895"/>
    <d v="2024-07-24T00:00:00"/>
    <n v="7"/>
    <s v="Jul"/>
    <s v="268934"/>
    <s v="Patricia White"/>
    <s v="251"/>
    <n v="851"/>
    <n v="2"/>
    <n v="680.80000000000007"/>
    <n v="340.40000000000003"/>
    <n v="0.28000000000000003"/>
    <n v="190.62400000000002"/>
    <n v="0.28000000000000003"/>
    <s v="₹680.8"/>
  </r>
  <r>
    <s v="Kerala"/>
    <s v="Kochi"/>
    <s v="Women"/>
    <s v="Shirts"/>
    <s v="55"/>
    <s v="433948"/>
    <s v="Owned"/>
    <d v="2020-03-06T00:00:00"/>
    <n v="1300"/>
    <s v="Sabrina Cooper"/>
    <s v="M59"/>
    <s v="0343 Tamara Parks Suite 301 Port Ericamouth, SD 84337"/>
    <s v="Landline"/>
    <s v="4592661602"/>
    <s v="11 AM - 8 PM"/>
    <n v="8"/>
    <s v="Not Available"/>
    <s v="Alarm"/>
    <s v="56357"/>
    <d v="2024-07-16T00:00:00"/>
    <n v="7"/>
    <s v="Jul"/>
    <s v="185168"/>
    <s v="David Torres DVM"/>
    <s v="747"/>
    <n v="1450"/>
    <n v="1"/>
    <n v="580"/>
    <n v="580"/>
    <n v="0.35"/>
    <n v="203"/>
    <n v="0.35"/>
    <s v="₹580"/>
  </r>
  <r>
    <s v="Uttar Pradesh"/>
    <s v="Lucknow"/>
    <s v="Kids"/>
    <s v="Skirts"/>
    <s v="40"/>
    <s v="439128"/>
    <s v="Rented"/>
    <d v="2023-03-18T00:00:00"/>
    <n v="1200"/>
    <s v="Kevin Matthews"/>
    <s v="M55"/>
    <s v="732 Eric Highway New Elizabethland, MD 58446"/>
    <s v="Landline"/>
    <s v="4620497417"/>
    <s v="10 AM - 7 PM"/>
    <n v="3"/>
    <s v="Not Available"/>
    <s v="CCTV"/>
    <s v="44335"/>
    <d v="2024-07-13T00:00:00"/>
    <n v="7"/>
    <s v="Jul"/>
    <s v="862134"/>
    <s v="Daniel Davis"/>
    <s v="856"/>
    <n v="694"/>
    <n v="7"/>
    <n v="1943.2"/>
    <n v="277.60000000000002"/>
    <n v="0.28000000000000003"/>
    <n v="544.09600000000012"/>
    <n v="0.28000000000000003"/>
    <s v="₹2 K"/>
  </r>
  <r>
    <s v="Jammu and Kashmir"/>
    <s v="Jammu"/>
    <s v="Kids"/>
    <s v="Pants"/>
    <s v="83"/>
    <s v="425061"/>
    <s v="Owned"/>
    <d v="2023-09-29T00:00:00"/>
    <n v="1300"/>
    <s v="Madison Anderson"/>
    <s v="M3"/>
    <s v="5508 Brian Row Holtton, WV 34460"/>
    <s v="Landline"/>
    <s v="1579072688"/>
    <s v="10 AM - 7 PM"/>
    <n v="16"/>
    <s v="Not Available"/>
    <s v="CCTV"/>
    <s v="23057"/>
    <d v="2024-07-26T00:00:00"/>
    <n v="7"/>
    <s v="Jul"/>
    <s v="133601"/>
    <s v="James Schultz"/>
    <s v="421"/>
    <n v="1701"/>
    <n v="3"/>
    <n v="2041.2"/>
    <n v="680.4"/>
    <n v="0.28000000000000003"/>
    <n v="571.53600000000006"/>
    <n v="0.28000000000000003"/>
    <s v="₹2 K"/>
  </r>
  <r>
    <s v="Uttar Pradesh"/>
    <s v="Agra"/>
    <s v="Men"/>
    <s v="Skirts"/>
    <s v="32"/>
    <s v="404927"/>
    <s v="Rented"/>
    <d v="2021-01-26T00:00:00"/>
    <n v="800"/>
    <s v="Courtney Taylor"/>
    <s v="M50"/>
    <s v="87669 Cindy Hill Suite 354 Millerborough, SD 16697"/>
    <s v="Landline"/>
    <s v="4117714606"/>
    <s v="9 AM - 8 PM"/>
    <n v="6"/>
    <s v="Not Available"/>
    <s v="CCTV"/>
    <s v="34554"/>
    <d v="2024-07-10T00:00:00"/>
    <n v="7"/>
    <s v="Jul"/>
    <s v="734924"/>
    <s v="Matthew Dixon"/>
    <s v="450"/>
    <n v="2505"/>
    <n v="6"/>
    <n v="6012"/>
    <n v="1002"/>
    <n v="0.22"/>
    <n v="1322.64"/>
    <n v="0.22"/>
    <s v="₹6 K"/>
  </r>
  <r>
    <s v="Uttar Pradesh"/>
    <s v="Meerut"/>
    <s v="Men"/>
    <s v="Shirts"/>
    <s v="93"/>
    <s v="400386"/>
    <s v="Rented"/>
    <d v="2021-01-08T00:00:00"/>
    <n v="1200"/>
    <s v="Daniel Heath"/>
    <s v="M57"/>
    <s v="2304 Lane Lock New Samuel, DE 32549"/>
    <s v="Landline"/>
    <s v="10012591705"/>
    <s v="10 AM - 7 PM"/>
    <n v="9"/>
    <s v="Not Available"/>
    <s v="None"/>
    <s v="29976"/>
    <d v="2024-07-11T00:00:00"/>
    <n v="7"/>
    <s v="Jul"/>
    <s v="418020"/>
    <s v="Brian Cline"/>
    <s v="578"/>
    <n v="867"/>
    <n v="2"/>
    <n v="693.6"/>
    <n v="346.8"/>
    <n v="0.22"/>
    <n v="152.59200000000001"/>
    <n v="0.22"/>
    <s v="₹693.6"/>
  </r>
  <r>
    <s v="Jharkhand"/>
    <s v="Ranchi"/>
    <s v="Kids"/>
    <s v="Tops"/>
    <s v="55"/>
    <s v="426679"/>
    <s v="Rented"/>
    <d v="2023-01-18T00:00:00"/>
    <n v="1000"/>
    <s v="Aaron Campbell"/>
    <s v="M98"/>
    <s v="433 Smith Landing Suite 651 North Brittany, AZ 09349"/>
    <s v="Landline"/>
    <s v="4159845556"/>
    <s v="10 AM - 7 PM"/>
    <n v="10"/>
    <s v="Not Available"/>
    <s v="CCTV, Alarm"/>
    <s v="77910"/>
    <d v="2024-07-20T00:00:00"/>
    <n v="7"/>
    <s v="Jul"/>
    <s v="682107"/>
    <s v="Amy Young"/>
    <s v="656"/>
    <n v="2892"/>
    <n v="5"/>
    <n v="5784"/>
    <n v="1156.8"/>
    <n v="0.28000000000000003"/>
    <n v="1619.5200000000002"/>
    <n v="0.28000000000000003"/>
    <s v="₹6 K"/>
  </r>
  <r>
    <s v="Telangana"/>
    <s v="Hyderabad"/>
    <s v="Women"/>
    <s v="Sweaters"/>
    <s v="4"/>
    <s v="425517"/>
    <s v="Owned"/>
    <d v="2022-04-25T00:00:00"/>
    <n v="1100"/>
    <s v="Leah Edwards"/>
    <s v="M4"/>
    <s v="273 Pearson Way Davidsonland, WV 05681"/>
    <s v="Mobile"/>
    <s v="9438667109"/>
    <s v="9 AM - 8 PM"/>
    <n v="20"/>
    <s v="Available"/>
    <s v="CCTV"/>
    <s v="93264"/>
    <d v="2024-07-18T00:00:00"/>
    <n v="7"/>
    <s v="Jul"/>
    <s v="649146"/>
    <s v="Kelly Dixon"/>
    <s v="248"/>
    <n v="934"/>
    <n v="8"/>
    <n v="2988.8"/>
    <n v="373.6"/>
    <n v="0.35"/>
    <n v="1046.08"/>
    <n v="0.35"/>
    <s v="₹3 K"/>
  </r>
  <r>
    <s v="Chhattisgarh"/>
    <s v="Chhattisgarh"/>
    <s v="Kids"/>
    <s v="Hoodies"/>
    <s v="48"/>
    <s v="437417"/>
    <s v="Owned"/>
    <d v="2023-11-27T00:00:00"/>
    <n v="1400"/>
    <s v="Emily Graham"/>
    <s v="M12"/>
    <s v="733 Crystal Isle Suite 098 Harrellbury, PA 23844"/>
    <s v="Landline"/>
    <s v="3832208886"/>
    <s v="11 AM - 8 PM"/>
    <n v="10"/>
    <s v="Available"/>
    <s v="CCTV"/>
    <s v="83488"/>
    <d v="2024-07-01T00:00:00"/>
    <n v="7"/>
    <s v="Jul"/>
    <s v="999674"/>
    <s v="Donna Robles"/>
    <s v="687"/>
    <n v="1479"/>
    <n v="1"/>
    <n v="591.6"/>
    <n v="591.6"/>
    <n v="0.28000000000000003"/>
    <n v="165.64800000000002"/>
    <n v="0.28000000000000003"/>
    <s v="₹591.6"/>
  </r>
  <r>
    <s v="Gujarat"/>
    <s v="Surat"/>
    <s v="Kids"/>
    <s v="Skirts"/>
    <s v="58"/>
    <s v="402207"/>
    <s v="Owned"/>
    <d v="2024-10-17T00:00:00"/>
    <n v="1300"/>
    <s v="Lonnie Rogers"/>
    <s v="M63"/>
    <s v="18159 Nicholas Springs Apt. 806 West Anthonyside, NY 12931"/>
    <s v="Landline"/>
    <s v="1778413280"/>
    <s v="10 AM - 7 PM"/>
    <n v="8"/>
    <s v="Not Available"/>
    <s v="Alarm"/>
    <s v="52168"/>
    <d v="2024-07-28T00:00:00"/>
    <n v="7"/>
    <s v="Jul"/>
    <s v="740112"/>
    <s v="Melinda Velazquez"/>
    <s v="271"/>
    <n v="931"/>
    <n v="4"/>
    <n v="1489.6000000000001"/>
    <n v="372.40000000000003"/>
    <n v="0.28000000000000003"/>
    <n v="417.08800000000008"/>
    <n v="0.28000000000000003"/>
    <s v="₹1 K"/>
  </r>
  <r>
    <s v="Puducherry"/>
    <s v="Pondicherry"/>
    <s v="Kids"/>
    <s v="Tops"/>
    <s v="97"/>
    <s v="427131"/>
    <s v="Rented"/>
    <d v="2020-02-13T00:00:00"/>
    <n v="1400"/>
    <s v="Jon Williams"/>
    <s v="M20"/>
    <s v="7892 Nathan Bridge Apt. 451 East Christopherside, ND 13346"/>
    <s v="Mobile"/>
    <s v="7114674256"/>
    <s v="11 AM - 8 PM"/>
    <n v="15"/>
    <s v="Available"/>
    <s v="CCTV"/>
    <s v="41694"/>
    <d v="2024-07-18T00:00:00"/>
    <n v="7"/>
    <s v="Jul"/>
    <s v="815729"/>
    <s v="Crystal Martinez"/>
    <s v="246"/>
    <n v="2336"/>
    <n v="7"/>
    <n v="6540.8"/>
    <n v="934.4"/>
    <n v="0.28000000000000003"/>
    <n v="1831.4240000000002"/>
    <n v="0.28000000000000003"/>
    <s v="₹7 K"/>
  </r>
  <r>
    <s v="Assam"/>
    <s v="Guwahati"/>
    <s v="Women"/>
    <s v="Dresses"/>
    <s v="35"/>
    <s v="420419"/>
    <s v="Rented"/>
    <d v="2022-11-08T00:00:00"/>
    <n v="1300"/>
    <s v="Lawrence Stewart"/>
    <s v="M76"/>
    <s v="0846 Joseph Road Suite 376 West Alanhaven, IA 94631"/>
    <s v="Mobile"/>
    <s v="7970965757"/>
    <s v="9 AM - 8 PM"/>
    <n v="20"/>
    <s v="Not Available"/>
    <s v="None"/>
    <s v="17349"/>
    <d v="2024-07-12T00:00:00"/>
    <n v="7"/>
    <s v="Jul"/>
    <s v="894541"/>
    <s v="Stacy Caldwell"/>
    <s v="305"/>
    <n v="2714"/>
    <n v="5"/>
    <n v="5428"/>
    <n v="1085.5999999999999"/>
    <n v="0.35"/>
    <n v="1899.8"/>
    <n v="0.35"/>
    <s v="₹5 K"/>
  </r>
  <r>
    <s v="Tamil Nadu"/>
    <s v="Madurai"/>
    <s v="Men"/>
    <s v="Tops"/>
    <s v="81"/>
    <s v="401173"/>
    <s v="Rented"/>
    <d v="2020-11-11T00:00:00"/>
    <n v="1400"/>
    <s v="Zachary Rush"/>
    <s v="M92"/>
    <s v="626 Wise Radial Apt. 509 Mitchellland, MS 88926"/>
    <s v="Mobile"/>
    <s v="8322524003"/>
    <s v="10 AM - 7 PM"/>
    <n v="15"/>
    <s v="Available"/>
    <s v="None"/>
    <s v="60134"/>
    <d v="2024-07-02T00:00:00"/>
    <n v="7"/>
    <s v="Jul"/>
    <s v="425590"/>
    <s v="Edward White"/>
    <s v="264"/>
    <n v="904"/>
    <n v="8"/>
    <n v="2892.8"/>
    <n v="361.6"/>
    <n v="0.22"/>
    <n v="636.41600000000005"/>
    <n v="0.22"/>
    <s v="₹3 K"/>
  </r>
  <r>
    <s v="Bihar"/>
    <s v="Patna"/>
    <s v="Women"/>
    <s v="Tops"/>
    <s v="51"/>
    <s v="403602"/>
    <s v="Rented"/>
    <d v="2021-11-02T00:00:00"/>
    <n v="1200"/>
    <s v="Robert Ortiz"/>
    <s v="M6"/>
    <s v="602 Long Pike Port Craig, UT 73413"/>
    <s v="Landline"/>
    <s v="17883793188"/>
    <s v="10 AM - 7 PM"/>
    <n v="15"/>
    <s v="Not Available"/>
    <s v="CCTV"/>
    <s v="74650"/>
    <d v="2024-07-26T00:00:00"/>
    <n v="7"/>
    <s v="Jul"/>
    <s v="403634"/>
    <s v="Justin Gray"/>
    <s v="771"/>
    <n v="948"/>
    <n v="5"/>
    <n v="1896"/>
    <n v="379.2"/>
    <n v="0.35"/>
    <n v="663.59999999999991"/>
    <n v="0.35"/>
    <s v="₹2 K"/>
  </r>
  <r>
    <s v="Assam"/>
    <s v="Guwahati"/>
    <s v="Kids"/>
    <s v="T-Shirts"/>
    <s v="33"/>
    <s v="422257"/>
    <s v="Rented"/>
    <d v="2023-11-15T00:00:00"/>
    <n v="1000"/>
    <s v="Dean Thomas"/>
    <s v="M10"/>
    <s v="PSC 3245, Box 8665 APO AP 49325"/>
    <s v="Mobile"/>
    <s v="7177187095"/>
    <s v="10 AM - 9 PM"/>
    <n v="10"/>
    <s v="Not Available"/>
    <s v="CCTV"/>
    <s v="10448"/>
    <d v="2024-07-31T00:00:00"/>
    <n v="7"/>
    <s v="Jul"/>
    <s v="418470"/>
    <s v="Jason Barton"/>
    <s v="657"/>
    <n v="2947"/>
    <n v="3"/>
    <n v="3536.4"/>
    <n v="1178.8"/>
    <n v="0.28000000000000003"/>
    <n v="990.19200000000012"/>
    <n v="0.28000000000000003"/>
    <s v="₹4 K"/>
  </r>
  <r>
    <s v="Haryana"/>
    <s v="Faridabad"/>
    <s v="Women"/>
    <s v="Shirts"/>
    <s v="1"/>
    <s v="417878"/>
    <s v="Owned"/>
    <d v="2021-10-16T00:00:00"/>
    <n v="950"/>
    <s v="Mark White"/>
    <s v="M41"/>
    <s v="0831 Gomez Fords Suite 127 Johnborough, SD 84368"/>
    <s v="Landline"/>
    <s v="2737564009"/>
    <s v="11 AM - 8 PM"/>
    <n v="19"/>
    <s v="Available"/>
    <s v="None"/>
    <s v="22949"/>
    <d v="2024-07-12T00:00:00"/>
    <n v="7"/>
    <s v="Jul"/>
    <s v="167664"/>
    <s v="Jason Montgomery"/>
    <s v="584"/>
    <n v="1497"/>
    <n v="8"/>
    <n v="4790.4000000000015"/>
    <n v="598.80000000000018"/>
    <n v="0.35"/>
    <n v="1676.6400000000003"/>
    <n v="0.35"/>
    <s v="₹5 K"/>
  </r>
  <r>
    <s v="Telangana"/>
    <s v="Hyderabad"/>
    <s v="Women"/>
    <s v="Jackets"/>
    <s v="59"/>
    <s v="400656"/>
    <s v="Rented"/>
    <d v="2021-02-14T00:00:00"/>
    <n v="1100"/>
    <s v="Kenneth Roberts"/>
    <s v="M85"/>
    <s v="92459 Reese River North Amberville, NJ 96825"/>
    <s v="Mobile"/>
    <s v="7653225577"/>
    <s v="11 AM - 8 PM"/>
    <n v="13"/>
    <s v="Available"/>
    <s v="Alarm"/>
    <s v="37709"/>
    <d v="2024-08-27T00:00:00"/>
    <n v="8"/>
    <s v="Aug"/>
    <s v="149403"/>
    <s v="Angel Booth"/>
    <s v="923"/>
    <n v="2050"/>
    <n v="6"/>
    <n v="4920"/>
    <n v="820"/>
    <n v="0.35"/>
    <n v="1722"/>
    <n v="0.35"/>
    <s v="₹5 K"/>
  </r>
  <r>
    <s v="Gujarat"/>
    <s v="Vadodara"/>
    <s v="Men"/>
    <s v="Jackets"/>
    <s v="78"/>
    <s v="409258"/>
    <s v="Rented"/>
    <d v="2023-01-26T00:00:00"/>
    <n v="950"/>
    <s v="Tammy Lopez"/>
    <s v="M47"/>
    <s v="19303 Kaitlyn Club South Rose, SC 87962"/>
    <s v="Mobile"/>
    <s v="7301627414"/>
    <s v="10 AM - 9 PM"/>
    <n v="10"/>
    <s v="Available"/>
    <s v="None"/>
    <s v="89182"/>
    <d v="2024-08-04T00:00:00"/>
    <n v="8"/>
    <s v="Aug"/>
    <s v="214027"/>
    <s v="Timothy Jackson"/>
    <s v="783"/>
    <n v="1977"/>
    <n v="2"/>
    <n v="1581.6000000000001"/>
    <n v="790.80000000000007"/>
    <n v="0.22"/>
    <n v="347.95200000000006"/>
    <n v="0.22"/>
    <s v="₹2 K"/>
  </r>
  <r>
    <s v="Madhya Pradesh"/>
    <s v="Indore"/>
    <s v="Women"/>
    <s v="Jeans"/>
    <s v="13"/>
    <s v="403154"/>
    <s v="Owned"/>
    <d v="2023-01-01T00:00:00"/>
    <n v="1000"/>
    <s v="Erin Conner"/>
    <s v="M44"/>
    <s v="630 Anderson Valley Carlymouth, KY 77205"/>
    <s v="Landline"/>
    <s v="4833326287"/>
    <s v="10 AM - 9 PM"/>
    <n v="18"/>
    <s v="Available"/>
    <s v="CCTV"/>
    <s v="72434"/>
    <d v="2024-08-27T00:00:00"/>
    <n v="8"/>
    <s v="Aug"/>
    <s v="406764"/>
    <s v="Jenny Montgomery"/>
    <s v="258"/>
    <n v="569"/>
    <n v="1"/>
    <n v="227.60000000000002"/>
    <n v="227.60000000000002"/>
    <n v="0.35"/>
    <n v="79.66"/>
    <n v="0.35"/>
    <s v="₹227.6"/>
  </r>
  <r>
    <s v="Rajasthan"/>
    <s v="Jaipur"/>
    <s v="Kids"/>
    <s v="Sweaters"/>
    <s v="81"/>
    <s v="410199"/>
    <s v="Owned"/>
    <d v="2022-07-26T00:00:00"/>
    <n v="1100"/>
    <s v="Shannon Mitchell"/>
    <s v="M65"/>
    <s v="2742 Margaret Wells Aaronborough, NV 07692"/>
    <s v="Landline"/>
    <s v="3660595394"/>
    <s v="11 AM - 8 PM"/>
    <n v="19"/>
    <s v="Available"/>
    <s v="Alarm"/>
    <s v="63706"/>
    <d v="2024-08-13T00:00:00"/>
    <n v="8"/>
    <s v="Aug"/>
    <s v="832524"/>
    <s v="Robert Gates"/>
    <s v="321"/>
    <n v="2423"/>
    <n v="4"/>
    <n v="3876.8"/>
    <n v="969.2"/>
    <n v="0.28000000000000003"/>
    <n v="1085.5040000000001"/>
    <n v="0.28000000000000003"/>
    <s v="₹4 K"/>
  </r>
  <r>
    <s v="Karnataka"/>
    <s v="Mysuru"/>
    <s v="Kids"/>
    <s v="Pants"/>
    <s v="34"/>
    <s v="406635"/>
    <s v="Owned"/>
    <d v="2021-02-15T00:00:00"/>
    <n v="1300"/>
    <s v="Kathleen Acevedo"/>
    <s v="M58"/>
    <s v="40699 Michael Springs East Patricia, NM 81150"/>
    <s v="Landline"/>
    <s v="2583561368"/>
    <s v="10 AM - 9 PM"/>
    <n v="9"/>
    <s v="Available"/>
    <s v="None"/>
    <s v="51465"/>
    <d v="2024-08-29T00:00:00"/>
    <n v="8"/>
    <s v="Aug"/>
    <s v="351201"/>
    <s v="Clarence Turner"/>
    <s v="629"/>
    <n v="2878"/>
    <n v="6"/>
    <n v="6907.2000000000007"/>
    <n v="1151.2"/>
    <n v="0.28000000000000003"/>
    <n v="1934.0160000000003"/>
    <n v="0.28000000000000003"/>
    <s v="₹7 K"/>
  </r>
  <r>
    <s v="Jharkhand"/>
    <s v="Ranchi"/>
    <s v="Men"/>
    <s v="Hoodies"/>
    <s v="73"/>
    <s v="437308"/>
    <s v="Rented"/>
    <d v="2023-06-15T00:00:00"/>
    <n v="1000"/>
    <s v="Jason Brown"/>
    <s v="M15"/>
    <s v="492 Jacqueline Shores South Rebekah, TX 87189"/>
    <s v="Mobile"/>
    <s v="7412903648"/>
    <s v="9 AM - 8 PM"/>
    <n v="8"/>
    <s v="Available"/>
    <s v="CCTV, Alarm"/>
    <s v="38238"/>
    <d v="2024-08-21T00:00:00"/>
    <n v="8"/>
    <s v="Aug"/>
    <s v="380177"/>
    <s v="Lisa Sanders"/>
    <s v="856"/>
    <n v="1143"/>
    <n v="3"/>
    <n v="1371.6000000000001"/>
    <n v="457.20000000000005"/>
    <n v="0.22"/>
    <n v="301.75200000000001"/>
    <n v="0.22"/>
    <s v="₹1 K"/>
  </r>
  <r>
    <s v="Maharashtra"/>
    <s v="Mumbai"/>
    <s v="Women"/>
    <s v="Shirts"/>
    <s v="18"/>
    <s v="410593"/>
    <s v="Rented"/>
    <d v="2021-03-29T00:00:00"/>
    <n v="1200"/>
    <s v="Matthew Rangel"/>
    <s v="M57"/>
    <s v="676 Leslie Inlet Apt. 140 Carrilloview, GA 13055"/>
    <s v="Landline"/>
    <s v="12948799701"/>
    <s v="10 AM - 9 PM"/>
    <n v="6"/>
    <s v="Available"/>
    <s v="CCTV"/>
    <s v="48886"/>
    <d v="2024-08-16T00:00:00"/>
    <n v="8"/>
    <s v="Aug"/>
    <s v="994056"/>
    <s v="Rachael Garza"/>
    <s v="384"/>
    <n v="2433"/>
    <n v="4"/>
    <n v="3892.8"/>
    <n v="973.2"/>
    <n v="0.35"/>
    <n v="1362.48"/>
    <n v="0.35"/>
    <s v="₹4 K"/>
  </r>
  <r>
    <s v="Gujarat"/>
    <s v="Surat"/>
    <s v="Women"/>
    <s v="Jackets"/>
    <s v="68"/>
    <s v="408163"/>
    <s v="Rented"/>
    <d v="2022-01-03T00:00:00"/>
    <n v="1100"/>
    <s v="Linda Smith"/>
    <s v="M73"/>
    <s v="858 Walker Street Suite 593 North Rebeccatown, NE 36077"/>
    <s v="Landline"/>
    <s v="2664333141"/>
    <s v="10 AM - 7 PM"/>
    <n v="6"/>
    <s v="Not Available"/>
    <s v="Alarm"/>
    <s v="10931"/>
    <d v="2024-08-01T00:00:00"/>
    <n v="8"/>
    <s v="Aug"/>
    <s v="319571"/>
    <s v="Richard Santos"/>
    <s v="261"/>
    <n v="1682"/>
    <n v="6"/>
    <n v="4036.8"/>
    <n v="672.80000000000007"/>
    <n v="0.35"/>
    <n v="1412.8799999999999"/>
    <n v="0.35"/>
    <s v="₹4 K"/>
  </r>
  <r>
    <s v="Maharashtra"/>
    <s v="Satara"/>
    <s v="Women"/>
    <s v="Pants"/>
    <s v="19"/>
    <s v="439870"/>
    <s v="Owned"/>
    <d v="2022-02-25T00:00:00"/>
    <n v="950"/>
    <s v="David Lawrence"/>
    <s v="M69"/>
    <s v="289 Courtney Cliffs Lake Jacob, CT 45788"/>
    <s v="Landline"/>
    <s v="5791026605"/>
    <s v="9 AM - 8 PM"/>
    <n v="6"/>
    <s v="Available"/>
    <s v="CCTV"/>
    <s v="34036"/>
    <d v="2024-08-06T00:00:00"/>
    <n v="8"/>
    <s v="Aug"/>
    <s v="990826"/>
    <s v="Stacy York"/>
    <s v="844"/>
    <n v="1859"/>
    <n v="3"/>
    <n v="2230.8000000000002"/>
    <n v="743.6"/>
    <n v="0.35"/>
    <n v="780.78"/>
    <n v="0.35"/>
    <s v="₹2 K"/>
  </r>
  <r>
    <s v="Maharashtra"/>
    <s v="Nagpur"/>
    <s v="Kids"/>
    <s v="Skirts"/>
    <s v="23"/>
    <s v="434688"/>
    <s v="Owned"/>
    <d v="2021-03-18T00:00:00"/>
    <n v="800"/>
    <s v="Kenneth Castillo"/>
    <s v="M66"/>
    <s v="2537 Harper Bridge Apt. 599 Port Lauren, ME 83049"/>
    <s v="Mobile"/>
    <s v="7125876577"/>
    <s v="10 AM - 7 PM"/>
    <n v="11"/>
    <s v="Not Available"/>
    <s v="CCTV, Alarm"/>
    <s v="85212"/>
    <d v="2024-08-04T00:00:00"/>
    <n v="8"/>
    <s v="Aug"/>
    <s v="640393"/>
    <s v="Dana Lin"/>
    <s v="428"/>
    <n v="2430"/>
    <n v="6"/>
    <n v="5832"/>
    <n v="972"/>
    <n v="0.28000000000000003"/>
    <n v="1632.9600000000003"/>
    <n v="0.28000000000000003"/>
    <s v="₹6 K"/>
  </r>
  <r>
    <s v="Uttar Pradesh"/>
    <s v="Varanasi"/>
    <s v="Men"/>
    <s v="Sweaters"/>
    <s v="13"/>
    <s v="415189"/>
    <s v="Rented"/>
    <d v="2022-12-22T00:00:00"/>
    <n v="1000"/>
    <s v="Michael White"/>
    <s v="M45"/>
    <s v="2345 Karen Prairie Suite 218 West Scott, LA 10314"/>
    <s v="Landline"/>
    <s v="1505100566"/>
    <s v="10 AM - 7 PM"/>
    <n v="20"/>
    <s v="Available"/>
    <s v="Alarm"/>
    <s v="17150"/>
    <d v="2024-08-20T00:00:00"/>
    <n v="8"/>
    <s v="Aug"/>
    <s v="752969"/>
    <s v="Leah Douglas"/>
    <s v="230"/>
    <n v="762"/>
    <n v="5"/>
    <n v="1524"/>
    <n v="304.8"/>
    <n v="0.22"/>
    <n v="335.28000000000003"/>
    <n v="0.22"/>
    <s v="₹2 K"/>
  </r>
  <r>
    <s v="Tamil Nadu"/>
    <s v="Chennai"/>
    <s v="Kids"/>
    <s v="Jeans"/>
    <s v="32"/>
    <s v="403952"/>
    <s v="Owned"/>
    <d v="2023-01-01T00:00:00"/>
    <n v="1200"/>
    <s v="John Harrison"/>
    <s v="M11"/>
    <s v="458 Lauren Row Suite 375 Lake Andreatown, MT 73932"/>
    <s v="Landline"/>
    <s v="5056324034"/>
    <s v="10 AM - 7 PM"/>
    <n v="16"/>
    <s v="Not Available"/>
    <s v="CCTV"/>
    <s v="10466"/>
    <d v="2024-08-20T00:00:00"/>
    <n v="8"/>
    <s v="Aug"/>
    <s v="884466"/>
    <s v="Lisa Anderson"/>
    <s v="760"/>
    <n v="1179"/>
    <n v="5"/>
    <n v="2358"/>
    <n v="471.6"/>
    <n v="0.28000000000000003"/>
    <n v="660.24"/>
    <n v="0.28000000000000003"/>
    <s v="₹2 K"/>
  </r>
  <r>
    <s v="Karnataka"/>
    <s v="Bengaluru"/>
    <s v="Men"/>
    <s v="Skirts"/>
    <s v="8"/>
    <s v="430552"/>
    <s v="Rented"/>
    <d v="2021-09-04T00:00:00"/>
    <n v="1200"/>
    <s v="Kimberly Guerrero"/>
    <s v="M96"/>
    <s v="0025 Jackson Well Ingramburgh, AL 47815"/>
    <s v="Landline"/>
    <s v="2898754366"/>
    <s v="9 AM - 8 PM"/>
    <n v="3"/>
    <s v="Available"/>
    <s v="CCTV, Alarm"/>
    <s v="21537"/>
    <d v="2024-08-28T00:00:00"/>
    <n v="8"/>
    <s v="Aug"/>
    <s v="894966"/>
    <s v="Natalie Richardson"/>
    <s v="623"/>
    <n v="2891"/>
    <n v="1"/>
    <n v="1156.4000000000001"/>
    <n v="1156.4000000000001"/>
    <n v="0.22"/>
    <n v="254.40800000000002"/>
    <n v="0.22"/>
    <s v="₹1 K"/>
  </r>
  <r>
    <s v="Jammu and Kashmir"/>
    <s v="Jammu"/>
    <s v="Men"/>
    <s v="Jeans"/>
    <s v="91"/>
    <s v="414691"/>
    <s v="Owned"/>
    <d v="2020-11-21T00:00:00"/>
    <n v="1200"/>
    <s v="Timothy Lopez"/>
    <s v="M43"/>
    <s v="99275 Wallace Squares Apt. 759 New Amy, NJ 63432"/>
    <s v="Mobile"/>
    <s v="8505342468"/>
    <s v="10 AM - 7 PM"/>
    <n v="19"/>
    <s v="Not Available"/>
    <s v="CCTV"/>
    <s v="99885"/>
    <d v="2024-08-27T00:00:00"/>
    <n v="8"/>
    <s v="Aug"/>
    <s v="757318"/>
    <s v="Jeremy Sanchez"/>
    <s v="644"/>
    <n v="755"/>
    <n v="7"/>
    <n v="2114"/>
    <n v="302"/>
    <n v="0.22"/>
    <n v="465.08"/>
    <n v="0.22"/>
    <s v="₹2 K"/>
  </r>
  <r>
    <s v="Madhya Pradesh"/>
    <s v="Indore"/>
    <s v="Men"/>
    <s v="Shoes"/>
    <s v="92"/>
    <s v="428913"/>
    <s v="Rented"/>
    <d v="2024-05-20T00:00:00"/>
    <n v="1000"/>
    <s v="Laura Allen"/>
    <s v="M32"/>
    <s v="442 Steven River New Mikemouth, DC 64164"/>
    <s v="Mobile"/>
    <s v="6754703706"/>
    <s v="9 AM - 8 PM"/>
    <n v="4"/>
    <s v="Not Available"/>
    <s v="CCTV, Alarm"/>
    <s v="84040"/>
    <d v="2024-08-28T00:00:00"/>
    <n v="8"/>
    <s v="Aug"/>
    <s v="897461"/>
    <s v="Susan Brown"/>
    <s v="749"/>
    <n v="2524"/>
    <n v="4"/>
    <n v="4038.4"/>
    <n v="1009.6"/>
    <n v="0.22"/>
    <n v="888.44799999999998"/>
    <n v="0.22"/>
    <s v="₹4 K"/>
  </r>
  <r>
    <s v="Maharashtra"/>
    <s v="Jalna"/>
    <s v="Men"/>
    <s v="T-Shirts"/>
    <s v="84"/>
    <s v="400986"/>
    <s v="Rented"/>
    <d v="2020-06-26T00:00:00"/>
    <n v="1200"/>
    <s v="Kenneth Stuart"/>
    <s v="M8"/>
    <s v="39148 Brittany Gardens Port Alex, PA 45934"/>
    <s v="Landline"/>
    <s v="19528113715"/>
    <s v="10 AM - 9 PM"/>
    <n v="12"/>
    <s v="Available"/>
    <s v="None"/>
    <s v="33403"/>
    <d v="2024-08-06T00:00:00"/>
    <n v="8"/>
    <s v="Aug"/>
    <s v="108966"/>
    <s v="Kelly Harmon"/>
    <s v="340"/>
    <n v="1273"/>
    <n v="4"/>
    <n v="2036.8000000000002"/>
    <n v="509.20000000000005"/>
    <n v="0.22"/>
    <n v="448.09600000000006"/>
    <n v="0.22"/>
    <s v="₹2 K"/>
  </r>
  <r>
    <s v="Kerala"/>
    <s v="Kochi"/>
    <s v="Men"/>
    <s v="Skirts"/>
    <s v="31"/>
    <s v="425001"/>
    <s v="Rented"/>
    <d v="2023-07-03T00:00:00"/>
    <n v="1100"/>
    <s v="Jessica Mcdonald"/>
    <s v="M65"/>
    <s v="765 Daniel Isle Suite 182 Leeport, TX 94021"/>
    <s v="Landline"/>
    <s v="5625979332"/>
    <s v="9 AM - 8 PM"/>
    <n v="5"/>
    <s v="Available"/>
    <s v="Alarm"/>
    <s v="43324"/>
    <d v="2024-08-15T00:00:00"/>
    <n v="8"/>
    <s v="Aug"/>
    <s v="688783"/>
    <s v="Thomas Alvarado"/>
    <s v="528"/>
    <n v="914"/>
    <n v="2"/>
    <n v="731.2"/>
    <n v="365.6"/>
    <n v="0.22"/>
    <n v="160.864"/>
    <n v="0.22"/>
    <s v="₹731.2"/>
  </r>
  <r>
    <s v="Gujarat"/>
    <s v="Surat"/>
    <s v="Kids"/>
    <s v="Sweaters"/>
    <s v="22"/>
    <s v="416387"/>
    <s v="Rented"/>
    <d v="2021-10-01T00:00:00"/>
    <n v="1200"/>
    <s v="Christopher Jones"/>
    <s v="M88"/>
    <s v="7777 Russo Plain Suite 464 Jacksonside, VT 04759"/>
    <s v="Landline"/>
    <s v="4286918324"/>
    <s v="10 AM - 9 PM"/>
    <n v="4"/>
    <s v="Available"/>
    <s v="CCTV"/>
    <s v="66407"/>
    <d v="2024-08-26T00:00:00"/>
    <n v="8"/>
    <s v="Aug"/>
    <s v="130482"/>
    <s v="Donna Cooper"/>
    <s v="755"/>
    <n v="2623"/>
    <n v="1"/>
    <n v="1049.2"/>
    <n v="1049.2"/>
    <n v="0.28000000000000003"/>
    <n v="293.77600000000007"/>
    <n v="0.28000000000000003"/>
    <s v="₹1 K"/>
  </r>
  <r>
    <s v="Maharashtra"/>
    <s v="Aurangabad"/>
    <s v="Women"/>
    <s v="Jeans"/>
    <s v="45"/>
    <s v="422826"/>
    <s v="Owned"/>
    <d v="2021-09-10T00:00:00"/>
    <n v="1400"/>
    <s v="Daniel Smith II"/>
    <s v="M48"/>
    <s v="Unit 3496 Box 6790 DPO AA 29791"/>
    <s v="Landline"/>
    <s v="17734141295"/>
    <s v="11 AM - 8 PM"/>
    <n v="16"/>
    <s v="Not Available"/>
    <s v="CCTV, Alarm"/>
    <s v="37050"/>
    <d v="2024-08-11T00:00:00"/>
    <n v="8"/>
    <s v="Aug"/>
    <s v="623230"/>
    <s v="Austin Stewart"/>
    <s v="403"/>
    <n v="1409"/>
    <n v="3"/>
    <n v="1690.8000000000002"/>
    <n v="563.6"/>
    <n v="0.35"/>
    <n v="591.78"/>
    <n v="0.35"/>
    <s v="₹2 K"/>
  </r>
  <r>
    <s v="Gujarat"/>
    <s v="Ahmedabad"/>
    <s v="Women"/>
    <s v="Shirts"/>
    <s v="73"/>
    <s v="400409"/>
    <s v="Owned"/>
    <d v="2021-01-28T00:00:00"/>
    <n v="1400"/>
    <s v="Shelby Odom"/>
    <s v="M9"/>
    <s v="712 Ashley Avenue Suite 441 Port Marcia, UT 29697"/>
    <s v="Mobile"/>
    <s v="6736152094"/>
    <s v="11 AM - 8 PM"/>
    <n v="10"/>
    <s v="Available"/>
    <s v="CCTV, Alarm"/>
    <s v="77750"/>
    <d v="2024-08-23T00:00:00"/>
    <n v="8"/>
    <s v="Aug"/>
    <s v="911279"/>
    <s v="David Cain"/>
    <s v="879"/>
    <n v="2658"/>
    <n v="4"/>
    <n v="4252.8"/>
    <n v="1063.2"/>
    <n v="0.35"/>
    <n v="1488.48"/>
    <n v="0.35"/>
    <s v="₹4 K"/>
  </r>
  <r>
    <s v="Chhattisgarh"/>
    <s v="Chhattisgarh"/>
    <s v="Men"/>
    <s v="Dresses"/>
    <s v="56"/>
    <s v="400037"/>
    <s v="Rented"/>
    <d v="2020-01-22T00:00:00"/>
    <n v="800"/>
    <s v="Carmen Coleman"/>
    <s v="M55"/>
    <s v="0996 Anna Alley Christopherfort, MO 80593"/>
    <s v="Mobile"/>
    <s v="6622351962"/>
    <s v="9 AM - 8 PM"/>
    <n v="8"/>
    <s v="Not Available"/>
    <s v="CCTV, Alarm"/>
    <s v="70170"/>
    <d v="2024-08-29T00:00:00"/>
    <n v="8"/>
    <s v="Aug"/>
    <s v="939509"/>
    <s v="Rebecca Fox"/>
    <s v="653"/>
    <n v="1679"/>
    <n v="8"/>
    <n v="5372.8"/>
    <n v="671.6"/>
    <n v="0.22"/>
    <n v="1182.0160000000001"/>
    <n v="0.22"/>
    <s v="₹5 K"/>
  </r>
  <r>
    <s v="Uttar Pradesh"/>
    <s v="Meerut"/>
    <s v="Men"/>
    <s v="Dresses"/>
    <s v="91"/>
    <s v="408405"/>
    <s v="Owned"/>
    <d v="2020-09-30T00:00:00"/>
    <n v="1100"/>
    <s v="Jeremy Adkins"/>
    <s v="M69"/>
    <s v="526 Alvarez Harbors West James, MD 70697"/>
    <s v="Landline"/>
    <s v="3706040886"/>
    <s v="11 AM - 8 PM"/>
    <n v="10"/>
    <s v="Available"/>
    <s v="None"/>
    <s v="34498"/>
    <d v="2024-08-30T00:00:00"/>
    <n v="8"/>
    <s v="Aug"/>
    <s v="539548"/>
    <s v="Abigail Wu"/>
    <s v="209"/>
    <n v="871"/>
    <n v="4"/>
    <n v="1393.6000000000001"/>
    <n v="348.40000000000003"/>
    <n v="0.22"/>
    <n v="306.59200000000004"/>
    <n v="0.22"/>
    <s v="₹1 K"/>
  </r>
  <r>
    <s v="Uttar Pradesh"/>
    <s v="Agra"/>
    <s v="Men"/>
    <s v="Tops"/>
    <s v="41"/>
    <s v="400201"/>
    <s v="Owned"/>
    <d v="2024-01-16T00:00:00"/>
    <n v="950"/>
    <s v="Vanessa Peterson"/>
    <s v="M94"/>
    <s v="186 Rojas Roads West Aaronview, MT 43161"/>
    <s v="Mobile"/>
    <s v="7733465700"/>
    <s v="10 AM - 7 PM"/>
    <n v="17"/>
    <s v="Available"/>
    <s v="CCTV, Alarm"/>
    <s v="69686"/>
    <d v="2024-08-07T00:00:00"/>
    <n v="8"/>
    <s v="Aug"/>
    <s v="135311"/>
    <s v="Suzanne Garcia"/>
    <s v="950"/>
    <n v="2438"/>
    <n v="1"/>
    <n v="975.2"/>
    <n v="975.2"/>
    <n v="0.22"/>
    <n v="214.54400000000001"/>
    <n v="0.22"/>
    <s v="₹975.2"/>
  </r>
  <r>
    <s v="Gujarat"/>
    <s v="Surat"/>
    <s v="Women"/>
    <s v="Dresses"/>
    <s v="31"/>
    <s v="416223"/>
    <s v="Rented"/>
    <d v="2022-01-29T00:00:00"/>
    <n v="1400"/>
    <s v="Shannon Potts"/>
    <s v="M100"/>
    <s v="098 Moore Springs Perezborough, CA 32837"/>
    <s v="Landline"/>
    <s v="10888079409"/>
    <s v="9 AM - 8 PM"/>
    <n v="10"/>
    <s v="Not Available"/>
    <s v="Alarm"/>
    <s v="88144"/>
    <d v="2024-08-19T00:00:00"/>
    <n v="8"/>
    <s v="Aug"/>
    <s v="459258"/>
    <s v="Ellen Baldwin"/>
    <s v="326"/>
    <n v="2194"/>
    <n v="4"/>
    <n v="3510.4"/>
    <n v="877.6"/>
    <n v="0.35"/>
    <n v="1228.6399999999999"/>
    <n v="0.35"/>
    <s v="₹4 K"/>
  </r>
  <r>
    <s v="Madhya Pradesh"/>
    <s v="Bhopal"/>
    <s v="Women"/>
    <s v="Jackets"/>
    <s v="47"/>
    <s v="412244"/>
    <s v="Rented"/>
    <d v="2020-12-17T00:00:00"/>
    <n v="1400"/>
    <s v="Dr. Andrew Ellison"/>
    <s v="M31"/>
    <s v="4926 Julie Ports New Grant, AZ 16491"/>
    <s v="Landline"/>
    <s v="4938017180"/>
    <s v="10 AM - 7 PM"/>
    <n v="19"/>
    <s v="Not Available"/>
    <s v="None"/>
    <s v="13582"/>
    <d v="2024-08-04T00:00:00"/>
    <n v="8"/>
    <s v="Aug"/>
    <s v="993058"/>
    <s v="Tracy Anderson"/>
    <s v="441"/>
    <n v="1317"/>
    <n v="7"/>
    <n v="3687.6000000000004"/>
    <n v="526.80000000000007"/>
    <n v="0.35"/>
    <n v="1290.6600000000001"/>
    <n v="0.35"/>
    <s v="₹4 K"/>
  </r>
  <r>
    <s v="Kerala"/>
    <s v="Kochi"/>
    <s v="Women"/>
    <s v="Skirts"/>
    <s v="21"/>
    <s v="401940"/>
    <s v="Owned"/>
    <d v="2022-11-30T00:00:00"/>
    <n v="1300"/>
    <s v="Mrs. Brittany Garcia"/>
    <s v="M48"/>
    <s v="6716 Garcia Burg Kellyport, AK 07159"/>
    <s v="Mobile"/>
    <s v="8898134091"/>
    <s v="11 AM - 8 PM"/>
    <n v="15"/>
    <s v="Available"/>
    <s v="CCTV"/>
    <s v="39984"/>
    <d v="2024-08-14T00:00:00"/>
    <n v="8"/>
    <s v="Aug"/>
    <s v="914119"/>
    <s v="Jeffrey Potts"/>
    <s v="730"/>
    <n v="1431"/>
    <n v="4"/>
    <n v="2289.6"/>
    <n v="572.4"/>
    <n v="0.35"/>
    <n v="801.3599999999999"/>
    <n v="0.35"/>
    <s v="₹2 K"/>
  </r>
  <r>
    <s v="Goa"/>
    <s v="Goa"/>
    <s v="Kids"/>
    <s v="Sweaters"/>
    <s v="9"/>
    <s v="439596"/>
    <s v="Owned"/>
    <d v="2021-12-14T00:00:00"/>
    <n v="1000"/>
    <s v="Michael English"/>
    <s v="M98"/>
    <s v="95338 Meza Shore Lake Valerieland, FL 07152"/>
    <s v="Landline"/>
    <s v="3614334357"/>
    <s v="10 AM - 7 PM"/>
    <n v="8"/>
    <s v="Not Available"/>
    <s v="None"/>
    <s v="95901"/>
    <d v="2024-08-08T00:00:00"/>
    <n v="8"/>
    <s v="Aug"/>
    <s v="572259"/>
    <s v="Mr. Robert Harris Jr."/>
    <s v="474"/>
    <n v="2238"/>
    <n v="7"/>
    <n v="6266.4000000000015"/>
    <n v="895.20000000000016"/>
    <n v="0.28000000000000003"/>
    <n v="1754.5920000000006"/>
    <n v="0.28000000000000003"/>
    <s v="₹6 K"/>
  </r>
  <r>
    <s v="Maharashtra"/>
    <s v="Satara"/>
    <s v="Women"/>
    <s v="Jeans"/>
    <s v="39"/>
    <s v="439897"/>
    <s v="Rented"/>
    <d v="2020-04-06T00:00:00"/>
    <n v="1400"/>
    <s v="Lauren Chambers"/>
    <s v="M40"/>
    <s v="55093 Roberts View Apt. 017 Port Terri, VT 55852"/>
    <s v="Landline"/>
    <s v="4257985665"/>
    <s v="11 AM - 8 PM"/>
    <n v="15"/>
    <s v="Available"/>
    <s v="CCTV, Alarm"/>
    <s v="82795"/>
    <d v="2024-08-04T00:00:00"/>
    <n v="8"/>
    <s v="Aug"/>
    <s v="464121"/>
    <s v="Jose Wise"/>
    <s v="405"/>
    <n v="692"/>
    <n v="5"/>
    <n v="1384"/>
    <n v="276.8"/>
    <n v="0.35"/>
    <n v="484.4"/>
    <n v="0.35"/>
    <s v="₹1 K"/>
  </r>
  <r>
    <s v="Maharashtra"/>
    <s v="Solapur"/>
    <s v="Women"/>
    <s v="Skirts"/>
    <s v="30"/>
    <s v="432072"/>
    <s v="Rented"/>
    <d v="2021-12-13T00:00:00"/>
    <n v="1100"/>
    <s v="Laura Bruce"/>
    <s v="M17"/>
    <s v="40435 Tyler Ports Apt. 236 South Michael, AL 16511"/>
    <s v="Mobile"/>
    <s v="9504252800"/>
    <s v="9 AM - 8 PM"/>
    <n v="16"/>
    <s v="Not Available"/>
    <s v="Alarm"/>
    <s v="59681"/>
    <d v="2024-08-07T00:00:00"/>
    <n v="8"/>
    <s v="Aug"/>
    <s v="756180"/>
    <s v="Frank Hodges DDS"/>
    <s v="936"/>
    <n v="2269"/>
    <n v="7"/>
    <n v="6353.2000000000007"/>
    <n v="907.60000000000014"/>
    <n v="0.35"/>
    <n v="2223.62"/>
    <n v="0.35"/>
    <s v="₹6 K"/>
  </r>
  <r>
    <s v="Delhi"/>
    <s v="New Delhi"/>
    <s v="Women"/>
    <s v="T-Shirts"/>
    <s v="55"/>
    <s v="403602"/>
    <s v="Rented"/>
    <d v="2023-08-19T00:00:00"/>
    <n v="800"/>
    <s v="Robert Powell"/>
    <s v="M32"/>
    <s v="014 Rivas Vista Suite 738 East Jamesberg, MT 79612"/>
    <s v="Landline"/>
    <s v="5562969813"/>
    <s v="10 AM - 9 PM"/>
    <n v="20"/>
    <s v="Available"/>
    <s v="CCTV"/>
    <s v="63239"/>
    <d v="2024-08-26T00:00:00"/>
    <n v="8"/>
    <s v="Aug"/>
    <s v="675042"/>
    <s v="Mr. Kevin White"/>
    <s v="422"/>
    <n v="1548"/>
    <n v="4"/>
    <n v="2476.8000000000002"/>
    <n v="619.20000000000005"/>
    <n v="0.35"/>
    <n v="866.88"/>
    <n v="0.35"/>
    <s v="₹2 K"/>
  </r>
  <r>
    <s v="Gujarat"/>
    <s v="Rajkot"/>
    <s v="Women"/>
    <s v="Skirts"/>
    <s v="49"/>
    <s v="434478"/>
    <s v="Owned"/>
    <d v="2023-11-24T00:00:00"/>
    <n v="1100"/>
    <s v="Melinda Jordan"/>
    <s v="M73"/>
    <s v="966 Hernandez Turnpike Apt. 416 Aaronland, OK 14998"/>
    <s v="Landline"/>
    <s v="2449979212"/>
    <s v="10 AM - 7 PM"/>
    <n v="11"/>
    <s v="Not Available"/>
    <s v="CCTV"/>
    <s v="68745"/>
    <d v="2024-08-01T00:00:00"/>
    <n v="8"/>
    <s v="Aug"/>
    <s v="643874"/>
    <s v="Rebekah Carrillo"/>
    <s v="910"/>
    <n v="1238"/>
    <n v="5"/>
    <n v="2476"/>
    <n v="495.2"/>
    <n v="0.35"/>
    <n v="866.59999999999991"/>
    <n v="0.35"/>
    <s v="₹2 K"/>
  </r>
  <r>
    <s v="Uttar Pradesh"/>
    <s v="Meerut"/>
    <s v="Kids"/>
    <s v="Hoodies"/>
    <s v="85"/>
    <s v="421532"/>
    <s v="Rented"/>
    <d v="2020-08-24T00:00:00"/>
    <n v="1400"/>
    <s v="Kevin Ferguson"/>
    <s v="M12"/>
    <s v="84733 Johnson Wall Christophertown, MD 83757"/>
    <s v="Landline"/>
    <s v="5222805756"/>
    <s v="11 AM - 8 PM"/>
    <n v="9"/>
    <s v="Not Available"/>
    <s v="Alarm"/>
    <s v="36978"/>
    <d v="2024-08-08T00:00:00"/>
    <n v="8"/>
    <s v="Aug"/>
    <s v="737981"/>
    <s v="Morgan Chandler"/>
    <s v="308"/>
    <n v="612"/>
    <n v="7"/>
    <n v="1713.6000000000001"/>
    <n v="244.8"/>
    <n v="0.28000000000000003"/>
    <n v="479.80800000000011"/>
    <n v="0.28000000000000003"/>
    <s v="₹2 K"/>
  </r>
  <r>
    <s v="Uttar Pradesh"/>
    <s v="Agra"/>
    <s v="Men"/>
    <s v="Shirts"/>
    <s v="24"/>
    <s v="435625"/>
    <s v="Rented"/>
    <d v="2020-02-25T00:00:00"/>
    <n v="1000"/>
    <s v="Christina Green"/>
    <s v="M65"/>
    <s v="435 Ferrell Parks Lake Josephside, AR 95141"/>
    <s v="Mobile"/>
    <s v="6946815112"/>
    <s v="11 AM - 8 PM"/>
    <n v="15"/>
    <s v="Not Available"/>
    <s v="None"/>
    <s v="54675"/>
    <d v="2024-08-11T00:00:00"/>
    <n v="8"/>
    <s v="Aug"/>
    <s v="124739"/>
    <s v="Brandon Sandoval"/>
    <s v="767"/>
    <n v="2636"/>
    <n v="2"/>
    <n v="2108.8000000000002"/>
    <n v="1054.4000000000001"/>
    <n v="0.22"/>
    <n v="463.93600000000004"/>
    <n v="0.22"/>
    <s v="₹2 K"/>
  </r>
  <r>
    <s v="Madhya Pradesh"/>
    <s v="Indore"/>
    <s v="Men"/>
    <s v="Jackets"/>
    <s v="67"/>
    <s v="405414"/>
    <s v="Rented"/>
    <d v="2020-10-16T00:00:00"/>
    <n v="950"/>
    <s v="Benjamin Miranda"/>
    <s v="M2"/>
    <s v="06452 Mcconnell Ridge Suite 644 West Michaelview, NC 40091"/>
    <s v="Mobile"/>
    <s v="8230487454"/>
    <s v="10 AM - 9 PM"/>
    <n v="16"/>
    <s v="Not Available"/>
    <s v="None"/>
    <s v="39077"/>
    <d v="2024-08-29T00:00:00"/>
    <n v="8"/>
    <s v="Aug"/>
    <s v="403223"/>
    <s v="Dylan Diaz"/>
    <s v="911"/>
    <n v="974"/>
    <n v="2"/>
    <n v="779.2"/>
    <n v="389.6"/>
    <n v="0.22"/>
    <n v="171.42400000000001"/>
    <n v="0.22"/>
    <s v="₹779.2"/>
  </r>
  <r>
    <s v="Maharashtra"/>
    <s v="Nashik"/>
    <s v="Women"/>
    <s v="T-Shirts"/>
    <s v="3"/>
    <s v="419532"/>
    <s v="Rented"/>
    <d v="2023-01-24T00:00:00"/>
    <n v="800"/>
    <s v="Nicole Faulkner"/>
    <s v="M63"/>
    <s v="7149 Sara Tunnel Apt. 423 Port Andreaside, ID 04234"/>
    <s v="Landline"/>
    <s v="5509859505"/>
    <s v="10 AM - 7 PM"/>
    <n v="17"/>
    <s v="Available"/>
    <s v="Alarm"/>
    <s v="42627"/>
    <d v="2024-08-28T00:00:00"/>
    <n v="8"/>
    <s v="Aug"/>
    <s v="230472"/>
    <s v="David Spencer"/>
    <s v="888"/>
    <n v="1651"/>
    <n v="6"/>
    <n v="3962.4"/>
    <n v="660.4"/>
    <n v="0.35"/>
    <n v="1386.84"/>
    <n v="0.35"/>
    <s v="₹4 K"/>
  </r>
  <r>
    <s v="Assam"/>
    <s v="Guwahati"/>
    <s v="Kids"/>
    <s v="Skirts"/>
    <s v="17"/>
    <s v="405110"/>
    <s v="Rented"/>
    <d v="2024-10-14T00:00:00"/>
    <n v="950"/>
    <s v="Jessica Stewart"/>
    <s v="M41"/>
    <s v="262 Cole Extensions Lake Bianca, VT 99318"/>
    <s v="Mobile"/>
    <s v="9734713146"/>
    <s v="9 AM - 8 PM"/>
    <n v="13"/>
    <s v="Available"/>
    <s v="CCTV, Alarm"/>
    <s v="40873"/>
    <d v="2024-08-14T00:00:00"/>
    <n v="8"/>
    <s v="Aug"/>
    <s v="479527"/>
    <s v="Thomas Young"/>
    <s v="744"/>
    <n v="1765"/>
    <n v="1"/>
    <n v="706"/>
    <n v="706"/>
    <n v="0.28000000000000003"/>
    <n v="197.68"/>
    <n v="0.28000000000000003"/>
    <s v="₹706"/>
  </r>
  <r>
    <s v="Maharashtra"/>
    <s v="Solapur"/>
    <s v="Kids"/>
    <s v="Pants"/>
    <s v="13"/>
    <s v="423649"/>
    <s v="Rented"/>
    <d v="2024-04-10T00:00:00"/>
    <n v="1000"/>
    <s v="Susan Bonilla"/>
    <s v="M46"/>
    <s v="9345 Stone Springs Suite 999 South Dennistown, NM 71983"/>
    <s v="Mobile"/>
    <s v="6888644369"/>
    <s v="9 AM - 8 PM"/>
    <n v="7"/>
    <s v="Available"/>
    <s v="CCTV"/>
    <s v="35789"/>
    <d v="2024-08-12T00:00:00"/>
    <n v="8"/>
    <s v="Aug"/>
    <s v="783812"/>
    <s v="Nicholas Gates"/>
    <s v="841"/>
    <n v="2347"/>
    <n v="7"/>
    <n v="6571.6"/>
    <n v="938.80000000000007"/>
    <n v="0.28000000000000003"/>
    <n v="1840.0480000000002"/>
    <n v="0.28000000000000003"/>
    <s v="₹7 K"/>
  </r>
  <r>
    <s v="Madhya Pradesh"/>
    <s v="Indore"/>
    <s v="Kids"/>
    <s v="Sweaters"/>
    <s v="96"/>
    <s v="424218"/>
    <s v="Owned"/>
    <d v="2020-09-03T00:00:00"/>
    <n v="1300"/>
    <s v="Elizabeth Winters"/>
    <s v="M14"/>
    <s v="64753 Clements Burgs Suite 315 Frystad, MO 68245"/>
    <s v="Landline"/>
    <s v="13470248270"/>
    <s v="9 AM - 8 PM"/>
    <n v="16"/>
    <s v="Not Available"/>
    <s v="CCTV"/>
    <s v="13119"/>
    <d v="2024-08-01T00:00:00"/>
    <n v="8"/>
    <s v="Aug"/>
    <s v="919784"/>
    <s v="Jasmine Downs"/>
    <s v="592"/>
    <n v="2276"/>
    <n v="1"/>
    <n v="910.40000000000009"/>
    <n v="910.40000000000009"/>
    <n v="0.28000000000000003"/>
    <n v="254.91200000000006"/>
    <n v="0.28000000000000003"/>
    <s v="₹910.4"/>
  </r>
  <r>
    <s v="Maharashtra"/>
    <s v="Jalna"/>
    <s v="Kids"/>
    <s v="Tops"/>
    <s v="45"/>
    <s v="428428"/>
    <s v="Rented"/>
    <d v="2020-10-15T00:00:00"/>
    <n v="1000"/>
    <s v="Zachary Taylor"/>
    <s v="M1"/>
    <s v="8508 Garner Trace Apt. 582 Reynoldsside, DE 88046"/>
    <s v="Landline"/>
    <s v="4598241506"/>
    <s v="10 AM - 9 PM"/>
    <n v="7"/>
    <s v="Available"/>
    <s v="Alarm"/>
    <s v="14150"/>
    <d v="2024-08-22T00:00:00"/>
    <n v="8"/>
    <s v="Aug"/>
    <s v="399509"/>
    <s v="Kimberly Nicholson"/>
    <s v="630"/>
    <n v="1673"/>
    <n v="4"/>
    <n v="2676.8"/>
    <n v="669.2"/>
    <n v="0.28000000000000003"/>
    <n v="749.50400000000013"/>
    <n v="0.28000000000000003"/>
    <s v="₹3 K"/>
  </r>
  <r>
    <s v="Tamil Nadu"/>
    <s v="Coimbatore"/>
    <s v="Men"/>
    <s v="Skirts"/>
    <s v="48"/>
    <s v="403908"/>
    <s v="Rented"/>
    <d v="2022-06-02T00:00:00"/>
    <n v="1300"/>
    <s v="Raymond Williams"/>
    <s v="M25"/>
    <s v="50061 Chandler Vista Port Dannyview, DE 21328"/>
    <s v="Landline"/>
    <s v="4013196450"/>
    <s v="9 AM - 8 PM"/>
    <n v="17"/>
    <s v="Not Available"/>
    <s v="None"/>
    <s v="34505"/>
    <d v="2024-08-29T00:00:00"/>
    <n v="8"/>
    <s v="Aug"/>
    <s v="359162"/>
    <s v="Joseph Archer"/>
    <s v="336"/>
    <n v="2040"/>
    <n v="6"/>
    <n v="4896"/>
    <n v="816"/>
    <n v="0.22"/>
    <n v="1077.1200000000001"/>
    <n v="0.22"/>
    <s v="₹5 K"/>
  </r>
  <r>
    <s v="Madhya Pradesh"/>
    <s v="Indore"/>
    <s v="Kids"/>
    <s v="Sweaters"/>
    <s v="49"/>
    <s v="416428"/>
    <s v="Rented"/>
    <d v="2022-11-27T00:00:00"/>
    <n v="1300"/>
    <s v="Daniel Martinez"/>
    <s v="M85"/>
    <s v="66288 Phillips Brook Apt. 385 North Emilymouth, CA 27413"/>
    <s v="Landline"/>
    <s v="16955342019"/>
    <s v="10 AM - 9 PM"/>
    <n v="7"/>
    <s v="Available"/>
    <s v="None"/>
    <s v="81452"/>
    <d v="2024-08-02T00:00:00"/>
    <n v="8"/>
    <s v="Aug"/>
    <s v="603472"/>
    <s v="Caitlin Chang"/>
    <s v="297"/>
    <n v="2945"/>
    <n v="1"/>
    <n v="1178"/>
    <n v="1178"/>
    <n v="0.28000000000000003"/>
    <n v="329.84000000000003"/>
    <n v="0.28000000000000003"/>
    <s v="₹1 K"/>
  </r>
  <r>
    <s v="Telangana"/>
    <s v="Hyderabad"/>
    <s v="Men"/>
    <s v="Tops"/>
    <s v="79"/>
    <s v="401551"/>
    <s v="Rented"/>
    <d v="2020-07-17T00:00:00"/>
    <n v="1100"/>
    <s v="Spencer Patterson DDS"/>
    <s v="M67"/>
    <s v="500 Linda Drive North Williamtown, DE 49989"/>
    <s v="Landline"/>
    <s v="4127547750"/>
    <s v="11 AM - 8 PM"/>
    <n v="17"/>
    <s v="Not Available"/>
    <s v="None"/>
    <s v="21024"/>
    <d v="2024-08-23T00:00:00"/>
    <n v="8"/>
    <s v="Aug"/>
    <s v="288940"/>
    <s v="Jerome Campbell"/>
    <s v="511"/>
    <n v="1653"/>
    <n v="1"/>
    <n v="661.2"/>
    <n v="661.2"/>
    <n v="0.22"/>
    <n v="145.464"/>
    <n v="0.22"/>
    <s v="₹661.2"/>
  </r>
  <r>
    <s v="Delhi"/>
    <s v="New Delhi"/>
    <s v="Men"/>
    <s v="Pants"/>
    <s v="67"/>
    <s v="412118"/>
    <s v="Rented"/>
    <d v="2022-08-01T00:00:00"/>
    <n v="1300"/>
    <s v="Isaiah Gould"/>
    <s v="M99"/>
    <s v="0308 Harris Plaza Suite 140 North Johnburgh, NJ 73731"/>
    <s v="Landline"/>
    <s v="1392679354"/>
    <s v="10 AM - 7 PM"/>
    <n v="6"/>
    <s v="Available"/>
    <s v="Alarm"/>
    <s v="65085"/>
    <d v="2024-08-04T00:00:00"/>
    <n v="8"/>
    <s v="Aug"/>
    <s v="944249"/>
    <s v="Rebecca Vazquez"/>
    <s v="632"/>
    <n v="829"/>
    <n v="3"/>
    <n v="994.80000000000007"/>
    <n v="331.6"/>
    <n v="0.22"/>
    <n v="218.85600000000002"/>
    <n v="0.22"/>
    <s v="₹994.8"/>
  </r>
  <r>
    <s v="Delhi"/>
    <s v="New Delhi"/>
    <s v="Kids"/>
    <s v="Pants"/>
    <s v="78"/>
    <s v="437634"/>
    <s v="Rented"/>
    <d v="2020-11-27T00:00:00"/>
    <n v="1000"/>
    <s v="Mr. Antonio Carter DDS"/>
    <s v="M65"/>
    <s v="220 Amy Cove Williamsland, NV 36783"/>
    <s v="Landline"/>
    <s v="5740514616"/>
    <s v="10 AM - 9 PM"/>
    <n v="12"/>
    <s v="Not Available"/>
    <s v="Alarm"/>
    <s v="23604"/>
    <d v="2024-08-06T00:00:00"/>
    <n v="8"/>
    <s v="Aug"/>
    <s v="529962"/>
    <s v="William Taylor"/>
    <s v="938"/>
    <n v="1382"/>
    <n v="4"/>
    <n v="2211.2000000000003"/>
    <n v="552.80000000000007"/>
    <n v="0.28000000000000003"/>
    <n v="619.13600000000008"/>
    <n v="0.28000000000000003"/>
    <s v="₹2 K"/>
  </r>
  <r>
    <s v="Goa"/>
    <s v="Goa"/>
    <s v="Men"/>
    <s v="Skirts"/>
    <s v="33"/>
    <s v="417105"/>
    <s v="Owned"/>
    <d v="2022-02-21T00:00:00"/>
    <n v="1300"/>
    <s v="Patrick Byrd"/>
    <s v="M35"/>
    <s v="5419 Miller Drive Apt. 838 Francisland, OH 79476"/>
    <s v="Mobile"/>
    <s v="8698876450"/>
    <s v="10 AM - 7 PM"/>
    <n v="16"/>
    <s v="Not Available"/>
    <s v="CCTV"/>
    <s v="16300"/>
    <d v="2024-08-26T00:00:00"/>
    <n v="8"/>
    <s v="Aug"/>
    <s v="632440"/>
    <s v="Michael Marquez"/>
    <s v="996"/>
    <n v="806"/>
    <n v="1"/>
    <n v="322.40000000000003"/>
    <n v="322.40000000000003"/>
    <n v="0.22"/>
    <n v="70.928000000000011"/>
    <n v="0.22"/>
    <s v="₹322.4"/>
  </r>
  <r>
    <s v="Chandigarh"/>
    <s v="Chandigarh"/>
    <s v="Men"/>
    <s v="Pants"/>
    <s v="30"/>
    <s v="428207"/>
    <s v="Owned"/>
    <d v="2022-08-10T00:00:00"/>
    <n v="950"/>
    <s v="Amber Mccarthy"/>
    <s v="M52"/>
    <s v="PSC 5428, Box 0099 APO AP 01743"/>
    <s v="Landline"/>
    <s v="1725526814"/>
    <s v="10 AM - 9 PM"/>
    <n v="12"/>
    <s v="Available"/>
    <s v="Alarm"/>
    <s v="94564"/>
    <d v="2024-08-16T00:00:00"/>
    <n v="8"/>
    <s v="Aug"/>
    <s v="692932"/>
    <s v="Stephen Bennett"/>
    <s v="995"/>
    <n v="2950"/>
    <n v="1"/>
    <n v="1180"/>
    <n v="1180"/>
    <n v="0.22"/>
    <n v="259.60000000000002"/>
    <n v="0.22"/>
    <s v="₹1 K"/>
  </r>
  <r>
    <s v="Tamil Nadu"/>
    <s v="Chennai"/>
    <s v="Women"/>
    <s v="Shirts"/>
    <s v="26"/>
    <s v="405626"/>
    <s v="Rented"/>
    <d v="2024-07-21T00:00:00"/>
    <n v="1000"/>
    <s v="Molly Jones"/>
    <s v="M89"/>
    <s v="02732 Kimberly Parkways Suite 170 Glennfurt, AL 13124"/>
    <s v="Landline"/>
    <s v="3155275229"/>
    <s v="10 AM - 7 PM"/>
    <n v="9"/>
    <s v="Not Available"/>
    <s v="Alarm"/>
    <s v="53676"/>
    <d v="2024-08-27T00:00:00"/>
    <n v="8"/>
    <s v="Aug"/>
    <s v="197304"/>
    <s v="Christine Shaffer"/>
    <s v="541"/>
    <n v="2605"/>
    <n v="5"/>
    <n v="5210"/>
    <n v="1042"/>
    <n v="0.35"/>
    <n v="1823.4999999999998"/>
    <n v="0.35"/>
    <s v="₹5 K"/>
  </r>
  <r>
    <s v="Tamil Nadu"/>
    <s v="Coimbatore"/>
    <s v="Men"/>
    <s v="Sweaters"/>
    <s v="15"/>
    <s v="412733"/>
    <s v="Rented"/>
    <d v="2022-06-07T00:00:00"/>
    <n v="1400"/>
    <s v="Ashley Watson"/>
    <s v="M16"/>
    <s v="Unit 3348 Box 8336 DPO AP 40006"/>
    <s v="Landline"/>
    <s v="3382826138"/>
    <s v="10 AM - 9 PM"/>
    <n v="18"/>
    <s v="Not Available"/>
    <s v="CCTV, Alarm"/>
    <s v="75812"/>
    <d v="2024-08-14T00:00:00"/>
    <n v="8"/>
    <s v="Aug"/>
    <s v="809567"/>
    <s v="William Shepard"/>
    <s v="255"/>
    <n v="2106"/>
    <n v="8"/>
    <n v="6739.2000000000007"/>
    <n v="842.40000000000009"/>
    <n v="0.22"/>
    <n v="1482.6240000000003"/>
    <n v="0.22"/>
    <s v="₹7 K"/>
  </r>
  <r>
    <s v="Gujarat"/>
    <s v="Rajkot"/>
    <s v="Men"/>
    <s v="Skirts"/>
    <s v="89"/>
    <s v="433536"/>
    <s v="Rented"/>
    <d v="2024-08-28T00:00:00"/>
    <n v="1400"/>
    <s v="Allison Stewart"/>
    <s v="M69"/>
    <s v="45710 Tiffany Locks Lake Sean, NC 03403"/>
    <s v="Landline"/>
    <s v="13357679197"/>
    <s v="10 AM - 9 PM"/>
    <n v="7"/>
    <s v="Available"/>
    <s v="CCTV, Alarm"/>
    <s v="94137"/>
    <d v="2024-08-13T00:00:00"/>
    <n v="8"/>
    <s v="Aug"/>
    <s v="242055"/>
    <s v="Clayton Taylor"/>
    <s v="797"/>
    <n v="1832"/>
    <n v="3"/>
    <n v="2198.4"/>
    <n v="732.80000000000007"/>
    <n v="0.22"/>
    <n v="483.64800000000002"/>
    <n v="0.22"/>
    <s v="₹2 K"/>
  </r>
  <r>
    <s v="Maharashtra"/>
    <s v="Satara"/>
    <s v="Kids"/>
    <s v="Tops"/>
    <s v="26"/>
    <s v="410928"/>
    <s v="Rented"/>
    <d v="2022-05-31T00:00:00"/>
    <n v="1300"/>
    <s v="Joshua Whitaker"/>
    <s v="M11"/>
    <s v="05130 Pamela Groves Apt. 901 Morrisshire, RI 94636"/>
    <s v="Landline"/>
    <s v="4076927238"/>
    <s v="9 AM - 8 PM"/>
    <n v="3"/>
    <s v="Available"/>
    <s v="CCTV"/>
    <s v="85302"/>
    <d v="2024-08-16T00:00:00"/>
    <n v="8"/>
    <s v="Aug"/>
    <s v="669742"/>
    <s v="Robert Hughes"/>
    <s v="314"/>
    <n v="1625"/>
    <n v="7"/>
    <n v="4550"/>
    <n v="650"/>
    <n v="0.28000000000000003"/>
    <n v="1274.0000000000002"/>
    <n v="0.28000000000000003"/>
    <s v="₹5 K"/>
  </r>
  <r>
    <s v="Madhya Pradesh"/>
    <s v="Indore"/>
    <s v="Kids"/>
    <s v="Shirts"/>
    <s v="59"/>
    <s v="420739"/>
    <s v="Owned"/>
    <d v="2022-05-20T00:00:00"/>
    <n v="1400"/>
    <s v="Rachel Rodriguez"/>
    <s v="M50"/>
    <s v="23090 Hernandez Island Apt. 008 Phammouth, FL 41421"/>
    <s v="Mobile"/>
    <s v="7462803818"/>
    <s v="10 AM - 7 PM"/>
    <n v="14"/>
    <s v="Available"/>
    <s v="CCTV"/>
    <s v="11944"/>
    <d v="2024-08-12T00:00:00"/>
    <n v="8"/>
    <s v="Aug"/>
    <s v="596019"/>
    <s v="Christopher King"/>
    <s v="341"/>
    <n v="1195"/>
    <n v="4"/>
    <n v="1912"/>
    <n v="478"/>
    <n v="0.28000000000000003"/>
    <n v="535.36"/>
    <n v="0.28000000000000003"/>
    <s v="₹2 K"/>
  </r>
  <r>
    <s v="Maharashtra"/>
    <s v="Aurangabad"/>
    <s v="Kids"/>
    <s v="Shoes"/>
    <s v="22"/>
    <s v="438005"/>
    <s v="Rented"/>
    <d v="2024-07-26T00:00:00"/>
    <n v="1100"/>
    <s v="Caitlin Callahan"/>
    <s v="M83"/>
    <s v="124 Krueger Gardens Suite 494 New Theresa, AR 27181"/>
    <s v="Landline"/>
    <s v="1612683316"/>
    <s v="10 AM - 7 PM"/>
    <n v="7"/>
    <s v="Not Available"/>
    <s v="CCTV, Alarm"/>
    <s v="43906"/>
    <d v="2024-08-17T00:00:00"/>
    <n v="8"/>
    <s v="Aug"/>
    <s v="905802"/>
    <s v="Angel Lee"/>
    <s v="348"/>
    <n v="1408"/>
    <n v="8"/>
    <n v="4505.6000000000004"/>
    <n v="563.20000000000005"/>
    <n v="0.28000000000000003"/>
    <n v="1261.5680000000002"/>
    <n v="0.28000000000000003"/>
    <s v="₹5 K"/>
  </r>
  <r>
    <s v="Telangana"/>
    <s v="Hyderabad"/>
    <s v="Kids"/>
    <s v="Sweaters"/>
    <s v="80"/>
    <s v="406574"/>
    <s v="Rented"/>
    <d v="2023-05-14T00:00:00"/>
    <n v="1000"/>
    <s v="Jessica Dominguez"/>
    <s v="M29"/>
    <s v="USS Phillips FPO AE 58963"/>
    <s v="Landline"/>
    <s v="3071948203"/>
    <s v="10 AM - 7 PM"/>
    <n v="14"/>
    <s v="Not Available"/>
    <s v="Alarm"/>
    <s v="85238"/>
    <d v="2024-08-10T00:00:00"/>
    <n v="8"/>
    <s v="Aug"/>
    <s v="654899"/>
    <s v="Taylor Randolph"/>
    <s v="780"/>
    <n v="1940"/>
    <n v="1"/>
    <n v="776"/>
    <n v="776"/>
    <n v="0.28000000000000003"/>
    <n v="217.28000000000003"/>
    <n v="0.28000000000000003"/>
    <s v="₹776"/>
  </r>
  <r>
    <s v="Madhya Pradesh"/>
    <s v="Bhopal"/>
    <s v="Men"/>
    <s v="Shirts"/>
    <s v="88"/>
    <s v="407747"/>
    <s v="Owned"/>
    <d v="2022-09-20T00:00:00"/>
    <n v="1400"/>
    <s v="Sherry Mcintyre"/>
    <s v="M97"/>
    <s v="97129 William Motorway Suite 542 Williamshire, WI 68284"/>
    <s v="Mobile"/>
    <s v="7409464131"/>
    <s v="10 AM - 9 PM"/>
    <n v="13"/>
    <s v="Available"/>
    <s v="None"/>
    <s v="51844"/>
    <d v="2024-08-20T00:00:00"/>
    <n v="8"/>
    <s v="Aug"/>
    <s v="702584"/>
    <s v="Vanessa Garza"/>
    <s v="493"/>
    <n v="2142"/>
    <n v="7"/>
    <n v="5997.6"/>
    <n v="856.80000000000007"/>
    <n v="0.22"/>
    <n v="1319.472"/>
    <n v="0.22"/>
    <s v="₹6 K"/>
  </r>
  <r>
    <s v="Delhi"/>
    <s v="New Delhi"/>
    <s v="Men"/>
    <s v="Shirts"/>
    <s v="39"/>
    <s v="415608"/>
    <s v="Rented"/>
    <d v="2020-01-06T00:00:00"/>
    <n v="1000"/>
    <s v="Jack Lopez"/>
    <s v="M42"/>
    <s v="78863 Gray Underpass Joshuaberg, TX 98602"/>
    <s v="Landline"/>
    <s v="2731520162"/>
    <s v="9 AM - 8 PM"/>
    <n v="3"/>
    <s v="Not Available"/>
    <s v="CCTV"/>
    <s v="30541"/>
    <d v="2024-08-03T00:00:00"/>
    <n v="8"/>
    <s v="Aug"/>
    <s v="929018"/>
    <s v="Reginald Fisher"/>
    <s v="758"/>
    <n v="1326"/>
    <n v="3"/>
    <n v="1591.2"/>
    <n v="530.4"/>
    <n v="0.22"/>
    <n v="350.06400000000002"/>
    <n v="0.22"/>
    <s v="₹2 K"/>
  </r>
  <r>
    <s v="Maharashtra"/>
    <s v="Jalna"/>
    <s v="Kids"/>
    <s v="Shoes"/>
    <s v="94"/>
    <s v="431391"/>
    <s v="Owned"/>
    <d v="2022-11-06T00:00:00"/>
    <n v="1300"/>
    <s v="Aimee Jackson"/>
    <s v="M57"/>
    <s v="024 Andrew View Alistad, ID 13628"/>
    <s v="Landline"/>
    <s v="17139873242"/>
    <s v="11 AM - 8 PM"/>
    <n v="6"/>
    <s v="Available"/>
    <s v="CCTV, Alarm"/>
    <s v="70442"/>
    <d v="2024-08-28T00:00:00"/>
    <n v="8"/>
    <s v="Aug"/>
    <s v="406239"/>
    <s v="Clayton Palmer"/>
    <s v="696"/>
    <n v="2173"/>
    <n v="7"/>
    <n v="6084.4000000000015"/>
    <n v="869.20000000000016"/>
    <n v="0.28000000000000003"/>
    <n v="1703.6320000000005"/>
    <n v="0.28000000000000003"/>
    <s v="₹6 K"/>
  </r>
  <r>
    <s v="Chhattisgarh"/>
    <s v="Chhattisgarh"/>
    <s v="Kids"/>
    <s v="Pants"/>
    <s v="35"/>
    <s v="408740"/>
    <s v="Rented"/>
    <d v="2024-11-18T00:00:00"/>
    <n v="1000"/>
    <s v="Kimberly Jenkins"/>
    <s v="M27"/>
    <s v="USNS Harvey FPO AA 11214"/>
    <s v="Landline"/>
    <s v="5525665553"/>
    <s v="9 AM - 8 PM"/>
    <n v="16"/>
    <s v="Available"/>
    <s v="None"/>
    <s v="23107"/>
    <d v="2024-08-31T00:00:00"/>
    <n v="8"/>
    <s v="Aug"/>
    <s v="870536"/>
    <s v="Matthew Sanchez"/>
    <s v="520"/>
    <n v="2715"/>
    <n v="3"/>
    <n v="3258"/>
    <n v="1086"/>
    <n v="0.28000000000000003"/>
    <n v="912.24000000000012"/>
    <n v="0.28000000000000003"/>
    <s v="₹3 K"/>
  </r>
  <r>
    <s v="Maharashtra"/>
    <s v="Solapur"/>
    <s v="Men"/>
    <s v="T-Shirts"/>
    <s v="14"/>
    <s v="429150"/>
    <s v="Rented"/>
    <d v="2022-02-12T00:00:00"/>
    <n v="1200"/>
    <s v="Linda Hughes"/>
    <s v="M1"/>
    <s v="Unit 5567 Box 0813 DPO AA 40313"/>
    <s v="Mobile"/>
    <s v="7097291528"/>
    <s v="10 AM - 9 PM"/>
    <n v="5"/>
    <s v="Available"/>
    <s v="Alarm"/>
    <s v="23571"/>
    <d v="2024-08-30T00:00:00"/>
    <n v="8"/>
    <s v="Aug"/>
    <s v="467922"/>
    <s v="Duane Macdonald"/>
    <s v="373"/>
    <n v="2815"/>
    <n v="3"/>
    <n v="3378"/>
    <n v="1126"/>
    <n v="0.22"/>
    <n v="743.16"/>
    <n v="0.22"/>
    <s v="₹3 K"/>
  </r>
  <r>
    <s v="Haryana"/>
    <s v="Faridabad"/>
    <s v="Women"/>
    <s v="Skirts"/>
    <s v="77"/>
    <s v="411586"/>
    <s v="Rented"/>
    <d v="2021-01-14T00:00:00"/>
    <n v="1200"/>
    <s v="Nicholas Tate"/>
    <s v="M41"/>
    <s v="37440 Annette Track Apt. 434 Diazside, AK 10034"/>
    <s v="Landline"/>
    <s v="3521013110"/>
    <s v="9 AM - 8 PM"/>
    <n v="18"/>
    <s v="Available"/>
    <s v="None"/>
    <s v="65651"/>
    <d v="2024-08-03T00:00:00"/>
    <n v="8"/>
    <s v="Aug"/>
    <s v="301198"/>
    <s v="Suzanne Roberts"/>
    <s v="241"/>
    <n v="1595"/>
    <n v="8"/>
    <n v="5104"/>
    <n v="638"/>
    <n v="0.35"/>
    <n v="1786.3999999999999"/>
    <n v="0.35"/>
    <s v="₹5 K"/>
  </r>
  <r>
    <s v="Uttar Pradesh"/>
    <s v="Agra"/>
    <s v="Men"/>
    <s v="Skirts"/>
    <s v="70"/>
    <s v="404575"/>
    <s v="Owned"/>
    <d v="2020-03-04T00:00:00"/>
    <n v="1200"/>
    <s v="Christy Wagner"/>
    <s v="M72"/>
    <s v="6064 Contreras Drive Suite 418 Garciastad, FL 22570"/>
    <s v="Landline"/>
    <s v="4735581480"/>
    <s v="11 AM - 8 PM"/>
    <n v="14"/>
    <s v="Available"/>
    <s v="Alarm"/>
    <s v="76955"/>
    <d v="2024-08-09T00:00:00"/>
    <n v="8"/>
    <s v="Aug"/>
    <s v="119746"/>
    <s v="Clifford Smith"/>
    <s v="214"/>
    <n v="1851"/>
    <n v="6"/>
    <n v="4442.4000000000015"/>
    <n v="740.4000000000002"/>
    <n v="0.22"/>
    <n v="977.32800000000032"/>
    <n v="0.22"/>
    <s v="₹4 K"/>
  </r>
  <r>
    <s v="Goa"/>
    <s v="Goa"/>
    <s v="Kids"/>
    <s v="Hoodies"/>
    <s v="64"/>
    <s v="433936"/>
    <s v="Owned"/>
    <d v="2021-03-23T00:00:00"/>
    <n v="1200"/>
    <s v="Ryan Alexander"/>
    <s v="M61"/>
    <s v="37101 Raymond Rue Apt. 563 West Paula, DE 60215"/>
    <s v="Landline"/>
    <s v="3249769292"/>
    <s v="11 AM - 8 PM"/>
    <n v="4"/>
    <s v="Available"/>
    <s v="CCTV"/>
    <s v="73628"/>
    <d v="2024-08-27T00:00:00"/>
    <n v="8"/>
    <s v="Aug"/>
    <s v="376995"/>
    <s v="Jessica Garza"/>
    <s v="368"/>
    <n v="2477"/>
    <n v="3"/>
    <n v="2972.4"/>
    <n v="990.80000000000007"/>
    <n v="0.28000000000000003"/>
    <n v="832.27200000000005"/>
    <n v="0.28000000000000003"/>
    <s v="₹3 K"/>
  </r>
  <r>
    <s v="Tamil Nadu"/>
    <s v="Coimbatore"/>
    <s v="Kids"/>
    <s v="Sweaters"/>
    <s v="16"/>
    <s v="420552"/>
    <s v="Owned"/>
    <d v="2021-07-15T00:00:00"/>
    <n v="1000"/>
    <s v="Debra Jimenez"/>
    <s v="M79"/>
    <s v="4216 Cox Courts West Kevin, OK 65811"/>
    <s v="Mobile"/>
    <s v="9908223892"/>
    <s v="10 AM - 9 PM"/>
    <n v="17"/>
    <s v="Available"/>
    <s v="Alarm"/>
    <s v="74611"/>
    <d v="2024-08-06T00:00:00"/>
    <n v="8"/>
    <s v="Aug"/>
    <s v="403324"/>
    <s v="Richard Palmer"/>
    <s v="388"/>
    <n v="2315"/>
    <n v="7"/>
    <n v="6482"/>
    <n v="926"/>
    <n v="0.28000000000000003"/>
    <n v="1814.9600000000003"/>
    <n v="0.28000000000000003"/>
    <s v="₹6 K"/>
  </r>
  <r>
    <s v="Bihar"/>
    <s v="Patna"/>
    <s v="Women"/>
    <s v="Shoes"/>
    <s v="68"/>
    <s v="438790"/>
    <s v="Owned"/>
    <d v="2022-08-30T00:00:00"/>
    <n v="1100"/>
    <s v="Breanna Mckinney"/>
    <s v="M8"/>
    <s v="374 Jessica Ville East Jennifer, VA 19949"/>
    <s v="Landline"/>
    <s v="14812744364"/>
    <s v="10 AM - 7 PM"/>
    <n v="8"/>
    <s v="Not Available"/>
    <s v="CCTV"/>
    <s v="21041"/>
    <d v="2024-08-29T00:00:00"/>
    <n v="8"/>
    <s v="Aug"/>
    <s v="144407"/>
    <s v="Karl Bruce"/>
    <s v="335"/>
    <n v="2779"/>
    <n v="8"/>
    <n v="8892.8000000000011"/>
    <n v="1111.6000000000001"/>
    <n v="0.35"/>
    <n v="3112.48"/>
    <n v="0.35"/>
    <s v="₹9 K"/>
  </r>
  <r>
    <s v="Uttar Pradesh"/>
    <s v="Noida"/>
    <s v="Women"/>
    <s v="Shoes"/>
    <s v="91"/>
    <s v="405959"/>
    <s v="Rented"/>
    <d v="2020-07-08T00:00:00"/>
    <n v="1000"/>
    <s v="Sandra Simon"/>
    <s v="M62"/>
    <s v="43313 Summers Terrace Apt. 350 Dunnchester, NH 51637"/>
    <s v="Landline"/>
    <s v="19115536688"/>
    <s v="11 AM - 8 PM"/>
    <n v="14"/>
    <s v="Not Available"/>
    <s v="None"/>
    <s v="59124"/>
    <d v="2024-08-07T00:00:00"/>
    <n v="8"/>
    <s v="Aug"/>
    <s v="397818"/>
    <s v="James Carr"/>
    <s v="318"/>
    <n v="2108"/>
    <n v="8"/>
    <n v="6745.6"/>
    <n v="843.2"/>
    <n v="0.35"/>
    <n v="2360.96"/>
    <n v="0.35"/>
    <s v="₹7 K"/>
  </r>
  <r>
    <s v="Assam"/>
    <s v="Guwahati"/>
    <s v="Women"/>
    <s v="Jackets"/>
    <s v="25"/>
    <s v="418093"/>
    <s v="Rented"/>
    <d v="2021-05-12T00:00:00"/>
    <n v="1400"/>
    <s v="Mr. Marcus Weaver"/>
    <s v="M18"/>
    <s v="4697 Kelly Trail New John, LA 95797"/>
    <s v="Landline"/>
    <s v="5368725087"/>
    <s v="10 AM - 9 PM"/>
    <n v="16"/>
    <s v="Available"/>
    <s v="None"/>
    <s v="74607"/>
    <d v="2024-08-16T00:00:00"/>
    <n v="8"/>
    <s v="Aug"/>
    <s v="904085"/>
    <s v="Connie Hayes"/>
    <s v="236"/>
    <n v="1731"/>
    <n v="4"/>
    <n v="2769.6000000000004"/>
    <n v="692.40000000000009"/>
    <n v="0.35"/>
    <n v="969.36"/>
    <n v="0.35"/>
    <s v="₹3 K"/>
  </r>
  <r>
    <s v="West Bengal"/>
    <s v="Kolkata"/>
    <s v="Men"/>
    <s v="Hoodies"/>
    <s v="1"/>
    <s v="412202"/>
    <s v="Owned"/>
    <d v="2022-10-23T00:00:00"/>
    <n v="950"/>
    <s v="Rodney Robinson"/>
    <s v="M79"/>
    <s v="838 Sean Isle South Henrymouth, RI 23374"/>
    <s v="Landline"/>
    <s v="4383838286"/>
    <s v="10 AM - 9 PM"/>
    <n v="9"/>
    <s v="Available"/>
    <s v="CCTV"/>
    <s v="26369"/>
    <d v="2024-08-12T00:00:00"/>
    <n v="8"/>
    <s v="Aug"/>
    <s v="139338"/>
    <s v="Denise Parsons"/>
    <s v="884"/>
    <n v="1751"/>
    <n v="3"/>
    <n v="2101.2000000000003"/>
    <n v="700.40000000000009"/>
    <n v="0.22"/>
    <n v="462.26400000000007"/>
    <n v="0.22"/>
    <s v="₹2 K"/>
  </r>
  <r>
    <s v="Maharashtra"/>
    <s v="Aurangabad"/>
    <s v="Men"/>
    <s v="Dresses"/>
    <s v="70"/>
    <s v="437719"/>
    <s v="Rented"/>
    <d v="2024-01-30T00:00:00"/>
    <n v="950"/>
    <s v="Amber Hill"/>
    <s v="M70"/>
    <s v="1788 Edwin Rest Jacobhaven, MO 39824"/>
    <s v="Landline"/>
    <s v="3336177167"/>
    <s v="9 AM - 8 PM"/>
    <n v="12"/>
    <s v="Available"/>
    <s v="CCTV, Alarm"/>
    <s v="56330"/>
    <d v="2024-08-19T00:00:00"/>
    <n v="8"/>
    <s v="Aug"/>
    <s v="169030"/>
    <s v="Jeffrey Ware"/>
    <s v="714"/>
    <n v="1152"/>
    <n v="7"/>
    <n v="3225.6000000000004"/>
    <n v="460.80000000000007"/>
    <n v="0.22"/>
    <n v="709.63200000000006"/>
    <n v="0.22"/>
    <s v="₹3 K"/>
  </r>
  <r>
    <s v="Haryana"/>
    <s v="Faridabad"/>
    <s v="Women"/>
    <s v="Hoodies"/>
    <s v="54"/>
    <s v="411295"/>
    <s v="Owned"/>
    <d v="2021-08-06T00:00:00"/>
    <n v="1000"/>
    <s v="Justin Schaefer"/>
    <s v="M52"/>
    <s v="75901 Lewis Common North Elizabethmouth, KY 37810"/>
    <s v="Landline"/>
    <s v="1567294036"/>
    <s v="10 AM - 9 PM"/>
    <n v="11"/>
    <s v="Not Available"/>
    <s v="Alarm"/>
    <s v="88449"/>
    <d v="2024-08-26T00:00:00"/>
    <n v="8"/>
    <s v="Aug"/>
    <s v="367571"/>
    <s v="Linda Kirby"/>
    <s v="329"/>
    <n v="508"/>
    <n v="3"/>
    <n v="609.6"/>
    <n v="203.20000000000002"/>
    <n v="0.35"/>
    <n v="213.35999999999999"/>
    <n v="0.35"/>
    <s v="₹609.6"/>
  </r>
  <r>
    <s v="Madhya Pradesh"/>
    <s v="Bhopal"/>
    <s v="Women"/>
    <s v="Shirts"/>
    <s v="20"/>
    <s v="420791"/>
    <s v="Owned"/>
    <d v="2023-11-03T00:00:00"/>
    <n v="1000"/>
    <s v="Jose White"/>
    <s v="M70"/>
    <s v="USCGC Hayes FPO AP 88387"/>
    <s v="Mobile"/>
    <s v="9496376690"/>
    <s v="10 AM - 7 PM"/>
    <n v="20"/>
    <s v="Available"/>
    <s v="CCTV, Alarm"/>
    <s v="21003"/>
    <d v="2024-08-23T00:00:00"/>
    <n v="8"/>
    <s v="Aug"/>
    <s v="609549"/>
    <s v="Donald Sexton"/>
    <s v="480"/>
    <n v="1171"/>
    <n v="7"/>
    <n v="3278.8"/>
    <n v="468.40000000000003"/>
    <n v="0.35"/>
    <n v="1147.58"/>
    <n v="0.35"/>
    <s v="₹3 K"/>
  </r>
  <r>
    <s v="Tamil Nadu"/>
    <s v="Madurai"/>
    <s v="Kids"/>
    <s v="Sweaters"/>
    <s v="69"/>
    <s v="415563"/>
    <s v="Owned"/>
    <d v="2022-02-16T00:00:00"/>
    <n v="1100"/>
    <s v="Corey Mendoza"/>
    <s v="M92"/>
    <s v="Unit 2925 Box 1295 DPO AA 27194"/>
    <s v="Mobile"/>
    <s v="9684807223"/>
    <s v="10 AM - 7 PM"/>
    <n v="8"/>
    <s v="Not Available"/>
    <s v="CCTV"/>
    <s v="81203"/>
    <d v="2024-08-24T00:00:00"/>
    <n v="8"/>
    <s v="Aug"/>
    <s v="141436"/>
    <s v="Reginald Roberts"/>
    <s v="249"/>
    <n v="2570"/>
    <n v="5"/>
    <n v="5140"/>
    <n v="1028"/>
    <n v="0.28000000000000003"/>
    <n v="1439.2"/>
    <n v="0.28000000000000003"/>
    <s v="₹5 K"/>
  </r>
  <r>
    <s v="Maharashtra"/>
    <s v="Thane"/>
    <s v="Men"/>
    <s v="Jackets"/>
    <s v="53"/>
    <s v="419768"/>
    <s v="Owned"/>
    <d v="2023-01-29T00:00:00"/>
    <n v="1000"/>
    <s v="Leslie White"/>
    <s v="M43"/>
    <s v="294 Barton Plain Suite 612 Jonathanbury, CT 88209"/>
    <s v="Landline"/>
    <s v="4166197811"/>
    <s v="9 AM - 8 PM"/>
    <n v="13"/>
    <s v="Available"/>
    <s v="CCTV"/>
    <s v="30097"/>
    <d v="2024-08-03T00:00:00"/>
    <n v="8"/>
    <s v="Aug"/>
    <s v="923368"/>
    <s v="Martin Velez"/>
    <s v="259"/>
    <n v="1771"/>
    <n v="8"/>
    <n v="5667.2000000000007"/>
    <n v="708.40000000000009"/>
    <n v="0.22"/>
    <n v="1246.7840000000001"/>
    <n v="0.22"/>
    <s v="₹6 K"/>
  </r>
  <r>
    <s v="Maharashtra"/>
    <s v="Nagpur"/>
    <s v="Kids"/>
    <s v="Tops"/>
    <s v="34"/>
    <s v="421665"/>
    <s v="Owned"/>
    <d v="2023-05-02T00:00:00"/>
    <n v="1200"/>
    <s v="James Mata"/>
    <s v="M58"/>
    <s v="85549 Woodard Common East Miguelfort, MD 28214"/>
    <s v="Landline"/>
    <s v="4135809999"/>
    <s v="10 AM - 7 PM"/>
    <n v="12"/>
    <s v="Available"/>
    <s v="Alarm"/>
    <s v="89056"/>
    <d v="2024-08-13T00:00:00"/>
    <n v="8"/>
    <s v="Aug"/>
    <s v="404718"/>
    <s v="Daniel Fox"/>
    <s v="701"/>
    <n v="862"/>
    <n v="5"/>
    <n v="1724"/>
    <n v="344.8"/>
    <n v="0.28000000000000003"/>
    <n v="482.72"/>
    <n v="0.28000000000000003"/>
    <s v="₹2 K"/>
  </r>
  <r>
    <s v="Jharkhand"/>
    <s v="Ranchi"/>
    <s v="Men"/>
    <s v="Skirts"/>
    <s v="4"/>
    <s v="416860"/>
    <s v="Owned"/>
    <d v="2024-01-01T00:00:00"/>
    <n v="1300"/>
    <s v="Kristopher Brown"/>
    <s v="M3"/>
    <s v="3660 Case Vista Apt. 507 South Blake, SC 12879"/>
    <s v="Landline"/>
    <s v="4954094404"/>
    <s v="10 AM - 9 PM"/>
    <n v="7"/>
    <s v="Not Available"/>
    <s v="CCTV, Alarm"/>
    <s v="77506"/>
    <d v="2024-08-30T00:00:00"/>
    <n v="8"/>
    <s v="Aug"/>
    <s v="326162"/>
    <s v="Vanessa Martin"/>
    <s v="406"/>
    <n v="1455"/>
    <n v="5"/>
    <n v="2910"/>
    <n v="582"/>
    <n v="0.22"/>
    <n v="640.20000000000005"/>
    <n v="0.22"/>
    <s v="₹3 K"/>
  </r>
  <r>
    <s v="Gujarat"/>
    <s v="Ahmedabad"/>
    <s v="Women"/>
    <s v="Skirts"/>
    <s v="83"/>
    <s v="402674"/>
    <s v="Rented"/>
    <d v="2023-03-17T00:00:00"/>
    <n v="800"/>
    <s v="Ethan Rivera"/>
    <s v="M41"/>
    <s v="8688 Terry Mills Peggyville, WY 07635"/>
    <s v="Mobile"/>
    <s v="6864117059"/>
    <s v="9 AM - 8 PM"/>
    <n v="4"/>
    <s v="Not Available"/>
    <s v="None"/>
    <s v="56580"/>
    <d v="2024-08-22T00:00:00"/>
    <n v="8"/>
    <s v="Aug"/>
    <s v="978909"/>
    <s v="Kimberly Cuevas"/>
    <s v="604"/>
    <n v="2531"/>
    <n v="2"/>
    <n v="2024.8000000000002"/>
    <n v="1012.4000000000001"/>
    <n v="0.35"/>
    <n v="708.68000000000006"/>
    <n v="0.35"/>
    <s v="₹2 K"/>
  </r>
  <r>
    <s v="Tamil Nadu"/>
    <s v="Chennai"/>
    <s v="Kids"/>
    <s v="Shoes"/>
    <s v="39"/>
    <s v="417312"/>
    <s v="Owned"/>
    <d v="2021-06-04T00:00:00"/>
    <n v="1100"/>
    <s v="Mitchell Jackson"/>
    <s v="M51"/>
    <s v="0106 Kristen Trail Apt. 246 Port Thomasshire, FL 69471"/>
    <s v="Mobile"/>
    <s v="9871802492"/>
    <s v="10 AM - 9 PM"/>
    <n v="15"/>
    <s v="Available"/>
    <s v="Alarm"/>
    <s v="68338"/>
    <d v="2024-08-20T00:00:00"/>
    <n v="8"/>
    <s v="Aug"/>
    <s v="644637"/>
    <s v="David Soto"/>
    <s v="949"/>
    <n v="1810"/>
    <n v="3"/>
    <n v="2172"/>
    <n v="724"/>
    <n v="0.28000000000000003"/>
    <n v="608.16000000000008"/>
    <n v="0.28000000000000003"/>
    <s v="₹2 K"/>
  </r>
  <r>
    <s v="Delhi"/>
    <s v="New Delhi"/>
    <s v="Men"/>
    <s v="Shoes"/>
    <s v="48"/>
    <s v="411606"/>
    <s v="Owned"/>
    <d v="2023-03-20T00:00:00"/>
    <n v="1100"/>
    <s v="Kathleen Koch"/>
    <s v="M30"/>
    <s v="71449 Rios Expressway Apt. 077 West Tracyville, MA 82384"/>
    <s v="Mobile"/>
    <s v="9341509823"/>
    <s v="11 AM - 8 PM"/>
    <n v="16"/>
    <s v="Not Available"/>
    <s v="CCTV"/>
    <s v="59351"/>
    <d v="2024-08-17T00:00:00"/>
    <n v="8"/>
    <s v="Aug"/>
    <s v="131562"/>
    <s v="Nathaniel Ross"/>
    <s v="594"/>
    <n v="709"/>
    <n v="5"/>
    <n v="1418"/>
    <n v="283.60000000000002"/>
    <n v="0.22"/>
    <n v="311.95999999999998"/>
    <n v="0.22"/>
    <s v="₹1 K"/>
  </r>
  <r>
    <s v="Uttar Pradesh"/>
    <s v="Kanpur"/>
    <s v="Men"/>
    <s v="Jeans"/>
    <s v="99"/>
    <s v="400801"/>
    <s v="Rented"/>
    <d v="2022-11-09T00:00:00"/>
    <n v="1200"/>
    <s v="Tracy Savage"/>
    <s v="M14"/>
    <s v="214 Tim Street Suite 145 West Angelafort, CT 69367"/>
    <s v="Mobile"/>
    <s v="7585873165"/>
    <s v="9 AM - 8 PM"/>
    <n v="10"/>
    <s v="Available"/>
    <s v="None"/>
    <s v="85723"/>
    <d v="2024-08-29T00:00:00"/>
    <n v="8"/>
    <s v="Aug"/>
    <s v="195292"/>
    <s v="Sheila Martinez"/>
    <s v="762"/>
    <n v="2390"/>
    <n v="5"/>
    <n v="4780"/>
    <n v="956"/>
    <n v="0.22"/>
    <n v="1051.5999999999999"/>
    <n v="0.22"/>
    <s v="₹5 K"/>
  </r>
  <r>
    <s v="Tamil Nadu"/>
    <s v="Coimbatore"/>
    <s v="Women"/>
    <s v="Shoes"/>
    <s v="6"/>
    <s v="406555"/>
    <s v="Owned"/>
    <d v="2023-01-18T00:00:00"/>
    <n v="1200"/>
    <s v="Denise Butler"/>
    <s v="M35"/>
    <s v="36653 Hughes Ranch Apt. 719 Brownland, UT 24995"/>
    <s v="Landline"/>
    <s v="3059270014"/>
    <s v="10 AM - 9 PM"/>
    <n v="5"/>
    <s v="Available"/>
    <s v="CCTV"/>
    <s v="40319"/>
    <d v="2024-08-25T00:00:00"/>
    <n v="8"/>
    <s v="Aug"/>
    <s v="714513"/>
    <s v="Glenda Lam"/>
    <s v="814"/>
    <n v="2454"/>
    <n v="6"/>
    <n v="5889.6"/>
    <n v="981.6"/>
    <n v="0.35"/>
    <n v="2061.36"/>
    <n v="0.35"/>
    <s v="₹6 K"/>
  </r>
  <r>
    <s v="Maharashtra"/>
    <s v="Mumbai"/>
    <s v="Men"/>
    <s v="Dresses"/>
    <s v="8"/>
    <s v="408633"/>
    <s v="Rented"/>
    <d v="2020-05-09T00:00:00"/>
    <n v="1200"/>
    <s v="Jacob May"/>
    <s v="M41"/>
    <s v="117 Fletcher Village Suite 257 South Williammouth, MN 72285"/>
    <s v="Mobile"/>
    <s v="7273246543"/>
    <s v="10 AM - 7 PM"/>
    <n v="6"/>
    <s v="Not Available"/>
    <s v="Alarm"/>
    <s v="67681"/>
    <d v="2024-08-24T00:00:00"/>
    <n v="8"/>
    <s v="Aug"/>
    <s v="573234"/>
    <s v="Aaron Woodward"/>
    <s v="467"/>
    <n v="1633"/>
    <n v="1"/>
    <n v="653.20000000000005"/>
    <n v="653.20000000000005"/>
    <n v="0.22"/>
    <n v="143.70400000000001"/>
    <n v="0.22"/>
    <s v="₹653.2"/>
  </r>
  <r>
    <s v="Chandigarh"/>
    <s v="Chandigarh"/>
    <s v="Men"/>
    <s v="Dresses"/>
    <s v="99"/>
    <s v="427234"/>
    <s v="Rented"/>
    <d v="2023-05-29T00:00:00"/>
    <n v="1200"/>
    <s v="Julia Taylor DDS"/>
    <s v="M62"/>
    <s v="696 Carr Fork Suite 347 South Sherryside, AL 23760"/>
    <s v="Landline"/>
    <s v="5363723308"/>
    <s v="10 AM - 9 PM"/>
    <n v="3"/>
    <s v="Not Available"/>
    <s v="CCTV, Alarm"/>
    <s v="23980"/>
    <d v="2024-08-19T00:00:00"/>
    <n v="8"/>
    <s v="Aug"/>
    <s v="669805"/>
    <s v="Brittany Newman"/>
    <s v="506"/>
    <n v="973"/>
    <n v="4"/>
    <n v="1556.8000000000002"/>
    <n v="389.20000000000005"/>
    <n v="0.22"/>
    <n v="342.49600000000004"/>
    <n v="0.22"/>
    <s v="₹2 K"/>
  </r>
  <r>
    <s v="Jharkhand"/>
    <s v="Ranchi"/>
    <s v="Men"/>
    <s v="Skirts"/>
    <s v="26"/>
    <s v="413918"/>
    <s v="Owned"/>
    <d v="2024-10-23T00:00:00"/>
    <n v="1400"/>
    <s v="Eric Smith"/>
    <s v="M40"/>
    <s v="PSC 6205, Box 6190 APO AP 93029"/>
    <s v="Landline"/>
    <s v="2565156563"/>
    <s v="11 AM - 8 PM"/>
    <n v="15"/>
    <s v="Not Available"/>
    <s v="CCTV"/>
    <s v="45141"/>
    <d v="2024-08-26T00:00:00"/>
    <n v="8"/>
    <s v="Aug"/>
    <s v="199214"/>
    <s v="Tom Collier"/>
    <s v="291"/>
    <n v="1948"/>
    <n v="1"/>
    <n v="779.2"/>
    <n v="779.2"/>
    <n v="0.22"/>
    <n v="171.42400000000001"/>
    <n v="0.22"/>
    <s v="₹779.2"/>
  </r>
  <r>
    <s v="Maharashtra"/>
    <s v="Nagpur"/>
    <s v="Kids"/>
    <s v="Shirts"/>
    <s v="97"/>
    <s v="416059"/>
    <s v="Rented"/>
    <d v="2022-01-20T00:00:00"/>
    <n v="1100"/>
    <s v="Thomas Keller"/>
    <s v="M48"/>
    <s v="2145 Debbie Expressway Jamesmouth, WI 60987"/>
    <s v="Mobile"/>
    <s v="8009090461"/>
    <s v="11 AM - 8 PM"/>
    <n v="6"/>
    <s v="Available"/>
    <s v="None"/>
    <s v="34165"/>
    <d v="2024-08-20T00:00:00"/>
    <n v="8"/>
    <s v="Aug"/>
    <s v="869802"/>
    <s v="Shane Rios"/>
    <s v="908"/>
    <n v="1382"/>
    <n v="2"/>
    <n v="1105.6000000000001"/>
    <n v="552.80000000000007"/>
    <n v="0.28000000000000003"/>
    <n v="309.56800000000004"/>
    <n v="0.28000000000000003"/>
    <s v="₹1 K"/>
  </r>
  <r>
    <s v="Andhra Pradesh"/>
    <s v="Visakhapatnam"/>
    <s v="Men"/>
    <s v="Dresses"/>
    <s v="14"/>
    <s v="426853"/>
    <s v="Rented"/>
    <d v="2021-01-18T00:00:00"/>
    <n v="1400"/>
    <s v="Sara Ramirez"/>
    <s v="M90"/>
    <s v="25776 Seth Route Burkeberg, GA 20895"/>
    <s v="Landline"/>
    <s v="0734965824"/>
    <s v="10 AM - 9 PM"/>
    <n v="11"/>
    <s v="Available"/>
    <s v="CCTV"/>
    <s v="95903"/>
    <d v="2024-08-29T00:00:00"/>
    <n v="8"/>
    <s v="Aug"/>
    <s v="414643"/>
    <s v="Joshua Medina"/>
    <s v="952"/>
    <n v="2835"/>
    <n v="6"/>
    <n v="6804"/>
    <n v="1134"/>
    <n v="0.22"/>
    <n v="1496.88"/>
    <n v="0.22"/>
    <s v="₹7 K"/>
  </r>
  <r>
    <s v="Maharashtra"/>
    <s v="Pune"/>
    <s v="Men"/>
    <s v="Tops"/>
    <s v="63"/>
    <s v="401967"/>
    <s v="Owned"/>
    <d v="2024-08-29T00:00:00"/>
    <n v="1200"/>
    <s v="Rebecca Cortez"/>
    <s v="M84"/>
    <s v="1558 Joshua Isle East Annside, FL 00878"/>
    <s v="Landline"/>
    <s v="1296809429"/>
    <s v="11 AM - 8 PM"/>
    <n v="11"/>
    <s v="Not Available"/>
    <s v="CCTV"/>
    <s v="53345"/>
    <d v="2024-08-25T00:00:00"/>
    <n v="8"/>
    <s v="Aug"/>
    <s v="647278"/>
    <s v="David Delgado"/>
    <s v="943"/>
    <n v="2083"/>
    <n v="8"/>
    <n v="6665.6"/>
    <n v="833.2"/>
    <n v="0.22"/>
    <n v="1466.432"/>
    <n v="0.22"/>
    <s v="₹7 K"/>
  </r>
  <r>
    <s v="Uttar Pradesh"/>
    <s v="Lucknow"/>
    <s v="Women"/>
    <s v="Dresses"/>
    <s v="60"/>
    <s v="413138"/>
    <s v="Owned"/>
    <d v="2022-08-12T00:00:00"/>
    <n v="1400"/>
    <s v="Robert Gomez"/>
    <s v="M53"/>
    <s v="5444 Collins Shoals Suite 232 Sandersshire, AR 37644"/>
    <s v="Landline"/>
    <s v="4294520538"/>
    <s v="10 AM - 9 PM"/>
    <n v="16"/>
    <s v="Available"/>
    <s v="CCTV, Alarm"/>
    <s v="17660"/>
    <d v="2024-08-16T00:00:00"/>
    <n v="8"/>
    <s v="Aug"/>
    <s v="628892"/>
    <s v="Mrs. Deborah Rice"/>
    <s v="254"/>
    <n v="2979"/>
    <n v="4"/>
    <n v="4766.4000000000015"/>
    <n v="1191.6000000000004"/>
    <n v="0.35"/>
    <n v="1668.2400000000005"/>
    <n v="0.35"/>
    <s v="₹5 K"/>
  </r>
  <r>
    <s v="Bihar"/>
    <s v="Patna"/>
    <s v="Women"/>
    <s v="Skirts"/>
    <s v="24"/>
    <s v="413788"/>
    <s v="Owned"/>
    <d v="2024-10-16T00:00:00"/>
    <n v="800"/>
    <s v="Marissa Lawson"/>
    <s v="M65"/>
    <s v="7092 Roach Ramp Suite 230 New Douglas, RI 81657"/>
    <s v="Landline"/>
    <s v="5037359032"/>
    <s v="10 AM - 9 PM"/>
    <n v="3"/>
    <s v="Not Available"/>
    <s v="CCTV"/>
    <s v="16092"/>
    <d v="2024-08-02T00:00:00"/>
    <n v="8"/>
    <s v="Aug"/>
    <s v="148308"/>
    <s v="Jonathan Blevins"/>
    <s v="581"/>
    <n v="2594"/>
    <n v="2"/>
    <n v="2075.2000000000003"/>
    <n v="1037.6000000000001"/>
    <n v="0.35"/>
    <n v="726.32"/>
    <n v="0.35"/>
    <s v="₹2 K"/>
  </r>
  <r>
    <s v="Tamil Nadu"/>
    <s v="Coimbatore"/>
    <s v="Kids"/>
    <s v="Sweaters"/>
    <s v="75"/>
    <s v="405932"/>
    <s v="Rented"/>
    <d v="2021-12-11T00:00:00"/>
    <n v="950"/>
    <s v="Kathleen Hill"/>
    <s v="M42"/>
    <s v="USS Gibson FPO AE 91895"/>
    <s v="Landline"/>
    <s v="3571366947"/>
    <s v="9 AM - 8 PM"/>
    <n v="8"/>
    <s v="Available"/>
    <s v="Alarm"/>
    <s v="55733"/>
    <d v="2024-08-17T00:00:00"/>
    <n v="8"/>
    <s v="Aug"/>
    <s v="414904"/>
    <s v="Linda Cordova"/>
    <s v="288"/>
    <n v="2165"/>
    <n v="8"/>
    <n v="6928"/>
    <n v="866"/>
    <n v="0.28000000000000003"/>
    <n v="1939.8400000000001"/>
    <n v="0.28000000000000003"/>
    <s v="₹7 K"/>
  </r>
  <r>
    <s v="Maharashtra"/>
    <s v="Solapur"/>
    <s v="Women"/>
    <s v="Hoodies"/>
    <s v="51"/>
    <s v="402479"/>
    <s v="Rented"/>
    <d v="2023-04-29T00:00:00"/>
    <n v="1300"/>
    <s v="Adam Wyatt"/>
    <s v="M6"/>
    <s v="6026 Williams Park Port Timothy, NY 75281"/>
    <s v="Landline"/>
    <s v="3621273695"/>
    <s v="9 AM - 8 PM"/>
    <n v="11"/>
    <s v="Not Available"/>
    <s v="CCTV"/>
    <s v="41256"/>
    <d v="2024-08-28T00:00:00"/>
    <n v="8"/>
    <s v="Aug"/>
    <s v="328029"/>
    <s v="Mark Mack"/>
    <s v="475"/>
    <n v="1016"/>
    <n v="7"/>
    <n v="2844.8"/>
    <n v="406.40000000000003"/>
    <n v="0.35"/>
    <n v="995.68"/>
    <n v="0.35"/>
    <s v="₹3 K"/>
  </r>
  <r>
    <s v="Maharashtra"/>
    <s v="Satara"/>
    <s v="Women"/>
    <s v="Sweaters"/>
    <s v="79"/>
    <s v="427575"/>
    <s v="Rented"/>
    <d v="2020-07-27T00:00:00"/>
    <n v="1000"/>
    <s v="Erika Ramos"/>
    <s v="M91"/>
    <s v="6946 Susan Island Suite 236 Ginafurt, MO 72176"/>
    <s v="Landline"/>
    <s v="5165879327"/>
    <s v="9 AM - 8 PM"/>
    <n v="20"/>
    <s v="Not Available"/>
    <s v="Alarm"/>
    <s v="47041"/>
    <d v="2024-08-28T00:00:00"/>
    <n v="8"/>
    <s v="Aug"/>
    <s v="803130"/>
    <s v="Samantha Brewer"/>
    <s v="542"/>
    <n v="1459"/>
    <n v="4"/>
    <n v="2334.4"/>
    <n v="583.6"/>
    <n v="0.35"/>
    <n v="817.04"/>
    <n v="0.35"/>
    <s v="₹2 K"/>
  </r>
  <r>
    <s v="Tamil Nadu"/>
    <s v="Madurai"/>
    <s v="Kids"/>
    <s v="Jeans"/>
    <s v="64"/>
    <s v="429028"/>
    <s v="Owned"/>
    <d v="2024-01-24T00:00:00"/>
    <n v="1000"/>
    <s v="Dylan Rowe"/>
    <s v="M75"/>
    <s v="279 Crystal Crossing Suite 030 South Lindsaychester, NC 34569"/>
    <s v="Mobile"/>
    <s v="9279678390"/>
    <s v="10 AM - 7 PM"/>
    <n v="16"/>
    <s v="Available"/>
    <s v="CCTV, Alarm"/>
    <s v="48638"/>
    <d v="2024-08-17T00:00:00"/>
    <n v="8"/>
    <s v="Aug"/>
    <s v="124319"/>
    <s v="David Nichols"/>
    <s v="578"/>
    <n v="2580"/>
    <n v="5"/>
    <n v="5160"/>
    <n v="1032"/>
    <n v="0.28000000000000003"/>
    <n v="1444.8000000000002"/>
    <n v="0.28000000000000003"/>
    <s v="₹5 K"/>
  </r>
  <r>
    <s v="Gujarat"/>
    <s v="Ahmedabad"/>
    <s v="Men"/>
    <s v="Jackets"/>
    <s v="23"/>
    <s v="437328"/>
    <s v="Rented"/>
    <d v="2021-07-24T00:00:00"/>
    <n v="1200"/>
    <s v="Amanda Johnson"/>
    <s v="M5"/>
    <s v="089 Carla Lane Suite 718 Port Angela, MT 46776"/>
    <s v="Landline"/>
    <s v="1478807757"/>
    <s v="10 AM - 9 PM"/>
    <n v="16"/>
    <s v="Available"/>
    <s v="Alarm"/>
    <s v="59201"/>
    <d v="2024-08-20T00:00:00"/>
    <n v="8"/>
    <s v="Aug"/>
    <s v="461078"/>
    <s v="Christy Bradford"/>
    <s v="590"/>
    <n v="1840"/>
    <n v="7"/>
    <n v="5152"/>
    <n v="736"/>
    <n v="0.22"/>
    <n v="1133.44"/>
    <n v="0.22"/>
    <s v="₹5 K"/>
  </r>
  <r>
    <s v="Gujarat"/>
    <s v="Rajkot"/>
    <s v="Kids"/>
    <s v="Dresses"/>
    <s v="49"/>
    <s v="421183"/>
    <s v="Owned"/>
    <d v="2020-09-26T00:00:00"/>
    <n v="1000"/>
    <s v="Walter Garcia"/>
    <s v="M25"/>
    <s v="4838 Mario Freeway Lake Daniel, NY 01425"/>
    <s v="Landline"/>
    <s v="5563246607"/>
    <s v="10 AM - 7 PM"/>
    <n v="16"/>
    <s v="Not Available"/>
    <s v="CCTV"/>
    <s v="61896"/>
    <d v="2024-08-12T00:00:00"/>
    <n v="8"/>
    <s v="Aug"/>
    <s v="235490"/>
    <s v="Roy Davenport"/>
    <s v="904"/>
    <n v="2857"/>
    <n v="7"/>
    <n v="7999.6"/>
    <n v="1142.8"/>
    <n v="0.28000000000000003"/>
    <n v="2239.8880000000004"/>
    <n v="0.28000000000000003"/>
    <s v="₹8 K"/>
  </r>
  <r>
    <s v="Uttar Pradesh"/>
    <s v="Meerut"/>
    <s v="Kids"/>
    <s v="Pants"/>
    <s v="72"/>
    <s v="404554"/>
    <s v="Owned"/>
    <d v="2020-11-01T00:00:00"/>
    <n v="1200"/>
    <s v="Kelly Robertson"/>
    <s v="M83"/>
    <s v="090 Gordon Parks Apt. 938 Port Tracyshire, NE 74113"/>
    <s v="Mobile"/>
    <s v="9836714671"/>
    <s v="11 AM - 8 PM"/>
    <n v="7"/>
    <s v="Available"/>
    <s v="Alarm"/>
    <s v="22452"/>
    <d v="2024-08-05T00:00:00"/>
    <n v="8"/>
    <s v="Aug"/>
    <s v="917338"/>
    <s v="Kimberly Murray"/>
    <s v="720"/>
    <n v="2464"/>
    <n v="5"/>
    <n v="4928"/>
    <n v="985.6"/>
    <n v="0.28000000000000003"/>
    <n v="1379.8400000000001"/>
    <n v="0.28000000000000003"/>
    <s v="₹5 K"/>
  </r>
  <r>
    <s v="Tamil Nadu"/>
    <s v="Coimbatore"/>
    <s v="Men"/>
    <s v="Sweaters"/>
    <s v="14"/>
    <s v="414655"/>
    <s v="Owned"/>
    <d v="2020-10-23T00:00:00"/>
    <n v="1000"/>
    <s v="Victor Fox"/>
    <s v="M7"/>
    <s v="97111 Scott Mountains Suite 231 West Lucas, WV 90471"/>
    <s v="Mobile"/>
    <s v="8238454510"/>
    <s v="11 AM - 8 PM"/>
    <n v="17"/>
    <s v="Not Available"/>
    <s v="CCTV"/>
    <s v="64588"/>
    <d v="2024-08-03T00:00:00"/>
    <n v="8"/>
    <s v="Aug"/>
    <s v="191079"/>
    <s v="Lori Doyle"/>
    <s v="963"/>
    <n v="2246"/>
    <n v="8"/>
    <n v="7187.2000000000007"/>
    <n v="898.40000000000009"/>
    <n v="0.22"/>
    <n v="1581.1840000000002"/>
    <n v="0.22"/>
    <s v="₹7 K"/>
  </r>
  <r>
    <s v="Kerala"/>
    <s v="Kochi"/>
    <s v="Men"/>
    <s v="Skirts"/>
    <s v="60"/>
    <s v="423809"/>
    <s v="Owned"/>
    <d v="2024-03-08T00:00:00"/>
    <n v="1300"/>
    <s v="Tommy Jenkins"/>
    <s v="M13"/>
    <s v="0586 Ware Extension Apt. 193 Sheilaville, IA 21148"/>
    <s v="Landline"/>
    <s v="2348421502"/>
    <s v="9 AM - 8 PM"/>
    <n v="17"/>
    <s v="Available"/>
    <s v="None"/>
    <s v="30714"/>
    <d v="2024-08-27T00:00:00"/>
    <n v="8"/>
    <s v="Aug"/>
    <s v="401429"/>
    <s v="Chelsea Shannon"/>
    <s v="390"/>
    <n v="519"/>
    <n v="3"/>
    <n v="622.80000000000007"/>
    <n v="207.60000000000002"/>
    <n v="0.22"/>
    <n v="137.01600000000002"/>
    <n v="0.22"/>
    <s v="₹622.8"/>
  </r>
  <r>
    <s v="Goa"/>
    <s v="Goa"/>
    <s v="Men"/>
    <s v="Jackets"/>
    <s v="85"/>
    <s v="430074"/>
    <s v="Rented"/>
    <d v="2023-11-14T00:00:00"/>
    <n v="1300"/>
    <s v="Theresa Baker"/>
    <s v="M20"/>
    <s v="4610 Frank Gateway Suite 452 South Audrey, IN 35810"/>
    <s v="Landline"/>
    <s v="0818104329"/>
    <s v="11 AM - 8 PM"/>
    <n v="16"/>
    <s v="Available"/>
    <s v="None"/>
    <s v="37519"/>
    <d v="2024-08-04T00:00:00"/>
    <n v="8"/>
    <s v="Aug"/>
    <s v="138685"/>
    <s v="Michael Stephens"/>
    <s v="321"/>
    <n v="2212"/>
    <n v="2"/>
    <n v="1769.6000000000001"/>
    <n v="884.80000000000007"/>
    <n v="0.22"/>
    <n v="389.31200000000001"/>
    <n v="0.22"/>
    <s v="₹2 K"/>
  </r>
  <r>
    <s v="Madhya Pradesh"/>
    <s v="Bhopal"/>
    <s v="Kids"/>
    <s v="Jackets"/>
    <s v="60"/>
    <s v="402890"/>
    <s v="Rented"/>
    <d v="2024-09-10T00:00:00"/>
    <n v="1400"/>
    <s v="Jaime Jordan"/>
    <s v="M70"/>
    <s v="88517 Charles Greens Apt. 953 Andersonside, WA 37483"/>
    <s v="Landline"/>
    <s v="3420370384"/>
    <s v="10 AM - 9 PM"/>
    <n v="20"/>
    <s v="Available"/>
    <s v="None"/>
    <s v="31456"/>
    <d v="2024-08-07T00:00:00"/>
    <n v="8"/>
    <s v="Aug"/>
    <s v="330383"/>
    <s v="Brittany Jones"/>
    <s v="769"/>
    <n v="605"/>
    <n v="4"/>
    <n v="968"/>
    <n v="242"/>
    <n v="0.28000000000000003"/>
    <n v="271.04000000000002"/>
    <n v="0.28000000000000003"/>
    <s v="₹968"/>
  </r>
  <r>
    <s v="Jharkhand"/>
    <s v="Ranchi"/>
    <s v="Women"/>
    <s v="Jeans"/>
    <s v="25"/>
    <s v="402469"/>
    <s v="Owned"/>
    <d v="2020-01-30T00:00:00"/>
    <n v="950"/>
    <s v="Anthony Pugh"/>
    <s v="M79"/>
    <s v="181 James Burg Apt. 242 Dunnstad, NY 44456"/>
    <s v="Landline"/>
    <s v="5153865991"/>
    <s v="10 AM - 7 PM"/>
    <n v="4"/>
    <s v="Not Available"/>
    <s v="Alarm"/>
    <s v="54155"/>
    <d v="2024-08-14T00:00:00"/>
    <n v="8"/>
    <s v="Aug"/>
    <s v="498532"/>
    <s v="Claudia Nelson"/>
    <s v="761"/>
    <n v="2589"/>
    <n v="1"/>
    <n v="1035.6000000000001"/>
    <n v="1035.6000000000001"/>
    <n v="0.35"/>
    <n v="362.46000000000004"/>
    <n v="0.35"/>
    <s v="₹1 K"/>
  </r>
  <r>
    <s v="Maharashtra"/>
    <s v="Nashik"/>
    <s v="Women"/>
    <s v="Jeans"/>
    <s v="18"/>
    <s v="419673"/>
    <s v="Rented"/>
    <d v="2023-11-06T00:00:00"/>
    <n v="1000"/>
    <s v="James Holt"/>
    <s v="M2"/>
    <s v="14971 Gibson Fields Apt. 571 Lake Jefferyhaven, WV 05039"/>
    <s v="Landline"/>
    <s v="0763436372"/>
    <s v="10 AM - 7 PM"/>
    <n v="8"/>
    <s v="Not Available"/>
    <s v="CCTV, Alarm"/>
    <s v="72615"/>
    <d v="2024-08-02T00:00:00"/>
    <n v="8"/>
    <s v="Aug"/>
    <s v="833721"/>
    <s v="Brianna Brown"/>
    <s v="269"/>
    <n v="2790"/>
    <n v="5"/>
    <n v="5580"/>
    <n v="1116"/>
    <n v="0.35"/>
    <n v="1952.9999999999998"/>
    <n v="0.35"/>
    <s v="₹6 K"/>
  </r>
  <r>
    <s v="Karnataka"/>
    <s v="Bengaluru"/>
    <s v="Kids"/>
    <s v="Dresses"/>
    <s v="43"/>
    <s v="400164"/>
    <s v="Rented"/>
    <d v="2023-05-13T00:00:00"/>
    <n v="1000"/>
    <s v="Steve Garner"/>
    <s v="M8"/>
    <s v="353 Gonzalez Groves Suite 831 Jessicastad, NJ 96004"/>
    <s v="Mobile"/>
    <s v="8890338044"/>
    <s v="11 AM - 8 PM"/>
    <n v="19"/>
    <s v="Not Available"/>
    <s v="CCTV, Alarm"/>
    <s v="92592"/>
    <d v="2024-08-19T00:00:00"/>
    <n v="8"/>
    <s v="Aug"/>
    <s v="168573"/>
    <s v="Amy Davis"/>
    <s v="334"/>
    <n v="2910"/>
    <n v="8"/>
    <n v="9312"/>
    <n v="1164"/>
    <n v="0.28000000000000003"/>
    <n v="2607.36"/>
    <n v="0.28000000000000003"/>
    <s v="₹9 K"/>
  </r>
  <r>
    <s v="Uttar Pradesh"/>
    <s v="Varanasi"/>
    <s v="Kids"/>
    <s v="Jackets"/>
    <s v="25"/>
    <s v="408802"/>
    <s v="Owned"/>
    <d v="2024-06-09T00:00:00"/>
    <n v="1200"/>
    <s v="Lorraine Keller"/>
    <s v="M45"/>
    <s v="991 Goodman Pass Apt. 644 Lyonsland, WI 38004"/>
    <s v="Mobile"/>
    <s v="6195496564"/>
    <s v="10 AM - 9 PM"/>
    <n v="7"/>
    <s v="Not Available"/>
    <s v="None"/>
    <s v="70618"/>
    <d v="2024-08-11T00:00:00"/>
    <n v="8"/>
    <s v="Aug"/>
    <s v="116500"/>
    <s v="Kenneth Taylor"/>
    <s v="629"/>
    <n v="2228"/>
    <n v="6"/>
    <n v="5347.2000000000007"/>
    <n v="891.20000000000016"/>
    <n v="0.28000000000000003"/>
    <n v="1497.2160000000003"/>
    <n v="0.28000000000000003"/>
    <s v="₹5 K"/>
  </r>
  <r>
    <s v="Tamil Nadu"/>
    <s v="Chennai"/>
    <s v="Men"/>
    <s v="Shoes"/>
    <s v="89"/>
    <s v="432766"/>
    <s v="Rented"/>
    <d v="2024-04-13T00:00:00"/>
    <n v="1400"/>
    <s v="Dr. Patrick Petersen DDS"/>
    <s v="M56"/>
    <s v="41686 Hubbard Rapid New Erinport, IN 18881"/>
    <s v="Landline"/>
    <s v="19989171683"/>
    <s v="10 AM - 7 PM"/>
    <n v="9"/>
    <s v="Not Available"/>
    <s v="Alarm"/>
    <s v="58395"/>
    <d v="2024-08-04T00:00:00"/>
    <n v="8"/>
    <s v="Aug"/>
    <s v="113960"/>
    <s v="Xavier Roberson"/>
    <s v="522"/>
    <n v="1115"/>
    <n v="7"/>
    <n v="3122"/>
    <n v="446"/>
    <n v="0.22"/>
    <n v="686.84"/>
    <n v="0.22"/>
    <s v="₹3 K"/>
  </r>
  <r>
    <s v="Assam"/>
    <s v="Guwahati"/>
    <s v="Men"/>
    <s v="Skirts"/>
    <s v="29"/>
    <s v="402249"/>
    <s v="Rented"/>
    <d v="2024-07-05T00:00:00"/>
    <n v="1400"/>
    <s v="Cynthia Reyes"/>
    <s v="M76"/>
    <s v="0687 Joseph Unions New Crystal, AR 75079"/>
    <s v="Mobile"/>
    <s v="6069774624"/>
    <s v="10 AM - 7 PM"/>
    <n v="10"/>
    <s v="Not Available"/>
    <s v="CCTV"/>
    <s v="63042"/>
    <d v="2024-08-12T00:00:00"/>
    <n v="8"/>
    <s v="Aug"/>
    <s v="398238"/>
    <s v="Nicholas Williamson"/>
    <s v="731"/>
    <n v="765"/>
    <n v="1"/>
    <n v="306"/>
    <n v="306"/>
    <n v="0.22"/>
    <n v="67.320000000000007"/>
    <n v="0.22"/>
    <s v="₹306"/>
  </r>
  <r>
    <s v="Maharashtra"/>
    <s v="Nashik"/>
    <s v="Women"/>
    <s v="Skirts"/>
    <s v="83"/>
    <s v="426784"/>
    <s v="Owned"/>
    <d v="2022-01-06T00:00:00"/>
    <n v="1200"/>
    <s v="Lauren Zamora"/>
    <s v="M61"/>
    <s v="09566 Moon Mountain Port Lisafurt, VA 91182"/>
    <s v="Mobile"/>
    <s v="8830953853"/>
    <s v="9 AM - 8 PM"/>
    <n v="10"/>
    <s v="Not Available"/>
    <s v="CCTV, Alarm"/>
    <s v="93718"/>
    <d v="2024-08-13T00:00:00"/>
    <n v="8"/>
    <s v="Aug"/>
    <s v="458283"/>
    <s v="Heather Stein"/>
    <s v="333"/>
    <n v="1622"/>
    <n v="8"/>
    <n v="5190.4000000000015"/>
    <n v="648.80000000000018"/>
    <n v="0.35"/>
    <n v="1816.6400000000003"/>
    <n v="0.35"/>
    <s v="₹5 K"/>
  </r>
  <r>
    <s v="Kerala"/>
    <s v="Kochi"/>
    <s v="Men"/>
    <s v="Sweaters"/>
    <s v="3"/>
    <s v="422392"/>
    <s v="Rented"/>
    <d v="2020-05-02T00:00:00"/>
    <n v="800"/>
    <s v="Whitney Lawson"/>
    <s v="M7"/>
    <s v="832 Martinez Mill North Raymondview, AR 04367"/>
    <s v="Mobile"/>
    <s v="8930837006"/>
    <s v="10 AM - 9 PM"/>
    <n v="13"/>
    <s v="Available"/>
    <s v="CCTV, Alarm"/>
    <s v="16377"/>
    <d v="2024-08-18T00:00:00"/>
    <n v="8"/>
    <s v="Aug"/>
    <s v="226100"/>
    <s v="Timothy Jackson"/>
    <s v="799"/>
    <n v="524"/>
    <n v="6"/>
    <n v="1257.6000000000001"/>
    <n v="209.60000000000002"/>
    <n v="0.22"/>
    <n v="276.67200000000003"/>
    <n v="0.22"/>
    <s v="₹1 K"/>
  </r>
  <r>
    <s v="Tamil Nadu"/>
    <s v="Madurai"/>
    <s v="Women"/>
    <s v="Pants"/>
    <s v="45"/>
    <s v="403104"/>
    <s v="Owned"/>
    <d v="2020-02-28T00:00:00"/>
    <n v="1200"/>
    <s v="Jesus Sweeney"/>
    <s v="M31"/>
    <s v="6905 Stacey Park Suite 148 Lake Jessicaton, IA 71614"/>
    <s v="Landline"/>
    <s v="2357515063"/>
    <s v="10 AM - 9 PM"/>
    <n v="7"/>
    <s v="Not Available"/>
    <s v="CCTV"/>
    <s v="13332"/>
    <d v="2024-08-19T00:00:00"/>
    <n v="8"/>
    <s v="Aug"/>
    <s v="150565"/>
    <s v="Brandon Ramos"/>
    <s v="338"/>
    <n v="2192"/>
    <n v="6"/>
    <n v="5260.8"/>
    <n v="876.80000000000007"/>
    <n v="0.35"/>
    <n v="1841.28"/>
    <n v="0.35"/>
    <s v="₹5 K"/>
  </r>
  <r>
    <s v="Uttar Pradesh"/>
    <s v="Lucknow"/>
    <s v="Women"/>
    <s v="Dresses"/>
    <s v="91"/>
    <s v="439962"/>
    <s v="Owned"/>
    <d v="2021-08-29T00:00:00"/>
    <n v="1300"/>
    <s v="Dennis Holloway"/>
    <s v="M4"/>
    <s v="481 Eric Highway Suite 837 Williamsville, TN 74124"/>
    <s v="Landline"/>
    <s v="15566371266"/>
    <s v="10 AM - 7 PM"/>
    <n v="20"/>
    <s v="Available"/>
    <s v="None"/>
    <s v="75584"/>
    <d v="2024-08-20T00:00:00"/>
    <n v="8"/>
    <s v="Aug"/>
    <s v="953029"/>
    <s v="Jennifer Reynolds"/>
    <s v="204"/>
    <n v="1827"/>
    <n v="5"/>
    <n v="3654"/>
    <n v="730.8"/>
    <n v="0.35"/>
    <n v="1278.8999999999999"/>
    <n v="0.35"/>
    <s v="₹4 K"/>
  </r>
  <r>
    <s v="Madhya Pradesh"/>
    <s v="Bhopal"/>
    <s v="Kids"/>
    <s v="Jackets"/>
    <s v="51"/>
    <s v="409485"/>
    <s v="Rented"/>
    <d v="2024-03-04T00:00:00"/>
    <n v="1000"/>
    <s v="Shannon Vasquez"/>
    <s v="M30"/>
    <s v="418 Soto Forest Suite 433 East Andrew, KY 76255"/>
    <s v="Mobile"/>
    <s v="6793440613"/>
    <s v="10 AM - 9 PM"/>
    <n v="9"/>
    <s v="Not Available"/>
    <s v="Alarm"/>
    <s v="53280"/>
    <d v="2024-08-20T00:00:00"/>
    <n v="8"/>
    <s v="Aug"/>
    <s v="468878"/>
    <s v="Anthony Taylor"/>
    <s v="803"/>
    <n v="1292"/>
    <n v="6"/>
    <n v="3100.8"/>
    <n v="516.80000000000007"/>
    <n v="0.28000000000000003"/>
    <n v="868.22400000000016"/>
    <n v="0.28000000000000003"/>
    <s v="₹3 K"/>
  </r>
  <r>
    <s v="Karnataka"/>
    <s v="Mysuru"/>
    <s v="Kids"/>
    <s v="Pants"/>
    <s v="76"/>
    <s v="418003"/>
    <s v="Rented"/>
    <d v="2021-01-04T00:00:00"/>
    <n v="1200"/>
    <s v="Debbie Brown"/>
    <s v="M58"/>
    <s v="77888 Harris Parkways Apt. 025 Longshire, MA 78755"/>
    <s v="Landline"/>
    <s v="12809083630"/>
    <s v="9 AM - 8 PM"/>
    <n v="4"/>
    <s v="Not Available"/>
    <s v="Alarm"/>
    <s v="69499"/>
    <d v="2024-08-04T00:00:00"/>
    <n v="8"/>
    <s v="Aug"/>
    <s v="587719"/>
    <s v="Thomas Lopez"/>
    <s v="648"/>
    <n v="1570"/>
    <n v="3"/>
    <n v="1884"/>
    <n v="628"/>
    <n v="0.28000000000000003"/>
    <n v="527.5200000000001"/>
    <n v="0.28000000000000003"/>
    <s v="₹2 K"/>
  </r>
  <r>
    <s v="Jammu and Kashmir"/>
    <s v="Jammu"/>
    <s v="Women"/>
    <s v="Skirts"/>
    <s v="77"/>
    <s v="420143"/>
    <s v="Owned"/>
    <d v="2023-04-20T00:00:00"/>
    <n v="800"/>
    <s v="Sarah Lyons"/>
    <s v="M77"/>
    <s v="Unit 3516 Box 1390 DPO AE 33750"/>
    <s v="Mobile"/>
    <s v="9558365313"/>
    <s v="10 AM - 7 PM"/>
    <n v="12"/>
    <s v="Available"/>
    <s v="Alarm"/>
    <s v="65213"/>
    <d v="2024-08-23T00:00:00"/>
    <n v="8"/>
    <s v="Aug"/>
    <s v="986811"/>
    <s v="Maria Vang"/>
    <s v="384"/>
    <n v="1662"/>
    <n v="4"/>
    <n v="2659.2000000000003"/>
    <n v="664.80000000000007"/>
    <n v="0.35"/>
    <n v="930.72"/>
    <n v="0.35"/>
    <s v="₹3 K"/>
  </r>
  <r>
    <s v="Maharashtra"/>
    <s v="Nagpur"/>
    <s v="Women"/>
    <s v="Dresses"/>
    <s v="82"/>
    <s v="431293"/>
    <s v="Rented"/>
    <d v="2022-04-07T00:00:00"/>
    <n v="950"/>
    <s v="Diana Kelley"/>
    <s v="M32"/>
    <s v="770 Joseph Extension Apt. 053 West Laurenberg, MO 29982"/>
    <s v="Mobile"/>
    <s v="6003725523"/>
    <s v="10 AM - 7 PM"/>
    <n v="11"/>
    <s v="Available"/>
    <s v="Alarm"/>
    <s v="70230"/>
    <d v="2024-08-20T00:00:00"/>
    <n v="8"/>
    <s v="Aug"/>
    <s v="572107"/>
    <s v="Briana Stuart"/>
    <s v="774"/>
    <n v="1771"/>
    <n v="1"/>
    <n v="708.40000000000009"/>
    <n v="708.40000000000009"/>
    <n v="0.35"/>
    <n v="247.94000000000003"/>
    <n v="0.35"/>
    <s v="₹708.4"/>
  </r>
  <r>
    <s v="Maharashtra"/>
    <s v="Nagpur"/>
    <s v="Men"/>
    <s v="Jackets"/>
    <s v="47"/>
    <s v="427097"/>
    <s v="Owned"/>
    <d v="2022-11-17T00:00:00"/>
    <n v="1000"/>
    <s v="Abigail Mccullough"/>
    <s v="M67"/>
    <s v="USCGC Day FPO AP 35850"/>
    <s v="Mobile"/>
    <s v="9966835916"/>
    <s v="10 AM - 9 PM"/>
    <n v="3"/>
    <s v="Not Available"/>
    <s v="None"/>
    <s v="91010"/>
    <d v="2024-08-06T00:00:00"/>
    <n v="8"/>
    <s v="Aug"/>
    <s v="406379"/>
    <s v="Sonya Case"/>
    <s v="849"/>
    <n v="2316"/>
    <n v="3"/>
    <n v="2779.2000000000003"/>
    <n v="926.40000000000009"/>
    <n v="0.22"/>
    <n v="611.42400000000009"/>
    <n v="0.22"/>
    <s v="₹3 K"/>
  </r>
  <r>
    <s v="West Bengal"/>
    <s v="Kolkata"/>
    <s v="Men"/>
    <s v="T-Shirts"/>
    <s v="11"/>
    <s v="434729"/>
    <s v="Rented"/>
    <d v="2024-01-29T00:00:00"/>
    <n v="1400"/>
    <s v="Amber Taylor"/>
    <s v="M24"/>
    <s v="2934 Jessica Rapids Melvinland, MT 19420"/>
    <s v="Landline"/>
    <s v="3960498506"/>
    <s v="10 AM - 7 PM"/>
    <n v="14"/>
    <s v="Not Available"/>
    <s v="Alarm"/>
    <s v="35975"/>
    <d v="2024-08-05T00:00:00"/>
    <n v="8"/>
    <s v="Aug"/>
    <s v="938729"/>
    <s v="Robert Martinez"/>
    <s v="945"/>
    <n v="2327"/>
    <n v="2"/>
    <n v="1861.6000000000001"/>
    <n v="930.80000000000007"/>
    <n v="0.22"/>
    <n v="409.55200000000002"/>
    <n v="0.22"/>
    <s v="₹2 K"/>
  </r>
  <r>
    <s v="Kerala"/>
    <s v="Kochi"/>
    <s v="Kids"/>
    <s v="Jeans"/>
    <s v="37"/>
    <s v="436564"/>
    <s v="Rented"/>
    <d v="2023-09-24T00:00:00"/>
    <n v="1000"/>
    <s v="Samuel Banks"/>
    <s v="M94"/>
    <s v="USNS Le FPO AE 65403"/>
    <s v="Landline"/>
    <s v="12787153090"/>
    <s v="10 AM - 9 PM"/>
    <n v="19"/>
    <s v="Not Available"/>
    <s v="None"/>
    <s v="22005"/>
    <d v="2024-08-05T00:00:00"/>
    <n v="8"/>
    <s v="Aug"/>
    <s v="162835"/>
    <s v="Miguel Crawford"/>
    <s v="974"/>
    <n v="1333"/>
    <n v="1"/>
    <n v="533.20000000000005"/>
    <n v="533.20000000000005"/>
    <n v="0.28000000000000003"/>
    <n v="149.29600000000002"/>
    <n v="0.28000000000000003"/>
    <s v="₹533.2"/>
  </r>
  <r>
    <s v="Maharashtra"/>
    <s v="Satara"/>
    <s v="Men"/>
    <s v="Sweaters"/>
    <s v="50"/>
    <s v="401354"/>
    <s v="Rented"/>
    <d v="2024-11-30T00:00:00"/>
    <n v="1000"/>
    <s v="Melissa Becker"/>
    <s v="M70"/>
    <s v="1472 Dodson Islands Simmonston, OH 38064"/>
    <s v="Landline"/>
    <s v="1669759105"/>
    <s v="10 AM - 7 PM"/>
    <n v="13"/>
    <s v="Not Available"/>
    <s v="CCTV, Alarm"/>
    <s v="86634"/>
    <d v="2024-08-23T00:00:00"/>
    <n v="8"/>
    <s v="Aug"/>
    <s v="815228"/>
    <s v="Kyle Sanchez"/>
    <s v="975"/>
    <n v="2524"/>
    <n v="2"/>
    <n v="2019.2"/>
    <n v="1009.6"/>
    <n v="0.22"/>
    <n v="444.22399999999999"/>
    <n v="0.22"/>
    <s v="₹2 K"/>
  </r>
  <r>
    <s v="Delhi"/>
    <s v="New Delhi"/>
    <s v="Men"/>
    <s v="Shirts"/>
    <s v="68"/>
    <s v="434869"/>
    <s v="Rented"/>
    <d v="2023-12-12T00:00:00"/>
    <n v="950"/>
    <s v="Mrs. Rebecca Chambers"/>
    <s v="M100"/>
    <s v="94971 Cox Extension Lake Stephanie, TN 75159"/>
    <s v="Landline"/>
    <s v="4493351896"/>
    <s v="10 AM - 7 PM"/>
    <n v="17"/>
    <s v="Available"/>
    <s v="Alarm"/>
    <s v="57399"/>
    <d v="2024-08-10T00:00:00"/>
    <n v="8"/>
    <s v="Aug"/>
    <s v="431075"/>
    <s v="Katie Weeks"/>
    <s v="445"/>
    <n v="1490"/>
    <n v="7"/>
    <n v="4172"/>
    <n v="596"/>
    <n v="0.22"/>
    <n v="917.84"/>
    <n v="0.22"/>
    <s v="₹4 K"/>
  </r>
  <r>
    <s v="Maharashtra"/>
    <s v="Satara"/>
    <s v="Kids"/>
    <s v="Sweaters"/>
    <s v="7"/>
    <s v="407817"/>
    <s v="Owned"/>
    <d v="2024-06-06T00:00:00"/>
    <n v="950"/>
    <s v="Jennifer Miller DDS"/>
    <s v="M71"/>
    <s v="3456 Sandra Village South Andrew, WV 45963"/>
    <s v="Mobile"/>
    <s v="8445692411"/>
    <s v="11 AM - 8 PM"/>
    <n v="9"/>
    <s v="Not Available"/>
    <s v="CCTV"/>
    <s v="21428"/>
    <d v="2024-08-09T00:00:00"/>
    <n v="8"/>
    <s v="Aug"/>
    <s v="828629"/>
    <s v="Ashley Perez"/>
    <s v="951"/>
    <n v="1190"/>
    <n v="5"/>
    <n v="2380"/>
    <n v="476"/>
    <n v="0.28000000000000003"/>
    <n v="666.40000000000009"/>
    <n v="0.28000000000000003"/>
    <s v="₹2 K"/>
  </r>
  <r>
    <s v="Gujarat"/>
    <s v="Surat"/>
    <s v="Women"/>
    <s v="Shoes"/>
    <s v="73"/>
    <s v="436662"/>
    <s v="Rented"/>
    <d v="2021-08-14T00:00:00"/>
    <n v="1100"/>
    <s v="Vickie Peck"/>
    <s v="M92"/>
    <s v="326 Christina Corners South David, MO 56667"/>
    <s v="Landline"/>
    <s v="5112515484"/>
    <s v="10 AM - 7 PM"/>
    <n v="20"/>
    <s v="Available"/>
    <s v="Alarm"/>
    <s v="94174"/>
    <d v="2024-08-10T00:00:00"/>
    <n v="8"/>
    <s v="Aug"/>
    <s v="118470"/>
    <s v="Kathryn Jones"/>
    <s v="271"/>
    <n v="818"/>
    <n v="8"/>
    <n v="2617.6000000000004"/>
    <n v="327.20000000000005"/>
    <n v="0.35"/>
    <n v="916.16000000000008"/>
    <n v="0.35"/>
    <s v="₹3 K"/>
  </r>
  <r>
    <s v="Maharashtra"/>
    <s v="Nashik"/>
    <s v="Kids"/>
    <s v="Shoes"/>
    <s v="64"/>
    <s v="417937"/>
    <s v="Owned"/>
    <d v="2023-11-24T00:00:00"/>
    <n v="1000"/>
    <s v="Laura Bennett"/>
    <s v="M92"/>
    <s v="7322 Dixon Street Apt. 065 Johnsonmouth, WY 53755"/>
    <s v="Mobile"/>
    <s v="9428947006"/>
    <s v="10 AM - 7 PM"/>
    <n v="6"/>
    <s v="Not Available"/>
    <s v="None"/>
    <s v="29360"/>
    <d v="2024-08-12T00:00:00"/>
    <n v="8"/>
    <s v="Aug"/>
    <s v="810490"/>
    <s v="Gary Shaw"/>
    <s v="932"/>
    <n v="2951"/>
    <n v="1"/>
    <n v="1180.4000000000001"/>
    <n v="1180.4000000000001"/>
    <n v="0.28000000000000003"/>
    <n v="330.51200000000006"/>
    <n v="0.28000000000000003"/>
    <s v="₹1 K"/>
  </r>
  <r>
    <s v="Uttar Pradesh"/>
    <s v="Noida"/>
    <s v="Kids"/>
    <s v="Jackets"/>
    <s v="87"/>
    <s v="426002"/>
    <s v="Rented"/>
    <d v="2021-06-29T00:00:00"/>
    <n v="1300"/>
    <s v="Amanda Wheeler"/>
    <s v="M64"/>
    <s v="928 Kelly Garden Suite 941 Michaelside, NC 25452"/>
    <s v="Landline"/>
    <s v="1219387144"/>
    <s v="10 AM - 9 PM"/>
    <n v="4"/>
    <s v="Not Available"/>
    <s v="CCTV, Alarm"/>
    <s v="26133"/>
    <d v="2024-08-27T00:00:00"/>
    <n v="8"/>
    <s v="Aug"/>
    <s v="146156"/>
    <s v="John Moyer"/>
    <s v="966"/>
    <n v="1805"/>
    <n v="4"/>
    <n v="2888"/>
    <n v="722"/>
    <n v="0.28000000000000003"/>
    <n v="808.6400000000001"/>
    <n v="0.28000000000000003"/>
    <s v="₹3 K"/>
  </r>
  <r>
    <s v="Tamil Nadu"/>
    <s v="Coimbatore"/>
    <s v="Kids"/>
    <s v="Jeans"/>
    <s v="91"/>
    <s v="437874"/>
    <s v="Owned"/>
    <d v="2023-11-03T00:00:00"/>
    <n v="800"/>
    <s v="Mario Jones"/>
    <s v="M48"/>
    <s v="38850 Ellison Course Apt. 319 Brookston, WI 02037"/>
    <s v="Landline"/>
    <s v="3050832856"/>
    <s v="11 AM - 8 PM"/>
    <n v="8"/>
    <s v="Not Available"/>
    <s v="CCTV"/>
    <s v="26058"/>
    <d v="2024-08-11T00:00:00"/>
    <n v="8"/>
    <s v="Aug"/>
    <s v="854983"/>
    <s v="Keith Smith"/>
    <s v="939"/>
    <n v="2324"/>
    <n v="1"/>
    <n v="929.6"/>
    <n v="929.6"/>
    <n v="0.28000000000000003"/>
    <n v="260.28800000000001"/>
    <n v="0.28000000000000003"/>
    <s v="₹929.6"/>
  </r>
  <r>
    <s v="West Bengal"/>
    <s v="Kolkata"/>
    <s v="Kids"/>
    <s v="Shoes"/>
    <s v="27"/>
    <s v="415089"/>
    <s v="Owned"/>
    <d v="2021-10-15T00:00:00"/>
    <n v="1400"/>
    <s v="Joshua George"/>
    <s v="M64"/>
    <s v="530 Daniel Stream Suite 518 Thomasshire, DC 19087"/>
    <s v="Landline"/>
    <s v="4849474977"/>
    <s v="10 AM - 9 PM"/>
    <n v="18"/>
    <s v="Not Available"/>
    <s v="CCTV, Alarm"/>
    <s v="31305"/>
    <d v="2024-08-28T00:00:00"/>
    <n v="8"/>
    <s v="Aug"/>
    <s v="256895"/>
    <s v="Anthony King"/>
    <s v="838"/>
    <n v="642"/>
    <n v="5"/>
    <n v="1284"/>
    <n v="256.8"/>
    <n v="0.28000000000000003"/>
    <n v="359.52000000000004"/>
    <n v="0.28000000000000003"/>
    <s v="₹1 K"/>
  </r>
  <r>
    <s v="Jammu and Kashmir"/>
    <s v="Jammu"/>
    <s v="Women"/>
    <s v="Sweaters"/>
    <s v="81"/>
    <s v="432604"/>
    <s v="Rented"/>
    <d v="2020-05-11T00:00:00"/>
    <n v="1300"/>
    <s v="Debbie Williams"/>
    <s v="M53"/>
    <s v="09139 Tammy Mill Suite 733 Tracybury, IA 58152"/>
    <s v="Mobile"/>
    <s v="9316547672"/>
    <s v="11 AM - 8 PM"/>
    <n v="3"/>
    <s v="Available"/>
    <s v="None"/>
    <s v="21625"/>
    <d v="2024-08-31T00:00:00"/>
    <n v="8"/>
    <s v="Aug"/>
    <s v="803814"/>
    <s v="Ashley Barnes"/>
    <s v="659"/>
    <n v="2513"/>
    <n v="4"/>
    <n v="4020.8"/>
    <n v="1005.2"/>
    <n v="0.35"/>
    <n v="1407.28"/>
    <n v="0.35"/>
    <s v="₹4 K"/>
  </r>
  <r>
    <s v="Maharashtra"/>
    <s v="Nashik"/>
    <s v="Kids"/>
    <s v="T-Shirts"/>
    <s v="31"/>
    <s v="430137"/>
    <s v="Rented"/>
    <d v="2022-08-14T00:00:00"/>
    <n v="1000"/>
    <s v="Michelle Stewart"/>
    <s v="M27"/>
    <s v="Unit 1166 Box 7602 DPO AA 55099"/>
    <s v="Landline"/>
    <s v="2419295493"/>
    <s v="10 AM - 7 PM"/>
    <n v="11"/>
    <s v="Not Available"/>
    <s v="None"/>
    <s v="31416"/>
    <d v="2024-08-23T00:00:00"/>
    <n v="8"/>
    <s v="Aug"/>
    <s v="347916"/>
    <s v="Scott Allen"/>
    <s v="576"/>
    <n v="726"/>
    <n v="8"/>
    <n v="2323.2000000000003"/>
    <n v="290.40000000000003"/>
    <n v="0.28000000000000003"/>
    <n v="650.49600000000009"/>
    <n v="0.28000000000000003"/>
    <s v="₹2 K"/>
  </r>
  <r>
    <s v="Telangana"/>
    <s v="Hyderabad"/>
    <s v="Women"/>
    <s v="Hoodies"/>
    <s v="94"/>
    <s v="406313"/>
    <s v="Owned"/>
    <d v="2023-07-20T00:00:00"/>
    <n v="950"/>
    <s v="Todd Clark"/>
    <s v="M79"/>
    <s v="25839 Miles Via New Richardton, CT 88880"/>
    <s v="Mobile"/>
    <s v="9172175868"/>
    <s v="10 AM - 9 PM"/>
    <n v="10"/>
    <s v="Available"/>
    <s v="None"/>
    <s v="30255"/>
    <d v="2024-08-02T00:00:00"/>
    <n v="8"/>
    <s v="Aug"/>
    <s v="709449"/>
    <s v="Deanna Green"/>
    <s v="574"/>
    <n v="1588"/>
    <n v="8"/>
    <n v="5081.6000000000004"/>
    <n v="635.20000000000005"/>
    <n v="0.35"/>
    <n v="1778.56"/>
    <n v="0.35"/>
    <s v="₹5 K"/>
  </r>
  <r>
    <s v="Jharkhand"/>
    <s v="Ranchi"/>
    <s v="Men"/>
    <s v="Pants"/>
    <s v="3"/>
    <s v="407152"/>
    <s v="Owned"/>
    <d v="2024-09-24T00:00:00"/>
    <n v="1400"/>
    <s v="Nicholas Moore"/>
    <s v="M68"/>
    <s v="7789 Patterson Plains Apt. 285 Port Krystal, NM 70597"/>
    <s v="Landline"/>
    <s v="4349956651"/>
    <s v="10 AM - 9 PM"/>
    <n v="8"/>
    <s v="Available"/>
    <s v="Alarm"/>
    <s v="68100"/>
    <d v="2024-08-22T00:00:00"/>
    <n v="8"/>
    <s v="Aug"/>
    <s v="154471"/>
    <s v="Jason Compton"/>
    <s v="296"/>
    <n v="2068"/>
    <n v="5"/>
    <n v="4136"/>
    <n v="827.2"/>
    <n v="0.22"/>
    <n v="909.92"/>
    <n v="0.22"/>
    <s v="₹4 K"/>
  </r>
  <r>
    <s v="Uttar Pradesh"/>
    <s v="Varanasi"/>
    <s v="Kids"/>
    <s v="Jeans"/>
    <s v="22"/>
    <s v="419438"/>
    <s v="Rented"/>
    <d v="2020-06-08T00:00:00"/>
    <n v="1300"/>
    <s v="Elizabeth Harris"/>
    <s v="M89"/>
    <s v="418 Suzanne Mews Port Michele, NC 36389"/>
    <s v="Mobile"/>
    <s v="6139292207"/>
    <s v="10 AM - 7 PM"/>
    <n v="4"/>
    <s v="Not Available"/>
    <s v="Alarm"/>
    <s v="63539"/>
    <d v="2024-08-13T00:00:00"/>
    <n v="8"/>
    <s v="Aug"/>
    <s v="463470"/>
    <s v="Sarah Farmer"/>
    <s v="625"/>
    <n v="2281"/>
    <n v="6"/>
    <n v="5474.4000000000015"/>
    <n v="912.4000000000002"/>
    <n v="0.28000000000000003"/>
    <n v="1532.8320000000006"/>
    <n v="0.28000000000000003"/>
    <s v="₹5 K"/>
  </r>
  <r>
    <s v="Andhra Pradesh"/>
    <s v="Visakhapatnam"/>
    <s v="Men"/>
    <s v="Sweaters"/>
    <s v="23"/>
    <s v="426675"/>
    <s v="Rented"/>
    <d v="2020-01-28T00:00:00"/>
    <n v="1400"/>
    <s v="Jeffrey Ramirez"/>
    <s v="M77"/>
    <s v="91468 Cox Estates Apt. 834 Delgadoton, VA 37401"/>
    <s v="Mobile"/>
    <s v="7350169487"/>
    <s v="10 AM - 7 PM"/>
    <n v="18"/>
    <s v="Not Available"/>
    <s v="CCTV, Alarm"/>
    <s v="52649"/>
    <d v="2024-08-24T00:00:00"/>
    <n v="8"/>
    <s v="Aug"/>
    <s v="230139"/>
    <s v="Michael Smith"/>
    <s v="676"/>
    <n v="2812"/>
    <n v="5"/>
    <n v="5624"/>
    <n v="1124.8"/>
    <n v="0.22"/>
    <n v="1237.28"/>
    <n v="0.22"/>
    <s v="₹6 K"/>
  </r>
  <r>
    <s v="Uttar Pradesh"/>
    <s v="Lucknow"/>
    <s v="Women"/>
    <s v="Hoodies"/>
    <s v="94"/>
    <s v="438632"/>
    <s v="Rented"/>
    <d v="2022-05-01T00:00:00"/>
    <n v="950"/>
    <s v="Ralph Ford"/>
    <s v="M18"/>
    <s v="62465 Jo Pike Steventown, WY 41367"/>
    <s v="Mobile"/>
    <s v="8218278908"/>
    <s v="10 AM - 7 PM"/>
    <n v="10"/>
    <s v="Available"/>
    <s v="None"/>
    <s v="12091"/>
    <d v="2024-08-24T00:00:00"/>
    <n v="8"/>
    <s v="Aug"/>
    <s v="307839"/>
    <s v="Michael Ortiz"/>
    <s v="500"/>
    <n v="611"/>
    <n v="8"/>
    <n v="1955.2"/>
    <n v="244.4"/>
    <n v="0.35"/>
    <n v="684.31999999999994"/>
    <n v="0.35"/>
    <s v="₹2 K"/>
  </r>
  <r>
    <s v="Maharashtra"/>
    <s v="Kolhapur"/>
    <s v="Men"/>
    <s v="Shoes"/>
    <s v="12"/>
    <s v="428164"/>
    <s v="Rented"/>
    <d v="2024-06-14T00:00:00"/>
    <n v="1200"/>
    <s v="Mr. Paul Marshall"/>
    <s v="M40"/>
    <s v="416 Park Keys Melanieton, NH 77107"/>
    <s v="Landline"/>
    <s v="16757416550"/>
    <s v="10 AM - 7 PM"/>
    <n v="11"/>
    <s v="Not Available"/>
    <s v="CCTV"/>
    <s v="57524"/>
    <d v="2024-08-03T00:00:00"/>
    <n v="8"/>
    <s v="Aug"/>
    <s v="104501"/>
    <s v="Christopher Allen"/>
    <s v="878"/>
    <n v="756"/>
    <n v="5"/>
    <n v="1512"/>
    <n v="302.39999999999998"/>
    <n v="0.22"/>
    <n v="332.64"/>
    <n v="0.22"/>
    <s v="₹2 K"/>
  </r>
  <r>
    <s v="Tamil Nadu"/>
    <s v="Madurai"/>
    <s v="Kids"/>
    <s v="Jeans"/>
    <s v="36"/>
    <s v="436401"/>
    <s v="Owned"/>
    <d v="2021-03-12T00:00:00"/>
    <n v="1200"/>
    <s v="Sean Reynolds"/>
    <s v="M87"/>
    <s v="Unit 4836 Box 2801 DPO AA 25511"/>
    <s v="Mobile"/>
    <s v="8848962095"/>
    <s v="10 AM - 7 PM"/>
    <n v="7"/>
    <s v="Not Available"/>
    <s v="CCTV"/>
    <s v="27548"/>
    <d v="2024-08-10T00:00:00"/>
    <n v="8"/>
    <s v="Aug"/>
    <s v="358831"/>
    <s v="Brandon Reed"/>
    <s v="865"/>
    <n v="1691"/>
    <n v="2"/>
    <n v="1352.8000000000002"/>
    <n v="676.40000000000009"/>
    <n v="0.28000000000000003"/>
    <n v="378.78400000000011"/>
    <n v="0.28000000000000003"/>
    <s v="₹1 K"/>
  </r>
  <r>
    <s v="Telangana"/>
    <s v="Hyderabad"/>
    <s v="Kids"/>
    <s v="Skirts"/>
    <s v="100"/>
    <s v="436613"/>
    <s v="Owned"/>
    <d v="2020-11-26T00:00:00"/>
    <n v="1400"/>
    <s v="Melanie Mendoza"/>
    <s v="M1"/>
    <s v="6272 Medina Turnpike Suite 215 Greenfort, MT 23426"/>
    <s v="Landline"/>
    <s v="0853584799"/>
    <s v="10 AM - 9 PM"/>
    <n v="6"/>
    <s v="Available"/>
    <s v="None"/>
    <s v="49493"/>
    <d v="2024-08-19T00:00:00"/>
    <n v="8"/>
    <s v="Aug"/>
    <s v="543057"/>
    <s v="Pamela Bradshaw"/>
    <s v="660"/>
    <n v="966"/>
    <n v="1"/>
    <n v="386.40000000000003"/>
    <n v="386.40000000000003"/>
    <n v="0.28000000000000003"/>
    <n v="108.19200000000002"/>
    <n v="0.28000000000000003"/>
    <s v="₹386.4"/>
  </r>
  <r>
    <s v="Assam"/>
    <s v="Guwahati"/>
    <s v="Men"/>
    <s v="Dresses"/>
    <s v="21"/>
    <s v="436246"/>
    <s v="Owned"/>
    <d v="2020-03-13T00:00:00"/>
    <n v="1000"/>
    <s v="George Simmons"/>
    <s v="M76"/>
    <s v="26808 Bates Estates Port Paul, ID 91245"/>
    <s v="Landline"/>
    <s v="12127231315"/>
    <s v="11 AM - 8 PM"/>
    <n v="6"/>
    <s v="Available"/>
    <s v="Alarm"/>
    <s v="95181"/>
    <d v="2024-08-18T00:00:00"/>
    <n v="8"/>
    <s v="Aug"/>
    <s v="628152"/>
    <s v="Michael Johnson"/>
    <s v="220"/>
    <n v="2542"/>
    <n v="6"/>
    <n v="6100.8"/>
    <n v="1016.8000000000001"/>
    <n v="0.22"/>
    <n v="1342.1760000000002"/>
    <n v="0.22"/>
    <s v="₹6 K"/>
  </r>
  <r>
    <s v="Karnataka"/>
    <s v="Mysuru"/>
    <s v="Men"/>
    <s v="Hoodies"/>
    <s v="55"/>
    <s v="425357"/>
    <s v="Rented"/>
    <d v="2021-01-12T00:00:00"/>
    <n v="1100"/>
    <s v="Alejandro Richards"/>
    <s v="M22"/>
    <s v="33369 Kathleen Stream Melissaland, LA 21581"/>
    <s v="Landline"/>
    <s v="3075840881"/>
    <s v="9 AM - 8 PM"/>
    <n v="19"/>
    <s v="Available"/>
    <s v="CCTV"/>
    <s v="28772"/>
    <d v="2024-08-19T00:00:00"/>
    <n v="8"/>
    <s v="Aug"/>
    <s v="528775"/>
    <s v="Steven Williams"/>
    <s v="329"/>
    <n v="1648"/>
    <n v="4"/>
    <n v="2636.8"/>
    <n v="659.2"/>
    <n v="0.22"/>
    <n v="580.096"/>
    <n v="0.22"/>
    <s v="₹3 K"/>
  </r>
  <r>
    <s v="Kerala"/>
    <s v="Kochi"/>
    <s v="Kids"/>
    <s v="Skirts"/>
    <s v="75"/>
    <s v="433530"/>
    <s v="Owned"/>
    <d v="2022-09-15T00:00:00"/>
    <n v="1100"/>
    <s v="Dr. Keith Gonzalez"/>
    <s v="M56"/>
    <s v="7643 Miles Throughway East Philip, KY 12808"/>
    <s v="Mobile"/>
    <s v="6660959391"/>
    <s v="10 AM - 9 PM"/>
    <n v="8"/>
    <s v="Not Available"/>
    <s v="None"/>
    <s v="92420"/>
    <d v="2024-08-09T00:00:00"/>
    <n v="8"/>
    <s v="Aug"/>
    <s v="966621"/>
    <s v="Stephanie Lopez"/>
    <s v="346"/>
    <n v="2248"/>
    <n v="2"/>
    <n v="1798.4"/>
    <n v="899.2"/>
    <n v="0.28000000000000003"/>
    <n v="503.55200000000008"/>
    <n v="0.28000000000000003"/>
    <s v="₹2 K"/>
  </r>
  <r>
    <s v="Uttar Pradesh"/>
    <s v="Noida"/>
    <s v="Men"/>
    <s v="Hoodies"/>
    <s v="94"/>
    <s v="400402"/>
    <s v="Rented"/>
    <d v="2021-09-12T00:00:00"/>
    <n v="1400"/>
    <s v="Summer Duncan"/>
    <s v="M82"/>
    <s v="3388 Mary Orchard Suite 876 West Crystaltown, WI 74062"/>
    <s v="Mobile"/>
    <s v="8666759499"/>
    <s v="9 AM - 8 PM"/>
    <n v="5"/>
    <s v="Available"/>
    <s v="CCTV, Alarm"/>
    <s v="28402"/>
    <d v="2024-08-05T00:00:00"/>
    <n v="8"/>
    <s v="Aug"/>
    <s v="366808"/>
    <s v="Jonathan Vincent"/>
    <s v="517"/>
    <n v="745"/>
    <n v="1"/>
    <n v="298"/>
    <n v="298"/>
    <n v="0.22"/>
    <n v="65.56"/>
    <n v="0.22"/>
    <s v="₹298"/>
  </r>
  <r>
    <s v="Uttar Pradesh"/>
    <s v="Lucknow"/>
    <s v="Women"/>
    <s v="Pants"/>
    <s v="40"/>
    <s v="426396"/>
    <s v="Owned"/>
    <d v="2024-05-10T00:00:00"/>
    <n v="1300"/>
    <s v="Jamie Davis"/>
    <s v="M54"/>
    <s v="70544 Christopher Hollow Higginsview, LA 80615"/>
    <s v="Mobile"/>
    <s v="7300590794"/>
    <s v="10 AM - 9 PM"/>
    <n v="18"/>
    <s v="Available"/>
    <s v="Alarm"/>
    <s v="63273"/>
    <d v="2024-08-19T00:00:00"/>
    <n v="8"/>
    <s v="Aug"/>
    <s v="351892"/>
    <s v="Kaylee Mitchell"/>
    <s v="887"/>
    <n v="2934"/>
    <n v="6"/>
    <n v="7041.6"/>
    <n v="1173.6000000000001"/>
    <n v="0.35"/>
    <n v="2464.56"/>
    <n v="0.35"/>
    <s v="₹7 K"/>
  </r>
  <r>
    <s v="Jammu and Kashmir"/>
    <s v="Jammu"/>
    <s v="Men"/>
    <s v="Shirts"/>
    <s v="94"/>
    <s v="430389"/>
    <s v="Owned"/>
    <d v="2020-04-24T00:00:00"/>
    <n v="1300"/>
    <s v="Kevin Church"/>
    <s v="M88"/>
    <s v="2808 Michael Pike East Mark, NE 05234"/>
    <s v="Mobile"/>
    <s v="8244610682"/>
    <s v="10 AM - 7 PM"/>
    <n v="15"/>
    <s v="Available"/>
    <s v="CCTV"/>
    <s v="29447"/>
    <d v="2024-08-01T00:00:00"/>
    <n v="8"/>
    <s v="Aug"/>
    <s v="777178"/>
    <s v="Mrs. Sabrina Santiago"/>
    <s v="270"/>
    <n v="1204"/>
    <n v="4"/>
    <n v="1926.4"/>
    <n v="481.6"/>
    <n v="0.22"/>
    <n v="423.80800000000005"/>
    <n v="0.22"/>
    <s v="₹2 K"/>
  </r>
  <r>
    <s v="Puducherry"/>
    <s v="Pondicherry"/>
    <s v="Women"/>
    <s v="Pants"/>
    <s v="23"/>
    <s v="411413"/>
    <s v="Owned"/>
    <d v="2020-11-04T00:00:00"/>
    <n v="1000"/>
    <s v="Natalie Smith"/>
    <s v="M90"/>
    <s v="USS Ross FPO AP 48838"/>
    <s v="Mobile"/>
    <s v="6276567564"/>
    <s v="11 AM - 8 PM"/>
    <n v="8"/>
    <s v="Not Available"/>
    <s v="Alarm"/>
    <s v="86226"/>
    <d v="2024-08-23T00:00:00"/>
    <n v="8"/>
    <s v="Aug"/>
    <s v="388983"/>
    <s v="William Rosario"/>
    <s v="965"/>
    <n v="2819"/>
    <n v="5"/>
    <n v="5638"/>
    <n v="1127.5999999999999"/>
    <n v="0.35"/>
    <n v="1973.3"/>
    <n v="0.35"/>
    <s v="₹6 K"/>
  </r>
  <r>
    <s v="Tamil Nadu"/>
    <s v="Madurai"/>
    <s v="Women"/>
    <s v="Sweaters"/>
    <s v="71"/>
    <s v="403794"/>
    <s v="Owned"/>
    <d v="2021-02-23T00:00:00"/>
    <n v="800"/>
    <s v="Brittany White"/>
    <s v="M48"/>
    <s v="54600 King Mountains Port Sarahville, FL 46155"/>
    <s v="Landline"/>
    <s v="0600094276"/>
    <s v="10 AM - 7 PM"/>
    <n v="20"/>
    <s v="Not Available"/>
    <s v="None"/>
    <s v="27654"/>
    <d v="2024-08-31T00:00:00"/>
    <n v="8"/>
    <s v="Aug"/>
    <s v="406565"/>
    <s v="Angela Strickland"/>
    <s v="615"/>
    <n v="1934"/>
    <n v="8"/>
    <n v="6188.8"/>
    <n v="773.6"/>
    <n v="0.35"/>
    <n v="2166.08"/>
    <n v="0.35"/>
    <s v="₹6 K"/>
  </r>
  <r>
    <s v="Jammu and Kashmir"/>
    <s v="Jammu"/>
    <s v="Men"/>
    <s v="Sweaters"/>
    <s v="42"/>
    <s v="406878"/>
    <s v="Rented"/>
    <d v="2023-07-13T00:00:00"/>
    <n v="1000"/>
    <s v="Edward Gonzalez"/>
    <s v="M59"/>
    <s v="5565 Catherine Shoals South Johnmouth, WY 70519"/>
    <s v="Mobile"/>
    <s v="9605581149"/>
    <s v="10 AM - 9 PM"/>
    <n v="3"/>
    <s v="Available"/>
    <s v="None"/>
    <s v="45480"/>
    <d v="2024-08-25T00:00:00"/>
    <n v="8"/>
    <s v="Aug"/>
    <s v="778983"/>
    <s v="Jessica Parker"/>
    <s v="284"/>
    <n v="976"/>
    <n v="6"/>
    <n v="2342.4"/>
    <n v="390.40000000000003"/>
    <n v="0.22"/>
    <n v="515.32799999999997"/>
    <n v="0.22"/>
    <s v="₹2 K"/>
  </r>
  <r>
    <s v="Delhi"/>
    <s v="New Delhi"/>
    <s v="Men"/>
    <s v="Shirts"/>
    <s v="6"/>
    <s v="432665"/>
    <s v="Rented"/>
    <d v="2020-08-17T00:00:00"/>
    <n v="1000"/>
    <s v="Andrew Davidson"/>
    <s v="M67"/>
    <s v="54853 Smith Stream Maryburgh, CT 73986"/>
    <s v="Landline"/>
    <s v="4506967666"/>
    <s v="9 AM - 8 PM"/>
    <n v="3"/>
    <s v="Available"/>
    <s v="Alarm"/>
    <s v="53698"/>
    <d v="2024-08-06T00:00:00"/>
    <n v="8"/>
    <s v="Aug"/>
    <s v="240119"/>
    <s v="Isaac Alexander"/>
    <s v="456"/>
    <n v="2785"/>
    <n v="1"/>
    <n v="1114"/>
    <n v="1114"/>
    <n v="0.22"/>
    <n v="245.08"/>
    <n v="0.22"/>
    <s v="₹1 K"/>
  </r>
  <r>
    <s v="Karnataka"/>
    <s v="Mysuru"/>
    <s v="Kids"/>
    <s v="Jeans"/>
    <s v="2"/>
    <s v="403491"/>
    <s v="Rented"/>
    <d v="2023-10-29T00:00:00"/>
    <n v="1300"/>
    <s v="Elizabeth Lewis"/>
    <s v="M59"/>
    <s v="8831 Watts Parkway Jimfurt, NV 02414"/>
    <s v="Landline"/>
    <s v="2626923242"/>
    <s v="10 AM - 9 PM"/>
    <n v="13"/>
    <s v="Not Available"/>
    <s v="CCTV, Alarm"/>
    <s v="46039"/>
    <d v="2024-08-11T00:00:00"/>
    <n v="8"/>
    <s v="Aug"/>
    <s v="780857"/>
    <s v="Jennifer Evans"/>
    <s v="819"/>
    <n v="543"/>
    <n v="1"/>
    <n v="217.20000000000002"/>
    <n v="217.20000000000002"/>
    <n v="0.28000000000000003"/>
    <n v="60.81600000000001"/>
    <n v="0.28000000000000003"/>
    <s v="₹217.2"/>
  </r>
  <r>
    <s v="Maharashtra"/>
    <s v="Thane"/>
    <s v="Kids"/>
    <s v="Tops"/>
    <s v="48"/>
    <s v="405319"/>
    <s v="Owned"/>
    <d v="2022-02-01T00:00:00"/>
    <n v="800"/>
    <s v="Lisa Robbins"/>
    <s v="M95"/>
    <s v="387 Shannon Underpass South Keithfort, WY 31393"/>
    <s v="Mobile"/>
    <s v="8789778171"/>
    <s v="9 AM - 8 PM"/>
    <n v="6"/>
    <s v="Available"/>
    <s v="None"/>
    <s v="21321"/>
    <d v="2024-08-25T00:00:00"/>
    <n v="8"/>
    <s v="Aug"/>
    <s v="620535"/>
    <s v="Rachel Morris"/>
    <s v="501"/>
    <n v="2383"/>
    <n v="5"/>
    <n v="4766"/>
    <n v="953.2"/>
    <n v="0.28000000000000003"/>
    <n v="1334.48"/>
    <n v="0.28000000000000003"/>
    <s v="₹5 K"/>
  </r>
  <r>
    <s v="Uttar Pradesh"/>
    <s v="Kanpur"/>
    <s v="Kids"/>
    <s v="Jackets"/>
    <s v="80"/>
    <s v="434996"/>
    <s v="Rented"/>
    <d v="2022-10-23T00:00:00"/>
    <n v="800"/>
    <s v="John Bailey"/>
    <s v="M92"/>
    <s v="2034 Flowers Burgs Suite 319 South Joshuamouth, PA 56483"/>
    <s v="Landline"/>
    <s v="2373346626"/>
    <s v="11 AM - 8 PM"/>
    <n v="18"/>
    <s v="Available"/>
    <s v="Alarm"/>
    <s v="57605"/>
    <d v="2024-08-27T00:00:00"/>
    <n v="8"/>
    <s v="Aug"/>
    <s v="864050"/>
    <s v="Eugene Choi"/>
    <s v="495"/>
    <n v="943"/>
    <n v="2"/>
    <n v="754.40000000000009"/>
    <n v="377.20000000000005"/>
    <n v="0.28000000000000003"/>
    <n v="211.23200000000006"/>
    <n v="0.28000000000000003"/>
    <s v="₹754.4"/>
  </r>
  <r>
    <s v="Maharashtra"/>
    <s v="Solapur"/>
    <s v="Kids"/>
    <s v="Hoodies"/>
    <s v="34"/>
    <s v="433700"/>
    <s v="Owned"/>
    <d v="2021-12-24T00:00:00"/>
    <n v="1100"/>
    <s v="Vanessa Dorsey"/>
    <s v="M31"/>
    <s v="28757 Kelly Lights North Amyside, ID 47271"/>
    <s v="Landline"/>
    <s v="4465695936"/>
    <s v="10 AM - 9 PM"/>
    <n v="3"/>
    <s v="Not Available"/>
    <s v="CCTV"/>
    <s v="19472"/>
    <d v="2024-08-04T00:00:00"/>
    <n v="8"/>
    <s v="Aug"/>
    <s v="518779"/>
    <s v="Kimberly Chavez"/>
    <s v="297"/>
    <n v="702"/>
    <n v="4"/>
    <n v="1123.2"/>
    <n v="280.8"/>
    <n v="0.28000000000000003"/>
    <n v="314.49600000000004"/>
    <n v="0.28000000000000003"/>
    <s v="₹1 K"/>
  </r>
  <r>
    <s v="Maharashtra"/>
    <s v="Jalna"/>
    <s v="Women"/>
    <s v="Skirts"/>
    <s v="29"/>
    <s v="405705"/>
    <s v="Rented"/>
    <d v="2022-01-24T00:00:00"/>
    <n v="1400"/>
    <s v="Eric Waters"/>
    <s v="M51"/>
    <s v="8397 Wayne Ridges Tateport, NH 98685"/>
    <s v="Mobile"/>
    <s v="6273504748"/>
    <s v="10 AM - 7 PM"/>
    <n v="17"/>
    <s v="Available"/>
    <s v="CCTV"/>
    <s v="32656"/>
    <d v="2024-08-11T00:00:00"/>
    <n v="8"/>
    <s v="Aug"/>
    <s v="454993"/>
    <s v="Alyssa Sanchez"/>
    <s v="232"/>
    <n v="683"/>
    <n v="8"/>
    <n v="2185.6"/>
    <n v="273.2"/>
    <n v="0.35"/>
    <n v="764.95999999999992"/>
    <n v="0.35"/>
    <s v="₹2 K"/>
  </r>
  <r>
    <s v="Karnataka"/>
    <s v="Bengaluru"/>
    <s v="Kids"/>
    <s v="Jeans"/>
    <s v="55"/>
    <s v="417196"/>
    <s v="Rented"/>
    <d v="2020-10-16T00:00:00"/>
    <n v="1300"/>
    <s v="Carolyn Lopez"/>
    <s v="M54"/>
    <s v="PSC 7634, Box 2380 APO AP 74001"/>
    <s v="Landline"/>
    <s v="0893845842"/>
    <s v="9 AM - 8 PM"/>
    <n v="6"/>
    <s v="Available"/>
    <s v="None"/>
    <s v="10901"/>
    <d v="2024-08-02T00:00:00"/>
    <n v="8"/>
    <s v="Aug"/>
    <s v="376014"/>
    <s v="Stephanie Williams"/>
    <s v="572"/>
    <n v="2242"/>
    <n v="2"/>
    <n v="1793.6000000000001"/>
    <n v="896.80000000000007"/>
    <n v="0.28000000000000003"/>
    <n v="502.20800000000008"/>
    <n v="0.28000000000000003"/>
    <s v="₹2 K"/>
  </r>
  <r>
    <s v="Karnataka"/>
    <s v="Mysuru"/>
    <s v="Women"/>
    <s v="Shirts"/>
    <s v="96"/>
    <s v="436900"/>
    <s v="Rented"/>
    <d v="2022-12-21T00:00:00"/>
    <n v="800"/>
    <s v="Tyler Patrick"/>
    <s v="M67"/>
    <s v="44371 Baxter Stream Suite 501 Shelleyburgh, SC 74110"/>
    <s v="Landline"/>
    <s v="0744856924"/>
    <s v="10 AM - 7 PM"/>
    <n v="8"/>
    <s v="Not Available"/>
    <s v="CCTV, Alarm"/>
    <s v="63262"/>
    <d v="2024-08-20T00:00:00"/>
    <n v="8"/>
    <s v="Aug"/>
    <s v="396022"/>
    <s v="Jacob Hale"/>
    <s v="848"/>
    <n v="825"/>
    <n v="7"/>
    <n v="2310"/>
    <n v="330"/>
    <n v="0.35"/>
    <n v="808.5"/>
    <n v="0.35"/>
    <s v="₹2 K"/>
  </r>
  <r>
    <s v="Gujarat"/>
    <s v="Ahmedabad"/>
    <s v="Kids"/>
    <s v="Jeans"/>
    <s v="77"/>
    <s v="422643"/>
    <s v="Rented"/>
    <d v="2024-01-10T00:00:00"/>
    <n v="1000"/>
    <s v="Kevin Macias"/>
    <s v="M31"/>
    <s v="0121 Glenn Fords North Jesse, TX 54866"/>
    <s v="Landline"/>
    <s v="14485143568"/>
    <s v="11 AM - 8 PM"/>
    <n v="11"/>
    <s v="Available"/>
    <s v="Alarm"/>
    <s v="57209"/>
    <d v="2024-08-01T00:00:00"/>
    <n v="8"/>
    <s v="Aug"/>
    <s v="604142"/>
    <s v="David Dickson"/>
    <s v="830"/>
    <n v="2880"/>
    <n v="5"/>
    <n v="5760"/>
    <n v="1152"/>
    <n v="0.28000000000000003"/>
    <n v="1612.8000000000002"/>
    <n v="0.28000000000000003"/>
    <s v="₹6 K"/>
  </r>
  <r>
    <s v="Bihar"/>
    <s v="Patna"/>
    <s v="Men"/>
    <s v="Hoodies"/>
    <s v="82"/>
    <s v="427151"/>
    <s v="Rented"/>
    <d v="2023-12-22T00:00:00"/>
    <n v="800"/>
    <s v="Darryl Gordon"/>
    <s v="M69"/>
    <s v="8580 Adrienne Glens Port Peter, IL 48938"/>
    <s v="Landline"/>
    <s v="0376269830"/>
    <s v="10 AM - 9 PM"/>
    <n v="10"/>
    <s v="Not Available"/>
    <s v="Alarm"/>
    <s v="76589"/>
    <d v="2024-08-26T00:00:00"/>
    <n v="8"/>
    <s v="Aug"/>
    <s v="379926"/>
    <s v="Lisa White"/>
    <s v="975"/>
    <n v="2488"/>
    <n v="5"/>
    <n v="4976"/>
    <n v="995.2"/>
    <n v="0.22"/>
    <n v="1094.72"/>
    <n v="0.22"/>
    <s v="₹5 K"/>
  </r>
  <r>
    <s v="Uttar Pradesh"/>
    <s v="Kanpur"/>
    <s v="Women"/>
    <s v="Pants"/>
    <s v="93"/>
    <s v="435279"/>
    <s v="Rented"/>
    <d v="2024-08-22T00:00:00"/>
    <n v="950"/>
    <s v="Patricia Kennedy"/>
    <s v="M45"/>
    <s v="963 Lyons Mall South Heidi, IN 27767"/>
    <s v="Mobile"/>
    <s v="7137196107"/>
    <s v="10 AM - 7 PM"/>
    <n v="20"/>
    <s v="Available"/>
    <s v="None"/>
    <s v="74136"/>
    <d v="2024-08-31T00:00:00"/>
    <n v="8"/>
    <s v="Aug"/>
    <s v="991945"/>
    <s v="Angela Larsen"/>
    <s v="378"/>
    <n v="1310"/>
    <n v="7"/>
    <n v="3668"/>
    <n v="524"/>
    <n v="0.35"/>
    <n v="1283.8"/>
    <n v="0.35"/>
    <s v="₹4 K"/>
  </r>
  <r>
    <s v="West Bengal"/>
    <s v="Kolkata"/>
    <s v="Kids"/>
    <s v="Jackets"/>
    <s v="72"/>
    <s v="431737"/>
    <s v="Rented"/>
    <d v="2024-07-18T00:00:00"/>
    <n v="800"/>
    <s v="Ashley Wall"/>
    <s v="M41"/>
    <s v="0464 Pamela Station Suite 772 Lake Tammy, FL 57678"/>
    <s v="Landline"/>
    <s v="1192829328"/>
    <s v="11 AM - 8 PM"/>
    <n v="17"/>
    <s v="Available"/>
    <s v="None"/>
    <s v="85892"/>
    <d v="2024-08-08T00:00:00"/>
    <n v="8"/>
    <s v="Aug"/>
    <s v="919562"/>
    <s v="Jennifer Ramos"/>
    <s v="332"/>
    <n v="963"/>
    <n v="6"/>
    <n v="2311.2000000000003"/>
    <n v="385.20000000000005"/>
    <n v="0.28000000000000003"/>
    <n v="647.13600000000019"/>
    <n v="0.28000000000000003"/>
    <s v="₹2 K"/>
  </r>
  <r>
    <s v="Madhya Pradesh"/>
    <s v="Indore"/>
    <s v="Women"/>
    <s v="T-Shirts"/>
    <s v="48"/>
    <s v="424058"/>
    <s v="Owned"/>
    <d v="2023-07-31T00:00:00"/>
    <n v="950"/>
    <s v="Jeremy Simon"/>
    <s v="M69"/>
    <s v="47014 Mcgrath Plains Lake Karen, NJ 30363"/>
    <s v="Landline"/>
    <s v="18075227754"/>
    <s v="10 AM - 7 PM"/>
    <n v="12"/>
    <s v="Not Available"/>
    <s v="CCTV, Alarm"/>
    <s v="51497"/>
    <d v="2024-08-23T00:00:00"/>
    <n v="8"/>
    <s v="Aug"/>
    <s v="278257"/>
    <s v="Harry Christensen"/>
    <s v="909"/>
    <n v="2524"/>
    <n v="5"/>
    <n v="5048"/>
    <n v="1009.6"/>
    <n v="0.35"/>
    <n v="1766.8"/>
    <n v="0.35"/>
    <s v="₹5 K"/>
  </r>
  <r>
    <s v="Tamil Nadu"/>
    <s v="Coimbatore"/>
    <s v="Kids"/>
    <s v="Pants"/>
    <s v="63"/>
    <s v="418595"/>
    <s v="Rented"/>
    <d v="2023-04-22T00:00:00"/>
    <n v="950"/>
    <s v="Jennifer Chen"/>
    <s v="M12"/>
    <s v="31076 Michael Motorway Harpertown, WA 01809"/>
    <s v="Landline"/>
    <s v="5137999698"/>
    <s v="11 AM - 8 PM"/>
    <n v="16"/>
    <s v="Available"/>
    <s v="CCTV, Alarm"/>
    <s v="18670"/>
    <d v="2024-08-07T00:00:00"/>
    <n v="8"/>
    <s v="Aug"/>
    <s v="810216"/>
    <s v="Rose Jackson DVM"/>
    <s v="210"/>
    <n v="1640"/>
    <n v="7"/>
    <n v="4592"/>
    <n v="656"/>
    <n v="0.28000000000000003"/>
    <n v="1285.7600000000002"/>
    <n v="0.28000000000000003"/>
    <s v="₹5 K"/>
  </r>
  <r>
    <s v="Maharashtra"/>
    <s v="Solapur"/>
    <s v="Women"/>
    <s v="Shirts"/>
    <s v="66"/>
    <s v="410697"/>
    <s v="Owned"/>
    <d v="2022-10-12T00:00:00"/>
    <n v="950"/>
    <s v="Kimberly Thompson"/>
    <s v="M57"/>
    <s v="135 Cody Trafficway Apt. 021 South Julieview, MN 30390"/>
    <s v="Landline"/>
    <s v="2331410691"/>
    <s v="10 AM - 7 PM"/>
    <n v="14"/>
    <s v="Available"/>
    <s v="CCTV, Alarm"/>
    <s v="43377"/>
    <d v="2024-08-11T00:00:00"/>
    <n v="8"/>
    <s v="Aug"/>
    <s v="789909"/>
    <s v="Carlos Maldonado"/>
    <s v="730"/>
    <n v="1788"/>
    <n v="1"/>
    <n v="715.2"/>
    <n v="715.2"/>
    <n v="0.35"/>
    <n v="250.32"/>
    <n v="0.35"/>
    <s v="₹715.2"/>
  </r>
  <r>
    <s v="Haryana"/>
    <s v="Faridabad"/>
    <s v="Kids"/>
    <s v="Jeans"/>
    <s v="99"/>
    <s v="406915"/>
    <s v="Owned"/>
    <d v="2021-02-09T00:00:00"/>
    <n v="800"/>
    <s v="Christopher Stanley"/>
    <s v="M57"/>
    <s v="11907 Shelia Union Garyfurt, IN 01166"/>
    <s v="Landline"/>
    <s v="2816734873"/>
    <s v="10 AM - 9 PM"/>
    <n v="8"/>
    <s v="Available"/>
    <s v="CCTV, Alarm"/>
    <s v="40774"/>
    <d v="2024-08-05T00:00:00"/>
    <n v="8"/>
    <s v="Aug"/>
    <s v="606492"/>
    <s v="Larry Steele"/>
    <s v="412"/>
    <n v="1410"/>
    <n v="6"/>
    <n v="3384"/>
    <n v="564"/>
    <n v="0.28000000000000003"/>
    <n v="947.5200000000001"/>
    <n v="0.28000000000000003"/>
    <s v="₹3 K"/>
  </r>
  <r>
    <s v="Uttar Pradesh"/>
    <s v="Agra"/>
    <s v="Women"/>
    <s v="Pants"/>
    <s v="62"/>
    <s v="411086"/>
    <s v="Owned"/>
    <d v="2024-03-13T00:00:00"/>
    <n v="1000"/>
    <s v="John Evans"/>
    <s v="M2"/>
    <s v="29340 Howe Spring North Ashley, SD 66586"/>
    <s v="Mobile"/>
    <s v="9991769750"/>
    <s v="10 AM - 7 PM"/>
    <n v="16"/>
    <s v="Available"/>
    <s v="CCTV, Alarm"/>
    <s v="49740"/>
    <d v="2024-08-30T00:00:00"/>
    <n v="8"/>
    <s v="Aug"/>
    <s v="930203"/>
    <s v="Sean Lewis"/>
    <s v="884"/>
    <n v="2240"/>
    <n v="4"/>
    <n v="3584"/>
    <n v="896"/>
    <n v="0.35"/>
    <n v="1254.3999999999999"/>
    <n v="0.35"/>
    <s v="₹4 K"/>
  </r>
  <r>
    <s v="Madhya Pradesh"/>
    <s v="Bhopal"/>
    <s v="Women"/>
    <s v="Tops"/>
    <s v="78"/>
    <s v="421799"/>
    <s v="Owned"/>
    <d v="2022-05-17T00:00:00"/>
    <n v="1000"/>
    <s v="Elizabeth Peterson"/>
    <s v="M71"/>
    <s v="578 Dougherty Square Karenhaven, MT 26671"/>
    <s v="Landline"/>
    <s v="2868352636"/>
    <s v="11 AM - 8 PM"/>
    <n v="9"/>
    <s v="Not Available"/>
    <s v="None"/>
    <s v="12929"/>
    <d v="2024-08-02T00:00:00"/>
    <n v="8"/>
    <s v="Aug"/>
    <s v="568931"/>
    <s v="Lisa Schmidt"/>
    <s v="682"/>
    <n v="1008"/>
    <n v="7"/>
    <n v="2822.4"/>
    <n v="403.2"/>
    <n v="0.35"/>
    <n v="987.83999999999992"/>
    <n v="0.35"/>
    <s v="₹3 K"/>
  </r>
  <r>
    <s v="Maharashtra"/>
    <s v="Jalna"/>
    <s v="Kids"/>
    <s v="Jeans"/>
    <s v="22"/>
    <s v="400733"/>
    <s v="Rented"/>
    <d v="2021-09-06T00:00:00"/>
    <n v="1400"/>
    <s v="Haley Owens"/>
    <s v="M18"/>
    <s v="87138 Miller Landing Port Zacharyhaven, OR 37715"/>
    <s v="Landline"/>
    <s v="1243854397"/>
    <s v="9 AM - 8 PM"/>
    <n v="5"/>
    <s v="Not Available"/>
    <s v="None"/>
    <s v="68822"/>
    <d v="2024-08-22T00:00:00"/>
    <n v="8"/>
    <s v="Aug"/>
    <s v="534115"/>
    <s v="Tyler Davidson"/>
    <s v="380"/>
    <n v="2778"/>
    <n v="7"/>
    <n v="7778.4000000000015"/>
    <n v="1111.2000000000003"/>
    <n v="0.28000000000000003"/>
    <n v="2177.9520000000007"/>
    <n v="0.28000000000000003"/>
    <s v="₹8 K"/>
  </r>
  <r>
    <s v="Maharashtra"/>
    <s v="Nashik"/>
    <s v="Kids"/>
    <s v="Jeans"/>
    <s v="65"/>
    <s v="404866"/>
    <s v="Rented"/>
    <d v="2022-08-25T00:00:00"/>
    <n v="1200"/>
    <s v="Patrick Howard"/>
    <s v="M40"/>
    <s v="3236 Mckenzie Ville Suite 013 Amberbury, TN 87976"/>
    <s v="Landline"/>
    <s v="0776401071"/>
    <s v="10 AM - 7 PM"/>
    <n v="20"/>
    <s v="Available"/>
    <s v="Alarm"/>
    <s v="69943"/>
    <d v="2024-08-05T00:00:00"/>
    <n v="8"/>
    <s v="Aug"/>
    <s v="614689"/>
    <s v="Jennifer Edwards"/>
    <s v="373"/>
    <n v="2214"/>
    <n v="2"/>
    <n v="1771.2"/>
    <n v="885.6"/>
    <n v="0.28000000000000003"/>
    <n v="495.93600000000004"/>
    <n v="0.28000000000000003"/>
    <s v="₹2 K"/>
  </r>
  <r>
    <s v="Maharashtra"/>
    <s v="Satara"/>
    <s v="Kids"/>
    <s v="Pants"/>
    <s v="72"/>
    <s v="409028"/>
    <s v="Rented"/>
    <d v="2021-08-12T00:00:00"/>
    <n v="1100"/>
    <s v="Melinda Wilkins"/>
    <s v="M96"/>
    <s v="1316 Austin Manor Apt. 762 Larrychester, WI 38015"/>
    <s v="Landline"/>
    <s v="4274614520"/>
    <s v="11 AM - 8 PM"/>
    <n v="15"/>
    <s v="Not Available"/>
    <s v="Alarm"/>
    <s v="98694"/>
    <d v="2024-08-11T00:00:00"/>
    <n v="8"/>
    <s v="Aug"/>
    <s v="607077"/>
    <s v="Julia Hawkins"/>
    <s v="832"/>
    <n v="2889"/>
    <n v="4"/>
    <n v="4622.4000000000015"/>
    <n v="1155.6000000000004"/>
    <n v="0.28000000000000003"/>
    <n v="1294.2720000000006"/>
    <n v="0.28000000000000003"/>
    <s v="₹5 K"/>
  </r>
  <r>
    <s v="Uttar Pradesh"/>
    <s v="Meerut"/>
    <s v="Men"/>
    <s v="Jeans"/>
    <s v="9"/>
    <s v="429954"/>
    <s v="Rented"/>
    <d v="2022-06-02T00:00:00"/>
    <n v="950"/>
    <s v="Jessica Silva"/>
    <s v="M10"/>
    <s v="69501 Humphrey Plain Apt. 866 West Tiffanyton, UT 52935"/>
    <s v="Landline"/>
    <s v="0462943988"/>
    <s v="10 AM - 7 PM"/>
    <n v="11"/>
    <s v="Not Available"/>
    <s v="CCTV"/>
    <s v="96430"/>
    <d v="2024-08-31T00:00:00"/>
    <n v="8"/>
    <s v="Aug"/>
    <s v="681135"/>
    <s v="Julie Lopez"/>
    <s v="324"/>
    <n v="2009"/>
    <n v="7"/>
    <n v="5625.2000000000007"/>
    <n v="803.60000000000014"/>
    <n v="0.22"/>
    <n v="1237.5440000000001"/>
    <n v="0.22"/>
    <s v="₹6 K"/>
  </r>
  <r>
    <s v="Tamil Nadu"/>
    <s v="Chennai"/>
    <s v="Kids"/>
    <s v="Shirts"/>
    <s v="37"/>
    <s v="422529"/>
    <s v="Rented"/>
    <d v="2024-06-27T00:00:00"/>
    <n v="1200"/>
    <s v="Brittany Smith"/>
    <s v="M31"/>
    <s v="36211 Candice Branch Henryfurt, NH 73559"/>
    <s v="Mobile"/>
    <s v="6621765563"/>
    <s v="11 AM - 8 PM"/>
    <n v="9"/>
    <s v="Available"/>
    <s v="CCTV"/>
    <s v="64728"/>
    <d v="2024-08-12T00:00:00"/>
    <n v="8"/>
    <s v="Aug"/>
    <s v="663155"/>
    <s v="Allen Carlson"/>
    <s v="625"/>
    <n v="1218"/>
    <n v="8"/>
    <n v="3897.6000000000004"/>
    <n v="487.20000000000005"/>
    <n v="0.28000000000000003"/>
    <n v="1091.3280000000002"/>
    <n v="0.28000000000000003"/>
    <s v="₹4 K"/>
  </r>
  <r>
    <s v="Tamil Nadu"/>
    <s v="Coimbatore"/>
    <s v="Men"/>
    <s v="Sweaters"/>
    <s v="13"/>
    <s v="412825"/>
    <s v="Rented"/>
    <d v="2022-04-04T00:00:00"/>
    <n v="1400"/>
    <s v="Austin Fisher"/>
    <s v="M31"/>
    <s v="94060 Mark Springs Lindseyland, NV 61171"/>
    <s v="Mobile"/>
    <s v="8491200444"/>
    <s v="10 AM - 9 PM"/>
    <n v="8"/>
    <s v="Available"/>
    <s v="CCTV"/>
    <s v="46996"/>
    <d v="2024-08-14T00:00:00"/>
    <n v="8"/>
    <s v="Aug"/>
    <s v="943068"/>
    <s v="Mariah Mccullough"/>
    <s v="389"/>
    <n v="1896"/>
    <n v="7"/>
    <n v="5308.8"/>
    <n v="758.4"/>
    <n v="0.22"/>
    <n v="1167.9360000000001"/>
    <n v="0.22"/>
    <s v="₹5 K"/>
  </r>
  <r>
    <s v="Karnataka"/>
    <s v="Bengaluru"/>
    <s v="Kids"/>
    <s v="Sweaters"/>
    <s v="59"/>
    <s v="411392"/>
    <s v="Owned"/>
    <d v="2024-04-02T00:00:00"/>
    <n v="800"/>
    <s v="Mr. Daniel Calhoun"/>
    <s v="M36"/>
    <s v="4688 Flowers Lights Port Angelahaven, OR 66025"/>
    <s v="Mobile"/>
    <s v="6596438774"/>
    <s v="11 AM - 8 PM"/>
    <n v="20"/>
    <s v="Not Available"/>
    <s v="None"/>
    <s v="62570"/>
    <d v="2024-08-17T00:00:00"/>
    <n v="8"/>
    <s v="Aug"/>
    <s v="394092"/>
    <s v="Cindy Sherman"/>
    <s v="446"/>
    <n v="859"/>
    <n v="4"/>
    <n v="1374.4"/>
    <n v="343.6"/>
    <n v="0.28000000000000003"/>
    <n v="384.83200000000005"/>
    <n v="0.28000000000000003"/>
    <s v="₹1 K"/>
  </r>
  <r>
    <s v="Maharashtra"/>
    <s v="Kolhapur"/>
    <s v="Women"/>
    <s v="Shirts"/>
    <s v="68"/>
    <s v="433933"/>
    <s v="Rented"/>
    <d v="2022-07-24T00:00:00"/>
    <n v="1400"/>
    <s v="Mackenzie Knight"/>
    <s v="M81"/>
    <s v="92077 Clayton Lodge Port Melaniestad, MD 02089"/>
    <s v="Mobile"/>
    <s v="9508918675"/>
    <s v="10 AM - 9 PM"/>
    <n v="11"/>
    <s v="Not Available"/>
    <s v="Alarm"/>
    <s v="53932"/>
    <d v="2024-08-23T00:00:00"/>
    <n v="8"/>
    <s v="Aug"/>
    <s v="931151"/>
    <s v="Cody Rodriguez"/>
    <s v="572"/>
    <n v="1692"/>
    <n v="5"/>
    <n v="3384"/>
    <n v="676.8"/>
    <n v="0.35"/>
    <n v="1184.3999999999999"/>
    <n v="0.35"/>
    <s v="₹3 K"/>
  </r>
  <r>
    <s v="Gujarat"/>
    <s v="Rajkot"/>
    <s v="Women"/>
    <s v="Jeans"/>
    <s v="62"/>
    <s v="409659"/>
    <s v="Owned"/>
    <d v="2022-04-04T00:00:00"/>
    <n v="1000"/>
    <s v="Gregory Reynolds"/>
    <s v="M35"/>
    <s v="152 Shelby Squares Apt. 779 East Kimton, TX 12527"/>
    <s v="Landline"/>
    <s v="1139876146"/>
    <s v="9 AM - 8 PM"/>
    <n v="13"/>
    <s v="Not Available"/>
    <s v="Alarm"/>
    <s v="70382"/>
    <d v="2024-08-14T00:00:00"/>
    <n v="8"/>
    <s v="Aug"/>
    <s v="465850"/>
    <s v="John Chandler"/>
    <s v="637"/>
    <n v="1888"/>
    <n v="5"/>
    <n v="3776"/>
    <n v="755.2"/>
    <n v="0.35"/>
    <n v="1321.6"/>
    <n v="0.35"/>
    <s v="₹4 K"/>
  </r>
  <r>
    <s v="Uttar Pradesh"/>
    <s v="Varanasi"/>
    <s v="Women"/>
    <s v="T-Shirts"/>
    <s v="43"/>
    <s v="405491"/>
    <s v="Owned"/>
    <d v="2020-12-19T00:00:00"/>
    <n v="1200"/>
    <s v="Mathew Romero"/>
    <s v="M58"/>
    <s v="211 Tamara Loaf New Nathanielton, MT 70867"/>
    <s v="Landline"/>
    <s v="3959922380"/>
    <s v="9 AM - 8 PM"/>
    <n v="5"/>
    <s v="Available"/>
    <s v="CCTV, Alarm"/>
    <s v="84931"/>
    <d v="2024-08-02T00:00:00"/>
    <n v="8"/>
    <s v="Aug"/>
    <s v="437323"/>
    <s v="Kevin Robinson"/>
    <s v="652"/>
    <n v="1540"/>
    <n v="8"/>
    <n v="4928"/>
    <n v="616"/>
    <n v="0.35"/>
    <n v="1724.8"/>
    <n v="0.35"/>
    <s v="₹5 K"/>
  </r>
  <r>
    <s v="Chandigarh"/>
    <s v="Chandigarh"/>
    <s v="Men"/>
    <s v="Shirts"/>
    <s v="43"/>
    <s v="403345"/>
    <s v="Rented"/>
    <d v="2021-12-31T00:00:00"/>
    <n v="1300"/>
    <s v="Juan Trevino"/>
    <s v="M22"/>
    <s v="7966 Duncan Terrace Lake Brandonburgh, NJ 75304"/>
    <s v="Landline"/>
    <s v="3484541004"/>
    <s v="11 AM - 8 PM"/>
    <n v="16"/>
    <s v="Not Available"/>
    <s v="CCTV"/>
    <s v="81831"/>
    <d v="2024-08-22T00:00:00"/>
    <n v="8"/>
    <s v="Aug"/>
    <s v="947385"/>
    <s v="Thomas Evans"/>
    <s v="436"/>
    <n v="2931"/>
    <n v="5"/>
    <n v="5862"/>
    <n v="1172.4000000000001"/>
    <n v="0.22"/>
    <n v="1289.6400000000001"/>
    <n v="0.22"/>
    <s v="₹6 K"/>
  </r>
  <r>
    <s v="Maharashtra"/>
    <s v="Solapur"/>
    <s v="Kids"/>
    <s v="Shoes"/>
    <s v="100"/>
    <s v="405808"/>
    <s v="Owned"/>
    <d v="2022-04-08T00:00:00"/>
    <n v="950"/>
    <s v="Lance Kelly"/>
    <s v="M19"/>
    <s v="398 Barnett Shores Apt. 561 South Matthewport, GA 26764"/>
    <s v="Landline"/>
    <s v="2566205907"/>
    <s v="9 AM - 8 PM"/>
    <n v="6"/>
    <s v="Not Available"/>
    <s v="Alarm"/>
    <s v="14626"/>
    <d v="2024-08-23T00:00:00"/>
    <n v="8"/>
    <s v="Aug"/>
    <s v="126444"/>
    <s v="Thomas Underwood"/>
    <s v="447"/>
    <n v="1785"/>
    <n v="6"/>
    <n v="4284"/>
    <n v="714"/>
    <n v="0.28000000000000003"/>
    <n v="1199.5200000000002"/>
    <n v="0.28000000000000003"/>
    <s v="₹4 K"/>
  </r>
  <r>
    <s v="Uttar Pradesh"/>
    <s v="Noida"/>
    <s v="Men"/>
    <s v="Pants"/>
    <s v="67"/>
    <s v="427833"/>
    <s v="Owned"/>
    <d v="2022-05-21T00:00:00"/>
    <n v="1100"/>
    <s v="Dennis Mullins"/>
    <s v="M84"/>
    <s v="79562 Garcia Locks Apt. 427 West John, NJ 24183"/>
    <s v="Landline"/>
    <s v="3657937684"/>
    <s v="11 AM - 8 PM"/>
    <n v="7"/>
    <s v="Not Available"/>
    <s v="Alarm"/>
    <s v="26673"/>
    <d v="2024-08-07T00:00:00"/>
    <n v="8"/>
    <s v="Aug"/>
    <s v="681774"/>
    <s v="Christopher Turner"/>
    <s v="766"/>
    <n v="2196"/>
    <n v="4"/>
    <n v="3513.6000000000004"/>
    <n v="878.40000000000009"/>
    <n v="0.22"/>
    <n v="772.99200000000008"/>
    <n v="0.22"/>
    <s v="₹4 K"/>
  </r>
  <r>
    <s v="Delhi"/>
    <s v="New Delhi"/>
    <s v="Kids"/>
    <s v="Sweaters"/>
    <s v="77"/>
    <s v="407877"/>
    <s v="Rented"/>
    <d v="2020-06-09T00:00:00"/>
    <n v="800"/>
    <s v="David Warner"/>
    <s v="M29"/>
    <s v="1707 Barron Coves Apt. 550 Micheleville, FL 98181"/>
    <s v="Landline"/>
    <s v="2721328700"/>
    <s v="10 AM - 9 PM"/>
    <n v="8"/>
    <s v="Available"/>
    <s v="Alarm"/>
    <s v="79754"/>
    <d v="2024-08-19T00:00:00"/>
    <n v="8"/>
    <s v="Aug"/>
    <s v="168329"/>
    <s v="Julie Mason"/>
    <s v="235"/>
    <n v="1751"/>
    <n v="7"/>
    <n v="4902.8"/>
    <n v="700.4"/>
    <n v="0.28000000000000003"/>
    <n v="1372.7840000000001"/>
    <n v="0.28000000000000003"/>
    <s v="₹5 K"/>
  </r>
  <r>
    <s v="Tamil Nadu"/>
    <s v="Chennai"/>
    <s v="Kids"/>
    <s v="Dresses"/>
    <s v="34"/>
    <s v="426951"/>
    <s v="Rented"/>
    <d v="2023-07-28T00:00:00"/>
    <n v="1400"/>
    <s v="Debra Hanson"/>
    <s v="M96"/>
    <s v="170 Lori Port Apt. 623 West Don, GA 49637"/>
    <s v="Landline"/>
    <s v="0972032718"/>
    <s v="10 AM - 9 PM"/>
    <n v="4"/>
    <s v="Available"/>
    <s v="Alarm"/>
    <s v="17327"/>
    <d v="2024-08-28T00:00:00"/>
    <n v="8"/>
    <s v="Aug"/>
    <s v="372333"/>
    <s v="Joseph Dawson"/>
    <s v="986"/>
    <n v="2287"/>
    <n v="1"/>
    <n v="914.80000000000007"/>
    <n v="914.80000000000007"/>
    <n v="0.28000000000000003"/>
    <n v="256.14400000000006"/>
    <n v="0.28000000000000003"/>
    <s v="₹914.8"/>
  </r>
  <r>
    <s v="Maharashtra"/>
    <s v="Aurangabad"/>
    <s v="Kids"/>
    <s v="Shirts"/>
    <s v="56"/>
    <s v="435634"/>
    <s v="Owned"/>
    <d v="2020-07-07T00:00:00"/>
    <n v="1200"/>
    <s v="Karen White"/>
    <s v="M2"/>
    <s v="6396 Burns Ford North Diane, VT 40107"/>
    <s v="Mobile"/>
    <s v="6098441707"/>
    <s v="11 AM - 8 PM"/>
    <n v="3"/>
    <s v="Available"/>
    <s v="CCTV, Alarm"/>
    <s v="27189"/>
    <d v="2024-08-27T00:00:00"/>
    <n v="8"/>
    <s v="Aug"/>
    <s v="847118"/>
    <s v="Taylor Holland"/>
    <s v="417"/>
    <n v="1276"/>
    <n v="6"/>
    <n v="3062.4"/>
    <n v="510.40000000000003"/>
    <n v="0.28000000000000003"/>
    <n v="857.47200000000009"/>
    <n v="0.28000000000000003"/>
    <s v="₹3 K"/>
  </r>
  <r>
    <s v="Maharashtra"/>
    <s v="Nashik"/>
    <s v="Kids"/>
    <s v="Tops"/>
    <s v="15"/>
    <s v="436357"/>
    <s v="Owned"/>
    <d v="2024-07-01T00:00:00"/>
    <n v="1300"/>
    <s v="Angela Collins"/>
    <s v="M83"/>
    <s v="7993 Miles Row Hurleyshire, CT 06311"/>
    <s v="Mobile"/>
    <s v="6966293126"/>
    <s v="10 AM - 7 PM"/>
    <n v="16"/>
    <s v="Not Available"/>
    <s v="CCTV"/>
    <s v="68057"/>
    <d v="2024-08-06T00:00:00"/>
    <n v="8"/>
    <s v="Aug"/>
    <s v="766726"/>
    <s v="Mr. Peter Acosta"/>
    <s v="512"/>
    <n v="2736"/>
    <n v="5"/>
    <n v="5472"/>
    <n v="1094.4000000000001"/>
    <n v="0.28000000000000003"/>
    <n v="1532.16"/>
    <n v="0.28000000000000003"/>
    <s v="₹5 K"/>
  </r>
  <r>
    <s v="Haryana"/>
    <s v="Faridabad"/>
    <s v="Kids"/>
    <s v="Jackets"/>
    <s v="82"/>
    <s v="430646"/>
    <s v="Owned"/>
    <d v="2021-02-04T00:00:00"/>
    <n v="1100"/>
    <s v="Carolyn Davis"/>
    <s v="M11"/>
    <s v="Unit 2621 Box 4382 DPO AP 39061"/>
    <s v="Landline"/>
    <s v="17993387498"/>
    <s v="10 AM - 7 PM"/>
    <n v="13"/>
    <s v="Not Available"/>
    <s v="None"/>
    <s v="58108"/>
    <d v="2024-08-01T00:00:00"/>
    <n v="8"/>
    <s v="Aug"/>
    <s v="642310"/>
    <s v="Leslie Wise"/>
    <s v="934"/>
    <n v="690"/>
    <n v="5"/>
    <n v="1380"/>
    <n v="276"/>
    <n v="0.28000000000000003"/>
    <n v="386.40000000000003"/>
    <n v="0.28000000000000003"/>
    <s v="₹1 K"/>
  </r>
  <r>
    <s v="Uttar Pradesh"/>
    <s v="Kanpur"/>
    <s v="Women"/>
    <s v="Pants"/>
    <s v="38"/>
    <s v="433961"/>
    <s v="Rented"/>
    <d v="2021-07-28T00:00:00"/>
    <n v="1400"/>
    <s v="Bryan Graham"/>
    <s v="M17"/>
    <s v="8159 May Ville South Jessicafort, OR 11566"/>
    <s v="Mobile"/>
    <s v="8290816109"/>
    <s v="10 AM - 9 PM"/>
    <n v="14"/>
    <s v="Available"/>
    <s v="None"/>
    <s v="59890"/>
    <d v="2024-08-14T00:00:00"/>
    <n v="8"/>
    <s v="Aug"/>
    <s v="808083"/>
    <s v="David Perez"/>
    <s v="645"/>
    <n v="2952"/>
    <n v="7"/>
    <n v="8265.6"/>
    <n v="1180.8"/>
    <n v="0.35"/>
    <n v="2892.96"/>
    <n v="0.35"/>
    <s v="₹8 K"/>
  </r>
  <r>
    <s v="Kerala"/>
    <s v="Kochi"/>
    <s v="Men"/>
    <s v="Sweaters"/>
    <s v="76"/>
    <s v="404121"/>
    <s v="Rented"/>
    <d v="2024-07-12T00:00:00"/>
    <n v="1000"/>
    <s v="Matthew Krause"/>
    <s v="M77"/>
    <s v="83935 Sanchez Heights Apt. 268 Wongland, GA 75779"/>
    <s v="Mobile"/>
    <s v="9400734753"/>
    <s v="10 AM - 7 PM"/>
    <n v="20"/>
    <s v="Available"/>
    <s v="CCTV"/>
    <s v="47102"/>
    <d v="2024-08-31T00:00:00"/>
    <n v="8"/>
    <s v="Aug"/>
    <s v="432906"/>
    <s v="Mrs. Nancy Schwartz MD"/>
    <s v="965"/>
    <n v="1663"/>
    <n v="6"/>
    <n v="3991.2000000000003"/>
    <n v="665.2"/>
    <n v="0.22"/>
    <n v="878.06400000000008"/>
    <n v="0.22"/>
    <s v="₹4 K"/>
  </r>
  <r>
    <s v="Tamil Nadu"/>
    <s v="Madurai"/>
    <s v="Men"/>
    <s v="Dresses"/>
    <s v="43"/>
    <s v="437876"/>
    <s v="Owned"/>
    <d v="2020-04-12T00:00:00"/>
    <n v="950"/>
    <s v="Edward Johnson"/>
    <s v="M35"/>
    <s v="2256 Kim Ville Port Dianefort, GA 79704"/>
    <s v="Mobile"/>
    <s v="9106842377"/>
    <s v="10 AM - 7 PM"/>
    <n v="4"/>
    <s v="Available"/>
    <s v="Alarm"/>
    <s v="21548"/>
    <d v="2024-08-29T00:00:00"/>
    <n v="8"/>
    <s v="Aug"/>
    <s v="537969"/>
    <s v="Tara Vaughn"/>
    <s v="738"/>
    <n v="2408"/>
    <n v="5"/>
    <n v="4816"/>
    <n v="963.2"/>
    <n v="0.22"/>
    <n v="1059.52"/>
    <n v="0.22"/>
    <s v="₹5 K"/>
  </r>
  <r>
    <s v="Assam"/>
    <s v="Guwahati"/>
    <s v="Women"/>
    <s v="Dresses"/>
    <s v="97"/>
    <s v="424448"/>
    <s v="Rented"/>
    <d v="2023-02-03T00:00:00"/>
    <n v="1200"/>
    <s v="Guy Lee"/>
    <s v="M93"/>
    <s v="5151 Newton Views Suite 377 East Rosechester, VT 60782"/>
    <s v="Landline"/>
    <s v="2822262050"/>
    <s v="9 AM - 8 PM"/>
    <n v="17"/>
    <s v="Not Available"/>
    <s v="CCTV, Alarm"/>
    <s v="70558"/>
    <d v="2024-08-01T00:00:00"/>
    <n v="8"/>
    <s v="Aug"/>
    <s v="405286"/>
    <s v="Austin Watts"/>
    <s v="216"/>
    <n v="2931"/>
    <n v="1"/>
    <n v="1172.4000000000001"/>
    <n v="1172.4000000000001"/>
    <n v="0.35"/>
    <n v="410.34000000000003"/>
    <n v="0.35"/>
    <s v="₹1 K"/>
  </r>
  <r>
    <s v="Uttar Pradesh"/>
    <s v="Meerut"/>
    <s v="Kids"/>
    <s v="Shirts"/>
    <s v="89"/>
    <s v="409741"/>
    <s v="Rented"/>
    <d v="2020-08-24T00:00:00"/>
    <n v="1100"/>
    <s v="Christina Bennett"/>
    <s v="M41"/>
    <s v="9530 Mcneil Radial West Justinmouth, MI 96570"/>
    <s v="Landline"/>
    <s v="4983898619"/>
    <s v="11 AM - 8 PM"/>
    <n v="13"/>
    <s v="Not Available"/>
    <s v="CCTV, Alarm"/>
    <s v="86732"/>
    <d v="2024-08-21T00:00:00"/>
    <n v="8"/>
    <s v="Aug"/>
    <s v="659215"/>
    <s v="Teresa Atkinson"/>
    <s v="327"/>
    <n v="2501"/>
    <n v="4"/>
    <n v="4001.6000000000004"/>
    <n v="1000.4000000000001"/>
    <n v="0.28000000000000003"/>
    <n v="1120.4480000000003"/>
    <n v="0.28000000000000003"/>
    <s v="₹4 K"/>
  </r>
  <r>
    <s v="Andhra Pradesh"/>
    <s v="Visakhapatnam"/>
    <s v="Kids"/>
    <s v="Sweaters"/>
    <s v="30"/>
    <s v="400906"/>
    <s v="Owned"/>
    <d v="2024-05-13T00:00:00"/>
    <n v="1000"/>
    <s v="Robert Lopez"/>
    <s v="M77"/>
    <s v="895 Li Prairie Apt. 180 West Vanessaberg, AL 41078"/>
    <s v="Mobile"/>
    <s v="9145345474"/>
    <s v="9 AM - 8 PM"/>
    <n v="20"/>
    <s v="Not Available"/>
    <s v="CCTV, Alarm"/>
    <s v="78380"/>
    <d v="2024-08-19T00:00:00"/>
    <n v="8"/>
    <s v="Aug"/>
    <s v="838170"/>
    <s v="Chad Nichols"/>
    <s v="335"/>
    <n v="1194"/>
    <n v="3"/>
    <n v="1432.8000000000002"/>
    <n v="477.60000000000008"/>
    <n v="0.28000000000000003"/>
    <n v="401.18400000000008"/>
    <n v="0.28000000000000003"/>
    <s v="₹1 K"/>
  </r>
  <r>
    <s v="Gujarat"/>
    <s v="Rajkot"/>
    <s v="Kids"/>
    <s v="Tops"/>
    <s v="15"/>
    <s v="418260"/>
    <s v="Rented"/>
    <d v="2021-07-02T00:00:00"/>
    <n v="800"/>
    <s v="Shane Brown"/>
    <s v="M98"/>
    <s v="728 Park Ports Suite 045 West Cynthiaview, OK 09720"/>
    <s v="Mobile"/>
    <s v="7945390516"/>
    <s v="9 AM - 8 PM"/>
    <n v="16"/>
    <s v="Not Available"/>
    <s v="None"/>
    <s v="49157"/>
    <d v="2024-08-06T00:00:00"/>
    <n v="8"/>
    <s v="Aug"/>
    <s v="266533"/>
    <s v="Emily Serrano"/>
    <s v="936"/>
    <n v="2807"/>
    <n v="3"/>
    <n v="3368.4"/>
    <n v="1122.8"/>
    <n v="0.28000000000000003"/>
    <n v="943.15200000000016"/>
    <n v="0.28000000000000003"/>
    <s v="₹3 K"/>
  </r>
  <r>
    <s v="Andhra Pradesh"/>
    <s v="Visakhapatnam"/>
    <s v="Women"/>
    <s v="Shirts"/>
    <s v="87"/>
    <s v="423924"/>
    <s v="Owned"/>
    <d v="2021-04-14T00:00:00"/>
    <n v="1200"/>
    <s v="Theresa Roach"/>
    <s v="M31"/>
    <s v="325 Jim Expressway Jenniferport, AK 34898"/>
    <s v="Mobile"/>
    <s v="9666973872"/>
    <s v="10 AM - 9 PM"/>
    <n v="16"/>
    <s v="Not Available"/>
    <s v="Alarm"/>
    <s v="53768"/>
    <d v="2024-08-21T00:00:00"/>
    <n v="8"/>
    <s v="Aug"/>
    <s v="518592"/>
    <s v="Katherine Harrison"/>
    <s v="239"/>
    <n v="968"/>
    <n v="4"/>
    <n v="1548.8000000000002"/>
    <n v="387.20000000000005"/>
    <n v="0.35"/>
    <n v="542.08000000000004"/>
    <n v="0.35"/>
    <s v="₹2 K"/>
  </r>
  <r>
    <s v="Maharashtra"/>
    <s v="Pune"/>
    <s v="Men"/>
    <s v="T-Shirts"/>
    <s v="86"/>
    <s v="420237"/>
    <s v="Rented"/>
    <d v="2021-08-17T00:00:00"/>
    <n v="1000"/>
    <s v="Stephanie Barnes"/>
    <s v="M36"/>
    <s v="0105 Fisher Vista Suite 499 Port Scott, UT 97208"/>
    <s v="Mobile"/>
    <s v="9306732412"/>
    <s v="10 AM - 7 PM"/>
    <n v="20"/>
    <s v="Available"/>
    <s v="Alarm"/>
    <s v="57312"/>
    <d v="2024-08-08T00:00:00"/>
    <n v="8"/>
    <s v="Aug"/>
    <s v="404892"/>
    <s v="John Gibson"/>
    <s v="546"/>
    <n v="2546"/>
    <n v="2"/>
    <n v="2036.8000000000002"/>
    <n v="1018.4000000000001"/>
    <n v="0.22"/>
    <n v="448.09600000000006"/>
    <n v="0.22"/>
    <s v="₹2 K"/>
  </r>
  <r>
    <s v="Maharashtra"/>
    <s v="Satara"/>
    <s v="Men"/>
    <s v="Skirts"/>
    <s v="65"/>
    <s v="421049"/>
    <s v="Owned"/>
    <d v="2023-10-07T00:00:00"/>
    <n v="1300"/>
    <s v="Thomas Knight"/>
    <s v="M57"/>
    <s v="81746 Rodriguez Crossing Lake Matthewbury, WY 96969"/>
    <s v="Landline"/>
    <s v="3172605046"/>
    <s v="11 AM - 8 PM"/>
    <n v="11"/>
    <s v="Not Available"/>
    <s v="None"/>
    <s v="68924"/>
    <d v="2024-08-04T00:00:00"/>
    <n v="8"/>
    <s v="Aug"/>
    <s v="254883"/>
    <s v="Amy Lewis"/>
    <s v="363"/>
    <n v="2557"/>
    <n v="3"/>
    <n v="3068.4"/>
    <n v="1022.8000000000001"/>
    <n v="0.22"/>
    <n v="675.048"/>
    <n v="0.22"/>
    <s v="₹3 K"/>
  </r>
  <r>
    <s v="Uttar Pradesh"/>
    <s v="Kanpur"/>
    <s v="Men"/>
    <s v="T-Shirts"/>
    <s v="54"/>
    <s v="430984"/>
    <s v="Owned"/>
    <d v="2023-01-06T00:00:00"/>
    <n v="1400"/>
    <s v="Andrew Burnett"/>
    <s v="M33"/>
    <s v="5474 Christopher Overpass Morganborough, SC 93048"/>
    <s v="Landline"/>
    <s v="1918702168"/>
    <s v="11 AM - 8 PM"/>
    <n v="17"/>
    <s v="Not Available"/>
    <s v="Alarm"/>
    <s v="78065"/>
    <d v="2024-08-24T00:00:00"/>
    <n v="8"/>
    <s v="Aug"/>
    <s v="347762"/>
    <s v="Daniel Cohen"/>
    <s v="277"/>
    <n v="1554"/>
    <n v="5"/>
    <n v="3108"/>
    <n v="621.6"/>
    <n v="0.22"/>
    <n v="683.76"/>
    <n v="0.22"/>
    <s v="₹3 K"/>
  </r>
  <r>
    <s v="Jammu and Kashmir"/>
    <s v="Jammu"/>
    <s v="Kids"/>
    <s v="T-Shirts"/>
    <s v="52"/>
    <s v="411748"/>
    <s v="Rented"/>
    <d v="2020-06-19T00:00:00"/>
    <n v="1200"/>
    <s v="Michael Mccormick"/>
    <s v="M78"/>
    <s v="35582 Wright Stravenue New Joseph, OK 70887"/>
    <s v="Landline"/>
    <s v="1583525897"/>
    <s v="10 AM - 7 PM"/>
    <n v="17"/>
    <s v="Not Available"/>
    <s v="CCTV, Alarm"/>
    <s v="12393"/>
    <d v="2024-08-04T00:00:00"/>
    <n v="8"/>
    <s v="Aug"/>
    <s v="471804"/>
    <s v="Brian Woodard"/>
    <s v="286"/>
    <n v="2565"/>
    <n v="2"/>
    <n v="2052"/>
    <n v="1026"/>
    <n v="0.28000000000000003"/>
    <n v="574.56000000000006"/>
    <n v="0.28000000000000003"/>
    <s v="₹2 K"/>
  </r>
  <r>
    <s v="Jammu and Kashmir"/>
    <s v="Jammu"/>
    <s v="Kids"/>
    <s v="Jackets"/>
    <s v="20"/>
    <s v="417930"/>
    <s v="Owned"/>
    <d v="2022-09-02T00:00:00"/>
    <n v="1100"/>
    <s v="Brian Leblanc"/>
    <s v="M99"/>
    <s v="8301 Jerry Harbors Suite 544 Port Alisonhaven, IN 74491"/>
    <s v="Landline"/>
    <s v="0328398124"/>
    <s v="10 AM - 7 PM"/>
    <n v="4"/>
    <s v="Available"/>
    <s v="CCTV"/>
    <s v="79829"/>
    <d v="2024-08-17T00:00:00"/>
    <n v="8"/>
    <s v="Aug"/>
    <s v="556860"/>
    <s v="Angela Mccormick"/>
    <s v="348"/>
    <n v="1489"/>
    <n v="7"/>
    <n v="4169.2"/>
    <n v="595.6"/>
    <n v="0.28000000000000003"/>
    <n v="1167.376"/>
    <n v="0.28000000000000003"/>
    <s v="₹4 K"/>
  </r>
  <r>
    <s v="Jammu and Kashmir"/>
    <s v="Jammu"/>
    <s v="Kids"/>
    <s v="T-Shirts"/>
    <s v="80"/>
    <s v="412969"/>
    <s v="Owned"/>
    <d v="2023-10-04T00:00:00"/>
    <n v="1100"/>
    <s v="Chad Snyder"/>
    <s v="M68"/>
    <s v="0788 Smith Neck Apt. 477 Port Donald, UT 86214"/>
    <s v="Landline"/>
    <s v="13208811992"/>
    <s v="10 AM - 9 PM"/>
    <n v="4"/>
    <s v="Available"/>
    <s v="Alarm"/>
    <s v="97764"/>
    <d v="2024-08-16T00:00:00"/>
    <n v="8"/>
    <s v="Aug"/>
    <s v="565986"/>
    <s v="Patrick Yu"/>
    <s v="273"/>
    <n v="2303"/>
    <n v="3"/>
    <n v="2763.6000000000004"/>
    <n v="921.20000000000016"/>
    <n v="0.28000000000000003"/>
    <n v="773.80800000000022"/>
    <n v="0.28000000000000003"/>
    <s v="₹3 K"/>
  </r>
  <r>
    <s v="Gujarat"/>
    <s v="Rajkot"/>
    <s v="Men"/>
    <s v="Dresses"/>
    <s v="9"/>
    <s v="403856"/>
    <s v="Rented"/>
    <d v="2024-02-11T00:00:00"/>
    <n v="950"/>
    <s v="Sarah Phillips"/>
    <s v="M40"/>
    <s v="4687 Brown Plains New Dawnborough, NV 03666"/>
    <s v="Landline"/>
    <s v="3341880038"/>
    <s v="10 AM - 9 PM"/>
    <n v="4"/>
    <s v="Not Available"/>
    <s v="Alarm"/>
    <s v="69320"/>
    <d v="2024-08-24T00:00:00"/>
    <n v="8"/>
    <s v="Aug"/>
    <s v="933108"/>
    <s v="Julie Wyatt"/>
    <s v="319"/>
    <n v="1762"/>
    <n v="4"/>
    <n v="2819.2000000000003"/>
    <n v="704.80000000000007"/>
    <n v="0.22"/>
    <n v="620.22400000000005"/>
    <n v="0.22"/>
    <s v="₹3 K"/>
  </r>
  <r>
    <s v="Uttar Pradesh"/>
    <s v="Agra"/>
    <s v="Women"/>
    <s v="Pants"/>
    <s v="33"/>
    <s v="409185"/>
    <s v="Rented"/>
    <d v="2021-01-23T00:00:00"/>
    <n v="1300"/>
    <s v="Benjamin Robles"/>
    <s v="M41"/>
    <s v="3678 Tiffany Row South Joshuachester, OH 11955"/>
    <s v="Mobile"/>
    <s v="6412169894"/>
    <s v="9 AM - 8 PM"/>
    <n v="19"/>
    <s v="Available"/>
    <s v="None"/>
    <s v="26375"/>
    <d v="2024-08-26T00:00:00"/>
    <n v="8"/>
    <s v="Aug"/>
    <s v="809472"/>
    <s v="David Galvan"/>
    <s v="853"/>
    <n v="2254"/>
    <n v="8"/>
    <n v="7212.8"/>
    <n v="901.6"/>
    <n v="0.35"/>
    <n v="2524.48"/>
    <n v="0.35"/>
    <s v="₹7 K"/>
  </r>
  <r>
    <s v="Goa"/>
    <s v="Goa"/>
    <s v="Men"/>
    <s v="T-Shirts"/>
    <s v="59"/>
    <s v="426000"/>
    <s v="Rented"/>
    <d v="2023-08-27T00:00:00"/>
    <n v="1100"/>
    <s v="Jonathan Randolph"/>
    <s v="M82"/>
    <s v="65942 Edwards Flats Alejandroburgh, NV 15258"/>
    <s v="Landline"/>
    <s v="3149749544"/>
    <s v="11 AM - 8 PM"/>
    <n v="19"/>
    <s v="Available"/>
    <s v="CCTV, Alarm"/>
    <s v="50301"/>
    <d v="2024-08-21T00:00:00"/>
    <n v="8"/>
    <s v="Aug"/>
    <s v="442061"/>
    <s v="Tanner Solis"/>
    <s v="265"/>
    <n v="1605"/>
    <n v="4"/>
    <n v="2568"/>
    <n v="642"/>
    <n v="0.22"/>
    <n v="564.96"/>
    <n v="0.22"/>
    <s v="₹3 K"/>
  </r>
  <r>
    <s v="Maharashtra"/>
    <s v="Aurangabad"/>
    <s v="Women"/>
    <s v="Hoodies"/>
    <s v="69"/>
    <s v="401983"/>
    <s v="Owned"/>
    <d v="2022-12-02T00:00:00"/>
    <n v="1300"/>
    <s v="William Petersen"/>
    <s v="M94"/>
    <s v="188 Moore Mission Rebeccaport, IL 37415"/>
    <s v="Mobile"/>
    <s v="8195736324"/>
    <s v="11 AM - 8 PM"/>
    <n v="10"/>
    <s v="Available"/>
    <s v="None"/>
    <s v="20502"/>
    <d v="2024-08-20T00:00:00"/>
    <n v="8"/>
    <s v="Aug"/>
    <s v="501299"/>
    <s v="Gail Miller"/>
    <s v="824"/>
    <n v="2648"/>
    <n v="6"/>
    <n v="6355.2000000000007"/>
    <n v="1059.2"/>
    <n v="0.35"/>
    <n v="2224.3200000000002"/>
    <n v="0.35"/>
    <s v="₹6 K"/>
  </r>
  <r>
    <s v="Jammu and Kashmir"/>
    <s v="Jammu"/>
    <s v="Kids"/>
    <s v="Sweaters"/>
    <s v="75"/>
    <s v="425707"/>
    <s v="Rented"/>
    <d v="2023-09-22T00:00:00"/>
    <n v="800"/>
    <s v="Tamara Davis"/>
    <s v="M25"/>
    <s v="707 Heather Street Apt. 935 New Cindymouth, MD 35465"/>
    <s v="Landline"/>
    <s v="4277855862"/>
    <s v="10 AM - 9 PM"/>
    <n v="14"/>
    <s v="Not Available"/>
    <s v="Alarm"/>
    <s v="53128"/>
    <d v="2024-08-23T00:00:00"/>
    <n v="8"/>
    <s v="Aug"/>
    <s v="236695"/>
    <s v="Robert Esparza"/>
    <s v="671"/>
    <n v="2237"/>
    <n v="3"/>
    <n v="2684.4"/>
    <n v="894.80000000000007"/>
    <n v="0.28000000000000003"/>
    <n v="751.63200000000006"/>
    <n v="0.28000000000000003"/>
    <s v="₹3 K"/>
  </r>
  <r>
    <s v="Gujarat"/>
    <s v="Rajkot"/>
    <s v="Women"/>
    <s v="Jackets"/>
    <s v="12"/>
    <s v="406204"/>
    <s v="Owned"/>
    <d v="2022-04-16T00:00:00"/>
    <n v="1200"/>
    <s v="Gene Brown"/>
    <s v="M54"/>
    <s v="48852 Fields Lodge Jenniferton, NV 23550"/>
    <s v="Landline"/>
    <s v="2855920164"/>
    <s v="10 AM - 7 PM"/>
    <n v="20"/>
    <s v="Not Available"/>
    <s v="CCTV"/>
    <s v="91973"/>
    <d v="2024-08-25T00:00:00"/>
    <n v="8"/>
    <s v="Aug"/>
    <s v="639845"/>
    <s v="Lisa Donovan"/>
    <s v="383"/>
    <n v="500"/>
    <n v="5"/>
    <n v="1000"/>
    <n v="200"/>
    <n v="0.35"/>
    <n v="350"/>
    <n v="0.35"/>
    <s v="₹1 K"/>
  </r>
  <r>
    <s v="Gujarat"/>
    <s v="Vadodara"/>
    <s v="Kids"/>
    <s v="Pants"/>
    <s v="10"/>
    <s v="401548"/>
    <s v="Owned"/>
    <d v="2021-06-16T00:00:00"/>
    <n v="1000"/>
    <s v="Sharon Ryan"/>
    <s v="M18"/>
    <s v="36783 Simpson Plaza North Johntown, AR 40335"/>
    <s v="Landline"/>
    <s v="1005328339"/>
    <s v="9 AM - 8 PM"/>
    <n v="12"/>
    <s v="Available"/>
    <s v="CCTV"/>
    <s v="10538"/>
    <d v="2024-08-14T00:00:00"/>
    <n v="8"/>
    <s v="Aug"/>
    <s v="522706"/>
    <s v="Craig Garcia"/>
    <s v="449"/>
    <n v="2280"/>
    <n v="7"/>
    <n v="6384"/>
    <n v="912"/>
    <n v="0.28000000000000003"/>
    <n v="1787.5200000000002"/>
    <n v="0.28000000000000003"/>
    <s v="₹6 K"/>
  </r>
  <r>
    <s v="Puducherry"/>
    <s v="Pondicherry"/>
    <s v="Women"/>
    <s v="T-Shirts"/>
    <s v="39"/>
    <s v="413554"/>
    <s v="Rented"/>
    <d v="2021-02-06T00:00:00"/>
    <n v="1200"/>
    <s v="Karen Johnson"/>
    <s v="M55"/>
    <s v="2726 Charles Forks Apt. 092 East Dawn, WV 27598"/>
    <s v="Landline"/>
    <s v="4115329865"/>
    <s v="9 AM - 8 PM"/>
    <n v="16"/>
    <s v="Not Available"/>
    <s v="CCTV"/>
    <s v="22759"/>
    <d v="2024-08-10T00:00:00"/>
    <n v="8"/>
    <s v="Aug"/>
    <s v="517036"/>
    <s v="Ryan Johnson"/>
    <s v="713"/>
    <n v="1808"/>
    <n v="7"/>
    <n v="5062.4000000000015"/>
    <n v="723.20000000000016"/>
    <n v="0.35"/>
    <n v="1771.8400000000004"/>
    <n v="0.35"/>
    <s v="₹5 K"/>
  </r>
  <r>
    <s v="Madhya Pradesh"/>
    <s v="Bhopal"/>
    <s v="Women"/>
    <s v="Dresses"/>
    <s v="94"/>
    <s v="424721"/>
    <s v="Owned"/>
    <d v="2021-02-04T00:00:00"/>
    <n v="1300"/>
    <s v="John Bates"/>
    <s v="M27"/>
    <s v="467 Angela Locks Mirandaburgh, UT 41288"/>
    <s v="Mobile"/>
    <s v="7227892045"/>
    <s v="10 AM - 7 PM"/>
    <n v="18"/>
    <s v="Available"/>
    <s v="Alarm"/>
    <s v="63652"/>
    <d v="2024-08-07T00:00:00"/>
    <n v="8"/>
    <s v="Aug"/>
    <s v="978353"/>
    <s v="Michelle Cook"/>
    <s v="980"/>
    <n v="2049"/>
    <n v="7"/>
    <n v="5737.2000000000007"/>
    <n v="819.60000000000014"/>
    <n v="0.35"/>
    <n v="2008.0200000000002"/>
    <n v="0.35"/>
    <s v="₹6 K"/>
  </r>
  <r>
    <s v="Andhra Pradesh"/>
    <s v="Visakhapatnam"/>
    <s v="Women"/>
    <s v="Jeans"/>
    <s v="58"/>
    <s v="434297"/>
    <s v="Owned"/>
    <d v="2023-09-10T00:00:00"/>
    <n v="950"/>
    <s v="Renee Espinoza"/>
    <s v="M16"/>
    <s v="0288 Wong Fork Jamiebury, WA 65275"/>
    <s v="Mobile"/>
    <s v="6446843211"/>
    <s v="10 AM - 9 PM"/>
    <n v="17"/>
    <s v="Available"/>
    <s v="Alarm"/>
    <s v="45231"/>
    <d v="2024-08-24T00:00:00"/>
    <n v="8"/>
    <s v="Aug"/>
    <s v="253213"/>
    <s v="Jennifer Rodriguez"/>
    <s v="823"/>
    <n v="2571"/>
    <n v="8"/>
    <n v="8227.2000000000007"/>
    <n v="1028.4000000000001"/>
    <n v="0.35"/>
    <n v="2879.52"/>
    <n v="0.35"/>
    <s v="₹8 K"/>
  </r>
  <r>
    <s v="Maharashtra"/>
    <s v="Nashik"/>
    <s v="Women"/>
    <s v="Hoodies"/>
    <s v="54"/>
    <s v="424233"/>
    <s v="Owned"/>
    <d v="2023-12-31T00:00:00"/>
    <n v="950"/>
    <s v="Natasha Farrell"/>
    <s v="M55"/>
    <s v="85462 Nguyen Trail Suite 424 Buckleyburgh, MI 67732"/>
    <s v="Mobile"/>
    <s v="7221697877"/>
    <s v="10 AM - 9 PM"/>
    <n v="8"/>
    <s v="Available"/>
    <s v="Alarm"/>
    <s v="72391"/>
    <d v="2024-08-15T00:00:00"/>
    <n v="8"/>
    <s v="Aug"/>
    <s v="302578"/>
    <s v="Meghan Wilson MD"/>
    <s v="694"/>
    <n v="1769"/>
    <n v="5"/>
    <n v="3538"/>
    <n v="707.6"/>
    <n v="0.35"/>
    <n v="1238.3"/>
    <n v="0.35"/>
    <s v="₹4 K"/>
  </r>
  <r>
    <s v="Gujarat"/>
    <s v="Rajkot"/>
    <s v="Kids"/>
    <s v="Hoodies"/>
    <s v="2"/>
    <s v="436571"/>
    <s v="Rented"/>
    <d v="2024-03-07T00:00:00"/>
    <n v="1300"/>
    <s v="David Ware"/>
    <s v="M95"/>
    <s v="5924 Jose Mission Port Rachelville, TX 53412"/>
    <s v="Mobile"/>
    <s v="7022246932"/>
    <s v="11 AM - 8 PM"/>
    <n v="6"/>
    <s v="Not Available"/>
    <s v="CCTV"/>
    <s v="97969"/>
    <d v="2024-08-17T00:00:00"/>
    <n v="8"/>
    <s v="Aug"/>
    <s v="825560"/>
    <s v="Stephanie Johnson"/>
    <s v="921"/>
    <n v="2463"/>
    <n v="3"/>
    <n v="2955.6000000000004"/>
    <n v="985.20000000000016"/>
    <n v="0.28000000000000003"/>
    <n v="827.56800000000021"/>
    <n v="0.28000000000000003"/>
    <s v="₹3 K"/>
  </r>
  <r>
    <s v="Karnataka"/>
    <s v="Mysuru"/>
    <s v="Women"/>
    <s v="Shoes"/>
    <s v="22"/>
    <s v="408552"/>
    <s v="Rented"/>
    <d v="2020-05-24T00:00:00"/>
    <n v="800"/>
    <s v="Lori Wallace MD"/>
    <s v="M14"/>
    <s v="281 Huber Plain Davidstad, MA 79177"/>
    <s v="Landline"/>
    <s v="5059740111"/>
    <s v="9 AM - 8 PM"/>
    <n v="20"/>
    <s v="Not Available"/>
    <s v="None"/>
    <s v="44570"/>
    <d v="2024-08-23T00:00:00"/>
    <n v="8"/>
    <s v="Aug"/>
    <s v="166073"/>
    <s v="Jennifer Howard"/>
    <s v="907"/>
    <n v="2413"/>
    <n v="5"/>
    <n v="4826"/>
    <n v="965.2"/>
    <n v="0.35"/>
    <n v="1689.1"/>
    <n v="0.35"/>
    <s v="₹5 K"/>
  </r>
  <r>
    <s v="Tamil Nadu"/>
    <s v="Coimbatore"/>
    <s v="Kids"/>
    <s v="Dresses"/>
    <s v="82"/>
    <s v="418668"/>
    <s v="Rented"/>
    <d v="2021-06-21T00:00:00"/>
    <n v="1000"/>
    <s v="Laura Paul"/>
    <s v="M8"/>
    <s v="6433 Caitlyn Squares Suite 560 Carrieport, MA 75916"/>
    <s v="Mobile"/>
    <s v="9671137054"/>
    <s v="11 AM - 8 PM"/>
    <n v="15"/>
    <s v="Not Available"/>
    <s v="None"/>
    <s v="83692"/>
    <d v="2024-08-19T00:00:00"/>
    <n v="8"/>
    <s v="Aug"/>
    <s v="484902"/>
    <s v="Robert Fritz"/>
    <s v="667"/>
    <n v="2272"/>
    <n v="8"/>
    <n v="7270.4000000000015"/>
    <n v="908.80000000000018"/>
    <n v="0.28000000000000003"/>
    <n v="2035.7120000000007"/>
    <n v="0.28000000000000003"/>
    <s v="₹7 K"/>
  </r>
  <r>
    <s v="Gujarat"/>
    <s v="Rajkot"/>
    <s v="Women"/>
    <s v="Sweaters"/>
    <s v="95"/>
    <s v="405925"/>
    <s v="Rented"/>
    <d v="2022-05-01T00:00:00"/>
    <n v="1200"/>
    <s v="Samantha Mercado"/>
    <s v="M58"/>
    <s v="08179 Mendoza Plains Fordstad, MI 44414"/>
    <s v="Landline"/>
    <s v="5670873286"/>
    <s v="10 AM - 9 PM"/>
    <n v="15"/>
    <s v="Not Available"/>
    <s v="None"/>
    <s v="13825"/>
    <d v="2024-08-14T00:00:00"/>
    <n v="8"/>
    <s v="Aug"/>
    <s v="465615"/>
    <s v="Paula Mercado"/>
    <s v="473"/>
    <n v="2524"/>
    <n v="7"/>
    <n v="7067.2000000000007"/>
    <n v="1009.6000000000001"/>
    <n v="0.35"/>
    <n v="2473.52"/>
    <n v="0.35"/>
    <s v="₹7 K"/>
  </r>
  <r>
    <s v="Madhya Pradesh"/>
    <s v="Indore"/>
    <s v="Kids"/>
    <s v="Sweaters"/>
    <s v="35"/>
    <s v="437989"/>
    <s v="Rented"/>
    <d v="2024-10-12T00:00:00"/>
    <n v="1200"/>
    <s v="Ryan Davis"/>
    <s v="M61"/>
    <s v="955 Higgins Green Stevenview, CA 44092"/>
    <s v="Landline"/>
    <s v="3536306554"/>
    <s v="11 AM - 8 PM"/>
    <n v="11"/>
    <s v="Available"/>
    <s v="Alarm"/>
    <s v="94742"/>
    <d v="2024-08-17T00:00:00"/>
    <n v="8"/>
    <s v="Aug"/>
    <s v="358615"/>
    <s v="Andrew Rios"/>
    <s v="222"/>
    <n v="581"/>
    <n v="5"/>
    <n v="1162"/>
    <n v="232.4"/>
    <n v="0.28000000000000003"/>
    <n v="325.36"/>
    <n v="0.28000000000000003"/>
    <s v="₹1 K"/>
  </r>
  <r>
    <s v="Maharashtra"/>
    <s v="Nagpur"/>
    <s v="Men"/>
    <s v="Skirts"/>
    <s v="39"/>
    <s v="405610"/>
    <s v="Owned"/>
    <d v="2022-02-05T00:00:00"/>
    <n v="1300"/>
    <s v="Cassandra Cline"/>
    <s v="M78"/>
    <s v="54387 Young Plains Lake Lawrence, MS 25598"/>
    <s v="Mobile"/>
    <s v="7451555248"/>
    <s v="11 AM - 8 PM"/>
    <n v="17"/>
    <s v="Not Available"/>
    <s v="CCTV"/>
    <s v="98497"/>
    <d v="2024-08-09T00:00:00"/>
    <n v="8"/>
    <s v="Aug"/>
    <s v="958912"/>
    <s v="Stephanie Bauer"/>
    <s v="873"/>
    <n v="534"/>
    <n v="2"/>
    <n v="427.20000000000005"/>
    <n v="213.60000000000002"/>
    <n v="0.22"/>
    <n v="93.984000000000009"/>
    <n v="0.22"/>
    <s v="₹427.2"/>
  </r>
  <r>
    <s v="Uttar Pradesh"/>
    <s v="Varanasi"/>
    <s v="Kids"/>
    <s v="Jackets"/>
    <s v="52"/>
    <s v="400917"/>
    <s v="Owned"/>
    <d v="2022-03-30T00:00:00"/>
    <n v="1200"/>
    <s v="Lauren Williams"/>
    <s v="M100"/>
    <s v="830 Aaron Tunnel Coryview, CA 99056"/>
    <s v="Landline"/>
    <s v="1650889940"/>
    <s v="9 AM - 8 PM"/>
    <n v="10"/>
    <s v="Available"/>
    <s v="None"/>
    <s v="40824"/>
    <d v="2024-08-28T00:00:00"/>
    <n v="8"/>
    <s v="Aug"/>
    <s v="643752"/>
    <s v="Evelyn Cox"/>
    <s v="606"/>
    <n v="2306"/>
    <n v="3"/>
    <n v="2767.2000000000003"/>
    <n v="922.40000000000009"/>
    <n v="0.28000000000000003"/>
    <n v="774.81600000000014"/>
    <n v="0.28000000000000003"/>
    <s v="₹3 K"/>
  </r>
  <r>
    <s v="West Bengal"/>
    <s v="Kolkata"/>
    <s v="Women"/>
    <s v="Sweaters"/>
    <s v="80"/>
    <s v="403792"/>
    <s v="Owned"/>
    <d v="2022-04-13T00:00:00"/>
    <n v="1200"/>
    <s v="Luis Duncan"/>
    <s v="M8"/>
    <s v="PSC 3021, Box 5418 APO AA 44829"/>
    <s v="Landline"/>
    <s v="4593487781"/>
    <s v="11 AM - 8 PM"/>
    <n v="4"/>
    <s v="Available"/>
    <s v="CCTV"/>
    <s v="13471"/>
    <d v="2024-08-15T00:00:00"/>
    <n v="8"/>
    <s v="Aug"/>
    <s v="803013"/>
    <s v="Vincent Jordan"/>
    <s v="314"/>
    <n v="1759"/>
    <n v="3"/>
    <n v="2110.8000000000002"/>
    <n v="703.6"/>
    <n v="0.35"/>
    <n v="738.78"/>
    <n v="0.35"/>
    <s v="₹2 K"/>
  </r>
  <r>
    <s v="Uttar Pradesh"/>
    <s v="Meerut"/>
    <s v="Men"/>
    <s v="Hoodies"/>
    <s v="61"/>
    <s v="437190"/>
    <s v="Owned"/>
    <d v="2024-10-21T00:00:00"/>
    <n v="1400"/>
    <s v="Bradley Parker"/>
    <s v="M46"/>
    <s v="584 Michael Junctions Rodriguezview, VA 86335"/>
    <s v="Landline"/>
    <s v="4775584280"/>
    <s v="10 AM - 9 PM"/>
    <n v="6"/>
    <s v="Not Available"/>
    <s v="None"/>
    <s v="96773"/>
    <d v="2024-08-09T00:00:00"/>
    <n v="8"/>
    <s v="Aug"/>
    <s v="205041"/>
    <s v="Cristina Smith"/>
    <s v="698"/>
    <n v="1575"/>
    <n v="6"/>
    <n v="3780"/>
    <n v="630"/>
    <n v="0.22"/>
    <n v="831.6"/>
    <n v="0.22"/>
    <s v="₹4 K"/>
  </r>
  <r>
    <s v="Karnataka"/>
    <s v="Mysuru"/>
    <s v="Women"/>
    <s v="Hoodies"/>
    <s v="14"/>
    <s v="434937"/>
    <s v="Owned"/>
    <d v="2024-11-25T00:00:00"/>
    <n v="1300"/>
    <s v="Charles Raymond"/>
    <s v="M83"/>
    <s v="31868 Denise Canyon Suite 046 East Ryan, DE 25654"/>
    <s v="Landline"/>
    <s v="0323503468"/>
    <s v="10 AM - 9 PM"/>
    <n v="14"/>
    <s v="Available"/>
    <s v="CCTV, Alarm"/>
    <s v="43164"/>
    <d v="2024-08-23T00:00:00"/>
    <n v="8"/>
    <s v="Aug"/>
    <s v="972349"/>
    <s v="Justin Obrien"/>
    <s v="347"/>
    <n v="1435"/>
    <n v="8"/>
    <n v="4592"/>
    <n v="574"/>
    <n v="0.35"/>
    <n v="1607.1999999999998"/>
    <n v="0.35"/>
    <s v="₹5 K"/>
  </r>
  <r>
    <s v="Puducherry"/>
    <s v="Pondicherry"/>
    <s v="Men"/>
    <s v="Dresses"/>
    <s v="73"/>
    <s v="436526"/>
    <s v="Rented"/>
    <d v="2022-05-30T00:00:00"/>
    <n v="1000"/>
    <s v="Jamie Robinson"/>
    <s v="M5"/>
    <s v="3864 Torres Dam Johnsonburgh, MA 22931"/>
    <s v="Mobile"/>
    <s v="6392020833"/>
    <s v="11 AM - 8 PM"/>
    <n v="3"/>
    <s v="Available"/>
    <s v="CCTV, Alarm"/>
    <s v="34170"/>
    <d v="2024-08-22T00:00:00"/>
    <n v="8"/>
    <s v="Aug"/>
    <s v="915657"/>
    <s v="Kristin Lopez"/>
    <s v="793"/>
    <n v="933"/>
    <n v="2"/>
    <n v="746.40000000000009"/>
    <n v="373.20000000000005"/>
    <n v="0.22"/>
    <n v="164.20800000000003"/>
    <n v="0.22"/>
    <s v="₹746.4"/>
  </r>
  <r>
    <s v="Madhya Pradesh"/>
    <s v="Indore"/>
    <s v="Women"/>
    <s v="Shoes"/>
    <s v="43"/>
    <s v="411674"/>
    <s v="Owned"/>
    <d v="2024-01-01T00:00:00"/>
    <n v="1100"/>
    <s v="Jeffrey Johnson"/>
    <s v="M25"/>
    <s v="28731 John Lights Suite 210 Colinport, KY 60533"/>
    <s v="Mobile"/>
    <s v="8614138180"/>
    <s v="10 AM - 7 PM"/>
    <n v="10"/>
    <s v="Available"/>
    <s v="Alarm"/>
    <s v="48455"/>
    <d v="2024-08-27T00:00:00"/>
    <n v="8"/>
    <s v="Aug"/>
    <s v="283113"/>
    <s v="Zachary Austin"/>
    <s v="481"/>
    <n v="2116"/>
    <n v="4"/>
    <n v="3385.6000000000004"/>
    <n v="846.40000000000009"/>
    <n v="0.35"/>
    <n v="1184.96"/>
    <n v="0.35"/>
    <s v="₹3 K"/>
  </r>
  <r>
    <s v="Gujarat"/>
    <s v="Vadodara"/>
    <s v="Kids"/>
    <s v="Pants"/>
    <s v="69"/>
    <s v="424168"/>
    <s v="Owned"/>
    <d v="2020-01-11T00:00:00"/>
    <n v="1400"/>
    <s v="Lisa Ruiz"/>
    <s v="M94"/>
    <s v="3080 Alexandra Ridges Port Deborah, CO 33499"/>
    <s v="Landline"/>
    <s v="5270943803"/>
    <s v="10 AM - 9 PM"/>
    <n v="15"/>
    <s v="Not Available"/>
    <s v="CCTV"/>
    <s v="67608"/>
    <d v="2024-08-12T00:00:00"/>
    <n v="8"/>
    <s v="Aug"/>
    <s v="387423"/>
    <s v="Michael Lloyd"/>
    <s v="481"/>
    <n v="2452"/>
    <n v="4"/>
    <n v="3923.2000000000003"/>
    <n v="980.80000000000007"/>
    <n v="0.28000000000000003"/>
    <n v="1098.4960000000001"/>
    <n v="0.28000000000000003"/>
    <s v="₹4 K"/>
  </r>
  <r>
    <s v="Maharashtra"/>
    <s v="Satara"/>
    <s v="Women"/>
    <s v="Tops"/>
    <s v="17"/>
    <s v="411938"/>
    <s v="Owned"/>
    <d v="2023-10-20T00:00:00"/>
    <n v="1100"/>
    <s v="Peter Mccall"/>
    <s v="M79"/>
    <s v="7685 Jesse Landing Timothyberg, NH 24767"/>
    <s v="Landline"/>
    <s v="5953129649"/>
    <s v="11 AM - 8 PM"/>
    <n v="4"/>
    <s v="Available"/>
    <s v="None"/>
    <s v="91497"/>
    <d v="2024-08-15T00:00:00"/>
    <n v="8"/>
    <s v="Aug"/>
    <s v="359749"/>
    <s v="Harold Rice"/>
    <s v="267"/>
    <n v="2507"/>
    <n v="2"/>
    <n v="2005.6000000000001"/>
    <n v="1002.8000000000001"/>
    <n v="0.35"/>
    <n v="701.96"/>
    <n v="0.35"/>
    <s v="₹2 K"/>
  </r>
  <r>
    <s v="Maharashtra"/>
    <s v="Thane"/>
    <s v="Women"/>
    <s v="Sweaters"/>
    <s v="8"/>
    <s v="430310"/>
    <s v="Rented"/>
    <d v="2023-10-01T00:00:00"/>
    <n v="1200"/>
    <s v="Thomas Jones"/>
    <s v="M61"/>
    <s v="5943 Williams Field Alexisfort, OR 92919"/>
    <s v="Mobile"/>
    <s v="8880771825"/>
    <s v="10 AM - 9 PM"/>
    <n v="4"/>
    <s v="Not Available"/>
    <s v="None"/>
    <s v="77601"/>
    <d v="2024-08-31T00:00:00"/>
    <n v="8"/>
    <s v="Aug"/>
    <s v="826399"/>
    <s v="Linda Scott"/>
    <s v="834"/>
    <n v="1366"/>
    <n v="1"/>
    <n v="546.4"/>
    <n v="546.4"/>
    <n v="0.35"/>
    <n v="191.23999999999998"/>
    <n v="0.35"/>
    <s v="₹546.4"/>
  </r>
  <r>
    <s v="Tamil Nadu"/>
    <s v="Madurai"/>
    <s v="Women"/>
    <s v="Pants"/>
    <s v="64"/>
    <s v="406879"/>
    <s v="Rented"/>
    <d v="2022-07-18T00:00:00"/>
    <n v="1000"/>
    <s v="Charlotte Moore"/>
    <s v="M27"/>
    <s v="Unit 0917 Box 4800 DPO AP 53574"/>
    <s v="Landline"/>
    <s v="0589263870"/>
    <s v="9 AM - 8 PM"/>
    <n v="18"/>
    <s v="Available"/>
    <s v="CCTV"/>
    <s v="15979"/>
    <d v="2024-08-24T00:00:00"/>
    <n v="8"/>
    <s v="Aug"/>
    <s v="307716"/>
    <s v="Brittany Anderson"/>
    <s v="866"/>
    <n v="2907"/>
    <n v="7"/>
    <n v="8139.6"/>
    <n v="1162.8"/>
    <n v="0.35"/>
    <n v="2848.86"/>
    <n v="0.35"/>
    <s v="₹8 K"/>
  </r>
  <r>
    <s v="Maharashtra"/>
    <s v="Aurangabad"/>
    <s v="Kids"/>
    <s v="Shirts"/>
    <s v="62"/>
    <s v="436487"/>
    <s v="Owned"/>
    <d v="2023-11-03T00:00:00"/>
    <n v="1300"/>
    <s v="David Jones"/>
    <s v="M12"/>
    <s v="506 Blake Spurs Suite 160 Chadview, AR 31810"/>
    <s v="Landline"/>
    <s v="2496173063"/>
    <s v="11 AM - 8 PM"/>
    <n v="3"/>
    <s v="Available"/>
    <s v="None"/>
    <s v="58488"/>
    <d v="2024-08-16T00:00:00"/>
    <n v="8"/>
    <s v="Aug"/>
    <s v="883578"/>
    <s v="Troy Roberts"/>
    <s v="753"/>
    <n v="2393"/>
    <n v="6"/>
    <n v="5743.2000000000007"/>
    <n v="957.20000000000016"/>
    <n v="0.28000000000000003"/>
    <n v="1608.0960000000005"/>
    <n v="0.28000000000000003"/>
    <s v="₹6 K"/>
  </r>
  <r>
    <s v="Kerala"/>
    <s v="Kochi"/>
    <s v="Men"/>
    <s v="Tops"/>
    <s v="87"/>
    <s v="434548"/>
    <s v="Owned"/>
    <d v="2022-09-26T00:00:00"/>
    <n v="1100"/>
    <s v="John Lindsey"/>
    <s v="M64"/>
    <s v="3440 Catherine Spurs Apt. 580 Robinsonfurt, GA 79099"/>
    <s v="Mobile"/>
    <s v="8414476646"/>
    <s v="9 AM - 8 PM"/>
    <n v="3"/>
    <s v="Not Available"/>
    <s v="None"/>
    <s v="64723"/>
    <d v="2024-08-16T00:00:00"/>
    <n v="8"/>
    <s v="Aug"/>
    <s v="932384"/>
    <s v="Sean Mitchell"/>
    <s v="312"/>
    <n v="1185"/>
    <n v="8"/>
    <n v="3792"/>
    <n v="474"/>
    <n v="0.22"/>
    <n v="834.24"/>
    <n v="0.22"/>
    <s v="₹4 K"/>
  </r>
  <r>
    <s v="Goa"/>
    <s v="Goa"/>
    <s v="Men"/>
    <s v="Sweaters"/>
    <s v="54"/>
    <s v="428261"/>
    <s v="Owned"/>
    <d v="2020-05-12T00:00:00"/>
    <n v="1300"/>
    <s v="Mary Frey"/>
    <s v="M5"/>
    <s v="124 Woodward Mountain Suite 105 Danielsport, MO 42042"/>
    <s v="Mobile"/>
    <s v="8915736957"/>
    <s v="9 AM - 8 PM"/>
    <n v="10"/>
    <s v="Not Available"/>
    <s v="CCTV, Alarm"/>
    <s v="63765"/>
    <d v="2024-08-11T00:00:00"/>
    <n v="8"/>
    <s v="Aug"/>
    <s v="460682"/>
    <s v="Keith Carson"/>
    <s v="401"/>
    <n v="1071"/>
    <n v="2"/>
    <n v="856.80000000000007"/>
    <n v="428.40000000000003"/>
    <n v="0.22"/>
    <n v="188.49600000000001"/>
    <n v="0.22"/>
    <s v="₹856.8"/>
  </r>
  <r>
    <s v="Tamil Nadu"/>
    <s v="Chennai"/>
    <s v="Men"/>
    <s v="Sweaters"/>
    <s v="54"/>
    <s v="434593"/>
    <s v="Owned"/>
    <d v="2023-10-07T00:00:00"/>
    <n v="1100"/>
    <s v="Travis Ruiz"/>
    <s v="M58"/>
    <s v="6394 Daniel Course Suite 225 South Andrew, VT 52062"/>
    <s v="Landline"/>
    <s v="16988689770"/>
    <s v="11 AM - 8 PM"/>
    <n v="10"/>
    <s v="Available"/>
    <s v="Alarm"/>
    <s v="55518"/>
    <d v="2024-08-11T00:00:00"/>
    <n v="8"/>
    <s v="Aug"/>
    <s v="893691"/>
    <s v="Gary Atkins"/>
    <s v="835"/>
    <n v="2007"/>
    <n v="8"/>
    <n v="6422.4000000000015"/>
    <n v="802.80000000000018"/>
    <n v="0.22"/>
    <n v="1412.9280000000003"/>
    <n v="0.22"/>
    <s v="₹6 K"/>
  </r>
  <r>
    <s v="West Bengal"/>
    <s v="Kolkata"/>
    <s v="Men"/>
    <s v="Pants"/>
    <s v="25"/>
    <s v="416558"/>
    <s v="Rented"/>
    <d v="2021-11-28T00:00:00"/>
    <n v="1300"/>
    <s v="Tina Murray"/>
    <s v="M70"/>
    <s v="5355 Peters Grove Josephfurt, CO 25635"/>
    <s v="Landline"/>
    <s v="0001857458"/>
    <s v="10 AM - 7 PM"/>
    <n v="14"/>
    <s v="Not Available"/>
    <s v="CCTV"/>
    <s v="78779"/>
    <d v="2024-08-23T00:00:00"/>
    <n v="8"/>
    <s v="Aug"/>
    <s v="207591"/>
    <s v="Timothy Myers"/>
    <s v="933"/>
    <n v="2753"/>
    <n v="1"/>
    <n v="1101.2"/>
    <n v="1101.2"/>
    <n v="0.22"/>
    <n v="242.26400000000001"/>
    <n v="0.22"/>
    <s v="₹1 K"/>
  </r>
  <r>
    <s v="Maharashtra"/>
    <s v="Thane"/>
    <s v="Kids"/>
    <s v="Skirts"/>
    <s v="2"/>
    <s v="426880"/>
    <s v="Owned"/>
    <d v="2021-05-15T00:00:00"/>
    <n v="950"/>
    <s v="Kelly Mosley"/>
    <s v="M75"/>
    <s v="PSC 7652, Box 2389 APO AA 34819"/>
    <s v="Landline"/>
    <s v="3625482522"/>
    <s v="10 AM - 9 PM"/>
    <n v="18"/>
    <s v="Available"/>
    <s v="None"/>
    <s v="28212"/>
    <d v="2024-08-12T00:00:00"/>
    <n v="8"/>
    <s v="Aug"/>
    <s v="447566"/>
    <s v="Lisa Allen"/>
    <s v="976"/>
    <n v="2675"/>
    <n v="8"/>
    <n v="8560"/>
    <n v="1070"/>
    <n v="0.28000000000000003"/>
    <n v="2396.8000000000002"/>
    <n v="0.28000000000000003"/>
    <s v="₹9 K"/>
  </r>
  <r>
    <s v="Haryana"/>
    <s v="Faridabad"/>
    <s v="Kids"/>
    <s v="Shoes"/>
    <s v="47"/>
    <s v="405188"/>
    <s v="Owned"/>
    <d v="2021-12-09T00:00:00"/>
    <n v="800"/>
    <s v="Brian Melton"/>
    <s v="M68"/>
    <s v="5982 Johnson Estate Suite 469 West Alexander, MO 43420"/>
    <s v="Mobile"/>
    <s v="7279112577"/>
    <s v="11 AM - 8 PM"/>
    <n v="19"/>
    <s v="Available"/>
    <s v="None"/>
    <s v="57437"/>
    <d v="2024-08-16T00:00:00"/>
    <n v="8"/>
    <s v="Aug"/>
    <s v="526622"/>
    <s v="Jessica Jones"/>
    <s v="722"/>
    <n v="2573"/>
    <n v="1"/>
    <n v="1029.2"/>
    <n v="1029.2"/>
    <n v="0.28000000000000003"/>
    <n v="288.17600000000004"/>
    <n v="0.28000000000000003"/>
    <s v="₹1 K"/>
  </r>
  <r>
    <s v="Kerala"/>
    <s v="Kochi"/>
    <s v="Kids"/>
    <s v="Sweaters"/>
    <s v="62"/>
    <s v="411378"/>
    <s v="Owned"/>
    <d v="2023-11-24T00:00:00"/>
    <n v="1200"/>
    <s v="Lisa Hanna"/>
    <s v="M51"/>
    <s v="USS Goodman FPO AE 92895"/>
    <s v="Landline"/>
    <s v="15060166932"/>
    <s v="9 AM - 8 PM"/>
    <n v="12"/>
    <s v="Available"/>
    <s v="CCTV"/>
    <s v="66553"/>
    <d v="2024-08-29T00:00:00"/>
    <n v="8"/>
    <s v="Aug"/>
    <s v="172354"/>
    <s v="Mr. Travis Richardson"/>
    <s v="366"/>
    <n v="1630"/>
    <n v="7"/>
    <n v="4564"/>
    <n v="652"/>
    <n v="0.28000000000000003"/>
    <n v="1277.92"/>
    <n v="0.28000000000000003"/>
    <s v="₹5 K"/>
  </r>
  <r>
    <s v="Uttar Pradesh"/>
    <s v="Meerut"/>
    <s v="Kids"/>
    <s v="Jeans"/>
    <s v="36"/>
    <s v="426813"/>
    <s v="Owned"/>
    <d v="2023-09-09T00:00:00"/>
    <n v="1300"/>
    <s v="Chad Austin"/>
    <s v="M12"/>
    <s v="9576 Rodriguez Mews Apt. 110 Lisamouth, WI 11387"/>
    <s v="Mobile"/>
    <s v="7296820868"/>
    <s v="9 AM - 8 PM"/>
    <n v="14"/>
    <s v="Not Available"/>
    <s v="None"/>
    <s v="42295"/>
    <d v="2024-08-03T00:00:00"/>
    <n v="8"/>
    <s v="Aug"/>
    <s v="767165"/>
    <s v="Patrick Foster"/>
    <s v="526"/>
    <n v="2730"/>
    <n v="1"/>
    <n v="1092"/>
    <n v="1092"/>
    <n v="0.28000000000000003"/>
    <n v="305.76000000000005"/>
    <n v="0.28000000000000003"/>
    <s v="₹1 K"/>
  </r>
  <r>
    <s v="Gujarat"/>
    <s v="Ahmedabad"/>
    <s v="Women"/>
    <s v="Dresses"/>
    <s v="62"/>
    <s v="405306"/>
    <s v="Rented"/>
    <d v="2023-01-05T00:00:00"/>
    <n v="1300"/>
    <s v="Sandra Hernandez"/>
    <s v="M70"/>
    <s v="69741 Williams Fords Suite 226 Hamptonchester, WI 47865"/>
    <s v="Landline"/>
    <s v="1112864990"/>
    <s v="10 AM - 9 PM"/>
    <n v="18"/>
    <s v="Available"/>
    <s v="Alarm"/>
    <s v="76083"/>
    <d v="2024-08-09T00:00:00"/>
    <n v="8"/>
    <s v="Aug"/>
    <s v="366364"/>
    <s v="Elizabeth Saunders"/>
    <s v="880"/>
    <n v="2359"/>
    <n v="8"/>
    <n v="7548.8"/>
    <n v="943.6"/>
    <n v="0.35"/>
    <n v="2642.08"/>
    <n v="0.35"/>
    <s v="₹8 K"/>
  </r>
  <r>
    <s v="Karnataka"/>
    <s v="Bengaluru"/>
    <s v="Women"/>
    <s v="Jackets"/>
    <s v="37"/>
    <s v="421429"/>
    <s v="Rented"/>
    <d v="2023-10-22T00:00:00"/>
    <n v="1000"/>
    <s v="Alan Spencer"/>
    <s v="M26"/>
    <s v="PSC 4241, Box 2701 APO AP 24844"/>
    <s v="Landline"/>
    <s v="2140295700"/>
    <s v="9 AM - 8 PM"/>
    <n v="12"/>
    <s v="Not Available"/>
    <s v="Alarm"/>
    <s v="55129"/>
    <d v="2024-08-14T00:00:00"/>
    <n v="8"/>
    <s v="Aug"/>
    <s v="513593"/>
    <s v="Mitchell Chapman"/>
    <s v="402"/>
    <n v="1301"/>
    <n v="8"/>
    <n v="4163.2"/>
    <n v="520.4"/>
    <n v="0.35"/>
    <n v="1457.12"/>
    <n v="0.35"/>
    <s v="₹4 K"/>
  </r>
  <r>
    <s v="Maharashtra"/>
    <s v="Thane"/>
    <s v="Men"/>
    <s v="Tops"/>
    <s v="43"/>
    <s v="426775"/>
    <s v="Owned"/>
    <d v="2021-09-14T00:00:00"/>
    <n v="800"/>
    <s v="Scott Berg"/>
    <s v="M7"/>
    <s v="05315 Schaefer Ridges Lake Kyle, OK 89486"/>
    <s v="Landline"/>
    <s v="3676889560"/>
    <s v="9 AM - 8 PM"/>
    <n v="16"/>
    <s v="Not Available"/>
    <s v="None"/>
    <s v="83577"/>
    <d v="2024-08-07T00:00:00"/>
    <n v="8"/>
    <s v="Aug"/>
    <s v="587711"/>
    <s v="William Perry"/>
    <s v="632"/>
    <n v="1196"/>
    <n v="6"/>
    <n v="2870.4"/>
    <n v="478.40000000000003"/>
    <n v="0.22"/>
    <n v="631.48800000000006"/>
    <n v="0.22"/>
    <s v="₹3 K"/>
  </r>
  <r>
    <s v="Madhya Pradesh"/>
    <s v="Indore"/>
    <s v="Kids"/>
    <s v="Jackets"/>
    <s v="82"/>
    <s v="417717"/>
    <s v="Rented"/>
    <d v="2020-05-19T00:00:00"/>
    <n v="950"/>
    <s v="Jamie Acevedo"/>
    <s v="M85"/>
    <s v="Unit 9879 Box 4745 DPO AP 68152"/>
    <s v="Mobile"/>
    <s v="8371447140"/>
    <s v="11 AM - 8 PM"/>
    <n v="5"/>
    <s v="Not Available"/>
    <s v="CCTV"/>
    <s v="28262"/>
    <d v="2024-08-25T00:00:00"/>
    <n v="8"/>
    <s v="Aug"/>
    <s v="141830"/>
    <s v="Shelly Johnson"/>
    <s v="420"/>
    <n v="2647"/>
    <n v="7"/>
    <n v="7411.6"/>
    <n v="1058.8"/>
    <n v="0.28000000000000003"/>
    <n v="2075.2480000000005"/>
    <n v="0.28000000000000003"/>
    <s v="₹7 K"/>
  </r>
  <r>
    <s v="Uttar Pradesh"/>
    <s v="Kanpur"/>
    <s v="Women"/>
    <s v="Skirts"/>
    <s v="36"/>
    <s v="422133"/>
    <s v="Owned"/>
    <d v="2022-02-05T00:00:00"/>
    <n v="1300"/>
    <s v="Judith Hardin"/>
    <s v="M21"/>
    <s v="59845 Juan Station Apt. 102 Jamesfurt, TX 25591"/>
    <s v="Landline"/>
    <s v="0035705645"/>
    <s v="10 AM - 9 PM"/>
    <n v="7"/>
    <s v="Not Available"/>
    <s v="CCTV, Alarm"/>
    <s v="62331"/>
    <d v="2024-08-28T00:00:00"/>
    <n v="8"/>
    <s v="Aug"/>
    <s v="960637"/>
    <s v="Kenneth Dennis"/>
    <s v="793"/>
    <n v="1705"/>
    <n v="3"/>
    <n v="2046"/>
    <n v="682"/>
    <n v="0.35"/>
    <n v="716.09999999999991"/>
    <n v="0.35"/>
    <s v="₹2 K"/>
  </r>
  <r>
    <s v="Maharashtra"/>
    <s v="Nashik"/>
    <s v="Kids"/>
    <s v="T-Shirts"/>
    <s v="97"/>
    <s v="429016"/>
    <s v="Owned"/>
    <d v="2020-07-08T00:00:00"/>
    <n v="1200"/>
    <s v="Adrian Garrett"/>
    <s v="M83"/>
    <s v="89671 Joann Ferry Dylanstad, IA 66546"/>
    <s v="Landline"/>
    <s v="3517497831"/>
    <s v="9 AM - 8 PM"/>
    <n v="11"/>
    <s v="Not Available"/>
    <s v="Alarm"/>
    <s v="35440"/>
    <d v="2024-08-26T00:00:00"/>
    <n v="8"/>
    <s v="Aug"/>
    <s v="725639"/>
    <s v="Cassandra Perry"/>
    <s v="974"/>
    <n v="1646"/>
    <n v="4"/>
    <n v="2633.6000000000004"/>
    <n v="658.40000000000009"/>
    <n v="0.28000000000000003"/>
    <n v="737.40800000000013"/>
    <n v="0.28000000000000003"/>
    <s v="₹3 K"/>
  </r>
  <r>
    <s v="Maharashtra"/>
    <s v="Solapur"/>
    <s v="Kids"/>
    <s v="Skirts"/>
    <s v="36"/>
    <s v="404606"/>
    <s v="Owned"/>
    <d v="2023-12-02T00:00:00"/>
    <n v="950"/>
    <s v="Sean Chung"/>
    <s v="M91"/>
    <s v="050 Paul Way Apt. 855 Adamschester, CA 98449"/>
    <s v="Landline"/>
    <s v="4709100386"/>
    <s v="9 AM - 8 PM"/>
    <n v="3"/>
    <s v="Not Available"/>
    <s v="Alarm"/>
    <s v="87376"/>
    <d v="2024-08-06T00:00:00"/>
    <n v="8"/>
    <s v="Aug"/>
    <s v="948774"/>
    <s v="Maria Gonzalez"/>
    <s v="810"/>
    <n v="1798"/>
    <n v="8"/>
    <n v="5753.6"/>
    <n v="719.2"/>
    <n v="0.28000000000000003"/>
    <n v="1611.0080000000003"/>
    <n v="0.28000000000000003"/>
    <s v="₹6 K"/>
  </r>
  <r>
    <s v="Maharashtra"/>
    <s v="Thane"/>
    <s v="Men"/>
    <s v="Pants"/>
    <s v="62"/>
    <s v="418274"/>
    <s v="Owned"/>
    <d v="2021-11-17T00:00:00"/>
    <n v="800"/>
    <s v="Mr. Christopher Mckay"/>
    <s v="M52"/>
    <s v="932 Klein Wall Suite 310 Andrewsberg, KY 56169"/>
    <s v="Mobile"/>
    <s v="7363579061"/>
    <s v="11 AM - 8 PM"/>
    <n v="19"/>
    <s v="Available"/>
    <s v="CCTV, Alarm"/>
    <s v="47343"/>
    <d v="2024-08-15T00:00:00"/>
    <n v="8"/>
    <s v="Aug"/>
    <s v="989699"/>
    <s v="Justin Stewart"/>
    <s v="830"/>
    <n v="2004"/>
    <n v="6"/>
    <n v="4809.6000000000004"/>
    <n v="801.6"/>
    <n v="0.22"/>
    <n v="1058.1120000000001"/>
    <n v="0.22"/>
    <s v="₹5 K"/>
  </r>
  <r>
    <s v="Madhya Pradesh"/>
    <s v="Bhopal"/>
    <s v="Women"/>
    <s v="Jeans"/>
    <s v="40"/>
    <s v="415025"/>
    <s v="Owned"/>
    <d v="2022-06-01T00:00:00"/>
    <n v="1200"/>
    <s v="Juan Jacobs"/>
    <s v="M53"/>
    <s v="994 Justin Station Suite 994 North Patriciastad, NY 98118"/>
    <s v="Mobile"/>
    <s v="6100303939"/>
    <s v="11 AM - 8 PM"/>
    <n v="11"/>
    <s v="Available"/>
    <s v="Alarm"/>
    <s v="61705"/>
    <d v="2024-08-01T00:00:00"/>
    <n v="8"/>
    <s v="Aug"/>
    <s v="179731"/>
    <s v="Lucas Smith"/>
    <s v="490"/>
    <n v="1616"/>
    <n v="5"/>
    <n v="3232"/>
    <n v="646.4"/>
    <n v="0.35"/>
    <n v="1131.1999999999998"/>
    <n v="0.35"/>
    <s v="₹3 K"/>
  </r>
  <r>
    <s v="Gujarat"/>
    <s v="Surat"/>
    <s v="Kids"/>
    <s v="Dresses"/>
    <s v="25"/>
    <s v="437700"/>
    <s v="Rented"/>
    <d v="2023-03-06T00:00:00"/>
    <n v="1200"/>
    <s v="Terri Campbell"/>
    <s v="M15"/>
    <s v="25075 Derrick Viaduct Apt. 961 Edwardfurt, LA 54183"/>
    <s v="Landline"/>
    <s v="5847817929"/>
    <s v="9 AM - 8 PM"/>
    <n v="6"/>
    <s v="Available"/>
    <s v="CCTV, Alarm"/>
    <s v="41520"/>
    <d v="2024-08-06T00:00:00"/>
    <n v="8"/>
    <s v="Aug"/>
    <s v="999161"/>
    <s v="Steven Sanders"/>
    <s v="824"/>
    <n v="1864"/>
    <n v="2"/>
    <n v="1491.2"/>
    <n v="745.6"/>
    <n v="0.28000000000000003"/>
    <n v="417.53600000000006"/>
    <n v="0.28000000000000003"/>
    <s v="₹1 K"/>
  </r>
  <r>
    <s v="Jammu and Kashmir"/>
    <s v="Jammu"/>
    <s v="Men"/>
    <s v="Hoodies"/>
    <s v="99"/>
    <s v="420511"/>
    <s v="Rented"/>
    <d v="2023-12-14T00:00:00"/>
    <n v="1300"/>
    <s v="Emily Rodriguez"/>
    <s v="M36"/>
    <s v="864 Devin Circle Suite 383 Sarahhaven, NH 81594"/>
    <s v="Landline"/>
    <s v="0857030310"/>
    <s v="10 AM - 9 PM"/>
    <n v="19"/>
    <s v="Available"/>
    <s v="None"/>
    <s v="66605"/>
    <d v="2024-08-17T00:00:00"/>
    <n v="8"/>
    <s v="Aug"/>
    <s v="497417"/>
    <s v="Gavin Bauer"/>
    <s v="395"/>
    <n v="1292"/>
    <n v="2"/>
    <n v="1033.6000000000001"/>
    <n v="516.80000000000007"/>
    <n v="0.22"/>
    <n v="227.39200000000002"/>
    <n v="0.22"/>
    <s v="₹1 K"/>
  </r>
  <r>
    <s v="Rajasthan"/>
    <s v="Jaipur"/>
    <s v="Kids"/>
    <s v="Skirts"/>
    <s v="7"/>
    <s v="438431"/>
    <s v="Rented"/>
    <d v="2023-05-08T00:00:00"/>
    <n v="1200"/>
    <s v="Samuel Robinson"/>
    <s v="M74"/>
    <s v="1684 Christopher Greens Johnstad, AZ 25771"/>
    <s v="Landline"/>
    <s v="3598765456"/>
    <s v="11 AM - 8 PM"/>
    <n v="20"/>
    <s v="Not Available"/>
    <s v="None"/>
    <s v="29518"/>
    <d v="2024-08-18T00:00:00"/>
    <n v="8"/>
    <s v="Aug"/>
    <s v="430945"/>
    <s v="Patricia Williams"/>
    <s v="738"/>
    <n v="2329"/>
    <n v="7"/>
    <n v="6521.2000000000007"/>
    <n v="931.60000000000014"/>
    <n v="0.28000000000000003"/>
    <n v="1825.9360000000004"/>
    <n v="0.28000000000000003"/>
    <s v="₹7 K"/>
  </r>
  <r>
    <s v="Uttar Pradesh"/>
    <s v="Kanpur"/>
    <s v="Women"/>
    <s v="Hoodies"/>
    <s v="39"/>
    <s v="427735"/>
    <s v="Rented"/>
    <d v="2023-08-18T00:00:00"/>
    <n v="800"/>
    <s v="Eric Harrison"/>
    <s v="M52"/>
    <s v="2834 Brian Burgs Suite 873 Lisabury, MD 87936"/>
    <s v="Landline"/>
    <s v="3479712172"/>
    <s v="11 AM - 8 PM"/>
    <n v="8"/>
    <s v="Available"/>
    <s v="None"/>
    <s v="46087"/>
    <d v="2024-08-15T00:00:00"/>
    <n v="8"/>
    <s v="Aug"/>
    <s v="672525"/>
    <s v="Samantha Roman"/>
    <s v="827"/>
    <n v="1940"/>
    <n v="6"/>
    <n v="4656"/>
    <n v="776"/>
    <n v="0.35"/>
    <n v="1629.6"/>
    <n v="0.35"/>
    <s v="₹5 K"/>
  </r>
  <r>
    <s v="Maharashtra"/>
    <s v="Aurangabad"/>
    <s v="Men"/>
    <s v="Dresses"/>
    <s v="59"/>
    <s v="406021"/>
    <s v="Owned"/>
    <d v="2021-11-09T00:00:00"/>
    <n v="1300"/>
    <s v="Sarah Brown"/>
    <s v="M91"/>
    <s v="9694 Paul Junctions Gregorystad, AR 04774"/>
    <s v="Mobile"/>
    <s v="6371765725"/>
    <s v="9 AM - 8 PM"/>
    <n v="5"/>
    <s v="Not Available"/>
    <s v="None"/>
    <s v="92213"/>
    <d v="2024-09-12T00:00:00"/>
    <n v="9"/>
    <s v="Sep"/>
    <s v="319126"/>
    <s v="Shawn Jones"/>
    <s v="558"/>
    <n v="1297"/>
    <n v="1"/>
    <n v="518.80000000000007"/>
    <n v="518.80000000000007"/>
    <n v="0.22"/>
    <n v="114.13600000000001"/>
    <n v="0.22"/>
    <s v="₹518.8"/>
  </r>
  <r>
    <s v="Uttar Pradesh"/>
    <s v="Varanasi"/>
    <s v="Kids"/>
    <s v="Pants"/>
    <s v="55"/>
    <s v="423944"/>
    <s v="Owned"/>
    <d v="2021-06-21T00:00:00"/>
    <n v="1400"/>
    <s v="Andrew James"/>
    <s v="M35"/>
    <s v="3538 Lindsey Roads Apt. 818 New Samuel, CA 78166"/>
    <s v="Landline"/>
    <s v="15643551557"/>
    <s v="10 AM - 7 PM"/>
    <n v="14"/>
    <s v="Available"/>
    <s v="CCTV"/>
    <s v="30076"/>
    <d v="2024-09-25T00:00:00"/>
    <n v="9"/>
    <s v="Sep"/>
    <s v="961724"/>
    <s v="Connie Cox"/>
    <s v="477"/>
    <n v="2918"/>
    <n v="6"/>
    <n v="7003.2000000000007"/>
    <n v="1167.2"/>
    <n v="0.28000000000000003"/>
    <n v="1960.8960000000004"/>
    <n v="0.28000000000000003"/>
    <s v="₹7 K"/>
  </r>
  <r>
    <s v="Tamil Nadu"/>
    <s v="Coimbatore"/>
    <s v="Women"/>
    <s v="Dresses"/>
    <s v="7"/>
    <s v="401978"/>
    <s v="Owned"/>
    <d v="2024-03-17T00:00:00"/>
    <n v="1200"/>
    <s v="Jessica Jones"/>
    <s v="M50"/>
    <s v="57794 Pugh Drive Suite 816 Lake Grace, MI 15499"/>
    <s v="Mobile"/>
    <s v="8589363434"/>
    <s v="10 AM - 9 PM"/>
    <n v="8"/>
    <s v="Available"/>
    <s v="Alarm"/>
    <s v="62797"/>
    <d v="2024-09-29T00:00:00"/>
    <n v="9"/>
    <s v="Sep"/>
    <s v="136009"/>
    <s v="Susan Keller"/>
    <s v="731"/>
    <n v="2068"/>
    <n v="1"/>
    <n v="827.2"/>
    <n v="827.2"/>
    <n v="0.35"/>
    <n v="289.52"/>
    <n v="0.35"/>
    <s v="₹827.2"/>
  </r>
  <r>
    <s v="Uttar Pradesh"/>
    <s v="Agra"/>
    <s v="Kids"/>
    <s v="Skirts"/>
    <s v="64"/>
    <s v="418175"/>
    <s v="Rented"/>
    <d v="2022-01-01T00:00:00"/>
    <n v="1400"/>
    <s v="Cindy Johnson DDS"/>
    <s v="M82"/>
    <s v="48650 Gregory Meadows Josephside, TN 64075"/>
    <s v="Landline"/>
    <s v="3289125273"/>
    <s v="9 AM - 8 PM"/>
    <n v="8"/>
    <s v="Available"/>
    <s v="CCTV, Alarm"/>
    <s v="80997"/>
    <d v="2024-09-26T00:00:00"/>
    <n v="9"/>
    <s v="Sep"/>
    <s v="927589"/>
    <s v="Andrea Figueroa"/>
    <s v="272"/>
    <n v="1487"/>
    <n v="7"/>
    <n v="4163.6000000000004"/>
    <n v="594.80000000000007"/>
    <n v="0.28000000000000003"/>
    <n v="1165.8080000000002"/>
    <n v="0.28000000000000003"/>
    <s v="₹4 K"/>
  </r>
  <r>
    <s v="Maharashtra"/>
    <s v="Kolhapur"/>
    <s v="Kids"/>
    <s v="Dresses"/>
    <s v="9"/>
    <s v="409835"/>
    <s v="Owned"/>
    <d v="2022-12-28T00:00:00"/>
    <n v="1000"/>
    <s v="Brett Hernandez"/>
    <s v="M33"/>
    <s v="108 Sharp Springs Apt. 830 Kathrynmouth, OK 86321"/>
    <s v="Mobile"/>
    <s v="7976094654"/>
    <s v="10 AM - 7 PM"/>
    <n v="8"/>
    <s v="Available"/>
    <s v="None"/>
    <s v="75091"/>
    <d v="2024-09-15T00:00:00"/>
    <n v="9"/>
    <s v="Sep"/>
    <s v="983510"/>
    <s v="Anne Smith"/>
    <s v="416"/>
    <n v="2100"/>
    <n v="6"/>
    <n v="5040"/>
    <n v="840"/>
    <n v="0.28000000000000003"/>
    <n v="1411.2"/>
    <n v="0.28000000000000003"/>
    <s v="₹5 K"/>
  </r>
  <r>
    <s v="Maharashtra"/>
    <s v="Pune"/>
    <s v="Kids"/>
    <s v="Shoes"/>
    <s v="36"/>
    <s v="421312"/>
    <s v="Owned"/>
    <d v="2021-03-10T00:00:00"/>
    <n v="950"/>
    <s v="Valerie Garner"/>
    <s v="M96"/>
    <s v="USS Kennedy FPO AE 78632"/>
    <s v="Landline"/>
    <s v="5194071882"/>
    <s v="10 AM - 7 PM"/>
    <n v="13"/>
    <s v="Not Available"/>
    <s v="None"/>
    <s v="76855"/>
    <d v="2024-09-16T00:00:00"/>
    <n v="9"/>
    <s v="Sep"/>
    <s v="628181"/>
    <s v="Tracey Flores"/>
    <s v="982"/>
    <n v="1812"/>
    <n v="8"/>
    <n v="5798.4000000000015"/>
    <n v="724.80000000000018"/>
    <n v="0.28000000000000003"/>
    <n v="1623.5520000000006"/>
    <n v="0.28000000000000003"/>
    <s v="₹6 K"/>
  </r>
  <r>
    <s v="Karnataka"/>
    <s v="Mysuru"/>
    <s v="Women"/>
    <s v="T-Shirts"/>
    <s v="10"/>
    <s v="408582"/>
    <s v="Owned"/>
    <d v="2021-07-16T00:00:00"/>
    <n v="1200"/>
    <s v="Stacey Washington"/>
    <s v="M92"/>
    <s v="60503 Nicholas Valleys Lake Troy, NE 36238"/>
    <s v="Mobile"/>
    <s v="9626345208"/>
    <s v="10 AM - 9 PM"/>
    <n v="14"/>
    <s v="Available"/>
    <s v="CCTV"/>
    <s v="43865"/>
    <d v="2024-09-27T00:00:00"/>
    <n v="9"/>
    <s v="Sep"/>
    <s v="215122"/>
    <s v="Holly Woodward"/>
    <s v="596"/>
    <n v="698"/>
    <n v="5"/>
    <n v="1396"/>
    <n v="279.2"/>
    <n v="0.35"/>
    <n v="488.59999999999997"/>
    <n v="0.35"/>
    <s v="₹1 K"/>
  </r>
  <r>
    <s v="Madhya Pradesh"/>
    <s v="Indore"/>
    <s v="Kids"/>
    <s v="Tops"/>
    <s v="27"/>
    <s v="422503"/>
    <s v="Owned"/>
    <d v="2023-11-15T00:00:00"/>
    <n v="800"/>
    <s v="Jason Carey DDS"/>
    <s v="M8"/>
    <s v="45069 Nicholas Extension Suite 290 Austinton, MT 37379"/>
    <s v="Landline"/>
    <s v="1428395239"/>
    <s v="10 AM - 7 PM"/>
    <n v="12"/>
    <s v="Available"/>
    <s v="None"/>
    <s v="47432"/>
    <d v="2024-09-15T00:00:00"/>
    <n v="9"/>
    <s v="Sep"/>
    <s v="278951"/>
    <s v="Susan Murphy"/>
    <s v="627"/>
    <n v="1929"/>
    <n v="7"/>
    <n v="5401.2000000000007"/>
    <n v="771.60000000000014"/>
    <n v="0.28000000000000003"/>
    <n v="1512.3360000000002"/>
    <n v="0.28000000000000003"/>
    <s v="₹5 K"/>
  </r>
  <r>
    <s v="Delhi"/>
    <s v="New Delhi"/>
    <s v="Men"/>
    <s v="Shoes"/>
    <s v="87"/>
    <s v="422194"/>
    <s v="Rented"/>
    <d v="2022-10-17T00:00:00"/>
    <n v="1400"/>
    <s v="David Nguyen"/>
    <s v="M72"/>
    <s v="4105 Timothy Alley Suite 449 Nicolebury, NE 01307"/>
    <s v="Mobile"/>
    <s v="7884381037"/>
    <s v="10 AM - 7 PM"/>
    <n v="20"/>
    <s v="Not Available"/>
    <s v="None"/>
    <s v="68140"/>
    <d v="2024-09-04T00:00:00"/>
    <n v="9"/>
    <s v="Sep"/>
    <s v="378896"/>
    <s v="Christine Garcia"/>
    <s v="443"/>
    <n v="2183"/>
    <n v="8"/>
    <n v="6985.6"/>
    <n v="873.2"/>
    <n v="0.22"/>
    <n v="1536.8320000000001"/>
    <n v="0.22"/>
    <s v="₹7 K"/>
  </r>
  <r>
    <s v="Andhra Pradesh"/>
    <s v="Visakhapatnam"/>
    <s v="Men"/>
    <s v="Sweaters"/>
    <s v="21"/>
    <s v="410764"/>
    <s v="Rented"/>
    <d v="2021-05-01T00:00:00"/>
    <n v="950"/>
    <s v="Anthony Collins"/>
    <s v="M12"/>
    <s v="2509 Norton Plaza North Anthonyfurt, GA 52382"/>
    <s v="Mobile"/>
    <s v="8364517820"/>
    <s v="10 AM - 9 PM"/>
    <n v="7"/>
    <s v="Available"/>
    <s v="CCTV"/>
    <s v="48503"/>
    <d v="2024-09-26T00:00:00"/>
    <n v="9"/>
    <s v="Sep"/>
    <s v="133260"/>
    <s v="Brittney Barton"/>
    <s v="524"/>
    <n v="1411"/>
    <n v="1"/>
    <n v="564.4"/>
    <n v="564.4"/>
    <n v="0.22"/>
    <n v="124.16799999999999"/>
    <n v="0.22"/>
    <s v="₹564.4"/>
  </r>
  <r>
    <s v="Telangana"/>
    <s v="Hyderabad"/>
    <s v="Men"/>
    <s v="Shoes"/>
    <s v="6"/>
    <s v="424641"/>
    <s v="Owned"/>
    <d v="2021-11-20T00:00:00"/>
    <n v="950"/>
    <s v="Gregory Hancock"/>
    <s v="M24"/>
    <s v="53247 Timothy Underpass Apt. 397 Lake Jacqueline, TX 47459"/>
    <s v="Landline"/>
    <s v="4568186081"/>
    <s v="11 AM - 8 PM"/>
    <n v="13"/>
    <s v="Not Available"/>
    <s v="CCTV"/>
    <s v="86534"/>
    <d v="2024-09-01T00:00:00"/>
    <n v="9"/>
    <s v="Sep"/>
    <s v="106875"/>
    <s v="Kristen Edwards"/>
    <s v="264"/>
    <n v="1439"/>
    <n v="3"/>
    <n v="1726.8000000000002"/>
    <n v="575.6"/>
    <n v="0.22"/>
    <n v="379.89600000000002"/>
    <n v="0.22"/>
    <s v="₹2 K"/>
  </r>
  <r>
    <s v="Tamil Nadu"/>
    <s v="Madurai"/>
    <s v="Women"/>
    <s v="Dresses"/>
    <s v="35"/>
    <s v="401156"/>
    <s v="Owned"/>
    <d v="2023-09-26T00:00:00"/>
    <n v="1200"/>
    <s v="Jonathan Smith"/>
    <s v="M87"/>
    <s v="73550 Vaughn Forge Suite 981 East Oliviamouth, NC 39428"/>
    <s v="Landline"/>
    <s v="3967581047"/>
    <s v="10 AM - 7 PM"/>
    <n v="3"/>
    <s v="Not Available"/>
    <s v="CCTV, Alarm"/>
    <s v="45675"/>
    <d v="2024-09-29T00:00:00"/>
    <n v="9"/>
    <s v="Sep"/>
    <s v="384624"/>
    <s v="Stacey Martinez"/>
    <s v="212"/>
    <n v="2215"/>
    <n v="5"/>
    <n v="4430"/>
    <n v="886"/>
    <n v="0.35"/>
    <n v="1550.5"/>
    <n v="0.35"/>
    <s v="₹4 K"/>
  </r>
  <r>
    <s v="Goa"/>
    <s v="Goa"/>
    <s v="Women"/>
    <s v="Jeans"/>
    <s v="93"/>
    <s v="409015"/>
    <s v="Owned"/>
    <d v="2023-09-23T00:00:00"/>
    <n v="1200"/>
    <s v="Laura Kelley"/>
    <s v="M40"/>
    <s v="283 Peter Mountain Lake Caleb, DE 94965"/>
    <s v="Mobile"/>
    <s v="7884997894"/>
    <s v="10 AM - 9 PM"/>
    <n v="13"/>
    <s v="Not Available"/>
    <s v="CCTV, Alarm"/>
    <s v="87563"/>
    <d v="2024-09-30T00:00:00"/>
    <n v="9"/>
    <s v="Sep"/>
    <s v="959522"/>
    <s v="Scott Luna"/>
    <s v="748"/>
    <n v="1193"/>
    <n v="2"/>
    <n v="954.40000000000009"/>
    <n v="477.20000000000005"/>
    <n v="0.35"/>
    <n v="334.04"/>
    <n v="0.35"/>
    <s v="₹954.4"/>
  </r>
  <r>
    <s v="West Bengal"/>
    <s v="Kolkata"/>
    <s v="Men"/>
    <s v="Hoodies"/>
    <s v="30"/>
    <s v="403156"/>
    <s v="Rented"/>
    <d v="2022-10-22T00:00:00"/>
    <n v="1200"/>
    <s v="Scott Butler"/>
    <s v="M99"/>
    <s v="65847 Mccarty Terrace Vasquezhaven, CA 22626"/>
    <s v="Landline"/>
    <s v="0035113861"/>
    <s v="10 AM - 7 PM"/>
    <n v="13"/>
    <s v="Available"/>
    <s v="None"/>
    <s v="54795"/>
    <d v="2024-09-15T00:00:00"/>
    <n v="9"/>
    <s v="Sep"/>
    <s v="358073"/>
    <s v="Trevor Baker"/>
    <s v="272"/>
    <n v="772"/>
    <n v="4"/>
    <n v="1235.2"/>
    <n v="308.8"/>
    <n v="0.22"/>
    <n v="271.74400000000003"/>
    <n v="0.22"/>
    <s v="₹1 K"/>
  </r>
  <r>
    <s v="Tamil Nadu"/>
    <s v="Madurai"/>
    <s v="Women"/>
    <s v="Dresses"/>
    <s v="68"/>
    <s v="434776"/>
    <s v="Rented"/>
    <d v="2021-09-01T00:00:00"/>
    <n v="1400"/>
    <s v="Dr. Lee Thompson DDS"/>
    <s v="M34"/>
    <s v="953 Kristen Plains South Natasha, ME 31213"/>
    <s v="Mobile"/>
    <s v="7600234448"/>
    <s v="9 AM - 8 PM"/>
    <n v="20"/>
    <s v="Not Available"/>
    <s v="CCTV"/>
    <s v="73873"/>
    <d v="2024-09-13T00:00:00"/>
    <n v="9"/>
    <s v="Sep"/>
    <s v="905111"/>
    <s v="Daniel Chavez"/>
    <s v="600"/>
    <n v="1893"/>
    <n v="5"/>
    <n v="3786"/>
    <n v="757.2"/>
    <n v="0.35"/>
    <n v="1325.1"/>
    <n v="0.35"/>
    <s v="₹4 K"/>
  </r>
  <r>
    <s v="Gujarat"/>
    <s v="Rajkot"/>
    <s v="Men"/>
    <s v="Pants"/>
    <s v="23"/>
    <s v="439958"/>
    <s v="Owned"/>
    <d v="2023-08-11T00:00:00"/>
    <n v="1400"/>
    <s v="Jimmy Mcintosh"/>
    <s v="M6"/>
    <s v="3267 Sherman Islands Suite 662 West Kayla, IA 67596"/>
    <s v="Mobile"/>
    <s v="8385594214"/>
    <s v="11 AM - 8 PM"/>
    <n v="6"/>
    <s v="Available"/>
    <s v="CCTV, Alarm"/>
    <s v="70270"/>
    <d v="2024-09-02T00:00:00"/>
    <n v="9"/>
    <s v="Sep"/>
    <s v="416003"/>
    <s v="Jesse Cobb"/>
    <s v="971"/>
    <n v="2063"/>
    <n v="3"/>
    <n v="2475.6000000000004"/>
    <n v="825.20000000000016"/>
    <n v="0.22"/>
    <n v="544.63200000000006"/>
    <n v="0.22"/>
    <s v="₹2 K"/>
  </r>
  <r>
    <s v="Uttar Pradesh"/>
    <s v="Agra"/>
    <s v="Women"/>
    <s v="T-Shirts"/>
    <s v="58"/>
    <s v="414017"/>
    <s v="Owned"/>
    <d v="2024-01-04T00:00:00"/>
    <n v="1000"/>
    <s v="Beth Spencer"/>
    <s v="M97"/>
    <s v="77534 Bell Ranch Coffeyborough, MA 24965"/>
    <s v="Landline"/>
    <s v="19112560398"/>
    <s v="10 AM - 7 PM"/>
    <n v="5"/>
    <s v="Available"/>
    <s v="Alarm"/>
    <s v="88291"/>
    <d v="2024-09-05T00:00:00"/>
    <n v="9"/>
    <s v="Sep"/>
    <s v="685415"/>
    <s v="Jesse Myers"/>
    <s v="898"/>
    <n v="2094"/>
    <n v="2"/>
    <n v="1675.2"/>
    <n v="837.6"/>
    <n v="0.35"/>
    <n v="586.31999999999994"/>
    <n v="0.35"/>
    <s v="₹2 K"/>
  </r>
  <r>
    <s v="Maharashtra"/>
    <s v="Kolhapur"/>
    <s v="Women"/>
    <s v="Dresses"/>
    <s v="70"/>
    <s v="426534"/>
    <s v="Rented"/>
    <d v="2020-10-31T00:00:00"/>
    <n v="800"/>
    <s v="Lisa Krueger"/>
    <s v="M53"/>
    <s v="39816 Joshua Freeway North Christinetown, VA 94851"/>
    <s v="Landline"/>
    <s v="1702779075"/>
    <s v="10 AM - 7 PM"/>
    <n v="10"/>
    <s v="Not Available"/>
    <s v="CCTV, Alarm"/>
    <s v="84751"/>
    <d v="2024-09-05T00:00:00"/>
    <n v="9"/>
    <s v="Sep"/>
    <s v="546554"/>
    <s v="Mathew Forbes"/>
    <s v="861"/>
    <n v="2501"/>
    <n v="7"/>
    <n v="7002.8"/>
    <n v="1000.4"/>
    <n v="0.35"/>
    <n v="2450.98"/>
    <n v="0.35"/>
    <s v="₹7 K"/>
  </r>
  <r>
    <s v="Tamil Nadu"/>
    <s v="Chennai"/>
    <s v="Kids"/>
    <s v="Hoodies"/>
    <s v="52"/>
    <s v="424712"/>
    <s v="Owned"/>
    <d v="2020-01-31T00:00:00"/>
    <n v="950"/>
    <s v="Andrew Ford"/>
    <s v="M1"/>
    <s v="PSC 0168, Box 3365 APO AE 89909"/>
    <s v="Mobile"/>
    <s v="8405964896"/>
    <s v="11 AM - 8 PM"/>
    <n v="8"/>
    <s v="Not Available"/>
    <s v="Alarm"/>
    <s v="10464"/>
    <d v="2024-09-12T00:00:00"/>
    <n v="9"/>
    <s v="Sep"/>
    <s v="700978"/>
    <s v="Sean Lee"/>
    <s v="738"/>
    <n v="2637"/>
    <n v="6"/>
    <n v="6328.8"/>
    <n v="1054.8"/>
    <n v="0.28000000000000003"/>
    <n v="1772.0640000000003"/>
    <n v="0.28000000000000003"/>
    <s v="₹6 K"/>
  </r>
  <r>
    <s v="Kerala"/>
    <s v="Kochi"/>
    <s v="Kids"/>
    <s v="Jackets"/>
    <s v="45"/>
    <s v="408468"/>
    <s v="Owned"/>
    <d v="2024-10-17T00:00:00"/>
    <n v="1100"/>
    <s v="Christina Henderson"/>
    <s v="M3"/>
    <s v="04908 Benjamin Place Suite 468 West Angela, AL 35128"/>
    <s v="Landline"/>
    <s v="4345486446"/>
    <s v="10 AM - 9 PM"/>
    <n v="10"/>
    <s v="Not Available"/>
    <s v="Alarm"/>
    <s v="53577"/>
    <d v="2024-09-08T00:00:00"/>
    <n v="9"/>
    <s v="Sep"/>
    <s v="142731"/>
    <s v="Stacey Bush"/>
    <s v="448"/>
    <n v="986"/>
    <n v="4"/>
    <n v="1577.6000000000001"/>
    <n v="394.40000000000003"/>
    <n v="0.28000000000000003"/>
    <n v="441.72800000000007"/>
    <n v="0.28000000000000003"/>
    <s v="₹2 K"/>
  </r>
  <r>
    <s v="Maharashtra"/>
    <s v="Nashik"/>
    <s v="Men"/>
    <s v="T-Shirts"/>
    <s v="84"/>
    <s v="415960"/>
    <s v="Owned"/>
    <d v="2020-04-11T00:00:00"/>
    <n v="1100"/>
    <s v="Peter Barber"/>
    <s v="M59"/>
    <s v="954 Andrews Ville New Rebecca, IN 41792"/>
    <s v="Mobile"/>
    <s v="8233648603"/>
    <s v="9 AM - 8 PM"/>
    <n v="10"/>
    <s v="Not Available"/>
    <s v="CCTV, Alarm"/>
    <s v="70935"/>
    <d v="2024-09-23T00:00:00"/>
    <n v="9"/>
    <s v="Sep"/>
    <s v="518003"/>
    <s v="Clinton Walker"/>
    <s v="795"/>
    <n v="2086"/>
    <n v="4"/>
    <n v="3337.6000000000004"/>
    <n v="834.40000000000009"/>
    <n v="0.22"/>
    <n v="734.27200000000005"/>
    <n v="0.22"/>
    <s v="₹3 K"/>
  </r>
  <r>
    <s v="Maharashtra"/>
    <s v="Jalna"/>
    <s v="Women"/>
    <s v="Dresses"/>
    <s v="98"/>
    <s v="417419"/>
    <s v="Rented"/>
    <d v="2020-06-11T00:00:00"/>
    <n v="950"/>
    <s v="Theresa Norman"/>
    <s v="M20"/>
    <s v="1128 Brown Drives North Elizabeth, CO 72074"/>
    <s v="Landline"/>
    <s v="3465073895"/>
    <s v="10 AM - 7 PM"/>
    <n v="11"/>
    <s v="Available"/>
    <s v="CCTV"/>
    <s v="39150"/>
    <d v="2024-09-29T00:00:00"/>
    <n v="9"/>
    <s v="Sep"/>
    <s v="874440"/>
    <s v="Emily Roberts"/>
    <s v="214"/>
    <n v="1725"/>
    <n v="6"/>
    <n v="4140"/>
    <n v="690"/>
    <n v="0.35"/>
    <n v="1449"/>
    <n v="0.35"/>
    <s v="₹4 K"/>
  </r>
  <r>
    <s v="Andhra Pradesh"/>
    <s v="Visakhapatnam"/>
    <s v="Women"/>
    <s v="Dresses"/>
    <s v="72"/>
    <s v="404887"/>
    <s v="Rented"/>
    <d v="2023-01-03T00:00:00"/>
    <n v="950"/>
    <s v="Thomas Blevins"/>
    <s v="M92"/>
    <s v="866 Grant Ways Suite 315 Danielport, NC 27565"/>
    <s v="Mobile"/>
    <s v="6911317243"/>
    <s v="10 AM - 7 PM"/>
    <n v="8"/>
    <s v="Available"/>
    <s v="CCTV, Alarm"/>
    <s v="64442"/>
    <d v="2024-09-09T00:00:00"/>
    <n v="9"/>
    <s v="Sep"/>
    <s v="117912"/>
    <s v="Donna Lopez"/>
    <s v="539"/>
    <n v="1053"/>
    <n v="2"/>
    <n v="842.40000000000009"/>
    <n v="421.20000000000005"/>
    <n v="0.35"/>
    <n v="294.84000000000003"/>
    <n v="0.35"/>
    <s v="₹842.4"/>
  </r>
  <r>
    <s v="Maharashtra"/>
    <s v="Solapur"/>
    <s v="Men"/>
    <s v="Jackets"/>
    <s v="7"/>
    <s v="424742"/>
    <s v="Owned"/>
    <d v="2022-05-31T00:00:00"/>
    <n v="1100"/>
    <s v="Margaret Russell"/>
    <s v="M79"/>
    <s v="557 Mary Road Suite 143 Port Brenda, TX 51652"/>
    <s v="Landline"/>
    <s v="1275925061"/>
    <s v="11 AM - 8 PM"/>
    <n v="17"/>
    <s v="Not Available"/>
    <s v="CCTV"/>
    <s v="61793"/>
    <d v="2024-09-01T00:00:00"/>
    <n v="9"/>
    <s v="Sep"/>
    <s v="259293"/>
    <s v="Aaron Wallace"/>
    <s v="953"/>
    <n v="1102"/>
    <n v="4"/>
    <n v="1763.2"/>
    <n v="440.8"/>
    <n v="0.22"/>
    <n v="387.904"/>
    <n v="0.22"/>
    <s v="₹2 K"/>
  </r>
  <r>
    <s v="Puducherry"/>
    <s v="Pondicherry"/>
    <s v="Men"/>
    <s v="Pants"/>
    <s v="65"/>
    <s v="401187"/>
    <s v="Rented"/>
    <d v="2023-11-21T00:00:00"/>
    <n v="800"/>
    <s v="Rebecca Frank"/>
    <s v="M7"/>
    <s v="Unit 8997 Box 7143 DPO AP 41433"/>
    <s v="Landline"/>
    <s v="1572200290"/>
    <s v="9 AM - 8 PM"/>
    <n v="8"/>
    <s v="Available"/>
    <s v="CCTV"/>
    <s v="32320"/>
    <d v="2024-09-01T00:00:00"/>
    <n v="9"/>
    <s v="Sep"/>
    <s v="911116"/>
    <s v="Ronnie Moreno"/>
    <s v="483"/>
    <n v="957"/>
    <n v="4"/>
    <n v="1531.2"/>
    <n v="382.8"/>
    <n v="0.22"/>
    <n v="336.86400000000003"/>
    <n v="0.22"/>
    <s v="₹2 K"/>
  </r>
  <r>
    <s v="Jharkhand"/>
    <s v="Ranchi"/>
    <s v="Women"/>
    <s v="T-Shirts"/>
    <s v="95"/>
    <s v="433285"/>
    <s v="Owned"/>
    <d v="2024-10-01T00:00:00"/>
    <n v="950"/>
    <s v="Kurt Coleman"/>
    <s v="M45"/>
    <s v="PSC 8943, Box 6765 APO AP 08196"/>
    <s v="Landline"/>
    <s v="0173766012"/>
    <s v="11 AM - 8 PM"/>
    <n v="11"/>
    <s v="Not Available"/>
    <s v="Alarm"/>
    <s v="67336"/>
    <d v="2024-09-07T00:00:00"/>
    <n v="9"/>
    <s v="Sep"/>
    <s v="694415"/>
    <s v="Adam Wells"/>
    <s v="525"/>
    <n v="1974"/>
    <n v="6"/>
    <n v="4737.6000000000004"/>
    <n v="789.6"/>
    <n v="0.35"/>
    <n v="1658.16"/>
    <n v="0.35"/>
    <s v="₹5 K"/>
  </r>
  <r>
    <s v="Maharashtra"/>
    <s v="Aurangabad"/>
    <s v="Men"/>
    <s v="Skirts"/>
    <s v="6"/>
    <s v="431544"/>
    <s v="Rented"/>
    <d v="2023-07-03T00:00:00"/>
    <n v="800"/>
    <s v="Rose Martinez"/>
    <s v="M12"/>
    <s v="5245 Oconnor Trafficway Suite 472 South Kathleen, OR 01467"/>
    <s v="Landline"/>
    <s v="0284428457"/>
    <s v="10 AM - 7 PM"/>
    <n v="13"/>
    <s v="Available"/>
    <s v="Alarm"/>
    <s v="45662"/>
    <d v="2024-09-04T00:00:00"/>
    <n v="9"/>
    <s v="Sep"/>
    <s v="959376"/>
    <s v="Nicole Burke"/>
    <s v="362"/>
    <n v="1656"/>
    <n v="2"/>
    <n v="1324.8000000000002"/>
    <n v="662.40000000000009"/>
    <n v="0.22"/>
    <n v="291.45600000000002"/>
    <n v="0.22"/>
    <s v="₹1 K"/>
  </r>
  <r>
    <s v="Chandigarh"/>
    <s v="Chandigarh"/>
    <s v="Women"/>
    <s v="Hoodies"/>
    <s v="93"/>
    <s v="404651"/>
    <s v="Owned"/>
    <d v="2021-02-05T00:00:00"/>
    <n v="800"/>
    <s v="Shannon Campbell"/>
    <s v="M85"/>
    <s v="Unit 9421 Box 2671 DPO AP 88984"/>
    <s v="Mobile"/>
    <s v="6114334732"/>
    <s v="10 AM - 7 PM"/>
    <n v="15"/>
    <s v="Not Available"/>
    <s v="CCTV, Alarm"/>
    <s v="81116"/>
    <d v="2024-09-25T00:00:00"/>
    <n v="9"/>
    <s v="Sep"/>
    <s v="322125"/>
    <s v="Robert Manning"/>
    <s v="535"/>
    <n v="2194"/>
    <n v="2"/>
    <n v="1755.2"/>
    <n v="877.6"/>
    <n v="0.35"/>
    <n v="614.31999999999994"/>
    <n v="0.35"/>
    <s v="₹2 K"/>
  </r>
  <r>
    <s v="Telangana"/>
    <s v="Hyderabad"/>
    <s v="Women"/>
    <s v="Tops"/>
    <s v="75"/>
    <s v="421268"/>
    <s v="Rented"/>
    <d v="2020-09-30T00:00:00"/>
    <n v="950"/>
    <s v="Robert Brooks"/>
    <s v="M50"/>
    <s v="888 Rice Lakes Apt. 845 New William, VA 28863"/>
    <s v="Landline"/>
    <s v="5225712348"/>
    <s v="9 AM - 8 PM"/>
    <n v="12"/>
    <s v="Not Available"/>
    <s v="CCTV"/>
    <s v="10606"/>
    <d v="2024-09-12T00:00:00"/>
    <n v="9"/>
    <s v="Sep"/>
    <s v="982627"/>
    <s v="Nicholas Fernandez"/>
    <s v="370"/>
    <n v="825"/>
    <n v="2"/>
    <n v="660"/>
    <n v="330"/>
    <n v="0.35"/>
    <n v="230.99999999999997"/>
    <n v="0.35"/>
    <s v="₹660"/>
  </r>
  <r>
    <s v="Maharashtra"/>
    <s v="Satara"/>
    <s v="Women"/>
    <s v="Dresses"/>
    <s v="48"/>
    <s v="417371"/>
    <s v="Owned"/>
    <d v="2022-09-23T00:00:00"/>
    <n v="950"/>
    <s v="John Evans"/>
    <s v="M16"/>
    <s v="26722 Smith Dale Suite 153 North James, KY 22690"/>
    <s v="Mobile"/>
    <s v="9719749520"/>
    <s v="10 AM - 9 PM"/>
    <n v="8"/>
    <s v="Not Available"/>
    <s v="None"/>
    <s v="22201"/>
    <d v="2024-09-27T00:00:00"/>
    <n v="9"/>
    <s v="Sep"/>
    <s v="144497"/>
    <s v="Amber Carpenter"/>
    <s v="656"/>
    <n v="2496"/>
    <n v="1"/>
    <n v="998.40000000000009"/>
    <n v="998.40000000000009"/>
    <n v="0.35"/>
    <n v="349.44"/>
    <n v="0.35"/>
    <s v="₹998.4"/>
  </r>
  <r>
    <s v="Karnataka"/>
    <s v="Mysuru"/>
    <s v="Kids"/>
    <s v="Shirts"/>
    <s v="100"/>
    <s v="413164"/>
    <s v="Owned"/>
    <d v="2021-07-08T00:00:00"/>
    <n v="1200"/>
    <s v="Kimberly Richardson"/>
    <s v="M93"/>
    <s v="Unit 6560 Box 6452 DPO AP 68168"/>
    <s v="Landline"/>
    <s v="5291994445"/>
    <s v="9 AM - 8 PM"/>
    <n v="5"/>
    <s v="Available"/>
    <s v="CCTV"/>
    <s v="89228"/>
    <d v="2024-09-07T00:00:00"/>
    <n v="9"/>
    <s v="Sep"/>
    <s v="623827"/>
    <s v="Christian Roman"/>
    <s v="261"/>
    <n v="2524"/>
    <n v="1"/>
    <n v="1009.6"/>
    <n v="1009.6"/>
    <n v="0.28000000000000003"/>
    <n v="282.68800000000005"/>
    <n v="0.28000000000000003"/>
    <s v="₹1 K"/>
  </r>
  <r>
    <s v="Maharashtra"/>
    <s v="Pune"/>
    <s v="Kids"/>
    <s v="Hoodies"/>
    <s v="37"/>
    <s v="405698"/>
    <s v="Owned"/>
    <d v="2022-09-16T00:00:00"/>
    <n v="1200"/>
    <s v="Abigail Mooney"/>
    <s v="M78"/>
    <s v="68046 Norris Forks South Mark, ME 18406"/>
    <s v="Mobile"/>
    <s v="8701130668"/>
    <s v="10 AM - 9 PM"/>
    <n v="15"/>
    <s v="Not Available"/>
    <s v="None"/>
    <s v="54702"/>
    <d v="2024-09-23T00:00:00"/>
    <n v="9"/>
    <s v="Sep"/>
    <s v="910284"/>
    <s v="Sandra Snow"/>
    <s v="999"/>
    <n v="661"/>
    <n v="2"/>
    <n v="528.80000000000007"/>
    <n v="264.40000000000003"/>
    <n v="0.28000000000000003"/>
    <n v="148.06400000000002"/>
    <n v="0.28000000000000003"/>
    <s v="₹528.8"/>
  </r>
  <r>
    <s v="Maharashtra"/>
    <s v="Pune"/>
    <s v="Men"/>
    <s v="Shoes"/>
    <s v="60"/>
    <s v="432698"/>
    <s v="Rented"/>
    <d v="2022-10-01T00:00:00"/>
    <n v="1200"/>
    <s v="Nathan Stone"/>
    <s v="M11"/>
    <s v="446 Kelley Dale Apt. 265 West Dianaport, ID 84165"/>
    <s v="Landline"/>
    <s v="1301623172"/>
    <s v="10 AM - 9 PM"/>
    <n v="20"/>
    <s v="Not Available"/>
    <s v="CCTV"/>
    <s v="78406"/>
    <d v="2024-09-18T00:00:00"/>
    <n v="9"/>
    <s v="Sep"/>
    <s v="128440"/>
    <s v="Christopher Williamson"/>
    <s v="651"/>
    <n v="2612"/>
    <n v="1"/>
    <n v="1044.8"/>
    <n v="1044.8"/>
    <n v="0.22"/>
    <n v="229.85599999999999"/>
    <n v="0.22"/>
    <s v="₹1 K"/>
  </r>
  <r>
    <s v="Maharashtra"/>
    <s v="Aurangabad"/>
    <s v="Men"/>
    <s v="Hoodies"/>
    <s v="79"/>
    <s v="427110"/>
    <s v="Owned"/>
    <d v="2022-03-28T00:00:00"/>
    <n v="1200"/>
    <s v="Laura Holland"/>
    <s v="M34"/>
    <s v="095 Lauren Isle Suite 014 Kimberlyton, MS 85222"/>
    <s v="Landline"/>
    <s v="3770741338"/>
    <s v="10 AM - 9 PM"/>
    <n v="6"/>
    <s v="Available"/>
    <s v="CCTV, Alarm"/>
    <s v="90608"/>
    <d v="2024-09-28T00:00:00"/>
    <n v="9"/>
    <s v="Sep"/>
    <s v="261204"/>
    <s v="David Martin"/>
    <s v="448"/>
    <n v="1324"/>
    <n v="4"/>
    <n v="2118.4"/>
    <n v="529.6"/>
    <n v="0.22"/>
    <n v="466.048"/>
    <n v="0.22"/>
    <s v="₹2 K"/>
  </r>
  <r>
    <s v="Jammu and Kashmir"/>
    <s v="Jammu"/>
    <s v="Women"/>
    <s v="Dresses"/>
    <s v="34"/>
    <s v="413045"/>
    <s v="Rented"/>
    <d v="2023-04-25T00:00:00"/>
    <n v="1400"/>
    <s v="Emily Young"/>
    <s v="M90"/>
    <s v="PSC 1132, Box 0717 APO AE 98120"/>
    <s v="Landline"/>
    <s v="2627763954"/>
    <s v="10 AM - 9 PM"/>
    <n v="14"/>
    <s v="Available"/>
    <s v="Alarm"/>
    <s v="81536"/>
    <d v="2024-09-07T00:00:00"/>
    <n v="9"/>
    <s v="Sep"/>
    <s v="213716"/>
    <s v="Rachael Flores"/>
    <s v="740"/>
    <n v="2710"/>
    <n v="3"/>
    <n v="3252"/>
    <n v="1084"/>
    <n v="0.35"/>
    <n v="1138.1999999999998"/>
    <n v="0.35"/>
    <s v="₹3 K"/>
  </r>
  <r>
    <s v="Tamil Nadu"/>
    <s v="Coimbatore"/>
    <s v="Women"/>
    <s v="Dresses"/>
    <s v="64"/>
    <s v="401888"/>
    <s v="Owned"/>
    <d v="2020-06-25T00:00:00"/>
    <n v="1400"/>
    <s v="Lisa Jacobs"/>
    <s v="M63"/>
    <s v="26474 Emma Cape Suttontown, IL 48311"/>
    <s v="Mobile"/>
    <s v="6425339839"/>
    <s v="9 AM - 8 PM"/>
    <n v="14"/>
    <s v="Not Available"/>
    <s v="CCTV"/>
    <s v="63978"/>
    <d v="2024-09-05T00:00:00"/>
    <n v="9"/>
    <s v="Sep"/>
    <s v="675521"/>
    <s v="William Estes"/>
    <s v="654"/>
    <n v="2540"/>
    <n v="2"/>
    <n v="2032"/>
    <n v="1016"/>
    <n v="0.35"/>
    <n v="711.19999999999993"/>
    <n v="0.35"/>
    <s v="₹2 K"/>
  </r>
  <r>
    <s v="Uttar Pradesh"/>
    <s v="Noida"/>
    <s v="Men"/>
    <s v="T-Shirts"/>
    <s v="89"/>
    <s v="420947"/>
    <s v="Owned"/>
    <d v="2021-06-04T00:00:00"/>
    <n v="800"/>
    <s v="Tamara Burns"/>
    <s v="M33"/>
    <s v="498 Rice Garden Smithstad, WA 88157"/>
    <s v="Landline"/>
    <s v="2062733996"/>
    <s v="11 AM - 8 PM"/>
    <n v="14"/>
    <s v="Not Available"/>
    <s v="CCTV, Alarm"/>
    <s v="63771"/>
    <d v="2024-09-22T00:00:00"/>
    <n v="9"/>
    <s v="Sep"/>
    <s v="268481"/>
    <s v="Daniel Ochoa"/>
    <s v="344"/>
    <n v="1085"/>
    <n v="8"/>
    <n v="3472"/>
    <n v="434"/>
    <n v="0.22"/>
    <n v="763.84"/>
    <n v="0.22"/>
    <s v="₹3 K"/>
  </r>
  <r>
    <s v="Maharashtra"/>
    <s v="Jalna"/>
    <s v="Men"/>
    <s v="Skirts"/>
    <s v="41"/>
    <s v="423262"/>
    <s v="Rented"/>
    <d v="2021-05-14T00:00:00"/>
    <n v="1000"/>
    <s v="Kevin King"/>
    <s v="M46"/>
    <s v="497 Jose Pine Suite 171 Trevinoshire, NJ 59349"/>
    <s v="Landline"/>
    <s v="4126358685"/>
    <s v="11 AM - 8 PM"/>
    <n v="18"/>
    <s v="Available"/>
    <s v="Alarm"/>
    <s v="70014"/>
    <d v="2024-09-24T00:00:00"/>
    <n v="9"/>
    <s v="Sep"/>
    <s v="410039"/>
    <s v="Patrick Ryan"/>
    <s v="427"/>
    <n v="2130"/>
    <n v="5"/>
    <n v="4260"/>
    <n v="852"/>
    <n v="0.22"/>
    <n v="937.2"/>
    <n v="0.22"/>
    <s v="₹4 K"/>
  </r>
  <r>
    <s v="Goa"/>
    <s v="Goa"/>
    <s v="Women"/>
    <s v="Shirts"/>
    <s v="47"/>
    <s v="401589"/>
    <s v="Rented"/>
    <d v="2024-01-14T00:00:00"/>
    <n v="1000"/>
    <s v="Angela Prince"/>
    <s v="M41"/>
    <s v="102 Dominguez Roads Apt. 683 Yatesside, ND 91150"/>
    <s v="Landline"/>
    <s v="15723798237"/>
    <s v="11 AM - 8 PM"/>
    <n v="4"/>
    <s v="Available"/>
    <s v="CCTV, Alarm"/>
    <s v="10106"/>
    <d v="2024-09-25T00:00:00"/>
    <n v="9"/>
    <s v="Sep"/>
    <s v="908665"/>
    <s v="Charles Hill"/>
    <s v="266"/>
    <n v="522"/>
    <n v="7"/>
    <n v="1461.6000000000001"/>
    <n v="208.8"/>
    <n v="0.35"/>
    <n v="511.56"/>
    <n v="0.35"/>
    <s v="₹1 K"/>
  </r>
  <r>
    <s v="Madhya Pradesh"/>
    <s v="Indore"/>
    <s v="Women"/>
    <s v="Tops"/>
    <s v="45"/>
    <s v="413668"/>
    <s v="Owned"/>
    <d v="2023-08-10T00:00:00"/>
    <n v="1400"/>
    <s v="Christina Yates"/>
    <s v="M100"/>
    <s v="596 William Burg West Julie, AZ 98017"/>
    <s v="Landline"/>
    <s v="16106546679"/>
    <s v="10 AM - 7 PM"/>
    <n v="11"/>
    <s v="Available"/>
    <s v="None"/>
    <s v="14667"/>
    <d v="2024-09-19T00:00:00"/>
    <n v="9"/>
    <s v="Sep"/>
    <s v="669420"/>
    <s v="Jennifer Gibbs"/>
    <s v="449"/>
    <n v="1505"/>
    <n v="6"/>
    <n v="3612"/>
    <n v="602"/>
    <n v="0.35"/>
    <n v="1264.1999999999998"/>
    <n v="0.35"/>
    <s v="₹4 K"/>
  </r>
  <r>
    <s v="Madhya Pradesh"/>
    <s v="Bhopal"/>
    <s v="Men"/>
    <s v="Dresses"/>
    <s v="56"/>
    <s v="424914"/>
    <s v="Owned"/>
    <d v="2023-12-23T00:00:00"/>
    <n v="1400"/>
    <s v="Holly Moore"/>
    <s v="M8"/>
    <s v="6929 Small Village Apt. 833 Jacquelinebury, NC 09832"/>
    <s v="Landline"/>
    <s v="13991459867"/>
    <s v="10 AM - 7 PM"/>
    <n v="14"/>
    <s v="Available"/>
    <s v="CCTV"/>
    <s v="19671"/>
    <d v="2024-09-02T00:00:00"/>
    <n v="9"/>
    <s v="Sep"/>
    <s v="580616"/>
    <s v="Kyle Monroe"/>
    <s v="890"/>
    <n v="1850"/>
    <n v="8"/>
    <n v="5920"/>
    <n v="740"/>
    <n v="0.22"/>
    <n v="1302.4000000000001"/>
    <n v="0.22"/>
    <s v="₹6 K"/>
  </r>
  <r>
    <s v="Uttar Pradesh"/>
    <s v="Kanpur"/>
    <s v="Kids"/>
    <s v="Jackets"/>
    <s v="44"/>
    <s v="413481"/>
    <s v="Owned"/>
    <d v="2022-08-01T00:00:00"/>
    <n v="1100"/>
    <s v="Eugene Adams"/>
    <s v="M63"/>
    <s v="USCGC Russell FPO AE 72235"/>
    <s v="Landline"/>
    <s v="10521134926"/>
    <s v="10 AM - 9 PM"/>
    <n v="3"/>
    <s v="Not Available"/>
    <s v="None"/>
    <s v="27444"/>
    <d v="2024-09-24T00:00:00"/>
    <n v="9"/>
    <s v="Sep"/>
    <s v="743012"/>
    <s v="Nicole Turner"/>
    <s v="426"/>
    <n v="2503"/>
    <n v="5"/>
    <n v="5006"/>
    <n v="1001.2"/>
    <n v="0.28000000000000003"/>
    <n v="1401.68"/>
    <n v="0.28000000000000003"/>
    <s v="₹5 K"/>
  </r>
  <r>
    <s v="Gujarat"/>
    <s v="Surat"/>
    <s v="Men"/>
    <s v="Skirts"/>
    <s v="76"/>
    <s v="421990"/>
    <s v="Owned"/>
    <d v="2020-12-11T00:00:00"/>
    <n v="1300"/>
    <s v="Amy Ryan"/>
    <s v="M68"/>
    <s v="159 Wagner Junction Apt. 680 Brandonstad, KY 18658"/>
    <s v="Landline"/>
    <s v="3207120688"/>
    <s v="11 AM - 8 PM"/>
    <n v="14"/>
    <s v="Available"/>
    <s v="CCTV"/>
    <s v="32337"/>
    <d v="2024-09-28T00:00:00"/>
    <n v="9"/>
    <s v="Sep"/>
    <s v="846346"/>
    <s v="Sean Clarke"/>
    <s v="534"/>
    <n v="2378"/>
    <n v="8"/>
    <n v="7609.6"/>
    <n v="951.2"/>
    <n v="0.22"/>
    <n v="1674.1120000000001"/>
    <n v="0.22"/>
    <s v="₹8 K"/>
  </r>
  <r>
    <s v="Uttar Pradesh"/>
    <s v="Meerut"/>
    <s v="Kids"/>
    <s v="Skirts"/>
    <s v="98"/>
    <s v="403999"/>
    <s v="Rented"/>
    <d v="2024-11-07T00:00:00"/>
    <n v="1000"/>
    <s v="Kimberly May"/>
    <s v="M67"/>
    <s v="139 Morris Bypass Willistown, KS 17018"/>
    <s v="Mobile"/>
    <s v="9829533399"/>
    <s v="10 AM - 9 PM"/>
    <n v="7"/>
    <s v="Available"/>
    <s v="None"/>
    <s v="36880"/>
    <d v="2024-09-26T00:00:00"/>
    <n v="9"/>
    <s v="Sep"/>
    <s v="316270"/>
    <s v="Steven Huang"/>
    <s v="363"/>
    <n v="2227"/>
    <n v="6"/>
    <n v="5344.8"/>
    <n v="890.80000000000007"/>
    <n v="0.28000000000000003"/>
    <n v="1496.5440000000001"/>
    <n v="0.28000000000000003"/>
    <s v="₹5 K"/>
  </r>
  <r>
    <s v="Uttar Pradesh"/>
    <s v="Noida"/>
    <s v="Kids"/>
    <s v="Sweaters"/>
    <s v="49"/>
    <s v="411320"/>
    <s v="Rented"/>
    <d v="2020-07-17T00:00:00"/>
    <n v="1000"/>
    <s v="Sean Rogers"/>
    <s v="M14"/>
    <s v="9408 Castillo Squares Jeffburgh, OH 43060"/>
    <s v="Landline"/>
    <s v="5854704529"/>
    <s v="11 AM - 8 PM"/>
    <n v="18"/>
    <s v="Not Available"/>
    <s v="CCTV"/>
    <s v="16094"/>
    <d v="2024-09-05T00:00:00"/>
    <n v="9"/>
    <s v="Sep"/>
    <s v="959452"/>
    <s v="Kyle Wright"/>
    <s v="784"/>
    <n v="1271"/>
    <n v="3"/>
    <n v="1525.2"/>
    <n v="508.40000000000003"/>
    <n v="0.28000000000000003"/>
    <n v="427.05600000000004"/>
    <n v="0.28000000000000003"/>
    <s v="₹2 K"/>
  </r>
  <r>
    <s v="Maharashtra"/>
    <s v="Kolhapur"/>
    <s v="Men"/>
    <s v="Hoodies"/>
    <s v="49"/>
    <s v="414686"/>
    <s v="Rented"/>
    <d v="2022-11-23T00:00:00"/>
    <n v="1200"/>
    <s v="Mrs. Dana Clark"/>
    <s v="M24"/>
    <s v="817 Kara Fort Suite 106 New Josephmouth, NY 33246"/>
    <s v="Landline"/>
    <s v="5441634385"/>
    <s v="10 AM - 9 PM"/>
    <n v="4"/>
    <s v="Not Available"/>
    <s v="Alarm"/>
    <s v="90499"/>
    <d v="2024-09-06T00:00:00"/>
    <n v="9"/>
    <s v="Sep"/>
    <s v="844781"/>
    <s v="Gregory Jones"/>
    <s v="921"/>
    <n v="2267"/>
    <n v="7"/>
    <n v="6347.6"/>
    <n v="906.80000000000007"/>
    <n v="0.22"/>
    <n v="1396.472"/>
    <n v="0.22"/>
    <s v="₹6 K"/>
  </r>
  <r>
    <s v="Gujarat"/>
    <s v="Ahmedabad"/>
    <s v="Kids"/>
    <s v="Jackets"/>
    <s v="22"/>
    <s v="424042"/>
    <s v="Rented"/>
    <d v="2021-09-01T00:00:00"/>
    <n v="1200"/>
    <s v="Connor Anderson"/>
    <s v="M66"/>
    <s v="06461 May Court Suite 090 North Nicole, CT 86144"/>
    <s v="Landline"/>
    <s v="1007649806"/>
    <s v="9 AM - 8 PM"/>
    <n v="20"/>
    <s v="Not Available"/>
    <s v="CCTV, Alarm"/>
    <s v="20947"/>
    <d v="2024-09-09T00:00:00"/>
    <n v="9"/>
    <s v="Sep"/>
    <s v="891202"/>
    <s v="Amanda Castillo"/>
    <s v="258"/>
    <n v="887"/>
    <n v="6"/>
    <n v="2128.8000000000002"/>
    <n v="354.8"/>
    <n v="0.28000000000000003"/>
    <n v="596.06400000000008"/>
    <n v="0.28000000000000003"/>
    <s v="₹2 K"/>
  </r>
  <r>
    <s v="Andhra Pradesh"/>
    <s v="Visakhapatnam"/>
    <s v="Men"/>
    <s v="Hoodies"/>
    <s v="1"/>
    <s v="417885"/>
    <s v="Owned"/>
    <d v="2020-09-29T00:00:00"/>
    <n v="1400"/>
    <s v="Derrick Alvarado"/>
    <s v="M28"/>
    <s v="88188 Nancy Mills Suite 157 Smithmouth, OH 48050"/>
    <s v="Mobile"/>
    <s v="8264785416"/>
    <s v="10 AM - 7 PM"/>
    <n v="10"/>
    <s v="Available"/>
    <s v="Alarm"/>
    <s v="27952"/>
    <d v="2024-09-01T00:00:00"/>
    <n v="9"/>
    <s v="Sep"/>
    <s v="363406"/>
    <s v="Andrew Thomas"/>
    <s v="866"/>
    <n v="1804"/>
    <n v="3"/>
    <n v="2164.8000000000002"/>
    <n v="721.6"/>
    <n v="0.22"/>
    <n v="476.25600000000003"/>
    <n v="0.22"/>
    <s v="₹2 K"/>
  </r>
  <r>
    <s v="Gujarat"/>
    <s v="Rajkot"/>
    <s v="Women"/>
    <s v="Tops"/>
    <s v="38"/>
    <s v="428537"/>
    <s v="Rented"/>
    <d v="2021-01-06T00:00:00"/>
    <n v="950"/>
    <s v="Jennifer Ali"/>
    <s v="M47"/>
    <s v="3745 Thompson Roads Suite 264 Gonzalezstad, NJ 61791"/>
    <s v="Landline"/>
    <s v="0424045728"/>
    <s v="9 AM - 8 PM"/>
    <n v="6"/>
    <s v="Available"/>
    <s v="Alarm"/>
    <s v="88176"/>
    <d v="2024-09-07T00:00:00"/>
    <n v="9"/>
    <s v="Sep"/>
    <s v="610220"/>
    <s v="Stacy Chavez"/>
    <s v="538"/>
    <n v="605"/>
    <n v="5"/>
    <n v="1210"/>
    <n v="242"/>
    <n v="0.35"/>
    <n v="423.5"/>
    <n v="0.35"/>
    <s v="₹1 K"/>
  </r>
  <r>
    <s v="Jammu and Kashmir"/>
    <s v="Jammu"/>
    <s v="Kids"/>
    <s v="Pants"/>
    <s v="60"/>
    <s v="409982"/>
    <s v="Owned"/>
    <d v="2020-10-05T00:00:00"/>
    <n v="1100"/>
    <s v="Christopher Byrd"/>
    <s v="M84"/>
    <s v="0139 Reid Union Suite 344 Jessicaside, KS 72565"/>
    <s v="Mobile"/>
    <s v="6368151810"/>
    <s v="10 AM - 7 PM"/>
    <n v="18"/>
    <s v="Available"/>
    <s v="None"/>
    <s v="83132"/>
    <d v="2024-09-30T00:00:00"/>
    <n v="9"/>
    <s v="Sep"/>
    <s v="275444"/>
    <s v="Brian Walters"/>
    <s v="783"/>
    <n v="527"/>
    <n v="7"/>
    <n v="1475.6000000000001"/>
    <n v="210.8"/>
    <n v="0.28000000000000003"/>
    <n v="413.16800000000006"/>
    <n v="0.28000000000000003"/>
    <s v="₹1 K"/>
  </r>
  <r>
    <s v="Gujarat"/>
    <s v="Surat"/>
    <s v="Men"/>
    <s v="Skirts"/>
    <s v="5"/>
    <s v="435920"/>
    <s v="Owned"/>
    <d v="2024-06-06T00:00:00"/>
    <n v="1200"/>
    <s v="Ryan Garza"/>
    <s v="M57"/>
    <s v="Unit 4450 Box 9527 DPO AP 96204"/>
    <s v="Landline"/>
    <s v="0516621069"/>
    <s v="10 AM - 7 PM"/>
    <n v="6"/>
    <s v="Available"/>
    <s v="Alarm"/>
    <s v="65174"/>
    <d v="2024-09-27T00:00:00"/>
    <n v="9"/>
    <s v="Sep"/>
    <s v="460555"/>
    <s v="Kelly White"/>
    <s v="358"/>
    <n v="1532"/>
    <n v="7"/>
    <n v="4289.6000000000004"/>
    <n v="612.80000000000007"/>
    <n v="0.22"/>
    <n v="943.7120000000001"/>
    <n v="0.22"/>
    <s v="₹4 K"/>
  </r>
  <r>
    <s v="Chandigarh"/>
    <s v="Chandigarh"/>
    <s v="Men"/>
    <s v="Shoes"/>
    <s v="79"/>
    <s v="421091"/>
    <s v="Rented"/>
    <d v="2021-06-20T00:00:00"/>
    <n v="1000"/>
    <s v="Rebecca Robinson"/>
    <s v="M1"/>
    <s v="500 Parker Fords Johnhaven, DC 12306"/>
    <s v="Landline"/>
    <s v="10247299448"/>
    <s v="10 AM - 7 PM"/>
    <n v="6"/>
    <s v="Available"/>
    <s v="Alarm"/>
    <s v="89439"/>
    <d v="2024-09-17T00:00:00"/>
    <n v="9"/>
    <s v="Sep"/>
    <s v="119655"/>
    <s v="Destiny Lopez"/>
    <s v="962"/>
    <n v="2272"/>
    <n v="3"/>
    <n v="2726.4"/>
    <n v="908.80000000000007"/>
    <n v="0.22"/>
    <n v="599.80799999999999"/>
    <n v="0.22"/>
    <s v="₹3 K"/>
  </r>
  <r>
    <s v="Goa"/>
    <s v="Goa"/>
    <s v="Kids"/>
    <s v="Skirts"/>
    <s v="67"/>
    <s v="427829"/>
    <s v="Rented"/>
    <d v="2022-11-18T00:00:00"/>
    <n v="800"/>
    <s v="Renee Murphy"/>
    <s v="M70"/>
    <s v="3628 William Locks Suite 295 East James, MN 62988"/>
    <s v="Mobile"/>
    <s v="8938135176"/>
    <s v="10 AM - 9 PM"/>
    <n v="4"/>
    <s v="Not Available"/>
    <s v="CCTV"/>
    <s v="24290"/>
    <d v="2024-09-28T00:00:00"/>
    <n v="9"/>
    <s v="Sep"/>
    <s v="743139"/>
    <s v="Heather Peterson"/>
    <s v="540"/>
    <n v="1418"/>
    <n v="5"/>
    <n v="2836"/>
    <n v="567.20000000000005"/>
    <n v="0.28000000000000003"/>
    <n v="794.08"/>
    <n v="0.28000000000000003"/>
    <s v="₹3 K"/>
  </r>
  <r>
    <s v="Uttar Pradesh"/>
    <s v="Noida"/>
    <s v="Men"/>
    <s v="T-Shirts"/>
    <s v="36"/>
    <s v="407488"/>
    <s v="Owned"/>
    <d v="2021-12-05T00:00:00"/>
    <n v="1100"/>
    <s v="William Gutierrez"/>
    <s v="M57"/>
    <s v="3495 Oneill Fords East Melanietown, NJ 12587"/>
    <s v="Landline"/>
    <s v="3506155467"/>
    <s v="9 AM - 8 PM"/>
    <n v="9"/>
    <s v="Not Available"/>
    <s v="None"/>
    <s v="62829"/>
    <d v="2024-09-06T00:00:00"/>
    <n v="9"/>
    <s v="Sep"/>
    <s v="407152"/>
    <s v="Kaitlin Sutton"/>
    <s v="729"/>
    <n v="2160"/>
    <n v="4"/>
    <n v="3456"/>
    <n v="864"/>
    <n v="0.22"/>
    <n v="760.32"/>
    <n v="0.22"/>
    <s v="₹3 K"/>
  </r>
  <r>
    <s v="Maharashtra"/>
    <s v="Solapur"/>
    <s v="Kids"/>
    <s v="Hoodies"/>
    <s v="38"/>
    <s v="427739"/>
    <s v="Rented"/>
    <d v="2021-09-30T00:00:00"/>
    <n v="1000"/>
    <s v="Kathleen Jackson"/>
    <s v="M82"/>
    <s v="2253 Michael Haven Apt. 085 New Rachel, AL 71010"/>
    <s v="Landline"/>
    <s v="5615878820"/>
    <s v="10 AM - 9 PM"/>
    <n v="4"/>
    <s v="Available"/>
    <s v="None"/>
    <s v="35902"/>
    <d v="2024-09-21T00:00:00"/>
    <n v="9"/>
    <s v="Sep"/>
    <s v="454459"/>
    <s v="Sarah Rosales"/>
    <s v="532"/>
    <n v="2879"/>
    <n v="4"/>
    <n v="4606.4000000000005"/>
    <n v="1151.6000000000001"/>
    <n v="0.28000000000000003"/>
    <n v="1289.7920000000004"/>
    <n v="0.28000000000000003"/>
    <s v="₹5 K"/>
  </r>
  <r>
    <s v="Uttar Pradesh"/>
    <s v="Noida"/>
    <s v="Women"/>
    <s v="Shoes"/>
    <s v="87"/>
    <s v="410911"/>
    <s v="Owned"/>
    <d v="2022-02-27T00:00:00"/>
    <n v="800"/>
    <s v="Christopher Bradley"/>
    <s v="M72"/>
    <s v="702 Johnson Wells Catherinefurt, LA 23199"/>
    <s v="Landline"/>
    <s v="1473386371"/>
    <s v="10 AM - 7 PM"/>
    <n v="10"/>
    <s v="Not Available"/>
    <s v="CCTV, Alarm"/>
    <s v="67599"/>
    <d v="2024-09-01T00:00:00"/>
    <n v="9"/>
    <s v="Sep"/>
    <s v="840955"/>
    <s v="Denise Lewis"/>
    <s v="363"/>
    <n v="2321"/>
    <n v="2"/>
    <n v="1856.8000000000002"/>
    <n v="928.40000000000009"/>
    <n v="0.35"/>
    <n v="649.88"/>
    <n v="0.35"/>
    <s v="₹2 K"/>
  </r>
  <r>
    <s v="Uttar Pradesh"/>
    <s v="Meerut"/>
    <s v="Men"/>
    <s v="Sweaters"/>
    <s v="4"/>
    <s v="401869"/>
    <s v="Owned"/>
    <d v="2023-01-29T00:00:00"/>
    <n v="950"/>
    <s v="Suzanne Nelson"/>
    <s v="M87"/>
    <s v="46294 Richard Corner Williamsborough, FL 91428"/>
    <s v="Landline"/>
    <s v="4751805877"/>
    <s v="11 AM - 8 PM"/>
    <n v="18"/>
    <s v="Available"/>
    <s v="CCTV, Alarm"/>
    <s v="43638"/>
    <d v="2024-09-14T00:00:00"/>
    <n v="9"/>
    <s v="Sep"/>
    <s v="781121"/>
    <s v="Andrew Ward"/>
    <s v="374"/>
    <n v="2568"/>
    <n v="1"/>
    <n v="1027.2"/>
    <n v="1027.2"/>
    <n v="0.22"/>
    <n v="225.98400000000001"/>
    <n v="0.22"/>
    <s v="₹1 K"/>
  </r>
  <r>
    <s v="Goa"/>
    <s v="Goa"/>
    <s v="Kids"/>
    <s v="Jeans"/>
    <s v="98"/>
    <s v="412916"/>
    <s v="Rented"/>
    <d v="2020-11-01T00:00:00"/>
    <n v="950"/>
    <s v="James Haas"/>
    <s v="M19"/>
    <s v="74645 Stanton Valley Suite 816 Rangelburgh, NY 93759"/>
    <s v="Landline"/>
    <s v="1028904078"/>
    <s v="10 AM - 9 PM"/>
    <n v="3"/>
    <s v="Not Available"/>
    <s v="CCTV"/>
    <s v="46394"/>
    <d v="2024-09-30T00:00:00"/>
    <n v="9"/>
    <s v="Sep"/>
    <s v="271035"/>
    <s v="Megan Davenport DDS"/>
    <s v="943"/>
    <n v="1542"/>
    <n v="6"/>
    <n v="3700.8"/>
    <n v="616.80000000000007"/>
    <n v="0.28000000000000003"/>
    <n v="1036.2240000000002"/>
    <n v="0.28000000000000003"/>
    <s v="₹4 K"/>
  </r>
  <r>
    <s v="Goa"/>
    <s v="Goa"/>
    <s v="Women"/>
    <s v="Jackets"/>
    <s v="51"/>
    <s v="412171"/>
    <s v="Owned"/>
    <d v="2020-06-14T00:00:00"/>
    <n v="1400"/>
    <s v="Veronica Potts"/>
    <s v="M67"/>
    <s v="2986 Rogers Road Paulahaven, PA 82906"/>
    <s v="Landline"/>
    <s v="2901941921"/>
    <s v="9 AM - 8 PM"/>
    <n v="12"/>
    <s v="Available"/>
    <s v="Alarm"/>
    <s v="59274"/>
    <d v="2024-09-28T00:00:00"/>
    <n v="9"/>
    <s v="Sep"/>
    <s v="697390"/>
    <s v="Jacqueline Sutton"/>
    <s v="415"/>
    <n v="973"/>
    <n v="8"/>
    <n v="3113.6000000000004"/>
    <n v="389.20000000000005"/>
    <n v="0.35"/>
    <n v="1089.76"/>
    <n v="0.35"/>
    <s v="₹3 K"/>
  </r>
  <r>
    <s v="West Bengal"/>
    <s v="Kolkata"/>
    <s v="Men"/>
    <s v="Skirts"/>
    <s v="44"/>
    <s v="435779"/>
    <s v="Rented"/>
    <d v="2023-04-12T00:00:00"/>
    <n v="1300"/>
    <s v="Michael Peters"/>
    <s v="M61"/>
    <s v="696 Mcintosh Via Apt. 508 Josephfort, NE 52007"/>
    <s v="Landline"/>
    <s v="5519849977"/>
    <s v="11 AM - 8 PM"/>
    <n v="19"/>
    <s v="Not Available"/>
    <s v="None"/>
    <s v="70535"/>
    <d v="2024-09-29T00:00:00"/>
    <n v="9"/>
    <s v="Sep"/>
    <s v="508324"/>
    <s v="Cassandra Hutchinson"/>
    <s v="218"/>
    <n v="1372"/>
    <n v="1"/>
    <n v="548.80000000000007"/>
    <n v="548.80000000000007"/>
    <n v="0.22"/>
    <n v="120.73600000000002"/>
    <n v="0.22"/>
    <s v="₹548.8"/>
  </r>
  <r>
    <s v="Maharashtra"/>
    <s v="Mumbai"/>
    <s v="Kids"/>
    <s v="Pants"/>
    <s v="28"/>
    <s v="423447"/>
    <s v="Rented"/>
    <d v="2024-07-31T00:00:00"/>
    <n v="800"/>
    <s v="Andrew Lane"/>
    <s v="M19"/>
    <s v="821 Regina Hollow West Thomasberg, NV 42676"/>
    <s v="Landline"/>
    <s v="2153615268"/>
    <s v="10 AM - 7 PM"/>
    <n v="4"/>
    <s v="Available"/>
    <s v="CCTV, Alarm"/>
    <s v="18977"/>
    <d v="2024-09-16T00:00:00"/>
    <n v="9"/>
    <s v="Sep"/>
    <s v="919332"/>
    <s v="Sean Schmidt"/>
    <s v="214"/>
    <n v="1028"/>
    <n v="6"/>
    <n v="2467.2000000000003"/>
    <n v="411.20000000000005"/>
    <n v="0.28000000000000003"/>
    <n v="690.81600000000014"/>
    <n v="0.28000000000000003"/>
    <s v="₹2 K"/>
  </r>
  <r>
    <s v="Karnataka"/>
    <s v="Mysuru"/>
    <s v="Kids"/>
    <s v="Jackets"/>
    <s v="20"/>
    <s v="401602"/>
    <s v="Rented"/>
    <d v="2020-12-29T00:00:00"/>
    <n v="1000"/>
    <s v="Brandi Carroll"/>
    <s v="M83"/>
    <s v="956 Rogers Fall Suite 879 Mckinneyville, KY 06045"/>
    <s v="Landline"/>
    <s v="4700776043"/>
    <s v="10 AM - 9 PM"/>
    <n v="20"/>
    <s v="Available"/>
    <s v="Alarm"/>
    <s v="57017"/>
    <d v="2024-09-28T00:00:00"/>
    <n v="9"/>
    <s v="Sep"/>
    <s v="524462"/>
    <s v="David Wells"/>
    <s v="966"/>
    <n v="861"/>
    <n v="3"/>
    <n v="1033.2"/>
    <n v="344.40000000000003"/>
    <n v="0.28000000000000003"/>
    <n v="289.29600000000005"/>
    <n v="0.28000000000000003"/>
    <s v="₹1 K"/>
  </r>
  <r>
    <s v="Goa"/>
    <s v="Goa"/>
    <s v="Women"/>
    <s v="Shoes"/>
    <s v="84"/>
    <s v="419985"/>
    <s v="Owned"/>
    <d v="2021-11-10T00:00:00"/>
    <n v="1100"/>
    <s v="Rachel Edwards"/>
    <s v="M22"/>
    <s v="500 Steven Key Suite 028 Erichaven, VT 57673"/>
    <s v="Mobile"/>
    <s v="9347274768"/>
    <s v="10 AM - 7 PM"/>
    <n v="5"/>
    <s v="Available"/>
    <s v="Alarm"/>
    <s v="42883"/>
    <d v="2024-09-21T00:00:00"/>
    <n v="9"/>
    <s v="Sep"/>
    <s v="935754"/>
    <s v="Victoria Oneal"/>
    <s v="476"/>
    <n v="2226"/>
    <n v="5"/>
    <n v="4452"/>
    <n v="890.4"/>
    <n v="0.35"/>
    <n v="1558.1999999999998"/>
    <n v="0.35"/>
    <s v="₹4 K"/>
  </r>
  <r>
    <s v="Karnataka"/>
    <s v="Bengaluru"/>
    <s v="Kids"/>
    <s v="Sweaters"/>
    <s v="9"/>
    <s v="412023"/>
    <s v="Owned"/>
    <d v="2024-06-09T00:00:00"/>
    <n v="1000"/>
    <s v="Sarah Green"/>
    <s v="M78"/>
    <s v="Unit 8474 Box 8389 DPO AA 78935"/>
    <s v="Mobile"/>
    <s v="9945488423"/>
    <s v="10 AM - 9 PM"/>
    <n v="11"/>
    <s v="Available"/>
    <s v="Alarm"/>
    <s v="26634"/>
    <d v="2024-09-22T00:00:00"/>
    <n v="9"/>
    <s v="Sep"/>
    <s v="989927"/>
    <s v="Jeremy Lucas"/>
    <s v="955"/>
    <n v="2418"/>
    <n v="6"/>
    <n v="5803.2000000000007"/>
    <n v="967.20000000000016"/>
    <n v="0.28000000000000003"/>
    <n v="1624.8960000000004"/>
    <n v="0.28000000000000003"/>
    <s v="₹6 K"/>
  </r>
  <r>
    <s v="Karnataka"/>
    <s v="Bengaluru"/>
    <s v="Kids"/>
    <s v="T-Shirts"/>
    <s v="20"/>
    <s v="422504"/>
    <s v="Rented"/>
    <d v="2023-09-27T00:00:00"/>
    <n v="950"/>
    <s v="Leslie May"/>
    <s v="M78"/>
    <s v="3458 Gary Hollow Carsonstad, VA 53400"/>
    <s v="Landline"/>
    <s v="18048984208"/>
    <s v="10 AM - 9 PM"/>
    <n v="13"/>
    <s v="Available"/>
    <s v="None"/>
    <s v="20241"/>
    <d v="2024-09-23T00:00:00"/>
    <n v="9"/>
    <s v="Sep"/>
    <s v="165419"/>
    <s v="Paul Maynard"/>
    <s v="977"/>
    <n v="1057"/>
    <n v="6"/>
    <n v="2536.8000000000002"/>
    <n v="422.8"/>
    <n v="0.28000000000000003"/>
    <n v="710.30400000000009"/>
    <n v="0.28000000000000003"/>
    <s v="₹3 K"/>
  </r>
  <r>
    <s v="Goa"/>
    <s v="Goa"/>
    <s v="Women"/>
    <s v="Hoodies"/>
    <s v="71"/>
    <s v="420654"/>
    <s v="Rented"/>
    <d v="2020-05-02T00:00:00"/>
    <n v="1400"/>
    <s v="Keith Gay"/>
    <s v="M43"/>
    <s v="00020 Eddie Parkway East Christopher, IA 50952"/>
    <s v="Landline"/>
    <s v="4497970164"/>
    <s v="10 AM - 7 PM"/>
    <n v="11"/>
    <s v="Available"/>
    <s v="CCTV"/>
    <s v="92771"/>
    <d v="2024-09-06T00:00:00"/>
    <n v="9"/>
    <s v="Sep"/>
    <s v="713112"/>
    <s v="Bryan Payne"/>
    <s v="927"/>
    <n v="2127"/>
    <n v="4"/>
    <n v="3403.2000000000003"/>
    <n v="850.80000000000007"/>
    <n v="0.35"/>
    <n v="1191.1200000000001"/>
    <n v="0.35"/>
    <s v="₹3 K"/>
  </r>
  <r>
    <s v="Tamil Nadu"/>
    <s v="Coimbatore"/>
    <s v="Women"/>
    <s v="T-Shirts"/>
    <s v="61"/>
    <s v="438004"/>
    <s v="Rented"/>
    <d v="2020-10-31T00:00:00"/>
    <n v="1000"/>
    <s v="Paul Smith"/>
    <s v="M22"/>
    <s v="2264 Kaylee Ford Apt. 522 North Katelynborough, MN 57174"/>
    <s v="Mobile"/>
    <s v="6148695151"/>
    <s v="9 AM - 8 PM"/>
    <n v="4"/>
    <s v="Not Available"/>
    <s v="CCTV"/>
    <s v="96847"/>
    <d v="2024-09-08T00:00:00"/>
    <n v="9"/>
    <s v="Sep"/>
    <s v="395556"/>
    <s v="Douglas Ruiz"/>
    <s v="346"/>
    <n v="1901"/>
    <n v="7"/>
    <n v="5322.8"/>
    <n v="760.4"/>
    <n v="0.35"/>
    <n v="1862.98"/>
    <n v="0.35"/>
    <s v="₹5 K"/>
  </r>
  <r>
    <s v="Tamil Nadu"/>
    <s v="Coimbatore"/>
    <s v="Women"/>
    <s v="Skirts"/>
    <s v="69"/>
    <s v="408263"/>
    <s v="Owned"/>
    <d v="2021-02-16T00:00:00"/>
    <n v="1200"/>
    <s v="Timothy Kim"/>
    <s v="M77"/>
    <s v="89229 Kim Drive Suite 021 East Katherineberg, KY 66128"/>
    <s v="Landline"/>
    <s v="4727215008"/>
    <s v="10 AM - 9 PM"/>
    <n v="14"/>
    <s v="Not Available"/>
    <s v="CCTV"/>
    <s v="12838"/>
    <d v="2024-09-13T00:00:00"/>
    <n v="9"/>
    <s v="Sep"/>
    <s v="737623"/>
    <s v="Amy Harris"/>
    <s v="865"/>
    <n v="1117"/>
    <n v="2"/>
    <n v="893.6"/>
    <n v="446.8"/>
    <n v="0.35"/>
    <n v="312.76"/>
    <n v="0.35"/>
    <s v="₹893.6"/>
  </r>
  <r>
    <s v="West Bengal"/>
    <s v="Kolkata"/>
    <s v="Women"/>
    <s v="Shoes"/>
    <s v="66"/>
    <s v="416661"/>
    <s v="Rented"/>
    <d v="2023-06-28T00:00:00"/>
    <n v="800"/>
    <s v="Karen Maynard"/>
    <s v="M92"/>
    <s v="24946 Erin Camp Apt. 588 Simpsonfort, OK 57435"/>
    <s v="Landline"/>
    <s v="19494923363"/>
    <s v="10 AM - 9 PM"/>
    <n v="19"/>
    <s v="Not Available"/>
    <s v="None"/>
    <s v="94366"/>
    <d v="2024-09-25T00:00:00"/>
    <n v="9"/>
    <s v="Sep"/>
    <s v="335410"/>
    <s v="Kimberly Casey"/>
    <s v="592"/>
    <n v="1449"/>
    <n v="6"/>
    <n v="3477.6000000000004"/>
    <n v="579.6"/>
    <n v="0.35"/>
    <n v="1217.1600000000001"/>
    <n v="0.35"/>
    <s v="₹3 K"/>
  </r>
  <r>
    <s v="Tamil Nadu"/>
    <s v="Coimbatore"/>
    <s v="Men"/>
    <s v="Hoodies"/>
    <s v="41"/>
    <s v="420499"/>
    <s v="Rented"/>
    <d v="2022-03-29T00:00:00"/>
    <n v="1100"/>
    <s v="Jacob Fisher PhD"/>
    <s v="M65"/>
    <s v="12707 Martinez Vista Cheyenneberg, OH 96883"/>
    <s v="Mobile"/>
    <s v="8530539805"/>
    <s v="10 AM - 7 PM"/>
    <n v="11"/>
    <s v="Available"/>
    <s v="CCTV"/>
    <s v="43858"/>
    <d v="2024-09-24T00:00:00"/>
    <n v="9"/>
    <s v="Sep"/>
    <s v="275353"/>
    <s v="Robert Reyes"/>
    <s v="483"/>
    <n v="1554"/>
    <n v="8"/>
    <n v="4972.8"/>
    <n v="621.6"/>
    <n v="0.22"/>
    <n v="1094.0160000000001"/>
    <n v="0.22"/>
    <s v="₹5 K"/>
  </r>
  <r>
    <s v="Gujarat"/>
    <s v="Surat"/>
    <s v="Men"/>
    <s v="Sweaters"/>
    <s v="60"/>
    <s v="407827"/>
    <s v="Owned"/>
    <d v="2023-01-18T00:00:00"/>
    <n v="1000"/>
    <s v="Kathryn Alvarez DVM"/>
    <s v="M71"/>
    <s v="27622 Stafford Points Apt. 567 East Robinville, OH 78775"/>
    <s v="Mobile"/>
    <s v="7385883729"/>
    <s v="9 AM - 8 PM"/>
    <n v="20"/>
    <s v="Available"/>
    <s v="None"/>
    <s v="11879"/>
    <d v="2024-09-13T00:00:00"/>
    <n v="9"/>
    <s v="Sep"/>
    <s v="716639"/>
    <s v="Nancy Lynch"/>
    <s v="640"/>
    <n v="1333"/>
    <n v="1"/>
    <n v="533.20000000000005"/>
    <n v="533.20000000000005"/>
    <n v="0.22"/>
    <n v="117.30400000000002"/>
    <n v="0.22"/>
    <s v="₹533.2"/>
  </r>
  <r>
    <s v="Maharashtra"/>
    <s v="Aurangabad"/>
    <s v="Kids"/>
    <s v="Sweaters"/>
    <s v="40"/>
    <s v="401345"/>
    <s v="Owned"/>
    <d v="2020-06-02T00:00:00"/>
    <n v="1300"/>
    <s v="Tamara Mills"/>
    <s v="M32"/>
    <s v="868 Johnson Mall Suite 290 Lake Jasonhaven, WA 03413"/>
    <s v="Landline"/>
    <s v="2545040850"/>
    <s v="10 AM - 9 PM"/>
    <n v="8"/>
    <s v="Available"/>
    <s v="CCTV"/>
    <s v="97283"/>
    <d v="2024-09-26T00:00:00"/>
    <n v="9"/>
    <s v="Sep"/>
    <s v="541788"/>
    <s v="Jill Barton"/>
    <s v="393"/>
    <n v="1490"/>
    <n v="3"/>
    <n v="1788"/>
    <n v="596"/>
    <n v="0.28000000000000003"/>
    <n v="500.64000000000004"/>
    <n v="0.28000000000000003"/>
    <s v="₹2 K"/>
  </r>
  <r>
    <s v="Tamil Nadu"/>
    <s v="Coimbatore"/>
    <s v="Men"/>
    <s v="Tops"/>
    <s v="27"/>
    <s v="403198"/>
    <s v="Rented"/>
    <d v="2024-11-28T00:00:00"/>
    <n v="950"/>
    <s v="Amy Powers"/>
    <s v="M48"/>
    <s v="514 Daniel Unions Suite 412 Codyton, IL 66111"/>
    <s v="Landline"/>
    <s v="5608481708"/>
    <s v="9 AM - 8 PM"/>
    <n v="8"/>
    <s v="Not Available"/>
    <s v="None"/>
    <s v="36258"/>
    <d v="2024-09-27T00:00:00"/>
    <n v="9"/>
    <s v="Sep"/>
    <s v="828903"/>
    <s v="Jennifer Ray"/>
    <s v="678"/>
    <n v="2920"/>
    <n v="8"/>
    <n v="9344"/>
    <n v="1168"/>
    <n v="0.22"/>
    <n v="2055.6799999999998"/>
    <n v="0.22"/>
    <s v="₹9 K"/>
  </r>
  <r>
    <s v="Jammu and Kashmir"/>
    <s v="Jammu"/>
    <s v="Kids"/>
    <s v="Hoodies"/>
    <s v="2"/>
    <s v="427216"/>
    <s v="Rented"/>
    <d v="2020-09-20T00:00:00"/>
    <n v="1000"/>
    <s v="Michelle Anderson"/>
    <s v="M37"/>
    <s v="213 Walters Course Suite 666 New Geoffreymouth, ND 48460"/>
    <s v="Mobile"/>
    <s v="9015787952"/>
    <s v="11 AM - 8 PM"/>
    <n v="17"/>
    <s v="Not Available"/>
    <s v="None"/>
    <s v="90154"/>
    <d v="2024-09-22T00:00:00"/>
    <n v="9"/>
    <s v="Sep"/>
    <s v="491320"/>
    <s v="Breanna Pratt"/>
    <s v="738"/>
    <n v="1522"/>
    <n v="7"/>
    <n v="4261.6000000000004"/>
    <n v="608.80000000000007"/>
    <n v="0.28000000000000003"/>
    <n v="1193.2480000000003"/>
    <n v="0.28000000000000003"/>
    <s v="₹4 K"/>
  </r>
  <r>
    <s v="Gujarat"/>
    <s v="Surat"/>
    <s v="Women"/>
    <s v="Jeans"/>
    <s v="97"/>
    <s v="435050"/>
    <s v="Rented"/>
    <d v="2020-01-10T00:00:00"/>
    <n v="1000"/>
    <s v="Savannah Harris"/>
    <s v="M27"/>
    <s v="556 Kathy Run Jeffreyborough, UT 07471"/>
    <s v="Landline"/>
    <s v="19118797420"/>
    <s v="10 AM - 9 PM"/>
    <n v="13"/>
    <s v="Available"/>
    <s v="Alarm"/>
    <s v="53973"/>
    <d v="2024-09-10T00:00:00"/>
    <n v="9"/>
    <s v="Sep"/>
    <s v="923867"/>
    <s v="Jonathan Anderson"/>
    <s v="835"/>
    <n v="1119"/>
    <n v="2"/>
    <n v="895.2"/>
    <n v="447.6"/>
    <n v="0.35"/>
    <n v="313.32"/>
    <n v="0.35"/>
    <s v="₹895.2"/>
  </r>
  <r>
    <s v="Jammu and Kashmir"/>
    <s v="Jammu"/>
    <s v="Men"/>
    <s v="Jeans"/>
    <s v="49"/>
    <s v="412470"/>
    <s v="Rented"/>
    <d v="2023-04-03T00:00:00"/>
    <n v="1200"/>
    <s v="Linda Jordan"/>
    <s v="M45"/>
    <s v="37602 Ward Prairie Apt. 265 Davidview, IL 27234"/>
    <s v="Landline"/>
    <s v="3794250206"/>
    <s v="10 AM - 9 PM"/>
    <n v="13"/>
    <s v="Available"/>
    <s v="None"/>
    <s v="99346"/>
    <d v="2024-09-19T00:00:00"/>
    <n v="9"/>
    <s v="Sep"/>
    <s v="254722"/>
    <s v="Brian Nelson"/>
    <s v="892"/>
    <n v="2852"/>
    <n v="2"/>
    <n v="2281.6"/>
    <n v="1140.8"/>
    <n v="0.22"/>
    <n v="501.952"/>
    <n v="0.22"/>
    <s v="₹2 K"/>
  </r>
  <r>
    <s v="Madhya Pradesh"/>
    <s v="Bhopal"/>
    <s v="Kids"/>
    <s v="Shirts"/>
    <s v="28"/>
    <s v="429026"/>
    <s v="Owned"/>
    <d v="2022-07-16T00:00:00"/>
    <n v="1100"/>
    <s v="John Guzman"/>
    <s v="M23"/>
    <s v="0658 Adams Extension Sheriburgh, DC 32151"/>
    <s v="Landline"/>
    <s v="1485702820"/>
    <s v="10 AM - 7 PM"/>
    <n v="19"/>
    <s v="Available"/>
    <s v="CCTV"/>
    <s v="97968"/>
    <d v="2024-09-14T00:00:00"/>
    <n v="9"/>
    <s v="Sep"/>
    <s v="773191"/>
    <s v="Nicole Spencer"/>
    <s v="542"/>
    <n v="2557"/>
    <n v="6"/>
    <n v="6136.8"/>
    <n v="1022.8000000000001"/>
    <n v="0.28000000000000003"/>
    <n v="1718.3040000000003"/>
    <n v="0.28000000000000003"/>
    <s v="₹6 K"/>
  </r>
  <r>
    <s v="Maharashtra"/>
    <s v="Pune"/>
    <s v="Women"/>
    <s v="Skirts"/>
    <s v="12"/>
    <s v="424157"/>
    <s v="Rented"/>
    <d v="2021-08-09T00:00:00"/>
    <n v="1300"/>
    <s v="Latoya Mitchell"/>
    <s v="M14"/>
    <s v="179 Lane Shore North Kristin, NM 35735"/>
    <s v="Landline"/>
    <s v="1162266256"/>
    <s v="11 AM - 8 PM"/>
    <n v="18"/>
    <s v="Available"/>
    <s v="CCTV"/>
    <s v="78022"/>
    <d v="2024-09-15T00:00:00"/>
    <n v="9"/>
    <s v="Sep"/>
    <s v="275700"/>
    <s v="Brian Brooks"/>
    <s v="865"/>
    <n v="1168"/>
    <n v="3"/>
    <n v="1401.6000000000001"/>
    <n v="467.20000000000005"/>
    <n v="0.35"/>
    <n v="490.56"/>
    <n v="0.35"/>
    <s v="₹1 K"/>
  </r>
  <r>
    <s v="Jammu and Kashmir"/>
    <s v="Jammu"/>
    <s v="Kids"/>
    <s v="Shoes"/>
    <s v="91"/>
    <s v="424574"/>
    <s v="Owned"/>
    <d v="2024-11-01T00:00:00"/>
    <n v="1400"/>
    <s v="Cheryl Haley"/>
    <s v="M42"/>
    <s v="26858 Stacy Camp West Aprilfort, SC 65928"/>
    <s v="Landline"/>
    <s v="4891573731"/>
    <s v="10 AM - 7 PM"/>
    <n v="6"/>
    <s v="Available"/>
    <s v="Alarm"/>
    <s v="10008"/>
    <d v="2024-09-16T00:00:00"/>
    <n v="9"/>
    <s v="Sep"/>
    <s v="959673"/>
    <s v="Rachel Compton"/>
    <s v="552"/>
    <n v="1168"/>
    <n v="8"/>
    <n v="3737.6000000000004"/>
    <n v="467.20000000000005"/>
    <n v="0.28000000000000003"/>
    <n v="1046.5280000000002"/>
    <n v="0.28000000000000003"/>
    <s v="₹4 K"/>
  </r>
  <r>
    <s v="Goa"/>
    <s v="Goa"/>
    <s v="Men"/>
    <s v="Jeans"/>
    <s v="46"/>
    <s v="429351"/>
    <s v="Owned"/>
    <d v="2022-01-09T00:00:00"/>
    <n v="950"/>
    <s v="Samantha Myers"/>
    <s v="M91"/>
    <s v="07676 Riley Ridges Suite 826 New Yvonne, MO 40657"/>
    <s v="Landline"/>
    <s v="3134167412"/>
    <s v="11 AM - 8 PM"/>
    <n v="4"/>
    <s v="Not Available"/>
    <s v="None"/>
    <s v="21545"/>
    <d v="2024-09-26T00:00:00"/>
    <n v="9"/>
    <s v="Sep"/>
    <s v="391331"/>
    <s v="John Long"/>
    <s v="511"/>
    <n v="2589"/>
    <n v="6"/>
    <n v="6213.6"/>
    <n v="1035.6000000000001"/>
    <n v="0.22"/>
    <n v="1366.9920000000002"/>
    <n v="0.22"/>
    <s v="₹6 K"/>
  </r>
  <r>
    <s v="Maharashtra"/>
    <s v="Kolhapur"/>
    <s v="Men"/>
    <s v="Tops"/>
    <s v="90"/>
    <s v="412517"/>
    <s v="Owned"/>
    <d v="2022-10-11T00:00:00"/>
    <n v="1200"/>
    <s v="Jerome Holmes"/>
    <s v="M96"/>
    <s v="183 Garcia Expressway Burgessfort, WI 00955"/>
    <s v="Landline"/>
    <s v="4310654675"/>
    <s v="11 AM - 8 PM"/>
    <n v="14"/>
    <s v="Available"/>
    <s v="CCTV, Alarm"/>
    <s v="90145"/>
    <d v="2024-09-16T00:00:00"/>
    <n v="9"/>
    <s v="Sep"/>
    <s v="870181"/>
    <s v="Sandra Hardin DDS"/>
    <s v="617"/>
    <n v="1838"/>
    <n v="5"/>
    <n v="3676"/>
    <n v="735.2"/>
    <n v="0.22"/>
    <n v="808.72"/>
    <n v="0.22"/>
    <s v="₹4 K"/>
  </r>
  <r>
    <s v="Gujarat"/>
    <s v="Vadodara"/>
    <s v="Kids"/>
    <s v="Jackets"/>
    <s v="71"/>
    <s v="427930"/>
    <s v="Owned"/>
    <d v="2020-09-10T00:00:00"/>
    <n v="950"/>
    <s v="Rachel Krause"/>
    <s v="M25"/>
    <s v="652 Cervantes Grove Apt. 064 Bakerfort, ND 10419"/>
    <s v="Mobile"/>
    <s v="6156389550"/>
    <s v="10 AM - 9 PM"/>
    <n v="15"/>
    <s v="Not Available"/>
    <s v="Alarm"/>
    <s v="40549"/>
    <d v="2024-09-24T00:00:00"/>
    <n v="9"/>
    <s v="Sep"/>
    <s v="249203"/>
    <s v="Shawn Jackson"/>
    <s v="544"/>
    <n v="2339"/>
    <n v="4"/>
    <n v="3742.4"/>
    <n v="935.6"/>
    <n v="0.28000000000000003"/>
    <n v="1047.8720000000001"/>
    <n v="0.28000000000000003"/>
    <s v="₹4 K"/>
  </r>
  <r>
    <s v="Maharashtra"/>
    <s v="Kolhapur"/>
    <s v="Men"/>
    <s v="Shoes"/>
    <s v="76"/>
    <s v="406213"/>
    <s v="Rented"/>
    <d v="2023-09-06T00:00:00"/>
    <n v="1300"/>
    <s v="Jessica Johnston"/>
    <s v="M7"/>
    <s v="169 Jesus Fork Suite 508 East Kenneth, NY 72326"/>
    <s v="Landline"/>
    <s v="3009731820"/>
    <s v="11 AM - 8 PM"/>
    <n v="3"/>
    <s v="Not Available"/>
    <s v="None"/>
    <s v="41705"/>
    <d v="2024-09-23T00:00:00"/>
    <n v="9"/>
    <s v="Sep"/>
    <s v="802023"/>
    <s v="Brandon Lopez"/>
    <s v="841"/>
    <n v="1648"/>
    <n v="3"/>
    <n v="1977.6000000000001"/>
    <n v="659.2"/>
    <n v="0.22"/>
    <n v="435.07200000000006"/>
    <n v="0.22"/>
    <s v="₹2 K"/>
  </r>
  <r>
    <s v="Madhya Pradesh"/>
    <s v="Indore"/>
    <s v="Men"/>
    <s v="Hoodies"/>
    <s v="93"/>
    <s v="428993"/>
    <s v="Rented"/>
    <d v="2021-06-04T00:00:00"/>
    <n v="800"/>
    <s v="Aaron Logan"/>
    <s v="M74"/>
    <s v="372 Stephanie Hollow Apt. 562 East Carlos, ID 45111"/>
    <s v="Mobile"/>
    <s v="7898718038"/>
    <s v="10 AM - 7 PM"/>
    <n v="3"/>
    <s v="Available"/>
    <s v="Alarm"/>
    <s v="63031"/>
    <d v="2024-09-25T00:00:00"/>
    <n v="9"/>
    <s v="Sep"/>
    <s v="973615"/>
    <s v="Stacey Espinoza"/>
    <s v="568"/>
    <n v="505"/>
    <n v="2"/>
    <n v="404"/>
    <n v="202"/>
    <n v="0.22"/>
    <n v="88.88"/>
    <n v="0.22"/>
    <s v="₹404"/>
  </r>
  <r>
    <s v="Chhattisgarh"/>
    <s v="Chhattisgarh"/>
    <s v="Kids"/>
    <s v="Skirts"/>
    <s v="61"/>
    <s v="426523"/>
    <s v="Rented"/>
    <d v="2021-01-27T00:00:00"/>
    <n v="1100"/>
    <s v="Jennifer Taylor"/>
    <s v="M34"/>
    <s v="918 Stokes Corners Apt. 885 South Laurenbury, MI 95853"/>
    <s v="Landline"/>
    <s v="3817673339"/>
    <s v="10 AM - 7 PM"/>
    <n v="4"/>
    <s v="Available"/>
    <s v="None"/>
    <s v="83662"/>
    <d v="2024-09-01T00:00:00"/>
    <n v="9"/>
    <s v="Sep"/>
    <s v="368920"/>
    <s v="Jamie Tate"/>
    <s v="379"/>
    <n v="902"/>
    <n v="6"/>
    <n v="2164.8000000000002"/>
    <n v="360.8"/>
    <n v="0.28000000000000003"/>
    <n v="606.14400000000012"/>
    <n v="0.28000000000000003"/>
    <s v="₹2 K"/>
  </r>
  <r>
    <s v="Maharashtra"/>
    <s v="Kolhapur"/>
    <s v="Women"/>
    <s v="Tops"/>
    <s v="73"/>
    <s v="414495"/>
    <s v="Owned"/>
    <d v="2024-04-12T00:00:00"/>
    <n v="1400"/>
    <s v="Jennifer Miller"/>
    <s v="M23"/>
    <s v="009 Joanne View New Aaron, ID 53712"/>
    <s v="Landline"/>
    <s v="1382407614"/>
    <s v="10 AM - 9 PM"/>
    <n v="8"/>
    <s v="Available"/>
    <s v="None"/>
    <s v="51239"/>
    <d v="2024-09-12T00:00:00"/>
    <n v="9"/>
    <s v="Sep"/>
    <s v="547125"/>
    <s v="Bailey Stevens"/>
    <s v="683"/>
    <n v="2712"/>
    <n v="7"/>
    <n v="7593.6"/>
    <n v="1084.8"/>
    <n v="0.35"/>
    <n v="2657.7599999999998"/>
    <n v="0.35"/>
    <s v="₹8 K"/>
  </r>
  <r>
    <s v="Uttar Pradesh"/>
    <s v="Varanasi"/>
    <s v="Women"/>
    <s v="Tops"/>
    <s v="91"/>
    <s v="433855"/>
    <s v="Rented"/>
    <d v="2020-04-01T00:00:00"/>
    <n v="1300"/>
    <s v="Michael Fisher"/>
    <s v="M52"/>
    <s v="75208 Williams Prairie Suite 618 Westmouth, OK 74097"/>
    <s v="Landline"/>
    <s v="4259846782"/>
    <s v="11 AM - 8 PM"/>
    <n v="17"/>
    <s v="Not Available"/>
    <s v="CCTV"/>
    <s v="87629"/>
    <d v="2024-09-05T00:00:00"/>
    <n v="9"/>
    <s v="Sep"/>
    <s v="763955"/>
    <s v="Deborah Orozco"/>
    <s v="553"/>
    <n v="2277"/>
    <n v="2"/>
    <n v="1821.6000000000001"/>
    <n v="910.80000000000007"/>
    <n v="0.35"/>
    <n v="637.56000000000006"/>
    <n v="0.35"/>
    <s v="₹2 K"/>
  </r>
  <r>
    <s v="Andhra Pradesh"/>
    <s v="Visakhapatnam"/>
    <s v="Women"/>
    <s v="Tops"/>
    <s v="97"/>
    <s v="427099"/>
    <s v="Rented"/>
    <d v="2020-06-25T00:00:00"/>
    <n v="800"/>
    <s v="John Fleming"/>
    <s v="M37"/>
    <s v="Unit 9000 Box 4493 DPO AE 47507"/>
    <s v="Landline"/>
    <s v="0871532865"/>
    <s v="9 AM - 8 PM"/>
    <n v="14"/>
    <s v="Not Available"/>
    <s v="CCTV"/>
    <s v="64951"/>
    <d v="2024-09-04T00:00:00"/>
    <n v="9"/>
    <s v="Sep"/>
    <s v="797436"/>
    <s v="Daniel Rogers"/>
    <s v="256"/>
    <n v="1511"/>
    <n v="5"/>
    <n v="3022"/>
    <n v="604.4"/>
    <n v="0.35"/>
    <n v="1057.7"/>
    <n v="0.35"/>
    <s v="₹3 K"/>
  </r>
  <r>
    <s v="Jammu and Kashmir"/>
    <s v="Jammu"/>
    <s v="Kids"/>
    <s v="Hoodies"/>
    <s v="83"/>
    <s v="433422"/>
    <s v="Rented"/>
    <d v="2021-02-27T00:00:00"/>
    <n v="950"/>
    <s v="Faith Johnson"/>
    <s v="M55"/>
    <s v="188 Hayes Turnpike Allentown, CO 90875"/>
    <s v="Landline"/>
    <s v="1684925725"/>
    <s v="10 AM - 7 PM"/>
    <n v="15"/>
    <s v="Available"/>
    <s v="CCTV, Alarm"/>
    <s v="45368"/>
    <d v="2024-09-28T00:00:00"/>
    <n v="9"/>
    <s v="Sep"/>
    <s v="597247"/>
    <s v="Jerry Frazier"/>
    <s v="230"/>
    <n v="2081"/>
    <n v="4"/>
    <n v="3329.6000000000004"/>
    <n v="832.40000000000009"/>
    <n v="0.28000000000000003"/>
    <n v="932.28800000000024"/>
    <n v="0.28000000000000003"/>
    <s v="₹3 K"/>
  </r>
  <r>
    <s v="West Bengal"/>
    <s v="Kolkata"/>
    <s v="Women"/>
    <s v="Skirts"/>
    <s v="54"/>
    <s v="434085"/>
    <s v="Rented"/>
    <d v="2021-09-24T00:00:00"/>
    <n v="1100"/>
    <s v="Barbara Schmidt"/>
    <s v="M19"/>
    <s v="PSC 1087, Box 2418 APO AE 78999"/>
    <s v="Mobile"/>
    <s v="9690912414"/>
    <s v="10 AM - 9 PM"/>
    <n v="20"/>
    <s v="Not Available"/>
    <s v="CCTV, Alarm"/>
    <s v="91466"/>
    <d v="2024-09-15T00:00:00"/>
    <n v="9"/>
    <s v="Sep"/>
    <s v="248288"/>
    <s v="Jason Mccarthy"/>
    <s v="543"/>
    <n v="1102"/>
    <n v="8"/>
    <n v="3526.4"/>
    <n v="440.8"/>
    <n v="0.35"/>
    <n v="1234.24"/>
    <n v="0.35"/>
    <s v="₹4 K"/>
  </r>
  <r>
    <s v="Gujarat"/>
    <s v="Rajkot"/>
    <s v="Men"/>
    <s v="Sweaters"/>
    <s v="81"/>
    <s v="439886"/>
    <s v="Owned"/>
    <d v="2021-07-30T00:00:00"/>
    <n v="1100"/>
    <s v="Anna Alvarez"/>
    <s v="M69"/>
    <s v="482 Johnson Drive Hillton, OR 51450"/>
    <s v="Landline"/>
    <s v="0218231928"/>
    <s v="11 AM - 8 PM"/>
    <n v="17"/>
    <s v="Not Available"/>
    <s v="None"/>
    <s v="97543"/>
    <d v="2024-09-30T00:00:00"/>
    <n v="9"/>
    <s v="Sep"/>
    <s v="620317"/>
    <s v="Christina Blackburn DDS"/>
    <s v="829"/>
    <n v="2509"/>
    <n v="7"/>
    <n v="7025.2000000000007"/>
    <n v="1003.6000000000001"/>
    <n v="0.22"/>
    <n v="1545.5440000000001"/>
    <n v="0.22"/>
    <s v="₹7 K"/>
  </r>
  <r>
    <s v="Maharashtra"/>
    <s v="Jalna"/>
    <s v="Women"/>
    <s v="Skirts"/>
    <s v="42"/>
    <s v="408258"/>
    <s v="Rented"/>
    <d v="2022-11-27T00:00:00"/>
    <n v="800"/>
    <s v="Tammy Green"/>
    <s v="M59"/>
    <s v="96258 Steele Freeway Port Scotttown, NC 93063"/>
    <s v="Mobile"/>
    <s v="8025463182"/>
    <s v="10 AM - 9 PM"/>
    <n v="10"/>
    <s v="Available"/>
    <s v="CCTV, Alarm"/>
    <s v="76030"/>
    <d v="2024-09-06T00:00:00"/>
    <n v="9"/>
    <s v="Sep"/>
    <s v="472005"/>
    <s v="Melissa Robles"/>
    <s v="713"/>
    <n v="669"/>
    <n v="8"/>
    <n v="2140.8000000000002"/>
    <n v="267.60000000000002"/>
    <n v="0.35"/>
    <n v="749.28"/>
    <n v="0.35"/>
    <s v="₹2 K"/>
  </r>
  <r>
    <s v="Karnataka"/>
    <s v="Mysuru"/>
    <s v="Women"/>
    <s v="Skirts"/>
    <s v="46"/>
    <s v="419920"/>
    <s v="Owned"/>
    <d v="2021-03-28T00:00:00"/>
    <n v="1400"/>
    <s v="Richard Huff"/>
    <s v="M60"/>
    <s v="943 Mark Canyon West Lindastad, OR 69223"/>
    <s v="Landline"/>
    <s v="1189627765"/>
    <s v="9 AM - 8 PM"/>
    <n v="15"/>
    <s v="Not Available"/>
    <s v="Alarm"/>
    <s v="75540"/>
    <d v="2024-09-18T00:00:00"/>
    <n v="9"/>
    <s v="Sep"/>
    <s v="887779"/>
    <s v="Jessica Smith"/>
    <s v="963"/>
    <n v="1989"/>
    <n v="8"/>
    <n v="6364.8"/>
    <n v="795.6"/>
    <n v="0.35"/>
    <n v="2227.6799999999998"/>
    <n v="0.35"/>
    <s v="₹6 K"/>
  </r>
  <r>
    <s v="Tamil Nadu"/>
    <s v="Coimbatore"/>
    <s v="Kids"/>
    <s v="Skirts"/>
    <s v="49"/>
    <s v="434074"/>
    <s v="Owned"/>
    <d v="2024-02-27T00:00:00"/>
    <n v="950"/>
    <s v="Jonathan Reed"/>
    <s v="M17"/>
    <s v="02164 Lauren Crest Ashleyborough, HI 43424"/>
    <s v="Landline"/>
    <s v="2963892515"/>
    <s v="10 AM - 9 PM"/>
    <n v="14"/>
    <s v="Not Available"/>
    <s v="CCTV, Alarm"/>
    <s v="81307"/>
    <d v="2024-09-24T00:00:00"/>
    <n v="9"/>
    <s v="Sep"/>
    <s v="649636"/>
    <s v="Kimberly Skinner"/>
    <s v="847"/>
    <n v="1366"/>
    <n v="5"/>
    <n v="2732"/>
    <n v="546.4"/>
    <n v="0.28000000000000003"/>
    <n v="764.96"/>
    <n v="0.28000000000000003"/>
    <s v="₹3 K"/>
  </r>
  <r>
    <s v="Gujarat"/>
    <s v="Ahmedabad"/>
    <s v="Men"/>
    <s v="Skirts"/>
    <s v="20"/>
    <s v="425923"/>
    <s v="Rented"/>
    <d v="2022-06-28T00:00:00"/>
    <n v="800"/>
    <s v="Daniel Lewis"/>
    <s v="M13"/>
    <s v="PSC 3174, Box 5837 APO AE 41624"/>
    <s v="Landline"/>
    <s v="2660967117"/>
    <s v="10 AM - 9 PM"/>
    <n v="12"/>
    <s v="Available"/>
    <s v="CCTV, Alarm"/>
    <s v="37685"/>
    <d v="2024-09-26T00:00:00"/>
    <n v="9"/>
    <s v="Sep"/>
    <s v="635049"/>
    <s v="Beth Williams"/>
    <s v="480"/>
    <n v="2397"/>
    <n v="8"/>
    <n v="7670.4000000000015"/>
    <n v="958.80000000000018"/>
    <n v="0.22"/>
    <n v="1687.4880000000003"/>
    <n v="0.22"/>
    <s v="₹8 K"/>
  </r>
  <r>
    <s v="Telangana"/>
    <s v="Hyderabad"/>
    <s v="Women"/>
    <s v="Shoes"/>
    <s v="100"/>
    <s v="426183"/>
    <s v="Rented"/>
    <d v="2023-08-13T00:00:00"/>
    <n v="950"/>
    <s v="Carlos West"/>
    <s v="M6"/>
    <s v="796 Lopez Green Apt. 013 Amandafurt, DC 33517"/>
    <s v="Landline"/>
    <s v="0371971472"/>
    <s v="11 AM - 8 PM"/>
    <n v="15"/>
    <s v="Available"/>
    <s v="None"/>
    <s v="14619"/>
    <d v="2024-09-25T00:00:00"/>
    <n v="9"/>
    <s v="Sep"/>
    <s v="216370"/>
    <s v="Lisa Lutz"/>
    <s v="576"/>
    <n v="2718"/>
    <n v="8"/>
    <n v="8697.6"/>
    <n v="1087.2"/>
    <n v="0.35"/>
    <n v="3044.16"/>
    <n v="0.35"/>
    <s v="₹9 K"/>
  </r>
  <r>
    <s v="Maharashtra"/>
    <s v="Nagpur"/>
    <s v="Women"/>
    <s v="Sweaters"/>
    <s v="27"/>
    <s v="407842"/>
    <s v="Rented"/>
    <d v="2024-01-09T00:00:00"/>
    <n v="1200"/>
    <s v="Michael Neal"/>
    <s v="M6"/>
    <s v="9131 Jonathan Locks North Kim, AR 03147"/>
    <s v="Landline"/>
    <s v="5295968417"/>
    <s v="9 AM - 8 PM"/>
    <n v="17"/>
    <s v="Not Available"/>
    <s v="CCTV, Alarm"/>
    <s v="35773"/>
    <d v="2024-09-03T00:00:00"/>
    <n v="9"/>
    <s v="Sep"/>
    <s v="313293"/>
    <s v="Shawn Hartman"/>
    <s v="807"/>
    <n v="1344"/>
    <n v="3"/>
    <n v="1612.8000000000002"/>
    <n v="537.6"/>
    <n v="0.35"/>
    <n v="564.48"/>
    <n v="0.35"/>
    <s v="₹2 K"/>
  </r>
  <r>
    <s v="Uttar Pradesh"/>
    <s v="Meerut"/>
    <s v="Women"/>
    <s v="Jackets"/>
    <s v="60"/>
    <s v="438060"/>
    <s v="Rented"/>
    <d v="2020-03-27T00:00:00"/>
    <n v="1200"/>
    <s v="Heather Valenzuela"/>
    <s v="M8"/>
    <s v="139 Melissa Lodge North Davidport, MS 70388"/>
    <s v="Landline"/>
    <s v="1874904841"/>
    <s v="10 AM - 9 PM"/>
    <n v="19"/>
    <s v="Not Available"/>
    <s v="Alarm"/>
    <s v="34950"/>
    <d v="2024-09-23T00:00:00"/>
    <n v="9"/>
    <s v="Sep"/>
    <s v="135208"/>
    <s v="Robert Dixon"/>
    <s v="458"/>
    <n v="1104"/>
    <n v="7"/>
    <n v="3091.2000000000003"/>
    <n v="441.6"/>
    <n v="0.35"/>
    <n v="1081.92"/>
    <n v="0.35"/>
    <s v="₹3 K"/>
  </r>
  <r>
    <s v="Maharashtra"/>
    <s v="Nashik"/>
    <s v="Men"/>
    <s v="Dresses"/>
    <s v="27"/>
    <s v="418150"/>
    <s v="Owned"/>
    <d v="2023-03-31T00:00:00"/>
    <n v="1300"/>
    <s v="Ryan Randall"/>
    <s v="M81"/>
    <s v="06919 Jean Highway Suite 489 Gutierrezshire, KS 93636"/>
    <s v="Landline"/>
    <s v="2924378306"/>
    <s v="11 AM - 8 PM"/>
    <n v="6"/>
    <s v="Not Available"/>
    <s v="Alarm"/>
    <s v="82137"/>
    <d v="2024-09-14T00:00:00"/>
    <n v="9"/>
    <s v="Sep"/>
    <s v="702988"/>
    <s v="Patricia Rodriguez"/>
    <s v="380"/>
    <n v="2015"/>
    <n v="1"/>
    <n v="806"/>
    <n v="806"/>
    <n v="0.22"/>
    <n v="177.32"/>
    <n v="0.22"/>
    <s v="₹806"/>
  </r>
  <r>
    <s v="Maharashtra"/>
    <s v="Thane"/>
    <s v="Kids"/>
    <s v="Tops"/>
    <s v="94"/>
    <s v="408514"/>
    <s v="Owned"/>
    <d v="2022-01-15T00:00:00"/>
    <n v="1400"/>
    <s v="Deborah Wilson"/>
    <s v="M9"/>
    <s v="761 Karen Ports Lake Larry, HI 83234"/>
    <s v="Landline"/>
    <s v="3699337944"/>
    <s v="11 AM - 8 PM"/>
    <n v="17"/>
    <s v="Available"/>
    <s v="CCTV"/>
    <s v="13967"/>
    <d v="2024-09-29T00:00:00"/>
    <n v="9"/>
    <s v="Sep"/>
    <s v="982189"/>
    <s v="Nicole Rodriguez"/>
    <s v="726"/>
    <n v="2443"/>
    <n v="7"/>
    <n v="6840.4000000000015"/>
    <n v="977.20000000000016"/>
    <n v="0.28000000000000003"/>
    <n v="1915.3120000000006"/>
    <n v="0.28000000000000003"/>
    <s v="₹7 K"/>
  </r>
  <r>
    <s v="Gujarat"/>
    <s v="Vadodara"/>
    <s v="Women"/>
    <s v="Sweaters"/>
    <s v="11"/>
    <s v="430043"/>
    <s v="Owned"/>
    <d v="2022-03-04T00:00:00"/>
    <n v="1100"/>
    <s v="Alyssa Mejia"/>
    <s v="M3"/>
    <s v="1388 Mitchell Prairie South Christopher, WY 70310"/>
    <s v="Landline"/>
    <s v="0012152498"/>
    <s v="10 AM - 7 PM"/>
    <n v="12"/>
    <s v="Not Available"/>
    <s v="CCTV, Alarm"/>
    <s v="35788"/>
    <d v="2024-09-13T00:00:00"/>
    <n v="9"/>
    <s v="Sep"/>
    <s v="536919"/>
    <s v="Daniel Ramirez"/>
    <s v="236"/>
    <n v="1704"/>
    <n v="1"/>
    <n v="681.6"/>
    <n v="681.6"/>
    <n v="0.35"/>
    <n v="238.56"/>
    <n v="0.35"/>
    <s v="₹681.6"/>
  </r>
  <r>
    <s v="Uttar Pradesh"/>
    <s v="Agra"/>
    <s v="Kids"/>
    <s v="Hoodies"/>
    <s v="7"/>
    <s v="434322"/>
    <s v="Rented"/>
    <d v="2023-01-09T00:00:00"/>
    <n v="1200"/>
    <s v="Andrew Tanner"/>
    <s v="M47"/>
    <s v="466 Clark Camp Joanbury, FL 40090"/>
    <s v="Landline"/>
    <s v="5682417320"/>
    <s v="11 AM - 8 PM"/>
    <n v="9"/>
    <s v="Available"/>
    <s v="CCTV"/>
    <s v="53632"/>
    <d v="2024-09-12T00:00:00"/>
    <n v="9"/>
    <s v="Sep"/>
    <s v="290610"/>
    <s v="Kimberly Pierce"/>
    <s v="499"/>
    <n v="2461"/>
    <n v="8"/>
    <n v="7875.2000000000007"/>
    <n v="984.40000000000009"/>
    <n v="0.28000000000000003"/>
    <n v="2205.0560000000005"/>
    <n v="0.28000000000000003"/>
    <s v="₹8 K"/>
  </r>
  <r>
    <s v="Uttar Pradesh"/>
    <s v="Noida"/>
    <s v="Women"/>
    <s v="Jackets"/>
    <s v="39"/>
    <s v="412390"/>
    <s v="Owned"/>
    <d v="2024-05-20T00:00:00"/>
    <n v="1400"/>
    <s v="Zachary Martin"/>
    <s v="M53"/>
    <s v="Unit 0026 Box 3512 DPO AE 91404"/>
    <s v="Landline"/>
    <s v="2538546309"/>
    <s v="10 AM - 7 PM"/>
    <n v="14"/>
    <s v="Not Available"/>
    <s v="Alarm"/>
    <s v="45481"/>
    <d v="2024-09-23T00:00:00"/>
    <n v="9"/>
    <s v="Sep"/>
    <s v="518821"/>
    <s v="Jackie Stanley"/>
    <s v="638"/>
    <n v="1256"/>
    <n v="2"/>
    <n v="1004.8000000000001"/>
    <n v="502.40000000000003"/>
    <n v="0.35"/>
    <n v="351.68"/>
    <n v="0.35"/>
    <s v="₹1 K"/>
  </r>
  <r>
    <s v="Maharashtra"/>
    <s v="Nagpur"/>
    <s v="Men"/>
    <s v="Sweaters"/>
    <s v="17"/>
    <s v="406442"/>
    <s v="Owned"/>
    <d v="2020-08-23T00:00:00"/>
    <n v="1000"/>
    <s v="Frank Jones"/>
    <s v="M53"/>
    <s v="1521 Lopez Curve Emilyland, DE 98643"/>
    <s v="Mobile"/>
    <s v="9669590330"/>
    <s v="10 AM - 9 PM"/>
    <n v="17"/>
    <s v="Not Available"/>
    <s v="CCTV, Alarm"/>
    <s v="92299"/>
    <d v="2024-09-06T00:00:00"/>
    <n v="9"/>
    <s v="Sep"/>
    <s v="295797"/>
    <s v="Morgan Weaver"/>
    <s v="656"/>
    <n v="2075"/>
    <n v="3"/>
    <n v="2490"/>
    <n v="830"/>
    <n v="0.22"/>
    <n v="547.79999999999995"/>
    <n v="0.22"/>
    <s v="₹2 K"/>
  </r>
  <r>
    <s v="Uttar Pradesh"/>
    <s v="Varanasi"/>
    <s v="Women"/>
    <s v="Jeans"/>
    <s v="40"/>
    <s v="427990"/>
    <s v="Owned"/>
    <d v="2021-10-28T00:00:00"/>
    <n v="1200"/>
    <s v="James Oconnell"/>
    <s v="M1"/>
    <s v="6689 Torres View Brettside, MI 01324"/>
    <s v="Landline"/>
    <s v="0304040367"/>
    <s v="10 AM - 9 PM"/>
    <n v="17"/>
    <s v="Available"/>
    <s v="CCTV"/>
    <s v="82772"/>
    <d v="2024-09-15T00:00:00"/>
    <n v="9"/>
    <s v="Sep"/>
    <s v="263337"/>
    <s v="Joseph Sexton"/>
    <s v="763"/>
    <n v="1116"/>
    <n v="2"/>
    <n v="892.80000000000007"/>
    <n v="446.40000000000003"/>
    <n v="0.35"/>
    <n v="312.48"/>
    <n v="0.35"/>
    <s v="₹892.8"/>
  </r>
  <r>
    <s v="Maharashtra"/>
    <s v="Jalna"/>
    <s v="Women"/>
    <s v="Hoodies"/>
    <s v="59"/>
    <s v="404091"/>
    <s v="Rented"/>
    <d v="2021-07-08T00:00:00"/>
    <n v="1400"/>
    <s v="Dustin Carroll"/>
    <s v="M55"/>
    <s v="34515 Michele Prairie Ryanland, OR 54030"/>
    <s v="Mobile"/>
    <s v="8226282287"/>
    <s v="9 AM - 8 PM"/>
    <n v="8"/>
    <s v="Not Available"/>
    <s v="CCTV, Alarm"/>
    <s v="29776"/>
    <d v="2024-09-12T00:00:00"/>
    <n v="9"/>
    <s v="Sep"/>
    <s v="194152"/>
    <s v="Jennifer Jarvis"/>
    <s v="243"/>
    <n v="2315"/>
    <n v="8"/>
    <n v="7408"/>
    <n v="926"/>
    <n v="0.35"/>
    <n v="2592.7999999999997"/>
    <n v="0.35"/>
    <s v="₹7 K"/>
  </r>
  <r>
    <s v="Tamil Nadu"/>
    <s v="Coimbatore"/>
    <s v="Men"/>
    <s v="Jeans"/>
    <s v="48"/>
    <s v="401506"/>
    <s v="Rented"/>
    <d v="2020-05-12T00:00:00"/>
    <n v="1300"/>
    <s v="Ronald Hammond"/>
    <s v="M59"/>
    <s v="722 Brian Dale Marilynchester, KS 88154"/>
    <s v="Landline"/>
    <s v="13629819142"/>
    <s v="11 AM - 8 PM"/>
    <n v="12"/>
    <s v="Not Available"/>
    <s v="CCTV, Alarm"/>
    <s v="79334"/>
    <d v="2024-09-02T00:00:00"/>
    <n v="9"/>
    <s v="Sep"/>
    <s v="338235"/>
    <s v="Jodi Peck"/>
    <s v="925"/>
    <n v="2047"/>
    <n v="2"/>
    <n v="1637.6000000000001"/>
    <n v="818.80000000000007"/>
    <n v="0.22"/>
    <n v="360.27200000000005"/>
    <n v="0.22"/>
    <s v="₹2 K"/>
  </r>
  <r>
    <s v="Haryana"/>
    <s v="Faridabad"/>
    <s v="Men"/>
    <s v="Dresses"/>
    <s v="19"/>
    <s v="424707"/>
    <s v="Rented"/>
    <d v="2023-01-11T00:00:00"/>
    <n v="1200"/>
    <s v="Claudia Strong"/>
    <s v="M36"/>
    <s v="1507 Burnett Wells Suite 714 West Kelly, PA 72131"/>
    <s v="Landline"/>
    <s v="1349325234"/>
    <s v="10 AM - 7 PM"/>
    <n v="14"/>
    <s v="Not Available"/>
    <s v="CCTV, Alarm"/>
    <s v="85818"/>
    <d v="2024-09-09T00:00:00"/>
    <n v="9"/>
    <s v="Sep"/>
    <s v="732320"/>
    <s v="Craig White"/>
    <s v="980"/>
    <n v="2663"/>
    <n v="2"/>
    <n v="2130.4"/>
    <n v="1065.2"/>
    <n v="0.22"/>
    <n v="468.68800000000005"/>
    <n v="0.22"/>
    <s v="₹2 K"/>
  </r>
  <r>
    <s v="Maharashtra"/>
    <s v="Kolhapur"/>
    <s v="Women"/>
    <s v="Shirts"/>
    <s v="95"/>
    <s v="410272"/>
    <s v="Rented"/>
    <d v="2021-06-30T00:00:00"/>
    <n v="800"/>
    <s v="Tanner Sanchez"/>
    <s v="M19"/>
    <s v="860 Melinda Course Suite 930 Lake Timothybury, MN 66677"/>
    <s v="Landline"/>
    <s v="2647386739"/>
    <s v="10 AM - 7 PM"/>
    <n v="18"/>
    <s v="Not Available"/>
    <s v="None"/>
    <s v="47840"/>
    <d v="2024-09-29T00:00:00"/>
    <n v="9"/>
    <s v="Sep"/>
    <s v="169719"/>
    <s v="Dr. Ashley Clark DVM"/>
    <s v="631"/>
    <n v="1768"/>
    <n v="5"/>
    <n v="3536"/>
    <n v="707.2"/>
    <n v="0.35"/>
    <n v="1237.5999999999999"/>
    <n v="0.35"/>
    <s v="₹4 K"/>
  </r>
  <r>
    <s v="Gujarat"/>
    <s v="Rajkot"/>
    <s v="Women"/>
    <s v="Jackets"/>
    <s v="54"/>
    <s v="421739"/>
    <s v="Owned"/>
    <d v="2024-11-16T00:00:00"/>
    <n v="1400"/>
    <s v="Robert Simpson"/>
    <s v="M60"/>
    <s v="685 Dawson Road Jessicatown, MD 10403"/>
    <s v="Landline"/>
    <s v="3060029076"/>
    <s v="9 AM - 8 PM"/>
    <n v="19"/>
    <s v="Available"/>
    <s v="Alarm"/>
    <s v="42644"/>
    <d v="2024-09-04T00:00:00"/>
    <n v="9"/>
    <s v="Sep"/>
    <s v="453133"/>
    <s v="Hannah Bell"/>
    <s v="379"/>
    <n v="1316"/>
    <n v="2"/>
    <n v="1052.8"/>
    <n v="526.4"/>
    <n v="0.35"/>
    <n v="368.47999999999996"/>
    <n v="0.35"/>
    <s v="₹1 K"/>
  </r>
  <r>
    <s v="Maharashtra"/>
    <s v="Thane"/>
    <s v="Men"/>
    <s v="Hoodies"/>
    <s v="62"/>
    <s v="420502"/>
    <s v="Rented"/>
    <d v="2023-02-19T00:00:00"/>
    <n v="1400"/>
    <s v="Holly Adams"/>
    <s v="M32"/>
    <s v="9982 Harris Circles Lake Justin, WI 30949"/>
    <s v="Landline"/>
    <s v="4613144408"/>
    <s v="9 AM - 8 PM"/>
    <n v="19"/>
    <s v="Available"/>
    <s v="None"/>
    <s v="47865"/>
    <d v="2024-09-03T00:00:00"/>
    <n v="9"/>
    <s v="Sep"/>
    <s v="154738"/>
    <s v="Roy Blair"/>
    <s v="649"/>
    <n v="2080"/>
    <n v="4"/>
    <n v="3328"/>
    <n v="832"/>
    <n v="0.22"/>
    <n v="732.16"/>
    <n v="0.22"/>
    <s v="₹3 K"/>
  </r>
  <r>
    <s v="Uttar Pradesh"/>
    <s v="Noida"/>
    <s v="Men"/>
    <s v="Shoes"/>
    <s v="60"/>
    <s v="403858"/>
    <s v="Rented"/>
    <d v="2020-10-28T00:00:00"/>
    <n v="1200"/>
    <s v="Kathryn Martin"/>
    <s v="M71"/>
    <s v="PSC 7411, Box 9594 APO AE 88035"/>
    <s v="Landline"/>
    <s v="2299421229"/>
    <s v="10 AM - 7 PM"/>
    <n v="5"/>
    <s v="Not Available"/>
    <s v="None"/>
    <s v="91148"/>
    <d v="2024-09-22T00:00:00"/>
    <n v="9"/>
    <s v="Sep"/>
    <s v="231535"/>
    <s v="Matthew Sloan"/>
    <s v="468"/>
    <n v="1979"/>
    <n v="4"/>
    <n v="3166.4"/>
    <n v="791.6"/>
    <n v="0.22"/>
    <n v="696.60800000000006"/>
    <n v="0.22"/>
    <s v="₹3 K"/>
  </r>
  <r>
    <s v="Maharashtra"/>
    <s v="Solapur"/>
    <s v="Women"/>
    <s v="Tops"/>
    <s v="35"/>
    <s v="411453"/>
    <s v="Rented"/>
    <d v="2021-09-21T00:00:00"/>
    <n v="1200"/>
    <s v="Alyssa Brandt"/>
    <s v="M100"/>
    <s v="8318 Tracy Light East Alejandra, CO 83469"/>
    <s v="Landline"/>
    <s v="15262508881"/>
    <s v="11 AM - 8 PM"/>
    <n v="15"/>
    <s v="Not Available"/>
    <s v="Alarm"/>
    <s v="29165"/>
    <d v="2024-09-24T00:00:00"/>
    <n v="9"/>
    <s v="Sep"/>
    <s v="910011"/>
    <s v="Allison Cardenas"/>
    <s v="970"/>
    <n v="2231"/>
    <n v="2"/>
    <n v="1784.8000000000002"/>
    <n v="892.40000000000009"/>
    <n v="0.35"/>
    <n v="624.68000000000006"/>
    <n v="0.35"/>
    <s v="₹2 K"/>
  </r>
  <r>
    <s v="Goa"/>
    <s v="Goa"/>
    <s v="Women"/>
    <s v="Sweaters"/>
    <s v="65"/>
    <s v="430485"/>
    <s v="Owned"/>
    <d v="2021-05-15T00:00:00"/>
    <n v="1300"/>
    <s v="Jennifer Crawford"/>
    <s v="M33"/>
    <s v="897 Suzanne Station North Gregory, VT 22890"/>
    <s v="Landline"/>
    <s v="2815700101"/>
    <s v="10 AM - 7 PM"/>
    <n v="3"/>
    <s v="Not Available"/>
    <s v="CCTV, Alarm"/>
    <s v="94276"/>
    <d v="2024-09-14T00:00:00"/>
    <n v="9"/>
    <s v="Sep"/>
    <s v="738293"/>
    <s v="James Wallace"/>
    <s v="609"/>
    <n v="1023"/>
    <n v="6"/>
    <n v="2455.2000000000003"/>
    <n v="409.20000000000005"/>
    <n v="0.35"/>
    <n v="859.32"/>
    <n v="0.35"/>
    <s v="₹2 K"/>
  </r>
  <r>
    <s v="Maharashtra"/>
    <s v="Pune"/>
    <s v="Men"/>
    <s v="Shoes"/>
    <s v="56"/>
    <s v="426878"/>
    <s v="Rented"/>
    <d v="2020-02-05T00:00:00"/>
    <n v="1100"/>
    <s v="Joyce Flynn"/>
    <s v="M26"/>
    <s v="77354 Gonzalez Landing West Jeremy, WA 37081"/>
    <s v="Mobile"/>
    <s v="7696481083"/>
    <s v="9 AM - 8 PM"/>
    <n v="4"/>
    <s v="Not Available"/>
    <s v="Alarm"/>
    <s v="97800"/>
    <d v="2024-09-05T00:00:00"/>
    <n v="9"/>
    <s v="Sep"/>
    <s v="561124"/>
    <s v="Stacy Cunningham"/>
    <s v="546"/>
    <n v="1151"/>
    <n v="5"/>
    <n v="2302"/>
    <n v="460.4"/>
    <n v="0.22"/>
    <n v="506.44"/>
    <n v="0.22"/>
    <s v="₹2 K"/>
  </r>
  <r>
    <s v="Tamil Nadu"/>
    <s v="Chennai"/>
    <s v="Women"/>
    <s v="T-Shirts"/>
    <s v="22"/>
    <s v="435118"/>
    <s v="Rented"/>
    <d v="2022-02-10T00:00:00"/>
    <n v="950"/>
    <s v="Jordan Smith Jr."/>
    <s v="M88"/>
    <s v="41830 Wilkins Underpass New Alexandraton, FL 71992"/>
    <s v="Landline"/>
    <s v="5949883544"/>
    <s v="9 AM - 8 PM"/>
    <n v="6"/>
    <s v="Not Available"/>
    <s v="CCTV, Alarm"/>
    <s v="54980"/>
    <d v="2024-09-21T00:00:00"/>
    <n v="9"/>
    <s v="Sep"/>
    <s v="893843"/>
    <s v="Larry Nunez"/>
    <s v="774"/>
    <n v="1366"/>
    <n v="3"/>
    <n v="1639.2"/>
    <n v="546.4"/>
    <n v="0.35"/>
    <n v="573.72"/>
    <n v="0.35"/>
    <s v="₹2 K"/>
  </r>
  <r>
    <s v="Maharashtra"/>
    <s v="Nashik"/>
    <s v="Women"/>
    <s v="T-Shirts"/>
    <s v="53"/>
    <s v="421397"/>
    <s v="Rented"/>
    <d v="2022-09-15T00:00:00"/>
    <n v="1000"/>
    <s v="April Morris"/>
    <s v="M70"/>
    <s v="1040 Ramirez Stravenue Suite 593 Wallaceborough, VT 20665"/>
    <s v="Mobile"/>
    <s v="8243010895"/>
    <s v="11 AM - 8 PM"/>
    <n v="15"/>
    <s v="Not Available"/>
    <s v="None"/>
    <s v="28672"/>
    <d v="2024-09-01T00:00:00"/>
    <n v="9"/>
    <s v="Sep"/>
    <s v="967082"/>
    <s v="Zoe Hudson"/>
    <s v="624"/>
    <n v="1862"/>
    <n v="6"/>
    <n v="4468.8"/>
    <n v="744.80000000000007"/>
    <n v="0.35"/>
    <n v="1564.08"/>
    <n v="0.35"/>
    <s v="₹4 K"/>
  </r>
  <r>
    <s v="Kerala"/>
    <s v="Kochi"/>
    <s v="Men"/>
    <s v="Hoodies"/>
    <s v="38"/>
    <s v="406575"/>
    <s v="Rented"/>
    <d v="2023-05-21T00:00:00"/>
    <n v="1100"/>
    <s v="Phillip Smith"/>
    <s v="M41"/>
    <s v="2272 Sharon Unions Suite 304 New Austin, SD 04031"/>
    <s v="Landline"/>
    <s v="5149301537"/>
    <s v="11 AM - 8 PM"/>
    <n v="19"/>
    <s v="Not Available"/>
    <s v="CCTV"/>
    <s v="29080"/>
    <d v="2024-09-10T00:00:00"/>
    <n v="9"/>
    <s v="Sep"/>
    <s v="162445"/>
    <s v="George Grant"/>
    <s v="545"/>
    <n v="559"/>
    <n v="2"/>
    <n v="447.20000000000005"/>
    <n v="223.60000000000002"/>
    <n v="0.22"/>
    <n v="98.384000000000015"/>
    <n v="0.22"/>
    <s v="₹447.2"/>
  </r>
  <r>
    <s v="Maharashtra"/>
    <s v="Nashik"/>
    <s v="Men"/>
    <s v="Dresses"/>
    <s v="3"/>
    <s v="416599"/>
    <s v="Owned"/>
    <d v="2021-03-24T00:00:00"/>
    <n v="1200"/>
    <s v="Larry Rodriguez"/>
    <s v="M55"/>
    <s v="3086 Anderson Glens Suite 735 Brianport, AL 61553"/>
    <s v="Mobile"/>
    <s v="9692894984"/>
    <s v="10 AM - 9 PM"/>
    <n v="5"/>
    <s v="Available"/>
    <s v="CCTV, Alarm"/>
    <s v="13916"/>
    <d v="2024-09-11T00:00:00"/>
    <n v="9"/>
    <s v="Sep"/>
    <s v="331793"/>
    <s v="Stephanie Howell"/>
    <s v="653"/>
    <n v="1774"/>
    <n v="7"/>
    <n v="4967.2000000000007"/>
    <n v="709.60000000000014"/>
    <n v="0.22"/>
    <n v="1092.7840000000001"/>
    <n v="0.22"/>
    <s v="₹5 K"/>
  </r>
  <r>
    <s v="Tamil Nadu"/>
    <s v="Madurai"/>
    <s v="Kids"/>
    <s v="Shoes"/>
    <s v="55"/>
    <s v="412850"/>
    <s v="Rented"/>
    <d v="2020-01-17T00:00:00"/>
    <n v="1100"/>
    <s v="Toni Cooper"/>
    <s v="M26"/>
    <s v="6212 Jerry Prairie East Elizabeth, CO 44148"/>
    <s v="Landline"/>
    <s v="4007290887"/>
    <s v="11 AM - 8 PM"/>
    <n v="12"/>
    <s v="Not Available"/>
    <s v="CCTV"/>
    <s v="13628"/>
    <d v="2024-09-01T00:00:00"/>
    <n v="9"/>
    <s v="Sep"/>
    <s v="234296"/>
    <s v="Marcus Hall"/>
    <s v="684"/>
    <n v="2643"/>
    <n v="2"/>
    <n v="2114.4"/>
    <n v="1057.2"/>
    <n v="0.28000000000000003"/>
    <n v="592.03200000000004"/>
    <n v="0.28000000000000003"/>
    <s v="₹2 K"/>
  </r>
  <r>
    <s v="Jammu and Kashmir"/>
    <s v="Jammu"/>
    <s v="Men"/>
    <s v="Tops"/>
    <s v="29"/>
    <s v="428177"/>
    <s v="Rented"/>
    <d v="2020-12-28T00:00:00"/>
    <n v="950"/>
    <s v="Melinda Erickson"/>
    <s v="M54"/>
    <s v="54488 Justin Rest Suite 310 North Victoriamouth, ND 99339"/>
    <s v="Mobile"/>
    <s v="8836914787"/>
    <s v="9 AM - 8 PM"/>
    <n v="6"/>
    <s v="Not Available"/>
    <s v="Alarm"/>
    <s v="90007"/>
    <d v="2024-09-27T00:00:00"/>
    <n v="9"/>
    <s v="Sep"/>
    <s v="875923"/>
    <s v="Jennifer Buckley"/>
    <s v="512"/>
    <n v="1820"/>
    <n v="3"/>
    <n v="2184"/>
    <n v="728"/>
    <n v="0.22"/>
    <n v="480.48"/>
    <n v="0.22"/>
    <s v="₹2 K"/>
  </r>
  <r>
    <s v="Maharashtra"/>
    <s v="Nashik"/>
    <s v="Women"/>
    <s v="Hoodies"/>
    <s v="64"/>
    <s v="406914"/>
    <s v="Rented"/>
    <d v="2022-07-08T00:00:00"/>
    <n v="1300"/>
    <s v="Anne Johns"/>
    <s v="M18"/>
    <s v="6712 Erickson Islands Lake Susan, MN 35599"/>
    <s v="Mobile"/>
    <s v="7770132784"/>
    <s v="11 AM - 8 PM"/>
    <n v="9"/>
    <s v="Not Available"/>
    <s v="None"/>
    <s v="10891"/>
    <d v="2024-09-04T00:00:00"/>
    <n v="9"/>
    <s v="Sep"/>
    <s v="978196"/>
    <s v="Dawn Jones"/>
    <s v="818"/>
    <n v="2373"/>
    <n v="3"/>
    <n v="2847.6000000000004"/>
    <n v="949.20000000000016"/>
    <n v="0.35"/>
    <n v="996.66000000000008"/>
    <n v="0.35"/>
    <s v="₹3 K"/>
  </r>
  <r>
    <s v="Maharashtra"/>
    <s v="Pune"/>
    <s v="Men"/>
    <s v="Dresses"/>
    <s v="7"/>
    <s v="433947"/>
    <s v="Rented"/>
    <d v="2023-09-04T00:00:00"/>
    <n v="1400"/>
    <s v="Tina Miller"/>
    <s v="M66"/>
    <s v="6431 Hanson Path Gallagherside, GA 44075"/>
    <s v="Mobile"/>
    <s v="9529953667"/>
    <s v="9 AM - 8 PM"/>
    <n v="8"/>
    <s v="Available"/>
    <s v="CCTV"/>
    <s v="89136"/>
    <d v="2024-09-17T00:00:00"/>
    <n v="9"/>
    <s v="Sep"/>
    <s v="607103"/>
    <s v="Matthew Boone"/>
    <s v="505"/>
    <n v="2094"/>
    <n v="8"/>
    <n v="6700.8"/>
    <n v="837.6"/>
    <n v="0.22"/>
    <n v="1474.1760000000002"/>
    <n v="0.22"/>
    <s v="₹7 K"/>
  </r>
  <r>
    <s v="Maharashtra"/>
    <s v="Mumbai"/>
    <s v="Men"/>
    <s v="Skirts"/>
    <s v="63"/>
    <s v="401721"/>
    <s v="Rented"/>
    <d v="2024-02-23T00:00:00"/>
    <n v="1000"/>
    <s v="Alexis Jensen"/>
    <s v="M41"/>
    <s v="33884 Boyd Lakes South Ryanchester, OH 16330"/>
    <s v="Mobile"/>
    <s v="9874778931"/>
    <s v="11 AM - 8 PM"/>
    <n v="6"/>
    <s v="Available"/>
    <s v="CCTV, Alarm"/>
    <s v="10857"/>
    <d v="2024-09-07T00:00:00"/>
    <n v="9"/>
    <s v="Sep"/>
    <s v="919008"/>
    <s v="Samuel Mendoza"/>
    <s v="998"/>
    <n v="2683"/>
    <n v="6"/>
    <n v="6439.2000000000007"/>
    <n v="1073.2"/>
    <n v="0.22"/>
    <n v="1416.6240000000003"/>
    <n v="0.22"/>
    <s v="₹6 K"/>
  </r>
  <r>
    <s v="Tamil Nadu"/>
    <s v="Coimbatore"/>
    <s v="Women"/>
    <s v="Pants"/>
    <s v="11"/>
    <s v="413937"/>
    <s v="Rented"/>
    <d v="2021-12-22T00:00:00"/>
    <n v="1100"/>
    <s v="Duane Williams"/>
    <s v="M85"/>
    <s v="5488 Nguyen Hill Suite 100 Desireeside, AZ 46231"/>
    <s v="Mobile"/>
    <s v="9182952144"/>
    <s v="9 AM - 8 PM"/>
    <n v="13"/>
    <s v="Available"/>
    <s v="None"/>
    <s v="67791"/>
    <d v="2024-09-13T00:00:00"/>
    <n v="9"/>
    <s v="Sep"/>
    <s v="320753"/>
    <s v="Carolyn Roberson"/>
    <s v="891"/>
    <n v="2364"/>
    <n v="5"/>
    <n v="4728"/>
    <n v="945.6"/>
    <n v="0.35"/>
    <n v="1654.8"/>
    <n v="0.35"/>
    <s v="₹5 K"/>
  </r>
  <r>
    <s v="Andhra Pradesh"/>
    <s v="Visakhapatnam"/>
    <s v="Kids"/>
    <s v="Jeans"/>
    <s v="10"/>
    <s v="412346"/>
    <s v="Owned"/>
    <d v="2022-04-27T00:00:00"/>
    <n v="950"/>
    <s v="Shannon Steele"/>
    <s v="M84"/>
    <s v="921 Brandon Pine Cordovamouth, NE 87611"/>
    <s v="Landline"/>
    <s v="2212530926"/>
    <s v="11 AM - 8 PM"/>
    <n v="6"/>
    <s v="Not Available"/>
    <s v="Alarm"/>
    <s v="43648"/>
    <d v="2024-09-21T00:00:00"/>
    <n v="9"/>
    <s v="Sep"/>
    <s v="837383"/>
    <s v="Mallory Dillon"/>
    <s v="416"/>
    <n v="2339"/>
    <n v="1"/>
    <n v="935.6"/>
    <n v="935.6"/>
    <n v="0.28000000000000003"/>
    <n v="261.96800000000002"/>
    <n v="0.28000000000000003"/>
    <s v="₹935.6"/>
  </r>
  <r>
    <s v="Tamil Nadu"/>
    <s v="Coimbatore"/>
    <s v="Women"/>
    <s v="T-Shirts"/>
    <s v="43"/>
    <s v="407706"/>
    <s v="Owned"/>
    <d v="2023-02-09T00:00:00"/>
    <n v="800"/>
    <s v="John Phillips"/>
    <s v="M42"/>
    <s v="4240 Johnson Plain Apt. 470 West Janice, OH 78079"/>
    <s v="Mobile"/>
    <s v="6770709958"/>
    <s v="10 AM - 9 PM"/>
    <n v="13"/>
    <s v="Not Available"/>
    <s v="CCTV"/>
    <s v="81338"/>
    <d v="2024-09-08T00:00:00"/>
    <n v="9"/>
    <s v="Sep"/>
    <s v="112987"/>
    <s v="Adam Navarro"/>
    <s v="395"/>
    <n v="2392"/>
    <n v="2"/>
    <n v="1913.6000000000001"/>
    <n v="956.80000000000007"/>
    <n v="0.35"/>
    <n v="669.76"/>
    <n v="0.35"/>
    <s v="₹2 K"/>
  </r>
  <r>
    <s v="Maharashtra"/>
    <s v="Thane"/>
    <s v="Men"/>
    <s v="Skirts"/>
    <s v="43"/>
    <s v="417227"/>
    <s v="Rented"/>
    <d v="2023-01-07T00:00:00"/>
    <n v="1300"/>
    <s v="Danielle Hutchinson"/>
    <s v="M49"/>
    <s v="3608 Hood Estate Rickfurt, FL 17328"/>
    <s v="Landline"/>
    <s v="10243955431"/>
    <s v="11 AM - 8 PM"/>
    <n v="18"/>
    <s v="Available"/>
    <s v="Alarm"/>
    <s v="84512"/>
    <d v="2024-09-27T00:00:00"/>
    <n v="9"/>
    <s v="Sep"/>
    <s v="397966"/>
    <s v="Jesse Armstrong"/>
    <s v="769"/>
    <n v="2109"/>
    <n v="2"/>
    <n v="1687.2"/>
    <n v="843.6"/>
    <n v="0.22"/>
    <n v="371.18400000000003"/>
    <n v="0.22"/>
    <s v="₹2 K"/>
  </r>
  <r>
    <s v="Tamil Nadu"/>
    <s v="Madurai"/>
    <s v="Kids"/>
    <s v="Tops"/>
    <s v="15"/>
    <s v="432042"/>
    <s v="Rented"/>
    <d v="2024-08-01T00:00:00"/>
    <n v="950"/>
    <s v="Aaron Mullins"/>
    <s v="M73"/>
    <s v="651 Jeffrey Streets East Josephberg, AL 62577"/>
    <s v="Mobile"/>
    <s v="7564450653"/>
    <s v="10 AM - 7 PM"/>
    <n v="11"/>
    <s v="Available"/>
    <s v="CCTV, Alarm"/>
    <s v="98517"/>
    <d v="2024-09-13T00:00:00"/>
    <n v="9"/>
    <s v="Sep"/>
    <s v="280048"/>
    <s v="Sara Logan"/>
    <s v="860"/>
    <n v="2373"/>
    <n v="8"/>
    <n v="7593.6"/>
    <n v="949.2"/>
    <n v="0.28000000000000003"/>
    <n v="2126.2080000000001"/>
    <n v="0.28000000000000003"/>
    <s v="₹8 K"/>
  </r>
  <r>
    <s v="Tamil Nadu"/>
    <s v="Chennai"/>
    <s v="Kids"/>
    <s v="Pants"/>
    <s v="9"/>
    <s v="423921"/>
    <s v="Rented"/>
    <d v="2023-07-02T00:00:00"/>
    <n v="1000"/>
    <s v="Brandy Burton"/>
    <s v="M87"/>
    <s v="166 Michael Cove Suite 897 North Anthony, UT 77673"/>
    <s v="Landline"/>
    <s v="2835401127"/>
    <s v="10 AM - 7 PM"/>
    <n v="16"/>
    <s v="Not Available"/>
    <s v="CCTV, Alarm"/>
    <s v="54996"/>
    <d v="2024-09-11T00:00:00"/>
    <n v="9"/>
    <s v="Sep"/>
    <s v="999858"/>
    <s v="Diane Munoz"/>
    <s v="719"/>
    <n v="703"/>
    <n v="5"/>
    <n v="1406"/>
    <n v="281.2"/>
    <n v="0.28000000000000003"/>
    <n v="393.68000000000006"/>
    <n v="0.28000000000000003"/>
    <s v="₹1 K"/>
  </r>
  <r>
    <s v="Telangana"/>
    <s v="Hyderabad"/>
    <s v="Men"/>
    <s v="Skirts"/>
    <s v="79"/>
    <s v="437748"/>
    <s v="Rented"/>
    <d v="2023-04-12T00:00:00"/>
    <n v="1200"/>
    <s v="Jessica Edwards"/>
    <s v="M45"/>
    <s v="USNV Lopez FPO AP 57475"/>
    <s v="Landline"/>
    <s v="0890171451"/>
    <s v="10 AM - 9 PM"/>
    <n v="13"/>
    <s v="Available"/>
    <s v="None"/>
    <s v="39837"/>
    <d v="2024-09-06T00:00:00"/>
    <n v="9"/>
    <s v="Sep"/>
    <s v="470860"/>
    <s v="Anne Hudson"/>
    <s v="253"/>
    <n v="911"/>
    <n v="7"/>
    <n v="2550.8000000000002"/>
    <n v="364.40000000000003"/>
    <n v="0.22"/>
    <n v="561.17600000000004"/>
    <n v="0.22"/>
    <s v="₹3 K"/>
  </r>
  <r>
    <s v="Uttar Pradesh"/>
    <s v="Agra"/>
    <s v="Men"/>
    <s v="Dresses"/>
    <s v="23"/>
    <s v="431599"/>
    <s v="Owned"/>
    <d v="2020-06-22T00:00:00"/>
    <n v="1000"/>
    <s v="Yvonne Mcmillan"/>
    <s v="M83"/>
    <s v="38999 Bowman Plain Lozanochester, OH 90482"/>
    <s v="Landline"/>
    <s v="13445177968"/>
    <s v="9 AM - 8 PM"/>
    <n v="20"/>
    <s v="Not Available"/>
    <s v="CCTV"/>
    <s v="78638"/>
    <d v="2024-09-21T00:00:00"/>
    <n v="9"/>
    <s v="Sep"/>
    <s v="713286"/>
    <s v="Sarah Romero"/>
    <s v="586"/>
    <n v="2433"/>
    <n v="2"/>
    <n v="1946.4"/>
    <n v="973.2"/>
    <n v="0.22"/>
    <n v="428.20800000000003"/>
    <n v="0.22"/>
    <s v="₹2 K"/>
  </r>
  <r>
    <s v="Delhi"/>
    <s v="New Delhi"/>
    <s v="Women"/>
    <s v="Skirts"/>
    <s v="71"/>
    <s v="406906"/>
    <s v="Rented"/>
    <d v="2024-01-28T00:00:00"/>
    <n v="1400"/>
    <s v="Michael Lane"/>
    <s v="M71"/>
    <s v="58864 Sara Mountains Suite 087 Wallaceville, ID 34757"/>
    <s v="Mobile"/>
    <s v="7548337442"/>
    <s v="10 AM - 7 PM"/>
    <n v="14"/>
    <s v="Available"/>
    <s v="CCTV, Alarm"/>
    <s v="37501"/>
    <d v="2024-09-17T00:00:00"/>
    <n v="9"/>
    <s v="Sep"/>
    <s v="302227"/>
    <s v="Michael Ramirez"/>
    <s v="897"/>
    <n v="1678"/>
    <n v="7"/>
    <n v="4698.4000000000015"/>
    <n v="671.20000000000016"/>
    <n v="0.35"/>
    <n v="1644.4400000000005"/>
    <n v="0.35"/>
    <s v="₹5 K"/>
  </r>
  <r>
    <s v="Uttar Pradesh"/>
    <s v="Agra"/>
    <s v="Men"/>
    <s v="Tops"/>
    <s v="19"/>
    <s v="429493"/>
    <s v="Owned"/>
    <d v="2020-05-16T00:00:00"/>
    <n v="950"/>
    <s v="Casey Jefferson"/>
    <s v="M82"/>
    <s v="Unit 8574 Box 9456 DPO AA 81780"/>
    <s v="Mobile"/>
    <s v="7055728891"/>
    <s v="10 AM - 7 PM"/>
    <n v="20"/>
    <s v="Not Available"/>
    <s v="None"/>
    <s v="88928"/>
    <d v="2024-09-16T00:00:00"/>
    <n v="9"/>
    <s v="Sep"/>
    <s v="422182"/>
    <s v="Michelle Barron"/>
    <s v="908"/>
    <n v="2330"/>
    <n v="4"/>
    <n v="3728"/>
    <n v="932"/>
    <n v="0.22"/>
    <n v="820.16"/>
    <n v="0.22"/>
    <s v="₹4 K"/>
  </r>
  <r>
    <s v="Maharashtra"/>
    <s v="Satara"/>
    <s v="Women"/>
    <s v="Pants"/>
    <s v="95"/>
    <s v="401739"/>
    <s v="Owned"/>
    <d v="2024-02-10T00:00:00"/>
    <n v="950"/>
    <s v="Nathan Wang"/>
    <s v="M27"/>
    <s v="67084 Lozano Skyway Suite 618 Harpertown, KY 85791"/>
    <s v="Landline"/>
    <s v="4672116671"/>
    <s v="10 AM - 9 PM"/>
    <n v="6"/>
    <s v="Not Available"/>
    <s v="CCTV, Alarm"/>
    <s v="10744"/>
    <d v="2024-09-07T00:00:00"/>
    <n v="9"/>
    <s v="Sep"/>
    <s v="995071"/>
    <s v="Rebecca Dean"/>
    <s v="284"/>
    <n v="2422"/>
    <n v="2"/>
    <n v="1937.6000000000001"/>
    <n v="968.80000000000007"/>
    <n v="0.35"/>
    <n v="678.16"/>
    <n v="0.35"/>
    <s v="₹2 K"/>
  </r>
  <r>
    <s v="Chandigarh"/>
    <s v="Chandigarh"/>
    <s v="Women"/>
    <s v="Pants"/>
    <s v="30"/>
    <s v="428608"/>
    <s v="Rented"/>
    <d v="2023-03-21T00:00:00"/>
    <n v="1100"/>
    <s v="Mr. Elijah Miller DDS"/>
    <s v="M80"/>
    <s v="332 Mark Falls Apt. 629 Ryanstad, WY 42204"/>
    <s v="Mobile"/>
    <s v="7680832950"/>
    <s v="9 AM - 8 PM"/>
    <n v="15"/>
    <s v="Not Available"/>
    <s v="None"/>
    <s v="29259"/>
    <d v="2024-09-18T00:00:00"/>
    <n v="9"/>
    <s v="Sep"/>
    <s v="592621"/>
    <s v="Jose Sanchez"/>
    <s v="227"/>
    <n v="1015"/>
    <n v="5"/>
    <n v="2030"/>
    <n v="406"/>
    <n v="0.35"/>
    <n v="710.5"/>
    <n v="0.35"/>
    <s v="₹2 K"/>
  </r>
  <r>
    <s v="Madhya Pradesh"/>
    <s v="Bhopal"/>
    <s v="Men"/>
    <s v="Pants"/>
    <s v="88"/>
    <s v="401093"/>
    <s v="Rented"/>
    <d v="2021-09-19T00:00:00"/>
    <n v="1200"/>
    <s v="Allison Baker"/>
    <s v="M61"/>
    <s v="25360 Wendy Harbor Richardport, NM 31202"/>
    <s v="Mobile"/>
    <s v="9793810212"/>
    <s v="9 AM - 8 PM"/>
    <n v="7"/>
    <s v="Available"/>
    <s v="None"/>
    <s v="65698"/>
    <d v="2024-09-01T00:00:00"/>
    <n v="9"/>
    <s v="Sep"/>
    <s v="520955"/>
    <s v="Charles Martin MD"/>
    <s v="594"/>
    <n v="808"/>
    <n v="8"/>
    <n v="2585.6000000000004"/>
    <n v="323.20000000000005"/>
    <n v="0.22"/>
    <n v="568.83200000000011"/>
    <n v="0.22"/>
    <s v="₹3 K"/>
  </r>
  <r>
    <s v="Tamil Nadu"/>
    <s v="Coimbatore"/>
    <s v="Women"/>
    <s v="Hoodies"/>
    <s v="52"/>
    <s v="439097"/>
    <s v="Rented"/>
    <d v="2021-09-23T00:00:00"/>
    <n v="1000"/>
    <s v="David James"/>
    <s v="M59"/>
    <s v="47147 Gregory Wells Port Christina, FL 41672"/>
    <s v="Mobile"/>
    <s v="9601739937"/>
    <s v="10 AM - 7 PM"/>
    <n v="11"/>
    <s v="Available"/>
    <s v="CCTV, Alarm"/>
    <s v="45984"/>
    <d v="2024-09-10T00:00:00"/>
    <n v="9"/>
    <s v="Sep"/>
    <s v="678477"/>
    <s v="Dr. Laura George"/>
    <s v="591"/>
    <n v="1720"/>
    <n v="6"/>
    <n v="4128"/>
    <n v="688"/>
    <n v="0.35"/>
    <n v="1444.8"/>
    <n v="0.35"/>
    <s v="₹4 K"/>
  </r>
  <r>
    <s v="Maharashtra"/>
    <s v="Nashik"/>
    <s v="Men"/>
    <s v="Skirts"/>
    <s v="55"/>
    <s v="438472"/>
    <s v="Rented"/>
    <d v="2020-03-24T00:00:00"/>
    <n v="1400"/>
    <s v="Mckenzie Scott"/>
    <s v="M62"/>
    <s v="9460 Amy Mission Hebertborough, KS 82825"/>
    <s v="Landline"/>
    <s v="5867366175"/>
    <s v="10 AM - 9 PM"/>
    <n v="12"/>
    <s v="Not Available"/>
    <s v="Alarm"/>
    <s v="87577"/>
    <d v="2024-09-28T00:00:00"/>
    <n v="9"/>
    <s v="Sep"/>
    <s v="200205"/>
    <s v="Linda Webb"/>
    <s v="561"/>
    <n v="2723"/>
    <n v="3"/>
    <n v="3267.6000000000004"/>
    <n v="1089.2"/>
    <n v="0.22"/>
    <n v="718.87200000000007"/>
    <n v="0.22"/>
    <s v="₹3 K"/>
  </r>
  <r>
    <s v="Maharashtra"/>
    <s v="Satara"/>
    <s v="Kids"/>
    <s v="Shoes"/>
    <s v="30"/>
    <s v="422697"/>
    <s v="Rented"/>
    <d v="2020-12-14T00:00:00"/>
    <n v="1200"/>
    <s v="Anthony Case"/>
    <s v="M7"/>
    <s v="933 Johnson Underpass East Andrewfurt, CA 37219"/>
    <s v="Mobile"/>
    <s v="6665503632"/>
    <s v="9 AM - 8 PM"/>
    <n v="16"/>
    <s v="Not Available"/>
    <s v="CCTV, Alarm"/>
    <s v="44139"/>
    <d v="2024-09-14T00:00:00"/>
    <n v="9"/>
    <s v="Sep"/>
    <s v="140973"/>
    <s v="Sheila Russell"/>
    <s v="968"/>
    <n v="777"/>
    <n v="5"/>
    <n v="1554"/>
    <n v="310.8"/>
    <n v="0.28000000000000003"/>
    <n v="435.12000000000006"/>
    <n v="0.28000000000000003"/>
    <s v="₹2 K"/>
  </r>
  <r>
    <s v="Gujarat"/>
    <s v="Rajkot"/>
    <s v="Men"/>
    <s v="Tops"/>
    <s v="84"/>
    <s v="400336"/>
    <s v="Owned"/>
    <d v="2023-08-29T00:00:00"/>
    <n v="1400"/>
    <s v="Patrick Smith"/>
    <s v="M41"/>
    <s v="295 Jared Groves Suite 544 Marymouth, NM 22721"/>
    <s v="Mobile"/>
    <s v="6606640015"/>
    <s v="11 AM - 8 PM"/>
    <n v="5"/>
    <s v="Not Available"/>
    <s v="Alarm"/>
    <s v="22719"/>
    <d v="2024-09-22T00:00:00"/>
    <n v="9"/>
    <s v="Sep"/>
    <s v="332797"/>
    <s v="Brittney Barton"/>
    <s v="346"/>
    <n v="1897"/>
    <n v="7"/>
    <n v="5311.6"/>
    <n v="758.80000000000007"/>
    <n v="0.22"/>
    <n v="1168.5520000000001"/>
    <n v="0.22"/>
    <s v="₹5 K"/>
  </r>
  <r>
    <s v="Maharashtra"/>
    <s v="Satara"/>
    <s v="Men"/>
    <s v="Dresses"/>
    <s v="71"/>
    <s v="400238"/>
    <s v="Owned"/>
    <d v="2020-07-01T00:00:00"/>
    <n v="950"/>
    <s v="Gloria Harrison"/>
    <s v="M68"/>
    <s v="710 Christensen Alley Apt. 745 Piercemouth, NH 44339"/>
    <s v="Landline"/>
    <s v="0154508968"/>
    <s v="11 AM - 8 PM"/>
    <n v="5"/>
    <s v="Available"/>
    <s v="Alarm"/>
    <s v="86173"/>
    <d v="2024-09-30T00:00:00"/>
    <n v="9"/>
    <s v="Sep"/>
    <s v="967224"/>
    <s v="Kathleen Butler"/>
    <s v="801"/>
    <n v="1009"/>
    <n v="6"/>
    <n v="2421.6"/>
    <n v="403.59999999999997"/>
    <n v="0.22"/>
    <n v="532.75199999999995"/>
    <n v="0.22"/>
    <s v="₹2 K"/>
  </r>
  <r>
    <s v="Uttar Pradesh"/>
    <s v="Meerut"/>
    <s v="Men"/>
    <s v="Tops"/>
    <s v="30"/>
    <s v="415104"/>
    <s v="Rented"/>
    <d v="2020-01-21T00:00:00"/>
    <n v="1300"/>
    <s v="Jason Hanson"/>
    <s v="M94"/>
    <s v="7139 Andersen Mills Apt. 875 Haileyburgh, KS 78051"/>
    <s v="Landline"/>
    <s v="2800424242"/>
    <s v="10 AM - 7 PM"/>
    <n v="17"/>
    <s v="Available"/>
    <s v="CCTV, Alarm"/>
    <s v="27999"/>
    <d v="2024-09-10T00:00:00"/>
    <n v="9"/>
    <s v="Sep"/>
    <s v="155026"/>
    <s v="Richard Morris"/>
    <s v="298"/>
    <n v="2364"/>
    <n v="8"/>
    <n v="7564.8"/>
    <n v="945.6"/>
    <n v="0.22"/>
    <n v="1664.2560000000001"/>
    <n v="0.22"/>
    <s v="₹8 K"/>
  </r>
  <r>
    <s v="Tamil Nadu"/>
    <s v="Madurai"/>
    <s v="Men"/>
    <s v="Dresses"/>
    <s v="24"/>
    <s v="416462"/>
    <s v="Rented"/>
    <d v="2021-01-08T00:00:00"/>
    <n v="950"/>
    <s v="Richard Davies"/>
    <s v="M36"/>
    <s v="14976 Duane Spur Apt. 087 Waltersburgh, NJ 15532"/>
    <s v="Landline"/>
    <s v="0759619769"/>
    <s v="10 AM - 7 PM"/>
    <n v="16"/>
    <s v="Available"/>
    <s v="None"/>
    <s v="30654"/>
    <d v="2024-09-28T00:00:00"/>
    <n v="9"/>
    <s v="Sep"/>
    <s v="414652"/>
    <s v="Misty Graves"/>
    <s v="831"/>
    <n v="1260"/>
    <n v="7"/>
    <n v="3528"/>
    <n v="504"/>
    <n v="0.22"/>
    <n v="776.16"/>
    <n v="0.22"/>
    <s v="₹4 K"/>
  </r>
  <r>
    <s v="Tamil Nadu"/>
    <s v="Madurai"/>
    <s v="Men"/>
    <s v="Jackets"/>
    <s v="44"/>
    <s v="432047"/>
    <s v="Rented"/>
    <d v="2022-05-23T00:00:00"/>
    <n v="800"/>
    <s v="Jaclyn Miller"/>
    <s v="M19"/>
    <s v="926 Anderson Cliff Douglaston, KY 74464"/>
    <s v="Mobile"/>
    <s v="6899791140"/>
    <s v="11 AM - 8 PM"/>
    <n v="13"/>
    <s v="Not Available"/>
    <s v="Alarm"/>
    <s v="32288"/>
    <d v="2024-09-07T00:00:00"/>
    <n v="9"/>
    <s v="Sep"/>
    <s v="894896"/>
    <s v="Megan Mathews"/>
    <s v="513"/>
    <n v="1771"/>
    <n v="7"/>
    <n v="4958.8"/>
    <n v="708.4"/>
    <n v="0.22"/>
    <n v="1090.9360000000001"/>
    <n v="0.22"/>
    <s v="₹5 K"/>
  </r>
  <r>
    <s v="Jammu and Kashmir"/>
    <s v="Jammu"/>
    <s v="Men"/>
    <s v="Shirts"/>
    <s v="10"/>
    <s v="424302"/>
    <s v="Rented"/>
    <d v="2023-11-24T00:00:00"/>
    <n v="1200"/>
    <s v="Lauren White"/>
    <s v="M4"/>
    <s v="76987 Jimenez Neck Yoderview, MS 63859"/>
    <s v="Landline"/>
    <s v="10468177302"/>
    <s v="10 AM - 7 PM"/>
    <n v="18"/>
    <s v="Not Available"/>
    <s v="CCTV"/>
    <s v="12618"/>
    <d v="2024-09-13T00:00:00"/>
    <n v="9"/>
    <s v="Sep"/>
    <s v="534713"/>
    <s v="Julie Walker"/>
    <s v="766"/>
    <n v="1481"/>
    <n v="6"/>
    <n v="3554.4"/>
    <n v="592.4"/>
    <n v="0.22"/>
    <n v="781.96800000000007"/>
    <n v="0.22"/>
    <s v="₹4 K"/>
  </r>
  <r>
    <s v="Goa"/>
    <s v="Goa"/>
    <s v="Men"/>
    <s v="Shoes"/>
    <s v="18"/>
    <s v="414561"/>
    <s v="Owned"/>
    <d v="2022-11-25T00:00:00"/>
    <n v="1200"/>
    <s v="Daniel Mitchell"/>
    <s v="M21"/>
    <s v="017 Drake Harbors Apt. 207 East Christopherside, WA 25324"/>
    <s v="Landline"/>
    <s v="2889917205"/>
    <s v="11 AM - 8 PM"/>
    <n v="17"/>
    <s v="Available"/>
    <s v="CCTV, Alarm"/>
    <s v="39453"/>
    <d v="2024-09-02T00:00:00"/>
    <n v="9"/>
    <s v="Sep"/>
    <s v="433256"/>
    <s v="Ricky Cole"/>
    <s v="762"/>
    <n v="2549"/>
    <n v="6"/>
    <n v="6117.6"/>
    <n v="1019.6"/>
    <n v="0.22"/>
    <n v="1345.8720000000001"/>
    <n v="0.22"/>
    <s v="₹6 K"/>
  </r>
  <r>
    <s v="Maharashtra"/>
    <s v="Satara"/>
    <s v="Women"/>
    <s v="Shoes"/>
    <s v="68"/>
    <s v="415467"/>
    <s v="Owned"/>
    <d v="2022-08-17T00:00:00"/>
    <n v="1200"/>
    <s v="Matthew Rodriguez"/>
    <s v="M53"/>
    <s v="92232 Cindy Lane East Kurtbury, ND 80259"/>
    <s v="Landline"/>
    <s v="0675796816"/>
    <s v="10 AM - 7 PM"/>
    <n v="15"/>
    <s v="Not Available"/>
    <s v="CCTV, Alarm"/>
    <s v="98367"/>
    <d v="2024-09-01T00:00:00"/>
    <n v="9"/>
    <s v="Sep"/>
    <s v="925692"/>
    <s v="James Wright"/>
    <s v="965"/>
    <n v="977"/>
    <n v="3"/>
    <n v="1172.4000000000001"/>
    <n v="390.8"/>
    <n v="0.35"/>
    <n v="410.34000000000003"/>
    <n v="0.35"/>
    <s v="₹1 K"/>
  </r>
  <r>
    <s v="Chhattisgarh"/>
    <s v="Chhattisgarh"/>
    <s v="Men"/>
    <s v="Skirts"/>
    <s v="86"/>
    <s v="409382"/>
    <s v="Rented"/>
    <d v="2020-07-11T00:00:00"/>
    <n v="1000"/>
    <s v="Regina Price"/>
    <s v="M6"/>
    <s v="USNV Anderson FPO AP 13957"/>
    <s v="Mobile"/>
    <s v="7888426408"/>
    <s v="11 AM - 8 PM"/>
    <n v="20"/>
    <s v="Available"/>
    <s v="CCTV, Alarm"/>
    <s v="91991"/>
    <d v="2024-09-05T00:00:00"/>
    <n v="9"/>
    <s v="Sep"/>
    <s v="175384"/>
    <s v="Rebecca Nunez"/>
    <s v="359"/>
    <n v="1874"/>
    <n v="2"/>
    <n v="1499.2"/>
    <n v="749.6"/>
    <n v="0.22"/>
    <n v="329.82400000000001"/>
    <n v="0.22"/>
    <s v="₹1 K"/>
  </r>
  <r>
    <s v="Maharashtra"/>
    <s v="Nashik"/>
    <s v="Men"/>
    <s v="Skirts"/>
    <s v="75"/>
    <s v="422382"/>
    <s v="Rented"/>
    <d v="2024-06-11T00:00:00"/>
    <n v="950"/>
    <s v="Jonathan Murray"/>
    <s v="M87"/>
    <s v="02374 Lisa Spurs East Jacob, NM 35760"/>
    <s v="Landline"/>
    <s v="5516425178"/>
    <s v="11 AM - 8 PM"/>
    <n v="4"/>
    <s v="Not Available"/>
    <s v="None"/>
    <s v="34730"/>
    <d v="2024-09-28T00:00:00"/>
    <n v="9"/>
    <s v="Sep"/>
    <s v="551962"/>
    <s v="Nathaniel Schultz"/>
    <s v="660"/>
    <n v="831"/>
    <n v="5"/>
    <n v="1662"/>
    <n v="332.4"/>
    <n v="0.22"/>
    <n v="365.64"/>
    <n v="0.22"/>
    <s v="₹2 K"/>
  </r>
  <r>
    <s v="Uttar Pradesh"/>
    <s v="Meerut"/>
    <s v="Men"/>
    <s v="T-Shirts"/>
    <s v="100"/>
    <s v="411169"/>
    <s v="Rented"/>
    <d v="2023-10-28T00:00:00"/>
    <n v="800"/>
    <s v="Kristina Wells"/>
    <s v="M76"/>
    <s v="72592 Nancy Wall Apt. 067 New Chad, VA 91049"/>
    <s v="Mobile"/>
    <s v="7302234398"/>
    <s v="11 AM - 8 PM"/>
    <n v="11"/>
    <s v="Available"/>
    <s v="Alarm"/>
    <s v="85229"/>
    <d v="2024-09-30T00:00:00"/>
    <n v="9"/>
    <s v="Sep"/>
    <s v="855460"/>
    <s v="Linda Wilson"/>
    <s v="733"/>
    <n v="1637"/>
    <n v="5"/>
    <n v="3274"/>
    <n v="654.79999999999995"/>
    <n v="0.22"/>
    <n v="720.28"/>
    <n v="0.22"/>
    <s v="₹3 K"/>
  </r>
  <r>
    <s v="Delhi"/>
    <s v="New Delhi"/>
    <s v="Women"/>
    <s v="Shirts"/>
    <s v="92"/>
    <s v="423236"/>
    <s v="Rented"/>
    <d v="2022-01-27T00:00:00"/>
    <n v="1400"/>
    <s v="Bailey Edwards"/>
    <s v="M55"/>
    <s v="6340 Erica Square Jonathonmouth, CA 02092"/>
    <s v="Mobile"/>
    <s v="8567888609"/>
    <s v="10 AM - 9 PM"/>
    <n v="19"/>
    <s v="Not Available"/>
    <s v="None"/>
    <s v="98301"/>
    <d v="2024-09-04T00:00:00"/>
    <n v="9"/>
    <s v="Sep"/>
    <s v="390826"/>
    <s v="Amy Arias"/>
    <s v="953"/>
    <n v="2064"/>
    <n v="4"/>
    <n v="3302.4"/>
    <n v="825.6"/>
    <n v="0.35"/>
    <n v="1155.8399999999999"/>
    <n v="0.35"/>
    <s v="₹3 K"/>
  </r>
  <r>
    <s v="Bihar"/>
    <s v="Patna"/>
    <s v="Women"/>
    <s v="Tops"/>
    <s v="18"/>
    <s v="411356"/>
    <s v="Owned"/>
    <d v="2024-02-14T00:00:00"/>
    <n v="1400"/>
    <s v="Ashley Elliott"/>
    <s v="M14"/>
    <s v="1872 Debbie Viaduct Port Annetteshire, CA 90513"/>
    <s v="Landline"/>
    <s v="0225575186"/>
    <s v="10 AM - 7 PM"/>
    <n v="8"/>
    <s v="Available"/>
    <s v="Alarm"/>
    <s v="22387"/>
    <d v="2024-09-19T00:00:00"/>
    <n v="9"/>
    <s v="Sep"/>
    <s v="531823"/>
    <s v="Michael Garcia"/>
    <s v="987"/>
    <n v="868"/>
    <n v="4"/>
    <n v="1388.8000000000002"/>
    <n v="347.20000000000005"/>
    <n v="0.35"/>
    <n v="486.08000000000004"/>
    <n v="0.35"/>
    <s v="₹1 K"/>
  </r>
  <r>
    <s v="Assam"/>
    <s v="Guwahati"/>
    <s v="Kids"/>
    <s v="Hoodies"/>
    <s v="37"/>
    <s v="435909"/>
    <s v="Owned"/>
    <d v="2024-05-15T00:00:00"/>
    <n v="1300"/>
    <s v="Daniel Bautista"/>
    <s v="M89"/>
    <s v="0125 Barbara Island Port Jeremy, HI 18627"/>
    <s v="Mobile"/>
    <s v="7276060100"/>
    <s v="10 AM - 9 PM"/>
    <n v="10"/>
    <s v="Available"/>
    <s v="Alarm"/>
    <s v="11184"/>
    <d v="2024-09-16T00:00:00"/>
    <n v="9"/>
    <s v="Sep"/>
    <s v="509017"/>
    <s v="Dana Martin"/>
    <s v="360"/>
    <n v="2717"/>
    <n v="2"/>
    <n v="2173.6"/>
    <n v="1086.8"/>
    <n v="0.28000000000000003"/>
    <n v="608.60800000000006"/>
    <n v="0.28000000000000003"/>
    <s v="₹2 K"/>
  </r>
  <r>
    <s v="Rajasthan"/>
    <s v="Jaipur"/>
    <s v="Men"/>
    <s v="Dresses"/>
    <s v="22"/>
    <s v="424902"/>
    <s v="Rented"/>
    <d v="2023-10-27T00:00:00"/>
    <n v="1400"/>
    <s v="Colin Johnson"/>
    <s v="M82"/>
    <s v="904 Manning Villages Suite 331 Lake Debra, PA 00729"/>
    <s v="Landline"/>
    <s v="4140304608"/>
    <s v="9 AM - 8 PM"/>
    <n v="20"/>
    <s v="Available"/>
    <s v="CCTV"/>
    <s v="41207"/>
    <d v="2024-09-28T00:00:00"/>
    <n v="9"/>
    <s v="Sep"/>
    <s v="345600"/>
    <s v="Cynthia Costa"/>
    <s v="600"/>
    <n v="608"/>
    <n v="7"/>
    <n v="1702.4"/>
    <n v="243.20000000000002"/>
    <n v="0.22"/>
    <n v="374.52800000000002"/>
    <n v="0.22"/>
    <s v="₹2 K"/>
  </r>
  <r>
    <s v="Gujarat"/>
    <s v="Vadodara"/>
    <s v="Kids"/>
    <s v="Shirts"/>
    <s v="34"/>
    <s v="422286"/>
    <s v="Owned"/>
    <d v="2020-04-22T00:00:00"/>
    <n v="800"/>
    <s v="Helen Roy"/>
    <s v="M97"/>
    <s v="37694 Collier Gardens Lake Jacob, FL 24575"/>
    <s v="Mobile"/>
    <s v="6259448221"/>
    <s v="10 AM - 7 PM"/>
    <n v="12"/>
    <s v="Available"/>
    <s v="None"/>
    <s v="73136"/>
    <d v="2024-09-16T00:00:00"/>
    <n v="9"/>
    <s v="Sep"/>
    <s v="535598"/>
    <s v="Lindsey Roy"/>
    <s v="204"/>
    <n v="1637"/>
    <n v="2"/>
    <n v="1309.6000000000001"/>
    <n v="654.80000000000007"/>
    <n v="0.28000000000000003"/>
    <n v="366.68800000000005"/>
    <n v="0.28000000000000003"/>
    <s v="₹1 K"/>
  </r>
  <r>
    <s v="Rajasthan"/>
    <s v="Jaipur"/>
    <s v="Kids"/>
    <s v="Pants"/>
    <s v="13"/>
    <s v="428398"/>
    <s v="Owned"/>
    <d v="2020-10-30T00:00:00"/>
    <n v="800"/>
    <s v="Anne Pope"/>
    <s v="M11"/>
    <s v="89675 Gray Stream Prattton, NC 56585"/>
    <s v="Landline"/>
    <s v="0047359732"/>
    <s v="10 AM - 9 PM"/>
    <n v="10"/>
    <s v="Available"/>
    <s v="Alarm"/>
    <s v="71964"/>
    <d v="2024-09-16T00:00:00"/>
    <n v="9"/>
    <s v="Sep"/>
    <s v="702071"/>
    <s v="Henry Thomas"/>
    <s v="457"/>
    <n v="2659"/>
    <n v="7"/>
    <n v="7445.2000000000007"/>
    <n v="1063.6000000000001"/>
    <n v="0.28000000000000003"/>
    <n v="2084.6560000000004"/>
    <n v="0.28000000000000003"/>
    <s v="₹7 K"/>
  </r>
  <r>
    <s v="Tamil Nadu"/>
    <s v="Madurai"/>
    <s v="Men"/>
    <s v="Jeans"/>
    <s v="36"/>
    <s v="403131"/>
    <s v="Owned"/>
    <d v="2021-11-20T00:00:00"/>
    <n v="800"/>
    <s v="Leonard Douglas"/>
    <s v="M96"/>
    <s v="7133 Joseph Dam Lake Pamelafurt, NE 16979"/>
    <s v="Landline"/>
    <s v="5112043326"/>
    <s v="9 AM - 8 PM"/>
    <n v="16"/>
    <s v="Available"/>
    <s v="CCTV"/>
    <s v="21934"/>
    <d v="2024-09-01T00:00:00"/>
    <n v="9"/>
    <s v="Sep"/>
    <s v="482565"/>
    <s v="Randall Harris"/>
    <s v="457"/>
    <n v="2590"/>
    <n v="3"/>
    <n v="3108"/>
    <n v="1036"/>
    <n v="0.22"/>
    <n v="683.76"/>
    <n v="0.22"/>
    <s v="₹3 K"/>
  </r>
  <r>
    <s v="Chandigarh"/>
    <s v="Chandigarh"/>
    <s v="Kids"/>
    <s v="T-Shirts"/>
    <s v="13"/>
    <s v="405640"/>
    <s v="Rented"/>
    <d v="2020-12-02T00:00:00"/>
    <n v="1000"/>
    <s v="Nancy Walker"/>
    <s v="M15"/>
    <s v="6529 Solis Cliffs Baileyfurt, DE 37359"/>
    <s v="Landline"/>
    <s v="3673306334"/>
    <s v="9 AM - 8 PM"/>
    <n v="8"/>
    <s v="Not Available"/>
    <s v="CCTV, Alarm"/>
    <s v="29628"/>
    <d v="2024-09-30T00:00:00"/>
    <n v="9"/>
    <s v="Sep"/>
    <s v="726156"/>
    <s v="Lisa Taylor"/>
    <s v="756"/>
    <n v="558"/>
    <n v="5"/>
    <n v="1116"/>
    <n v="223.2"/>
    <n v="0.28000000000000003"/>
    <n v="312.48"/>
    <n v="0.28000000000000003"/>
    <s v="₹1 K"/>
  </r>
  <r>
    <s v="Andhra Pradesh"/>
    <s v="Visakhapatnam"/>
    <s v="Women"/>
    <s v="Pants"/>
    <s v="63"/>
    <s v="416280"/>
    <s v="Owned"/>
    <d v="2020-04-20T00:00:00"/>
    <n v="1300"/>
    <s v="Lynn Pierce"/>
    <s v="M23"/>
    <s v="USS Smith FPO AA 35471"/>
    <s v="Mobile"/>
    <s v="9211422515"/>
    <s v="10 AM - 7 PM"/>
    <n v="16"/>
    <s v="Not Available"/>
    <s v="CCTV, Alarm"/>
    <s v="17009"/>
    <d v="2024-09-03T00:00:00"/>
    <n v="9"/>
    <s v="Sep"/>
    <s v="119190"/>
    <s v="Ethan Perry"/>
    <s v="895"/>
    <n v="1156"/>
    <n v="1"/>
    <n v="462.40000000000003"/>
    <n v="462.40000000000003"/>
    <n v="0.35"/>
    <n v="161.84"/>
    <n v="0.35"/>
    <s v="₹462.4"/>
  </r>
  <r>
    <s v="Puducherry"/>
    <s v="Pondicherry"/>
    <s v="Men"/>
    <s v="Tops"/>
    <s v="9"/>
    <s v="413466"/>
    <s v="Rented"/>
    <d v="2020-03-15T00:00:00"/>
    <n v="1000"/>
    <s v="Donald Shepard"/>
    <s v="M26"/>
    <s v="3049 Hamilton Ranch Apt. 733 Wangview, NC 49102"/>
    <s v="Landline"/>
    <s v="0321807956"/>
    <s v="10 AM - 9 PM"/>
    <n v="9"/>
    <s v="Not Available"/>
    <s v="None"/>
    <s v="25539"/>
    <d v="2024-09-25T00:00:00"/>
    <n v="9"/>
    <s v="Sep"/>
    <s v="324749"/>
    <s v="Shawn Coleman"/>
    <s v="586"/>
    <n v="2724"/>
    <n v="3"/>
    <n v="3268.8"/>
    <n v="1089.6000000000001"/>
    <n v="0.22"/>
    <n v="719.13600000000008"/>
    <n v="0.22"/>
    <s v="₹3 K"/>
  </r>
  <r>
    <s v="Gujarat"/>
    <s v="Surat"/>
    <s v="Men"/>
    <s v="Pants"/>
    <s v="68"/>
    <s v="407653"/>
    <s v="Owned"/>
    <d v="2023-11-21T00:00:00"/>
    <n v="950"/>
    <s v="Eric Ross"/>
    <s v="M70"/>
    <s v="454 John Locks South Jeremyfort, VA 90776"/>
    <s v="Landline"/>
    <s v="2876826478"/>
    <s v="11 AM - 8 PM"/>
    <n v="16"/>
    <s v="Available"/>
    <s v="CCTV"/>
    <s v="23495"/>
    <d v="2024-09-27T00:00:00"/>
    <n v="9"/>
    <s v="Sep"/>
    <s v="148749"/>
    <s v="Taylor Wright"/>
    <s v="685"/>
    <n v="2459"/>
    <n v="5"/>
    <n v="4918"/>
    <n v="983.6"/>
    <n v="0.22"/>
    <n v="1081.96"/>
    <n v="0.22"/>
    <s v="₹5 K"/>
  </r>
  <r>
    <s v="Chandigarh"/>
    <s v="Chandigarh"/>
    <s v="Kids"/>
    <s v="Skirts"/>
    <s v="89"/>
    <s v="428829"/>
    <s v="Rented"/>
    <d v="2021-12-03T00:00:00"/>
    <n v="950"/>
    <s v="Karen Ramirez MD"/>
    <s v="M94"/>
    <s v="113 Hernandez Shoals Apt. 432 Port Danaside, KY 10042"/>
    <s v="Landline"/>
    <s v="2246220553"/>
    <s v="10 AM - 7 PM"/>
    <n v="19"/>
    <s v="Available"/>
    <s v="CCTV, Alarm"/>
    <s v="95154"/>
    <d v="2024-09-07T00:00:00"/>
    <n v="9"/>
    <s v="Sep"/>
    <s v="207583"/>
    <s v="Kristine Martin"/>
    <s v="723"/>
    <n v="2195"/>
    <n v="1"/>
    <n v="878"/>
    <n v="878"/>
    <n v="0.28000000000000003"/>
    <n v="245.84000000000003"/>
    <n v="0.28000000000000003"/>
    <s v="₹878"/>
  </r>
  <r>
    <s v="Maharashtra"/>
    <s v="Kolhapur"/>
    <s v="Women"/>
    <s v="Tops"/>
    <s v="90"/>
    <s v="418458"/>
    <s v="Owned"/>
    <d v="2021-01-17T00:00:00"/>
    <n v="1200"/>
    <s v="Patricia Simpson"/>
    <s v="M29"/>
    <s v="USNV Smith FPO AA 65869"/>
    <s v="Landline"/>
    <s v="12355794038"/>
    <s v="9 AM - 8 PM"/>
    <n v="14"/>
    <s v="Not Available"/>
    <s v="None"/>
    <s v="96063"/>
    <d v="2024-09-24T00:00:00"/>
    <n v="9"/>
    <s v="Sep"/>
    <s v="978144"/>
    <s v="Riley Escobar"/>
    <s v="221"/>
    <n v="1811"/>
    <n v="7"/>
    <n v="5070.8"/>
    <n v="724.4"/>
    <n v="0.35"/>
    <n v="1774.78"/>
    <n v="0.35"/>
    <s v="₹5 K"/>
  </r>
  <r>
    <s v="Maharashtra"/>
    <s v="Nagpur"/>
    <s v="Kids"/>
    <s v="T-Shirts"/>
    <s v="87"/>
    <s v="429950"/>
    <s v="Rented"/>
    <d v="2024-06-14T00:00:00"/>
    <n v="1200"/>
    <s v="Melissa Crawford"/>
    <s v="M84"/>
    <s v="9703 Sandra Green Suite 397 North Jenniferstad, OH 01266"/>
    <s v="Mobile"/>
    <s v="8432041283"/>
    <s v="10 AM - 7 PM"/>
    <n v="20"/>
    <s v="Available"/>
    <s v="CCTV"/>
    <s v="85891"/>
    <d v="2024-09-07T00:00:00"/>
    <n v="9"/>
    <s v="Sep"/>
    <s v="118018"/>
    <s v="William Anderson"/>
    <s v="700"/>
    <n v="2401"/>
    <n v="4"/>
    <n v="3841.6000000000004"/>
    <n v="960.40000000000009"/>
    <n v="0.28000000000000003"/>
    <n v="1075.6480000000001"/>
    <n v="0.28000000000000003"/>
    <s v="₹4 K"/>
  </r>
  <r>
    <s v="Telangana"/>
    <s v="Hyderabad"/>
    <s v="Women"/>
    <s v="Skirts"/>
    <s v="56"/>
    <s v="425355"/>
    <s v="Owned"/>
    <d v="2020-08-28T00:00:00"/>
    <n v="1000"/>
    <s v="Regina Mathews"/>
    <s v="M81"/>
    <s v="12155 Garrett Flat Apt. 602 Hayesburgh, AK 20580"/>
    <s v="Landline"/>
    <s v="5438085899"/>
    <s v="10 AM - 7 PM"/>
    <n v="10"/>
    <s v="Not Available"/>
    <s v="CCTV"/>
    <s v="46752"/>
    <d v="2024-09-08T00:00:00"/>
    <n v="9"/>
    <s v="Sep"/>
    <s v="829660"/>
    <s v="Martin Burke"/>
    <s v="957"/>
    <n v="1213"/>
    <n v="3"/>
    <n v="1455.6000000000001"/>
    <n v="485.20000000000005"/>
    <n v="0.35"/>
    <n v="509.46000000000004"/>
    <n v="0.35"/>
    <s v="₹1 K"/>
  </r>
  <r>
    <s v="Uttar Pradesh"/>
    <s v="Varanasi"/>
    <s v="Kids"/>
    <s v="Tops"/>
    <s v="3"/>
    <s v="432188"/>
    <s v="Rented"/>
    <d v="2020-06-18T00:00:00"/>
    <n v="1300"/>
    <s v="Kenneth Hamilton"/>
    <s v="M87"/>
    <s v="36348 Stanton Trail Wendyport, TX 26830"/>
    <s v="Mobile"/>
    <s v="8778590914"/>
    <s v="9 AM - 8 PM"/>
    <n v="12"/>
    <s v="Not Available"/>
    <s v="Alarm"/>
    <s v="31751"/>
    <d v="2024-09-01T00:00:00"/>
    <n v="9"/>
    <s v="Sep"/>
    <s v="107917"/>
    <s v="Javier Morales"/>
    <s v="507"/>
    <n v="1948"/>
    <n v="5"/>
    <n v="3896"/>
    <n v="779.2"/>
    <n v="0.28000000000000003"/>
    <n v="1090.8800000000001"/>
    <n v="0.28000000000000003"/>
    <s v="₹4 K"/>
  </r>
  <r>
    <s v="Tamil Nadu"/>
    <s v="Coimbatore"/>
    <s v="Kids"/>
    <s v="Shirts"/>
    <s v="42"/>
    <s v="402946"/>
    <s v="Owned"/>
    <d v="2024-01-07T00:00:00"/>
    <n v="1200"/>
    <s v="Kimberly Wilson"/>
    <s v="M25"/>
    <s v="9869 Charles Junctions South Maryburgh, NM 33814"/>
    <s v="Landline"/>
    <s v="2364499257"/>
    <s v="10 AM - 7 PM"/>
    <n v="18"/>
    <s v="Available"/>
    <s v="None"/>
    <s v="52446"/>
    <d v="2024-09-11T00:00:00"/>
    <n v="9"/>
    <s v="Sep"/>
    <s v="429560"/>
    <s v="Donna Bean"/>
    <s v="486"/>
    <n v="1144"/>
    <n v="6"/>
    <n v="2745.6000000000004"/>
    <n v="457.60000000000008"/>
    <n v="0.28000000000000003"/>
    <n v="768.76800000000014"/>
    <n v="0.28000000000000003"/>
    <s v="₹3 K"/>
  </r>
  <r>
    <s v="Maharashtra"/>
    <s v="Pune"/>
    <s v="Kids"/>
    <s v="T-Shirts"/>
    <s v="23"/>
    <s v="411585"/>
    <s v="Owned"/>
    <d v="2024-09-13T00:00:00"/>
    <n v="1400"/>
    <s v="Jacob Miller"/>
    <s v="M25"/>
    <s v="8156 Davis Glens Edwardburgh, ME 26334"/>
    <s v="Landline"/>
    <s v="5409823484"/>
    <s v="10 AM - 9 PM"/>
    <n v="16"/>
    <s v="Available"/>
    <s v="Alarm"/>
    <s v="74931"/>
    <d v="2024-09-10T00:00:00"/>
    <n v="9"/>
    <s v="Sep"/>
    <s v="214354"/>
    <s v="Heather Aguilar"/>
    <s v="528"/>
    <n v="668"/>
    <n v="7"/>
    <n v="1870.4"/>
    <n v="267.2"/>
    <n v="0.28000000000000003"/>
    <n v="523.7120000000001"/>
    <n v="0.28000000000000003"/>
    <s v="₹2 K"/>
  </r>
  <r>
    <s v="Chhattisgarh"/>
    <s v="Chhattisgarh"/>
    <s v="Women"/>
    <s v="Pants"/>
    <s v="18"/>
    <s v="437253"/>
    <s v="Owned"/>
    <d v="2022-12-22T00:00:00"/>
    <n v="1300"/>
    <s v="Anthony Mcgrath"/>
    <s v="M36"/>
    <s v="08434 Brandy Mill Apt. 715 Garciaview, LA 62873"/>
    <s v="Mobile"/>
    <s v="8756390622"/>
    <s v="9 AM - 8 PM"/>
    <n v="11"/>
    <s v="Not Available"/>
    <s v="CCTV, Alarm"/>
    <s v="59319"/>
    <d v="2024-09-17T00:00:00"/>
    <n v="9"/>
    <s v="Sep"/>
    <s v="361351"/>
    <s v="Greg Mann"/>
    <s v="970"/>
    <n v="883"/>
    <n v="8"/>
    <n v="2825.6000000000004"/>
    <n v="353.20000000000005"/>
    <n v="0.35"/>
    <n v="988.96"/>
    <n v="0.35"/>
    <s v="₹3 K"/>
  </r>
  <r>
    <s v="Tamil Nadu"/>
    <s v="Coimbatore"/>
    <s v="Women"/>
    <s v="Shoes"/>
    <s v="23"/>
    <s v="413026"/>
    <s v="Rented"/>
    <d v="2022-04-08T00:00:00"/>
    <n v="800"/>
    <s v="Austin Adams"/>
    <s v="M63"/>
    <s v="51738 Villarreal Tunnel Port Andreaport, TN 48947"/>
    <s v="Landline"/>
    <s v="5618542727"/>
    <s v="10 AM - 7 PM"/>
    <n v="18"/>
    <s v="Available"/>
    <s v="None"/>
    <s v="80840"/>
    <d v="2024-09-01T00:00:00"/>
    <n v="9"/>
    <s v="Sep"/>
    <s v="374211"/>
    <s v="Sandra Campbell"/>
    <s v="981"/>
    <n v="584"/>
    <n v="2"/>
    <n v="467.20000000000005"/>
    <n v="233.60000000000002"/>
    <n v="0.35"/>
    <n v="163.52000000000001"/>
    <n v="0.35"/>
    <s v="₹467.2"/>
  </r>
  <r>
    <s v="Bihar"/>
    <s v="Patna"/>
    <s v="Women"/>
    <s v="Shoes"/>
    <s v="87"/>
    <s v="426381"/>
    <s v="Owned"/>
    <d v="2023-05-17T00:00:00"/>
    <n v="1300"/>
    <s v="Michael Price"/>
    <s v="M56"/>
    <s v="545 Kim Pass Cynthiaburgh, WI 90165"/>
    <s v="Landline"/>
    <s v="0325660350"/>
    <s v="10 AM - 7 PM"/>
    <n v="3"/>
    <s v="Not Available"/>
    <s v="CCTV, Alarm"/>
    <s v="18005"/>
    <d v="2024-09-10T00:00:00"/>
    <n v="9"/>
    <s v="Sep"/>
    <s v="400025"/>
    <s v="Sarah Oliver"/>
    <s v="677"/>
    <n v="2025"/>
    <n v="8"/>
    <n v="6480"/>
    <n v="810"/>
    <n v="0.35"/>
    <n v="2268"/>
    <n v="0.35"/>
    <s v="₹6 K"/>
  </r>
  <r>
    <s v="Tamil Nadu"/>
    <s v="Coimbatore"/>
    <s v="Kids"/>
    <s v="Shoes"/>
    <s v="97"/>
    <s v="401493"/>
    <s v="Rented"/>
    <d v="2021-09-26T00:00:00"/>
    <n v="950"/>
    <s v="Christopher Cook"/>
    <s v="M54"/>
    <s v="66422 Hall Brook Stevenborough, TN 13770"/>
    <s v="Landline"/>
    <s v="5630268573"/>
    <s v="11 AM - 8 PM"/>
    <n v="5"/>
    <s v="Available"/>
    <s v="CCTV"/>
    <s v="53608"/>
    <d v="2024-09-07T00:00:00"/>
    <n v="9"/>
    <s v="Sep"/>
    <s v="325794"/>
    <s v="Daniel Ellison"/>
    <s v="912"/>
    <n v="873"/>
    <n v="3"/>
    <n v="1047.6000000000001"/>
    <n v="349.20000000000005"/>
    <n v="0.28000000000000003"/>
    <n v="293.32800000000009"/>
    <n v="0.28000000000000003"/>
    <s v="₹1 K"/>
  </r>
  <r>
    <s v="Madhya Pradesh"/>
    <s v="Indore"/>
    <s v="Women"/>
    <s v="Pants"/>
    <s v="93"/>
    <s v="409479"/>
    <s v="Rented"/>
    <d v="2020-11-01T00:00:00"/>
    <n v="1300"/>
    <s v="Caitlyn Mcmahon"/>
    <s v="M28"/>
    <s v="6365 Martinez Curve Petersenmouth, WI 70254"/>
    <s v="Mobile"/>
    <s v="9869025792"/>
    <s v="9 AM - 8 PM"/>
    <n v="18"/>
    <s v="Not Available"/>
    <s v="CCTV"/>
    <s v="76424"/>
    <d v="2024-09-23T00:00:00"/>
    <n v="9"/>
    <s v="Sep"/>
    <s v="890816"/>
    <s v="Haley Harvey"/>
    <s v="758"/>
    <n v="1719"/>
    <n v="6"/>
    <n v="4125.6000000000004"/>
    <n v="687.6"/>
    <n v="0.35"/>
    <n v="1443.96"/>
    <n v="0.35"/>
    <s v="₹4 K"/>
  </r>
  <r>
    <s v="Maharashtra"/>
    <s v="Aurangabad"/>
    <s v="Men"/>
    <s v="Dresses"/>
    <s v="68"/>
    <s v="421615"/>
    <s v="Rented"/>
    <d v="2024-04-12T00:00:00"/>
    <n v="1300"/>
    <s v="Megan Smith"/>
    <s v="M44"/>
    <s v="227 Richmond Plaza New Michael, CA 50845"/>
    <s v="Landline"/>
    <s v="5110931711"/>
    <s v="10 AM - 9 PM"/>
    <n v="3"/>
    <s v="Not Available"/>
    <s v="None"/>
    <s v="86401"/>
    <d v="2024-09-02T00:00:00"/>
    <n v="9"/>
    <s v="Sep"/>
    <s v="598330"/>
    <s v="Ryan Roberts"/>
    <s v="986"/>
    <n v="2832"/>
    <n v="5"/>
    <n v="5664"/>
    <n v="1132.8"/>
    <n v="0.22"/>
    <n v="1246.08"/>
    <n v="0.22"/>
    <s v="₹6 K"/>
  </r>
  <r>
    <s v="Tamil Nadu"/>
    <s v="Coimbatore"/>
    <s v="Women"/>
    <s v="Pants"/>
    <s v="15"/>
    <s v="410006"/>
    <s v="Owned"/>
    <d v="2024-01-26T00:00:00"/>
    <n v="800"/>
    <s v="Oscar Nguyen"/>
    <s v="M74"/>
    <s v="18236 James Springs Nguyenside, AL 59534"/>
    <s v="Landline"/>
    <s v="1466423758"/>
    <s v="9 AM - 8 PM"/>
    <n v="15"/>
    <s v="Not Available"/>
    <s v="CCTV, Alarm"/>
    <s v="31922"/>
    <d v="2024-09-01T00:00:00"/>
    <n v="9"/>
    <s v="Sep"/>
    <s v="798088"/>
    <s v="Michael Hill"/>
    <s v="550"/>
    <n v="836"/>
    <n v="8"/>
    <n v="2675.2000000000003"/>
    <n v="334.40000000000003"/>
    <n v="0.35"/>
    <n v="936.32"/>
    <n v="0.35"/>
    <s v="₹3 K"/>
  </r>
  <r>
    <s v="Rajasthan"/>
    <s v="Jaipur"/>
    <s v="Women"/>
    <s v="Hoodies"/>
    <s v="31"/>
    <s v="419415"/>
    <s v="Rented"/>
    <d v="2023-03-29T00:00:00"/>
    <n v="1400"/>
    <s v="Justin Price"/>
    <s v="M16"/>
    <s v="0280 George Rapid Apt. 635 Baileytown, DE 81453"/>
    <s v="Landline"/>
    <s v="15165610915"/>
    <s v="10 AM - 7 PM"/>
    <n v="4"/>
    <s v="Not Available"/>
    <s v="CCTV"/>
    <s v="56041"/>
    <d v="2024-09-06T00:00:00"/>
    <n v="9"/>
    <s v="Sep"/>
    <s v="698257"/>
    <s v="Adam Brown"/>
    <s v="910"/>
    <n v="2782"/>
    <n v="2"/>
    <n v="2225.6"/>
    <n v="1112.8"/>
    <n v="0.35"/>
    <n v="778.95999999999992"/>
    <n v="0.35"/>
    <s v="₹2 K"/>
  </r>
  <r>
    <s v="Tamil Nadu"/>
    <s v="Chennai"/>
    <s v="Women"/>
    <s v="Sweaters"/>
    <s v="25"/>
    <s v="409407"/>
    <s v="Rented"/>
    <d v="2023-03-12T00:00:00"/>
    <n v="1100"/>
    <s v="Brooke Obrien"/>
    <s v="M47"/>
    <s v="7609 Timothy Mill Apt. 952 East Roberthaven, NM 65545"/>
    <s v="Landline"/>
    <s v="4801066048"/>
    <s v="11 AM - 8 PM"/>
    <n v="8"/>
    <s v="Available"/>
    <s v="None"/>
    <s v="84881"/>
    <d v="2024-09-20T00:00:00"/>
    <n v="9"/>
    <s v="Sep"/>
    <s v="938171"/>
    <s v="Jeremy Espinoza"/>
    <s v="517"/>
    <n v="982"/>
    <n v="6"/>
    <n v="2356.8000000000002"/>
    <n v="392.8"/>
    <n v="0.35"/>
    <n v="824.88"/>
    <n v="0.35"/>
    <s v="₹2 K"/>
  </r>
  <r>
    <s v="Madhya Pradesh"/>
    <s v="Bhopal"/>
    <s v="Women"/>
    <s v="Jackets"/>
    <s v="95"/>
    <s v="408002"/>
    <s v="Rented"/>
    <d v="2022-02-18T00:00:00"/>
    <n v="1100"/>
    <s v="Cory Moses"/>
    <s v="M14"/>
    <s v="USCGC Sandoval FPO AP 94235"/>
    <s v="Mobile"/>
    <s v="9636011311"/>
    <s v="11 AM - 8 PM"/>
    <n v="8"/>
    <s v="Available"/>
    <s v="Alarm"/>
    <s v="42959"/>
    <d v="2024-09-25T00:00:00"/>
    <n v="9"/>
    <s v="Sep"/>
    <s v="574768"/>
    <s v="Mr. Nathan Mcclure"/>
    <s v="632"/>
    <n v="840"/>
    <n v="4"/>
    <n v="1344"/>
    <n v="336"/>
    <n v="0.35"/>
    <n v="470.4"/>
    <n v="0.35"/>
    <s v="₹1 K"/>
  </r>
  <r>
    <s v="Gujarat"/>
    <s v="Rajkot"/>
    <s v="Women"/>
    <s v="Jeans"/>
    <s v="70"/>
    <s v="415756"/>
    <s v="Owned"/>
    <d v="2020-08-20T00:00:00"/>
    <n v="1200"/>
    <s v="Courtney Evans"/>
    <s v="M43"/>
    <s v="PSC 1684, Box 5636 APO AP 71302"/>
    <s v="Landline"/>
    <s v="4962455899"/>
    <s v="10 AM - 7 PM"/>
    <n v="4"/>
    <s v="Available"/>
    <s v="None"/>
    <s v="19216"/>
    <d v="2024-09-14T00:00:00"/>
    <n v="9"/>
    <s v="Sep"/>
    <s v="864992"/>
    <s v="Francisco Briggs"/>
    <s v="487"/>
    <n v="2744"/>
    <n v="5"/>
    <n v="5488"/>
    <n v="1097.5999999999999"/>
    <n v="0.35"/>
    <n v="1920.8"/>
    <n v="0.35"/>
    <s v="₹5 K"/>
  </r>
  <r>
    <s v="Goa"/>
    <s v="Goa"/>
    <s v="Kids"/>
    <s v="Hoodies"/>
    <s v="44"/>
    <s v="425294"/>
    <s v="Owned"/>
    <d v="2020-05-11T00:00:00"/>
    <n v="1000"/>
    <s v="Gregory Campbell"/>
    <s v="M39"/>
    <s v="523 Roberts Forks Port Alanborough, MO 49666"/>
    <s v="Landline"/>
    <s v="0578749174"/>
    <s v="10 AM - 7 PM"/>
    <n v="5"/>
    <s v="Not Available"/>
    <s v="CCTV, Alarm"/>
    <s v="98440"/>
    <d v="2024-09-08T00:00:00"/>
    <n v="9"/>
    <s v="Sep"/>
    <s v="722699"/>
    <s v="Michelle Curtis"/>
    <s v="955"/>
    <n v="2439"/>
    <n v="5"/>
    <n v="4878"/>
    <n v="975.6"/>
    <n v="0.28000000000000003"/>
    <n v="1365.8400000000001"/>
    <n v="0.28000000000000003"/>
    <s v="₹5 K"/>
  </r>
  <r>
    <s v="Haryana"/>
    <s v="Faridabad"/>
    <s v="Men"/>
    <s v="Jackets"/>
    <s v="45"/>
    <s v="420769"/>
    <s v="Rented"/>
    <d v="2021-06-25T00:00:00"/>
    <n v="1100"/>
    <s v="Jessica Mendoza"/>
    <s v="M27"/>
    <s v="8346 Juan Square North Sandra, SC 02820"/>
    <s v="Landline"/>
    <s v="1482662125"/>
    <s v="11 AM - 8 PM"/>
    <n v="3"/>
    <s v="Available"/>
    <s v="None"/>
    <s v="33221"/>
    <d v="2024-09-09T00:00:00"/>
    <n v="9"/>
    <s v="Sep"/>
    <s v="832973"/>
    <s v="Joan Zimmerman"/>
    <s v="360"/>
    <n v="1843"/>
    <n v="8"/>
    <n v="5897.6"/>
    <n v="737.2"/>
    <n v="0.22"/>
    <n v="1297.472"/>
    <n v="0.22"/>
    <s v="₹6 K"/>
  </r>
  <r>
    <s v="Maharashtra"/>
    <s v="Jalna"/>
    <s v="Women"/>
    <s v="Tops"/>
    <s v="28"/>
    <s v="409841"/>
    <s v="Owned"/>
    <d v="2023-11-02T00:00:00"/>
    <n v="1000"/>
    <s v="Devin Dunlap"/>
    <s v="M4"/>
    <s v="40794 Davis Inlet Apt. 650 Martinezhaven, NV 11797"/>
    <s v="Landline"/>
    <s v="2718408273"/>
    <s v="11 AM - 8 PM"/>
    <n v="13"/>
    <s v="Not Available"/>
    <s v="CCTV, Alarm"/>
    <s v="45196"/>
    <d v="2024-09-11T00:00:00"/>
    <n v="9"/>
    <s v="Sep"/>
    <s v="292797"/>
    <s v="Jordan Roman"/>
    <s v="971"/>
    <n v="2211"/>
    <n v="2"/>
    <n v="1768.8000000000002"/>
    <n v="884.40000000000009"/>
    <n v="0.35"/>
    <n v="619.08000000000004"/>
    <n v="0.35"/>
    <s v="₹2 K"/>
  </r>
  <r>
    <s v="Maharashtra"/>
    <s v="Pune"/>
    <s v="Kids"/>
    <s v="Shoes"/>
    <s v="22"/>
    <s v="412169"/>
    <s v="Owned"/>
    <d v="2021-09-12T00:00:00"/>
    <n v="1300"/>
    <s v="Troy Hill"/>
    <s v="M8"/>
    <s v="240 Tony Oval Johnsonville, AZ 04752"/>
    <s v="Mobile"/>
    <s v="7845123430"/>
    <s v="10 AM - 7 PM"/>
    <n v="4"/>
    <s v="Not Available"/>
    <s v="Alarm"/>
    <s v="71557"/>
    <d v="2024-09-23T00:00:00"/>
    <n v="9"/>
    <s v="Sep"/>
    <s v="827471"/>
    <s v="Leslie Walker"/>
    <s v="886"/>
    <n v="823"/>
    <n v="6"/>
    <n v="1975.2"/>
    <n v="329.2"/>
    <n v="0.28000000000000003"/>
    <n v="553.05600000000004"/>
    <n v="0.28000000000000003"/>
    <s v="₹2 K"/>
  </r>
  <r>
    <s v="Haryana"/>
    <s v="Faridabad"/>
    <s v="Kids"/>
    <s v="Shoes"/>
    <s v="12"/>
    <s v="413108"/>
    <s v="Rented"/>
    <d v="2024-09-26T00:00:00"/>
    <n v="800"/>
    <s v="Mia Hernandez"/>
    <s v="M61"/>
    <s v="4278 Jerry Via South Gabriel, NC 01107"/>
    <s v="Landline"/>
    <s v="0173770022"/>
    <s v="10 AM - 7 PM"/>
    <n v="9"/>
    <s v="Available"/>
    <s v="None"/>
    <s v="56559"/>
    <d v="2024-09-08T00:00:00"/>
    <n v="9"/>
    <s v="Sep"/>
    <s v="347438"/>
    <s v="Pam Wood"/>
    <s v="565"/>
    <n v="2209"/>
    <n v="8"/>
    <n v="7068.8"/>
    <n v="883.6"/>
    <n v="0.28000000000000003"/>
    <n v="1979.2640000000004"/>
    <n v="0.28000000000000003"/>
    <s v="₹7 K"/>
  </r>
  <r>
    <s v="Bihar"/>
    <s v="Patna"/>
    <s v="Kids"/>
    <s v="Sweaters"/>
    <s v="52"/>
    <s v="437379"/>
    <s v="Owned"/>
    <d v="2024-01-27T00:00:00"/>
    <n v="950"/>
    <s v="Emily King"/>
    <s v="M81"/>
    <s v="8134 Hayes Corner Cookport, OR 06551"/>
    <s v="Landline"/>
    <s v="3455969563"/>
    <s v="10 AM - 9 PM"/>
    <n v="9"/>
    <s v="Not Available"/>
    <s v="None"/>
    <s v="79441"/>
    <d v="2024-09-09T00:00:00"/>
    <n v="9"/>
    <s v="Sep"/>
    <s v="815063"/>
    <s v="Robert Davis"/>
    <s v="761"/>
    <n v="2910"/>
    <n v="3"/>
    <n v="3492"/>
    <n v="1164"/>
    <n v="0.28000000000000003"/>
    <n v="977.7600000000001"/>
    <n v="0.28000000000000003"/>
    <s v="₹3 K"/>
  </r>
  <r>
    <s v="Maharashtra"/>
    <s v="Satara"/>
    <s v="Men"/>
    <s v="Sweaters"/>
    <s v="54"/>
    <s v="424914"/>
    <s v="Owned"/>
    <d v="2020-01-08T00:00:00"/>
    <n v="1300"/>
    <s v="Eddie Barron"/>
    <s v="M89"/>
    <s v="893 Garza Valley Shannonbury, RI 52529"/>
    <s v="Landline"/>
    <s v="3998740673"/>
    <s v="10 AM - 9 PM"/>
    <n v="6"/>
    <s v="Available"/>
    <s v="CCTV"/>
    <s v="29564"/>
    <d v="2024-09-23T00:00:00"/>
    <n v="9"/>
    <s v="Sep"/>
    <s v="362693"/>
    <s v="Walter Mcintyre"/>
    <s v="481"/>
    <n v="2672"/>
    <n v="3"/>
    <n v="3206.4"/>
    <n v="1068.8"/>
    <n v="0.22"/>
    <n v="705.40800000000002"/>
    <n v="0.22"/>
    <s v="₹3 K"/>
  </r>
  <r>
    <s v="Telangana"/>
    <s v="Hyderabad"/>
    <s v="Men"/>
    <s v="Skirts"/>
    <s v="14"/>
    <s v="428003"/>
    <s v="Owned"/>
    <d v="2022-03-01T00:00:00"/>
    <n v="1300"/>
    <s v="Jordan Snyder"/>
    <s v="M55"/>
    <s v="025 Owens Drive Randallville, VT 59094"/>
    <s v="Landline"/>
    <s v="2916593475"/>
    <s v="10 AM - 9 PM"/>
    <n v="18"/>
    <s v="Not Available"/>
    <s v="Alarm"/>
    <s v="39058"/>
    <d v="2024-09-20T00:00:00"/>
    <n v="9"/>
    <s v="Sep"/>
    <s v="497130"/>
    <s v="Adam Gibson"/>
    <s v="513"/>
    <n v="1942"/>
    <n v="6"/>
    <n v="4660.8"/>
    <n v="776.80000000000007"/>
    <n v="0.22"/>
    <n v="1025.376"/>
    <n v="0.22"/>
    <s v="₹5 K"/>
  </r>
  <r>
    <s v="Maharashtra"/>
    <s v="Kolhapur"/>
    <s v="Men"/>
    <s v="Skirts"/>
    <s v="81"/>
    <s v="419850"/>
    <s v="Rented"/>
    <d v="2021-11-14T00:00:00"/>
    <n v="1300"/>
    <s v="Adrienne Barton"/>
    <s v="M50"/>
    <s v="2244 Wolf Drive East Susan, WV 21554"/>
    <s v="Landline"/>
    <s v="4592422911"/>
    <s v="11 AM - 8 PM"/>
    <n v="19"/>
    <s v="Not Available"/>
    <s v="CCTV, Alarm"/>
    <s v="84903"/>
    <d v="2024-09-18T00:00:00"/>
    <n v="9"/>
    <s v="Sep"/>
    <s v="693514"/>
    <s v="Jessica Butler"/>
    <s v="223"/>
    <n v="2792"/>
    <n v="4"/>
    <n v="4467.2"/>
    <n v="1116.8"/>
    <n v="0.22"/>
    <n v="982.78399999999999"/>
    <n v="0.22"/>
    <s v="₹4 K"/>
  </r>
  <r>
    <s v="Maharashtra"/>
    <s v="Mumbai"/>
    <s v="Women"/>
    <s v="Shirts"/>
    <s v="88"/>
    <s v="407274"/>
    <s v="Rented"/>
    <d v="2023-07-15T00:00:00"/>
    <n v="800"/>
    <s v="Joshua Pham"/>
    <s v="M83"/>
    <s v="74442 Gabriella Divide Suite 090 Robertchester, ME 18186"/>
    <s v="Landline"/>
    <s v="1911592341"/>
    <s v="10 AM - 7 PM"/>
    <n v="5"/>
    <s v="Available"/>
    <s v="CCTV"/>
    <s v="25935"/>
    <d v="2024-09-05T00:00:00"/>
    <n v="9"/>
    <s v="Sep"/>
    <s v="328850"/>
    <s v="Andrea Kane"/>
    <s v="794"/>
    <n v="1053"/>
    <n v="2"/>
    <n v="842.40000000000009"/>
    <n v="421.20000000000005"/>
    <n v="0.35"/>
    <n v="294.84000000000003"/>
    <n v="0.35"/>
    <s v="₹842.4"/>
  </r>
  <r>
    <s v="Puducherry"/>
    <s v="Pondicherry"/>
    <s v="Kids"/>
    <s v="Tops"/>
    <s v="10"/>
    <s v="434761"/>
    <s v="Owned"/>
    <d v="2022-05-12T00:00:00"/>
    <n v="800"/>
    <s v="Jared Davis"/>
    <s v="M36"/>
    <s v="854 Shelton Shores Apt. 483 Rossbury, AZ 40013"/>
    <s v="Mobile"/>
    <s v="9716251628"/>
    <s v="9 AM - 8 PM"/>
    <n v="7"/>
    <s v="Available"/>
    <s v="CCTV"/>
    <s v="74208"/>
    <d v="2024-09-11T00:00:00"/>
    <n v="9"/>
    <s v="Sep"/>
    <s v="631193"/>
    <s v="Clinton Jackson"/>
    <s v="711"/>
    <n v="1910"/>
    <n v="7"/>
    <n v="5348"/>
    <n v="764"/>
    <n v="0.28000000000000003"/>
    <n v="1497.44"/>
    <n v="0.28000000000000003"/>
    <s v="₹5 K"/>
  </r>
  <r>
    <s v="Goa"/>
    <s v="Goa"/>
    <s v="Kids"/>
    <s v="Tops"/>
    <s v="14"/>
    <s v="414032"/>
    <s v="Rented"/>
    <d v="2021-04-20T00:00:00"/>
    <n v="1300"/>
    <s v="Joseph Mitchell"/>
    <s v="M66"/>
    <s v="613 Olson Walk North Robertborough, WV 76602"/>
    <s v="Landline"/>
    <s v="4464370260"/>
    <s v="11 AM - 8 PM"/>
    <n v="8"/>
    <s v="Not Available"/>
    <s v="CCTV"/>
    <s v="24923"/>
    <d v="2024-09-21T00:00:00"/>
    <n v="9"/>
    <s v="Sep"/>
    <s v="519981"/>
    <s v="Heather Crawford"/>
    <s v="388"/>
    <n v="1638"/>
    <n v="1"/>
    <n v="655.20000000000005"/>
    <n v="655.20000000000005"/>
    <n v="0.28000000000000003"/>
    <n v="183.45600000000002"/>
    <n v="0.28000000000000003"/>
    <s v="₹655.2"/>
  </r>
  <r>
    <s v="Gujarat"/>
    <s v="Rajkot"/>
    <s v="Kids"/>
    <s v="Jackets"/>
    <s v="72"/>
    <s v="410315"/>
    <s v="Owned"/>
    <d v="2020-03-01T00:00:00"/>
    <n v="950"/>
    <s v="Devin Young"/>
    <s v="M96"/>
    <s v="297 Howe Coves West Emily, VA 50887"/>
    <s v="Mobile"/>
    <s v="9198704600"/>
    <s v="10 AM - 7 PM"/>
    <n v="6"/>
    <s v="Not Available"/>
    <s v="None"/>
    <s v="95621"/>
    <d v="2024-09-09T00:00:00"/>
    <n v="9"/>
    <s v="Sep"/>
    <s v="877601"/>
    <s v="Edwin Cardenas"/>
    <s v="459"/>
    <n v="2247"/>
    <n v="6"/>
    <n v="5392.8"/>
    <n v="898.80000000000007"/>
    <n v="0.28000000000000003"/>
    <n v="1509.9840000000002"/>
    <n v="0.28000000000000003"/>
    <s v="₹5 K"/>
  </r>
  <r>
    <s v="Uttar Pradesh"/>
    <s v="Varanasi"/>
    <s v="Kids"/>
    <s v="Pants"/>
    <s v="14"/>
    <s v="439761"/>
    <s v="Rented"/>
    <d v="2020-01-17T00:00:00"/>
    <n v="1200"/>
    <s v="Patricia Smith"/>
    <s v="M20"/>
    <s v="20855 Smith Squares Suite 843 Danielborough, FL 96580"/>
    <s v="Mobile"/>
    <s v="9136317501"/>
    <s v="11 AM - 8 PM"/>
    <n v="13"/>
    <s v="Not Available"/>
    <s v="CCTV, Alarm"/>
    <s v="84499"/>
    <d v="2024-09-14T00:00:00"/>
    <n v="9"/>
    <s v="Sep"/>
    <s v="603617"/>
    <s v="Glenn Doyle"/>
    <s v="882"/>
    <n v="1311"/>
    <n v="7"/>
    <n v="3670.8"/>
    <n v="524.4"/>
    <n v="0.28000000000000003"/>
    <n v="1027.8240000000001"/>
    <n v="0.28000000000000003"/>
    <s v="₹4 K"/>
  </r>
  <r>
    <s v="Uttar Pradesh"/>
    <s v="Meerut"/>
    <s v="Men"/>
    <s v="Shoes"/>
    <s v="41"/>
    <s v="433082"/>
    <s v="Rented"/>
    <d v="2021-09-22T00:00:00"/>
    <n v="1200"/>
    <s v="Thomas Riley"/>
    <s v="M3"/>
    <s v="624 Jimenez Radial Lake John, HI 86304"/>
    <s v="Landline"/>
    <s v="12786897693"/>
    <s v="9 AM - 8 PM"/>
    <n v="4"/>
    <s v="Not Available"/>
    <s v="Alarm"/>
    <s v="22141"/>
    <d v="2024-09-15T00:00:00"/>
    <n v="9"/>
    <s v="Sep"/>
    <s v="437812"/>
    <s v="Daniel Pace"/>
    <s v="215"/>
    <n v="2265"/>
    <n v="6"/>
    <n v="5436"/>
    <n v="906"/>
    <n v="0.22"/>
    <n v="1195.92"/>
    <n v="0.22"/>
    <s v="₹5 K"/>
  </r>
  <r>
    <s v="Chhattisgarh"/>
    <s v="Chhattisgarh"/>
    <s v="Men"/>
    <s v="Tops"/>
    <s v="2"/>
    <s v="421642"/>
    <s v="Owned"/>
    <d v="2021-01-23T00:00:00"/>
    <n v="1300"/>
    <s v="Seth Payne"/>
    <s v="M20"/>
    <s v="PSC 3218, Box 9748 APO AA 56309"/>
    <s v="Landline"/>
    <s v="3780293348"/>
    <s v="9 AM - 8 PM"/>
    <n v="3"/>
    <s v="Not Available"/>
    <s v="CCTV"/>
    <s v="32558"/>
    <d v="2024-09-15T00:00:00"/>
    <n v="9"/>
    <s v="Sep"/>
    <s v="871314"/>
    <s v="Aaron Russell"/>
    <s v="884"/>
    <n v="1507"/>
    <n v="2"/>
    <n v="1205.6000000000001"/>
    <n v="602.80000000000007"/>
    <n v="0.22"/>
    <n v="265.23200000000003"/>
    <n v="0.22"/>
    <s v="₹1 K"/>
  </r>
  <r>
    <s v="Maharashtra"/>
    <s v="Aurangabad"/>
    <s v="Men"/>
    <s v="Skirts"/>
    <s v="92"/>
    <s v="438866"/>
    <s v="Rented"/>
    <d v="2022-08-03T00:00:00"/>
    <n v="1300"/>
    <s v="Cody Richardson"/>
    <s v="M49"/>
    <s v="36354 Garcia Burg West Robert, FL 22764"/>
    <s v="Mobile"/>
    <s v="6382832991"/>
    <s v="10 AM - 9 PM"/>
    <n v="4"/>
    <s v="Available"/>
    <s v="Alarm"/>
    <s v="60815"/>
    <d v="2024-09-26T00:00:00"/>
    <n v="9"/>
    <s v="Sep"/>
    <s v="920579"/>
    <s v="Julie Lloyd"/>
    <s v="465"/>
    <n v="1766"/>
    <n v="5"/>
    <n v="3532"/>
    <n v="706.4"/>
    <n v="0.22"/>
    <n v="777.04"/>
    <n v="0.22"/>
    <s v="₹4 K"/>
  </r>
  <r>
    <s v="Jharkhand"/>
    <s v="Ranchi"/>
    <s v="Kids"/>
    <s v="Shirts"/>
    <s v="21"/>
    <s v="401947"/>
    <s v="Owned"/>
    <d v="2020-12-14T00:00:00"/>
    <n v="1000"/>
    <s v="Gregory Farrell"/>
    <s v="M27"/>
    <s v="9034 Turner Prairie North Julia, MA 37882"/>
    <s v="Mobile"/>
    <s v="6958529471"/>
    <s v="9 AM - 8 PM"/>
    <n v="4"/>
    <s v="Available"/>
    <s v="Alarm"/>
    <s v="13611"/>
    <d v="2024-09-04T00:00:00"/>
    <n v="9"/>
    <s v="Sep"/>
    <s v="297400"/>
    <s v="Mark Grimes"/>
    <s v="713"/>
    <n v="2283"/>
    <n v="7"/>
    <n v="6392.4000000000015"/>
    <n v="913.20000000000016"/>
    <n v="0.28000000000000003"/>
    <n v="1789.8720000000005"/>
    <n v="0.28000000000000003"/>
    <s v="₹6 K"/>
  </r>
  <r>
    <s v="Madhya Pradesh"/>
    <s v="Bhopal"/>
    <s v="Women"/>
    <s v="Jeans"/>
    <s v="88"/>
    <s v="415101"/>
    <s v="Owned"/>
    <d v="2020-08-10T00:00:00"/>
    <n v="1400"/>
    <s v="Spencer Johnson"/>
    <s v="M2"/>
    <s v="8065 Spencer Fort Georgeberg, NM 23567"/>
    <s v="Landline"/>
    <s v="1450061535"/>
    <s v="11 AM - 8 PM"/>
    <n v="13"/>
    <s v="Not Available"/>
    <s v="Alarm"/>
    <s v="71066"/>
    <d v="2024-09-09T00:00:00"/>
    <n v="9"/>
    <s v="Sep"/>
    <s v="169882"/>
    <s v="Sharon Tran"/>
    <s v="223"/>
    <n v="2550"/>
    <n v="4"/>
    <n v="4080"/>
    <n v="1020"/>
    <n v="0.35"/>
    <n v="1428"/>
    <n v="0.35"/>
    <s v="₹4 K"/>
  </r>
  <r>
    <s v="Maharashtra"/>
    <s v="Nashik"/>
    <s v="Women"/>
    <s v="Dresses"/>
    <s v="39"/>
    <s v="417346"/>
    <s v="Owned"/>
    <d v="2020-04-30T00:00:00"/>
    <n v="950"/>
    <s v="Michael Walker"/>
    <s v="M3"/>
    <s v="31918 Jeffrey Lights Apt. 008 West Abigail, IA 88667"/>
    <s v="Landline"/>
    <s v="16654594934"/>
    <s v="9 AM - 8 PM"/>
    <n v="8"/>
    <s v="Not Available"/>
    <s v="None"/>
    <s v="92763"/>
    <d v="2024-09-13T00:00:00"/>
    <n v="9"/>
    <s v="Sep"/>
    <s v="519193"/>
    <s v="Mathew Allison"/>
    <s v="814"/>
    <n v="1026"/>
    <n v="8"/>
    <n v="3283.2000000000003"/>
    <n v="410.40000000000003"/>
    <n v="0.35"/>
    <n v="1149.1200000000001"/>
    <n v="0.35"/>
    <s v="₹3 K"/>
  </r>
  <r>
    <s v="Uttar Pradesh"/>
    <s v="Noida"/>
    <s v="Men"/>
    <s v="Tops"/>
    <s v="79"/>
    <s v="404997"/>
    <s v="Rented"/>
    <d v="2021-11-10T00:00:00"/>
    <n v="1300"/>
    <s v="Jeremy Davis"/>
    <s v="M32"/>
    <s v="370 Rosales Ridges Apt. 658 West Debra, WA 63458"/>
    <s v="Mobile"/>
    <s v="8535048437"/>
    <s v="11 AM - 8 PM"/>
    <n v="11"/>
    <s v="Available"/>
    <s v="CCTV, Alarm"/>
    <s v="58624"/>
    <d v="2024-09-16T00:00:00"/>
    <n v="9"/>
    <s v="Sep"/>
    <s v="957360"/>
    <s v="Greg Jacobson"/>
    <s v="407"/>
    <n v="1826"/>
    <n v="4"/>
    <n v="2921.6000000000004"/>
    <n v="730.40000000000009"/>
    <n v="0.22"/>
    <n v="642.75200000000007"/>
    <n v="0.22"/>
    <s v="₹3 K"/>
  </r>
  <r>
    <s v="Tamil Nadu"/>
    <s v="Chennai"/>
    <s v="Women"/>
    <s v="Shoes"/>
    <s v="26"/>
    <s v="403519"/>
    <s v="Rented"/>
    <d v="2020-07-12T00:00:00"/>
    <n v="1000"/>
    <s v="Cody Blanchard"/>
    <s v="M23"/>
    <s v="244 Linda Trace Apt. 371 Brendamouth, GA 90532"/>
    <s v="Mobile"/>
    <s v="7067042602"/>
    <s v="10 AM - 9 PM"/>
    <n v="4"/>
    <s v="Not Available"/>
    <s v="Alarm"/>
    <s v="38501"/>
    <d v="2024-09-12T00:00:00"/>
    <n v="9"/>
    <s v="Sep"/>
    <s v="742688"/>
    <s v="Kyle Day"/>
    <s v="609"/>
    <n v="739"/>
    <n v="7"/>
    <n v="2069.2000000000003"/>
    <n v="295.60000000000002"/>
    <n v="0.35"/>
    <n v="724.22"/>
    <n v="0.35"/>
    <s v="₹2 K"/>
  </r>
  <r>
    <s v="Madhya Pradesh"/>
    <s v="Bhopal"/>
    <s v="Kids"/>
    <s v="Hoodies"/>
    <s v="44"/>
    <s v="430467"/>
    <s v="Rented"/>
    <d v="2023-02-02T00:00:00"/>
    <n v="950"/>
    <s v="Ricky Vasquez"/>
    <s v="M98"/>
    <s v="2563 Eric Ranch Apt. 755 Lake Adam, WV 57964"/>
    <s v="Mobile"/>
    <s v="8432399276"/>
    <s v="11 AM - 8 PM"/>
    <n v="8"/>
    <s v="Not Available"/>
    <s v="Alarm"/>
    <s v="31670"/>
    <d v="2024-09-15T00:00:00"/>
    <n v="9"/>
    <s v="Sep"/>
    <s v="529783"/>
    <s v="Nathaniel Whitehead"/>
    <s v="792"/>
    <n v="2257"/>
    <n v="5"/>
    <n v="4514"/>
    <n v="902.8"/>
    <n v="0.28000000000000003"/>
    <n v="1263.92"/>
    <n v="0.28000000000000003"/>
    <s v="₹5 K"/>
  </r>
  <r>
    <s v="Maharashtra"/>
    <s v="Pune"/>
    <s v="Kids"/>
    <s v="Jeans"/>
    <s v="20"/>
    <s v="433575"/>
    <s v="Owned"/>
    <d v="2024-04-21T00:00:00"/>
    <n v="950"/>
    <s v="Michael Vaughan"/>
    <s v="M37"/>
    <s v="USNV Cameron FPO AP 28375"/>
    <s v="Landline"/>
    <s v="0451929926"/>
    <s v="10 AM - 9 PM"/>
    <n v="19"/>
    <s v="Not Available"/>
    <s v="CCTV, Alarm"/>
    <s v="66767"/>
    <d v="2024-09-05T00:00:00"/>
    <n v="9"/>
    <s v="Sep"/>
    <s v="810685"/>
    <s v="Billy Lee"/>
    <s v="552"/>
    <n v="1106"/>
    <n v="3"/>
    <n v="1327.2"/>
    <n v="442.40000000000003"/>
    <n v="0.28000000000000003"/>
    <n v="371.61600000000004"/>
    <n v="0.28000000000000003"/>
    <s v="₹1 K"/>
  </r>
  <r>
    <s v="Jharkhand"/>
    <s v="Ranchi"/>
    <s v="Kids"/>
    <s v="Pants"/>
    <s v="62"/>
    <s v="401674"/>
    <s v="Rented"/>
    <d v="2022-04-30T00:00:00"/>
    <n v="1400"/>
    <s v="Julia Vega"/>
    <s v="M88"/>
    <s v="9057 Rice Estates Katherinemouth, NM 50313"/>
    <s v="Landline"/>
    <s v="19636730265"/>
    <s v="11 AM - 8 PM"/>
    <n v="19"/>
    <s v="Available"/>
    <s v="CCTV, Alarm"/>
    <s v="68086"/>
    <d v="2024-09-27T00:00:00"/>
    <n v="9"/>
    <s v="Sep"/>
    <s v="855519"/>
    <s v="Cody Decker"/>
    <s v="926"/>
    <n v="935"/>
    <n v="4"/>
    <n v="1496"/>
    <n v="374"/>
    <n v="0.28000000000000003"/>
    <n v="418.88000000000005"/>
    <n v="0.28000000000000003"/>
    <s v="₹1 K"/>
  </r>
  <r>
    <s v="Maharashtra"/>
    <s v="Aurangabad"/>
    <s v="Women"/>
    <s v="Hoodies"/>
    <s v="45"/>
    <s v="404441"/>
    <s v="Owned"/>
    <d v="2021-10-22T00:00:00"/>
    <n v="1200"/>
    <s v="Carl Miller"/>
    <s v="M19"/>
    <s v="017 Sabrina Bypass Suite 241 Coopershire, NJ 11773"/>
    <s v="Mobile"/>
    <s v="6315917383"/>
    <s v="10 AM - 9 PM"/>
    <n v="11"/>
    <s v="Available"/>
    <s v="None"/>
    <s v="51954"/>
    <d v="2024-09-27T00:00:00"/>
    <n v="9"/>
    <s v="Sep"/>
    <s v="354964"/>
    <s v="Derek Baker"/>
    <s v="522"/>
    <n v="2614"/>
    <n v="5"/>
    <n v="5228"/>
    <n v="1045.5999999999999"/>
    <n v="0.35"/>
    <n v="1829.8"/>
    <n v="0.35"/>
    <s v="₹5 K"/>
  </r>
  <r>
    <s v="Uttar Pradesh"/>
    <s v="Agra"/>
    <s v="Women"/>
    <s v="Pants"/>
    <s v="70"/>
    <s v="408258"/>
    <s v="Rented"/>
    <d v="2022-08-30T00:00:00"/>
    <n v="800"/>
    <s v="Chad Sullivan"/>
    <s v="M59"/>
    <s v="339 Smith Tunnel Apt. 201 East Dominiquemouth, FL 83736"/>
    <s v="Mobile"/>
    <s v="6858870251"/>
    <s v="10 AM - 7 PM"/>
    <n v="8"/>
    <s v="Available"/>
    <s v="None"/>
    <s v="47869"/>
    <d v="2024-09-19T00:00:00"/>
    <n v="9"/>
    <s v="Sep"/>
    <s v="188966"/>
    <s v="Aaron Gonzalez"/>
    <s v="646"/>
    <n v="1589"/>
    <n v="8"/>
    <n v="5084.8"/>
    <n v="635.6"/>
    <n v="0.35"/>
    <n v="1779.68"/>
    <n v="0.35"/>
    <s v="₹5 K"/>
  </r>
  <r>
    <s v="Haryana"/>
    <s v="Faridabad"/>
    <s v="Kids"/>
    <s v="Sweaters"/>
    <s v="93"/>
    <s v="410905"/>
    <s v="Rented"/>
    <d v="2023-05-05T00:00:00"/>
    <n v="1000"/>
    <s v="Scott Johnson"/>
    <s v="M42"/>
    <s v="0053 Norris Squares Suite 097 Stevenchester, AL 40215"/>
    <s v="Landline"/>
    <s v="18415782524"/>
    <s v="10 AM - 9 PM"/>
    <n v="10"/>
    <s v="Not Available"/>
    <s v="CCTV"/>
    <s v="86856"/>
    <d v="2024-09-08T00:00:00"/>
    <n v="9"/>
    <s v="Sep"/>
    <s v="821022"/>
    <s v="David Ray"/>
    <s v="690"/>
    <n v="1322"/>
    <n v="2"/>
    <n v="1057.6000000000001"/>
    <n v="528.80000000000007"/>
    <n v="0.28000000000000003"/>
    <n v="296.12800000000004"/>
    <n v="0.28000000000000003"/>
    <s v="₹1 K"/>
  </r>
  <r>
    <s v="Maharashtra"/>
    <s v="Nashik"/>
    <s v="Women"/>
    <s v="Pants"/>
    <s v="30"/>
    <s v="413768"/>
    <s v="Owned"/>
    <d v="2023-09-24T00:00:00"/>
    <n v="1300"/>
    <s v="Theresa Harmon"/>
    <s v="M46"/>
    <s v="42096 Wilson Burgs Suite 968 Lake Gregory, RI 54698"/>
    <s v="Landline"/>
    <s v="4188672704"/>
    <s v="11 AM - 8 PM"/>
    <n v="16"/>
    <s v="Available"/>
    <s v="Alarm"/>
    <s v="82377"/>
    <d v="2024-09-29T00:00:00"/>
    <n v="9"/>
    <s v="Sep"/>
    <s v="936162"/>
    <s v="Kyle Adkins"/>
    <s v="854"/>
    <n v="1199"/>
    <n v="4"/>
    <n v="1918.4"/>
    <n v="479.6"/>
    <n v="0.35"/>
    <n v="671.43999999999994"/>
    <n v="0.35"/>
    <s v="₹2 K"/>
  </r>
  <r>
    <s v="Maharashtra"/>
    <s v="Solapur"/>
    <s v="Women"/>
    <s v="Shirts"/>
    <s v="60"/>
    <s v="436456"/>
    <s v="Rented"/>
    <d v="2021-04-29T00:00:00"/>
    <n v="1200"/>
    <s v="Ryan Page"/>
    <s v="M53"/>
    <s v="47532 Sarah Center Suite 407 Robertport, MN 47024"/>
    <s v="Landline"/>
    <s v="1527752541"/>
    <s v="9 AM - 8 PM"/>
    <n v="16"/>
    <s v="Available"/>
    <s v="CCTV"/>
    <s v="99476"/>
    <d v="2024-09-20T00:00:00"/>
    <n v="9"/>
    <s v="Sep"/>
    <s v="568888"/>
    <s v="Charlene Manning"/>
    <s v="916"/>
    <n v="1097"/>
    <n v="2"/>
    <n v="877.6"/>
    <n v="438.8"/>
    <n v="0.35"/>
    <n v="307.15999999999997"/>
    <n v="0.35"/>
    <s v="₹877.6"/>
  </r>
  <r>
    <s v="Bihar"/>
    <s v="Patna"/>
    <s v="Women"/>
    <s v="Shirts"/>
    <s v="32"/>
    <s v="433629"/>
    <s v="Owned"/>
    <d v="2020-10-09T00:00:00"/>
    <n v="1100"/>
    <s v="Noah Cunningham"/>
    <s v="M70"/>
    <s v="38925 Chavez Shoals Mitchellfort, SC 33425"/>
    <s v="Landline"/>
    <s v="19198373544"/>
    <s v="11 AM - 8 PM"/>
    <n v="11"/>
    <s v="Available"/>
    <s v="Alarm"/>
    <s v="10952"/>
    <d v="2024-09-23T00:00:00"/>
    <n v="9"/>
    <s v="Sep"/>
    <s v="302249"/>
    <s v="Karen Travis"/>
    <s v="812"/>
    <n v="2733"/>
    <n v="5"/>
    <n v="5466"/>
    <n v="1093.2"/>
    <n v="0.35"/>
    <n v="1913.1"/>
    <n v="0.35"/>
    <s v="₹5 K"/>
  </r>
  <r>
    <s v="Maharashtra"/>
    <s v="Aurangabad"/>
    <s v="Kids"/>
    <s v="Tops"/>
    <s v="18"/>
    <s v="403010"/>
    <s v="Rented"/>
    <d v="2024-01-08T00:00:00"/>
    <n v="1300"/>
    <s v="James Anderson"/>
    <s v="M11"/>
    <s v="15285 Lauren Circle Apt. 989 Snyderbury, FL 13415"/>
    <s v="Landline"/>
    <s v="17233350313"/>
    <s v="9 AM - 8 PM"/>
    <n v="20"/>
    <s v="Available"/>
    <s v="CCTV"/>
    <s v="25018"/>
    <d v="2024-09-04T00:00:00"/>
    <n v="9"/>
    <s v="Sep"/>
    <s v="503756"/>
    <s v="Carol Barker"/>
    <s v="421"/>
    <n v="640"/>
    <n v="3"/>
    <n v="768"/>
    <n v="256"/>
    <n v="0.28000000000000003"/>
    <n v="215.04000000000002"/>
    <n v="0.28000000000000003"/>
    <s v="₹768"/>
  </r>
  <r>
    <s v="Maharashtra"/>
    <s v="Mumbai"/>
    <s v="Men"/>
    <s v="Shirts"/>
    <s v="54"/>
    <s v="405963"/>
    <s v="Rented"/>
    <d v="2020-10-01T00:00:00"/>
    <n v="1000"/>
    <s v="Mary Cisneros"/>
    <s v="M68"/>
    <s v="39905 Cook Oval Annaberg, WI 77022"/>
    <s v="Landline"/>
    <s v="0171196369"/>
    <s v="9 AM - 8 PM"/>
    <n v="11"/>
    <s v="Available"/>
    <s v="Alarm"/>
    <s v="91405"/>
    <d v="2024-09-26T00:00:00"/>
    <n v="9"/>
    <s v="Sep"/>
    <s v="481723"/>
    <s v="Tara Mcintosh"/>
    <s v="596"/>
    <n v="2259"/>
    <n v="2"/>
    <n v="1807.2"/>
    <n v="903.6"/>
    <n v="0.22"/>
    <n v="397.584"/>
    <n v="0.22"/>
    <s v="₹2 K"/>
  </r>
  <r>
    <s v="Bihar"/>
    <s v="Patna"/>
    <s v="Men"/>
    <s v="Dresses"/>
    <s v="17"/>
    <s v="410757"/>
    <s v="Owned"/>
    <d v="2024-06-17T00:00:00"/>
    <n v="950"/>
    <s v="Sherry Andrews"/>
    <s v="M18"/>
    <s v="73245 Dougherty Prairie Apt. 870 North Kendraport, OR 20268"/>
    <s v="Landline"/>
    <s v="3671398866"/>
    <s v="11 AM - 8 PM"/>
    <n v="4"/>
    <s v="Available"/>
    <s v="Alarm"/>
    <s v="86786"/>
    <d v="2024-10-31T00:00:00"/>
    <n v="10"/>
    <s v="Oct"/>
    <s v="604698"/>
    <s v="Brittany Blake"/>
    <s v="573"/>
    <n v="1221"/>
    <n v="2"/>
    <n v="976.80000000000007"/>
    <n v="488.40000000000003"/>
    <n v="0.22"/>
    <n v="214.89600000000002"/>
    <n v="0.22"/>
    <s v="₹976.8"/>
  </r>
  <r>
    <s v="Uttar Pradesh"/>
    <s v="Agra"/>
    <s v="Kids"/>
    <s v="Hoodies"/>
    <s v="13"/>
    <s v="436327"/>
    <s v="Rented"/>
    <d v="2024-03-13T00:00:00"/>
    <n v="1100"/>
    <s v="Julia Pruitt"/>
    <s v="M5"/>
    <s v="285 James Underpass Apt. 258 Martinland, OH 31985"/>
    <s v="Landline"/>
    <s v="2527892394"/>
    <s v="11 AM - 8 PM"/>
    <n v="8"/>
    <s v="Available"/>
    <s v="Alarm"/>
    <s v="66941"/>
    <d v="2024-10-15T00:00:00"/>
    <n v="10"/>
    <s v="Oct"/>
    <s v="453482"/>
    <s v="Monica Meyer"/>
    <s v="697"/>
    <n v="1524"/>
    <n v="6"/>
    <n v="3657.6000000000004"/>
    <n v="609.6"/>
    <n v="0.28000000000000003"/>
    <n v="1024.1280000000002"/>
    <n v="0.28000000000000003"/>
    <s v="₹4 K"/>
  </r>
  <r>
    <s v="Maharashtra"/>
    <s v="Jalna"/>
    <s v="Women"/>
    <s v="Hoodies"/>
    <s v="62"/>
    <s v="437619"/>
    <s v="Rented"/>
    <d v="2020-03-30T00:00:00"/>
    <n v="800"/>
    <s v="Courtney White"/>
    <s v="M95"/>
    <s v="013 Timothy Tunnel Suite 710 Mauricetown, NH 39270"/>
    <s v="Landline"/>
    <s v="1924195193"/>
    <s v="10 AM - 9 PM"/>
    <n v="10"/>
    <s v="Available"/>
    <s v="Alarm"/>
    <s v="36217"/>
    <d v="2024-10-25T00:00:00"/>
    <n v="10"/>
    <s v="Oct"/>
    <s v="898096"/>
    <s v="Morgan Gonzales"/>
    <s v="512"/>
    <n v="1089"/>
    <n v="2"/>
    <n v="871.2"/>
    <n v="435.6"/>
    <n v="0.35"/>
    <n v="304.92"/>
    <n v="0.35"/>
    <s v="₹871.2"/>
  </r>
  <r>
    <s v="Puducherry"/>
    <s v="Pondicherry"/>
    <s v="Women"/>
    <s v="Dresses"/>
    <s v="11"/>
    <s v="404646"/>
    <s v="Owned"/>
    <d v="2020-01-15T00:00:00"/>
    <n v="800"/>
    <s v="James Brooks"/>
    <s v="M76"/>
    <s v="85356 Cory Estate Apt. 775 Davistown, CO 65845"/>
    <s v="Mobile"/>
    <s v="8889238687"/>
    <s v="10 AM - 7 PM"/>
    <n v="16"/>
    <s v="Available"/>
    <s v="None"/>
    <s v="32061"/>
    <d v="2024-10-27T00:00:00"/>
    <n v="10"/>
    <s v="Oct"/>
    <s v="580394"/>
    <s v="Travis Shaffer"/>
    <s v="244"/>
    <n v="2711"/>
    <n v="1"/>
    <n v="1084.4000000000001"/>
    <n v="1084.4000000000001"/>
    <n v="0.35"/>
    <n v="379.54"/>
    <n v="0.35"/>
    <s v="₹1 K"/>
  </r>
  <r>
    <s v="Maharashtra"/>
    <s v="Solapur"/>
    <s v="Women"/>
    <s v="Shirts"/>
    <s v="30"/>
    <s v="419755"/>
    <s v="Rented"/>
    <d v="2020-09-06T00:00:00"/>
    <n v="800"/>
    <s v="Richard Peterson"/>
    <s v="M5"/>
    <s v="293 Allen Valleys West Michael, RI 63572"/>
    <s v="Landline"/>
    <s v="15910039759"/>
    <s v="9 AM - 8 PM"/>
    <n v="6"/>
    <s v="Available"/>
    <s v="CCTV, Alarm"/>
    <s v="25187"/>
    <d v="2024-10-13T00:00:00"/>
    <n v="10"/>
    <s v="Oct"/>
    <s v="941898"/>
    <s v="Christopher Beltran"/>
    <s v="320"/>
    <n v="2581"/>
    <n v="1"/>
    <n v="1032.4000000000001"/>
    <n v="1032.4000000000001"/>
    <n v="0.35"/>
    <n v="361.34000000000003"/>
    <n v="0.35"/>
    <s v="₹1 K"/>
  </r>
  <r>
    <s v="Tamil Nadu"/>
    <s v="Coimbatore"/>
    <s v="Women"/>
    <s v="Shoes"/>
    <s v="31"/>
    <s v="411273"/>
    <s v="Rented"/>
    <d v="2021-01-12T00:00:00"/>
    <n v="1300"/>
    <s v="Kathy Ferrell"/>
    <s v="M50"/>
    <s v="9431 Young Circle Colemantown, MD 85309"/>
    <s v="Landline"/>
    <s v="19003909697"/>
    <s v="11 AM - 8 PM"/>
    <n v="20"/>
    <s v="Not Available"/>
    <s v="CCTV, Alarm"/>
    <s v="95994"/>
    <d v="2024-10-18T00:00:00"/>
    <n v="10"/>
    <s v="Oct"/>
    <s v="479080"/>
    <s v="Robert Barnes"/>
    <s v="252"/>
    <n v="2175"/>
    <n v="1"/>
    <n v="870"/>
    <n v="870"/>
    <n v="0.35"/>
    <n v="304.5"/>
    <n v="0.35"/>
    <s v="₹870"/>
  </r>
  <r>
    <s v="Karnataka"/>
    <s v="Mysuru"/>
    <s v="Women"/>
    <s v="Skirts"/>
    <s v="90"/>
    <s v="429912"/>
    <s v="Rented"/>
    <d v="2024-01-26T00:00:00"/>
    <n v="800"/>
    <s v="Stephanie Montgomery"/>
    <s v="M10"/>
    <s v="693 Parks Flats Dudleyville, MI 82485"/>
    <s v="Landline"/>
    <s v="5853852302"/>
    <s v="10 AM - 9 PM"/>
    <n v="15"/>
    <s v="Not Available"/>
    <s v="CCTV, Alarm"/>
    <s v="10561"/>
    <d v="2024-10-04T00:00:00"/>
    <n v="10"/>
    <s v="Oct"/>
    <s v="891651"/>
    <s v="Matthew Barron"/>
    <s v="463"/>
    <n v="1780"/>
    <n v="3"/>
    <n v="2136"/>
    <n v="712"/>
    <n v="0.35"/>
    <n v="747.59999999999991"/>
    <n v="0.35"/>
    <s v="₹2 K"/>
  </r>
  <r>
    <s v="Goa"/>
    <s v="Goa"/>
    <s v="Women"/>
    <s v="Hoodies"/>
    <s v="15"/>
    <s v="429557"/>
    <s v="Owned"/>
    <d v="2020-08-11T00:00:00"/>
    <n v="1000"/>
    <s v="Michael Edwards"/>
    <s v="M36"/>
    <s v="4074 Powell Corners Apt. 012 Brittanymouth, NJ 55927"/>
    <s v="Mobile"/>
    <s v="6140652581"/>
    <s v="11 AM - 8 PM"/>
    <n v="7"/>
    <s v="Not Available"/>
    <s v="None"/>
    <s v="88876"/>
    <d v="2024-10-29T00:00:00"/>
    <n v="10"/>
    <s v="Oct"/>
    <s v="886198"/>
    <s v="John Sexton"/>
    <s v="565"/>
    <n v="1557"/>
    <n v="6"/>
    <n v="3736.8"/>
    <n v="622.80000000000007"/>
    <n v="0.35"/>
    <n v="1307.8799999999999"/>
    <n v="0.35"/>
    <s v="₹4 K"/>
  </r>
  <r>
    <s v="Karnataka"/>
    <s v="Mysuru"/>
    <s v="Men"/>
    <s v="Tops"/>
    <s v="27"/>
    <s v="410113"/>
    <s v="Rented"/>
    <d v="2024-02-03T00:00:00"/>
    <n v="1300"/>
    <s v="Kevin Frost"/>
    <s v="M36"/>
    <s v="367 Adams Stravenue Lake Amandamouth, VT 54367"/>
    <s v="Mobile"/>
    <s v="7189520269"/>
    <s v="10 AM - 7 PM"/>
    <n v="3"/>
    <s v="Available"/>
    <s v="None"/>
    <s v="72581"/>
    <d v="2024-10-01T00:00:00"/>
    <n v="10"/>
    <s v="Oct"/>
    <s v="402475"/>
    <s v="Robin Burns"/>
    <s v="349"/>
    <n v="2441"/>
    <n v="7"/>
    <n v="6834.8"/>
    <n v="976.4"/>
    <n v="0.22"/>
    <n v="1503.6559999999999"/>
    <n v="0.22"/>
    <s v="₹7 K"/>
  </r>
  <r>
    <s v="Maharashtra"/>
    <s v="Mumbai"/>
    <s v="Men"/>
    <s v="Shirts"/>
    <s v="68"/>
    <s v="439416"/>
    <s v="Rented"/>
    <d v="2020-10-10T00:00:00"/>
    <n v="1000"/>
    <s v="Andrea Ramirez"/>
    <s v="M15"/>
    <s v="293 Knight Ford Suite 842 South Sarah, MD 39896"/>
    <s v="Landline"/>
    <s v="5783040950"/>
    <s v="10 AM - 9 PM"/>
    <n v="9"/>
    <s v="Available"/>
    <s v="None"/>
    <s v="89654"/>
    <d v="2024-10-14T00:00:00"/>
    <n v="10"/>
    <s v="Oct"/>
    <s v="382371"/>
    <s v="Julia Pearson"/>
    <s v="585"/>
    <n v="1185"/>
    <n v="1"/>
    <n v="474"/>
    <n v="474"/>
    <n v="0.22"/>
    <n v="104.28"/>
    <n v="0.22"/>
    <s v="₹474"/>
  </r>
  <r>
    <s v="Goa"/>
    <s v="Goa"/>
    <s v="Kids"/>
    <s v="Pants"/>
    <s v="58"/>
    <s v="436573"/>
    <s v="Rented"/>
    <d v="2020-03-06T00:00:00"/>
    <n v="800"/>
    <s v="Shannon Watkins"/>
    <s v="M81"/>
    <s v="5341 Williams Land South Jeremyville, UT 74169"/>
    <s v="Mobile"/>
    <s v="9595451684"/>
    <s v="11 AM - 8 PM"/>
    <n v="5"/>
    <s v="Available"/>
    <s v="CCTV"/>
    <s v="54024"/>
    <d v="2024-10-08T00:00:00"/>
    <n v="10"/>
    <s v="Oct"/>
    <s v="298754"/>
    <s v="Jeffrey Harrison"/>
    <s v="564"/>
    <n v="2250"/>
    <n v="8"/>
    <n v="7200"/>
    <n v="900"/>
    <n v="0.28000000000000003"/>
    <n v="2016.0000000000002"/>
    <n v="0.28000000000000003"/>
    <s v="₹7 K"/>
  </r>
  <r>
    <s v="Gujarat"/>
    <s v="Ahmedabad"/>
    <s v="Women"/>
    <s v="Shirts"/>
    <s v="53"/>
    <s v="400359"/>
    <s v="Owned"/>
    <d v="2022-05-03T00:00:00"/>
    <n v="800"/>
    <s v="William Gutierrez DVM"/>
    <s v="M56"/>
    <s v="0475 Patrick Ford Lawrenceview, VA 91860"/>
    <s v="Landline"/>
    <s v="2269899728"/>
    <s v="10 AM - 7 PM"/>
    <n v="17"/>
    <s v="Available"/>
    <s v="Alarm"/>
    <s v="97718"/>
    <d v="2024-10-09T00:00:00"/>
    <n v="10"/>
    <s v="Oct"/>
    <s v="333444"/>
    <s v="Anthony Lambert"/>
    <s v="286"/>
    <n v="2073"/>
    <n v="5"/>
    <n v="4146"/>
    <n v="829.2"/>
    <n v="0.35"/>
    <n v="1451.1"/>
    <n v="0.35"/>
    <s v="₹4 K"/>
  </r>
  <r>
    <s v="Maharashtra"/>
    <s v="Jalna"/>
    <s v="Kids"/>
    <s v="Skirts"/>
    <s v="58"/>
    <s v="430404"/>
    <s v="Rented"/>
    <d v="2023-08-03T00:00:00"/>
    <n v="1300"/>
    <s v="Sheri Lozano"/>
    <s v="M80"/>
    <s v="73595 Smith Spurs Suite 954 Port Allison, NC 48562"/>
    <s v="Landline"/>
    <s v="5449390871"/>
    <s v="9 AM - 8 PM"/>
    <n v="11"/>
    <s v="Available"/>
    <s v="None"/>
    <s v="93161"/>
    <d v="2024-10-15T00:00:00"/>
    <n v="10"/>
    <s v="Oct"/>
    <s v="616203"/>
    <s v="Diana Hebert"/>
    <s v="496"/>
    <n v="2311"/>
    <n v="5"/>
    <n v="4622"/>
    <n v="924.4"/>
    <n v="0.28000000000000003"/>
    <n v="1294.1600000000001"/>
    <n v="0.28000000000000003"/>
    <s v="₹5 K"/>
  </r>
  <r>
    <s v="Chandigarh"/>
    <s v="Chandigarh"/>
    <s v="Men"/>
    <s v="Sweaters"/>
    <s v="13"/>
    <s v="436977"/>
    <s v="Rented"/>
    <d v="2022-03-28T00:00:00"/>
    <n v="1100"/>
    <s v="Lisa Williams"/>
    <s v="M25"/>
    <s v="7975 Shannon Passage West Regina, GA 09365"/>
    <s v="Mobile"/>
    <s v="6156517056"/>
    <s v="10 AM - 7 PM"/>
    <n v="14"/>
    <s v="Not Available"/>
    <s v="CCTV"/>
    <s v="72984"/>
    <d v="2024-10-28T00:00:00"/>
    <n v="10"/>
    <s v="Oct"/>
    <s v="104231"/>
    <s v="George Davis"/>
    <s v="637"/>
    <n v="828"/>
    <n v="2"/>
    <n v="662.40000000000009"/>
    <n v="331.20000000000005"/>
    <n v="0.22"/>
    <n v="145.72800000000001"/>
    <n v="0.22"/>
    <s v="₹662.4"/>
  </r>
  <r>
    <s v="Gujarat"/>
    <s v="Vadodara"/>
    <s v="Men"/>
    <s v="Skirts"/>
    <s v="37"/>
    <s v="420106"/>
    <s v="Owned"/>
    <d v="2020-03-31T00:00:00"/>
    <n v="1000"/>
    <s v="Maria Koch"/>
    <s v="M22"/>
    <s v="408 Johnson Prairie Suite 133 Murraymouth, IA 99636"/>
    <s v="Mobile"/>
    <s v="8172522104"/>
    <s v="11 AM - 8 PM"/>
    <n v="14"/>
    <s v="Available"/>
    <s v="CCTV, Alarm"/>
    <s v="32181"/>
    <d v="2024-10-08T00:00:00"/>
    <n v="10"/>
    <s v="Oct"/>
    <s v="941873"/>
    <s v="James Campbell"/>
    <s v="590"/>
    <n v="2323"/>
    <n v="5"/>
    <n v="4646"/>
    <n v="929.2"/>
    <n v="0.22"/>
    <n v="1022.12"/>
    <n v="0.22"/>
    <s v="₹5 K"/>
  </r>
  <r>
    <s v="Gujarat"/>
    <s v="Ahmedabad"/>
    <s v="Men"/>
    <s v="Dresses"/>
    <s v="38"/>
    <s v="403813"/>
    <s v="Owned"/>
    <d v="2022-06-11T00:00:00"/>
    <n v="1000"/>
    <s v="John Taylor"/>
    <s v="M90"/>
    <s v="85027 Tracy Pass Fullerbury, IA 62901"/>
    <s v="Landline"/>
    <s v="3328966596"/>
    <s v="9 AM - 8 PM"/>
    <n v="11"/>
    <s v="Not Available"/>
    <s v="None"/>
    <s v="85625"/>
    <d v="2024-10-04T00:00:00"/>
    <n v="10"/>
    <s v="Oct"/>
    <s v="715578"/>
    <s v="Bradley Henry"/>
    <s v="999"/>
    <n v="1697"/>
    <n v="8"/>
    <n v="5430.4000000000015"/>
    <n v="678.80000000000018"/>
    <n v="0.22"/>
    <n v="1194.6880000000003"/>
    <n v="0.22"/>
    <s v="₹5 K"/>
  </r>
  <r>
    <s v="Tamil Nadu"/>
    <s v="Coimbatore"/>
    <s v="Men"/>
    <s v="Pants"/>
    <s v="99"/>
    <s v="405455"/>
    <s v="Rented"/>
    <d v="2020-09-22T00:00:00"/>
    <n v="1100"/>
    <s v="Lauren Lowery"/>
    <s v="M65"/>
    <s v="32424 Tucker Parks Apt. 950 West Scott, LA 90068"/>
    <s v="Mobile"/>
    <s v="8485675172"/>
    <s v="10 AM - 7 PM"/>
    <n v="10"/>
    <s v="Not Available"/>
    <s v="None"/>
    <s v="79012"/>
    <d v="2024-10-15T00:00:00"/>
    <n v="10"/>
    <s v="Oct"/>
    <s v="300543"/>
    <s v="Nicole Chavez"/>
    <s v="899"/>
    <n v="2256"/>
    <n v="4"/>
    <n v="3609.6000000000004"/>
    <n v="902.40000000000009"/>
    <n v="0.22"/>
    <n v="794.11200000000008"/>
    <n v="0.22"/>
    <s v="₹4 K"/>
  </r>
  <r>
    <s v="Uttar Pradesh"/>
    <s v="Lucknow"/>
    <s v="Women"/>
    <s v="Jeans"/>
    <s v="39"/>
    <s v="439762"/>
    <s v="Owned"/>
    <d v="2024-03-24T00:00:00"/>
    <n v="1000"/>
    <s v="Janet Dalton"/>
    <s v="M58"/>
    <s v="36684 Regina Mountain Suite 187 Steeletown, TX 88983"/>
    <s v="Landline"/>
    <s v="18332339711"/>
    <s v="9 AM - 8 PM"/>
    <n v="17"/>
    <s v="Available"/>
    <s v="None"/>
    <s v="19615"/>
    <d v="2024-10-31T00:00:00"/>
    <n v="10"/>
    <s v="Oct"/>
    <s v="226834"/>
    <s v="Thomas Velasquez"/>
    <s v="784"/>
    <n v="2503"/>
    <n v="8"/>
    <n v="8009.6"/>
    <n v="1001.2"/>
    <n v="0.35"/>
    <n v="2803.36"/>
    <n v="0.35"/>
    <s v="₹8 K"/>
  </r>
  <r>
    <s v="Madhya Pradesh"/>
    <s v="Indore"/>
    <s v="Men"/>
    <s v="Dresses"/>
    <s v="51"/>
    <s v="410086"/>
    <s v="Owned"/>
    <d v="2024-05-14T00:00:00"/>
    <n v="950"/>
    <s v="Brenda Jackson"/>
    <s v="M34"/>
    <s v="43647 Tanya Lock Brewerchester, WY 12321"/>
    <s v="Landline"/>
    <s v="5325415510"/>
    <s v="10 AM - 7 PM"/>
    <n v="19"/>
    <s v="Available"/>
    <s v="CCTV, Alarm"/>
    <s v="53992"/>
    <d v="2024-10-13T00:00:00"/>
    <n v="10"/>
    <s v="Oct"/>
    <s v="350184"/>
    <s v="Stacey Wheeler"/>
    <s v="775"/>
    <n v="560"/>
    <n v="5"/>
    <n v="1120"/>
    <n v="224"/>
    <n v="0.22"/>
    <n v="246.4"/>
    <n v="0.22"/>
    <s v="₹1 K"/>
  </r>
  <r>
    <s v="Uttar Pradesh"/>
    <s v="Varanasi"/>
    <s v="Men"/>
    <s v="Dresses"/>
    <s v="54"/>
    <s v="437606"/>
    <s v="Rented"/>
    <d v="2023-01-29T00:00:00"/>
    <n v="950"/>
    <s v="Jerry Hampton"/>
    <s v="M63"/>
    <s v="9439 Kirsten Port Ortizport, WI 21464"/>
    <s v="Mobile"/>
    <s v="8757493728"/>
    <s v="9 AM - 8 PM"/>
    <n v="3"/>
    <s v="Available"/>
    <s v="CCTV"/>
    <s v="26425"/>
    <d v="2024-10-14T00:00:00"/>
    <n v="10"/>
    <s v="Oct"/>
    <s v="145110"/>
    <s v="Christina Bell"/>
    <s v="582"/>
    <n v="2968"/>
    <n v="1"/>
    <n v="1187.2"/>
    <n v="1187.2"/>
    <n v="0.22"/>
    <n v="261.18400000000003"/>
    <n v="0.22"/>
    <s v="₹1 K"/>
  </r>
  <r>
    <s v="Maharashtra"/>
    <s v="Solapur"/>
    <s v="Men"/>
    <s v="Pants"/>
    <s v="39"/>
    <s v="414979"/>
    <s v="Owned"/>
    <d v="2020-01-02T00:00:00"/>
    <n v="1300"/>
    <s v="Joshua Jordan"/>
    <s v="M54"/>
    <s v="933 Kayla Isle South Jennifer, GA 22927"/>
    <s v="Mobile"/>
    <s v="6624617075"/>
    <s v="9 AM - 8 PM"/>
    <n v="12"/>
    <s v="Not Available"/>
    <s v="CCTV, Alarm"/>
    <s v="77572"/>
    <d v="2024-10-06T00:00:00"/>
    <n v="10"/>
    <s v="Oct"/>
    <s v="493193"/>
    <s v="Thomas Valdez II"/>
    <s v="306"/>
    <n v="1324"/>
    <n v="5"/>
    <n v="2648"/>
    <n v="529.6"/>
    <n v="0.22"/>
    <n v="582.56000000000006"/>
    <n v="0.22"/>
    <s v="₹3 K"/>
  </r>
  <r>
    <s v="Karnataka"/>
    <s v="Bengaluru"/>
    <s v="Kids"/>
    <s v="Jeans"/>
    <s v="13"/>
    <s v="404470"/>
    <s v="Owned"/>
    <d v="2023-03-26T00:00:00"/>
    <n v="950"/>
    <s v="Paul Graham"/>
    <s v="M84"/>
    <s v="32885 Raymond Landing Lake Bryantown, AK 45874"/>
    <s v="Landline"/>
    <s v="5390730256"/>
    <s v="11 AM - 8 PM"/>
    <n v="12"/>
    <s v="Available"/>
    <s v="Alarm"/>
    <s v="37674"/>
    <d v="2024-10-08T00:00:00"/>
    <n v="10"/>
    <s v="Oct"/>
    <s v="179583"/>
    <s v="Justin Jackson"/>
    <s v="394"/>
    <n v="2628"/>
    <n v="8"/>
    <n v="8409.6"/>
    <n v="1051.2"/>
    <n v="0.28000000000000003"/>
    <n v="2354.6880000000001"/>
    <n v="0.28000000000000003"/>
    <s v="₹8 K"/>
  </r>
  <r>
    <s v="Bihar"/>
    <s v="Patna"/>
    <s v="Men"/>
    <s v="Skirts"/>
    <s v="54"/>
    <s v="431793"/>
    <s v="Rented"/>
    <d v="2023-05-15T00:00:00"/>
    <n v="950"/>
    <s v="Dr. Tiffany Cervantes"/>
    <s v="M2"/>
    <s v="7045 Joyce Plaza Suite 818 West Stevenfort, AK 42468"/>
    <s v="Mobile"/>
    <s v="8214340620"/>
    <s v="9 AM - 8 PM"/>
    <n v="10"/>
    <s v="Available"/>
    <s v="None"/>
    <s v="54645"/>
    <d v="2024-10-27T00:00:00"/>
    <n v="10"/>
    <s v="Oct"/>
    <s v="979284"/>
    <s v="William Lester"/>
    <s v="539"/>
    <n v="1309"/>
    <n v="4"/>
    <n v="2094.4"/>
    <n v="523.6"/>
    <n v="0.22"/>
    <n v="460.76800000000003"/>
    <n v="0.22"/>
    <s v="₹2 K"/>
  </r>
  <r>
    <s v="Andhra Pradesh"/>
    <s v="Visakhapatnam"/>
    <s v="Women"/>
    <s v="Tops"/>
    <s v="24"/>
    <s v="418607"/>
    <s v="Owned"/>
    <d v="2023-07-27T00:00:00"/>
    <n v="1400"/>
    <s v="Justin Miller"/>
    <s v="M22"/>
    <s v="Unit 1854 Box 0308 DPO AE 53614"/>
    <s v="Mobile"/>
    <s v="9775575823"/>
    <s v="9 AM - 8 PM"/>
    <n v="9"/>
    <s v="Available"/>
    <s v="CCTV, Alarm"/>
    <s v="62387"/>
    <d v="2024-10-27T00:00:00"/>
    <n v="10"/>
    <s v="Oct"/>
    <s v="901975"/>
    <s v="Daniel Norton"/>
    <s v="409"/>
    <n v="1266"/>
    <n v="8"/>
    <n v="4051.2000000000003"/>
    <n v="506.40000000000003"/>
    <n v="0.35"/>
    <n v="1417.92"/>
    <n v="0.35"/>
    <s v="₹4 K"/>
  </r>
  <r>
    <s v="Karnataka"/>
    <s v="Bengaluru"/>
    <s v="Kids"/>
    <s v="Shoes"/>
    <s v="54"/>
    <s v="436611"/>
    <s v="Rented"/>
    <d v="2022-03-03T00:00:00"/>
    <n v="1400"/>
    <s v="Dale Young"/>
    <s v="M33"/>
    <s v="7704 Bowman Greens Lake Kristenville, IN 52784"/>
    <s v="Landline"/>
    <s v="4822530997"/>
    <s v="9 AM - 8 PM"/>
    <n v="15"/>
    <s v="Available"/>
    <s v="Alarm"/>
    <s v="88265"/>
    <d v="2024-10-21T00:00:00"/>
    <n v="10"/>
    <s v="Oct"/>
    <s v="681992"/>
    <s v="Patrick Fitzgerald"/>
    <s v="778"/>
    <n v="1879"/>
    <n v="4"/>
    <n v="3006.4"/>
    <n v="751.6"/>
    <n v="0.28000000000000003"/>
    <n v="841.79200000000014"/>
    <n v="0.28000000000000003"/>
    <s v="₹3 K"/>
  </r>
  <r>
    <s v="Madhya Pradesh"/>
    <s v="Bhopal"/>
    <s v="Kids"/>
    <s v="Dresses"/>
    <s v="70"/>
    <s v="423249"/>
    <s v="Owned"/>
    <d v="2024-05-20T00:00:00"/>
    <n v="1200"/>
    <s v="Katrina White"/>
    <s v="M27"/>
    <s v="4148 Evans Knolls Apt. 332 West Michaelville, SD 07463"/>
    <s v="Mobile"/>
    <s v="9600622079"/>
    <s v="10 AM - 9 PM"/>
    <n v="3"/>
    <s v="Available"/>
    <s v="CCTV, Alarm"/>
    <s v="43628"/>
    <d v="2024-10-08T00:00:00"/>
    <n v="10"/>
    <s v="Oct"/>
    <s v="648944"/>
    <s v="Michelle Cameron"/>
    <s v="638"/>
    <n v="2122"/>
    <n v="2"/>
    <n v="1697.6000000000001"/>
    <n v="848.80000000000007"/>
    <n v="0.28000000000000003"/>
    <n v="475.32800000000009"/>
    <n v="0.28000000000000003"/>
    <s v="₹2 K"/>
  </r>
  <r>
    <s v="Maharashtra"/>
    <s v="Aurangabad"/>
    <s v="Men"/>
    <s v="Jeans"/>
    <s v="17"/>
    <s v="408308"/>
    <s v="Owned"/>
    <d v="2022-09-15T00:00:00"/>
    <n v="1000"/>
    <s v="Rodney Grant"/>
    <s v="M68"/>
    <s v="65610 Claudia Canyon Suite 864 South Jeffreyview, CA 47479"/>
    <s v="Landline"/>
    <s v="1673904404"/>
    <s v="10 AM - 7 PM"/>
    <n v="20"/>
    <s v="Not Available"/>
    <s v="CCTV, Alarm"/>
    <s v="94420"/>
    <d v="2024-10-14T00:00:00"/>
    <n v="10"/>
    <s v="Oct"/>
    <s v="271565"/>
    <s v="Ryan Jones"/>
    <s v="559"/>
    <n v="2801"/>
    <n v="5"/>
    <n v="5602"/>
    <n v="1120.4000000000001"/>
    <n v="0.22"/>
    <n v="1232.44"/>
    <n v="0.22"/>
    <s v="₹6 K"/>
  </r>
  <r>
    <s v="Bihar"/>
    <s v="Patna"/>
    <s v="Women"/>
    <s v="Jeans"/>
    <s v="21"/>
    <s v="421933"/>
    <s v="Rented"/>
    <d v="2020-12-31T00:00:00"/>
    <n v="1300"/>
    <s v="Kenneth Robertson"/>
    <s v="M61"/>
    <s v="1754 Brett Spring Angelaburgh, FL 14242"/>
    <s v="Landline"/>
    <s v="3970294660"/>
    <s v="10 AM - 9 PM"/>
    <n v="7"/>
    <s v="Not Available"/>
    <s v="Alarm"/>
    <s v="77928"/>
    <d v="2024-10-27T00:00:00"/>
    <n v="10"/>
    <s v="Oct"/>
    <s v="814168"/>
    <s v="Shaun Peck"/>
    <s v="391"/>
    <n v="2152"/>
    <n v="1"/>
    <n v="860.80000000000007"/>
    <n v="860.80000000000007"/>
    <n v="0.35"/>
    <n v="301.28000000000003"/>
    <n v="0.35"/>
    <s v="₹860.8"/>
  </r>
  <r>
    <s v="Uttar Pradesh"/>
    <s v="Lucknow"/>
    <s v="Men"/>
    <s v="Dresses"/>
    <s v="78"/>
    <s v="426671"/>
    <s v="Owned"/>
    <d v="2023-10-18T00:00:00"/>
    <n v="1400"/>
    <s v="Lauren Curry"/>
    <s v="M95"/>
    <s v="051 Kristin Walks Lake Molly, WA 46878"/>
    <s v="Landline"/>
    <s v="0954543111"/>
    <s v="11 AM - 8 PM"/>
    <n v="11"/>
    <s v="Not Available"/>
    <s v="CCTV, Alarm"/>
    <s v="15156"/>
    <d v="2024-10-14T00:00:00"/>
    <n v="10"/>
    <s v="Oct"/>
    <s v="265181"/>
    <s v="Shawna Hubbard"/>
    <s v="606"/>
    <n v="2287"/>
    <n v="6"/>
    <n v="5488.8"/>
    <n v="914.80000000000007"/>
    <n v="0.22"/>
    <n v="1207.5360000000001"/>
    <n v="0.22"/>
    <s v="₹5 K"/>
  </r>
  <r>
    <s v="Maharashtra"/>
    <s v="Thane"/>
    <s v="Men"/>
    <s v="Shoes"/>
    <s v="34"/>
    <s v="420798"/>
    <s v="Rented"/>
    <d v="2023-08-16T00:00:00"/>
    <n v="800"/>
    <s v="Teresa Burch"/>
    <s v="M4"/>
    <s v="7004 Wolfe Station North Paul, NC 66400"/>
    <s v="Mobile"/>
    <s v="8771565257"/>
    <s v="9 AM - 8 PM"/>
    <n v="19"/>
    <s v="Not Available"/>
    <s v="CCTV"/>
    <s v="85281"/>
    <d v="2024-10-26T00:00:00"/>
    <n v="10"/>
    <s v="Oct"/>
    <s v="321834"/>
    <s v="Monica Rivera"/>
    <s v="454"/>
    <n v="1606"/>
    <n v="4"/>
    <n v="2569.6000000000004"/>
    <n v="642.40000000000009"/>
    <n v="0.22"/>
    <n v="565.31200000000013"/>
    <n v="0.22"/>
    <s v="₹3 K"/>
  </r>
  <r>
    <s v="Uttar Pradesh"/>
    <s v="Lucknow"/>
    <s v="Women"/>
    <s v="Jackets"/>
    <s v="39"/>
    <s v="401938"/>
    <s v="Owned"/>
    <d v="2022-06-23T00:00:00"/>
    <n v="1100"/>
    <s v="Amy Murray"/>
    <s v="M12"/>
    <s v="0809 Vasquez Walks Suite 349 Johnsonborough, CA 60313"/>
    <s v="Mobile"/>
    <s v="7501817552"/>
    <s v="11 AM - 8 PM"/>
    <n v="17"/>
    <s v="Not Available"/>
    <s v="Alarm"/>
    <s v="17419"/>
    <d v="2024-10-10T00:00:00"/>
    <n v="10"/>
    <s v="Oct"/>
    <s v="923625"/>
    <s v="David Olson"/>
    <s v="365"/>
    <n v="1255"/>
    <n v="2"/>
    <n v="1004"/>
    <n v="502"/>
    <n v="0.35"/>
    <n v="351.4"/>
    <n v="0.35"/>
    <s v="₹1 K"/>
  </r>
  <r>
    <s v="Maharashtra"/>
    <s v="Solapur"/>
    <s v="Women"/>
    <s v="Hoodies"/>
    <s v="57"/>
    <s v="404070"/>
    <s v="Owned"/>
    <d v="2024-08-20T00:00:00"/>
    <n v="1100"/>
    <s v="David Mendez"/>
    <s v="M73"/>
    <s v="76296 Tammy Extension Lake Anthony, SC 33229"/>
    <s v="Landline"/>
    <s v="3259013991"/>
    <s v="11 AM - 8 PM"/>
    <n v="10"/>
    <s v="Available"/>
    <s v="None"/>
    <s v="26407"/>
    <d v="2024-10-09T00:00:00"/>
    <n v="10"/>
    <s v="Oct"/>
    <s v="604848"/>
    <s v="Sergio Davis"/>
    <s v="607"/>
    <n v="1418"/>
    <n v="3"/>
    <n v="1701.6000000000001"/>
    <n v="567.20000000000005"/>
    <n v="0.35"/>
    <n v="595.56000000000006"/>
    <n v="0.35"/>
    <s v="₹2 K"/>
  </r>
  <r>
    <s v="Uttar Pradesh"/>
    <s v="Noida"/>
    <s v="Men"/>
    <s v="Shoes"/>
    <s v="39"/>
    <s v="438556"/>
    <s v="Rented"/>
    <d v="2022-02-24T00:00:00"/>
    <n v="800"/>
    <s v="Adam Mack"/>
    <s v="M48"/>
    <s v="127 Page Gardens Victoriashire, CO 61605"/>
    <s v="Mobile"/>
    <s v="6025648020"/>
    <s v="10 AM - 9 PM"/>
    <n v="3"/>
    <s v="Not Available"/>
    <s v="Alarm"/>
    <s v="58648"/>
    <d v="2024-10-14T00:00:00"/>
    <n v="10"/>
    <s v="Oct"/>
    <s v="762599"/>
    <s v="Kimberly Brown"/>
    <s v="563"/>
    <n v="2447"/>
    <n v="2"/>
    <n v="1957.6000000000001"/>
    <n v="978.80000000000007"/>
    <n v="0.22"/>
    <n v="430.67200000000003"/>
    <n v="0.22"/>
    <s v="₹2 K"/>
  </r>
  <r>
    <s v="Haryana"/>
    <s v="Faridabad"/>
    <s v="Kids"/>
    <s v="Skirts"/>
    <s v="36"/>
    <s v="434798"/>
    <s v="Rented"/>
    <d v="2020-08-29T00:00:00"/>
    <n v="800"/>
    <s v="Norma Gilbert"/>
    <s v="M15"/>
    <s v="005 Robert Fields Dawnside, AL 46856"/>
    <s v="Landline"/>
    <s v="4525073014"/>
    <s v="11 AM - 8 PM"/>
    <n v="14"/>
    <s v="Available"/>
    <s v="CCTV, Alarm"/>
    <s v="35504"/>
    <d v="2024-10-08T00:00:00"/>
    <n v="10"/>
    <s v="Oct"/>
    <s v="318171"/>
    <s v="Dr. Michael Marsh MD"/>
    <s v="413"/>
    <n v="2412"/>
    <n v="6"/>
    <n v="5788.8"/>
    <n v="964.80000000000007"/>
    <n v="0.28000000000000003"/>
    <n v="1620.8640000000003"/>
    <n v="0.28000000000000003"/>
    <s v="₹6 K"/>
  </r>
  <r>
    <s v="Tamil Nadu"/>
    <s v="Chennai"/>
    <s v="Men"/>
    <s v="T-Shirts"/>
    <s v="16"/>
    <s v="411466"/>
    <s v="Rented"/>
    <d v="2024-05-26T00:00:00"/>
    <n v="1400"/>
    <s v="Austin May"/>
    <s v="M75"/>
    <s v="202 Andrea Lakes Suite 559 West Sydney, MS 83600"/>
    <s v="Mobile"/>
    <s v="7048876331"/>
    <s v="10 AM - 9 PM"/>
    <n v="4"/>
    <s v="Available"/>
    <s v="CCTV"/>
    <s v="33350"/>
    <d v="2024-10-07T00:00:00"/>
    <n v="10"/>
    <s v="Oct"/>
    <s v="630645"/>
    <s v="Cathy Stevens"/>
    <s v="848"/>
    <n v="1434"/>
    <n v="8"/>
    <n v="4588.8"/>
    <n v="573.6"/>
    <n v="0.22"/>
    <n v="1009.5360000000001"/>
    <n v="0.22"/>
    <s v="₹5 K"/>
  </r>
  <r>
    <s v="Uttar Pradesh"/>
    <s v="Varanasi"/>
    <s v="Men"/>
    <s v="Skirts"/>
    <s v="44"/>
    <s v="402745"/>
    <s v="Owned"/>
    <d v="2020-04-28T00:00:00"/>
    <n v="950"/>
    <s v="Michael Cox"/>
    <s v="M99"/>
    <s v="Unit 6899 Box 0197 DPO AA 91778"/>
    <s v="Landline"/>
    <s v="5292469117"/>
    <s v="10 AM - 7 PM"/>
    <n v="18"/>
    <s v="Not Available"/>
    <s v="CCTV"/>
    <s v="22480"/>
    <d v="2024-10-28T00:00:00"/>
    <n v="10"/>
    <s v="Oct"/>
    <s v="771495"/>
    <s v="Cheryl Yang"/>
    <s v="591"/>
    <n v="2190"/>
    <n v="5"/>
    <n v="4380"/>
    <n v="876"/>
    <n v="0.22"/>
    <n v="963.6"/>
    <n v="0.22"/>
    <s v="₹4 K"/>
  </r>
  <r>
    <s v="Gujarat"/>
    <s v="Surat"/>
    <s v="Women"/>
    <s v="Pants"/>
    <s v="7"/>
    <s v="413404"/>
    <s v="Owned"/>
    <d v="2024-08-17T00:00:00"/>
    <n v="1400"/>
    <s v="Tammy Poole"/>
    <s v="M34"/>
    <s v="349 Strickland Lakes Suite 241 Port Justinside, TN 79615"/>
    <s v="Landline"/>
    <s v="0897780186"/>
    <s v="10 AM - 9 PM"/>
    <n v="19"/>
    <s v="Not Available"/>
    <s v="Alarm"/>
    <s v="16405"/>
    <d v="2024-10-24T00:00:00"/>
    <n v="10"/>
    <s v="Oct"/>
    <s v="998040"/>
    <s v="Sarah Rios PhD"/>
    <s v="414"/>
    <n v="1407"/>
    <n v="7"/>
    <n v="3939.6000000000004"/>
    <n v="562.80000000000007"/>
    <n v="0.35"/>
    <n v="1378.8600000000001"/>
    <n v="0.35"/>
    <s v="₹4 K"/>
  </r>
  <r>
    <s v="Kerala"/>
    <s v="Kochi"/>
    <s v="Women"/>
    <s v="Dresses"/>
    <s v="4"/>
    <s v="405371"/>
    <s v="Rented"/>
    <d v="2024-01-12T00:00:00"/>
    <n v="950"/>
    <s v="Stephanie Peterson"/>
    <s v="M10"/>
    <s v="055 Gonzalez Club Jasonton, MS 63828"/>
    <s v="Landline"/>
    <s v="2749038961"/>
    <s v="10 AM - 9 PM"/>
    <n v="19"/>
    <s v="Not Available"/>
    <s v="CCTV, Alarm"/>
    <s v="11400"/>
    <d v="2024-10-19T00:00:00"/>
    <n v="10"/>
    <s v="Oct"/>
    <s v="545425"/>
    <s v="Joseph Olson"/>
    <s v="949"/>
    <n v="1159"/>
    <n v="1"/>
    <n v="463.6"/>
    <n v="463.6"/>
    <n v="0.35"/>
    <n v="162.26"/>
    <n v="0.35"/>
    <s v="₹463.6"/>
  </r>
  <r>
    <s v="Uttar Pradesh"/>
    <s v="Meerut"/>
    <s v="Men"/>
    <s v="T-Shirts"/>
    <s v="44"/>
    <s v="437058"/>
    <s v="Rented"/>
    <d v="2020-07-28T00:00:00"/>
    <n v="800"/>
    <s v="John Mcdonald"/>
    <s v="M99"/>
    <s v="4753 Davis Loaf Rossmouth, WI 56461"/>
    <s v="Mobile"/>
    <s v="7045055351"/>
    <s v="9 AM - 8 PM"/>
    <n v="7"/>
    <s v="Not Available"/>
    <s v="CCTV, Alarm"/>
    <s v="73241"/>
    <d v="2024-10-04T00:00:00"/>
    <n v="10"/>
    <s v="Oct"/>
    <s v="197359"/>
    <s v="Paula Weaver DDS"/>
    <s v="415"/>
    <n v="2192"/>
    <n v="3"/>
    <n v="2630.4"/>
    <n v="876.80000000000007"/>
    <n v="0.22"/>
    <n v="578.68799999999999"/>
    <n v="0.22"/>
    <s v="₹3 K"/>
  </r>
  <r>
    <s v="Maharashtra"/>
    <s v="Mumbai"/>
    <s v="Men"/>
    <s v="Shoes"/>
    <s v="18"/>
    <s v="425719"/>
    <s v="Rented"/>
    <d v="2020-10-08T00:00:00"/>
    <n v="1200"/>
    <s v="Jennifer Terry"/>
    <s v="M47"/>
    <s v="234 Cynthia Crossroad Suite 881 Lake Andrewshire, NY 39099"/>
    <s v="Landline"/>
    <s v="2633188534"/>
    <s v="9 AM - 8 PM"/>
    <n v="14"/>
    <s v="Not Available"/>
    <s v="Alarm"/>
    <s v="36195"/>
    <d v="2024-10-25T00:00:00"/>
    <n v="10"/>
    <s v="Oct"/>
    <s v="615409"/>
    <s v="Joann Evans"/>
    <s v="647"/>
    <n v="2664"/>
    <n v="8"/>
    <n v="8524.8000000000011"/>
    <n v="1065.6000000000001"/>
    <n v="0.22"/>
    <n v="1875.4560000000004"/>
    <n v="0.22"/>
    <s v="₹9 K"/>
  </r>
  <r>
    <s v="Maharashtra"/>
    <s v="Solapur"/>
    <s v="Women"/>
    <s v="Pants"/>
    <s v="40"/>
    <s v="428649"/>
    <s v="Owned"/>
    <d v="2021-01-19T00:00:00"/>
    <n v="800"/>
    <s v="Nathan Valdez"/>
    <s v="M90"/>
    <s v="043 Tiffany Crossroad Suite 096 East Brendaland, IL 24563"/>
    <s v="Mobile"/>
    <s v="8411383278"/>
    <s v="10 AM - 7 PM"/>
    <n v="12"/>
    <s v="Not Available"/>
    <s v="CCTV, Alarm"/>
    <s v="33165"/>
    <d v="2024-10-13T00:00:00"/>
    <n v="10"/>
    <s v="Oct"/>
    <s v="649741"/>
    <s v="Kevin Cline"/>
    <s v="243"/>
    <n v="1425"/>
    <n v="3"/>
    <n v="1710"/>
    <n v="570"/>
    <n v="0.35"/>
    <n v="598.5"/>
    <n v="0.35"/>
    <s v="₹2 K"/>
  </r>
  <r>
    <s v="Maharashtra"/>
    <s v="Solapur"/>
    <s v="Men"/>
    <s v="Shirts"/>
    <s v="59"/>
    <s v="439210"/>
    <s v="Rented"/>
    <d v="2022-04-30T00:00:00"/>
    <n v="1400"/>
    <s v="Lori Jenkins"/>
    <s v="M13"/>
    <s v="9029 Bowman Shores Apt. 262 East Joshua, MA 44235"/>
    <s v="Landline"/>
    <s v="5992466075"/>
    <s v="10 AM - 9 PM"/>
    <n v="4"/>
    <s v="Available"/>
    <s v="None"/>
    <s v="49330"/>
    <d v="2024-10-23T00:00:00"/>
    <n v="10"/>
    <s v="Oct"/>
    <s v="867455"/>
    <s v="Kevin Sampson"/>
    <s v="515"/>
    <n v="1738"/>
    <n v="4"/>
    <n v="2780.8"/>
    <n v="695.2"/>
    <n v="0.22"/>
    <n v="611.77600000000007"/>
    <n v="0.22"/>
    <s v="₹3 K"/>
  </r>
  <r>
    <s v="Maharashtra"/>
    <s v="Solapur"/>
    <s v="Men"/>
    <s v="Dresses"/>
    <s v="42"/>
    <s v="419307"/>
    <s v="Rented"/>
    <d v="2022-05-16T00:00:00"/>
    <n v="1400"/>
    <s v="Victor White"/>
    <s v="M90"/>
    <s v="Unit 1901 Box 7769 DPO AA 02453"/>
    <s v="Mobile"/>
    <s v="7953746688"/>
    <s v="10 AM - 7 PM"/>
    <n v="20"/>
    <s v="Available"/>
    <s v="CCTV"/>
    <s v="80739"/>
    <d v="2024-10-31T00:00:00"/>
    <n v="10"/>
    <s v="Oct"/>
    <s v="790253"/>
    <s v="Tina Dyer"/>
    <s v="741"/>
    <n v="1809"/>
    <n v="3"/>
    <n v="2170.8000000000002"/>
    <n v="723.6"/>
    <n v="0.22"/>
    <n v="477.57600000000002"/>
    <n v="0.22"/>
    <s v="₹2 K"/>
  </r>
  <r>
    <s v="Maharashtra"/>
    <s v="Thane"/>
    <s v="Kids"/>
    <s v="Jackets"/>
    <s v="77"/>
    <s v="412993"/>
    <s v="Owned"/>
    <d v="2022-01-27T00:00:00"/>
    <n v="1100"/>
    <s v="Steven Guerra"/>
    <s v="M63"/>
    <s v="58625 Edwards Green Tinaside, VA 24848"/>
    <s v="Mobile"/>
    <s v="7311697545"/>
    <s v="10 AM - 7 PM"/>
    <n v="16"/>
    <s v="Available"/>
    <s v="None"/>
    <s v="47475"/>
    <d v="2024-10-07T00:00:00"/>
    <n v="10"/>
    <s v="Oct"/>
    <s v="177564"/>
    <s v="Chelsea Carrillo"/>
    <s v="981"/>
    <n v="2394"/>
    <n v="3"/>
    <n v="2872.8"/>
    <n v="957.6"/>
    <n v="0.28000000000000003"/>
    <n v="804.38400000000013"/>
    <n v="0.28000000000000003"/>
    <s v="₹3 K"/>
  </r>
  <r>
    <s v="Uttar Pradesh"/>
    <s v="Kanpur"/>
    <s v="Women"/>
    <s v="Skirts"/>
    <s v="36"/>
    <s v="418015"/>
    <s v="Rented"/>
    <d v="2021-12-30T00:00:00"/>
    <n v="1400"/>
    <s v="Joe Castaneda"/>
    <s v="M17"/>
    <s v="Unit 1055 Box 6181 DPO AE 41712"/>
    <s v="Landline"/>
    <s v="4538934119"/>
    <s v="10 AM - 7 PM"/>
    <n v="16"/>
    <s v="Not Available"/>
    <s v="Alarm"/>
    <s v="53290"/>
    <d v="2024-10-13T00:00:00"/>
    <n v="10"/>
    <s v="Oct"/>
    <s v="497388"/>
    <s v="Nathaniel Anthony"/>
    <s v="523"/>
    <n v="2824"/>
    <n v="4"/>
    <n v="4518.4000000000015"/>
    <n v="1129.6000000000004"/>
    <n v="0.35"/>
    <n v="1581.4400000000005"/>
    <n v="0.35"/>
    <s v="₹5 K"/>
  </r>
  <r>
    <s v="Uttar Pradesh"/>
    <s v="Meerut"/>
    <s v="Kids"/>
    <s v="Skirts"/>
    <s v="16"/>
    <s v="433355"/>
    <s v="Rented"/>
    <d v="2021-05-07T00:00:00"/>
    <n v="950"/>
    <s v="Anthony Burke"/>
    <s v="M24"/>
    <s v="989 Haas Ville Apt. 189 Christophershire, CA 17617"/>
    <s v="Mobile"/>
    <s v="9982172682"/>
    <s v="9 AM - 8 PM"/>
    <n v="8"/>
    <s v="Not Available"/>
    <s v="CCTV"/>
    <s v="84569"/>
    <d v="2024-10-20T00:00:00"/>
    <n v="10"/>
    <s v="Oct"/>
    <s v="765192"/>
    <s v="Matthew Rios"/>
    <s v="992"/>
    <n v="2941"/>
    <n v="7"/>
    <n v="8234.8000000000011"/>
    <n v="1176.4000000000001"/>
    <n v="0.28000000000000003"/>
    <n v="2305.7440000000006"/>
    <n v="0.28000000000000003"/>
    <s v="₹8 K"/>
  </r>
  <r>
    <s v="Gujarat"/>
    <s v="Rajkot"/>
    <s v="Men"/>
    <s v="Dresses"/>
    <s v="38"/>
    <s v="403011"/>
    <s v="Rented"/>
    <d v="2024-06-20T00:00:00"/>
    <n v="1000"/>
    <s v="Michelle Sanchez"/>
    <s v="M1"/>
    <s v="71750 Gomez Prairie Kimland, NC 46845"/>
    <s v="Landline"/>
    <s v="5782280673"/>
    <s v="10 AM - 9 PM"/>
    <n v="5"/>
    <s v="Available"/>
    <s v="None"/>
    <s v="25110"/>
    <d v="2024-10-25T00:00:00"/>
    <n v="10"/>
    <s v="Oct"/>
    <s v="392803"/>
    <s v="Wayne Rivas"/>
    <s v="606"/>
    <n v="874"/>
    <n v="6"/>
    <n v="2097.6"/>
    <n v="349.59999999999997"/>
    <n v="0.22"/>
    <n v="461.47199999999998"/>
    <n v="0.22"/>
    <s v="₹2 K"/>
  </r>
  <r>
    <s v="Maharashtra"/>
    <s v="Jalna"/>
    <s v="Kids"/>
    <s v="Jeans"/>
    <s v="53"/>
    <s v="426592"/>
    <s v="Rented"/>
    <d v="2024-01-16T00:00:00"/>
    <n v="1300"/>
    <s v="Megan Willis"/>
    <s v="M66"/>
    <s v="1425 Michael Forest Tapiamouth, NY 21355"/>
    <s v="Landline"/>
    <s v="5098234131"/>
    <s v="10 AM - 7 PM"/>
    <n v="18"/>
    <s v="Not Available"/>
    <s v="CCTV, Alarm"/>
    <s v="70794"/>
    <d v="2024-10-16T00:00:00"/>
    <n v="10"/>
    <s v="Oct"/>
    <s v="226393"/>
    <s v="Tricia Hernandez"/>
    <s v="960"/>
    <n v="1853"/>
    <n v="1"/>
    <n v="741.2"/>
    <n v="741.2"/>
    <n v="0.28000000000000003"/>
    <n v="207.53600000000003"/>
    <n v="0.28000000000000003"/>
    <s v="₹741.2"/>
  </r>
  <r>
    <s v="Rajasthan"/>
    <s v="Jaipur"/>
    <s v="Kids"/>
    <s v="Skirts"/>
    <s v="60"/>
    <s v="413860"/>
    <s v="Owned"/>
    <d v="2021-04-12T00:00:00"/>
    <n v="800"/>
    <s v="Nathan Schroeder"/>
    <s v="M13"/>
    <s v="3443 King Unions Suite 044 North Michelebury, AL 64407"/>
    <s v="Mobile"/>
    <s v="9041581281"/>
    <s v="11 AM - 8 PM"/>
    <n v="3"/>
    <s v="Not Available"/>
    <s v="Alarm"/>
    <s v="48858"/>
    <d v="2024-10-14T00:00:00"/>
    <n v="10"/>
    <s v="Oct"/>
    <s v="560490"/>
    <s v="Lauren Jones"/>
    <s v="401"/>
    <n v="732"/>
    <n v="3"/>
    <n v="878.40000000000009"/>
    <n v="292.8"/>
    <n v="0.28000000000000003"/>
    <n v="245.95200000000006"/>
    <n v="0.28000000000000003"/>
    <s v="₹878.4"/>
  </r>
  <r>
    <s v="Uttar Pradesh"/>
    <s v="Varanasi"/>
    <s v="Women"/>
    <s v="Jackets"/>
    <s v="15"/>
    <s v="415597"/>
    <s v="Owned"/>
    <d v="2023-09-23T00:00:00"/>
    <n v="1300"/>
    <s v="Stephanie Gray"/>
    <s v="M11"/>
    <s v="998 Michael Divide Apt. 685 Jonathanshire, ME 26922"/>
    <s v="Landline"/>
    <s v="0820984535"/>
    <s v="10 AM - 9 PM"/>
    <n v="3"/>
    <s v="Available"/>
    <s v="CCTV"/>
    <s v="53561"/>
    <d v="2024-10-04T00:00:00"/>
    <n v="10"/>
    <s v="Oct"/>
    <s v="118213"/>
    <s v="Valerie Lewis"/>
    <s v="644"/>
    <n v="2741"/>
    <n v="7"/>
    <n v="7674.8"/>
    <n v="1096.4000000000001"/>
    <n v="0.35"/>
    <n v="2686.18"/>
    <n v="0.35"/>
    <s v="₹8 K"/>
  </r>
  <r>
    <s v="Uttar Pradesh"/>
    <s v="Meerut"/>
    <s v="Kids"/>
    <s v="Hoodies"/>
    <s v="66"/>
    <s v="400713"/>
    <s v="Owned"/>
    <d v="2022-04-22T00:00:00"/>
    <n v="1400"/>
    <s v="Christine Stevens"/>
    <s v="M25"/>
    <s v="82878 Mark Rest New Robertstad, IN 93295"/>
    <s v="Landline"/>
    <s v="5879501236"/>
    <s v="10 AM - 7 PM"/>
    <n v="12"/>
    <s v="Not Available"/>
    <s v="CCTV"/>
    <s v="34169"/>
    <d v="2024-10-31T00:00:00"/>
    <n v="10"/>
    <s v="Oct"/>
    <s v="719057"/>
    <s v="Daniel Carroll"/>
    <s v="299"/>
    <n v="2586"/>
    <n v="1"/>
    <n v="1034.4000000000001"/>
    <n v="1034.4000000000001"/>
    <n v="0.28000000000000003"/>
    <n v="289.63200000000006"/>
    <n v="0.28000000000000003"/>
    <s v="₹1 K"/>
  </r>
  <r>
    <s v="Maharashtra"/>
    <s v="Jalna"/>
    <s v="Kids"/>
    <s v="Jeans"/>
    <s v="70"/>
    <s v="435101"/>
    <s v="Owned"/>
    <d v="2023-06-25T00:00:00"/>
    <n v="1200"/>
    <s v="David Ruiz"/>
    <s v="M85"/>
    <s v="4584 Trujillo Curve Apt. 003 Hawkinsside, WY 06133"/>
    <s v="Landline"/>
    <s v="4174652193"/>
    <s v="9 AM - 8 PM"/>
    <n v="5"/>
    <s v="Not Available"/>
    <s v="None"/>
    <s v="38057"/>
    <d v="2024-10-30T00:00:00"/>
    <n v="10"/>
    <s v="Oct"/>
    <s v="649437"/>
    <s v="Patrick Manning"/>
    <s v="300"/>
    <n v="993"/>
    <n v="3"/>
    <n v="1191.6000000000001"/>
    <n v="397.20000000000005"/>
    <n v="0.28000000000000003"/>
    <n v="333.64800000000008"/>
    <n v="0.28000000000000003"/>
    <s v="₹1 K"/>
  </r>
  <r>
    <s v="Gujarat"/>
    <s v="Rajkot"/>
    <s v="Men"/>
    <s v="Jeans"/>
    <s v="24"/>
    <s v="424084"/>
    <s v="Owned"/>
    <d v="2024-09-30T00:00:00"/>
    <n v="950"/>
    <s v="Jennifer Ramirez"/>
    <s v="M57"/>
    <s v="808 Anthony Expressway East Amytown, NM 23056"/>
    <s v="Mobile"/>
    <s v="9901905114"/>
    <s v="9 AM - 8 PM"/>
    <n v="10"/>
    <s v="Available"/>
    <s v="Alarm"/>
    <s v="56091"/>
    <d v="2024-10-09T00:00:00"/>
    <n v="10"/>
    <s v="Oct"/>
    <s v="820863"/>
    <s v="Carlos Ayers"/>
    <s v="347"/>
    <n v="2502"/>
    <n v="7"/>
    <n v="7005.6"/>
    <n v="1000.8000000000001"/>
    <n v="0.22"/>
    <n v="1541.2320000000002"/>
    <n v="0.22"/>
    <s v="₹7 K"/>
  </r>
  <r>
    <s v="Bihar"/>
    <s v="Patna"/>
    <s v="Kids"/>
    <s v="Dresses"/>
    <s v="50"/>
    <s v="413362"/>
    <s v="Rented"/>
    <d v="2023-06-19T00:00:00"/>
    <n v="1400"/>
    <s v="Oscar Williams"/>
    <s v="M41"/>
    <s v="635 Zachary Ways North Michellestad, WI 34606"/>
    <s v="Landline"/>
    <s v="15259591552"/>
    <s v="11 AM - 8 PM"/>
    <n v="7"/>
    <s v="Not Available"/>
    <s v="CCTV, Alarm"/>
    <s v="31029"/>
    <d v="2024-10-01T00:00:00"/>
    <n v="10"/>
    <s v="Oct"/>
    <s v="262740"/>
    <s v="Stephen Olson"/>
    <s v="416"/>
    <n v="1646"/>
    <n v="3"/>
    <n v="1975.2"/>
    <n v="658.4"/>
    <n v="0.28000000000000003"/>
    <n v="553.05600000000004"/>
    <n v="0.28000000000000003"/>
    <s v="₹2 K"/>
  </r>
  <r>
    <s v="Kerala"/>
    <s v="Kochi"/>
    <s v="Women"/>
    <s v="Shoes"/>
    <s v="4"/>
    <s v="417248"/>
    <s v="Owned"/>
    <d v="2024-02-06T00:00:00"/>
    <n v="800"/>
    <s v="Brittany Russell"/>
    <s v="M8"/>
    <s v="8629 Bishop Creek Suite 177 West Tracyland, CT 24229"/>
    <s v="Landline"/>
    <s v="10456123936"/>
    <s v="9 AM - 8 PM"/>
    <n v="4"/>
    <s v="Not Available"/>
    <s v="None"/>
    <s v="96029"/>
    <d v="2024-10-01T00:00:00"/>
    <n v="10"/>
    <s v="Oct"/>
    <s v="684104"/>
    <s v="Kimberly Ford"/>
    <s v="764"/>
    <n v="923"/>
    <n v="8"/>
    <n v="2953.6000000000004"/>
    <n v="369.20000000000005"/>
    <n v="0.35"/>
    <n v="1033.76"/>
    <n v="0.35"/>
    <s v="₹3 K"/>
  </r>
  <r>
    <s v="Puducherry"/>
    <s v="Pondicherry"/>
    <s v="Women"/>
    <s v="Shoes"/>
    <s v="62"/>
    <s v="408120"/>
    <s v="Rented"/>
    <d v="2022-04-14T00:00:00"/>
    <n v="1300"/>
    <s v="Curtis Marshall"/>
    <s v="M85"/>
    <s v="8705 Pamela Forest Jamesfort, WV 63809"/>
    <s v="Landline"/>
    <s v="5421170637"/>
    <s v="10 AM - 9 PM"/>
    <n v="12"/>
    <s v="Not Available"/>
    <s v="CCTV, Alarm"/>
    <s v="34168"/>
    <d v="2024-10-14T00:00:00"/>
    <n v="10"/>
    <s v="Oct"/>
    <s v="845039"/>
    <s v="Jose Young"/>
    <s v="925"/>
    <n v="2099"/>
    <n v="2"/>
    <n v="1679.2"/>
    <n v="839.6"/>
    <n v="0.35"/>
    <n v="587.72"/>
    <n v="0.35"/>
    <s v="₹2 K"/>
  </r>
  <r>
    <s v="Tamil Nadu"/>
    <s v="Coimbatore"/>
    <s v="Kids"/>
    <s v="Jackets"/>
    <s v="96"/>
    <s v="430325"/>
    <s v="Rented"/>
    <d v="2023-07-18T00:00:00"/>
    <n v="1300"/>
    <s v="Joshua Wang"/>
    <s v="M44"/>
    <s v="991 Robertson Brook Suite 962 Port Denniston, CT 29595"/>
    <s v="Landline"/>
    <s v="5646377074"/>
    <s v="11 AM - 8 PM"/>
    <n v="13"/>
    <s v="Available"/>
    <s v="None"/>
    <s v="86197"/>
    <d v="2024-10-19T00:00:00"/>
    <n v="10"/>
    <s v="Oct"/>
    <s v="299493"/>
    <s v="Katrina Miller"/>
    <s v="695"/>
    <n v="2545"/>
    <n v="6"/>
    <n v="6108"/>
    <n v="1018"/>
    <n v="0.28000000000000003"/>
    <n v="1710.2400000000002"/>
    <n v="0.28000000000000003"/>
    <s v="₹6 K"/>
  </r>
  <r>
    <s v="Tamil Nadu"/>
    <s v="Coimbatore"/>
    <s v="Women"/>
    <s v="T-Shirts"/>
    <s v="71"/>
    <s v="433179"/>
    <s v="Owned"/>
    <d v="2022-12-13T00:00:00"/>
    <n v="1400"/>
    <s v="Robert Patterson"/>
    <s v="M7"/>
    <s v="882 Antonio Manors Bellville, IA 20212"/>
    <s v="Landline"/>
    <s v="1086860397"/>
    <s v="10 AM - 9 PM"/>
    <n v="14"/>
    <s v="Not Available"/>
    <s v="Alarm"/>
    <s v="31463"/>
    <d v="2024-10-21T00:00:00"/>
    <n v="10"/>
    <s v="Oct"/>
    <s v="599802"/>
    <s v="Anne Burton"/>
    <s v="955"/>
    <n v="2309"/>
    <n v="1"/>
    <n v="923.6"/>
    <n v="923.6"/>
    <n v="0.35"/>
    <n v="323.26"/>
    <n v="0.35"/>
    <s v="₹923.6"/>
  </r>
  <r>
    <s v="Maharashtra"/>
    <s v="Solapur"/>
    <s v="Men"/>
    <s v="Hoodies"/>
    <s v="25"/>
    <s v="421106"/>
    <s v="Owned"/>
    <d v="2021-07-26T00:00:00"/>
    <n v="1300"/>
    <s v="David Bennett"/>
    <s v="M99"/>
    <s v="533 Miller Landing Suite 653 Caldwellville, TX 45760"/>
    <s v="Landline"/>
    <s v="5780659548"/>
    <s v="9 AM - 8 PM"/>
    <n v="5"/>
    <s v="Available"/>
    <s v="None"/>
    <s v="57621"/>
    <d v="2024-10-02T00:00:00"/>
    <n v="10"/>
    <s v="Oct"/>
    <s v="144392"/>
    <s v="Taylor Estrada"/>
    <s v="974"/>
    <n v="1476"/>
    <n v="2"/>
    <n v="1180.8"/>
    <n v="590.4"/>
    <n v="0.22"/>
    <n v="259.77600000000001"/>
    <n v="0.22"/>
    <s v="₹1 K"/>
  </r>
  <r>
    <s v="Chhattisgarh"/>
    <s v="Chhattisgarh"/>
    <s v="Kids"/>
    <s v="Shoes"/>
    <s v="76"/>
    <s v="421389"/>
    <s v="Rented"/>
    <d v="2021-10-19T00:00:00"/>
    <n v="800"/>
    <s v="Robert Hicks"/>
    <s v="M47"/>
    <s v="42145 Miller Landing Matthewview, MD 38543"/>
    <s v="Landline"/>
    <s v="1190304805"/>
    <s v="10 AM - 9 PM"/>
    <n v="9"/>
    <s v="Available"/>
    <s v="CCTV"/>
    <s v="23862"/>
    <d v="2024-10-05T00:00:00"/>
    <n v="10"/>
    <s v="Oct"/>
    <s v="562618"/>
    <s v="Michael Diaz"/>
    <s v="908"/>
    <n v="2247"/>
    <n v="8"/>
    <n v="7190.4000000000015"/>
    <n v="898.80000000000018"/>
    <n v="0.28000000000000003"/>
    <n v="2013.3120000000006"/>
    <n v="0.28000000000000003"/>
    <s v="₹7 K"/>
  </r>
  <r>
    <s v="Chhattisgarh"/>
    <s v="Chhattisgarh"/>
    <s v="Women"/>
    <s v="Skirts"/>
    <s v="78"/>
    <s v="407736"/>
    <s v="Rented"/>
    <d v="2020-09-17T00:00:00"/>
    <n v="950"/>
    <s v="Joseph Black"/>
    <s v="M44"/>
    <s v="96860 William Burg Suite 487 West Christophermouth, KY 90313"/>
    <s v="Landline"/>
    <s v="1918765882"/>
    <s v="11 AM - 8 PM"/>
    <n v="10"/>
    <s v="Not Available"/>
    <s v="None"/>
    <s v="58787"/>
    <d v="2024-10-25T00:00:00"/>
    <n v="10"/>
    <s v="Oct"/>
    <s v="213434"/>
    <s v="Matthew Jones"/>
    <s v="871"/>
    <n v="2151"/>
    <n v="3"/>
    <n v="2581.2000000000003"/>
    <n v="860.40000000000009"/>
    <n v="0.35"/>
    <n v="903.42000000000007"/>
    <n v="0.35"/>
    <s v="₹3 K"/>
  </r>
  <r>
    <s v="Maharashtra"/>
    <s v="Nagpur"/>
    <s v="Women"/>
    <s v="T-Shirts"/>
    <s v="71"/>
    <s v="400895"/>
    <s v="Rented"/>
    <d v="2021-05-10T00:00:00"/>
    <n v="1200"/>
    <s v="Jennifer Martin"/>
    <s v="M17"/>
    <s v="639 Maria Garden Apt. 673 Annettetown, CT 07207"/>
    <s v="Landline"/>
    <s v="5951223877"/>
    <s v="10 AM - 9 PM"/>
    <n v="17"/>
    <s v="Not Available"/>
    <s v="None"/>
    <s v="90844"/>
    <d v="2024-10-30T00:00:00"/>
    <n v="10"/>
    <s v="Oct"/>
    <s v="746838"/>
    <s v="Patricia Hill"/>
    <s v="223"/>
    <n v="1914"/>
    <n v="6"/>
    <n v="4593.6000000000004"/>
    <n v="765.6"/>
    <n v="0.35"/>
    <n v="1607.76"/>
    <n v="0.35"/>
    <s v="₹5 K"/>
  </r>
  <r>
    <s v="Chhattisgarh"/>
    <s v="Chhattisgarh"/>
    <s v="Women"/>
    <s v="Tops"/>
    <s v="78"/>
    <s v="424706"/>
    <s v="Owned"/>
    <d v="2023-05-23T00:00:00"/>
    <n v="1000"/>
    <s v="Jenna Hall"/>
    <s v="M94"/>
    <s v="171 Alexander Vista Suite 126 Stevenberg, NC 93880"/>
    <s v="Mobile"/>
    <s v="8649562064"/>
    <s v="10 AM - 7 PM"/>
    <n v="16"/>
    <s v="Not Available"/>
    <s v="Alarm"/>
    <s v="12079"/>
    <d v="2024-10-21T00:00:00"/>
    <n v="10"/>
    <s v="Oct"/>
    <s v="212294"/>
    <s v="Laura Walsh"/>
    <s v="315"/>
    <n v="1477"/>
    <n v="7"/>
    <n v="4135.6000000000004"/>
    <n v="590.80000000000007"/>
    <n v="0.35"/>
    <n v="1447.46"/>
    <n v="0.35"/>
    <s v="₹4 K"/>
  </r>
  <r>
    <s v="Karnataka"/>
    <s v="Bengaluru"/>
    <s v="Kids"/>
    <s v="Hoodies"/>
    <s v="20"/>
    <s v="433792"/>
    <s v="Rented"/>
    <d v="2022-04-13T00:00:00"/>
    <n v="1200"/>
    <s v="Ricky Johnson"/>
    <s v="M6"/>
    <s v="PSC 0658, Box 1861 APO AE 23564"/>
    <s v="Mobile"/>
    <s v="9667066600"/>
    <s v="10 AM - 9 PM"/>
    <n v="14"/>
    <s v="Not Available"/>
    <s v="CCTV"/>
    <s v="48137"/>
    <d v="2024-10-21T00:00:00"/>
    <n v="10"/>
    <s v="Oct"/>
    <s v="566285"/>
    <s v="Heidi Roth"/>
    <s v="655"/>
    <n v="1648"/>
    <n v="4"/>
    <n v="2636.8"/>
    <n v="659.2"/>
    <n v="0.28000000000000003"/>
    <n v="738.30400000000009"/>
    <n v="0.28000000000000003"/>
    <s v="₹3 K"/>
  </r>
  <r>
    <s v="Chhattisgarh"/>
    <s v="Chhattisgarh"/>
    <s v="Women"/>
    <s v="Pants"/>
    <s v="37"/>
    <s v="416299"/>
    <s v="Owned"/>
    <d v="2023-12-23T00:00:00"/>
    <n v="1000"/>
    <s v="Jesse Crosby"/>
    <s v="M26"/>
    <s v="431 Morgan Views Suite 715 Cynthiabury, MI 39641"/>
    <s v="Mobile"/>
    <s v="8937365650"/>
    <s v="11 AM - 8 PM"/>
    <n v="11"/>
    <s v="Available"/>
    <s v="None"/>
    <s v="97366"/>
    <d v="2024-10-17T00:00:00"/>
    <n v="10"/>
    <s v="Oct"/>
    <s v="727873"/>
    <s v="Nicole Holden"/>
    <s v="388"/>
    <n v="848"/>
    <n v="3"/>
    <n v="1017.6"/>
    <n v="339.2"/>
    <n v="0.35"/>
    <n v="356.15999999999997"/>
    <n v="0.35"/>
    <s v="₹1 K"/>
  </r>
  <r>
    <s v="Rajasthan"/>
    <s v="Jaipur"/>
    <s v="Men"/>
    <s v="T-Shirts"/>
    <s v="71"/>
    <s v="439431"/>
    <s v="Rented"/>
    <d v="2021-08-28T00:00:00"/>
    <n v="1000"/>
    <s v="Stephanie Brown"/>
    <s v="M2"/>
    <s v="04974 Harvey Expressway North James, MS 29236"/>
    <s v="Landline"/>
    <s v="4602993727"/>
    <s v="10 AM - 9 PM"/>
    <n v="4"/>
    <s v="Available"/>
    <s v="CCTV, Alarm"/>
    <s v="49509"/>
    <d v="2024-10-15T00:00:00"/>
    <n v="10"/>
    <s v="Oct"/>
    <s v="569572"/>
    <s v="Daniel Mason"/>
    <s v="358"/>
    <n v="1010"/>
    <n v="4"/>
    <n v="1616"/>
    <n v="404"/>
    <n v="0.22"/>
    <n v="355.52"/>
    <n v="0.22"/>
    <s v="₹2 K"/>
  </r>
  <r>
    <s v="Tamil Nadu"/>
    <s v="Chennai"/>
    <s v="Men"/>
    <s v="Shirts"/>
    <s v="71"/>
    <s v="417453"/>
    <s v="Owned"/>
    <d v="2023-09-13T00:00:00"/>
    <n v="800"/>
    <s v="Daniel Murray"/>
    <s v="M77"/>
    <s v="4063 Johnson Lakes Suite 327 West Jesseland, IA 76504"/>
    <s v="Mobile"/>
    <s v="6070722231"/>
    <s v="10 AM - 7 PM"/>
    <n v="9"/>
    <s v="Not Available"/>
    <s v="None"/>
    <s v="41550"/>
    <d v="2024-10-21T00:00:00"/>
    <n v="10"/>
    <s v="Oct"/>
    <s v="707733"/>
    <s v="Robin Shea"/>
    <s v="432"/>
    <n v="1004"/>
    <n v="6"/>
    <n v="2409.6"/>
    <n v="401.59999999999997"/>
    <n v="0.22"/>
    <n v="530.11199999999997"/>
    <n v="0.22"/>
    <s v="₹2 K"/>
  </r>
  <r>
    <s v="Jammu and Kashmir"/>
    <s v="Jammu"/>
    <s v="Kids"/>
    <s v="Pants"/>
    <s v="55"/>
    <s v="417999"/>
    <s v="Rented"/>
    <d v="2022-12-10T00:00:00"/>
    <n v="1200"/>
    <s v="Kara Reed"/>
    <s v="M63"/>
    <s v="8243 White Freeway Apt. 887 Hancockchester, AL 40065"/>
    <s v="Landline"/>
    <s v="16223245418"/>
    <s v="9 AM - 8 PM"/>
    <n v="13"/>
    <s v="Not Available"/>
    <s v="None"/>
    <s v="57412"/>
    <d v="2024-10-29T00:00:00"/>
    <n v="10"/>
    <s v="Oct"/>
    <s v="450002"/>
    <s v="Kevin Hardy"/>
    <s v="968"/>
    <n v="831"/>
    <n v="4"/>
    <n v="1329.6000000000001"/>
    <n v="332.40000000000003"/>
    <n v="0.28000000000000003"/>
    <n v="372.28800000000007"/>
    <n v="0.28000000000000003"/>
    <s v="₹1 K"/>
  </r>
  <r>
    <s v="Maharashtra"/>
    <s v="Nashik"/>
    <s v="Women"/>
    <s v="Tops"/>
    <s v="55"/>
    <s v="421240"/>
    <s v="Owned"/>
    <d v="2020-08-08T00:00:00"/>
    <n v="1100"/>
    <s v="Shannon Johnson"/>
    <s v="M67"/>
    <s v="USCGC Ward FPO AE 85241"/>
    <s v="Mobile"/>
    <s v="8187738658"/>
    <s v="11 AM - 8 PM"/>
    <n v="20"/>
    <s v="Available"/>
    <s v="CCTV"/>
    <s v="62478"/>
    <d v="2024-10-21T00:00:00"/>
    <n v="10"/>
    <s v="Oct"/>
    <s v="322306"/>
    <s v="Gregory Hamilton"/>
    <s v="405"/>
    <n v="1773"/>
    <n v="6"/>
    <n v="4255.2"/>
    <n v="709.19999999999993"/>
    <n v="0.35"/>
    <n v="1489.32"/>
    <n v="0.35"/>
    <s v="₹4 K"/>
  </r>
  <r>
    <s v="Delhi"/>
    <s v="New Delhi"/>
    <s v="Men"/>
    <s v="Hoodies"/>
    <s v="60"/>
    <s v="432835"/>
    <s v="Rented"/>
    <d v="2024-05-11T00:00:00"/>
    <n v="1200"/>
    <s v="Rose Williams"/>
    <s v="M30"/>
    <s v="765 Cathy Extensions Yoderside, KY 80391"/>
    <s v="Mobile"/>
    <s v="8899394223"/>
    <s v="9 AM - 8 PM"/>
    <n v="6"/>
    <s v="Not Available"/>
    <s v="CCTV"/>
    <s v="54109"/>
    <d v="2024-10-07T00:00:00"/>
    <n v="10"/>
    <s v="Oct"/>
    <s v="467955"/>
    <s v="Mr. Nicholas Burton"/>
    <s v="204"/>
    <n v="1867"/>
    <n v="3"/>
    <n v="2240.4"/>
    <n v="746.80000000000007"/>
    <n v="0.22"/>
    <n v="492.88800000000003"/>
    <n v="0.22"/>
    <s v="₹2 K"/>
  </r>
  <r>
    <s v="Goa"/>
    <s v="Goa"/>
    <s v="Men"/>
    <s v="Jackets"/>
    <s v="64"/>
    <s v="405808"/>
    <s v="Rented"/>
    <d v="2024-03-26T00:00:00"/>
    <n v="800"/>
    <s v="Christopher Pittman"/>
    <s v="M81"/>
    <s v="2816 Shannon Square Apt. 427 New Jamesfurt, AK 54089"/>
    <s v="Mobile"/>
    <s v="9101102590"/>
    <s v="10 AM - 9 PM"/>
    <n v="7"/>
    <s v="Not Available"/>
    <s v="Alarm"/>
    <s v="97041"/>
    <d v="2024-10-20T00:00:00"/>
    <n v="10"/>
    <s v="Oct"/>
    <s v="619167"/>
    <s v="Christian Silva"/>
    <s v="217"/>
    <n v="2456"/>
    <n v="1"/>
    <n v="982.40000000000009"/>
    <n v="982.40000000000009"/>
    <n v="0.22"/>
    <n v="216.12800000000001"/>
    <n v="0.22"/>
    <s v="₹982.4"/>
  </r>
  <r>
    <s v="Chhattisgarh"/>
    <s v="Chhattisgarh"/>
    <s v="Men"/>
    <s v="Dresses"/>
    <s v="52"/>
    <s v="409138"/>
    <s v="Owned"/>
    <d v="2022-03-23T00:00:00"/>
    <n v="1300"/>
    <s v="Stephanie Camacho"/>
    <s v="M40"/>
    <s v="581 Garcia Pass Apt. 288 New Richard, DC 11320"/>
    <s v="Landline"/>
    <s v="2872180108"/>
    <s v="10 AM - 7 PM"/>
    <n v="10"/>
    <s v="Available"/>
    <s v="CCTV, Alarm"/>
    <s v="99463"/>
    <d v="2024-10-13T00:00:00"/>
    <n v="10"/>
    <s v="Oct"/>
    <s v="713586"/>
    <s v="Shannon Wallace"/>
    <s v="384"/>
    <n v="1472"/>
    <n v="3"/>
    <n v="1766.4"/>
    <n v="588.80000000000007"/>
    <n v="0.22"/>
    <n v="388.608"/>
    <n v="0.22"/>
    <s v="₹2 K"/>
  </r>
  <r>
    <s v="Rajasthan"/>
    <s v="Jaipur"/>
    <s v="Kids"/>
    <s v="Skirts"/>
    <s v="13"/>
    <s v="421496"/>
    <s v="Rented"/>
    <d v="2024-10-25T00:00:00"/>
    <n v="1400"/>
    <s v="Melissa Cook"/>
    <s v="M37"/>
    <s v="5518 Ronnie Expressway Apt. 829 Turnertown, TN 53348"/>
    <s v="Mobile"/>
    <s v="9367081626"/>
    <s v="9 AM - 8 PM"/>
    <n v="7"/>
    <s v="Available"/>
    <s v="CCTV"/>
    <s v="57936"/>
    <d v="2024-10-29T00:00:00"/>
    <n v="10"/>
    <s v="Oct"/>
    <s v="792720"/>
    <s v="Connor Harris"/>
    <s v="285"/>
    <n v="975"/>
    <n v="8"/>
    <n v="3120"/>
    <n v="390"/>
    <n v="0.28000000000000003"/>
    <n v="873.60000000000014"/>
    <n v="0.28000000000000003"/>
    <s v="₹3 K"/>
  </r>
  <r>
    <s v="Tamil Nadu"/>
    <s v="Chennai"/>
    <s v="Women"/>
    <s v="Jeans"/>
    <s v="91"/>
    <s v="422342"/>
    <s v="Owned"/>
    <d v="2021-11-23T00:00:00"/>
    <n v="1000"/>
    <s v="Kathy Savage"/>
    <s v="M47"/>
    <s v="481 Torres Crossroad Suite 430 Lake Georgeside, NJ 32060"/>
    <s v="Landline"/>
    <s v="12355297097"/>
    <s v="10 AM - 7 PM"/>
    <n v="8"/>
    <s v="Not Available"/>
    <s v="CCTV, Alarm"/>
    <s v="49892"/>
    <d v="2024-10-18T00:00:00"/>
    <n v="10"/>
    <s v="Oct"/>
    <s v="663729"/>
    <s v="David Huffman"/>
    <s v="233"/>
    <n v="2693"/>
    <n v="2"/>
    <n v="2154.4"/>
    <n v="1077.2"/>
    <n v="0.35"/>
    <n v="754.04"/>
    <n v="0.35"/>
    <s v="₹2 K"/>
  </r>
  <r>
    <s v="Gujarat"/>
    <s v="Rajkot"/>
    <s v="Men"/>
    <s v="Shirts"/>
    <s v="23"/>
    <s v="432938"/>
    <s v="Owned"/>
    <d v="2024-03-10T00:00:00"/>
    <n v="800"/>
    <s v="Lauren Pittman"/>
    <s v="M41"/>
    <s v="95564 Andrea Causeway Suite 797 New James, NJ 35261"/>
    <s v="Mobile"/>
    <s v="6513840208"/>
    <s v="11 AM - 8 PM"/>
    <n v="11"/>
    <s v="Available"/>
    <s v="CCTV"/>
    <s v="89882"/>
    <d v="2024-10-16T00:00:00"/>
    <n v="10"/>
    <s v="Oct"/>
    <s v="462546"/>
    <s v="Beth Palmer"/>
    <s v="377"/>
    <n v="2760"/>
    <n v="7"/>
    <n v="7728"/>
    <n v="1104"/>
    <n v="0.22"/>
    <n v="1700.16"/>
    <n v="0.22"/>
    <s v="₹8 K"/>
  </r>
  <r>
    <s v="Rajasthan"/>
    <s v="Jaipur"/>
    <s v="Men"/>
    <s v="Sweaters"/>
    <s v="65"/>
    <s v="413019"/>
    <s v="Owned"/>
    <d v="2021-12-02T00:00:00"/>
    <n v="1100"/>
    <s v="David Jackson"/>
    <s v="M47"/>
    <s v="4394 Duarte Glen Apt. 867 Stevensonville, RI 58285"/>
    <s v="Landline"/>
    <s v="3000226745"/>
    <s v="10 AM - 9 PM"/>
    <n v="11"/>
    <s v="Available"/>
    <s v="CCTV"/>
    <s v="26587"/>
    <d v="2024-10-19T00:00:00"/>
    <n v="10"/>
    <s v="Oct"/>
    <s v="211618"/>
    <s v="Darlene Friedman"/>
    <s v="652"/>
    <n v="1569"/>
    <n v="5"/>
    <n v="3138"/>
    <n v="627.6"/>
    <n v="0.22"/>
    <n v="690.36"/>
    <n v="0.22"/>
    <s v="₹3 K"/>
  </r>
  <r>
    <s v="Karnataka"/>
    <s v="Bengaluru"/>
    <s v="Women"/>
    <s v="Shirts"/>
    <s v="26"/>
    <s v="410759"/>
    <s v="Owned"/>
    <d v="2024-05-22T00:00:00"/>
    <n v="1300"/>
    <s v="Larry Malone"/>
    <s v="M85"/>
    <s v="023 Clark Corner Kimberlyport, ND 49315"/>
    <s v="Landline"/>
    <s v="5187984366"/>
    <s v="10 AM - 9 PM"/>
    <n v="14"/>
    <s v="Available"/>
    <s v="None"/>
    <s v="62651"/>
    <d v="2024-10-12T00:00:00"/>
    <n v="10"/>
    <s v="Oct"/>
    <s v="746783"/>
    <s v="Kathleen Edwards"/>
    <s v="905"/>
    <n v="2812"/>
    <n v="7"/>
    <n v="7873.6"/>
    <n v="1124.8"/>
    <n v="0.35"/>
    <n v="2755.7599999999998"/>
    <n v="0.35"/>
    <s v="₹8 K"/>
  </r>
  <r>
    <s v="Tamil Nadu"/>
    <s v="Coimbatore"/>
    <s v="Kids"/>
    <s v="T-Shirts"/>
    <s v="26"/>
    <s v="425502"/>
    <s v="Rented"/>
    <d v="2023-06-15T00:00:00"/>
    <n v="1300"/>
    <s v="Kyle Martin"/>
    <s v="M50"/>
    <s v="80060 Nathan Knoll Walterview, OK 70565"/>
    <s v="Landline"/>
    <s v="0352508388"/>
    <s v="10 AM - 9 PM"/>
    <n v="10"/>
    <s v="Available"/>
    <s v="None"/>
    <s v="35399"/>
    <d v="2024-10-12T00:00:00"/>
    <n v="10"/>
    <s v="Oct"/>
    <s v="553648"/>
    <s v="David Diaz"/>
    <s v="429"/>
    <n v="1848"/>
    <n v="2"/>
    <n v="1478.4"/>
    <n v="739.2"/>
    <n v="0.28000000000000003"/>
    <n v="413.95200000000006"/>
    <n v="0.28000000000000003"/>
    <s v="₹1 K"/>
  </r>
  <r>
    <s v="Maharashtra"/>
    <s v="Solapur"/>
    <s v="Kids"/>
    <s v="Shirts"/>
    <s v="99"/>
    <s v="439737"/>
    <s v="Owned"/>
    <d v="2020-02-19T00:00:00"/>
    <n v="950"/>
    <s v="Laura Hernandez"/>
    <s v="M1"/>
    <s v="5662 King Mountains Apt. 811 Tracyport, DC 06379"/>
    <s v="Landline"/>
    <s v="3298092355"/>
    <s v="11 AM - 8 PM"/>
    <n v="7"/>
    <s v="Not Available"/>
    <s v="Alarm"/>
    <s v="88773"/>
    <d v="2024-10-30T00:00:00"/>
    <n v="10"/>
    <s v="Oct"/>
    <s v="976760"/>
    <s v="Joseph Miller"/>
    <s v="389"/>
    <n v="791"/>
    <n v="8"/>
    <n v="2531.2000000000003"/>
    <n v="316.40000000000003"/>
    <n v="0.28000000000000003"/>
    <n v="708.7360000000001"/>
    <n v="0.28000000000000003"/>
    <s v="₹3 K"/>
  </r>
  <r>
    <s v="Chhattisgarh"/>
    <s v="Chhattisgarh"/>
    <s v="Kids"/>
    <s v="Tops"/>
    <s v="94"/>
    <s v="425875"/>
    <s v="Rented"/>
    <d v="2022-10-08T00:00:00"/>
    <n v="950"/>
    <s v="Andrew Salinas"/>
    <s v="M31"/>
    <s v="195 Sosa Knolls Apt. 912 New Sarah, GA 78912"/>
    <s v="Landline"/>
    <s v="12191112609"/>
    <s v="11 AM - 8 PM"/>
    <n v="13"/>
    <s v="Available"/>
    <s v="CCTV, Alarm"/>
    <s v="96911"/>
    <d v="2024-10-26T00:00:00"/>
    <n v="10"/>
    <s v="Oct"/>
    <s v="685098"/>
    <s v="Judith Stafford"/>
    <s v="609"/>
    <n v="1007"/>
    <n v="4"/>
    <n v="1611.2"/>
    <n v="402.8"/>
    <n v="0.28000000000000003"/>
    <n v="451.13600000000008"/>
    <n v="0.28000000000000003"/>
    <s v="₹2 K"/>
  </r>
  <r>
    <s v="Haryana"/>
    <s v="Faridabad"/>
    <s v="Women"/>
    <s v="Skirts"/>
    <s v="39"/>
    <s v="426965"/>
    <s v="Rented"/>
    <d v="2024-03-27T00:00:00"/>
    <n v="1400"/>
    <s v="Joshua Ayers"/>
    <s v="M49"/>
    <s v="11064 King Hollow Port Amberberg, HI 44169"/>
    <s v="Mobile"/>
    <s v="6825462654"/>
    <s v="9 AM - 8 PM"/>
    <n v="20"/>
    <s v="Not Available"/>
    <s v="CCTV"/>
    <s v="43572"/>
    <d v="2024-10-20T00:00:00"/>
    <n v="10"/>
    <s v="Oct"/>
    <s v="285027"/>
    <s v="Janet Allen"/>
    <s v="987"/>
    <n v="2755"/>
    <n v="6"/>
    <n v="6612"/>
    <n v="1102"/>
    <n v="0.35"/>
    <n v="2314.1999999999998"/>
    <n v="0.35"/>
    <s v="₹7 K"/>
  </r>
  <r>
    <s v="Tamil Nadu"/>
    <s v="Madurai"/>
    <s v="Women"/>
    <s v="Jackets"/>
    <s v="90"/>
    <s v="411189"/>
    <s v="Owned"/>
    <d v="2021-10-09T00:00:00"/>
    <n v="1100"/>
    <s v="Rebecca Stafford"/>
    <s v="M71"/>
    <s v="917 Jeanette Ford South Leslie, MD 72322"/>
    <s v="Landline"/>
    <s v="1401015601"/>
    <s v="10 AM - 9 PM"/>
    <n v="6"/>
    <s v="Available"/>
    <s v="Alarm"/>
    <s v="87025"/>
    <d v="2024-10-19T00:00:00"/>
    <n v="10"/>
    <s v="Oct"/>
    <s v="521027"/>
    <s v="Charles Ross"/>
    <s v="289"/>
    <n v="859"/>
    <n v="1"/>
    <n v="343.6"/>
    <n v="343.6"/>
    <n v="0.35"/>
    <n v="120.26"/>
    <n v="0.35"/>
    <s v="₹343.6"/>
  </r>
  <r>
    <s v="Maharashtra"/>
    <s v="Kolhapur"/>
    <s v="Women"/>
    <s v="Jackets"/>
    <s v="65"/>
    <s v="436190"/>
    <s v="Rented"/>
    <d v="2020-02-11T00:00:00"/>
    <n v="1000"/>
    <s v="Christopher Barrett"/>
    <s v="M67"/>
    <s v="429 Robert Bridge Apt. 440 Port Jesseborough, VA 21613"/>
    <s v="Landline"/>
    <s v="4702209274"/>
    <s v="10 AM - 9 PM"/>
    <n v="7"/>
    <s v="Available"/>
    <s v="CCTV"/>
    <s v="42283"/>
    <d v="2024-10-04T00:00:00"/>
    <n v="10"/>
    <s v="Oct"/>
    <s v="484645"/>
    <s v="Joseph Williams"/>
    <s v="950"/>
    <n v="1482"/>
    <n v="7"/>
    <n v="4149.6000000000004"/>
    <n v="592.80000000000007"/>
    <n v="0.35"/>
    <n v="1452.3600000000001"/>
    <n v="0.35"/>
    <s v="₹4 K"/>
  </r>
  <r>
    <s v="Assam"/>
    <s v="Guwahati"/>
    <s v="Kids"/>
    <s v="Pants"/>
    <s v="81"/>
    <s v="404409"/>
    <s v="Owned"/>
    <d v="2022-04-16T00:00:00"/>
    <n v="1200"/>
    <s v="Ashley Clarke"/>
    <s v="M46"/>
    <s v="0088 John Causeway Suite 585 Arellanomouth, WA 69566"/>
    <s v="Landline"/>
    <s v="1609059322"/>
    <s v="11 AM - 8 PM"/>
    <n v="16"/>
    <s v="Not Available"/>
    <s v="CCTV"/>
    <s v="96553"/>
    <d v="2024-10-28T00:00:00"/>
    <n v="10"/>
    <s v="Oct"/>
    <s v="768023"/>
    <s v="Karen Perry"/>
    <s v="490"/>
    <n v="1678"/>
    <n v="3"/>
    <n v="2013.6000000000001"/>
    <n v="671.2"/>
    <n v="0.28000000000000003"/>
    <n v="563.80800000000011"/>
    <n v="0.28000000000000003"/>
    <s v="₹2 K"/>
  </r>
  <r>
    <s v="Maharashtra"/>
    <s v="Jalna"/>
    <s v="Women"/>
    <s v="Tops"/>
    <s v="6"/>
    <s v="413164"/>
    <s v="Rented"/>
    <d v="2023-01-17T00:00:00"/>
    <n v="1200"/>
    <s v="Tyler Taylor"/>
    <s v="M9"/>
    <s v="960 Leonard Avenue Valerietown, VT 98683"/>
    <s v="Mobile"/>
    <s v="7123929454"/>
    <s v="9 AM - 8 PM"/>
    <n v="20"/>
    <s v="Not Available"/>
    <s v="Alarm"/>
    <s v="80530"/>
    <d v="2024-10-18T00:00:00"/>
    <n v="10"/>
    <s v="Oct"/>
    <s v="685656"/>
    <s v="Lance Brooks"/>
    <s v="616"/>
    <n v="590"/>
    <n v="5"/>
    <n v="1180"/>
    <n v="236"/>
    <n v="0.35"/>
    <n v="413"/>
    <n v="0.35"/>
    <s v="₹1 K"/>
  </r>
  <r>
    <s v="Maharashtra"/>
    <s v="Pune"/>
    <s v="Men"/>
    <s v="Shirts"/>
    <s v="100"/>
    <s v="405498"/>
    <s v="Rented"/>
    <d v="2024-08-16T00:00:00"/>
    <n v="1200"/>
    <s v="Rebecca Smith"/>
    <s v="M38"/>
    <s v="4977 Thomas Shoals Apt. 592 Lake Melissa, DE 42819"/>
    <s v="Landline"/>
    <s v="4201448722"/>
    <s v="9 AM - 8 PM"/>
    <n v="18"/>
    <s v="Not Available"/>
    <s v="Alarm"/>
    <s v="22226"/>
    <d v="2024-10-22T00:00:00"/>
    <n v="10"/>
    <s v="Oct"/>
    <s v="311132"/>
    <s v="Stephanie Arroyo"/>
    <s v="891"/>
    <n v="1739"/>
    <n v="7"/>
    <n v="4869.2"/>
    <n v="695.6"/>
    <n v="0.22"/>
    <n v="1071.2239999999999"/>
    <n v="0.22"/>
    <s v="₹5 K"/>
  </r>
  <r>
    <s v="Maharashtra"/>
    <s v="Aurangabad"/>
    <s v="Men"/>
    <s v="Jackets"/>
    <s v="27"/>
    <s v="407768"/>
    <s v="Owned"/>
    <d v="2020-06-12T00:00:00"/>
    <n v="1000"/>
    <s v="Stephen Hill"/>
    <s v="M62"/>
    <s v="USNS Wheeler FPO AA 98737"/>
    <s v="Mobile"/>
    <s v="7448718191"/>
    <s v="9 AM - 8 PM"/>
    <n v="3"/>
    <s v="Not Available"/>
    <s v="CCTV, Alarm"/>
    <s v="75582"/>
    <d v="2024-10-25T00:00:00"/>
    <n v="10"/>
    <s v="Oct"/>
    <s v="557820"/>
    <s v="Alyssa Mcdonald"/>
    <s v="763"/>
    <n v="2946"/>
    <n v="5"/>
    <n v="5892"/>
    <n v="1178.4000000000001"/>
    <n v="0.22"/>
    <n v="1296.24"/>
    <n v="0.22"/>
    <s v="₹6 K"/>
  </r>
  <r>
    <s v="Haryana"/>
    <s v="Faridabad"/>
    <s v="Women"/>
    <s v="T-Shirts"/>
    <s v="52"/>
    <s v="426712"/>
    <s v="Owned"/>
    <d v="2020-04-08T00:00:00"/>
    <n v="1300"/>
    <s v="Kenneth Mcneil"/>
    <s v="M50"/>
    <s v="819 Carter Land Suite 726 Torreston, NY 48133"/>
    <s v="Landline"/>
    <s v="2483326923"/>
    <s v="11 AM - 8 PM"/>
    <n v="11"/>
    <s v="Available"/>
    <s v="None"/>
    <s v="12489"/>
    <d v="2024-10-19T00:00:00"/>
    <n v="10"/>
    <s v="Oct"/>
    <s v="273661"/>
    <s v="Megan Levy"/>
    <s v="426"/>
    <n v="2913"/>
    <n v="1"/>
    <n v="1165.2"/>
    <n v="1165.2"/>
    <n v="0.35"/>
    <n v="407.82"/>
    <n v="0.35"/>
    <s v="₹1 K"/>
  </r>
  <r>
    <s v="Bihar"/>
    <s v="Patna"/>
    <s v="Men"/>
    <s v="Dresses"/>
    <s v="43"/>
    <s v="410726"/>
    <s v="Owned"/>
    <d v="2024-01-07T00:00:00"/>
    <n v="800"/>
    <s v="Joann Frank"/>
    <s v="M50"/>
    <s v="85737 Matthew Vista Suite 483 Oconnellmouth, SC 36118"/>
    <s v="Landline"/>
    <s v="3040814668"/>
    <s v="10 AM - 9 PM"/>
    <n v="18"/>
    <s v="Available"/>
    <s v="None"/>
    <s v="70105"/>
    <d v="2024-10-16T00:00:00"/>
    <n v="10"/>
    <s v="Oct"/>
    <s v="204271"/>
    <s v="Amber Hampton"/>
    <s v="350"/>
    <n v="1665"/>
    <n v="7"/>
    <n v="4662"/>
    <n v="666"/>
    <n v="0.22"/>
    <n v="1025.6400000000001"/>
    <n v="0.22"/>
    <s v="₹5 K"/>
  </r>
  <r>
    <s v="Gujarat"/>
    <s v="Surat"/>
    <s v="Women"/>
    <s v="Shirts"/>
    <s v="93"/>
    <s v="402460"/>
    <s v="Owned"/>
    <d v="2022-03-18T00:00:00"/>
    <n v="1300"/>
    <s v="Leroy Morales"/>
    <s v="M90"/>
    <s v="5390 Ryan Expressway Marcburgh, NM 98872"/>
    <s v="Landline"/>
    <s v="2024210415"/>
    <s v="10 AM - 7 PM"/>
    <n v="14"/>
    <s v="Available"/>
    <s v="Alarm"/>
    <s v="61573"/>
    <d v="2024-10-07T00:00:00"/>
    <n v="10"/>
    <s v="Oct"/>
    <s v="168998"/>
    <s v="Catherine Foster"/>
    <s v="213"/>
    <n v="2433"/>
    <n v="1"/>
    <n v="973.2"/>
    <n v="973.2"/>
    <n v="0.35"/>
    <n v="340.62"/>
    <n v="0.35"/>
    <s v="₹973.2"/>
  </r>
  <r>
    <s v="Gujarat"/>
    <s v="Rajkot"/>
    <s v="Men"/>
    <s v="Sweaters"/>
    <s v="47"/>
    <s v="435471"/>
    <s v="Rented"/>
    <d v="2020-11-19T00:00:00"/>
    <n v="1000"/>
    <s v="Lisa Alvarez"/>
    <s v="M11"/>
    <s v="363 Tucker Point Suite 388 Johnsmouth, CT 12983"/>
    <s v="Mobile"/>
    <s v="9523411993"/>
    <s v="11 AM - 8 PM"/>
    <n v="4"/>
    <s v="Not Available"/>
    <s v="Alarm"/>
    <s v="69792"/>
    <d v="2024-10-19T00:00:00"/>
    <n v="10"/>
    <s v="Oct"/>
    <s v="679784"/>
    <s v="Edward Carlson"/>
    <s v="560"/>
    <n v="2791"/>
    <n v="3"/>
    <n v="3349.2000000000003"/>
    <n v="1116.4000000000001"/>
    <n v="0.22"/>
    <n v="736.82400000000007"/>
    <n v="0.22"/>
    <s v="₹3 K"/>
  </r>
  <r>
    <s v="Chandigarh"/>
    <s v="Chandigarh"/>
    <s v="Kids"/>
    <s v="Sweaters"/>
    <s v="16"/>
    <s v="414080"/>
    <s v="Owned"/>
    <d v="2022-08-21T00:00:00"/>
    <n v="950"/>
    <s v="Jeffrey Mason"/>
    <s v="M84"/>
    <s v="224 Johnson Fork Alexanderburgh, CT 52621"/>
    <s v="Mobile"/>
    <s v="9808341859"/>
    <s v="10 AM - 7 PM"/>
    <n v="4"/>
    <s v="Available"/>
    <s v="CCTV, Alarm"/>
    <s v="32749"/>
    <d v="2024-10-06T00:00:00"/>
    <n v="10"/>
    <s v="Oct"/>
    <s v="902143"/>
    <s v="Dr. Jessica Wallace"/>
    <s v="205"/>
    <n v="2354"/>
    <n v="1"/>
    <n v="941.6"/>
    <n v="941.6"/>
    <n v="0.28000000000000003"/>
    <n v="263.64800000000002"/>
    <n v="0.28000000000000003"/>
    <s v="₹941.6"/>
  </r>
  <r>
    <s v="Gujarat"/>
    <s v="Ahmedabad"/>
    <s v="Men"/>
    <s v="Jackets"/>
    <s v="100"/>
    <s v="429959"/>
    <s v="Rented"/>
    <d v="2024-03-08T00:00:00"/>
    <n v="1400"/>
    <s v="Crystal Jones"/>
    <s v="M98"/>
    <s v="1656 Barbara Dale Apt. 081 North Andrew, AK 07641"/>
    <s v="Mobile"/>
    <s v="9546403948"/>
    <s v="11 AM - 8 PM"/>
    <n v="3"/>
    <s v="Available"/>
    <s v="CCTV, Alarm"/>
    <s v="20689"/>
    <d v="2024-10-13T00:00:00"/>
    <n v="10"/>
    <s v="Oct"/>
    <s v="352342"/>
    <s v="Michelle Donovan"/>
    <s v="567"/>
    <n v="1467"/>
    <n v="1"/>
    <n v="586.80000000000007"/>
    <n v="586.80000000000007"/>
    <n v="0.22"/>
    <n v="129.096"/>
    <n v="0.22"/>
    <s v="₹586.8"/>
  </r>
  <r>
    <s v="Uttar Pradesh"/>
    <s v="Noida"/>
    <s v="Kids"/>
    <s v="Jackets"/>
    <s v="3"/>
    <s v="420370"/>
    <s v="Rented"/>
    <d v="2024-01-14T00:00:00"/>
    <n v="800"/>
    <s v="Nathan Cobb"/>
    <s v="M49"/>
    <s v="436 Theresa Landing Ashleyview, SC 52579"/>
    <s v="Mobile"/>
    <s v="6085656611"/>
    <s v="9 AM - 8 PM"/>
    <n v="13"/>
    <s v="Available"/>
    <s v="CCTV"/>
    <s v="29947"/>
    <d v="2024-10-02T00:00:00"/>
    <n v="10"/>
    <s v="Oct"/>
    <s v="503906"/>
    <s v="Steven Baker"/>
    <s v="915"/>
    <n v="1798"/>
    <n v="2"/>
    <n v="1438.4"/>
    <n v="719.2"/>
    <n v="0.28000000000000003"/>
    <n v="402.75200000000007"/>
    <n v="0.28000000000000003"/>
    <s v="₹1 K"/>
  </r>
  <r>
    <s v="Bihar"/>
    <s v="Patna"/>
    <s v="Kids"/>
    <s v="Jeans"/>
    <s v="62"/>
    <s v="420904"/>
    <s v="Owned"/>
    <d v="2024-05-02T00:00:00"/>
    <n v="1200"/>
    <s v="Michael Harper"/>
    <s v="M98"/>
    <s v="USNS Montgomery FPO AA 50470"/>
    <s v="Landline"/>
    <s v="2461849547"/>
    <s v="10 AM - 7 PM"/>
    <n v="10"/>
    <s v="Available"/>
    <s v="None"/>
    <s v="36210"/>
    <d v="2024-10-27T00:00:00"/>
    <n v="10"/>
    <s v="Oct"/>
    <s v="215534"/>
    <s v="Michelle Johnson"/>
    <s v="407"/>
    <n v="1393"/>
    <n v="4"/>
    <n v="2228.8000000000002"/>
    <n v="557.20000000000005"/>
    <n v="0.28000000000000003"/>
    <n v="624.06400000000008"/>
    <n v="0.28000000000000003"/>
    <s v="₹2 K"/>
  </r>
  <r>
    <s v="Karnataka"/>
    <s v="Mysuru"/>
    <s v="Kids"/>
    <s v="Shoes"/>
    <s v="63"/>
    <s v="420649"/>
    <s v="Owned"/>
    <d v="2022-08-10T00:00:00"/>
    <n v="950"/>
    <s v="Vicki Jones"/>
    <s v="M21"/>
    <s v="284 Walter River Gutierrezborough, OK 65767"/>
    <s v="Landline"/>
    <s v="0188065543"/>
    <s v="10 AM - 7 PM"/>
    <n v="5"/>
    <s v="Not Available"/>
    <s v="CCTV, Alarm"/>
    <s v="89546"/>
    <d v="2024-10-10T00:00:00"/>
    <n v="10"/>
    <s v="Oct"/>
    <s v="146572"/>
    <s v="Kevin Nelson"/>
    <s v="436"/>
    <n v="2837"/>
    <n v="2"/>
    <n v="2269.6"/>
    <n v="1134.8"/>
    <n v="0.28000000000000003"/>
    <n v="635.48800000000006"/>
    <n v="0.28000000000000003"/>
    <s v="₹2 K"/>
  </r>
  <r>
    <s v="Karnataka"/>
    <s v="Mysuru"/>
    <s v="Men"/>
    <s v="Jackets"/>
    <s v="97"/>
    <s v="428833"/>
    <s v="Owned"/>
    <d v="2024-03-10T00:00:00"/>
    <n v="950"/>
    <s v="Susan Brown"/>
    <s v="M7"/>
    <s v="762 Gibson Harbor Suite 543 Meganton, CA 61189"/>
    <s v="Landline"/>
    <s v="1431911944"/>
    <s v="9 AM - 8 PM"/>
    <n v="13"/>
    <s v="Not Available"/>
    <s v="CCTV"/>
    <s v="73856"/>
    <d v="2024-10-25T00:00:00"/>
    <n v="10"/>
    <s v="Oct"/>
    <s v="934953"/>
    <s v="Jennifer Morales"/>
    <s v="813"/>
    <n v="644"/>
    <n v="5"/>
    <n v="1288"/>
    <n v="257.60000000000002"/>
    <n v="0.22"/>
    <n v="283.36"/>
    <n v="0.22"/>
    <s v="₹1 K"/>
  </r>
  <r>
    <s v="Maharashtra"/>
    <s v="Thane"/>
    <s v="Men"/>
    <s v="Sweaters"/>
    <s v="43"/>
    <s v="410596"/>
    <s v="Rented"/>
    <d v="2020-06-02T00:00:00"/>
    <n v="950"/>
    <s v="George Lee"/>
    <s v="M17"/>
    <s v="749 Michael Square Suite 899 Shawnmouth, ID 39478"/>
    <s v="Landline"/>
    <s v="5239125728"/>
    <s v="9 AM - 8 PM"/>
    <n v="16"/>
    <s v="Not Available"/>
    <s v="CCTV, Alarm"/>
    <s v="87902"/>
    <d v="2024-10-06T00:00:00"/>
    <n v="10"/>
    <s v="Oct"/>
    <s v="956219"/>
    <s v="Jessica Caldwell"/>
    <s v="899"/>
    <n v="1873"/>
    <n v="8"/>
    <n v="5993.6"/>
    <n v="749.2"/>
    <n v="0.22"/>
    <n v="1318.5920000000001"/>
    <n v="0.22"/>
    <s v="₹6 K"/>
  </r>
  <r>
    <s v="Andhra Pradesh"/>
    <s v="Visakhapatnam"/>
    <s v="Men"/>
    <s v="Shirts"/>
    <s v="2"/>
    <s v="402938"/>
    <s v="Owned"/>
    <d v="2020-03-02T00:00:00"/>
    <n v="1200"/>
    <s v="Christina Rodriguez"/>
    <s v="M70"/>
    <s v="3800 Ali Junction Suite 153 Nancyton, ME 07263"/>
    <s v="Mobile"/>
    <s v="9162548851"/>
    <s v="9 AM - 8 PM"/>
    <n v="14"/>
    <s v="Not Available"/>
    <s v="None"/>
    <s v="49110"/>
    <d v="2024-10-16T00:00:00"/>
    <n v="10"/>
    <s v="Oct"/>
    <s v="123283"/>
    <s v="Glen Jones"/>
    <s v="547"/>
    <n v="771"/>
    <n v="5"/>
    <n v="1542"/>
    <n v="308.39999999999998"/>
    <n v="0.22"/>
    <n v="339.24"/>
    <n v="0.22"/>
    <s v="₹2 K"/>
  </r>
  <r>
    <s v="Chhattisgarh"/>
    <s v="Chhattisgarh"/>
    <s v="Kids"/>
    <s v="Shoes"/>
    <s v="16"/>
    <s v="434481"/>
    <s v="Rented"/>
    <d v="2023-03-21T00:00:00"/>
    <n v="1200"/>
    <s v="Perry Walker"/>
    <s v="M1"/>
    <s v="153 Martha Rue Apt. 068 Wisestad, IL 51118"/>
    <s v="Mobile"/>
    <s v="8553448235"/>
    <s v="10 AM - 9 PM"/>
    <n v="8"/>
    <s v="Not Available"/>
    <s v="CCTV"/>
    <s v="50130"/>
    <d v="2024-10-09T00:00:00"/>
    <n v="10"/>
    <s v="Oct"/>
    <s v="980210"/>
    <s v="Albert Turner"/>
    <s v="342"/>
    <n v="2152"/>
    <n v="8"/>
    <n v="6886.4000000000015"/>
    <n v="860.80000000000018"/>
    <n v="0.28000000000000003"/>
    <n v="1928.1920000000007"/>
    <n v="0.28000000000000003"/>
    <s v="₹7 K"/>
  </r>
  <r>
    <s v="Maharashtra"/>
    <s v="Jalna"/>
    <s v="Men"/>
    <s v="Skirts"/>
    <s v="3"/>
    <s v="438402"/>
    <s v="Owned"/>
    <d v="2021-07-12T00:00:00"/>
    <n v="1300"/>
    <s v="Barbara Smith"/>
    <s v="M69"/>
    <s v="625 Parker Lake Lake Christopher, KY 49492"/>
    <s v="Mobile"/>
    <s v="6794674694"/>
    <s v="11 AM - 8 PM"/>
    <n v="16"/>
    <s v="Available"/>
    <s v="CCTV"/>
    <s v="55989"/>
    <d v="2024-10-18T00:00:00"/>
    <n v="10"/>
    <s v="Oct"/>
    <s v="127995"/>
    <s v="Michael Smith"/>
    <s v="248"/>
    <n v="2168"/>
    <n v="1"/>
    <n v="867.2"/>
    <n v="867.2"/>
    <n v="0.22"/>
    <n v="190.78400000000002"/>
    <n v="0.22"/>
    <s v="₹867.2"/>
  </r>
  <r>
    <s v="Assam"/>
    <s v="Guwahati"/>
    <s v="Men"/>
    <s v="Jeans"/>
    <s v="14"/>
    <s v="421882"/>
    <s v="Owned"/>
    <d v="2024-10-03T00:00:00"/>
    <n v="1000"/>
    <s v="Thomas Reeves"/>
    <s v="M32"/>
    <s v="607 Riley Plain Apt. 396 East Terri, TN 52632"/>
    <s v="Landline"/>
    <s v="4868937330"/>
    <s v="10 AM - 7 PM"/>
    <n v="7"/>
    <s v="Available"/>
    <s v="Alarm"/>
    <s v="89172"/>
    <d v="2024-10-08T00:00:00"/>
    <n v="10"/>
    <s v="Oct"/>
    <s v="709064"/>
    <s v="Yesenia Schroeder"/>
    <s v="893"/>
    <n v="1521"/>
    <n v="7"/>
    <n v="4258.8"/>
    <n v="608.4"/>
    <n v="0.22"/>
    <n v="936.93600000000004"/>
    <n v="0.22"/>
    <s v="₹4 K"/>
  </r>
  <r>
    <s v="Assam"/>
    <s v="Guwahati"/>
    <s v="Men"/>
    <s v="T-Shirts"/>
    <s v="100"/>
    <s v="437930"/>
    <s v="Rented"/>
    <d v="2021-04-22T00:00:00"/>
    <n v="1200"/>
    <s v="Sheena Wise"/>
    <s v="M60"/>
    <s v="8513 Pamela Lane North Nicholas, WY 17891"/>
    <s v="Landline"/>
    <s v="0205761250"/>
    <s v="10 AM - 9 PM"/>
    <n v="3"/>
    <s v="Available"/>
    <s v="CCTV, Alarm"/>
    <s v="38110"/>
    <d v="2024-10-25T00:00:00"/>
    <n v="10"/>
    <s v="Oct"/>
    <s v="370977"/>
    <s v="Kevin Barber"/>
    <s v="867"/>
    <n v="2301"/>
    <n v="8"/>
    <n v="7363.2000000000007"/>
    <n v="920.40000000000009"/>
    <n v="0.22"/>
    <n v="1619.9040000000002"/>
    <n v="0.22"/>
    <s v="₹7 K"/>
  </r>
  <r>
    <s v="Gujarat"/>
    <s v="Ahmedabad"/>
    <s v="Men"/>
    <s v="Jackets"/>
    <s v="8"/>
    <s v="422495"/>
    <s v="Rented"/>
    <d v="2022-01-30T00:00:00"/>
    <n v="1200"/>
    <s v="Christopher Taylor"/>
    <s v="M51"/>
    <s v="58057 Nathan Lake Apt. 404 West Christinaland, CT 61889"/>
    <s v="Landline"/>
    <s v="3894087461"/>
    <s v="10 AM - 7 PM"/>
    <n v="11"/>
    <s v="Available"/>
    <s v="CCTV, Alarm"/>
    <s v="24911"/>
    <d v="2024-10-27T00:00:00"/>
    <n v="10"/>
    <s v="Oct"/>
    <s v="271718"/>
    <s v="Jennifer Johnson"/>
    <s v="689"/>
    <n v="1547"/>
    <n v="6"/>
    <n v="3712.8"/>
    <n v="618.80000000000007"/>
    <n v="0.22"/>
    <n v="816.81600000000003"/>
    <n v="0.22"/>
    <s v="₹4 K"/>
  </r>
  <r>
    <s v="Tamil Nadu"/>
    <s v="Coimbatore"/>
    <s v="Men"/>
    <s v="Tops"/>
    <s v="13"/>
    <s v="405829"/>
    <s v="Rented"/>
    <d v="2024-11-06T00:00:00"/>
    <n v="1200"/>
    <s v="Andrew Tran"/>
    <s v="M73"/>
    <s v="USS Miller FPO AE 15909"/>
    <s v="Landline"/>
    <s v="0402727378"/>
    <s v="11 AM - 8 PM"/>
    <n v="7"/>
    <s v="Not Available"/>
    <s v="None"/>
    <s v="10260"/>
    <d v="2024-10-22T00:00:00"/>
    <n v="10"/>
    <s v="Oct"/>
    <s v="274362"/>
    <s v="Jeremy Williams"/>
    <s v="409"/>
    <n v="1458"/>
    <n v="2"/>
    <n v="1166.4000000000001"/>
    <n v="583.20000000000005"/>
    <n v="0.22"/>
    <n v="256.608"/>
    <n v="0.22"/>
    <s v="₹1 K"/>
  </r>
  <r>
    <s v="Maharashtra"/>
    <s v="Aurangabad"/>
    <s v="Women"/>
    <s v="Jackets"/>
    <s v="99"/>
    <s v="404644"/>
    <s v="Owned"/>
    <d v="2020-09-27T00:00:00"/>
    <n v="1300"/>
    <s v="Allison Brown"/>
    <s v="M35"/>
    <s v="405 Mary Shoal Apt. 007 East Christy, DC 19512"/>
    <s v="Mobile"/>
    <s v="8258907660"/>
    <s v="9 AM - 8 PM"/>
    <n v="17"/>
    <s v="Available"/>
    <s v="None"/>
    <s v="20781"/>
    <d v="2024-10-03T00:00:00"/>
    <n v="10"/>
    <s v="Oct"/>
    <s v="227732"/>
    <s v="Brianna Johnson"/>
    <s v="524"/>
    <n v="1072"/>
    <n v="6"/>
    <n v="2572.8000000000002"/>
    <n v="428.8"/>
    <n v="0.35"/>
    <n v="900.48"/>
    <n v="0.35"/>
    <s v="₹3 K"/>
  </r>
  <r>
    <s v="Telangana"/>
    <s v="Hyderabad"/>
    <s v="Men"/>
    <s v="Pants"/>
    <s v="83"/>
    <s v="419732"/>
    <s v="Owned"/>
    <d v="2020-12-15T00:00:00"/>
    <n v="1300"/>
    <s v="Darren Ferguson"/>
    <s v="M51"/>
    <s v="1459 Brittany Drive South Jeremy, MO 22062"/>
    <s v="Landline"/>
    <s v="1191765194"/>
    <s v="10 AM - 7 PM"/>
    <n v="10"/>
    <s v="Not Available"/>
    <s v="Alarm"/>
    <s v="54410"/>
    <d v="2024-10-16T00:00:00"/>
    <n v="10"/>
    <s v="Oct"/>
    <s v="940156"/>
    <s v="Danielle Horne"/>
    <s v="356"/>
    <n v="2668"/>
    <n v="2"/>
    <n v="2134.4"/>
    <n v="1067.2"/>
    <n v="0.22"/>
    <n v="469.56800000000004"/>
    <n v="0.22"/>
    <s v="₹2 K"/>
  </r>
  <r>
    <s v="Jharkhand"/>
    <s v="Ranchi"/>
    <s v="Women"/>
    <s v="Pants"/>
    <s v="13"/>
    <s v="413504"/>
    <s v="Rented"/>
    <d v="2022-01-29T00:00:00"/>
    <n v="1400"/>
    <s v="Thomas Vargas"/>
    <s v="M12"/>
    <s v="3756 Tiffany Ramp Apt. 288 Sanchezshire, CA 86978"/>
    <s v="Landline"/>
    <s v="15630527279"/>
    <s v="10 AM - 7 PM"/>
    <n v="12"/>
    <s v="Available"/>
    <s v="None"/>
    <s v="45065"/>
    <d v="2024-10-20T00:00:00"/>
    <n v="10"/>
    <s v="Oct"/>
    <s v="472087"/>
    <s v="Michael King"/>
    <s v="428"/>
    <n v="634"/>
    <n v="1"/>
    <n v="253.60000000000002"/>
    <n v="253.60000000000002"/>
    <n v="0.35"/>
    <n v="88.76"/>
    <n v="0.35"/>
    <s v="₹253.6"/>
  </r>
  <r>
    <s v="West Bengal"/>
    <s v="Kolkata"/>
    <s v="Women"/>
    <s v="Skirts"/>
    <s v="36"/>
    <s v="432919"/>
    <s v="Rented"/>
    <d v="2021-12-12T00:00:00"/>
    <n v="1200"/>
    <s v="Alicia Graham"/>
    <s v="M10"/>
    <s v="6237 Anthony Crest West Kimberlyfurt, DE 99678"/>
    <s v="Landline"/>
    <s v="4508930537"/>
    <s v="10 AM - 7 PM"/>
    <n v="7"/>
    <s v="Available"/>
    <s v="CCTV"/>
    <s v="96433"/>
    <d v="2024-10-05T00:00:00"/>
    <n v="10"/>
    <s v="Oct"/>
    <s v="820334"/>
    <s v="Matthew Lozano"/>
    <s v="944"/>
    <n v="2033"/>
    <n v="2"/>
    <n v="1626.4"/>
    <n v="813.2"/>
    <n v="0.35"/>
    <n v="569.24"/>
    <n v="0.35"/>
    <s v="₹2 K"/>
  </r>
  <r>
    <s v="Gujarat"/>
    <s v="Vadodara"/>
    <s v="Women"/>
    <s v="Shirts"/>
    <s v="1"/>
    <s v="403512"/>
    <s v="Rented"/>
    <d v="2023-12-08T00:00:00"/>
    <n v="1400"/>
    <s v="Jennifer Wilkerson"/>
    <s v="M21"/>
    <s v="71970 Phillips Lights Apt. 506 Garcialand, ND 37278"/>
    <s v="Landline"/>
    <s v="1076890485"/>
    <s v="10 AM - 9 PM"/>
    <n v="7"/>
    <s v="Not Available"/>
    <s v="CCTV, Alarm"/>
    <s v="75951"/>
    <d v="2024-10-14T00:00:00"/>
    <n v="10"/>
    <s v="Oct"/>
    <s v="449249"/>
    <s v="Cheryl Oneill"/>
    <s v="609"/>
    <n v="2010"/>
    <n v="8"/>
    <n v="6432"/>
    <n v="804"/>
    <n v="0.35"/>
    <n v="2251.1999999999998"/>
    <n v="0.35"/>
    <s v="₹6 K"/>
  </r>
  <r>
    <s v="Maharashtra"/>
    <s v="Nashik"/>
    <s v="Men"/>
    <s v="Pants"/>
    <s v="88"/>
    <s v="405152"/>
    <s v="Rented"/>
    <d v="2023-08-15T00:00:00"/>
    <n v="1300"/>
    <s v="Grace Rosales"/>
    <s v="M74"/>
    <s v="Unit 5184 Box 9018 DPO AA 46862"/>
    <s v="Landline"/>
    <s v="2273832437"/>
    <s v="11 AM - 8 PM"/>
    <n v="7"/>
    <s v="Not Available"/>
    <s v="CCTV, Alarm"/>
    <s v="70129"/>
    <d v="2024-10-06T00:00:00"/>
    <n v="10"/>
    <s v="Oct"/>
    <s v="422169"/>
    <s v="Melissa Brown"/>
    <s v="969"/>
    <n v="2400"/>
    <n v="1"/>
    <n v="960"/>
    <n v="960"/>
    <n v="0.22"/>
    <n v="211.2"/>
    <n v="0.22"/>
    <s v="₹960"/>
  </r>
  <r>
    <s v="Tamil Nadu"/>
    <s v="Chennai"/>
    <s v="Men"/>
    <s v="T-Shirts"/>
    <s v="85"/>
    <s v="417351"/>
    <s v="Owned"/>
    <d v="2024-09-14T00:00:00"/>
    <n v="1300"/>
    <s v="Elizabeth Wilcox"/>
    <s v="M67"/>
    <s v="19968 Bentley Roads Apt. 552 Port Lucasmouth, UT 57093"/>
    <s v="Landline"/>
    <s v="1521901967"/>
    <s v="11 AM - 8 PM"/>
    <n v="6"/>
    <s v="Not Available"/>
    <s v="Alarm"/>
    <s v="46822"/>
    <d v="2024-10-15T00:00:00"/>
    <n v="10"/>
    <s v="Oct"/>
    <s v="348288"/>
    <s v="Victoria Montes"/>
    <s v="759"/>
    <n v="1242"/>
    <n v="3"/>
    <n v="1490.4"/>
    <n v="496.8"/>
    <n v="0.22"/>
    <n v="327.88800000000003"/>
    <n v="0.22"/>
    <s v="₹1 K"/>
  </r>
  <r>
    <s v="Karnataka"/>
    <s v="Bengaluru"/>
    <s v="Men"/>
    <s v="Shirts"/>
    <s v="81"/>
    <s v="429714"/>
    <s v="Owned"/>
    <d v="2020-07-25T00:00:00"/>
    <n v="1200"/>
    <s v="Jennifer Brown"/>
    <s v="M82"/>
    <s v="PSC 2363, Box 6589 APO AE 46318"/>
    <s v="Landline"/>
    <s v="4788560554"/>
    <s v="11 AM - 8 PM"/>
    <n v="10"/>
    <s v="Not Available"/>
    <s v="Alarm"/>
    <s v="27822"/>
    <d v="2024-10-03T00:00:00"/>
    <n v="10"/>
    <s v="Oct"/>
    <s v="122211"/>
    <s v="Timothy Johnson"/>
    <s v="968"/>
    <n v="2310"/>
    <n v="1"/>
    <n v="924"/>
    <n v="924"/>
    <n v="0.22"/>
    <n v="203.28"/>
    <n v="0.22"/>
    <s v="₹924"/>
  </r>
  <r>
    <s v="Uttar Pradesh"/>
    <s v="Noida"/>
    <s v="Kids"/>
    <s v="T-Shirts"/>
    <s v="100"/>
    <s v="434412"/>
    <s v="Owned"/>
    <d v="2021-06-25T00:00:00"/>
    <n v="1100"/>
    <s v="John Morris"/>
    <s v="M88"/>
    <s v="514 Erin Alley Apt. 417 Wadeville, PA 23423"/>
    <s v="Landline"/>
    <s v="2528700544"/>
    <s v="9 AM - 8 PM"/>
    <n v="11"/>
    <s v="Available"/>
    <s v="None"/>
    <s v="18906"/>
    <d v="2024-10-27T00:00:00"/>
    <n v="10"/>
    <s v="Oct"/>
    <s v="560855"/>
    <s v="Benjamin Bates"/>
    <s v="493"/>
    <n v="616"/>
    <n v="8"/>
    <n v="1971.2"/>
    <n v="246.4"/>
    <n v="0.28000000000000003"/>
    <n v="551.93600000000004"/>
    <n v="0.28000000000000003"/>
    <s v="₹2 K"/>
  </r>
  <r>
    <s v="Tamil Nadu"/>
    <s v="Chennai"/>
    <s v="Men"/>
    <s v="Skirts"/>
    <s v="45"/>
    <s v="423493"/>
    <s v="Rented"/>
    <d v="2020-04-21T00:00:00"/>
    <n v="1400"/>
    <s v="Aaron Nguyen"/>
    <s v="M22"/>
    <s v="0360 Troy Plaza Matthewfurt, NY 50438"/>
    <s v="Mobile"/>
    <s v="9518232713"/>
    <s v="11 AM - 8 PM"/>
    <n v="12"/>
    <s v="Available"/>
    <s v="CCTV, Alarm"/>
    <s v="60088"/>
    <d v="2024-10-18T00:00:00"/>
    <n v="10"/>
    <s v="Oct"/>
    <s v="690480"/>
    <s v="David Hamilton"/>
    <s v="802"/>
    <n v="1368"/>
    <n v="8"/>
    <n v="4377.6000000000004"/>
    <n v="547.20000000000005"/>
    <n v="0.22"/>
    <n v="963.07200000000012"/>
    <n v="0.22"/>
    <s v="₹4 K"/>
  </r>
  <r>
    <s v="Tamil Nadu"/>
    <s v="Madurai"/>
    <s v="Kids"/>
    <s v="Shirts"/>
    <s v="12"/>
    <s v="400583"/>
    <s v="Rented"/>
    <d v="2023-10-06T00:00:00"/>
    <n v="1100"/>
    <s v="Benjamin Lopez"/>
    <s v="M45"/>
    <s v="84578 Elizabeth Fields Chanberg, WA 95560"/>
    <s v="Mobile"/>
    <s v="7675426511"/>
    <s v="10 AM - 7 PM"/>
    <n v="6"/>
    <s v="Available"/>
    <s v="CCTV, Alarm"/>
    <s v="18816"/>
    <d v="2024-10-07T00:00:00"/>
    <n v="10"/>
    <s v="Oct"/>
    <s v="642255"/>
    <s v="Deanna Velez"/>
    <s v="246"/>
    <n v="1008"/>
    <n v="3"/>
    <n v="1209.6000000000001"/>
    <n v="403.20000000000005"/>
    <n v="0.28000000000000003"/>
    <n v="338.68800000000005"/>
    <n v="0.28000000000000003"/>
    <s v="₹1 K"/>
  </r>
  <r>
    <s v="Kerala"/>
    <s v="Kochi"/>
    <s v="Men"/>
    <s v="Tops"/>
    <s v="100"/>
    <s v="430391"/>
    <s v="Rented"/>
    <d v="2024-01-30T00:00:00"/>
    <n v="950"/>
    <s v="George Thompson"/>
    <s v="M55"/>
    <s v="28463 Contreras Fork East Christianhaven, MO 30436"/>
    <s v="Mobile"/>
    <s v="7352247816"/>
    <s v="10 AM - 7 PM"/>
    <n v="13"/>
    <s v="Available"/>
    <s v="None"/>
    <s v="72891"/>
    <d v="2024-10-17T00:00:00"/>
    <n v="10"/>
    <s v="Oct"/>
    <s v="856871"/>
    <s v="Michelle Miller"/>
    <s v="301"/>
    <n v="2961"/>
    <n v="5"/>
    <n v="5922"/>
    <n v="1184.4000000000001"/>
    <n v="0.22"/>
    <n v="1302.8399999999999"/>
    <n v="0.22"/>
    <s v="₹6 K"/>
  </r>
  <r>
    <s v="Jammu and Kashmir"/>
    <s v="Jammu"/>
    <s v="Men"/>
    <s v="Jackets"/>
    <s v="4"/>
    <s v="430835"/>
    <s v="Rented"/>
    <d v="2023-12-22T00:00:00"/>
    <n v="1100"/>
    <s v="Morgan King"/>
    <s v="M20"/>
    <s v="359 Sean Island Lake Andrew, UT 96039"/>
    <s v="Mobile"/>
    <s v="6059934222"/>
    <s v="10 AM - 7 PM"/>
    <n v="15"/>
    <s v="Not Available"/>
    <s v="None"/>
    <s v="46122"/>
    <d v="2024-10-04T00:00:00"/>
    <n v="10"/>
    <s v="Oct"/>
    <s v="754714"/>
    <s v="Anthony Holt"/>
    <s v="225"/>
    <n v="2549"/>
    <n v="1"/>
    <n v="1019.6"/>
    <n v="1019.6"/>
    <n v="0.22"/>
    <n v="224.31200000000001"/>
    <n v="0.22"/>
    <s v="₹1 K"/>
  </r>
  <r>
    <s v="Haryana"/>
    <s v="Faridabad"/>
    <s v="Men"/>
    <s v="Shirts"/>
    <s v="85"/>
    <s v="411870"/>
    <s v="Owned"/>
    <d v="2024-10-21T00:00:00"/>
    <n v="800"/>
    <s v="Matthew Bauer"/>
    <s v="M82"/>
    <s v="21134 Stevens Harbor Apt. 466 Mossstad, IA 19437"/>
    <s v="Mobile"/>
    <s v="8469076303"/>
    <s v="11 AM - 8 PM"/>
    <n v="3"/>
    <s v="Not Available"/>
    <s v="None"/>
    <s v="59555"/>
    <d v="2024-10-28T00:00:00"/>
    <n v="10"/>
    <s v="Oct"/>
    <s v="768597"/>
    <s v="David Medina"/>
    <s v="578"/>
    <n v="2400"/>
    <n v="1"/>
    <n v="960"/>
    <n v="960"/>
    <n v="0.22"/>
    <n v="211.2"/>
    <n v="0.22"/>
    <s v="₹960"/>
  </r>
  <r>
    <s v="Maharashtra"/>
    <s v="Jalna"/>
    <s v="Men"/>
    <s v="Shoes"/>
    <s v="84"/>
    <s v="437467"/>
    <s v="Owned"/>
    <d v="2022-04-15T00:00:00"/>
    <n v="1100"/>
    <s v="Wendy Hoffman"/>
    <s v="M84"/>
    <s v="75192 Harold Loaf Apt. 796 North Rogerview, VT 48282"/>
    <s v="Landline"/>
    <s v="3465240885"/>
    <s v="10 AM - 9 PM"/>
    <n v="18"/>
    <s v="Available"/>
    <s v="Alarm"/>
    <s v="82189"/>
    <d v="2024-10-25T00:00:00"/>
    <n v="10"/>
    <s v="Oct"/>
    <s v="377954"/>
    <s v="Mrs. Suzanne Everett"/>
    <s v="636"/>
    <n v="1335"/>
    <n v="3"/>
    <n v="1602"/>
    <n v="534"/>
    <n v="0.22"/>
    <n v="352.44"/>
    <n v="0.22"/>
    <s v="₹2 K"/>
  </r>
  <r>
    <s v="Maharashtra"/>
    <s v="Satara"/>
    <s v="Women"/>
    <s v="Pants"/>
    <s v="36"/>
    <s v="419889"/>
    <s v="Rented"/>
    <d v="2022-11-28T00:00:00"/>
    <n v="1200"/>
    <s v="Samantha Juarez"/>
    <s v="M3"/>
    <s v="307 Nicholas Cape Suite 050 East Billyhaven, AR 96120"/>
    <s v="Landline"/>
    <s v="11249070473"/>
    <s v="10 AM - 7 PM"/>
    <n v="19"/>
    <s v="Available"/>
    <s v="Alarm"/>
    <s v="48682"/>
    <d v="2024-10-27T00:00:00"/>
    <n v="10"/>
    <s v="Oct"/>
    <s v="513630"/>
    <s v="Billy Wilson"/>
    <s v="287"/>
    <n v="1527"/>
    <n v="7"/>
    <n v="4275.6000000000004"/>
    <n v="610.80000000000007"/>
    <n v="0.35"/>
    <n v="1496.46"/>
    <n v="0.35"/>
    <s v="₹4 K"/>
  </r>
  <r>
    <s v="Gujarat"/>
    <s v="Rajkot"/>
    <s v="Men"/>
    <s v="T-Shirts"/>
    <s v="75"/>
    <s v="423610"/>
    <s v="Rented"/>
    <d v="2021-12-21T00:00:00"/>
    <n v="800"/>
    <s v="Nicholas Barry"/>
    <s v="M83"/>
    <s v="38370 Nichols Mission Apt. 228 East Luismouth, UT 67739"/>
    <s v="Mobile"/>
    <s v="6872285100"/>
    <s v="9 AM - 8 PM"/>
    <n v="9"/>
    <s v="Available"/>
    <s v="CCTV"/>
    <s v="61205"/>
    <d v="2024-10-22T00:00:00"/>
    <n v="10"/>
    <s v="Oct"/>
    <s v="322950"/>
    <s v="Logan Hernandez"/>
    <s v="905"/>
    <n v="946"/>
    <n v="3"/>
    <n v="1135.2"/>
    <n v="378.40000000000003"/>
    <n v="0.22"/>
    <n v="249.744"/>
    <n v="0.22"/>
    <s v="₹1 K"/>
  </r>
  <r>
    <s v="Maharashtra"/>
    <s v="Kolhapur"/>
    <s v="Men"/>
    <s v="T-Shirts"/>
    <s v="36"/>
    <s v="412565"/>
    <s v="Owned"/>
    <d v="2020-03-06T00:00:00"/>
    <n v="800"/>
    <s v="Jordan Byrd"/>
    <s v="M86"/>
    <s v="6163 Patterson Via Munozmouth, OH 29486"/>
    <s v="Landline"/>
    <s v="5910884784"/>
    <s v="10 AM - 9 PM"/>
    <n v="4"/>
    <s v="Available"/>
    <s v="CCTV, Alarm"/>
    <s v="33367"/>
    <d v="2024-10-01T00:00:00"/>
    <n v="10"/>
    <s v="Oct"/>
    <s v="546253"/>
    <s v="Jesse Hurley"/>
    <s v="398"/>
    <n v="606"/>
    <n v="7"/>
    <n v="1696.8000000000002"/>
    <n v="242.40000000000003"/>
    <n v="0.22"/>
    <n v="373.29600000000005"/>
    <n v="0.22"/>
    <s v="₹2 K"/>
  </r>
  <r>
    <s v="Tamil Nadu"/>
    <s v="Chennai"/>
    <s v="Kids"/>
    <s v="Shirts"/>
    <s v="44"/>
    <s v="413757"/>
    <s v="Owned"/>
    <d v="2020-05-03T00:00:00"/>
    <n v="950"/>
    <s v="Michael Wells"/>
    <s v="M79"/>
    <s v="Unit 0249 Box 7545 DPO AA 69875"/>
    <s v="Mobile"/>
    <s v="9391403943"/>
    <s v="10 AM - 7 PM"/>
    <n v="12"/>
    <s v="Not Available"/>
    <s v="CCTV, Alarm"/>
    <s v="17922"/>
    <d v="2024-10-16T00:00:00"/>
    <n v="10"/>
    <s v="Oct"/>
    <s v="763485"/>
    <s v="Mercedes Shaw"/>
    <s v="612"/>
    <n v="2026"/>
    <n v="5"/>
    <n v="4052"/>
    <n v="810.4"/>
    <n v="0.28000000000000003"/>
    <n v="1134.5600000000002"/>
    <n v="0.28000000000000003"/>
    <s v="₹4 K"/>
  </r>
  <r>
    <s v="Madhya Pradesh"/>
    <s v="Bhopal"/>
    <s v="Women"/>
    <s v="Hoodies"/>
    <s v="57"/>
    <s v="435826"/>
    <s v="Owned"/>
    <d v="2023-01-20T00:00:00"/>
    <n v="1000"/>
    <s v="Deborah Nelson"/>
    <s v="M63"/>
    <s v="Unit 5841 Box 9127 DPO AE 53607"/>
    <s v="Mobile"/>
    <s v="6909456051"/>
    <s v="11 AM - 8 PM"/>
    <n v="12"/>
    <s v="Available"/>
    <s v="Alarm"/>
    <s v="36637"/>
    <d v="2024-10-22T00:00:00"/>
    <n v="10"/>
    <s v="Oct"/>
    <s v="649319"/>
    <s v="Carlos Mason"/>
    <s v="304"/>
    <n v="2018"/>
    <n v="7"/>
    <n v="5650.4000000000015"/>
    <n v="807.20000000000016"/>
    <n v="0.35"/>
    <n v="1977.6400000000003"/>
    <n v="0.35"/>
    <s v="₹6 K"/>
  </r>
  <r>
    <s v="Telangana"/>
    <s v="Hyderabad"/>
    <s v="Men"/>
    <s v="T-Shirts"/>
    <s v="27"/>
    <s v="426993"/>
    <s v="Rented"/>
    <d v="2024-11-18T00:00:00"/>
    <n v="1100"/>
    <s v="Jennifer Ritter"/>
    <s v="M70"/>
    <s v="11940 Jessica Curve Lake Joshua, AL 16072"/>
    <s v="Landline"/>
    <s v="1043727297"/>
    <s v="11 AM - 8 PM"/>
    <n v="4"/>
    <s v="Not Available"/>
    <s v="Alarm"/>
    <s v="58674"/>
    <d v="2024-10-15T00:00:00"/>
    <n v="10"/>
    <s v="Oct"/>
    <s v="588626"/>
    <s v="Brent Hanson MD"/>
    <s v="777"/>
    <n v="2809"/>
    <n v="2"/>
    <n v="2247.2000000000003"/>
    <n v="1123.6000000000001"/>
    <n v="0.22"/>
    <n v="494.38400000000007"/>
    <n v="0.22"/>
    <s v="₹2 K"/>
  </r>
  <r>
    <s v="Tamil Nadu"/>
    <s v="Coimbatore"/>
    <s v="Men"/>
    <s v="Pants"/>
    <s v="33"/>
    <s v="408960"/>
    <s v="Rented"/>
    <d v="2021-07-15T00:00:00"/>
    <n v="1300"/>
    <s v="Linda Morrow"/>
    <s v="M2"/>
    <s v="PSC 9889, Box 7378 APO AE 50841"/>
    <s v="Landline"/>
    <s v="0491341724"/>
    <s v="9 AM - 8 PM"/>
    <n v="13"/>
    <s v="Available"/>
    <s v="Alarm"/>
    <s v="45808"/>
    <d v="2024-10-13T00:00:00"/>
    <n v="10"/>
    <s v="Oct"/>
    <s v="607017"/>
    <s v="Nathan Watkins"/>
    <s v="680"/>
    <n v="589"/>
    <n v="7"/>
    <n v="1649.2"/>
    <n v="235.6"/>
    <n v="0.22"/>
    <n v="362.82400000000001"/>
    <n v="0.22"/>
    <s v="₹2 K"/>
  </r>
  <r>
    <s v="Jammu and Kashmir"/>
    <s v="Jammu"/>
    <s v="Women"/>
    <s v="T-Shirts"/>
    <s v="24"/>
    <s v="431936"/>
    <s v="Rented"/>
    <d v="2021-12-02T00:00:00"/>
    <n v="1400"/>
    <s v="Raymond Harris"/>
    <s v="M100"/>
    <s v="9639 Williams Lights Suite 883 Port William, WV 32198"/>
    <s v="Mobile"/>
    <s v="6854114998"/>
    <s v="11 AM - 8 PM"/>
    <n v="9"/>
    <s v="Available"/>
    <s v="CCTV"/>
    <s v="86219"/>
    <d v="2024-10-02T00:00:00"/>
    <n v="10"/>
    <s v="Oct"/>
    <s v="449300"/>
    <s v="Steven Villa"/>
    <s v="457"/>
    <n v="687"/>
    <n v="5"/>
    <n v="1374"/>
    <n v="274.8"/>
    <n v="0.35"/>
    <n v="480.9"/>
    <n v="0.35"/>
    <s v="₹1 K"/>
  </r>
  <r>
    <s v="Gujarat"/>
    <s v="Rajkot"/>
    <s v="Kids"/>
    <s v="Sweaters"/>
    <s v="46"/>
    <s v="423971"/>
    <s v="Owned"/>
    <d v="2022-10-24T00:00:00"/>
    <n v="1000"/>
    <s v="Jordan Adams"/>
    <s v="M76"/>
    <s v="1392 William Brook Eduardoburgh, NE 52850"/>
    <s v="Landline"/>
    <s v="2856154761"/>
    <s v="9 AM - 8 PM"/>
    <n v="12"/>
    <s v="Not Available"/>
    <s v="CCTV"/>
    <s v="50582"/>
    <d v="2024-10-02T00:00:00"/>
    <n v="10"/>
    <s v="Oct"/>
    <s v="605170"/>
    <s v="Kathy Murphy"/>
    <s v="892"/>
    <n v="1535"/>
    <n v="5"/>
    <n v="3070"/>
    <n v="614"/>
    <n v="0.28000000000000003"/>
    <n v="859.60000000000014"/>
    <n v="0.28000000000000003"/>
    <s v="₹3 K"/>
  </r>
  <r>
    <s v="Maharashtra"/>
    <s v="Thane"/>
    <s v="Men"/>
    <s v="Jackets"/>
    <s v="83"/>
    <s v="434537"/>
    <s v="Rented"/>
    <d v="2024-03-02T00:00:00"/>
    <n v="800"/>
    <s v="Vanessa Henderson"/>
    <s v="M24"/>
    <s v="47807 Kaitlyn View Suite 632 Davidfurt, ID 54857"/>
    <s v="Mobile"/>
    <s v="6591697992"/>
    <s v="9 AM - 8 PM"/>
    <n v="20"/>
    <s v="Available"/>
    <s v="CCTV, Alarm"/>
    <s v="59863"/>
    <d v="2024-10-09T00:00:00"/>
    <n v="10"/>
    <s v="Oct"/>
    <s v="779560"/>
    <s v="James Vazquez"/>
    <s v="812"/>
    <n v="2129"/>
    <n v="1"/>
    <n v="851.6"/>
    <n v="851.6"/>
    <n v="0.22"/>
    <n v="187.352"/>
    <n v="0.22"/>
    <s v="₹851.6"/>
  </r>
  <r>
    <s v="Uttar Pradesh"/>
    <s v="Kanpur"/>
    <s v="Women"/>
    <s v="Shoes"/>
    <s v="68"/>
    <s v="401637"/>
    <s v="Rented"/>
    <d v="2023-09-11T00:00:00"/>
    <n v="950"/>
    <s v="Brenda Williams"/>
    <s v="M88"/>
    <s v="436 Ryan Port Arroyomouth, IA 57110"/>
    <s v="Mobile"/>
    <s v="8341389622"/>
    <s v="10 AM - 7 PM"/>
    <n v="6"/>
    <s v="Not Available"/>
    <s v="None"/>
    <s v="85486"/>
    <d v="2024-10-12T00:00:00"/>
    <n v="10"/>
    <s v="Oct"/>
    <s v="863630"/>
    <s v="Mr. Paul Chavez"/>
    <s v="882"/>
    <n v="2054"/>
    <n v="2"/>
    <n v="1643.2"/>
    <n v="821.6"/>
    <n v="0.35"/>
    <n v="575.12"/>
    <n v="0.35"/>
    <s v="₹2 K"/>
  </r>
  <r>
    <s v="Karnataka"/>
    <s v="Bengaluru"/>
    <s v="Men"/>
    <s v="Hoodies"/>
    <s v="86"/>
    <s v="424279"/>
    <s v="Owned"/>
    <d v="2024-05-25T00:00:00"/>
    <n v="1400"/>
    <s v="Gregory Hansen III"/>
    <s v="M59"/>
    <s v="6666 Colon Vista Apt. 236 West Tiffanyton, TX 29998"/>
    <s v="Landline"/>
    <s v="4987399252"/>
    <s v="11 AM - 8 PM"/>
    <n v="10"/>
    <s v="Not Available"/>
    <s v="CCTV"/>
    <s v="97480"/>
    <d v="2024-10-09T00:00:00"/>
    <n v="10"/>
    <s v="Oct"/>
    <s v="819745"/>
    <s v="Vincent Petersen"/>
    <s v="225"/>
    <n v="1420"/>
    <n v="7"/>
    <n v="3976"/>
    <n v="568"/>
    <n v="0.22"/>
    <n v="874.72"/>
    <n v="0.22"/>
    <s v="₹4 K"/>
  </r>
  <r>
    <s v="West Bengal"/>
    <s v="Kolkata"/>
    <s v="Women"/>
    <s v="Jeans"/>
    <s v="40"/>
    <s v="435434"/>
    <s v="Rented"/>
    <d v="2021-10-18T00:00:00"/>
    <n v="1000"/>
    <s v="Mark Robertson"/>
    <s v="M3"/>
    <s v="6060 Victoria Harbors East Scottland, AL 27619"/>
    <s v="Landline"/>
    <s v="2447382841"/>
    <s v="10 AM - 7 PM"/>
    <n v="16"/>
    <s v="Available"/>
    <s v="CCTV, Alarm"/>
    <s v="54811"/>
    <d v="2024-10-08T00:00:00"/>
    <n v="10"/>
    <s v="Oct"/>
    <s v="481216"/>
    <s v="Kimberly Diaz"/>
    <s v="954"/>
    <n v="833"/>
    <n v="4"/>
    <n v="1332.8000000000002"/>
    <n v="333.20000000000005"/>
    <n v="0.35"/>
    <n v="466.48"/>
    <n v="0.35"/>
    <s v="₹1 K"/>
  </r>
  <r>
    <s v="Goa"/>
    <s v="Goa"/>
    <s v="Women"/>
    <s v="Sweaters"/>
    <s v="53"/>
    <s v="413773"/>
    <s v="Owned"/>
    <d v="2020-03-17T00:00:00"/>
    <n v="1200"/>
    <s v="Rachel Mullen"/>
    <s v="M31"/>
    <s v="239 Cooper Point New Alexanderside, AZ 99281"/>
    <s v="Mobile"/>
    <s v="9926020844"/>
    <s v="9 AM - 8 PM"/>
    <n v="11"/>
    <s v="Not Available"/>
    <s v="Alarm"/>
    <s v="46005"/>
    <d v="2024-10-06T00:00:00"/>
    <n v="10"/>
    <s v="Oct"/>
    <s v="731026"/>
    <s v="Steven Lopez"/>
    <s v="456"/>
    <n v="565"/>
    <n v="1"/>
    <n v="226"/>
    <n v="226"/>
    <n v="0.35"/>
    <n v="79.099999999999994"/>
    <n v="0.35"/>
    <s v="₹226"/>
  </r>
  <r>
    <s v="Telangana"/>
    <s v="Hyderabad"/>
    <s v="Kids"/>
    <s v="Hoodies"/>
    <s v="100"/>
    <s v="413756"/>
    <s v="Owned"/>
    <d v="2023-08-16T00:00:00"/>
    <n v="1400"/>
    <s v="Tricia Adams"/>
    <s v="M87"/>
    <s v="1309 Alexis Station Weberhaven, UT 84782"/>
    <s v="Landline"/>
    <s v="3128262119"/>
    <s v="11 AM - 8 PM"/>
    <n v="4"/>
    <s v="Not Available"/>
    <s v="CCTV, Alarm"/>
    <s v="88166"/>
    <d v="2024-10-21T00:00:00"/>
    <n v="10"/>
    <s v="Oct"/>
    <s v="248120"/>
    <s v="Kimberly Williams"/>
    <s v="473"/>
    <n v="1095"/>
    <n v="3"/>
    <n v="1314"/>
    <n v="438"/>
    <n v="0.28000000000000003"/>
    <n v="367.92"/>
    <n v="0.28000000000000003"/>
    <s v="₹1 K"/>
  </r>
  <r>
    <s v="Uttar Pradesh"/>
    <s v="Lucknow"/>
    <s v="Kids"/>
    <s v="Shirts"/>
    <s v="13"/>
    <s v="429284"/>
    <s v="Owned"/>
    <d v="2024-09-03T00:00:00"/>
    <n v="950"/>
    <s v="Matthew Rodriguez"/>
    <s v="M22"/>
    <s v="024 Fisher Mount Suite 637 New Andrew, NY 69352"/>
    <s v="Landline"/>
    <s v="3554906637"/>
    <s v="10 AM - 7 PM"/>
    <n v="14"/>
    <s v="Available"/>
    <s v="Alarm"/>
    <s v="71893"/>
    <d v="2024-10-18T00:00:00"/>
    <n v="10"/>
    <s v="Oct"/>
    <s v="177529"/>
    <s v="Ashley Barnes"/>
    <s v="948"/>
    <n v="2200"/>
    <n v="7"/>
    <n v="6160"/>
    <n v="880"/>
    <n v="0.28000000000000003"/>
    <n v="1724.8000000000002"/>
    <n v="0.28000000000000003"/>
    <s v="₹6 K"/>
  </r>
  <r>
    <s v="Gujarat"/>
    <s v="Surat"/>
    <s v="Kids"/>
    <s v="Jackets"/>
    <s v="35"/>
    <s v="427446"/>
    <s v="Rented"/>
    <d v="2023-04-06T00:00:00"/>
    <n v="1000"/>
    <s v="Curtis Randolph"/>
    <s v="M58"/>
    <s v="591 Rasmussen Islands Suite 925 Janiceburgh, VT 00666"/>
    <s v="Landline"/>
    <s v="4834796546"/>
    <s v="10 AM - 7 PM"/>
    <n v="11"/>
    <s v="Not Available"/>
    <s v="Alarm"/>
    <s v="75366"/>
    <d v="2024-10-26T00:00:00"/>
    <n v="10"/>
    <s v="Oct"/>
    <s v="192630"/>
    <s v="Jeanette Leon"/>
    <s v="663"/>
    <n v="1425"/>
    <n v="4"/>
    <n v="2280"/>
    <n v="570"/>
    <n v="0.28000000000000003"/>
    <n v="638.40000000000009"/>
    <n v="0.28000000000000003"/>
    <s v="₹2 K"/>
  </r>
  <r>
    <s v="Delhi"/>
    <s v="New Delhi"/>
    <s v="Men"/>
    <s v="Hoodies"/>
    <s v="88"/>
    <s v="436320"/>
    <s v="Rented"/>
    <d v="2024-02-09T00:00:00"/>
    <n v="800"/>
    <s v="Jerry Rogers"/>
    <s v="M61"/>
    <s v="02729 Amanda Villages Apt. 588 Johaven, MN 38726"/>
    <s v="Mobile"/>
    <s v="7471263088"/>
    <s v="10 AM - 9 PM"/>
    <n v="13"/>
    <s v="Not Available"/>
    <s v="None"/>
    <s v="57179"/>
    <d v="2024-10-26T00:00:00"/>
    <n v="10"/>
    <s v="Oct"/>
    <s v="614704"/>
    <s v="David Goodman"/>
    <s v="875"/>
    <n v="2231"/>
    <n v="7"/>
    <n v="6246.8"/>
    <n v="892.4"/>
    <n v="0.22"/>
    <n v="1374.296"/>
    <n v="0.22"/>
    <s v="₹6 K"/>
  </r>
  <r>
    <s v="Maharashtra"/>
    <s v="Pune"/>
    <s v="Kids"/>
    <s v="Jackets"/>
    <s v="17"/>
    <s v="426904"/>
    <s v="Rented"/>
    <d v="2021-06-26T00:00:00"/>
    <n v="1200"/>
    <s v="Cynthia Price"/>
    <s v="M45"/>
    <s v="3428 Charles Pass South Rachelview, NM 03189"/>
    <s v="Landline"/>
    <s v="0779541781"/>
    <s v="10 AM - 7 PM"/>
    <n v="19"/>
    <s v="Not Available"/>
    <s v="None"/>
    <s v="98653"/>
    <d v="2024-10-09T00:00:00"/>
    <n v="10"/>
    <s v="Oct"/>
    <s v="993288"/>
    <s v="James Sanchez"/>
    <s v="952"/>
    <n v="1420"/>
    <n v="6"/>
    <n v="3408"/>
    <n v="568"/>
    <n v="0.28000000000000003"/>
    <n v="954.24000000000012"/>
    <n v="0.28000000000000003"/>
    <s v="₹3 K"/>
  </r>
  <r>
    <s v="Tamil Nadu"/>
    <s v="Chennai"/>
    <s v="Women"/>
    <s v="Shirts"/>
    <s v="84"/>
    <s v="431780"/>
    <s v="Owned"/>
    <d v="2021-08-08T00:00:00"/>
    <n v="1000"/>
    <s v="Joshua Wallace"/>
    <s v="M64"/>
    <s v="501 Jennifer Vista Suite 322 North Reneeport, CT 16734"/>
    <s v="Landline"/>
    <s v="13507954839"/>
    <s v="10 AM - 7 PM"/>
    <n v="9"/>
    <s v="Not Available"/>
    <s v="CCTV"/>
    <s v="88636"/>
    <d v="2024-10-24T00:00:00"/>
    <n v="10"/>
    <s v="Oct"/>
    <s v="530556"/>
    <s v="Ashley Hill"/>
    <s v="605"/>
    <n v="2356"/>
    <n v="1"/>
    <n v="942.40000000000009"/>
    <n v="942.40000000000009"/>
    <n v="0.35"/>
    <n v="329.84000000000003"/>
    <n v="0.35"/>
    <s v="₹942.4"/>
  </r>
  <r>
    <s v="Maharashtra"/>
    <s v="Mumbai"/>
    <s v="Women"/>
    <s v="Skirts"/>
    <s v="76"/>
    <s v="430408"/>
    <s v="Owned"/>
    <d v="2022-06-08T00:00:00"/>
    <n v="1000"/>
    <s v="Mary Dodson"/>
    <s v="M62"/>
    <s v="146 Nicole Loaf Suite 680 Port Nicole, VT 67524"/>
    <s v="Mobile"/>
    <s v="8850682281"/>
    <s v="10 AM - 9 PM"/>
    <n v="8"/>
    <s v="Not Available"/>
    <s v="CCTV, Alarm"/>
    <s v="34966"/>
    <d v="2024-10-10T00:00:00"/>
    <n v="10"/>
    <s v="Oct"/>
    <s v="660700"/>
    <s v="Natasha Lang"/>
    <s v="679"/>
    <n v="1706"/>
    <n v="3"/>
    <n v="2047.2"/>
    <n v="682.4"/>
    <n v="0.35"/>
    <n v="716.52"/>
    <n v="0.35"/>
    <s v="₹2 K"/>
  </r>
  <r>
    <s v="Haryana"/>
    <s v="Faridabad"/>
    <s v="Kids"/>
    <s v="Tops"/>
    <s v="76"/>
    <s v="436547"/>
    <s v="Owned"/>
    <d v="2023-06-16T00:00:00"/>
    <n v="1000"/>
    <s v="Jason Taylor"/>
    <s v="M16"/>
    <s v="864 Ian Pike Suite 992 West John, MS 97887"/>
    <s v="Landline"/>
    <s v="2388333801"/>
    <s v="10 AM - 7 PM"/>
    <n v="7"/>
    <s v="Not Available"/>
    <s v="CCTV, Alarm"/>
    <s v="24216"/>
    <d v="2024-10-31T00:00:00"/>
    <n v="10"/>
    <s v="Oct"/>
    <s v="756500"/>
    <s v="Jacqueline Jackson"/>
    <s v="557"/>
    <n v="1705"/>
    <n v="8"/>
    <n v="5456"/>
    <n v="682"/>
    <n v="0.28000000000000003"/>
    <n v="1527.68"/>
    <n v="0.28000000000000003"/>
    <s v="₹5 K"/>
  </r>
  <r>
    <s v="Goa"/>
    <s v="Goa"/>
    <s v="Kids"/>
    <s v="Jeans"/>
    <s v="52"/>
    <s v="427541"/>
    <s v="Rented"/>
    <d v="2024-03-17T00:00:00"/>
    <n v="1000"/>
    <s v="Rachel Perez"/>
    <s v="M88"/>
    <s v="12791 Nicholson Flats Apt. 463 North Latasha, PA 67623"/>
    <s v="Landline"/>
    <s v="1358884801"/>
    <s v="10 AM - 9 PM"/>
    <n v="9"/>
    <s v="Available"/>
    <s v="Alarm"/>
    <s v="92852"/>
    <d v="2024-10-25T00:00:00"/>
    <n v="10"/>
    <s v="Oct"/>
    <s v="626293"/>
    <s v="Michael Lewis"/>
    <s v="362"/>
    <n v="2381"/>
    <n v="5"/>
    <n v="4762"/>
    <n v="952.4"/>
    <n v="0.28000000000000003"/>
    <n v="1333.3600000000001"/>
    <n v="0.28000000000000003"/>
    <s v="₹5 K"/>
  </r>
  <r>
    <s v="Uttar Pradesh"/>
    <s v="Agra"/>
    <s v="Women"/>
    <s v="Dresses"/>
    <s v="43"/>
    <s v="419275"/>
    <s v="Owned"/>
    <d v="2021-03-06T00:00:00"/>
    <n v="1000"/>
    <s v="Gabrielle Carroll"/>
    <s v="M93"/>
    <s v="0446 Johnson Courts Lake Mary, NC 56402"/>
    <s v="Mobile"/>
    <s v="9096120224"/>
    <s v="10 AM - 9 PM"/>
    <n v="6"/>
    <s v="Not Available"/>
    <s v="None"/>
    <s v="49483"/>
    <d v="2024-10-06T00:00:00"/>
    <n v="10"/>
    <s v="Oct"/>
    <s v="777845"/>
    <s v="Peter Smith"/>
    <s v="225"/>
    <n v="1493"/>
    <n v="6"/>
    <n v="3583.2000000000003"/>
    <n v="597.20000000000005"/>
    <n v="0.35"/>
    <n v="1254.1200000000001"/>
    <n v="0.35"/>
    <s v="₹4 K"/>
  </r>
  <r>
    <s v="Haryana"/>
    <s v="Faridabad"/>
    <s v="Women"/>
    <s v="Tops"/>
    <s v="29"/>
    <s v="437980"/>
    <s v="Owned"/>
    <d v="2023-02-21T00:00:00"/>
    <n v="950"/>
    <s v="Margaret Mendez"/>
    <s v="M76"/>
    <s v="Unit 8148 Box 3574 DPO AE 96896"/>
    <s v="Mobile"/>
    <s v="6017970989"/>
    <s v="9 AM - 8 PM"/>
    <n v="15"/>
    <s v="Available"/>
    <s v="None"/>
    <s v="68876"/>
    <d v="2024-10-25T00:00:00"/>
    <n v="10"/>
    <s v="Oct"/>
    <s v="746272"/>
    <s v="Cathy Spears"/>
    <s v="476"/>
    <n v="1986"/>
    <n v="1"/>
    <n v="794.40000000000009"/>
    <n v="794.40000000000009"/>
    <n v="0.35"/>
    <n v="278.04000000000002"/>
    <n v="0.35"/>
    <s v="₹794.4"/>
  </r>
  <r>
    <s v="Maharashtra"/>
    <s v="Nagpur"/>
    <s v="Men"/>
    <s v="T-Shirts"/>
    <s v="74"/>
    <s v="432223"/>
    <s v="Owned"/>
    <d v="2020-11-20T00:00:00"/>
    <n v="950"/>
    <s v="Lisa Poole"/>
    <s v="M9"/>
    <s v="55884 Watson Ford Elizabethville, CT 29372"/>
    <s v="Mobile"/>
    <s v="7513369944"/>
    <s v="11 AM - 8 PM"/>
    <n v="13"/>
    <s v="Not Available"/>
    <s v="CCTV, Alarm"/>
    <s v="73126"/>
    <d v="2024-10-11T00:00:00"/>
    <n v="10"/>
    <s v="Oct"/>
    <s v="181624"/>
    <s v="Billy Reed"/>
    <s v="622"/>
    <n v="2626"/>
    <n v="3"/>
    <n v="3151.2000000000003"/>
    <n v="1050.4000000000001"/>
    <n v="0.22"/>
    <n v="693.26400000000001"/>
    <n v="0.22"/>
    <s v="₹3 K"/>
  </r>
  <r>
    <s v="Haryana"/>
    <s v="Faridabad"/>
    <s v="Kids"/>
    <s v="Pants"/>
    <s v="5"/>
    <s v="433440"/>
    <s v="Owned"/>
    <d v="2022-10-09T00:00:00"/>
    <n v="800"/>
    <s v="James Khan"/>
    <s v="M18"/>
    <s v="360 Nicole Wall Apt. 076 Port Patrick, WV 55288"/>
    <s v="Landline"/>
    <s v="5439260406"/>
    <s v="10 AM - 9 PM"/>
    <n v="3"/>
    <s v="Not Available"/>
    <s v="Alarm"/>
    <s v="27810"/>
    <d v="2024-10-25T00:00:00"/>
    <n v="10"/>
    <s v="Oct"/>
    <s v="325846"/>
    <s v="Nicholas Murray"/>
    <s v="887"/>
    <n v="971"/>
    <n v="7"/>
    <n v="2718.8"/>
    <n v="388.40000000000003"/>
    <n v="0.28000000000000003"/>
    <n v="761.26400000000012"/>
    <n v="0.28000000000000003"/>
    <s v="₹3 K"/>
  </r>
  <r>
    <s v="Jharkhand"/>
    <s v="Ranchi"/>
    <s v="Men"/>
    <s v="Shoes"/>
    <s v="94"/>
    <s v="430670"/>
    <s v="Owned"/>
    <d v="2023-11-15T00:00:00"/>
    <n v="950"/>
    <s v="Brandy Barrett"/>
    <s v="M33"/>
    <s v="475 Kristen Pass Suite 787 Lake Donna, WY 35737"/>
    <s v="Landline"/>
    <s v="18976330024"/>
    <s v="9 AM - 8 PM"/>
    <n v="5"/>
    <s v="Not Available"/>
    <s v="Alarm"/>
    <s v="80454"/>
    <d v="2024-10-08T00:00:00"/>
    <n v="10"/>
    <s v="Oct"/>
    <s v="557432"/>
    <s v="Michael Thomas"/>
    <s v="232"/>
    <n v="1329"/>
    <n v="7"/>
    <n v="3721.2000000000003"/>
    <n v="531.6"/>
    <n v="0.22"/>
    <n v="818.6640000000001"/>
    <n v="0.22"/>
    <s v="₹4 K"/>
  </r>
  <r>
    <s v="Gujarat"/>
    <s v="Rajkot"/>
    <s v="Kids"/>
    <s v="Jackets"/>
    <s v="97"/>
    <s v="400212"/>
    <s v="Rented"/>
    <d v="2024-01-27T00:00:00"/>
    <n v="950"/>
    <s v="Elizabeth Smith"/>
    <s v="M34"/>
    <s v="9301 Wheeler Trail Apt. 473 East Marvinfurt, WY 62233"/>
    <s v="Landline"/>
    <s v="5841514465"/>
    <s v="10 AM - 7 PM"/>
    <n v="18"/>
    <s v="Available"/>
    <s v="CCTV"/>
    <s v="14463"/>
    <d v="2024-10-03T00:00:00"/>
    <n v="10"/>
    <s v="Oct"/>
    <s v="752906"/>
    <s v="Sandy Foster"/>
    <s v="894"/>
    <n v="2595"/>
    <n v="1"/>
    <n v="1038"/>
    <n v="1038"/>
    <n v="0.28000000000000003"/>
    <n v="290.64000000000004"/>
    <n v="0.28000000000000003"/>
    <s v="₹1 K"/>
  </r>
  <r>
    <s v="Maharashtra"/>
    <s v="Solapur"/>
    <s v="Kids"/>
    <s v="Pants"/>
    <s v="25"/>
    <s v="420571"/>
    <s v="Owned"/>
    <d v="2021-07-06T00:00:00"/>
    <n v="1200"/>
    <s v="Bruce Walker"/>
    <s v="M46"/>
    <s v="51668 Jose Circle New Jessicatown, AL 08844"/>
    <s v="Mobile"/>
    <s v="9365135429"/>
    <s v="9 AM - 8 PM"/>
    <n v="13"/>
    <s v="Not Available"/>
    <s v="CCTV, Alarm"/>
    <s v="64802"/>
    <d v="2024-10-11T00:00:00"/>
    <n v="10"/>
    <s v="Oct"/>
    <s v="883139"/>
    <s v="Dawn Wright"/>
    <s v="459"/>
    <n v="2374"/>
    <n v="1"/>
    <n v="949.6"/>
    <n v="949.6"/>
    <n v="0.28000000000000003"/>
    <n v="265.88800000000003"/>
    <n v="0.28000000000000003"/>
    <s v="₹949.6"/>
  </r>
  <r>
    <s v="Assam"/>
    <s v="Guwahati"/>
    <s v="Men"/>
    <s v="Jackets"/>
    <s v="82"/>
    <s v="400478"/>
    <s v="Owned"/>
    <d v="2021-12-08T00:00:00"/>
    <n v="1400"/>
    <s v="David Rodriguez"/>
    <s v="M6"/>
    <s v="74931 Campos Grove Lake Jeff, VA 73272"/>
    <s v="Landline"/>
    <s v="1193853647"/>
    <s v="10 AM - 9 PM"/>
    <n v="8"/>
    <s v="Available"/>
    <s v="None"/>
    <s v="89900"/>
    <d v="2024-10-15T00:00:00"/>
    <n v="10"/>
    <s v="Oct"/>
    <s v="479745"/>
    <s v="Joanna Brennan"/>
    <s v="863"/>
    <n v="639"/>
    <n v="1"/>
    <n v="255.60000000000002"/>
    <n v="255.60000000000002"/>
    <n v="0.22"/>
    <n v="56.232000000000006"/>
    <n v="0.22"/>
    <s v="₹255.6"/>
  </r>
  <r>
    <s v="Assam"/>
    <s v="Guwahati"/>
    <s v="Women"/>
    <s v="Shoes"/>
    <s v="100"/>
    <s v="406387"/>
    <s v="Owned"/>
    <d v="2024-08-26T00:00:00"/>
    <n v="1400"/>
    <s v="Joseph Ortega"/>
    <s v="M89"/>
    <s v="492 Kaitlyn Drive Jonathanmouth, VA 37567"/>
    <s v="Mobile"/>
    <s v="8327319608"/>
    <s v="10 AM - 7 PM"/>
    <n v="17"/>
    <s v="Not Available"/>
    <s v="Alarm"/>
    <s v="66599"/>
    <d v="2024-10-06T00:00:00"/>
    <n v="10"/>
    <s v="Oct"/>
    <s v="335035"/>
    <s v="Nicholas Lester"/>
    <s v="920"/>
    <n v="2874"/>
    <n v="7"/>
    <n v="8047.2000000000007"/>
    <n v="1149.6000000000001"/>
    <n v="0.35"/>
    <n v="2816.52"/>
    <n v="0.35"/>
    <s v="₹8 K"/>
  </r>
  <r>
    <s v="Jharkhand"/>
    <s v="Ranchi"/>
    <s v="Men"/>
    <s v="T-Shirts"/>
    <s v="49"/>
    <s v="404639"/>
    <s v="Owned"/>
    <d v="2022-07-08T00:00:00"/>
    <n v="1400"/>
    <s v="Samuel Barnes"/>
    <s v="M20"/>
    <s v="Unit 1845 Box 0870 DPO AP 85721"/>
    <s v="Mobile"/>
    <s v="9493824435"/>
    <s v="11 AM - 8 PM"/>
    <n v="17"/>
    <s v="Available"/>
    <s v="None"/>
    <s v="61895"/>
    <d v="2024-10-27T00:00:00"/>
    <n v="10"/>
    <s v="Oct"/>
    <s v="564548"/>
    <s v="Tyler Murphy"/>
    <s v="435"/>
    <n v="858"/>
    <n v="4"/>
    <n v="1372.8000000000002"/>
    <n v="343.20000000000005"/>
    <n v="0.22"/>
    <n v="302.01600000000002"/>
    <n v="0.22"/>
    <s v="₹1 K"/>
  </r>
  <r>
    <s v="Gujarat"/>
    <s v="Ahmedabad"/>
    <s v="Kids"/>
    <s v="Shoes"/>
    <s v="80"/>
    <s v="430337"/>
    <s v="Rented"/>
    <d v="2022-01-29T00:00:00"/>
    <n v="1100"/>
    <s v="Sarah Rose"/>
    <s v="M26"/>
    <s v="USS Ramirez FPO AP 50114"/>
    <s v="Mobile"/>
    <s v="7605600132"/>
    <s v="9 AM - 8 PM"/>
    <n v="15"/>
    <s v="Not Available"/>
    <s v="Alarm"/>
    <s v="81341"/>
    <d v="2024-10-22T00:00:00"/>
    <n v="10"/>
    <s v="Oct"/>
    <s v="847916"/>
    <s v="Tyler Baldwin"/>
    <s v="339"/>
    <n v="596"/>
    <n v="7"/>
    <n v="1668.8000000000002"/>
    <n v="238.40000000000003"/>
    <n v="0.28000000000000003"/>
    <n v="467.26400000000012"/>
    <n v="0.28000000000000003"/>
    <s v="₹2 K"/>
  </r>
  <r>
    <s v="Delhi"/>
    <s v="New Delhi"/>
    <s v="Women"/>
    <s v="Dresses"/>
    <s v="87"/>
    <s v="419703"/>
    <s v="Rented"/>
    <d v="2021-02-05T00:00:00"/>
    <n v="1000"/>
    <s v="Dr. Stephanie Morales"/>
    <s v="M70"/>
    <s v="2927 Donald Common Armstrongside, NY 99903"/>
    <s v="Landline"/>
    <s v="3252544876"/>
    <s v="10 AM - 7 PM"/>
    <n v="19"/>
    <s v="Not Available"/>
    <s v="CCTV, Alarm"/>
    <s v="42978"/>
    <d v="2024-10-21T00:00:00"/>
    <n v="10"/>
    <s v="Oct"/>
    <s v="136502"/>
    <s v="Thomas Robertson"/>
    <s v="977"/>
    <n v="2459"/>
    <n v="8"/>
    <n v="7868.8"/>
    <n v="983.6"/>
    <n v="0.35"/>
    <n v="2754.08"/>
    <n v="0.35"/>
    <s v="₹8 K"/>
  </r>
  <r>
    <s v="West Bengal"/>
    <s v="Kolkata"/>
    <s v="Men"/>
    <s v="Dresses"/>
    <s v="52"/>
    <s v="426846"/>
    <s v="Owned"/>
    <d v="2024-07-04T00:00:00"/>
    <n v="1400"/>
    <s v="Jennifer Ingram"/>
    <s v="M32"/>
    <s v="1626 Hill Stravenue Richardland, OK 15746"/>
    <s v="Mobile"/>
    <s v="9796421283"/>
    <s v="11 AM - 8 PM"/>
    <n v="13"/>
    <s v="Not Available"/>
    <s v="Alarm"/>
    <s v="65278"/>
    <d v="2024-10-12T00:00:00"/>
    <n v="10"/>
    <s v="Oct"/>
    <s v="316467"/>
    <s v="Jacob Brown"/>
    <s v="623"/>
    <n v="2443"/>
    <n v="7"/>
    <n v="6840.4000000000015"/>
    <n v="977.20000000000016"/>
    <n v="0.22"/>
    <n v="1504.8880000000004"/>
    <n v="0.22"/>
    <s v="₹7 K"/>
  </r>
  <r>
    <s v="Maharashtra"/>
    <s v="Aurangabad"/>
    <s v="Men"/>
    <s v="Dresses"/>
    <s v="1"/>
    <s v="400038"/>
    <s v="Rented"/>
    <d v="2023-09-08T00:00:00"/>
    <n v="1400"/>
    <s v="Andrea Kelly"/>
    <s v="M100"/>
    <s v="07756 Knight Rapid Mariechester, NC 05325"/>
    <s v="Landline"/>
    <s v="4435297471"/>
    <s v="10 AM - 7 PM"/>
    <n v="10"/>
    <s v="Not Available"/>
    <s v="Alarm"/>
    <s v="73261"/>
    <d v="2024-10-13T00:00:00"/>
    <n v="10"/>
    <s v="Oct"/>
    <s v="762520"/>
    <s v="Richard Johnson"/>
    <s v="996"/>
    <n v="1405"/>
    <n v="4"/>
    <n v="2248"/>
    <n v="562"/>
    <n v="0.22"/>
    <n v="494.56"/>
    <n v="0.22"/>
    <s v="₹2 K"/>
  </r>
  <r>
    <s v="Maharashtra"/>
    <s v="Solapur"/>
    <s v="Kids"/>
    <s v="Jackets"/>
    <s v="98"/>
    <s v="408516"/>
    <s v="Owned"/>
    <d v="2023-05-28T00:00:00"/>
    <n v="1000"/>
    <s v="Deborah Patrick"/>
    <s v="M42"/>
    <s v="431 Nancy Mews Port Saraview, MD 22375"/>
    <s v="Mobile"/>
    <s v="6564095346"/>
    <s v="10 AM - 9 PM"/>
    <n v="13"/>
    <s v="Available"/>
    <s v="Alarm"/>
    <s v="44414"/>
    <d v="2024-10-04T00:00:00"/>
    <n v="10"/>
    <s v="Oct"/>
    <s v="190822"/>
    <s v="Brandon Brown"/>
    <s v="945"/>
    <n v="2746"/>
    <n v="8"/>
    <n v="8787.2000000000007"/>
    <n v="1098.4000000000001"/>
    <n v="0.28000000000000003"/>
    <n v="2460.4160000000006"/>
    <n v="0.28000000000000003"/>
    <s v="₹9 K"/>
  </r>
  <r>
    <s v="Gujarat"/>
    <s v="Ahmedabad"/>
    <s v="Women"/>
    <s v="T-Shirts"/>
    <s v="15"/>
    <s v="439374"/>
    <s v="Owned"/>
    <d v="2022-03-14T00:00:00"/>
    <n v="1300"/>
    <s v="Jason Simpson"/>
    <s v="M87"/>
    <s v="186 Mcguire Shores Suite 631 Christyport, MO 94991"/>
    <s v="Landline"/>
    <s v="0261115207"/>
    <s v="9 AM - 8 PM"/>
    <n v="11"/>
    <s v="Not Available"/>
    <s v="CCTV, Alarm"/>
    <s v="38980"/>
    <d v="2024-10-23T00:00:00"/>
    <n v="10"/>
    <s v="Oct"/>
    <s v="799417"/>
    <s v="Christopher Berger"/>
    <s v="290"/>
    <n v="1804"/>
    <n v="1"/>
    <n v="721.6"/>
    <n v="721.6"/>
    <n v="0.35"/>
    <n v="252.56"/>
    <n v="0.35"/>
    <s v="₹721.6"/>
  </r>
  <r>
    <s v="Jharkhand"/>
    <s v="Ranchi"/>
    <s v="Men"/>
    <s v="Jackets"/>
    <s v="26"/>
    <s v="414231"/>
    <s v="Owned"/>
    <d v="2023-09-26T00:00:00"/>
    <n v="950"/>
    <s v="Misty Cook"/>
    <s v="M34"/>
    <s v="2464 Daniels Cliffs New Veronica, OK 79907"/>
    <s v="Landline"/>
    <s v="4032115021"/>
    <s v="10 AM - 9 PM"/>
    <n v="14"/>
    <s v="Not Available"/>
    <s v="Alarm"/>
    <s v="87425"/>
    <d v="2024-10-19T00:00:00"/>
    <n v="10"/>
    <s v="Oct"/>
    <s v="376473"/>
    <s v="Breanna Yoder"/>
    <s v="605"/>
    <n v="577"/>
    <n v="7"/>
    <n v="1615.6000000000001"/>
    <n v="230.8"/>
    <n v="0.22"/>
    <n v="355.43200000000002"/>
    <n v="0.22"/>
    <s v="₹2 K"/>
  </r>
  <r>
    <s v="Chandigarh"/>
    <s v="Chandigarh"/>
    <s v="Women"/>
    <s v="Jeans"/>
    <s v="51"/>
    <s v="407734"/>
    <s v="Rented"/>
    <d v="2021-08-23T00:00:00"/>
    <n v="950"/>
    <s v="Janice Short"/>
    <s v="M70"/>
    <s v="7104 Velez Alley Suite 213 South Mary, MS 94309"/>
    <s v="Mobile"/>
    <s v="9240307746"/>
    <s v="11 AM - 8 PM"/>
    <n v="18"/>
    <s v="Not Available"/>
    <s v="Alarm"/>
    <s v="87363"/>
    <d v="2024-10-12T00:00:00"/>
    <n v="10"/>
    <s v="Oct"/>
    <s v="447571"/>
    <s v="Taylor Watson"/>
    <s v="505"/>
    <n v="2654"/>
    <n v="7"/>
    <n v="7431.2000000000007"/>
    <n v="1061.6000000000001"/>
    <n v="0.35"/>
    <n v="2600.92"/>
    <n v="0.35"/>
    <s v="₹7 K"/>
  </r>
  <r>
    <s v="Maharashtra"/>
    <s v="Nagpur"/>
    <s v="Women"/>
    <s v="Dresses"/>
    <s v="39"/>
    <s v="406686"/>
    <s v="Rented"/>
    <d v="2020-01-25T00:00:00"/>
    <n v="800"/>
    <s v="Jamie Stephens"/>
    <s v="M69"/>
    <s v="6649 Allen Fort Apt. 801 North Lorishire, VA 25390"/>
    <s v="Mobile"/>
    <s v="9263451046"/>
    <s v="11 AM - 8 PM"/>
    <n v="12"/>
    <s v="Available"/>
    <s v="CCTV, Alarm"/>
    <s v="55719"/>
    <d v="2024-10-16T00:00:00"/>
    <n v="10"/>
    <s v="Oct"/>
    <s v="242046"/>
    <s v="Lisa Shields"/>
    <s v="888"/>
    <n v="1748"/>
    <n v="7"/>
    <n v="4894.4000000000015"/>
    <n v="699.20000000000016"/>
    <n v="0.35"/>
    <n v="1713.0400000000004"/>
    <n v="0.35"/>
    <s v="₹5 K"/>
  </r>
  <r>
    <s v="Rajasthan"/>
    <s v="Jaipur"/>
    <s v="Women"/>
    <s v="Sweaters"/>
    <s v="49"/>
    <s v="420272"/>
    <s v="Rented"/>
    <d v="2023-05-19T00:00:00"/>
    <n v="950"/>
    <s v="Mark Bruce"/>
    <s v="M61"/>
    <s v="78975 Regina Mews Apt. 463 Flynnfort, KY 07904"/>
    <s v="Landline"/>
    <s v="2927347936"/>
    <s v="10 AM - 9 PM"/>
    <n v="5"/>
    <s v="Not Available"/>
    <s v="None"/>
    <s v="92151"/>
    <d v="2024-10-19T00:00:00"/>
    <n v="10"/>
    <s v="Oct"/>
    <s v="148641"/>
    <s v="Jamie Morrison"/>
    <s v="866"/>
    <n v="1058"/>
    <n v="5"/>
    <n v="2116"/>
    <n v="423.2"/>
    <n v="0.35"/>
    <n v="740.59999999999991"/>
    <n v="0.35"/>
    <s v="₹2 K"/>
  </r>
  <r>
    <s v="Haryana"/>
    <s v="Faridabad"/>
    <s v="Women"/>
    <s v="Shoes"/>
    <s v="16"/>
    <s v="432115"/>
    <s v="Rented"/>
    <d v="2021-07-24T00:00:00"/>
    <n v="950"/>
    <s v="Gabriel Ramos"/>
    <s v="M61"/>
    <s v="82587 Linda Burgs Apt. 152 Lake Savannahborough, GA 18862"/>
    <s v="Landline"/>
    <s v="1313264990"/>
    <s v="10 AM - 9 PM"/>
    <n v="13"/>
    <s v="Not Available"/>
    <s v="CCTV, Alarm"/>
    <s v="86670"/>
    <d v="2024-10-17T00:00:00"/>
    <n v="10"/>
    <s v="Oct"/>
    <s v="696241"/>
    <s v="Thomas Marshall"/>
    <s v="206"/>
    <n v="1694"/>
    <n v="7"/>
    <n v="4743.2"/>
    <n v="677.6"/>
    <n v="0.35"/>
    <n v="1660.12"/>
    <n v="0.35"/>
    <s v="₹5 K"/>
  </r>
  <r>
    <s v="Kerala"/>
    <s v="Kochi"/>
    <s v="Women"/>
    <s v="Pants"/>
    <s v="61"/>
    <s v="418045"/>
    <s v="Owned"/>
    <d v="2024-11-29T00:00:00"/>
    <n v="800"/>
    <s v="Taylor Spence"/>
    <s v="M24"/>
    <s v="2184 Leah Circle Apt. 832 Lake Saraport, CO 33123"/>
    <s v="Landline"/>
    <s v="4772302252"/>
    <s v="10 AM - 9 PM"/>
    <n v="6"/>
    <s v="Available"/>
    <s v="CCTV, Alarm"/>
    <s v="74840"/>
    <d v="2024-10-13T00:00:00"/>
    <n v="10"/>
    <s v="Oct"/>
    <s v="772580"/>
    <s v="Darin Bishop"/>
    <s v="957"/>
    <n v="1351"/>
    <n v="5"/>
    <n v="2702"/>
    <n v="540.4"/>
    <n v="0.35"/>
    <n v="945.69999999999993"/>
    <n v="0.35"/>
    <s v="₹3 K"/>
  </r>
  <r>
    <s v="Tamil Nadu"/>
    <s v="Madurai"/>
    <s v="Women"/>
    <s v="T-Shirts"/>
    <s v="48"/>
    <s v="426314"/>
    <s v="Owned"/>
    <d v="2023-03-27T00:00:00"/>
    <n v="950"/>
    <s v="Sydney Reed"/>
    <s v="M85"/>
    <s v="985 Rivera Estate Lake Christina, DC 66298"/>
    <s v="Landline"/>
    <s v="0768806235"/>
    <s v="10 AM - 7 PM"/>
    <n v="12"/>
    <s v="Not Available"/>
    <s v="Alarm"/>
    <s v="28234"/>
    <d v="2024-10-15T00:00:00"/>
    <n v="10"/>
    <s v="Oct"/>
    <s v="986909"/>
    <s v="Michael Pratt"/>
    <s v="829"/>
    <n v="2601"/>
    <n v="8"/>
    <n v="8323.2000000000007"/>
    <n v="1040.4000000000001"/>
    <n v="0.35"/>
    <n v="2913.12"/>
    <n v="0.35"/>
    <s v="₹8 K"/>
  </r>
  <r>
    <s v="Haryana"/>
    <s v="Faridabad"/>
    <s v="Women"/>
    <s v="Shoes"/>
    <s v="64"/>
    <s v="414769"/>
    <s v="Owned"/>
    <d v="2024-08-31T00:00:00"/>
    <n v="1100"/>
    <s v="Christopher Joyce"/>
    <s v="M57"/>
    <s v="850 Matthew Locks North James, AL 05219"/>
    <s v="Mobile"/>
    <s v="8313419023"/>
    <s v="9 AM - 8 PM"/>
    <n v="17"/>
    <s v="Not Available"/>
    <s v="CCTV, Alarm"/>
    <s v="37054"/>
    <d v="2024-10-25T00:00:00"/>
    <n v="10"/>
    <s v="Oct"/>
    <s v="688110"/>
    <s v="Alex Cunningham"/>
    <s v="716"/>
    <n v="2117"/>
    <n v="5"/>
    <n v="4234"/>
    <n v="846.8"/>
    <n v="0.35"/>
    <n v="1481.8999999999999"/>
    <n v="0.35"/>
    <s v="₹4 K"/>
  </r>
  <r>
    <s v="Andhra Pradesh"/>
    <s v="Visakhapatnam"/>
    <s v="Kids"/>
    <s v="T-Shirts"/>
    <s v="93"/>
    <s v="417279"/>
    <s v="Rented"/>
    <d v="2020-07-01T00:00:00"/>
    <n v="1100"/>
    <s v="Micheal Reed"/>
    <s v="M41"/>
    <s v="Unit 4785 Box 4781 DPO AE 10973"/>
    <s v="Landline"/>
    <s v="0455068914"/>
    <s v="9 AM - 8 PM"/>
    <n v="11"/>
    <s v="Not Available"/>
    <s v="CCTV"/>
    <s v="33821"/>
    <d v="2024-10-12T00:00:00"/>
    <n v="10"/>
    <s v="Oct"/>
    <s v="180390"/>
    <s v="Benjamin Barry"/>
    <s v="589"/>
    <n v="2201"/>
    <n v="6"/>
    <n v="5282.4000000000015"/>
    <n v="880.4000000000002"/>
    <n v="0.28000000000000003"/>
    <n v="1479.0720000000006"/>
    <n v="0.28000000000000003"/>
    <s v="₹5 K"/>
  </r>
  <r>
    <s v="Delhi"/>
    <s v="New Delhi"/>
    <s v="Men"/>
    <s v="Shirts"/>
    <s v="83"/>
    <s v="429646"/>
    <s v="Rented"/>
    <d v="2023-09-24T00:00:00"/>
    <n v="1100"/>
    <s v="Scott Pope"/>
    <s v="M81"/>
    <s v="20034 Garner Prairie Port David, OR 33620"/>
    <s v="Mobile"/>
    <s v="7310269693"/>
    <s v="11 AM - 8 PM"/>
    <n v="14"/>
    <s v="Available"/>
    <s v="CCTV"/>
    <s v="66697"/>
    <d v="2024-10-12T00:00:00"/>
    <n v="10"/>
    <s v="Oct"/>
    <s v="860670"/>
    <s v="Sheila Foster"/>
    <s v="583"/>
    <n v="1950"/>
    <n v="2"/>
    <n v="1560"/>
    <n v="780"/>
    <n v="0.22"/>
    <n v="343.2"/>
    <n v="0.22"/>
    <s v="₹2 K"/>
  </r>
  <r>
    <s v="Haryana"/>
    <s v="Faridabad"/>
    <s v="Women"/>
    <s v="Skirts"/>
    <s v="40"/>
    <s v="433541"/>
    <s v="Rented"/>
    <d v="2024-10-12T00:00:00"/>
    <n v="1300"/>
    <s v="Andrew White"/>
    <s v="M94"/>
    <s v="6687 Douglas Ford Apt. 173 North Tiffanyhaven, NC 71156"/>
    <s v="Landline"/>
    <s v="0474243137"/>
    <s v="11 AM - 8 PM"/>
    <n v="3"/>
    <s v="Available"/>
    <s v="CCTV"/>
    <s v="92470"/>
    <d v="2024-10-30T00:00:00"/>
    <n v="10"/>
    <s v="Oct"/>
    <s v="514646"/>
    <s v="Lacey Powers"/>
    <s v="890"/>
    <n v="1409"/>
    <n v="5"/>
    <n v="2818"/>
    <n v="563.6"/>
    <n v="0.35"/>
    <n v="986.3"/>
    <n v="0.35"/>
    <s v="₹3 K"/>
  </r>
  <r>
    <s v="Tamil Nadu"/>
    <s v="Chennai"/>
    <s v="Women"/>
    <s v="Jackets"/>
    <s v="5"/>
    <s v="437069"/>
    <s v="Owned"/>
    <d v="2022-02-20T00:00:00"/>
    <n v="1100"/>
    <s v="Robert Ortiz"/>
    <s v="M67"/>
    <s v="05079 Stewart Alley Apt. 602 Colemanshire, OH 38469"/>
    <s v="Landline"/>
    <s v="1358320913"/>
    <s v="10 AM - 9 PM"/>
    <n v="20"/>
    <s v="Available"/>
    <s v="CCTV, Alarm"/>
    <s v="59271"/>
    <d v="2024-10-04T00:00:00"/>
    <n v="10"/>
    <s v="Oct"/>
    <s v="910463"/>
    <s v="Nathan Gallagher"/>
    <s v="702"/>
    <n v="2519"/>
    <n v="1"/>
    <n v="1007.6"/>
    <n v="1007.6"/>
    <n v="0.35"/>
    <n v="352.65999999999997"/>
    <n v="0.35"/>
    <s v="₹1 K"/>
  </r>
  <r>
    <s v="Karnataka"/>
    <s v="Bengaluru"/>
    <s v="Women"/>
    <s v="T-Shirts"/>
    <s v="85"/>
    <s v="439730"/>
    <s v="Rented"/>
    <d v="2024-06-05T00:00:00"/>
    <n v="1300"/>
    <s v="Robert Anderson"/>
    <s v="M65"/>
    <s v="4872 Williams Coves Suite 296 South Kristina, MO 44508"/>
    <s v="Landline"/>
    <s v="5898435905"/>
    <s v="9 AM - 8 PM"/>
    <n v="12"/>
    <s v="Not Available"/>
    <s v="Alarm"/>
    <s v="98247"/>
    <d v="2024-10-07T00:00:00"/>
    <n v="10"/>
    <s v="Oct"/>
    <s v="988862"/>
    <s v="Jessica Gates"/>
    <s v="303"/>
    <n v="1914"/>
    <n v="4"/>
    <n v="3062.4"/>
    <n v="765.6"/>
    <n v="0.35"/>
    <n v="1071.8399999999999"/>
    <n v="0.35"/>
    <s v="₹3 K"/>
  </r>
  <r>
    <s v="Maharashtra"/>
    <s v="Pune"/>
    <s v="Women"/>
    <s v="Jackets"/>
    <s v="46"/>
    <s v="418237"/>
    <s v="Rented"/>
    <d v="2022-11-23T00:00:00"/>
    <n v="1100"/>
    <s v="Mark Schmidt"/>
    <s v="M38"/>
    <s v="Unit 6230 Box 7722 DPO AA 89066"/>
    <s v="Mobile"/>
    <s v="6006841577"/>
    <s v="11 AM - 8 PM"/>
    <n v="3"/>
    <s v="Not Available"/>
    <s v="None"/>
    <s v="34395"/>
    <d v="2024-10-19T00:00:00"/>
    <n v="10"/>
    <s v="Oct"/>
    <s v="945253"/>
    <s v="Peggy Blackburn"/>
    <s v="804"/>
    <n v="2698"/>
    <n v="3"/>
    <n v="3237.6000000000004"/>
    <n v="1079.2"/>
    <n v="0.35"/>
    <n v="1133.1600000000001"/>
    <n v="0.35"/>
    <s v="₹3 K"/>
  </r>
  <r>
    <s v="Gujarat"/>
    <s v="Surat"/>
    <s v="Women"/>
    <s v="Sweaters"/>
    <s v="26"/>
    <s v="411090"/>
    <s v="Owned"/>
    <d v="2023-10-09T00:00:00"/>
    <n v="1300"/>
    <s v="Stacy Oneill"/>
    <s v="M74"/>
    <s v="12420 Todd Path Suite 068 Briantown, HI 70558"/>
    <s v="Landline"/>
    <s v="0345977997"/>
    <s v="10 AM - 9 PM"/>
    <n v="6"/>
    <s v="Not Available"/>
    <s v="None"/>
    <s v="62007"/>
    <d v="2024-10-10T00:00:00"/>
    <n v="10"/>
    <s v="Oct"/>
    <s v="803003"/>
    <s v="Rebecca Sanders"/>
    <s v="873"/>
    <n v="2956"/>
    <n v="1"/>
    <n v="1182.4000000000001"/>
    <n v="1182.4000000000001"/>
    <n v="0.35"/>
    <n v="413.84000000000003"/>
    <n v="0.35"/>
    <s v="₹1 K"/>
  </r>
  <r>
    <s v="Bihar"/>
    <s v="Patna"/>
    <s v="Men"/>
    <s v="Shirts"/>
    <s v="17"/>
    <s v="415977"/>
    <s v="Owned"/>
    <d v="2022-10-28T00:00:00"/>
    <n v="950"/>
    <s v="Derek Reed"/>
    <s v="M11"/>
    <s v="294 Alexis Vista Suite 168 East Jonathan, ND 36774"/>
    <s v="Mobile"/>
    <s v="8595527243"/>
    <s v="10 AM - 7 PM"/>
    <n v="15"/>
    <s v="Not Available"/>
    <s v="Alarm"/>
    <s v="19506"/>
    <d v="2024-10-14T00:00:00"/>
    <n v="10"/>
    <s v="Oct"/>
    <s v="171125"/>
    <s v="Natasha Manning"/>
    <s v="226"/>
    <n v="1289"/>
    <n v="8"/>
    <n v="4124.8"/>
    <n v="515.6"/>
    <n v="0.22"/>
    <n v="907.45600000000002"/>
    <n v="0.22"/>
    <s v="₹4 K"/>
  </r>
  <r>
    <s v="Delhi"/>
    <s v="New Delhi"/>
    <s v="Kids"/>
    <s v="Pants"/>
    <s v="49"/>
    <s v="424587"/>
    <s v="Owned"/>
    <d v="2024-03-11T00:00:00"/>
    <n v="1200"/>
    <s v="Melanie Clark"/>
    <s v="M15"/>
    <s v="685 Michelle Crossing Andreastad, WY 59171"/>
    <s v="Mobile"/>
    <s v="9199892156"/>
    <s v="10 AM - 9 PM"/>
    <n v="7"/>
    <s v="Available"/>
    <s v="Alarm"/>
    <s v="35375"/>
    <d v="2024-10-05T00:00:00"/>
    <n v="10"/>
    <s v="Oct"/>
    <s v="574754"/>
    <s v="Emily Roman"/>
    <s v="514"/>
    <n v="501"/>
    <n v="8"/>
    <n v="1603.2"/>
    <n v="200.4"/>
    <n v="0.28000000000000003"/>
    <n v="448.89600000000007"/>
    <n v="0.28000000000000003"/>
    <s v="₹2 K"/>
  </r>
  <r>
    <s v="West Bengal"/>
    <s v="Kolkata"/>
    <s v="Men"/>
    <s v="T-Shirts"/>
    <s v="13"/>
    <s v="415850"/>
    <s v="Owned"/>
    <d v="2021-02-01T00:00:00"/>
    <n v="1300"/>
    <s v="Rebecca Farrell"/>
    <s v="M8"/>
    <s v="989 Terry Manors East Rebekah, NE 09870"/>
    <s v="Landline"/>
    <s v="4834677645"/>
    <s v="10 AM - 9 PM"/>
    <n v="4"/>
    <s v="Available"/>
    <s v="None"/>
    <s v="71554"/>
    <d v="2024-10-01T00:00:00"/>
    <n v="10"/>
    <s v="Oct"/>
    <s v="526326"/>
    <s v="James Schmidt"/>
    <s v="960"/>
    <n v="1097"/>
    <n v="3"/>
    <n v="1316.4"/>
    <n v="438.8"/>
    <n v="0.22"/>
    <n v="289.608"/>
    <n v="0.22"/>
    <s v="₹1 K"/>
  </r>
  <r>
    <s v="Uttar Pradesh"/>
    <s v="Meerut"/>
    <s v="Men"/>
    <s v="Dresses"/>
    <s v="28"/>
    <s v="422843"/>
    <s v="Owned"/>
    <d v="2021-12-06T00:00:00"/>
    <n v="950"/>
    <s v="Carl King"/>
    <s v="M58"/>
    <s v="Unit 8897 Box 2224 DPO AE 52361"/>
    <s v="Landline"/>
    <s v="3919429263"/>
    <s v="10 AM - 7 PM"/>
    <n v="12"/>
    <s v="Not Available"/>
    <s v="Alarm"/>
    <s v="29772"/>
    <d v="2024-10-23T00:00:00"/>
    <n v="10"/>
    <s v="Oct"/>
    <s v="349730"/>
    <s v="Clayton Perez"/>
    <s v="242"/>
    <n v="2770"/>
    <n v="2"/>
    <n v="2216"/>
    <n v="1108"/>
    <n v="0.22"/>
    <n v="487.52"/>
    <n v="0.22"/>
    <s v="₹2 K"/>
  </r>
  <r>
    <s v="Madhya Pradesh"/>
    <s v="Bhopal"/>
    <s v="Men"/>
    <s v="Jeans"/>
    <s v="23"/>
    <s v="413682"/>
    <s v="Owned"/>
    <d v="2023-08-24T00:00:00"/>
    <n v="1400"/>
    <s v="Justin Jenkins"/>
    <s v="M29"/>
    <s v="02695 Mills Plaza Suite 068 South Chase, TN 69460"/>
    <s v="Landline"/>
    <s v="4225526427"/>
    <s v="9 AM - 8 PM"/>
    <n v="4"/>
    <s v="Not Available"/>
    <s v="CCTV, Alarm"/>
    <s v="34314"/>
    <d v="2024-10-05T00:00:00"/>
    <n v="10"/>
    <s v="Oct"/>
    <s v="580310"/>
    <s v="Alexander Frank"/>
    <s v="599"/>
    <n v="863"/>
    <n v="2"/>
    <n v="690.40000000000009"/>
    <n v="345.20000000000005"/>
    <n v="0.22"/>
    <n v="151.88800000000003"/>
    <n v="0.22"/>
    <s v="₹690.4"/>
  </r>
  <r>
    <s v="Maharashtra"/>
    <s v="Nagpur"/>
    <s v="Kids"/>
    <s v="Skirts"/>
    <s v="81"/>
    <s v="429240"/>
    <s v="Rented"/>
    <d v="2024-02-06T00:00:00"/>
    <n v="1200"/>
    <s v="Catherine Hendricks"/>
    <s v="M50"/>
    <s v="10447 Katherine Inlet Kennethview, VA 43727"/>
    <s v="Landline"/>
    <s v="15512194688"/>
    <s v="9 AM - 8 PM"/>
    <n v="15"/>
    <s v="Available"/>
    <s v="CCTV"/>
    <s v="19513"/>
    <d v="2024-10-28T00:00:00"/>
    <n v="10"/>
    <s v="Oct"/>
    <s v="264144"/>
    <s v="Evan Stewart"/>
    <s v="791"/>
    <n v="564"/>
    <n v="1"/>
    <n v="225.60000000000002"/>
    <n v="225.60000000000002"/>
    <n v="0.28000000000000003"/>
    <n v="63.168000000000013"/>
    <n v="0.28000000000000003"/>
    <s v="₹225.6"/>
  </r>
  <r>
    <s v="Maharashtra"/>
    <s v="Solapur"/>
    <s v="Women"/>
    <s v="Jeans"/>
    <s v="54"/>
    <s v="439137"/>
    <s v="Rented"/>
    <d v="2021-04-03T00:00:00"/>
    <n v="950"/>
    <s v="Zachary Decker"/>
    <s v="M46"/>
    <s v="61251 Lisa Pike Apt. 291 Nicolechester, MT 46938"/>
    <s v="Mobile"/>
    <s v="9544684578"/>
    <s v="9 AM - 8 PM"/>
    <n v="12"/>
    <s v="Not Available"/>
    <s v="CCTV, Alarm"/>
    <s v="32419"/>
    <d v="2024-10-23T00:00:00"/>
    <n v="10"/>
    <s v="Oct"/>
    <s v="535646"/>
    <s v="Aaron Stevens"/>
    <s v="419"/>
    <n v="1003"/>
    <n v="5"/>
    <n v="2006"/>
    <n v="401.2"/>
    <n v="0.35"/>
    <n v="702.09999999999991"/>
    <n v="0.35"/>
    <s v="₹2 K"/>
  </r>
  <r>
    <s v="Puducherry"/>
    <s v="Pondicherry"/>
    <s v="Women"/>
    <s v="Dresses"/>
    <s v="32"/>
    <s v="415589"/>
    <s v="Rented"/>
    <d v="2020-05-11T00:00:00"/>
    <n v="1300"/>
    <s v="Tracy Friedman"/>
    <s v="M96"/>
    <s v="7039 Dixon Circle West Bryce, CT 95116"/>
    <s v="Landline"/>
    <s v="4416842424"/>
    <s v="11 AM - 8 PM"/>
    <n v="13"/>
    <s v="Available"/>
    <s v="None"/>
    <s v="41773"/>
    <d v="2024-10-16T00:00:00"/>
    <n v="10"/>
    <s v="Oct"/>
    <s v="553884"/>
    <s v="Andrea Figueroa"/>
    <s v="729"/>
    <n v="2073"/>
    <n v="8"/>
    <n v="6633.6"/>
    <n v="829.2"/>
    <n v="0.35"/>
    <n v="2321.7599999999998"/>
    <n v="0.35"/>
    <s v="₹7 K"/>
  </r>
  <r>
    <s v="Gujarat"/>
    <s v="Vadodara"/>
    <s v="Kids"/>
    <s v="Jeans"/>
    <s v="10"/>
    <s v="406679"/>
    <s v="Owned"/>
    <d v="2022-01-04T00:00:00"/>
    <n v="1300"/>
    <s v="Timothy Berry"/>
    <s v="M98"/>
    <s v="9137 Jorge Spurs Suite 232 Davidport, ND 39666"/>
    <s v="Landline"/>
    <s v="16322591600"/>
    <s v="10 AM - 9 PM"/>
    <n v="10"/>
    <s v="Not Available"/>
    <s v="None"/>
    <s v="63356"/>
    <d v="2024-10-11T00:00:00"/>
    <n v="10"/>
    <s v="Oct"/>
    <s v="371798"/>
    <s v="Julie Thomas"/>
    <s v="575"/>
    <n v="1998"/>
    <n v="4"/>
    <n v="3196.8"/>
    <n v="799.2"/>
    <n v="0.28000000000000003"/>
    <n v="895.10400000000016"/>
    <n v="0.28000000000000003"/>
    <s v="₹3 K"/>
  </r>
  <r>
    <s v="Uttar Pradesh"/>
    <s v="Noida"/>
    <s v="Men"/>
    <s v="Pants"/>
    <s v="64"/>
    <s v="426417"/>
    <s v="Owned"/>
    <d v="2023-07-03T00:00:00"/>
    <n v="1100"/>
    <s v="William Glenn"/>
    <s v="M25"/>
    <s v="0962 Cummings Harbor Suite 202 Lake Reginaldtown, OK 57589"/>
    <s v="Mobile"/>
    <s v="9022572735"/>
    <s v="11 AM - 8 PM"/>
    <n v="18"/>
    <s v="Not Available"/>
    <s v="None"/>
    <s v="81981"/>
    <d v="2024-10-09T00:00:00"/>
    <n v="10"/>
    <s v="Oct"/>
    <s v="550771"/>
    <s v="Laura Wang"/>
    <s v="897"/>
    <n v="686"/>
    <n v="8"/>
    <n v="2195.2000000000003"/>
    <n v="274.40000000000003"/>
    <n v="0.22"/>
    <n v="482.94400000000007"/>
    <n v="0.22"/>
    <s v="₹2 K"/>
  </r>
  <r>
    <s v="Uttar Pradesh"/>
    <s v="Meerut"/>
    <s v="Women"/>
    <s v="Skirts"/>
    <s v="96"/>
    <s v="416390"/>
    <s v="Owned"/>
    <d v="2020-04-08T00:00:00"/>
    <n v="1300"/>
    <s v="Darren Sanchez"/>
    <s v="M85"/>
    <s v="02298 Nolan Haven Apt. 058 Scottshire, PA 81594"/>
    <s v="Landline"/>
    <s v="4125934916"/>
    <s v="10 AM - 7 PM"/>
    <n v="19"/>
    <s v="Available"/>
    <s v="Alarm"/>
    <s v="72200"/>
    <d v="2024-10-12T00:00:00"/>
    <n v="10"/>
    <s v="Oct"/>
    <s v="386780"/>
    <s v="Dominique Taylor"/>
    <s v="842"/>
    <n v="1756"/>
    <n v="6"/>
    <n v="4214.4000000000015"/>
    <n v="702.4000000000002"/>
    <n v="0.35"/>
    <n v="1475.0400000000004"/>
    <n v="0.35"/>
    <s v="₹4 K"/>
  </r>
  <r>
    <s v="Maharashtra"/>
    <s v="Aurangabad"/>
    <s v="Men"/>
    <s v="Hoodies"/>
    <s v="30"/>
    <s v="417628"/>
    <s v="Rented"/>
    <d v="2021-05-23T00:00:00"/>
    <n v="1200"/>
    <s v="Lindsey Schneider"/>
    <s v="M20"/>
    <s v="911 Timothy Skyway East Brandon, OH 34058"/>
    <s v="Landline"/>
    <s v="4042985046"/>
    <s v="11 AM - 8 PM"/>
    <n v="4"/>
    <s v="Not Available"/>
    <s v="Alarm"/>
    <s v="11153"/>
    <d v="2024-10-18T00:00:00"/>
    <n v="10"/>
    <s v="Oct"/>
    <s v="606958"/>
    <s v="Jose Krueger"/>
    <s v="635"/>
    <n v="2805"/>
    <n v="8"/>
    <n v="8976"/>
    <n v="1122"/>
    <n v="0.22"/>
    <n v="1974.72"/>
    <n v="0.22"/>
    <s v="₹9 K"/>
  </r>
  <r>
    <s v="Maharashtra"/>
    <s v="Thane"/>
    <s v="Women"/>
    <s v="Pants"/>
    <s v="63"/>
    <s v="420442"/>
    <s v="Owned"/>
    <d v="2020-05-15T00:00:00"/>
    <n v="1000"/>
    <s v="Sarah Hurst"/>
    <s v="M73"/>
    <s v="7318 Kim Junctions Sanchezport, WI 68735"/>
    <s v="Landline"/>
    <s v="3564118412"/>
    <s v="11 AM - 8 PM"/>
    <n v="18"/>
    <s v="Not Available"/>
    <s v="Alarm"/>
    <s v="66346"/>
    <d v="2024-10-16T00:00:00"/>
    <n v="10"/>
    <s v="Oct"/>
    <s v="155268"/>
    <s v="Crystal Weiss"/>
    <s v="314"/>
    <n v="2958"/>
    <n v="4"/>
    <n v="4732.8"/>
    <n v="1183.2"/>
    <n v="0.35"/>
    <n v="1656.48"/>
    <n v="0.35"/>
    <s v="₹5 K"/>
  </r>
  <r>
    <s v="Uttar Pradesh"/>
    <s v="Noida"/>
    <s v="Kids"/>
    <s v="Skirts"/>
    <s v="88"/>
    <s v="433621"/>
    <s v="Owned"/>
    <d v="2022-04-23T00:00:00"/>
    <n v="800"/>
    <s v="Christopher Green"/>
    <s v="M44"/>
    <s v="448 Kelly Falls Stephaniemouth, NC 77395"/>
    <s v="Landline"/>
    <s v="4803783595"/>
    <s v="11 AM - 8 PM"/>
    <n v="9"/>
    <s v="Available"/>
    <s v="None"/>
    <s v="41029"/>
    <d v="2024-10-03T00:00:00"/>
    <n v="10"/>
    <s v="Oct"/>
    <s v="655905"/>
    <s v="Kyle Curry"/>
    <s v="632"/>
    <n v="2960"/>
    <n v="2"/>
    <n v="2368"/>
    <n v="1184"/>
    <n v="0.28000000000000003"/>
    <n v="663.04000000000008"/>
    <n v="0.28000000000000003"/>
    <s v="₹2 K"/>
  </r>
  <r>
    <s v="Maharashtra"/>
    <s v="Thane"/>
    <s v="Kids"/>
    <s v="Jeans"/>
    <s v="35"/>
    <s v="432663"/>
    <s v="Owned"/>
    <d v="2023-01-10T00:00:00"/>
    <n v="950"/>
    <s v="Catherine Salazar"/>
    <s v="M45"/>
    <s v="8380 Jackson Field West Tamaraside, SC 41893"/>
    <s v="Mobile"/>
    <s v="7343388550"/>
    <s v="11 AM - 8 PM"/>
    <n v="19"/>
    <s v="Available"/>
    <s v="Alarm"/>
    <s v="87871"/>
    <d v="2024-10-08T00:00:00"/>
    <n v="10"/>
    <s v="Oct"/>
    <s v="936353"/>
    <s v="Kimberly Robinson"/>
    <s v="488"/>
    <n v="1370"/>
    <n v="8"/>
    <n v="4384"/>
    <n v="548"/>
    <n v="0.28000000000000003"/>
    <n v="1227.5200000000002"/>
    <n v="0.28000000000000003"/>
    <s v="₹4 K"/>
  </r>
  <r>
    <s v="Madhya Pradesh"/>
    <s v="Bhopal"/>
    <s v="Women"/>
    <s v="Shirts"/>
    <s v="26"/>
    <s v="432698"/>
    <s v="Rented"/>
    <d v="2024-08-04T00:00:00"/>
    <n v="1200"/>
    <s v="Stephen Cole"/>
    <s v="M29"/>
    <s v="386 Johnson Extension West Steven, TX 09637"/>
    <s v="Landline"/>
    <s v="1202486189"/>
    <s v="11 AM - 8 PM"/>
    <n v="18"/>
    <s v="Available"/>
    <s v="None"/>
    <s v="78566"/>
    <d v="2024-10-04T00:00:00"/>
    <n v="10"/>
    <s v="Oct"/>
    <s v="138074"/>
    <s v="Michael Dawson"/>
    <s v="597"/>
    <n v="2331"/>
    <n v="5"/>
    <n v="4662"/>
    <n v="932.4"/>
    <n v="0.35"/>
    <n v="1631.6999999999998"/>
    <n v="0.35"/>
    <s v="₹5 K"/>
  </r>
  <r>
    <s v="Chhattisgarh"/>
    <s v="Chhattisgarh"/>
    <s v="Kids"/>
    <s v="Shirts"/>
    <s v="31"/>
    <s v="403081"/>
    <s v="Owned"/>
    <d v="2020-12-18T00:00:00"/>
    <n v="800"/>
    <s v="Janet Hess"/>
    <s v="M48"/>
    <s v="892 Hoffman Turnpike Suite 750 West Craig, IL 76275"/>
    <s v="Landline"/>
    <s v="4466902310"/>
    <s v="11 AM - 8 PM"/>
    <n v="9"/>
    <s v="Not Available"/>
    <s v="None"/>
    <s v="88696"/>
    <d v="2024-10-23T00:00:00"/>
    <n v="10"/>
    <s v="Oct"/>
    <s v="264850"/>
    <s v="David Brooks"/>
    <s v="258"/>
    <n v="1181"/>
    <n v="1"/>
    <n v="472.40000000000003"/>
    <n v="472.40000000000003"/>
    <n v="0.28000000000000003"/>
    <n v="132.27200000000002"/>
    <n v="0.28000000000000003"/>
    <s v="₹472.4"/>
  </r>
  <r>
    <s v="Kerala"/>
    <s v="Kochi"/>
    <s v="Women"/>
    <s v="Shirts"/>
    <s v="67"/>
    <s v="421234"/>
    <s v="Owned"/>
    <d v="2022-06-18T00:00:00"/>
    <n v="1000"/>
    <s v="Thomas Walker"/>
    <s v="M23"/>
    <s v="626 Jacob Ridge West Matthew, KY 86215"/>
    <s v="Landline"/>
    <s v="2644388982"/>
    <s v="10 AM - 7 PM"/>
    <n v="14"/>
    <s v="Not Available"/>
    <s v="Alarm"/>
    <s v="97047"/>
    <d v="2024-10-01T00:00:00"/>
    <n v="10"/>
    <s v="Oct"/>
    <s v="636656"/>
    <s v="Brandon Cooper"/>
    <s v="331"/>
    <n v="2279"/>
    <n v="2"/>
    <n v="1823.2"/>
    <n v="911.6"/>
    <n v="0.35"/>
    <n v="638.12"/>
    <n v="0.35"/>
    <s v="₹2 K"/>
  </r>
  <r>
    <s v="Maharashtra"/>
    <s v="Satara"/>
    <s v="Kids"/>
    <s v="Sweaters"/>
    <s v="28"/>
    <s v="438593"/>
    <s v="Owned"/>
    <d v="2024-10-22T00:00:00"/>
    <n v="950"/>
    <s v="Heather Carey"/>
    <s v="M32"/>
    <s v="5165 Drake Estates Suite 313 Kathyburgh, NE 58570"/>
    <s v="Mobile"/>
    <s v="8863621226"/>
    <s v="10 AM - 7 PM"/>
    <n v="6"/>
    <s v="Not Available"/>
    <s v="CCTV, Alarm"/>
    <s v="70972"/>
    <d v="2024-10-12T00:00:00"/>
    <n v="10"/>
    <s v="Oct"/>
    <s v="872568"/>
    <s v="Sean Garcia"/>
    <s v="871"/>
    <n v="2191"/>
    <n v="8"/>
    <n v="7011.2000000000007"/>
    <n v="876.40000000000009"/>
    <n v="0.28000000000000003"/>
    <n v="1963.1360000000004"/>
    <n v="0.28000000000000003"/>
    <s v="₹7 K"/>
  </r>
  <r>
    <s v="Maharashtra"/>
    <s v="Kolhapur"/>
    <s v="Women"/>
    <s v="Hoodies"/>
    <s v="33"/>
    <s v="411670"/>
    <s v="Rented"/>
    <d v="2023-02-23T00:00:00"/>
    <n v="1100"/>
    <s v="Danielle Williams"/>
    <s v="M16"/>
    <s v="1845 Anne Burgs Apt. 058 New Robert, NM 26560"/>
    <s v="Mobile"/>
    <s v="9464160337"/>
    <s v="10 AM - 9 PM"/>
    <n v="11"/>
    <s v="Available"/>
    <s v="CCTV"/>
    <s v="84378"/>
    <d v="2024-10-24T00:00:00"/>
    <n v="10"/>
    <s v="Oct"/>
    <s v="247074"/>
    <s v="Jeremy Dean"/>
    <s v="665"/>
    <n v="2823"/>
    <n v="4"/>
    <n v="4516.8"/>
    <n v="1129.2"/>
    <n v="0.35"/>
    <n v="1580.8799999999999"/>
    <n v="0.35"/>
    <s v="₹5 K"/>
  </r>
  <r>
    <s v="Karnataka"/>
    <s v="Bengaluru"/>
    <s v="Men"/>
    <s v="T-Shirts"/>
    <s v="39"/>
    <s v="437245"/>
    <s v="Rented"/>
    <d v="2020-11-07T00:00:00"/>
    <n v="1100"/>
    <s v="Lindsay Dawson"/>
    <s v="M34"/>
    <s v="86734 Elizabeth Ridges Karinafort, MI 97839"/>
    <s v="Landline"/>
    <s v="5441955945"/>
    <s v="9 AM - 8 PM"/>
    <n v="16"/>
    <s v="Available"/>
    <s v="Alarm"/>
    <s v="38103"/>
    <d v="2024-10-16T00:00:00"/>
    <n v="10"/>
    <s v="Oct"/>
    <s v="378958"/>
    <s v="Kelsey Foster"/>
    <s v="972"/>
    <n v="1827"/>
    <n v="2"/>
    <n v="1461.6000000000001"/>
    <n v="730.80000000000007"/>
    <n v="0.22"/>
    <n v="321.55200000000002"/>
    <n v="0.22"/>
    <s v="₹1 K"/>
  </r>
  <r>
    <s v="Uttar Pradesh"/>
    <s v="Varanasi"/>
    <s v="Women"/>
    <s v="Jeans"/>
    <s v="66"/>
    <s v="439171"/>
    <s v="Owned"/>
    <d v="2022-07-04T00:00:00"/>
    <n v="1200"/>
    <s v="Ricardo Ramirez"/>
    <s v="M97"/>
    <s v="6226 Wanda Motorway Russellchester, GA 29931"/>
    <s v="Landline"/>
    <s v="11608973702"/>
    <s v="10 AM - 7 PM"/>
    <n v="4"/>
    <s v="Available"/>
    <s v="None"/>
    <s v="21564"/>
    <d v="2024-10-06T00:00:00"/>
    <n v="10"/>
    <s v="Oct"/>
    <s v="166338"/>
    <s v="Charles Rowe"/>
    <s v="656"/>
    <n v="1111"/>
    <n v="5"/>
    <n v="2222"/>
    <n v="444.4"/>
    <n v="0.35"/>
    <n v="777.69999999999993"/>
    <n v="0.35"/>
    <s v="₹2 K"/>
  </r>
  <r>
    <s v="Maharashtra"/>
    <s v="Thane"/>
    <s v="Kids"/>
    <s v="Jeans"/>
    <s v="61"/>
    <s v="422923"/>
    <s v="Rented"/>
    <d v="2021-04-30T00:00:00"/>
    <n v="1100"/>
    <s v="Jessica Jones"/>
    <s v="M70"/>
    <s v="6237 Brown Flat Parkport, DE 34087"/>
    <s v="Landline"/>
    <s v="4440968671"/>
    <s v="10 AM - 9 PM"/>
    <n v="13"/>
    <s v="Available"/>
    <s v="CCTV, Alarm"/>
    <s v="67331"/>
    <d v="2024-10-18T00:00:00"/>
    <n v="10"/>
    <s v="Oct"/>
    <s v="775803"/>
    <s v="Carolyn Graham"/>
    <s v="339"/>
    <n v="2093"/>
    <n v="8"/>
    <n v="6697.6"/>
    <n v="837.2"/>
    <n v="0.28000000000000003"/>
    <n v="1875.3280000000002"/>
    <n v="0.28000000000000003"/>
    <s v="₹7 K"/>
  </r>
  <r>
    <s v="Gujarat"/>
    <s v="Ahmedabad"/>
    <s v="Men"/>
    <s v="Sweaters"/>
    <s v="95"/>
    <s v="424929"/>
    <s v="Owned"/>
    <d v="2020-02-08T00:00:00"/>
    <n v="1200"/>
    <s v="Jason Sanders DDS"/>
    <s v="M87"/>
    <s v="PSC 7602, Box 2554 APO AE 23550"/>
    <s v="Mobile"/>
    <s v="8911394404"/>
    <s v="10 AM - 7 PM"/>
    <n v="20"/>
    <s v="Available"/>
    <s v="CCTV, Alarm"/>
    <s v="10832"/>
    <d v="2024-10-17T00:00:00"/>
    <n v="10"/>
    <s v="Oct"/>
    <s v="629664"/>
    <s v="Andrea Holland"/>
    <s v="312"/>
    <n v="2254"/>
    <n v="5"/>
    <n v="4508"/>
    <n v="901.6"/>
    <n v="0.22"/>
    <n v="991.76"/>
    <n v="0.22"/>
    <s v="₹5 K"/>
  </r>
  <r>
    <s v="Jammu and Kashmir"/>
    <s v="Jammu"/>
    <s v="Men"/>
    <s v="Pants"/>
    <s v="100"/>
    <s v="410799"/>
    <s v="Rented"/>
    <d v="2022-11-16T00:00:00"/>
    <n v="1100"/>
    <s v="Brent Malone"/>
    <s v="M56"/>
    <s v="6813 Brooks Station Apt. 076 West Carol, MT 67949"/>
    <s v="Landline"/>
    <s v="3037433105"/>
    <s v="9 AM - 8 PM"/>
    <n v="14"/>
    <s v="Not Available"/>
    <s v="CCTV"/>
    <s v="36041"/>
    <d v="2024-10-02T00:00:00"/>
    <n v="10"/>
    <s v="Oct"/>
    <s v="625608"/>
    <s v="Frank Rivera"/>
    <s v="331"/>
    <n v="1151"/>
    <n v="6"/>
    <n v="2762.4"/>
    <n v="460.40000000000003"/>
    <n v="0.22"/>
    <n v="607.72800000000007"/>
    <n v="0.22"/>
    <s v="₹3 K"/>
  </r>
  <r>
    <s v="Tamil Nadu"/>
    <s v="Chennai"/>
    <s v="Women"/>
    <s v="Dresses"/>
    <s v="58"/>
    <s v="432849"/>
    <s v="Owned"/>
    <d v="2020-11-18T00:00:00"/>
    <n v="800"/>
    <s v="Michael Kramer"/>
    <s v="M54"/>
    <s v="79828 Jasmine Bypass Suite 441 Lake Jefferyville, AL 11615"/>
    <s v="Landline"/>
    <s v="15261599698"/>
    <s v="9 AM - 8 PM"/>
    <n v="4"/>
    <s v="Available"/>
    <s v="CCTV, Alarm"/>
    <s v="82444"/>
    <d v="2024-10-06T00:00:00"/>
    <n v="10"/>
    <s v="Oct"/>
    <s v="181850"/>
    <s v="Shelly Chavez"/>
    <s v="529"/>
    <n v="1587"/>
    <n v="3"/>
    <n v="1904.4"/>
    <n v="634.80000000000007"/>
    <n v="0.35"/>
    <n v="666.54"/>
    <n v="0.35"/>
    <s v="₹2 K"/>
  </r>
  <r>
    <s v="Maharashtra"/>
    <s v="Nagpur"/>
    <s v="Men"/>
    <s v="Shirts"/>
    <s v="98"/>
    <s v="411046"/>
    <s v="Rented"/>
    <d v="2023-10-21T00:00:00"/>
    <n v="1000"/>
    <s v="Michael Winters"/>
    <s v="M22"/>
    <s v="PSC 0548, Box 8303 APO AP 83749"/>
    <s v="Landline"/>
    <s v="3912892669"/>
    <s v="10 AM - 7 PM"/>
    <n v="10"/>
    <s v="Not Available"/>
    <s v="CCTV"/>
    <s v="67028"/>
    <d v="2024-10-31T00:00:00"/>
    <n v="10"/>
    <s v="Oct"/>
    <s v="584055"/>
    <s v="Kathryn White"/>
    <s v="472"/>
    <n v="2002"/>
    <n v="6"/>
    <n v="4804.8"/>
    <n v="800.80000000000007"/>
    <n v="0.22"/>
    <n v="1057.056"/>
    <n v="0.22"/>
    <s v="₹5 K"/>
  </r>
  <r>
    <s v="Maharashtra"/>
    <s v="Nagpur"/>
    <s v="Women"/>
    <s v="Shirts"/>
    <s v="75"/>
    <s v="406773"/>
    <s v="Rented"/>
    <d v="2024-04-28T00:00:00"/>
    <n v="800"/>
    <s v="Dr. Mark Mosley"/>
    <s v="M36"/>
    <s v="6224 Carey Dale Michealville, SC 18483"/>
    <s v="Landline"/>
    <s v="0051005181"/>
    <s v="10 AM - 7 PM"/>
    <n v="3"/>
    <s v="Not Available"/>
    <s v="CCTV"/>
    <s v="18586"/>
    <d v="2024-10-05T00:00:00"/>
    <n v="10"/>
    <s v="Oct"/>
    <s v="283681"/>
    <s v="Joseph Scott"/>
    <s v="276"/>
    <n v="1518"/>
    <n v="7"/>
    <n v="4250.4000000000015"/>
    <n v="607.20000000000016"/>
    <n v="0.35"/>
    <n v="1487.6400000000003"/>
    <n v="0.35"/>
    <s v="₹4 K"/>
  </r>
  <r>
    <s v="Chhattisgarh"/>
    <s v="Chhattisgarh"/>
    <s v="Kids"/>
    <s v="Jeans"/>
    <s v="98"/>
    <s v="418702"/>
    <s v="Rented"/>
    <d v="2021-01-31T00:00:00"/>
    <n v="1200"/>
    <s v="Robert Davenport"/>
    <s v="M1"/>
    <s v="82656 Jose Coves Apt. 927 Marybury, DC 99313"/>
    <s v="Landline"/>
    <s v="4302495520"/>
    <s v="10 AM - 9 PM"/>
    <n v="11"/>
    <s v="Not Available"/>
    <s v="Alarm"/>
    <s v="94373"/>
    <d v="2024-10-01T00:00:00"/>
    <n v="10"/>
    <s v="Oct"/>
    <s v="840822"/>
    <s v="Todd James"/>
    <s v="339"/>
    <n v="2879"/>
    <n v="3"/>
    <n v="3454.8"/>
    <n v="1151.6000000000001"/>
    <n v="0.28000000000000003"/>
    <n v="967.34400000000016"/>
    <n v="0.28000000000000003"/>
    <s v="₹3 K"/>
  </r>
  <r>
    <s v="Jammu and Kashmir"/>
    <s v="Jammu"/>
    <s v="Kids"/>
    <s v="Jackets"/>
    <s v="17"/>
    <s v="426564"/>
    <s v="Rented"/>
    <d v="2021-08-05T00:00:00"/>
    <n v="1300"/>
    <s v="David Love"/>
    <s v="M30"/>
    <s v="USNS Williams FPO AE 71606"/>
    <s v="Landline"/>
    <s v="4493841485"/>
    <s v="9 AM - 8 PM"/>
    <n v="13"/>
    <s v="Not Available"/>
    <s v="None"/>
    <s v="70075"/>
    <d v="2024-10-26T00:00:00"/>
    <n v="10"/>
    <s v="Oct"/>
    <s v="702614"/>
    <s v="Julia Johnson"/>
    <s v="367"/>
    <n v="1480"/>
    <n v="8"/>
    <n v="4736"/>
    <n v="592"/>
    <n v="0.28000000000000003"/>
    <n v="1326.0800000000002"/>
    <n v="0.28000000000000003"/>
    <s v="₹5 K"/>
  </r>
  <r>
    <s v="Karnataka"/>
    <s v="Bengaluru"/>
    <s v="Kids"/>
    <s v="Jackets"/>
    <s v="34"/>
    <s v="400563"/>
    <s v="Owned"/>
    <d v="2022-11-23T00:00:00"/>
    <n v="950"/>
    <s v="Jason Newton"/>
    <s v="M59"/>
    <s v="9511 Jason Passage Apt. 797 Walkerside, GA 57751"/>
    <s v="Mobile"/>
    <s v="7353401771"/>
    <s v="10 AM - 7 PM"/>
    <n v="10"/>
    <s v="Available"/>
    <s v="None"/>
    <s v="94782"/>
    <d v="2024-10-22T00:00:00"/>
    <n v="10"/>
    <s v="Oct"/>
    <s v="200819"/>
    <s v="Sherry Klein"/>
    <s v="959"/>
    <n v="2919"/>
    <n v="2"/>
    <n v="2335.2000000000003"/>
    <n v="1167.6000000000001"/>
    <n v="0.28000000000000003"/>
    <n v="653.85600000000011"/>
    <n v="0.28000000000000003"/>
    <s v="₹2 K"/>
  </r>
  <r>
    <s v="Gujarat"/>
    <s v="Vadodara"/>
    <s v="Women"/>
    <s v="Skirts"/>
    <s v="92"/>
    <s v="407849"/>
    <s v="Owned"/>
    <d v="2021-09-10T00:00:00"/>
    <n v="800"/>
    <s v="Danielle Hensley"/>
    <s v="M51"/>
    <s v="8776 Leah Isle Apt. 201 North Megan, UT 02245"/>
    <s v="Landline"/>
    <s v="5995493110"/>
    <s v="10 AM - 7 PM"/>
    <n v="6"/>
    <s v="Available"/>
    <s v="None"/>
    <s v="70993"/>
    <d v="2024-10-14T00:00:00"/>
    <n v="10"/>
    <s v="Oct"/>
    <s v="259739"/>
    <s v="Joshua Lewis"/>
    <s v="501"/>
    <n v="2382"/>
    <n v="7"/>
    <n v="6669.6"/>
    <n v="952.80000000000007"/>
    <n v="0.35"/>
    <n v="2334.36"/>
    <n v="0.35"/>
    <s v="₹7 K"/>
  </r>
  <r>
    <s v="Chhattisgarh"/>
    <s v="Chhattisgarh"/>
    <s v="Men"/>
    <s v="Hoodies"/>
    <s v="61"/>
    <s v="420853"/>
    <s v="Owned"/>
    <d v="2020-09-29T00:00:00"/>
    <n v="1000"/>
    <s v="Cole Diaz"/>
    <s v="M38"/>
    <s v="0309 Lynn Point Apt. 028 Lake Gina, NY 59046"/>
    <s v="Landline"/>
    <s v="1104648682"/>
    <s v="9 AM - 8 PM"/>
    <n v="12"/>
    <s v="Not Available"/>
    <s v="CCTV"/>
    <s v="16016"/>
    <d v="2024-10-25T00:00:00"/>
    <n v="10"/>
    <s v="Oct"/>
    <s v="796081"/>
    <s v="Erika Stanton"/>
    <s v="967"/>
    <n v="1097"/>
    <n v="3"/>
    <n v="1316.4"/>
    <n v="438.8"/>
    <n v="0.22"/>
    <n v="289.608"/>
    <n v="0.22"/>
    <s v="₹1 K"/>
  </r>
  <r>
    <s v="Kerala"/>
    <s v="Kochi"/>
    <s v="Women"/>
    <s v="Shirts"/>
    <s v="4"/>
    <s v="435594"/>
    <s v="Owned"/>
    <d v="2021-05-25T00:00:00"/>
    <n v="950"/>
    <s v="Sandra Travis"/>
    <s v="M48"/>
    <s v="341 Christopher Street Suite 211 Davidborough, MD 76723"/>
    <s v="Mobile"/>
    <s v="7212377401"/>
    <s v="11 AM - 8 PM"/>
    <n v="17"/>
    <s v="Available"/>
    <s v="None"/>
    <s v="27631"/>
    <d v="2024-10-15T00:00:00"/>
    <n v="10"/>
    <s v="Oct"/>
    <s v="475931"/>
    <s v="Justin Elliott"/>
    <s v="898"/>
    <n v="2972"/>
    <n v="7"/>
    <n v="8321.6"/>
    <n v="1188.8"/>
    <n v="0.35"/>
    <n v="2912.56"/>
    <n v="0.35"/>
    <s v="₹8 K"/>
  </r>
  <r>
    <s v="Gujarat"/>
    <s v="Ahmedabad"/>
    <s v="Kids"/>
    <s v="T-Shirts"/>
    <s v="90"/>
    <s v="435530"/>
    <s v="Rented"/>
    <d v="2021-08-31T00:00:00"/>
    <n v="1100"/>
    <s v="Kimberly Campbell"/>
    <s v="M71"/>
    <s v="529 Jay Throughway South Sydney, MO 92131"/>
    <s v="Landline"/>
    <s v="0870909313"/>
    <s v="9 AM - 8 PM"/>
    <n v="3"/>
    <s v="Not Available"/>
    <s v="Alarm"/>
    <s v="44290"/>
    <d v="2024-10-19T00:00:00"/>
    <n v="10"/>
    <s v="Oct"/>
    <s v="463540"/>
    <s v="Mark Evans"/>
    <s v="922"/>
    <n v="2285"/>
    <n v="4"/>
    <n v="3656"/>
    <n v="914"/>
    <n v="0.28000000000000003"/>
    <n v="1023.6800000000001"/>
    <n v="0.28000000000000003"/>
    <s v="₹4 K"/>
  </r>
  <r>
    <s v="Haryana"/>
    <s v="Faridabad"/>
    <s v="Men"/>
    <s v="Skirts"/>
    <s v="40"/>
    <s v="408109"/>
    <s v="Rented"/>
    <d v="2020-08-01T00:00:00"/>
    <n v="1000"/>
    <s v="Roger Hamilton"/>
    <s v="M6"/>
    <s v="46930 Angela Path Port Michaelberg, FL 25943"/>
    <s v="Landline"/>
    <s v="3867616793"/>
    <s v="11 AM - 8 PM"/>
    <n v="17"/>
    <s v="Not Available"/>
    <s v="Alarm"/>
    <s v="43411"/>
    <d v="2024-10-09T00:00:00"/>
    <n v="10"/>
    <s v="Oct"/>
    <s v="257602"/>
    <s v="Sarah Crane"/>
    <s v="321"/>
    <n v="2298"/>
    <n v="1"/>
    <n v="919.2"/>
    <n v="919.2"/>
    <n v="0.22"/>
    <n v="202.22400000000002"/>
    <n v="0.22"/>
    <s v="₹919.2"/>
  </r>
  <r>
    <s v="Maharashtra"/>
    <s v="Solapur"/>
    <s v="Kids"/>
    <s v="Pants"/>
    <s v="16"/>
    <s v="404602"/>
    <s v="Owned"/>
    <d v="2020-09-22T00:00:00"/>
    <n v="1400"/>
    <s v="Elizabeth Richardson"/>
    <s v="M15"/>
    <s v="534 Browning Plain Port Jenna, MO 98015"/>
    <s v="Landline"/>
    <s v="1261621851"/>
    <s v="11 AM - 8 PM"/>
    <n v="11"/>
    <s v="Available"/>
    <s v="CCTV"/>
    <s v="58673"/>
    <d v="2024-10-25T00:00:00"/>
    <n v="10"/>
    <s v="Oct"/>
    <s v="467623"/>
    <s v="Jack Smith"/>
    <s v="625"/>
    <n v="2782"/>
    <n v="1"/>
    <n v="1112.8"/>
    <n v="1112.8"/>
    <n v="0.28000000000000003"/>
    <n v="311.584"/>
    <n v="0.28000000000000003"/>
    <s v="₹1 K"/>
  </r>
  <r>
    <s v="Maharashtra"/>
    <s v="Kolhapur"/>
    <s v="Women"/>
    <s v="Pants"/>
    <s v="38"/>
    <s v="401926"/>
    <s v="Owned"/>
    <d v="2021-01-30T00:00:00"/>
    <n v="1400"/>
    <s v="Paul Guzman"/>
    <s v="M60"/>
    <s v="PSC 5767, Box 6664 APO AA 22374"/>
    <s v="Mobile"/>
    <s v="7527611913"/>
    <s v="10 AM - 7 PM"/>
    <n v="17"/>
    <s v="Available"/>
    <s v="CCTV, Alarm"/>
    <s v="15887"/>
    <d v="2024-10-28T00:00:00"/>
    <n v="10"/>
    <s v="Oct"/>
    <s v="874271"/>
    <s v="Dana Johnson"/>
    <s v="486"/>
    <n v="2560"/>
    <n v="5"/>
    <n v="5120"/>
    <n v="1024"/>
    <n v="0.35"/>
    <n v="1792"/>
    <n v="0.35"/>
    <s v="₹5 K"/>
  </r>
  <r>
    <s v="Uttar Pradesh"/>
    <s v="Lucknow"/>
    <s v="Women"/>
    <s v="Shirts"/>
    <s v="21"/>
    <s v="412957"/>
    <s v="Owned"/>
    <d v="2023-11-27T00:00:00"/>
    <n v="1200"/>
    <s v="Alison King"/>
    <s v="M35"/>
    <s v="1979 Jonathan Shore Suite 773 Montoyafurt, AR 97399"/>
    <s v="Landline"/>
    <s v="5853429870"/>
    <s v="10 AM - 9 PM"/>
    <n v="6"/>
    <s v="Not Available"/>
    <s v="Alarm"/>
    <s v="19552"/>
    <d v="2024-10-21T00:00:00"/>
    <n v="10"/>
    <s v="Oct"/>
    <s v="758928"/>
    <s v="Luis Tucker"/>
    <s v="558"/>
    <n v="1876"/>
    <n v="6"/>
    <n v="4502.4000000000015"/>
    <n v="750.4000000000002"/>
    <n v="0.35"/>
    <n v="1575.8400000000004"/>
    <n v="0.35"/>
    <s v="₹5 K"/>
  </r>
  <r>
    <s v="Tamil Nadu"/>
    <s v="Chennai"/>
    <s v="Kids"/>
    <s v="Skirts"/>
    <s v="57"/>
    <s v="404293"/>
    <s v="Owned"/>
    <d v="2021-09-02T00:00:00"/>
    <n v="1000"/>
    <s v="Jeffrey Smith"/>
    <s v="M60"/>
    <s v="20941 Anderson Walk Suite 751 South Gregory, TX 92848"/>
    <s v="Mobile"/>
    <s v="6161369194"/>
    <s v="9 AM - 8 PM"/>
    <n v="20"/>
    <s v="Not Available"/>
    <s v="Alarm"/>
    <s v="16863"/>
    <d v="2024-10-03T00:00:00"/>
    <n v="10"/>
    <s v="Oct"/>
    <s v="498060"/>
    <s v="Eric Henderson"/>
    <s v="810"/>
    <n v="2439"/>
    <n v="7"/>
    <n v="6829.2000000000007"/>
    <n v="975.60000000000014"/>
    <n v="0.28000000000000003"/>
    <n v="1912.1760000000004"/>
    <n v="0.28000000000000003"/>
    <s v="₹7 K"/>
  </r>
  <r>
    <s v="Maharashtra"/>
    <s v="Jalna"/>
    <s v="Men"/>
    <s v="Sweaters"/>
    <s v="27"/>
    <s v="401967"/>
    <s v="Rented"/>
    <d v="2023-03-25T00:00:00"/>
    <n v="950"/>
    <s v="Mark Blake"/>
    <s v="M11"/>
    <s v="3211 Aaron Gardens East Michaelburgh, MA 01900"/>
    <s v="Mobile"/>
    <s v="6195123791"/>
    <s v="10 AM - 7 PM"/>
    <n v="9"/>
    <s v="Available"/>
    <s v="CCTV, Alarm"/>
    <s v="39839"/>
    <d v="2024-10-10T00:00:00"/>
    <n v="10"/>
    <s v="Oct"/>
    <s v="535640"/>
    <s v="Amy Nolan"/>
    <s v="740"/>
    <n v="2708"/>
    <n v="7"/>
    <n v="7582.4000000000015"/>
    <n v="1083.2000000000003"/>
    <n v="0.22"/>
    <n v="1668.1280000000004"/>
    <n v="0.22"/>
    <s v="₹8 K"/>
  </r>
  <r>
    <s v="Maharashtra"/>
    <s v="Thane"/>
    <s v="Men"/>
    <s v="Hoodies"/>
    <s v="66"/>
    <s v="424446"/>
    <s v="Owned"/>
    <d v="2020-12-28T00:00:00"/>
    <n v="1000"/>
    <s v="David Gonzalez"/>
    <s v="M24"/>
    <s v="401 Kim Trafficway Hayesburgh, AL 89035"/>
    <s v="Landline"/>
    <s v="4055932303"/>
    <s v="9 AM - 8 PM"/>
    <n v="15"/>
    <s v="Not Available"/>
    <s v="CCTV"/>
    <s v="87596"/>
    <d v="2024-10-21T00:00:00"/>
    <n v="10"/>
    <s v="Oct"/>
    <s v="605914"/>
    <s v="Paul Garrett"/>
    <s v="655"/>
    <n v="809"/>
    <n v="3"/>
    <n v="970.80000000000007"/>
    <n v="323.60000000000002"/>
    <n v="0.22"/>
    <n v="213.57600000000002"/>
    <n v="0.22"/>
    <s v="₹970.8"/>
  </r>
  <r>
    <s v="West Bengal"/>
    <s v="Kolkata"/>
    <s v="Men"/>
    <s v="Sweaters"/>
    <s v="80"/>
    <s v="430795"/>
    <s v="Owned"/>
    <d v="2023-09-19T00:00:00"/>
    <n v="1200"/>
    <s v="Steven Wang"/>
    <s v="M85"/>
    <s v="7746 Daniel Squares Apt. 892 New Katherineburgh, WY 65887"/>
    <s v="Mobile"/>
    <s v="6526704759"/>
    <s v="10 AM - 9 PM"/>
    <n v="8"/>
    <s v="Not Available"/>
    <s v="Alarm"/>
    <s v="99650"/>
    <d v="2024-10-13T00:00:00"/>
    <n v="10"/>
    <s v="Oct"/>
    <s v="284403"/>
    <s v="Daniel Garcia"/>
    <s v="258"/>
    <n v="1299"/>
    <n v="6"/>
    <n v="3117.6000000000004"/>
    <n v="519.6"/>
    <n v="0.22"/>
    <n v="685.87200000000007"/>
    <n v="0.22"/>
    <s v="₹3 K"/>
  </r>
  <r>
    <s v="Maharashtra"/>
    <s v="Thane"/>
    <s v="Men"/>
    <s v="T-Shirts"/>
    <s v="2"/>
    <s v="414464"/>
    <s v="Owned"/>
    <d v="2021-07-18T00:00:00"/>
    <n v="1400"/>
    <s v="Jeffrey Rodriguez DDS"/>
    <s v="M35"/>
    <s v="0628 Cook Divide West Kyle, FL 55277"/>
    <s v="Mobile"/>
    <s v="9738314836"/>
    <s v="10 AM - 7 PM"/>
    <n v="15"/>
    <s v="Available"/>
    <s v="None"/>
    <s v="34204"/>
    <d v="2024-10-19T00:00:00"/>
    <n v="10"/>
    <s v="Oct"/>
    <s v="371275"/>
    <s v="Randy Johnson"/>
    <s v="344"/>
    <n v="1056"/>
    <n v="5"/>
    <n v="2112"/>
    <n v="422.4"/>
    <n v="0.22"/>
    <n v="464.64"/>
    <n v="0.22"/>
    <s v="₹2 K"/>
  </r>
  <r>
    <s v="Gujarat"/>
    <s v="Vadodara"/>
    <s v="Men"/>
    <s v="Sweaters"/>
    <s v="12"/>
    <s v="412906"/>
    <s v="Owned"/>
    <d v="2024-08-05T00:00:00"/>
    <n v="800"/>
    <s v="Adam Pope"/>
    <s v="M9"/>
    <s v="57202 Collins Brooks Suite 961 Port Christina, SC 36937"/>
    <s v="Landline"/>
    <s v="1460078990"/>
    <s v="10 AM - 9 PM"/>
    <n v="5"/>
    <s v="Available"/>
    <s v="CCTV"/>
    <s v="48371"/>
    <d v="2024-10-18T00:00:00"/>
    <n v="10"/>
    <s v="Oct"/>
    <s v="531402"/>
    <s v="Vernon Valencia"/>
    <s v="687"/>
    <n v="1561"/>
    <n v="3"/>
    <n v="1873.2"/>
    <n v="624.4"/>
    <n v="0.22"/>
    <n v="412.10399999999998"/>
    <n v="0.22"/>
    <s v="₹2 K"/>
  </r>
  <r>
    <s v="Madhya Pradesh"/>
    <s v="Indore"/>
    <s v="Kids"/>
    <s v="Hoodies"/>
    <s v="68"/>
    <s v="421329"/>
    <s v="Owned"/>
    <d v="2023-05-08T00:00:00"/>
    <n v="1400"/>
    <s v="Belinda Johnson"/>
    <s v="M43"/>
    <s v="054 Diana Corners Wilsonfurt, IA 59917"/>
    <s v="Landline"/>
    <s v="1482598545"/>
    <s v="11 AM - 8 PM"/>
    <n v="18"/>
    <s v="Not Available"/>
    <s v="Alarm"/>
    <s v="63904"/>
    <d v="2024-10-26T00:00:00"/>
    <n v="10"/>
    <s v="Oct"/>
    <s v="737438"/>
    <s v="Carlos Meyer"/>
    <s v="949"/>
    <n v="840"/>
    <n v="5"/>
    <n v="1680"/>
    <n v="336"/>
    <n v="0.28000000000000003"/>
    <n v="470.40000000000003"/>
    <n v="0.28000000000000003"/>
    <s v="₹2 K"/>
  </r>
  <r>
    <s v="Uttar Pradesh"/>
    <s v="Noida"/>
    <s v="Men"/>
    <s v="Pants"/>
    <s v="83"/>
    <s v="409256"/>
    <s v="Rented"/>
    <d v="2024-08-07T00:00:00"/>
    <n v="800"/>
    <s v="Michael Cox"/>
    <s v="M9"/>
    <s v="5402 Gregory Mills Connormouth, UT 38436"/>
    <s v="Mobile"/>
    <s v="8846248967"/>
    <s v="11 AM - 8 PM"/>
    <n v="7"/>
    <s v="Not Available"/>
    <s v="None"/>
    <s v="59431"/>
    <d v="2024-10-19T00:00:00"/>
    <n v="10"/>
    <s v="Oct"/>
    <s v="225710"/>
    <s v="Carmen Christian"/>
    <s v="844"/>
    <n v="726"/>
    <n v="3"/>
    <n v="871.2"/>
    <n v="290.40000000000003"/>
    <n v="0.22"/>
    <n v="191.66400000000002"/>
    <n v="0.22"/>
    <s v="₹871.2"/>
  </r>
  <r>
    <s v="Telangana"/>
    <s v="Hyderabad"/>
    <s v="Women"/>
    <s v="Shoes"/>
    <s v="71"/>
    <s v="402346"/>
    <s v="Owned"/>
    <d v="2020-12-06T00:00:00"/>
    <n v="1300"/>
    <s v="Vanessa Patterson"/>
    <s v="M83"/>
    <s v="579 Brandy Parkway Apt. 492 New Lisamouth, FL 23339"/>
    <s v="Mobile"/>
    <s v="8936072635"/>
    <s v="10 AM - 7 PM"/>
    <n v="7"/>
    <s v="Available"/>
    <s v="CCTV, Alarm"/>
    <s v="80430"/>
    <d v="2024-10-15T00:00:00"/>
    <n v="10"/>
    <s v="Oct"/>
    <s v="111124"/>
    <s v="Jonathan Reeves Jr."/>
    <s v="760"/>
    <n v="2649"/>
    <n v="4"/>
    <n v="4238.4000000000015"/>
    <n v="1059.6000000000004"/>
    <n v="0.35"/>
    <n v="1483.4400000000005"/>
    <n v="0.35"/>
    <s v="₹4 K"/>
  </r>
  <r>
    <s v="Telangana"/>
    <s v="Hyderabad"/>
    <s v="Kids"/>
    <s v="T-Shirts"/>
    <s v="75"/>
    <s v="418359"/>
    <s v="Rented"/>
    <d v="2021-06-14T00:00:00"/>
    <n v="1400"/>
    <s v="Mia Mcfarland"/>
    <s v="M38"/>
    <s v="55500 Adams Shoals Stewartborough, IN 36849"/>
    <s v="Landline"/>
    <s v="3047433747"/>
    <s v="10 AM - 7 PM"/>
    <n v="20"/>
    <s v="Not Available"/>
    <s v="Alarm"/>
    <s v="26009"/>
    <d v="2024-10-30T00:00:00"/>
    <n v="10"/>
    <s v="Oct"/>
    <s v="319237"/>
    <s v="Sarah Hall"/>
    <s v="372"/>
    <n v="961"/>
    <n v="3"/>
    <n v="1153.2"/>
    <n v="384.40000000000003"/>
    <n v="0.28000000000000003"/>
    <n v="322.89600000000007"/>
    <n v="0.28000000000000003"/>
    <s v="₹1 K"/>
  </r>
  <r>
    <s v="Tamil Nadu"/>
    <s v="Chennai"/>
    <s v="Men"/>
    <s v="Skirts"/>
    <s v="55"/>
    <s v="428315"/>
    <s v="Rented"/>
    <d v="2020-04-15T00:00:00"/>
    <n v="1000"/>
    <s v="Heather Park"/>
    <s v="M13"/>
    <s v="215 Moreno Point Apt. 417 South Robertchester, NC 61579"/>
    <s v="Landline"/>
    <s v="14275523335"/>
    <s v="11 AM - 8 PM"/>
    <n v="18"/>
    <s v="Not Available"/>
    <s v="Alarm"/>
    <s v="18074"/>
    <d v="2024-10-30T00:00:00"/>
    <n v="10"/>
    <s v="Oct"/>
    <s v="927472"/>
    <s v="Elizabeth Garcia"/>
    <s v="768"/>
    <n v="2291"/>
    <n v="6"/>
    <n v="5498.4000000000015"/>
    <n v="916.4000000000002"/>
    <n v="0.22"/>
    <n v="1209.6480000000004"/>
    <n v="0.22"/>
    <s v="₹5 K"/>
  </r>
  <r>
    <s v="Rajasthan"/>
    <s v="Jaipur"/>
    <s v="Women"/>
    <s v="Dresses"/>
    <s v="59"/>
    <s v="419388"/>
    <s v="Rented"/>
    <d v="2020-05-30T00:00:00"/>
    <n v="1000"/>
    <s v="Michael Greene"/>
    <s v="M23"/>
    <s v="Unit 5118 Box 4632 DPO AE 29933"/>
    <s v="Landline"/>
    <s v="5289588019"/>
    <s v="10 AM - 9 PM"/>
    <n v="5"/>
    <s v="Available"/>
    <s v="CCTV, Alarm"/>
    <s v="79689"/>
    <d v="2024-10-20T00:00:00"/>
    <n v="10"/>
    <s v="Oct"/>
    <s v="252864"/>
    <s v="Nathan Thomas"/>
    <s v="643"/>
    <n v="1844"/>
    <n v="6"/>
    <n v="4425.6000000000004"/>
    <n v="737.6"/>
    <n v="0.35"/>
    <n v="1548.96"/>
    <n v="0.35"/>
    <s v="₹4 K"/>
  </r>
  <r>
    <s v="Tamil Nadu"/>
    <s v="Coimbatore"/>
    <s v="Kids"/>
    <s v="Jackets"/>
    <s v="59"/>
    <s v="437903"/>
    <s v="Owned"/>
    <d v="2021-11-01T00:00:00"/>
    <n v="1300"/>
    <s v="Marie King"/>
    <s v="M86"/>
    <s v="134 James Hollow Suite 835 New Melindaview, NY 06365"/>
    <s v="Landline"/>
    <s v="2152843898"/>
    <s v="10 AM - 7 PM"/>
    <n v="15"/>
    <s v="Not Available"/>
    <s v="None"/>
    <s v="36596"/>
    <d v="2024-10-23T00:00:00"/>
    <n v="10"/>
    <s v="Oct"/>
    <s v="705650"/>
    <s v="Amanda Thornton"/>
    <s v="726"/>
    <n v="1541"/>
    <n v="6"/>
    <n v="3698.4"/>
    <n v="616.4"/>
    <n v="0.28000000000000003"/>
    <n v="1035.5520000000001"/>
    <n v="0.28000000000000003"/>
    <s v="₹4 K"/>
  </r>
  <r>
    <s v="Maharashtra"/>
    <s v="Solapur"/>
    <s v="Kids"/>
    <s v="Jackets"/>
    <s v="20"/>
    <s v="400710"/>
    <s v="Rented"/>
    <d v="2023-07-12T00:00:00"/>
    <n v="1200"/>
    <s v="Catherine Malone"/>
    <s v="M77"/>
    <s v="29383 Michael Village Apt. 754 Sheilaborough, WV 10028"/>
    <s v="Landline"/>
    <s v="5779459426"/>
    <s v="10 AM - 7 PM"/>
    <n v="14"/>
    <s v="Available"/>
    <s v="Alarm"/>
    <s v="73292"/>
    <d v="2024-10-29T00:00:00"/>
    <n v="10"/>
    <s v="Oct"/>
    <s v="545403"/>
    <s v="Gary Jimenez"/>
    <s v="625"/>
    <n v="2704"/>
    <n v="1"/>
    <n v="1081.6000000000001"/>
    <n v="1081.6000000000001"/>
    <n v="0.28000000000000003"/>
    <n v="302.84800000000007"/>
    <n v="0.28000000000000003"/>
    <s v="₹1 K"/>
  </r>
  <r>
    <s v="Tamil Nadu"/>
    <s v="Madurai"/>
    <s v="Men"/>
    <s v="Hoodies"/>
    <s v="32"/>
    <s v="423005"/>
    <s v="Owned"/>
    <d v="2023-08-06T00:00:00"/>
    <n v="1400"/>
    <s v="Cathy Clarke"/>
    <s v="M35"/>
    <s v="48484 Brandi Prairie Apt. 508 North Kristin, NM 27365"/>
    <s v="Landline"/>
    <s v="4266171661"/>
    <s v="11 AM - 8 PM"/>
    <n v="5"/>
    <s v="Not Available"/>
    <s v="None"/>
    <s v="82627"/>
    <d v="2024-10-10T00:00:00"/>
    <n v="10"/>
    <s v="Oct"/>
    <s v="702844"/>
    <s v="Cynthia Anderson"/>
    <s v="951"/>
    <n v="2861"/>
    <n v="5"/>
    <n v="5722"/>
    <n v="1144.4000000000001"/>
    <n v="0.22"/>
    <n v="1258.8399999999999"/>
    <n v="0.22"/>
    <s v="₹6 K"/>
  </r>
  <r>
    <s v="Maharashtra"/>
    <s v="Nagpur"/>
    <s v="Women"/>
    <s v="Sweaters"/>
    <s v="1"/>
    <s v="407200"/>
    <s v="Rented"/>
    <d v="2022-09-10T00:00:00"/>
    <n v="800"/>
    <s v="Amber Young"/>
    <s v="M54"/>
    <s v="06978 Stephen Cape Apt. 882 Katherineburgh, NY 05548"/>
    <s v="Mobile"/>
    <s v="7395292476"/>
    <s v="9 AM - 8 PM"/>
    <n v="12"/>
    <s v="Not Available"/>
    <s v="None"/>
    <s v="64127"/>
    <d v="2024-10-17T00:00:00"/>
    <n v="10"/>
    <s v="Oct"/>
    <s v="539010"/>
    <s v="Sheila Johnson"/>
    <s v="208"/>
    <n v="1631"/>
    <n v="3"/>
    <n v="1957.2"/>
    <n v="652.4"/>
    <n v="0.35"/>
    <n v="685.02"/>
    <n v="0.35"/>
    <s v="₹2 K"/>
  </r>
  <r>
    <s v="Karnataka"/>
    <s v="Bengaluru"/>
    <s v="Women"/>
    <s v="T-Shirts"/>
    <s v="53"/>
    <s v="433487"/>
    <s v="Owned"/>
    <d v="2021-07-10T00:00:00"/>
    <n v="1300"/>
    <s v="Lisa Garner"/>
    <s v="M24"/>
    <s v="2054 Janet Vista Apt. 142 Jesusshire, CT 53012"/>
    <s v="Landline"/>
    <s v="1233387089"/>
    <s v="10 AM - 9 PM"/>
    <n v="18"/>
    <s v="Available"/>
    <s v="CCTV, Alarm"/>
    <s v="92144"/>
    <d v="2024-10-21T00:00:00"/>
    <n v="10"/>
    <s v="Oct"/>
    <s v="145410"/>
    <s v="Penny Padilla"/>
    <s v="533"/>
    <n v="1168"/>
    <n v="5"/>
    <n v="2336"/>
    <n v="467.2"/>
    <n v="0.35"/>
    <n v="817.59999999999991"/>
    <n v="0.35"/>
    <s v="₹2 K"/>
  </r>
  <r>
    <s v="Jharkhand"/>
    <s v="Ranchi"/>
    <s v="Men"/>
    <s v="Jeans"/>
    <s v="76"/>
    <s v="412526"/>
    <s v="Rented"/>
    <d v="2022-09-25T00:00:00"/>
    <n v="1300"/>
    <s v="William Johnson"/>
    <s v="M56"/>
    <s v="773 Gray Spurs Williamsborough, KY 52123"/>
    <s v="Mobile"/>
    <s v="7944257820"/>
    <s v="9 AM - 8 PM"/>
    <n v="4"/>
    <s v="Not Available"/>
    <s v="Alarm"/>
    <s v="21873"/>
    <d v="2024-10-28T00:00:00"/>
    <n v="10"/>
    <s v="Oct"/>
    <s v="973325"/>
    <s v="Ricky Kim"/>
    <s v="489"/>
    <n v="2546"/>
    <n v="3"/>
    <n v="3055.2000000000003"/>
    <n v="1018.4000000000001"/>
    <n v="0.22"/>
    <n v="672.14400000000012"/>
    <n v="0.22"/>
    <s v="₹3 K"/>
  </r>
  <r>
    <s v="Maharashtra"/>
    <s v="Jalna"/>
    <s v="Kids"/>
    <s v="T-Shirts"/>
    <s v="31"/>
    <s v="428610"/>
    <s v="Rented"/>
    <d v="2021-10-06T00:00:00"/>
    <n v="1100"/>
    <s v="Ronald Whitaker"/>
    <s v="M15"/>
    <s v="5441 David Alley New Heidi, WA 25100"/>
    <s v="Landline"/>
    <s v="2656085130"/>
    <s v="11 AM - 8 PM"/>
    <n v="15"/>
    <s v="Not Available"/>
    <s v="CCTV"/>
    <s v="52369"/>
    <d v="2024-10-02T00:00:00"/>
    <n v="10"/>
    <s v="Oct"/>
    <s v="822474"/>
    <s v="Marcus Morris"/>
    <s v="397"/>
    <n v="1308"/>
    <n v="3"/>
    <n v="1569.6000000000001"/>
    <n v="523.20000000000005"/>
    <n v="0.28000000000000003"/>
    <n v="439.48800000000006"/>
    <n v="0.28000000000000003"/>
    <s v="₹2 K"/>
  </r>
  <r>
    <s v="Maharashtra"/>
    <s v="Nashik"/>
    <s v="Kids"/>
    <s v="T-Shirts"/>
    <s v="76"/>
    <s v="439409"/>
    <s v="Owned"/>
    <d v="2021-06-14T00:00:00"/>
    <n v="1200"/>
    <s v="Jennifer Bennett"/>
    <s v="M63"/>
    <s v="2514 Garcia Mission West Elizabethton, CT 41687"/>
    <s v="Landline"/>
    <s v="3477693854"/>
    <s v="10 AM - 9 PM"/>
    <n v="5"/>
    <s v="Available"/>
    <s v="CCTV"/>
    <s v="84149"/>
    <d v="2024-10-21T00:00:00"/>
    <n v="10"/>
    <s v="Oct"/>
    <s v="930964"/>
    <s v="Andrew Webster"/>
    <s v="332"/>
    <n v="1046"/>
    <n v="2"/>
    <n v="836.80000000000007"/>
    <n v="418.40000000000003"/>
    <n v="0.28000000000000003"/>
    <n v="234.30400000000003"/>
    <n v="0.28000000000000003"/>
    <s v="₹836.8"/>
  </r>
  <r>
    <s v="Uttar Pradesh"/>
    <s v="Meerut"/>
    <s v="Men"/>
    <s v="Dresses"/>
    <s v="58"/>
    <s v="435735"/>
    <s v="Owned"/>
    <d v="2022-11-25T00:00:00"/>
    <n v="800"/>
    <s v="Alexandria Dean"/>
    <s v="M25"/>
    <s v="3937 Johnston Path Suite 927 East Stephanie, GA 60436"/>
    <s v="Landline"/>
    <s v="4605557876"/>
    <s v="9 AM - 8 PM"/>
    <n v="7"/>
    <s v="Not Available"/>
    <s v="Alarm"/>
    <s v="14424"/>
    <d v="2024-10-18T00:00:00"/>
    <n v="10"/>
    <s v="Oct"/>
    <s v="935104"/>
    <s v="Harry Myers"/>
    <s v="509"/>
    <n v="2996"/>
    <n v="7"/>
    <n v="8388.8000000000011"/>
    <n v="1198.4000000000001"/>
    <n v="0.22"/>
    <n v="1845.5360000000003"/>
    <n v="0.22"/>
    <s v="₹8 K"/>
  </r>
  <r>
    <s v="Uttar Pradesh"/>
    <s v="Lucknow"/>
    <s v="Kids"/>
    <s v="Jackets"/>
    <s v="58"/>
    <s v="438611"/>
    <s v="Owned"/>
    <d v="2020-06-16T00:00:00"/>
    <n v="1100"/>
    <s v="Cindy Hunter"/>
    <s v="M50"/>
    <s v="822 Castillo Wall Apt. 161 North Samantha, LA 66666"/>
    <s v="Landline"/>
    <s v="5522505337"/>
    <s v="9 AM - 8 PM"/>
    <n v="16"/>
    <s v="Available"/>
    <s v="CCTV"/>
    <s v="25311"/>
    <d v="2024-10-25T00:00:00"/>
    <n v="10"/>
    <s v="Oct"/>
    <s v="196617"/>
    <s v="James Hanson"/>
    <s v="916"/>
    <n v="543"/>
    <n v="4"/>
    <n v="868.80000000000007"/>
    <n v="217.20000000000002"/>
    <n v="0.28000000000000003"/>
    <n v="243.26400000000004"/>
    <n v="0.28000000000000003"/>
    <s v="₹868.8"/>
  </r>
  <r>
    <s v="Maharashtra"/>
    <s v="Solapur"/>
    <s v="Kids"/>
    <s v="Pants"/>
    <s v="42"/>
    <s v="411273"/>
    <s v="Owned"/>
    <d v="2024-01-22T00:00:00"/>
    <n v="800"/>
    <s v="Angela Phillips"/>
    <s v="M25"/>
    <s v="3727 Medina Plains Suite 291 Salashaven, MN 57596"/>
    <s v="Mobile"/>
    <s v="8741241491"/>
    <s v="10 AM - 7 PM"/>
    <n v="3"/>
    <s v="Available"/>
    <s v="Alarm"/>
    <s v="88531"/>
    <d v="2024-10-14T00:00:00"/>
    <n v="10"/>
    <s v="Oct"/>
    <s v="959917"/>
    <s v="David James"/>
    <s v="286"/>
    <n v="2941"/>
    <n v="2"/>
    <n v="2352.8000000000002"/>
    <n v="1176.4000000000001"/>
    <n v="0.28000000000000003"/>
    <n v="658.78400000000011"/>
    <n v="0.28000000000000003"/>
    <s v="₹2 K"/>
  </r>
  <r>
    <s v="Delhi"/>
    <s v="New Delhi"/>
    <s v="Kids"/>
    <s v="Hoodies"/>
    <s v="94"/>
    <s v="437476"/>
    <s v="Rented"/>
    <d v="2021-12-08T00:00:00"/>
    <n v="950"/>
    <s v="Erica Ballard"/>
    <s v="M89"/>
    <s v="13725 Cardenas Lakes Apt. 280 Jonesfort, VT 86827"/>
    <s v="Mobile"/>
    <s v="7755384622"/>
    <s v="9 AM - 8 PM"/>
    <n v="15"/>
    <s v="Available"/>
    <s v="CCTV, Alarm"/>
    <s v="20322"/>
    <d v="2024-10-04T00:00:00"/>
    <n v="10"/>
    <s v="Oct"/>
    <s v="355556"/>
    <s v="Robert Shelton"/>
    <s v="637"/>
    <n v="1957"/>
    <n v="3"/>
    <n v="2348.4"/>
    <n v="782.80000000000007"/>
    <n v="0.28000000000000003"/>
    <n v="657.55200000000013"/>
    <n v="0.28000000000000003"/>
    <s v="₹2 K"/>
  </r>
  <r>
    <s v="Maharashtra"/>
    <s v="Nagpur"/>
    <s v="Kids"/>
    <s v="Tops"/>
    <s v="19"/>
    <s v="436484"/>
    <s v="Rented"/>
    <d v="2020-10-18T00:00:00"/>
    <n v="1000"/>
    <s v="James Neal"/>
    <s v="M49"/>
    <s v="5377 Smith Port Apt. 423 North Elizabethside, CA 93750"/>
    <s v="Landline"/>
    <s v="3582875548"/>
    <s v="10 AM - 9 PM"/>
    <n v="15"/>
    <s v="Available"/>
    <s v="CCTV, Alarm"/>
    <s v="46493"/>
    <d v="2024-10-13T00:00:00"/>
    <n v="10"/>
    <s v="Oct"/>
    <s v="828720"/>
    <s v="Anna Russell"/>
    <s v="708"/>
    <n v="2328"/>
    <n v="3"/>
    <n v="2793.6000000000004"/>
    <n v="931.20000000000016"/>
    <n v="0.28000000000000003"/>
    <n v="782.2080000000002"/>
    <n v="0.28000000000000003"/>
    <s v="₹3 K"/>
  </r>
  <r>
    <s v="West Bengal"/>
    <s v="Kolkata"/>
    <s v="Men"/>
    <s v="Dresses"/>
    <s v="70"/>
    <s v="410755"/>
    <s v="Owned"/>
    <d v="2024-01-12T00:00:00"/>
    <n v="800"/>
    <s v="Paul Thompson"/>
    <s v="M65"/>
    <s v="9159 Michael Trafficway Mackenzieside, WY 13436"/>
    <s v="Landline"/>
    <s v="2365237828"/>
    <s v="11 AM - 8 PM"/>
    <n v="18"/>
    <s v="Available"/>
    <s v="CCTV"/>
    <s v="29704"/>
    <d v="2024-10-03T00:00:00"/>
    <n v="10"/>
    <s v="Oct"/>
    <s v="382699"/>
    <s v="Brittany Kennedy"/>
    <s v="358"/>
    <n v="2014"/>
    <n v="3"/>
    <n v="2416.8000000000002"/>
    <n v="805.6"/>
    <n v="0.22"/>
    <n v="531.69600000000003"/>
    <n v="0.22"/>
    <s v="₹2 K"/>
  </r>
  <r>
    <s v="Puducherry"/>
    <s v="Pondicherry"/>
    <s v="Women"/>
    <s v="Hoodies"/>
    <s v="4"/>
    <s v="420128"/>
    <s v="Rented"/>
    <d v="2022-10-18T00:00:00"/>
    <n v="1000"/>
    <s v="Pamela Tate"/>
    <s v="M31"/>
    <s v="996 Amanda Vista Connieport, OH 67752"/>
    <s v="Mobile"/>
    <s v="9296887047"/>
    <s v="10 AM - 9 PM"/>
    <n v="13"/>
    <s v="Available"/>
    <s v="CCTV"/>
    <s v="31662"/>
    <d v="2024-10-17T00:00:00"/>
    <n v="10"/>
    <s v="Oct"/>
    <s v="123192"/>
    <s v="Michael Mccoy"/>
    <s v="973"/>
    <n v="2445"/>
    <n v="6"/>
    <n v="5868"/>
    <n v="978"/>
    <n v="0.35"/>
    <n v="2053.7999999999997"/>
    <n v="0.35"/>
    <s v="₹6 K"/>
  </r>
  <r>
    <s v="Chandigarh"/>
    <s v="Chandigarh"/>
    <s v="Men"/>
    <s v="Jackets"/>
    <s v="18"/>
    <s v="404257"/>
    <s v="Rented"/>
    <d v="2022-07-27T00:00:00"/>
    <n v="1200"/>
    <s v="Deborah Hamilton"/>
    <s v="M5"/>
    <s v="Unit 6651 Box 5227 DPO AA 13145"/>
    <s v="Landline"/>
    <s v="0097395666"/>
    <s v="10 AM - 9 PM"/>
    <n v="13"/>
    <s v="Available"/>
    <s v="Alarm"/>
    <s v="28719"/>
    <d v="2024-10-14T00:00:00"/>
    <n v="10"/>
    <s v="Oct"/>
    <s v="384717"/>
    <s v="Rebecca Smith"/>
    <s v="370"/>
    <n v="981"/>
    <n v="5"/>
    <n v="1962"/>
    <n v="392.4"/>
    <n v="0.22"/>
    <n v="431.64"/>
    <n v="0.22"/>
    <s v="₹2 K"/>
  </r>
  <r>
    <s v="Tamil Nadu"/>
    <s v="Chennai"/>
    <s v="Men"/>
    <s v="Skirts"/>
    <s v="38"/>
    <s v="416653"/>
    <s v="Rented"/>
    <d v="2020-04-03T00:00:00"/>
    <n v="1000"/>
    <s v="Derek Munoz"/>
    <s v="M37"/>
    <s v="36526 Clark Hill Suite 451 South Lauramouth, OH 90899"/>
    <s v="Mobile"/>
    <s v="9703061626"/>
    <s v="9 AM - 8 PM"/>
    <n v="17"/>
    <s v="Available"/>
    <s v="None"/>
    <s v="35744"/>
    <d v="2024-10-19T00:00:00"/>
    <n v="10"/>
    <s v="Oct"/>
    <s v="693823"/>
    <s v="Tonya Rhodes"/>
    <s v="619"/>
    <n v="2084"/>
    <n v="5"/>
    <n v="4168"/>
    <n v="833.6"/>
    <n v="0.22"/>
    <n v="916.96"/>
    <n v="0.22"/>
    <s v="₹4 K"/>
  </r>
  <r>
    <s v="Tamil Nadu"/>
    <s v="Chennai"/>
    <s v="Men"/>
    <s v="Hoodies"/>
    <s v="51"/>
    <s v="405650"/>
    <s v="Rented"/>
    <d v="2022-01-09T00:00:00"/>
    <n v="1000"/>
    <s v="Ross Hernandez"/>
    <s v="M66"/>
    <s v="975 Murray Crest Elizabethhaven, KS 39574"/>
    <s v="Landline"/>
    <s v="3990679517"/>
    <s v="10 AM - 7 PM"/>
    <n v="13"/>
    <s v="Not Available"/>
    <s v="CCTV"/>
    <s v="86566"/>
    <d v="2024-10-03T00:00:00"/>
    <n v="10"/>
    <s v="Oct"/>
    <s v="983698"/>
    <s v="Kimberly Norris"/>
    <s v="235"/>
    <n v="1686"/>
    <n v="7"/>
    <n v="4720.8"/>
    <n v="674.4"/>
    <n v="0.22"/>
    <n v="1038.576"/>
    <n v="0.22"/>
    <s v="₹5 K"/>
  </r>
  <r>
    <s v="Chandigarh"/>
    <s v="Chandigarh"/>
    <s v="Men"/>
    <s v="Hoodies"/>
    <s v="30"/>
    <s v="422657"/>
    <s v="Rented"/>
    <d v="2023-03-12T00:00:00"/>
    <n v="1400"/>
    <s v="Jennifer Mitchell"/>
    <s v="M37"/>
    <s v="PSC 6859, Box 3760 APO AP 15659"/>
    <s v="Mobile"/>
    <s v="7807238693"/>
    <s v="9 AM - 8 PM"/>
    <n v="19"/>
    <s v="Available"/>
    <s v="CCTV, Alarm"/>
    <s v="45644"/>
    <d v="2024-10-13T00:00:00"/>
    <n v="10"/>
    <s v="Oct"/>
    <s v="955655"/>
    <s v="Carrie Martin"/>
    <s v="216"/>
    <n v="1897"/>
    <n v="8"/>
    <n v="6070.4000000000015"/>
    <n v="758.80000000000018"/>
    <n v="0.22"/>
    <n v="1335.4880000000003"/>
    <n v="0.22"/>
    <s v="₹6 K"/>
  </r>
  <r>
    <s v="Madhya Pradesh"/>
    <s v="Indore"/>
    <s v="Women"/>
    <s v="T-Shirts"/>
    <s v="94"/>
    <s v="403327"/>
    <s v="Owned"/>
    <d v="2021-07-19T00:00:00"/>
    <n v="1100"/>
    <s v="Elizabeth Wilson"/>
    <s v="M76"/>
    <s v="292 Norman Islands Taylorbury, MA 41108"/>
    <s v="Landline"/>
    <s v="1528571920"/>
    <s v="10 AM - 9 PM"/>
    <n v="15"/>
    <s v="Not Available"/>
    <s v="Alarm"/>
    <s v="43990"/>
    <d v="2024-10-31T00:00:00"/>
    <n v="10"/>
    <s v="Oct"/>
    <s v="585782"/>
    <s v="Robert Ali"/>
    <s v="955"/>
    <n v="2505"/>
    <n v="6"/>
    <n v="6012"/>
    <n v="1002"/>
    <n v="0.35"/>
    <n v="2104.1999999999998"/>
    <n v="0.35"/>
    <s v="₹6 K"/>
  </r>
  <r>
    <s v="Madhya Pradesh"/>
    <s v="Indore"/>
    <s v="Women"/>
    <s v="Pants"/>
    <s v="27"/>
    <s v="408344"/>
    <s v="Owned"/>
    <d v="2023-12-04T00:00:00"/>
    <n v="1100"/>
    <s v="Rachael Jones"/>
    <s v="M13"/>
    <s v="629 Samuel Crescent Perezview, TX 44836"/>
    <s v="Mobile"/>
    <s v="8626194321"/>
    <s v="11 AM - 8 PM"/>
    <n v="5"/>
    <s v="Available"/>
    <s v="None"/>
    <s v="86185"/>
    <d v="2024-10-20T00:00:00"/>
    <n v="10"/>
    <s v="Oct"/>
    <s v="852035"/>
    <s v="Robin Henderson"/>
    <s v="933"/>
    <n v="753"/>
    <n v="2"/>
    <n v="602.4"/>
    <n v="301.2"/>
    <n v="0.35"/>
    <n v="210.83999999999997"/>
    <n v="0.35"/>
    <s v="₹602.4"/>
  </r>
  <r>
    <s v="Telangana"/>
    <s v="Hyderabad"/>
    <s v="Kids"/>
    <s v="T-Shirts"/>
    <s v="82"/>
    <s v="402883"/>
    <s v="Owned"/>
    <d v="2022-01-27T00:00:00"/>
    <n v="1000"/>
    <s v="Duane Williams"/>
    <s v="M79"/>
    <s v="0603 Stephen Walk Brandonshire, MD 36997"/>
    <s v="Landline"/>
    <s v="12198390881"/>
    <s v="10 AM - 9 PM"/>
    <n v="18"/>
    <s v="Available"/>
    <s v="CCTV"/>
    <s v="42043"/>
    <d v="2024-10-04T00:00:00"/>
    <n v="10"/>
    <s v="Oct"/>
    <s v="467221"/>
    <s v="Amy Stewart"/>
    <s v="771"/>
    <n v="2487"/>
    <n v="6"/>
    <n v="5968.8"/>
    <n v="994.80000000000007"/>
    <n v="0.28000000000000003"/>
    <n v="1671.2640000000001"/>
    <n v="0.28000000000000003"/>
    <s v="₹6 K"/>
  </r>
  <r>
    <s v="Delhi"/>
    <s v="New Delhi"/>
    <s v="Men"/>
    <s v="Tops"/>
    <s v="77"/>
    <s v="424055"/>
    <s v="Rented"/>
    <d v="2023-09-16T00:00:00"/>
    <n v="1100"/>
    <s v="Nicolas Russell"/>
    <s v="M83"/>
    <s v="8102 Michael Plains New Amandaberg, WY 91488"/>
    <s v="Landline"/>
    <s v="1867732958"/>
    <s v="10 AM - 9 PM"/>
    <n v="6"/>
    <s v="Not Available"/>
    <s v="CCTV, Alarm"/>
    <s v="53668"/>
    <d v="2024-10-15T00:00:00"/>
    <n v="10"/>
    <s v="Oct"/>
    <s v="674471"/>
    <s v="John Reed"/>
    <s v="825"/>
    <n v="2485"/>
    <n v="1"/>
    <n v="994"/>
    <n v="994"/>
    <n v="0.22"/>
    <n v="218.68"/>
    <n v="0.22"/>
    <s v="₹994"/>
  </r>
  <r>
    <s v="Uttar Pradesh"/>
    <s v="Noida"/>
    <s v="Kids"/>
    <s v="Hoodies"/>
    <s v="35"/>
    <s v="402444"/>
    <s v="Rented"/>
    <d v="2020-08-29T00:00:00"/>
    <n v="800"/>
    <s v="Katherine Hess"/>
    <s v="M29"/>
    <s v="3900 Hunt Walk Apt. 473 Theresatown, DC 50576"/>
    <s v="Mobile"/>
    <s v="7337219332"/>
    <s v="9 AM - 8 PM"/>
    <n v="13"/>
    <s v="Available"/>
    <s v="None"/>
    <s v="17427"/>
    <d v="2024-10-10T00:00:00"/>
    <n v="10"/>
    <s v="Oct"/>
    <s v="358887"/>
    <s v="Joshua Coleman"/>
    <s v="288"/>
    <n v="499"/>
    <n v="8"/>
    <n v="1596.8000000000002"/>
    <n v="199.60000000000002"/>
    <n v="0.28000000000000003"/>
    <n v="447.1040000000001"/>
    <n v="0.28000000000000003"/>
    <s v="₹2 K"/>
  </r>
  <r>
    <s v="Gujarat"/>
    <s v="Vadodara"/>
    <s v="Kids"/>
    <s v="Shoes"/>
    <s v="64"/>
    <s v="414712"/>
    <s v="Rented"/>
    <d v="2020-09-19T00:00:00"/>
    <n v="1300"/>
    <s v="Justin Mitchell"/>
    <s v="M60"/>
    <s v="6507 Michael Courts Vegabury, SC 48349"/>
    <s v="Landline"/>
    <s v="4883104001"/>
    <s v="10 AM - 7 PM"/>
    <n v="19"/>
    <s v="Available"/>
    <s v="Alarm"/>
    <s v="64951"/>
    <d v="2024-10-03T00:00:00"/>
    <n v="10"/>
    <s v="Oct"/>
    <s v="387733"/>
    <s v="Heather Rowe"/>
    <s v="579"/>
    <n v="2831"/>
    <n v="7"/>
    <n v="7926.8"/>
    <n v="1132.4000000000001"/>
    <n v="0.28000000000000003"/>
    <n v="2219.5040000000004"/>
    <n v="0.28000000000000003"/>
    <s v="₹8 K"/>
  </r>
  <r>
    <s v="Uttar Pradesh"/>
    <s v="Kanpur"/>
    <s v="Women"/>
    <s v="Jeans"/>
    <s v="38"/>
    <s v="435180"/>
    <s v="Rented"/>
    <d v="2020-07-23T00:00:00"/>
    <n v="800"/>
    <s v="Scott Stevens"/>
    <s v="M27"/>
    <s v="6612 Villegas Plains Suite 619 Caseyhaven, ME 52270"/>
    <s v="Landline"/>
    <s v="5374515881"/>
    <s v="10 AM - 9 PM"/>
    <n v="19"/>
    <s v="Not Available"/>
    <s v="CCTV, Alarm"/>
    <s v="43333"/>
    <d v="2024-10-30T00:00:00"/>
    <n v="10"/>
    <s v="Oct"/>
    <s v="778081"/>
    <s v="Donald Lee"/>
    <s v="645"/>
    <n v="596"/>
    <n v="6"/>
    <n v="1430.4"/>
    <n v="238.4"/>
    <n v="0.35"/>
    <n v="500.64"/>
    <n v="0.35"/>
    <s v="₹1 K"/>
  </r>
  <r>
    <s v="Madhya Pradesh"/>
    <s v="Bhopal"/>
    <s v="Women"/>
    <s v="Shirts"/>
    <s v="60"/>
    <s v="416049"/>
    <s v="Owned"/>
    <d v="2024-05-15T00:00:00"/>
    <n v="950"/>
    <s v="Patricia Brock"/>
    <s v="M33"/>
    <s v="8677 Michael Key West Dwaynefurt, MD 34063"/>
    <s v="Landline"/>
    <s v="0700431033"/>
    <s v="11 AM - 8 PM"/>
    <n v="8"/>
    <s v="Not Available"/>
    <s v="CCTV"/>
    <s v="38355"/>
    <d v="2024-11-17T00:00:00"/>
    <n v="11"/>
    <s v="Nov"/>
    <s v="917117"/>
    <s v="Jody Stewart"/>
    <s v="279"/>
    <n v="1469"/>
    <n v="1"/>
    <n v="587.6"/>
    <n v="587.6"/>
    <n v="0.35"/>
    <n v="205.66"/>
    <n v="0.35"/>
    <s v="₹587.6"/>
  </r>
  <r>
    <s v="Tamil Nadu"/>
    <s v="Coimbatore"/>
    <s v="Men"/>
    <s v="Shoes"/>
    <s v="39"/>
    <s v="438351"/>
    <s v="Owned"/>
    <d v="2023-06-03T00:00:00"/>
    <n v="1300"/>
    <s v="Carla White"/>
    <s v="M35"/>
    <s v="308 Elizabeth Forges West Jamesville, MO 74432"/>
    <s v="Mobile"/>
    <s v="7871694763"/>
    <s v="9 AM - 8 PM"/>
    <n v="9"/>
    <s v="Not Available"/>
    <s v="CCTV, Alarm"/>
    <s v="80019"/>
    <d v="2024-11-09T00:00:00"/>
    <n v="11"/>
    <s v="Nov"/>
    <s v="788411"/>
    <s v="Kelly Barton"/>
    <s v="561"/>
    <n v="1682"/>
    <n v="6"/>
    <n v="4036.8"/>
    <n v="672.80000000000007"/>
    <n v="0.22"/>
    <n v="888.096"/>
    <n v="0.22"/>
    <s v="₹4 K"/>
  </r>
  <r>
    <s v="Jharkhand"/>
    <s v="Ranchi"/>
    <s v="Men"/>
    <s v="Skirts"/>
    <s v="25"/>
    <s v="435701"/>
    <s v="Rented"/>
    <d v="2020-06-19T00:00:00"/>
    <n v="800"/>
    <s v="Marc Taylor"/>
    <s v="M84"/>
    <s v="PSC 8659, Box 8391 APO AA 17496"/>
    <s v="Landline"/>
    <s v="14147126135"/>
    <s v="10 AM - 9 PM"/>
    <n v="4"/>
    <s v="Available"/>
    <s v="CCTV"/>
    <s v="91338"/>
    <d v="2024-11-05T00:00:00"/>
    <n v="11"/>
    <s v="Nov"/>
    <s v="113822"/>
    <s v="Angela Buckley"/>
    <s v="288"/>
    <n v="2519"/>
    <n v="2"/>
    <n v="2015.2"/>
    <n v="1007.6"/>
    <n v="0.22"/>
    <n v="443.34399999999999"/>
    <n v="0.22"/>
    <s v="₹2 K"/>
  </r>
  <r>
    <s v="Andhra Pradesh"/>
    <s v="Visakhapatnam"/>
    <s v="Men"/>
    <s v="Shoes"/>
    <s v="10"/>
    <s v="400259"/>
    <s v="Owned"/>
    <d v="2023-06-19T00:00:00"/>
    <n v="1400"/>
    <s v="Rodney Flowers"/>
    <s v="M29"/>
    <s v="115 Lauren Cove West Scottfort, MD 64508"/>
    <s v="Landline"/>
    <s v="16773954993"/>
    <s v="10 AM - 7 PM"/>
    <n v="6"/>
    <s v="Available"/>
    <s v="CCTV"/>
    <s v="38044"/>
    <d v="2024-11-13T00:00:00"/>
    <n v="11"/>
    <s v="Nov"/>
    <s v="691171"/>
    <s v="Joel Allen"/>
    <s v="510"/>
    <n v="2134"/>
    <n v="5"/>
    <n v="4268"/>
    <n v="853.6"/>
    <n v="0.22"/>
    <n v="938.96"/>
    <n v="0.22"/>
    <s v="₹4 K"/>
  </r>
  <r>
    <s v="Maharashtra"/>
    <s v="Solapur"/>
    <s v="Men"/>
    <s v="Jackets"/>
    <s v="38"/>
    <s v="401962"/>
    <s v="Owned"/>
    <d v="2022-10-03T00:00:00"/>
    <n v="950"/>
    <s v="Mr. Aaron Campbell"/>
    <s v="M90"/>
    <s v="040 Clark Underpass New Juliemouth, CA 77422"/>
    <s v="Landline"/>
    <s v="2415947152"/>
    <s v="10 AM - 7 PM"/>
    <n v="3"/>
    <s v="Not Available"/>
    <s v="CCTV, Alarm"/>
    <s v="23907"/>
    <d v="2024-11-16T00:00:00"/>
    <n v="11"/>
    <s v="Nov"/>
    <s v="908509"/>
    <s v="Jessica Wade"/>
    <s v="414"/>
    <n v="2961"/>
    <n v="2"/>
    <n v="2368.8000000000002"/>
    <n v="1184.4000000000001"/>
    <n v="0.22"/>
    <n v="521.13600000000008"/>
    <n v="0.22"/>
    <s v="₹2 K"/>
  </r>
  <r>
    <s v="Tamil Nadu"/>
    <s v="Coimbatore"/>
    <s v="Women"/>
    <s v="Shirts"/>
    <s v="78"/>
    <s v="425488"/>
    <s v="Rented"/>
    <d v="2023-06-26T00:00:00"/>
    <n v="800"/>
    <s v="Vanessa Black"/>
    <s v="M49"/>
    <s v="396 James Shores West Haley, ND 67486"/>
    <s v="Landline"/>
    <s v="1428508596"/>
    <s v="9 AM - 8 PM"/>
    <n v="18"/>
    <s v="Not Available"/>
    <s v="CCTV, Alarm"/>
    <s v="19993"/>
    <d v="2024-11-24T00:00:00"/>
    <n v="11"/>
    <s v="Nov"/>
    <s v="300708"/>
    <s v="Douglas Martinez"/>
    <s v="338"/>
    <n v="2564"/>
    <n v="6"/>
    <n v="6153.6"/>
    <n v="1025.6000000000001"/>
    <n v="0.35"/>
    <n v="2153.7599999999998"/>
    <n v="0.35"/>
    <s v="₹6 K"/>
  </r>
  <r>
    <s v="Maharashtra"/>
    <s v="Nagpur"/>
    <s v="Women"/>
    <s v="Skirts"/>
    <s v="93"/>
    <s v="411451"/>
    <s v="Owned"/>
    <d v="2024-03-14T00:00:00"/>
    <n v="1100"/>
    <s v="Sarah Taylor"/>
    <s v="M39"/>
    <s v="25683 Chambers Track Suite 518 Lake Richardfurt, OH 91137"/>
    <s v="Mobile"/>
    <s v="7457070608"/>
    <s v="10 AM - 9 PM"/>
    <n v="14"/>
    <s v="Not Available"/>
    <s v="Alarm"/>
    <s v="83142"/>
    <d v="2024-11-04T00:00:00"/>
    <n v="11"/>
    <s v="Nov"/>
    <s v="234538"/>
    <s v="Wendy Smith"/>
    <s v="405"/>
    <n v="2976"/>
    <n v="8"/>
    <n v="9523.2000000000007"/>
    <n v="1190.4000000000001"/>
    <n v="0.35"/>
    <n v="3333.12"/>
    <n v="0.35"/>
    <s v="₹10 K"/>
  </r>
  <r>
    <s v="Kerala"/>
    <s v="Kochi"/>
    <s v="Kids"/>
    <s v="Shoes"/>
    <s v="53"/>
    <s v="417108"/>
    <s v="Rented"/>
    <d v="2023-07-31T00:00:00"/>
    <n v="1400"/>
    <s v="Joshua Clark"/>
    <s v="M99"/>
    <s v="562 Tiffany Way Apt. 730 Martinton, VA 24771"/>
    <s v="Landline"/>
    <s v="4342700582"/>
    <s v="9 AM - 8 PM"/>
    <n v="16"/>
    <s v="Available"/>
    <s v="Alarm"/>
    <s v="98771"/>
    <d v="2024-11-06T00:00:00"/>
    <n v="11"/>
    <s v="Nov"/>
    <s v="474520"/>
    <s v="Keith Novak"/>
    <s v="549"/>
    <n v="2244"/>
    <n v="5"/>
    <n v="4488"/>
    <n v="897.6"/>
    <n v="0.28000000000000003"/>
    <n v="1256.6400000000001"/>
    <n v="0.28000000000000003"/>
    <s v="₹4 K"/>
  </r>
  <r>
    <s v="Gujarat"/>
    <s v="Ahmedabad"/>
    <s v="Men"/>
    <s v="Tops"/>
    <s v="74"/>
    <s v="411835"/>
    <s v="Rented"/>
    <d v="2024-07-21T00:00:00"/>
    <n v="1400"/>
    <s v="Christine Montgomery"/>
    <s v="M28"/>
    <s v="30497 Megan Cliff Lake Marcia, MN 21495"/>
    <s v="Mobile"/>
    <s v="8193791220"/>
    <s v="11 AM - 8 PM"/>
    <n v="5"/>
    <s v="Not Available"/>
    <s v="CCTV, Alarm"/>
    <s v="60043"/>
    <d v="2024-11-19T00:00:00"/>
    <n v="11"/>
    <s v="Nov"/>
    <s v="184039"/>
    <s v="Mr. Brian Evans"/>
    <s v="630"/>
    <n v="2718"/>
    <n v="2"/>
    <n v="2174.4"/>
    <n v="1087.2"/>
    <n v="0.22"/>
    <n v="478.36799999999999"/>
    <n v="0.22"/>
    <s v="₹2 K"/>
  </r>
  <r>
    <s v="Tamil Nadu"/>
    <s v="Madurai"/>
    <s v="Kids"/>
    <s v="Tops"/>
    <s v="28"/>
    <s v="431115"/>
    <s v="Owned"/>
    <d v="2020-10-25T00:00:00"/>
    <n v="1000"/>
    <s v="Sarah Saunders"/>
    <s v="M10"/>
    <s v="81131 Wilson Canyon Johnland, VT 34566"/>
    <s v="Landline"/>
    <s v="0738996112"/>
    <s v="11 AM - 8 PM"/>
    <n v="16"/>
    <s v="Not Available"/>
    <s v="CCTV, Alarm"/>
    <s v="45909"/>
    <d v="2024-11-21T00:00:00"/>
    <n v="11"/>
    <s v="Nov"/>
    <s v="193457"/>
    <s v="Jennifer French"/>
    <s v="780"/>
    <n v="1576"/>
    <n v="2"/>
    <n v="1260.8000000000002"/>
    <n v="630.40000000000009"/>
    <n v="0.28000000000000003"/>
    <n v="353.02400000000006"/>
    <n v="0.28000000000000003"/>
    <s v="₹1 K"/>
  </r>
  <r>
    <s v="Maharashtra"/>
    <s v="Kolhapur"/>
    <s v="Men"/>
    <s v="T-Shirts"/>
    <s v="5"/>
    <s v="413268"/>
    <s v="Owned"/>
    <d v="2021-01-23T00:00:00"/>
    <n v="1100"/>
    <s v="John Ward"/>
    <s v="M97"/>
    <s v="9245 Salas Court Suite 569 North Ashley, ND 30608"/>
    <s v="Landline"/>
    <s v="1566905502"/>
    <s v="10 AM - 7 PM"/>
    <n v="3"/>
    <s v="Available"/>
    <s v="CCTV, Alarm"/>
    <s v="52179"/>
    <d v="2024-11-08T00:00:00"/>
    <n v="11"/>
    <s v="Nov"/>
    <s v="264828"/>
    <s v="Mark Gallegos"/>
    <s v="701"/>
    <n v="1329"/>
    <n v="4"/>
    <n v="2126.4"/>
    <n v="531.6"/>
    <n v="0.22"/>
    <n v="467.80800000000005"/>
    <n v="0.22"/>
    <s v="₹2 K"/>
  </r>
  <r>
    <s v="Andhra Pradesh"/>
    <s v="Visakhapatnam"/>
    <s v="Women"/>
    <s v="Sweaters"/>
    <s v="59"/>
    <s v="430422"/>
    <s v="Owned"/>
    <d v="2022-01-05T00:00:00"/>
    <n v="1000"/>
    <s v="Anthony Jackson"/>
    <s v="M17"/>
    <s v="7637 Valdez Cliffs Suite 820 Torresside, OR 01166"/>
    <s v="Landline"/>
    <s v="3091646125"/>
    <s v="11 AM - 8 PM"/>
    <n v="16"/>
    <s v="Not Available"/>
    <s v="None"/>
    <s v="53887"/>
    <d v="2024-11-01T00:00:00"/>
    <n v="11"/>
    <s v="Nov"/>
    <s v="124535"/>
    <s v="Jeremy Hill"/>
    <s v="569"/>
    <n v="1267"/>
    <n v="8"/>
    <n v="4054.4"/>
    <n v="506.8"/>
    <n v="0.35"/>
    <n v="1419.04"/>
    <n v="0.35"/>
    <s v="₹4 K"/>
  </r>
  <r>
    <s v="Jharkhand"/>
    <s v="Ranchi"/>
    <s v="Men"/>
    <s v="Shoes"/>
    <s v="53"/>
    <s v="435499"/>
    <s v="Owned"/>
    <d v="2024-11-20T00:00:00"/>
    <n v="1400"/>
    <s v="Cynthia Simpson"/>
    <s v="M21"/>
    <s v="Unit 5210 Box 1060 DPO AE 52585"/>
    <s v="Landline"/>
    <s v="0842698977"/>
    <s v="10 AM - 9 PM"/>
    <n v="11"/>
    <s v="Available"/>
    <s v="CCTV, Alarm"/>
    <s v="96357"/>
    <d v="2024-11-01T00:00:00"/>
    <n v="11"/>
    <s v="Nov"/>
    <s v="841908"/>
    <s v="Jean Murphy"/>
    <s v="941"/>
    <n v="2502"/>
    <n v="1"/>
    <n v="1000.8000000000001"/>
    <n v="1000.8000000000001"/>
    <n v="0.22"/>
    <n v="220.17600000000002"/>
    <n v="0.22"/>
    <s v="₹1 K"/>
  </r>
  <r>
    <s v="Maharashtra"/>
    <s v="Satara"/>
    <s v="Kids"/>
    <s v="Shirts"/>
    <s v="68"/>
    <s v="404335"/>
    <s v="Owned"/>
    <d v="2022-05-24T00:00:00"/>
    <n v="800"/>
    <s v="Melissa Rose"/>
    <s v="M75"/>
    <s v="1695 Michael Streets Suite 939 Aprilmouth, TX 66706"/>
    <s v="Mobile"/>
    <s v="7614003484"/>
    <s v="9 AM - 8 PM"/>
    <n v="3"/>
    <s v="Not Available"/>
    <s v="CCTV"/>
    <s v="85065"/>
    <d v="2024-11-21T00:00:00"/>
    <n v="11"/>
    <s v="Nov"/>
    <s v="127219"/>
    <s v="Erin Beard"/>
    <s v="734"/>
    <n v="2911"/>
    <n v="3"/>
    <n v="3493.2000000000003"/>
    <n v="1164.4000000000001"/>
    <n v="0.28000000000000003"/>
    <n v="978.09600000000012"/>
    <n v="0.28000000000000003"/>
    <s v="₹3 K"/>
  </r>
  <r>
    <s v="Madhya Pradesh"/>
    <s v="Indore"/>
    <s v="Men"/>
    <s v="Shirts"/>
    <s v="32"/>
    <s v="435377"/>
    <s v="Owned"/>
    <d v="2020-07-22T00:00:00"/>
    <n v="1300"/>
    <s v="Richard Mckinney"/>
    <s v="M93"/>
    <s v="2656 Coleman Overpass Suite 132 East Samanthaberg, OR 10166"/>
    <s v="Mobile"/>
    <s v="8061843014"/>
    <s v="10 AM - 7 PM"/>
    <n v="19"/>
    <s v="Not Available"/>
    <s v="CCTV"/>
    <s v="81586"/>
    <d v="2024-11-09T00:00:00"/>
    <n v="11"/>
    <s v="Nov"/>
    <s v="922112"/>
    <s v="Tracy Clark"/>
    <s v="783"/>
    <n v="2010"/>
    <n v="1"/>
    <n v="804"/>
    <n v="804"/>
    <n v="0.22"/>
    <n v="176.88"/>
    <n v="0.22"/>
    <s v="₹804"/>
  </r>
  <r>
    <s v="Tamil Nadu"/>
    <s v="Madurai"/>
    <s v="Kids"/>
    <s v="Pants"/>
    <s v="20"/>
    <s v="417261"/>
    <s v="Owned"/>
    <d v="2021-07-28T00:00:00"/>
    <n v="800"/>
    <s v="George Taylor"/>
    <s v="M49"/>
    <s v="3200 Tiffany Manors Gonzalezview, IL 80981"/>
    <s v="Landline"/>
    <s v="1674078756"/>
    <s v="10 AM - 7 PM"/>
    <n v="15"/>
    <s v="Not Available"/>
    <s v="CCTV, Alarm"/>
    <s v="66319"/>
    <d v="2024-11-11T00:00:00"/>
    <n v="11"/>
    <s v="Nov"/>
    <s v="800948"/>
    <s v="Christopher Hansen"/>
    <s v="487"/>
    <n v="2685"/>
    <n v="1"/>
    <n v="1074"/>
    <n v="1074"/>
    <n v="0.28000000000000003"/>
    <n v="300.72000000000003"/>
    <n v="0.28000000000000003"/>
    <s v="₹1 K"/>
  </r>
  <r>
    <s v="Gujarat"/>
    <s v="Vadodara"/>
    <s v="Men"/>
    <s v="Tops"/>
    <s v="17"/>
    <s v="416153"/>
    <s v="Rented"/>
    <d v="2022-04-20T00:00:00"/>
    <n v="950"/>
    <s v="Terri Braun"/>
    <s v="M81"/>
    <s v="38131 Fleming Trail Apt. 453 Lake Scottborough, NH 94480"/>
    <s v="Landline"/>
    <s v="15249842663"/>
    <s v="11 AM - 8 PM"/>
    <n v="18"/>
    <s v="Available"/>
    <s v="CCTV"/>
    <s v="58794"/>
    <d v="2024-11-11T00:00:00"/>
    <n v="11"/>
    <s v="Nov"/>
    <s v="762436"/>
    <s v="Kimberly Watson"/>
    <s v="469"/>
    <n v="2352"/>
    <n v="2"/>
    <n v="1881.6000000000001"/>
    <n v="940.80000000000007"/>
    <n v="0.22"/>
    <n v="413.95200000000006"/>
    <n v="0.22"/>
    <s v="₹2 K"/>
  </r>
  <r>
    <s v="Karnataka"/>
    <s v="Mysuru"/>
    <s v="Kids"/>
    <s v="Tops"/>
    <s v="40"/>
    <s v="434306"/>
    <s v="Owned"/>
    <d v="2022-07-15T00:00:00"/>
    <n v="1100"/>
    <s v="Andrew Bond"/>
    <s v="M25"/>
    <s v="33804 King Mall Apt. 628 Brownborough, FL 16637"/>
    <s v="Mobile"/>
    <s v="8108276336"/>
    <s v="10 AM - 9 PM"/>
    <n v="5"/>
    <s v="Available"/>
    <s v="CCTV, Alarm"/>
    <s v="94791"/>
    <d v="2024-11-06T00:00:00"/>
    <n v="11"/>
    <s v="Nov"/>
    <s v="378488"/>
    <s v="Dennis Blake"/>
    <s v="557"/>
    <n v="2537"/>
    <n v="2"/>
    <n v="2029.6000000000001"/>
    <n v="1014.8000000000001"/>
    <n v="0.28000000000000003"/>
    <n v="568.28800000000012"/>
    <n v="0.28000000000000003"/>
    <s v="₹2 K"/>
  </r>
  <r>
    <s v="Maharashtra"/>
    <s v="Nashik"/>
    <s v="Women"/>
    <s v="Sweaters"/>
    <s v="35"/>
    <s v="404162"/>
    <s v="Owned"/>
    <d v="2023-11-04T00:00:00"/>
    <n v="950"/>
    <s v="Scott Vega"/>
    <s v="M68"/>
    <s v="702 Estes Ridges Apt. 272 Stevensview, NV 25297"/>
    <s v="Mobile"/>
    <s v="6974275253"/>
    <s v="11 AM - 8 PM"/>
    <n v="17"/>
    <s v="Not Available"/>
    <s v="CCTV, Alarm"/>
    <s v="38858"/>
    <d v="2024-11-15T00:00:00"/>
    <n v="11"/>
    <s v="Nov"/>
    <s v="552087"/>
    <s v="Jessica Miller"/>
    <s v="919"/>
    <n v="2329"/>
    <n v="3"/>
    <n v="2794.8"/>
    <n v="931.6"/>
    <n v="0.35"/>
    <n v="978.18"/>
    <n v="0.35"/>
    <s v="₹3 K"/>
  </r>
  <r>
    <s v="Delhi"/>
    <s v="New Delhi"/>
    <s v="Women"/>
    <s v="Tops"/>
    <s v="17"/>
    <s v="400608"/>
    <s v="Owned"/>
    <d v="2024-06-05T00:00:00"/>
    <n v="1400"/>
    <s v="Nancy Sullivan"/>
    <s v="M79"/>
    <s v="23719 Matthew Heights Christinastad, MI 68751"/>
    <s v="Landline"/>
    <s v="13939641861"/>
    <s v="10 AM - 7 PM"/>
    <n v="7"/>
    <s v="Available"/>
    <s v="CCTV, Alarm"/>
    <s v="63876"/>
    <d v="2024-11-21T00:00:00"/>
    <n v="11"/>
    <s v="Nov"/>
    <s v="579236"/>
    <s v="Tiffany Oliver"/>
    <s v="539"/>
    <n v="2129"/>
    <n v="3"/>
    <n v="2554.8000000000002"/>
    <n v="851.6"/>
    <n v="0.35"/>
    <n v="894.18000000000006"/>
    <n v="0.35"/>
    <s v="₹3 K"/>
  </r>
  <r>
    <s v="Uttar Pradesh"/>
    <s v="Agra"/>
    <s v="Kids"/>
    <s v="T-Shirts"/>
    <s v="55"/>
    <s v="424076"/>
    <s v="Owned"/>
    <d v="2022-11-15T00:00:00"/>
    <n v="1300"/>
    <s v="Jennifer Escobar"/>
    <s v="M35"/>
    <s v="0789 Kenneth Lock Apt. 456 Port Krista, MT 79787"/>
    <s v="Landline"/>
    <s v="0366296842"/>
    <s v="10 AM - 7 PM"/>
    <n v="12"/>
    <s v="Not Available"/>
    <s v="CCTV, Alarm"/>
    <s v="97975"/>
    <d v="2024-11-13T00:00:00"/>
    <n v="11"/>
    <s v="Nov"/>
    <s v="369907"/>
    <s v="Christopher Klein"/>
    <s v="483"/>
    <n v="1930"/>
    <n v="4"/>
    <n v="3088"/>
    <n v="772"/>
    <n v="0.28000000000000003"/>
    <n v="864.6400000000001"/>
    <n v="0.28000000000000003"/>
    <s v="₹3 K"/>
  </r>
  <r>
    <s v="Puducherry"/>
    <s v="Pondicherry"/>
    <s v="Women"/>
    <s v="Dresses"/>
    <s v="7"/>
    <s v="400723"/>
    <s v="Owned"/>
    <d v="2020-03-18T00:00:00"/>
    <n v="1400"/>
    <s v="Mr. Ryan Carr"/>
    <s v="M76"/>
    <s v="24403 Nelson Club Arnoldborough, MO 03753"/>
    <s v="Landline"/>
    <s v="5466527932"/>
    <s v="10 AM - 9 PM"/>
    <n v="6"/>
    <s v="Available"/>
    <s v="Alarm"/>
    <s v="59979"/>
    <d v="2024-11-19T00:00:00"/>
    <n v="11"/>
    <s v="Nov"/>
    <s v="385118"/>
    <s v="Christopher Henderson"/>
    <s v="399"/>
    <n v="2358"/>
    <n v="7"/>
    <n v="6602.4000000000015"/>
    <n v="943.20000000000016"/>
    <n v="0.35"/>
    <n v="2310.84"/>
    <n v="0.35"/>
    <s v="₹7 K"/>
  </r>
  <r>
    <s v="Bihar"/>
    <s v="Patna"/>
    <s v="Women"/>
    <s v="Shirts"/>
    <s v="29"/>
    <s v="436372"/>
    <s v="Rented"/>
    <d v="2021-04-03T00:00:00"/>
    <n v="950"/>
    <s v="Lydia Howard"/>
    <s v="M50"/>
    <s v="9530 Jennifer Road Donaldmouth, AR 70767"/>
    <s v="Landline"/>
    <s v="4337980634"/>
    <s v="10 AM - 7 PM"/>
    <n v="16"/>
    <s v="Available"/>
    <s v="Alarm"/>
    <s v="17172"/>
    <d v="2024-11-12T00:00:00"/>
    <n v="11"/>
    <s v="Nov"/>
    <s v="201494"/>
    <s v="Michael Woodward"/>
    <s v="759"/>
    <n v="2218"/>
    <n v="1"/>
    <n v="887.2"/>
    <n v="887.2"/>
    <n v="0.35"/>
    <n v="310.52"/>
    <n v="0.35"/>
    <s v="₹887.2"/>
  </r>
  <r>
    <s v="Chhattisgarh"/>
    <s v="Chhattisgarh"/>
    <s v="Women"/>
    <s v="Dresses"/>
    <s v="51"/>
    <s v="436362"/>
    <s v="Owned"/>
    <d v="2022-12-15T00:00:00"/>
    <n v="1100"/>
    <s v="Cindy King"/>
    <s v="M15"/>
    <s v="63186 Keith Springs New John, DE 67831"/>
    <s v="Landline"/>
    <s v="16451985267"/>
    <s v="10 AM - 9 PM"/>
    <n v="4"/>
    <s v="Not Available"/>
    <s v="Alarm"/>
    <s v="65378"/>
    <d v="2024-11-23T00:00:00"/>
    <n v="11"/>
    <s v="Nov"/>
    <s v="763005"/>
    <s v="Michelle Jacobs"/>
    <s v="397"/>
    <n v="1731"/>
    <n v="6"/>
    <n v="4154.4000000000015"/>
    <n v="692.4000000000002"/>
    <n v="0.35"/>
    <n v="1454.0400000000004"/>
    <n v="0.35"/>
    <s v="₹4 K"/>
  </r>
  <r>
    <s v="Rajasthan"/>
    <s v="Jaipur"/>
    <s v="Women"/>
    <s v="Shoes"/>
    <s v="32"/>
    <s v="433102"/>
    <s v="Rented"/>
    <d v="2021-05-28T00:00:00"/>
    <n v="950"/>
    <s v="Brandy Lewis"/>
    <s v="M75"/>
    <s v="710 Mcmahon Squares Apt. 849 Phelpsview, WV 41971"/>
    <s v="Mobile"/>
    <s v="6800236833"/>
    <s v="10 AM - 7 PM"/>
    <n v="12"/>
    <s v="Not Available"/>
    <s v="Alarm"/>
    <s v="49469"/>
    <d v="2024-11-01T00:00:00"/>
    <n v="11"/>
    <s v="Nov"/>
    <s v="691141"/>
    <s v="Stephanie Chavez"/>
    <s v="968"/>
    <n v="1743"/>
    <n v="1"/>
    <n v="697.2"/>
    <n v="697.2"/>
    <n v="0.35"/>
    <n v="244.02"/>
    <n v="0.35"/>
    <s v="₹697.2"/>
  </r>
  <r>
    <s v="Maharashtra"/>
    <s v="Jalna"/>
    <s v="Women"/>
    <s v="Skirts"/>
    <s v="5"/>
    <s v="429582"/>
    <s v="Owned"/>
    <d v="2022-12-23T00:00:00"/>
    <n v="1200"/>
    <s v="Sandra Torres"/>
    <s v="M53"/>
    <s v="2778 Rachel Coves Joannemouth, NJ 70114"/>
    <s v="Landline"/>
    <s v="1897568711"/>
    <s v="10 AM - 7 PM"/>
    <n v="13"/>
    <s v="Available"/>
    <s v="CCTV"/>
    <s v="15036"/>
    <d v="2024-11-17T00:00:00"/>
    <n v="11"/>
    <s v="Nov"/>
    <s v="123623"/>
    <s v="Lisa Hart"/>
    <s v="231"/>
    <n v="652"/>
    <n v="4"/>
    <n v="1043.2"/>
    <n v="260.8"/>
    <n v="0.35"/>
    <n v="365.12"/>
    <n v="0.35"/>
    <s v="₹1 K"/>
  </r>
  <r>
    <s v="Jharkhand"/>
    <s v="Ranchi"/>
    <s v="Kids"/>
    <s v="Hoodies"/>
    <s v="76"/>
    <s v="420961"/>
    <s v="Rented"/>
    <d v="2020-05-08T00:00:00"/>
    <n v="1300"/>
    <s v="Laurie Edwards"/>
    <s v="M24"/>
    <s v="0400 Scott Fall West Kimberlymouth, MI 29795"/>
    <s v="Landline"/>
    <s v="1591121068"/>
    <s v="10 AM - 7 PM"/>
    <n v="11"/>
    <s v="Not Available"/>
    <s v="CCTV"/>
    <s v="76073"/>
    <d v="2024-11-23T00:00:00"/>
    <n v="11"/>
    <s v="Nov"/>
    <s v="146535"/>
    <s v="Samuel Torres"/>
    <s v="991"/>
    <n v="2625"/>
    <n v="4"/>
    <n v="4200"/>
    <n v="1050"/>
    <n v="0.28000000000000003"/>
    <n v="1176"/>
    <n v="0.28000000000000003"/>
    <s v="₹4 K"/>
  </r>
  <r>
    <s v="Rajasthan"/>
    <s v="Jaipur"/>
    <s v="Men"/>
    <s v="Tops"/>
    <s v="23"/>
    <s v="402909"/>
    <s v="Rented"/>
    <d v="2022-11-04T00:00:00"/>
    <n v="1000"/>
    <s v="Maria Clark"/>
    <s v="M39"/>
    <s v="USCGC Hall FPO AA 72729"/>
    <s v="Mobile"/>
    <s v="9544884851"/>
    <s v="10 AM - 9 PM"/>
    <n v="20"/>
    <s v="Not Available"/>
    <s v="Alarm"/>
    <s v="74742"/>
    <d v="2024-11-13T00:00:00"/>
    <n v="11"/>
    <s v="Nov"/>
    <s v="877841"/>
    <s v="Joshua Ortiz"/>
    <s v="423"/>
    <n v="1200"/>
    <n v="7"/>
    <n v="3360"/>
    <n v="480"/>
    <n v="0.22"/>
    <n v="739.2"/>
    <n v="0.22"/>
    <s v="₹3 K"/>
  </r>
  <r>
    <s v="Jammu and Kashmir"/>
    <s v="Jammu"/>
    <s v="Men"/>
    <s v="Jackets"/>
    <s v="18"/>
    <s v="402926"/>
    <s v="Rented"/>
    <d v="2020-02-24T00:00:00"/>
    <n v="950"/>
    <s v="Matthew Lowery"/>
    <s v="M81"/>
    <s v="USS Cox FPO AP 42229"/>
    <s v="Landline"/>
    <s v="0928848667"/>
    <s v="9 AM - 8 PM"/>
    <n v="20"/>
    <s v="Available"/>
    <s v="CCTV, Alarm"/>
    <s v="98004"/>
    <d v="2024-11-03T00:00:00"/>
    <n v="11"/>
    <s v="Nov"/>
    <s v="607924"/>
    <s v="David Bentley"/>
    <s v="874"/>
    <n v="2840"/>
    <n v="6"/>
    <n v="6816"/>
    <n v="1136"/>
    <n v="0.22"/>
    <n v="1499.52"/>
    <n v="0.22"/>
    <s v="₹7 K"/>
  </r>
  <r>
    <s v="Gujarat"/>
    <s v="Vadodara"/>
    <s v="Men"/>
    <s v="Jeans"/>
    <s v="54"/>
    <s v="424066"/>
    <s v="Rented"/>
    <d v="2022-06-21T00:00:00"/>
    <n v="1200"/>
    <s v="David Leblanc"/>
    <s v="M73"/>
    <s v="1336 Diane Well Apt. 401 Gallowayburgh, AL 82857"/>
    <s v="Landline"/>
    <s v="1897484302"/>
    <s v="9 AM - 8 PM"/>
    <n v="16"/>
    <s v="Not Available"/>
    <s v="None"/>
    <s v="27665"/>
    <d v="2024-11-08T00:00:00"/>
    <n v="11"/>
    <s v="Nov"/>
    <s v="906376"/>
    <s v="Laura Jones"/>
    <s v="792"/>
    <n v="1663"/>
    <n v="6"/>
    <n v="3991.2000000000003"/>
    <n v="665.2"/>
    <n v="0.22"/>
    <n v="878.06400000000008"/>
    <n v="0.22"/>
    <s v="₹4 K"/>
  </r>
  <r>
    <s v="Jammu and Kashmir"/>
    <s v="Jammu"/>
    <s v="Women"/>
    <s v="Shoes"/>
    <s v="40"/>
    <s v="432992"/>
    <s v="Rented"/>
    <d v="2024-04-04T00:00:00"/>
    <n v="1400"/>
    <s v="James Collins"/>
    <s v="M16"/>
    <s v="656 Schmidt River Apt. 909 Carterburgh, SD 89038"/>
    <s v="Landline"/>
    <s v="1741268801"/>
    <s v="11 AM - 8 PM"/>
    <n v="14"/>
    <s v="Not Available"/>
    <s v="CCTV, Alarm"/>
    <s v="30297"/>
    <d v="2024-11-17T00:00:00"/>
    <n v="11"/>
    <s v="Nov"/>
    <s v="702973"/>
    <s v="Tyler Johnson"/>
    <s v="465"/>
    <n v="2603"/>
    <n v="1"/>
    <n v="1041.2"/>
    <n v="1041.2"/>
    <n v="0.35"/>
    <n v="364.42"/>
    <n v="0.35"/>
    <s v="₹1 K"/>
  </r>
  <r>
    <s v="Uttar Pradesh"/>
    <s v="Meerut"/>
    <s v="Kids"/>
    <s v="Jeans"/>
    <s v="39"/>
    <s v="418601"/>
    <s v="Owned"/>
    <d v="2020-12-27T00:00:00"/>
    <n v="1300"/>
    <s v="Edward Mclaughlin"/>
    <s v="M95"/>
    <s v="155 Cathy Orchard Apt. 320 Richardsonfurt, ID 34984"/>
    <s v="Landline"/>
    <s v="11385111772"/>
    <s v="11 AM - 8 PM"/>
    <n v="13"/>
    <s v="Not Available"/>
    <s v="None"/>
    <s v="45365"/>
    <d v="2024-11-22T00:00:00"/>
    <n v="11"/>
    <s v="Nov"/>
    <s v="715239"/>
    <s v="Shirley Richardson"/>
    <s v="881"/>
    <n v="2933"/>
    <n v="4"/>
    <n v="4692.8"/>
    <n v="1173.2"/>
    <n v="0.28000000000000003"/>
    <n v="1313.9840000000002"/>
    <n v="0.28000000000000003"/>
    <s v="₹5 K"/>
  </r>
  <r>
    <s v="Gujarat"/>
    <s v="Ahmedabad"/>
    <s v="Men"/>
    <s v="Pants"/>
    <s v="69"/>
    <s v="409659"/>
    <s v="Owned"/>
    <d v="2020-02-05T00:00:00"/>
    <n v="1100"/>
    <s v="Richard Powell"/>
    <s v="M42"/>
    <s v="26380 Robert Mission Lake Lindsey, ID 90382"/>
    <s v="Landline"/>
    <s v="2631519232"/>
    <s v="10 AM - 9 PM"/>
    <n v="15"/>
    <s v="Not Available"/>
    <s v="CCTV, Alarm"/>
    <s v="94404"/>
    <d v="2024-11-25T00:00:00"/>
    <n v="11"/>
    <s v="Nov"/>
    <s v="808050"/>
    <s v="Anthony Woodard"/>
    <s v="219"/>
    <n v="2319"/>
    <n v="7"/>
    <n v="6493.2000000000007"/>
    <n v="927.60000000000014"/>
    <n v="0.22"/>
    <n v="1428.5040000000001"/>
    <n v="0.22"/>
    <s v="₹6 K"/>
  </r>
  <r>
    <s v="Puducherry"/>
    <s v="Pondicherry"/>
    <s v="Kids"/>
    <s v="Shoes"/>
    <s v="45"/>
    <s v="408821"/>
    <s v="Owned"/>
    <d v="2021-06-19T00:00:00"/>
    <n v="800"/>
    <s v="Lisa Williams"/>
    <s v="M87"/>
    <s v="640 Turner Harbor Apt. 474 Lake Christy, NJ 08114"/>
    <s v="Mobile"/>
    <s v="8160032463"/>
    <s v="10 AM - 9 PM"/>
    <n v="12"/>
    <s v="Not Available"/>
    <s v="CCTV"/>
    <s v="64984"/>
    <d v="2024-11-18T00:00:00"/>
    <n v="11"/>
    <s v="Nov"/>
    <s v="931456"/>
    <s v="Brianna Cantrell"/>
    <s v="426"/>
    <n v="1890"/>
    <n v="5"/>
    <n v="3780"/>
    <n v="756"/>
    <n v="0.28000000000000003"/>
    <n v="1058.4000000000001"/>
    <n v="0.28000000000000003"/>
    <s v="₹4 K"/>
  </r>
  <r>
    <s v="Uttar Pradesh"/>
    <s v="Varanasi"/>
    <s v="Women"/>
    <s v="Shirts"/>
    <s v="96"/>
    <s v="435610"/>
    <s v="Owned"/>
    <d v="2022-11-05T00:00:00"/>
    <n v="1400"/>
    <s v="Stephanie Rice"/>
    <s v="M16"/>
    <s v="090 Snow Walk Apt. 848 New Michael, WA 21481"/>
    <s v="Landline"/>
    <s v="4424120318"/>
    <s v="10 AM - 9 PM"/>
    <n v="19"/>
    <s v="Not Available"/>
    <s v="CCTV, Alarm"/>
    <s v="33813"/>
    <d v="2024-11-02T00:00:00"/>
    <n v="11"/>
    <s v="Nov"/>
    <s v="281967"/>
    <s v="Julia Kelly"/>
    <s v="832"/>
    <n v="2759"/>
    <n v="4"/>
    <n v="4414.4000000000015"/>
    <n v="1103.6000000000004"/>
    <n v="0.35"/>
    <n v="1545.0400000000004"/>
    <n v="0.35"/>
    <s v="₹4 K"/>
  </r>
  <r>
    <s v="Chandigarh"/>
    <s v="Chandigarh"/>
    <s v="Men"/>
    <s v="Sweaters"/>
    <s v="62"/>
    <s v="416992"/>
    <s v="Owned"/>
    <d v="2022-11-21T00:00:00"/>
    <n v="1400"/>
    <s v="Benjamin Cohen"/>
    <s v="M32"/>
    <s v="86371 Walker Expressway Suite 101 Silvamouth, NM 03103"/>
    <s v="Mobile"/>
    <s v="9332991228"/>
    <s v="9 AM - 8 PM"/>
    <n v="19"/>
    <s v="Available"/>
    <s v="CCTV"/>
    <s v="32206"/>
    <d v="2024-11-12T00:00:00"/>
    <n v="11"/>
    <s v="Nov"/>
    <s v="282317"/>
    <s v="Jennifer Phillips"/>
    <s v="638"/>
    <n v="2739"/>
    <n v="7"/>
    <n v="7669.2000000000007"/>
    <n v="1095.6000000000001"/>
    <n v="0.22"/>
    <n v="1687.2240000000002"/>
    <n v="0.22"/>
    <s v="₹8 K"/>
  </r>
  <r>
    <s v="Maharashtra"/>
    <s v="Pune"/>
    <s v="Men"/>
    <s v="Shirts"/>
    <s v="26"/>
    <s v="400689"/>
    <s v="Owned"/>
    <d v="2020-12-10T00:00:00"/>
    <n v="1100"/>
    <s v="Jorge Miller"/>
    <s v="M51"/>
    <s v="487 Marshall Way Crystaltown, WI 36541"/>
    <s v="Mobile"/>
    <s v="9808216401"/>
    <s v="10 AM - 9 PM"/>
    <n v="13"/>
    <s v="Available"/>
    <s v="CCTV"/>
    <s v="48173"/>
    <d v="2024-11-10T00:00:00"/>
    <n v="11"/>
    <s v="Nov"/>
    <s v="906695"/>
    <s v="Richard Long"/>
    <s v="640"/>
    <n v="1804"/>
    <n v="6"/>
    <n v="4329.6000000000004"/>
    <n v="721.6"/>
    <n v="0.22"/>
    <n v="952.51200000000006"/>
    <n v="0.22"/>
    <s v="₹4 K"/>
  </r>
  <r>
    <s v="Delhi"/>
    <s v="New Delhi"/>
    <s v="Women"/>
    <s v="Hoodies"/>
    <s v="86"/>
    <s v="403303"/>
    <s v="Owned"/>
    <d v="2022-01-19T00:00:00"/>
    <n v="1400"/>
    <s v="Joshua Peterson"/>
    <s v="M4"/>
    <s v="Unit 2319 Box 1853 DPO AA 65575"/>
    <s v="Landline"/>
    <s v="5894315214"/>
    <s v="10 AM - 9 PM"/>
    <n v="17"/>
    <s v="Available"/>
    <s v="CCTV, Alarm"/>
    <s v="34333"/>
    <d v="2024-11-10T00:00:00"/>
    <n v="11"/>
    <s v="Nov"/>
    <s v="775130"/>
    <s v="Anthony Stevenson"/>
    <s v="496"/>
    <n v="788"/>
    <n v="7"/>
    <n v="2206.4"/>
    <n v="315.2"/>
    <n v="0.35"/>
    <n v="772.24"/>
    <n v="0.35"/>
    <s v="₹2 K"/>
  </r>
  <r>
    <s v="Telangana"/>
    <s v="Hyderabad"/>
    <s v="Men"/>
    <s v="Sweaters"/>
    <s v="26"/>
    <s v="439086"/>
    <s v="Rented"/>
    <d v="2024-01-06T00:00:00"/>
    <n v="1000"/>
    <s v="Ryan Pace"/>
    <s v="M72"/>
    <s v="42219 Marie Route Apt. 496 North Christopher, NV 61887"/>
    <s v="Landline"/>
    <s v="4656724610"/>
    <s v="11 AM - 8 PM"/>
    <n v="15"/>
    <s v="Available"/>
    <s v="Alarm"/>
    <s v="63759"/>
    <d v="2024-11-30T00:00:00"/>
    <n v="11"/>
    <s v="Nov"/>
    <s v="989292"/>
    <s v="William Cole DVM"/>
    <s v="239"/>
    <n v="2677"/>
    <n v="3"/>
    <n v="3212.4"/>
    <n v="1070.8"/>
    <n v="0.22"/>
    <n v="706.72800000000007"/>
    <n v="0.22"/>
    <s v="₹3 K"/>
  </r>
  <r>
    <s v="Uttar Pradesh"/>
    <s v="Kanpur"/>
    <s v="Men"/>
    <s v="Tops"/>
    <s v="2"/>
    <s v="437417"/>
    <s v="Rented"/>
    <d v="2020-04-04T00:00:00"/>
    <n v="1000"/>
    <s v="Kerry Phillips"/>
    <s v="M8"/>
    <s v="04296 Melissa Valley Apt. 665 Frederickhaven, WY 74710"/>
    <s v="Landline"/>
    <s v="5075616315"/>
    <s v="10 AM - 9 PM"/>
    <n v="11"/>
    <s v="Available"/>
    <s v="CCTV"/>
    <s v="70094"/>
    <d v="2024-11-01T00:00:00"/>
    <n v="11"/>
    <s v="Nov"/>
    <s v="950200"/>
    <s v="Scott Williams"/>
    <s v="294"/>
    <n v="2287"/>
    <n v="2"/>
    <n v="1829.6000000000001"/>
    <n v="914.80000000000007"/>
    <n v="0.22"/>
    <n v="402.51200000000006"/>
    <n v="0.22"/>
    <s v="₹2 K"/>
  </r>
  <r>
    <s v="Maharashtra"/>
    <s v="Nagpur"/>
    <s v="Men"/>
    <s v="Skirts"/>
    <s v="7"/>
    <s v="406420"/>
    <s v="Owned"/>
    <d v="2024-03-02T00:00:00"/>
    <n v="800"/>
    <s v="Erin Combs"/>
    <s v="M3"/>
    <s v="2506 Rivers Road East Danielburgh, WI 95701"/>
    <s v="Landline"/>
    <s v="0273907744"/>
    <s v="10 AM - 7 PM"/>
    <n v="10"/>
    <s v="Available"/>
    <s v="Alarm"/>
    <s v="83572"/>
    <d v="2024-11-17T00:00:00"/>
    <n v="11"/>
    <s v="Nov"/>
    <s v="798395"/>
    <s v="Ralph Barker"/>
    <s v="360"/>
    <n v="2986"/>
    <n v="4"/>
    <n v="4777.6000000000004"/>
    <n v="1194.4000000000001"/>
    <n v="0.22"/>
    <n v="1051.0720000000001"/>
    <n v="0.22"/>
    <s v="₹5 K"/>
  </r>
  <r>
    <s v="Jammu and Kashmir"/>
    <s v="Jammu"/>
    <s v="Men"/>
    <s v="Dresses"/>
    <s v="86"/>
    <s v="410052"/>
    <s v="Owned"/>
    <d v="2020-10-08T00:00:00"/>
    <n v="1400"/>
    <s v="Joseph Beard"/>
    <s v="M30"/>
    <s v="5884 Moran Trafficway Apt. 951 Lopezburgh, DC 06641"/>
    <s v="Landline"/>
    <s v="1598966402"/>
    <s v="9 AM - 8 PM"/>
    <n v="14"/>
    <s v="Not Available"/>
    <s v="None"/>
    <s v="28286"/>
    <d v="2024-11-19T00:00:00"/>
    <n v="11"/>
    <s v="Nov"/>
    <s v="457748"/>
    <s v="Jennifer Ingram"/>
    <s v="924"/>
    <n v="1871"/>
    <n v="4"/>
    <n v="2993.6000000000004"/>
    <n v="748.40000000000009"/>
    <n v="0.22"/>
    <n v="658.5920000000001"/>
    <n v="0.22"/>
    <s v="₹3 K"/>
  </r>
  <r>
    <s v="Karnataka"/>
    <s v="Mysuru"/>
    <s v="Kids"/>
    <s v="Jackets"/>
    <s v="72"/>
    <s v="407128"/>
    <s v="Owned"/>
    <d v="2024-11-17T00:00:00"/>
    <n v="1400"/>
    <s v="Christina Jones"/>
    <s v="M60"/>
    <s v="96789 Allen Loaf Robertville, LA 07635"/>
    <s v="Landline"/>
    <s v="1234999094"/>
    <s v="10 AM - 9 PM"/>
    <n v="12"/>
    <s v="Available"/>
    <s v="CCTV"/>
    <s v="67106"/>
    <d v="2024-11-14T00:00:00"/>
    <n v="11"/>
    <s v="Nov"/>
    <s v="367570"/>
    <s v="Nicholas Morgan"/>
    <s v="295"/>
    <n v="2830"/>
    <n v="2"/>
    <n v="2264"/>
    <n v="1132"/>
    <n v="0.28000000000000003"/>
    <n v="633.92000000000007"/>
    <n v="0.28000000000000003"/>
    <s v="₹2 K"/>
  </r>
  <r>
    <s v="Tamil Nadu"/>
    <s v="Coimbatore"/>
    <s v="Men"/>
    <s v="Shirts"/>
    <s v="14"/>
    <s v="417170"/>
    <s v="Rented"/>
    <d v="2020-09-10T00:00:00"/>
    <n v="1100"/>
    <s v="Emily Rocha"/>
    <s v="M65"/>
    <s v="751 Price Estate Apt. 491 South Franciscomouth, TN 88274"/>
    <s v="Landline"/>
    <s v="4819230892"/>
    <s v="10 AM - 7 PM"/>
    <n v="10"/>
    <s v="Available"/>
    <s v="CCTV, Alarm"/>
    <s v="24728"/>
    <d v="2024-11-14T00:00:00"/>
    <n v="11"/>
    <s v="Nov"/>
    <s v="394930"/>
    <s v="Alexa Holmes"/>
    <s v="741"/>
    <n v="2338"/>
    <n v="6"/>
    <n v="5611.2000000000007"/>
    <n v="935.20000000000016"/>
    <n v="0.22"/>
    <n v="1234.4640000000002"/>
    <n v="0.22"/>
    <s v="₹6 K"/>
  </r>
  <r>
    <s v="Uttar Pradesh"/>
    <s v="Varanasi"/>
    <s v="Men"/>
    <s v="Tops"/>
    <s v="96"/>
    <s v="409782"/>
    <s v="Rented"/>
    <d v="2024-06-22T00:00:00"/>
    <n v="1100"/>
    <s v="Abigail Warren"/>
    <s v="M91"/>
    <s v="55105 Benjamin Coves Nicolemouth, DE 75783"/>
    <s v="Landline"/>
    <s v="1212450137"/>
    <s v="9 AM - 8 PM"/>
    <n v="11"/>
    <s v="Available"/>
    <s v="None"/>
    <s v="70248"/>
    <d v="2024-11-16T00:00:00"/>
    <n v="11"/>
    <s v="Nov"/>
    <s v="424652"/>
    <s v="Sandra Nolan"/>
    <s v="505"/>
    <n v="1428"/>
    <n v="1"/>
    <n v="571.20000000000005"/>
    <n v="571.20000000000005"/>
    <n v="0.22"/>
    <n v="125.66400000000002"/>
    <n v="0.22"/>
    <s v="₹571.2"/>
  </r>
  <r>
    <s v="Madhya Pradesh"/>
    <s v="Bhopal"/>
    <s v="Women"/>
    <s v="Pants"/>
    <s v="80"/>
    <s v="433384"/>
    <s v="Owned"/>
    <d v="2020-03-30T00:00:00"/>
    <n v="1400"/>
    <s v="William Galvan"/>
    <s v="M32"/>
    <s v="1566 Peterson Burgs South Adamberg, VA 49397"/>
    <s v="Landline"/>
    <s v="4632732621"/>
    <s v="9 AM - 8 PM"/>
    <n v="3"/>
    <s v="Not Available"/>
    <s v="Alarm"/>
    <s v="34361"/>
    <d v="2024-11-17T00:00:00"/>
    <n v="11"/>
    <s v="Nov"/>
    <s v="587496"/>
    <s v="Adam Boyd"/>
    <s v="501"/>
    <n v="1655"/>
    <n v="3"/>
    <n v="1986"/>
    <n v="662"/>
    <n v="0.35"/>
    <n v="695.09999999999991"/>
    <n v="0.35"/>
    <s v="₹2 K"/>
  </r>
  <r>
    <s v="Madhya Pradesh"/>
    <s v="Bhopal"/>
    <s v="Kids"/>
    <s v="Tops"/>
    <s v="97"/>
    <s v="420091"/>
    <s v="Rented"/>
    <d v="2021-03-23T00:00:00"/>
    <n v="1000"/>
    <s v="Lisa Weaver"/>
    <s v="M80"/>
    <s v="46545 Davidson Motorway Apt. 562 Zhangbury, AR 43641"/>
    <s v="Landline"/>
    <s v="0435070277"/>
    <s v="11 AM - 8 PM"/>
    <n v="6"/>
    <s v="Available"/>
    <s v="CCTV, Alarm"/>
    <s v="39858"/>
    <d v="2024-11-21T00:00:00"/>
    <n v="11"/>
    <s v="Nov"/>
    <s v="641873"/>
    <s v="Brandon Gibson"/>
    <s v="709"/>
    <n v="2106"/>
    <n v="8"/>
    <n v="6739.2000000000007"/>
    <n v="842.40000000000009"/>
    <n v="0.28000000000000003"/>
    <n v="1886.9760000000003"/>
    <n v="0.28000000000000003"/>
    <s v="₹7 K"/>
  </r>
  <r>
    <s v="Uttar Pradesh"/>
    <s v="Noida"/>
    <s v="Kids"/>
    <s v="Shirts"/>
    <s v="22"/>
    <s v="409525"/>
    <s v="Owned"/>
    <d v="2020-10-30T00:00:00"/>
    <n v="1400"/>
    <s v="Michael Oconnor"/>
    <s v="M28"/>
    <s v="USS Wood FPO AE 13615"/>
    <s v="Mobile"/>
    <s v="9780675090"/>
    <s v="9 AM - 8 PM"/>
    <n v="19"/>
    <s v="Available"/>
    <s v="CCTV"/>
    <s v="30448"/>
    <d v="2024-11-26T00:00:00"/>
    <n v="11"/>
    <s v="Nov"/>
    <s v="862033"/>
    <s v="Madison Johnston"/>
    <s v="944"/>
    <n v="1028"/>
    <n v="4"/>
    <n v="1644.8000000000002"/>
    <n v="411.20000000000005"/>
    <n v="0.28000000000000003"/>
    <n v="460.5440000000001"/>
    <n v="0.28000000000000003"/>
    <s v="₹2 K"/>
  </r>
  <r>
    <s v="Maharashtra"/>
    <s v="Mumbai"/>
    <s v="Women"/>
    <s v="Sweaters"/>
    <s v="72"/>
    <s v="424772"/>
    <s v="Owned"/>
    <d v="2021-12-22T00:00:00"/>
    <n v="800"/>
    <s v="Tiffany Hampton"/>
    <s v="M68"/>
    <s v="079 Ramirez Lights Suite 641 Paulside, TN 13790"/>
    <s v="Landline"/>
    <s v="3045539692"/>
    <s v="10 AM - 7 PM"/>
    <n v="13"/>
    <s v="Available"/>
    <s v="Alarm"/>
    <s v="51908"/>
    <d v="2024-11-28T00:00:00"/>
    <n v="11"/>
    <s v="Nov"/>
    <s v="520143"/>
    <s v="Laura Cook"/>
    <s v="629"/>
    <n v="1401"/>
    <n v="8"/>
    <n v="4483.2"/>
    <n v="560.4"/>
    <n v="0.35"/>
    <n v="1569.12"/>
    <n v="0.35"/>
    <s v="₹4 K"/>
  </r>
  <r>
    <s v="Maharashtra"/>
    <s v="Jalna"/>
    <s v="Kids"/>
    <s v="Sweaters"/>
    <s v="56"/>
    <s v="416988"/>
    <s v="Rented"/>
    <d v="2021-03-16T00:00:00"/>
    <n v="800"/>
    <s v="Maria Leon"/>
    <s v="M10"/>
    <s v="PSC 4414, Box 8970 APO AE 89223"/>
    <s v="Landline"/>
    <s v="16762513464"/>
    <s v="9 AM - 8 PM"/>
    <n v="9"/>
    <s v="Available"/>
    <s v="Alarm"/>
    <s v="19719"/>
    <d v="2024-11-14T00:00:00"/>
    <n v="11"/>
    <s v="Nov"/>
    <s v="261005"/>
    <s v="Tony Martinez"/>
    <s v="489"/>
    <n v="1799"/>
    <n v="4"/>
    <n v="2878.4"/>
    <n v="719.6"/>
    <n v="0.28000000000000003"/>
    <n v="805.95200000000011"/>
    <n v="0.28000000000000003"/>
    <s v="₹3 K"/>
  </r>
  <r>
    <s v="Uttar Pradesh"/>
    <s v="Agra"/>
    <s v="Women"/>
    <s v="Hoodies"/>
    <s v="37"/>
    <s v="405584"/>
    <s v="Rented"/>
    <d v="2020-11-16T00:00:00"/>
    <n v="1000"/>
    <s v="Jennifer Barrett"/>
    <s v="M70"/>
    <s v="0036 Welch Forks Suite 718 Nicolefurt, GA 76037"/>
    <s v="Landline"/>
    <s v="2964134695"/>
    <s v="11 AM - 8 PM"/>
    <n v="15"/>
    <s v="Not Available"/>
    <s v="Alarm"/>
    <s v="58425"/>
    <d v="2024-11-04T00:00:00"/>
    <n v="11"/>
    <s v="Nov"/>
    <s v="948884"/>
    <s v="Victoria Gutierrez"/>
    <s v="811"/>
    <n v="1610"/>
    <n v="3"/>
    <n v="1932"/>
    <n v="644"/>
    <n v="0.35"/>
    <n v="676.19999999999993"/>
    <n v="0.35"/>
    <s v="₹2 K"/>
  </r>
  <r>
    <s v="Assam"/>
    <s v="Guwahati"/>
    <s v="Kids"/>
    <s v="Tops"/>
    <s v="69"/>
    <s v="434783"/>
    <s v="Rented"/>
    <d v="2024-09-04T00:00:00"/>
    <n v="1100"/>
    <s v="Belinda Ward"/>
    <s v="M46"/>
    <s v="2742 Raymond Track East Rebecca, WY 63439"/>
    <s v="Landline"/>
    <s v="1857190154"/>
    <s v="11 AM - 8 PM"/>
    <n v="11"/>
    <s v="Available"/>
    <s v="Alarm"/>
    <s v="87823"/>
    <d v="2024-11-27T00:00:00"/>
    <n v="11"/>
    <s v="Nov"/>
    <s v="220513"/>
    <s v="Meagan Rice"/>
    <s v="662"/>
    <n v="2236"/>
    <n v="7"/>
    <n v="6260.8"/>
    <n v="894.4"/>
    <n v="0.28000000000000003"/>
    <n v="1753.0240000000001"/>
    <n v="0.28000000000000003"/>
    <s v="₹6 K"/>
  </r>
  <r>
    <s v="Assam"/>
    <s v="Guwahati"/>
    <s v="Women"/>
    <s v="Shoes"/>
    <s v="67"/>
    <s v="402272"/>
    <s v="Rented"/>
    <d v="2020-12-22T00:00:00"/>
    <n v="1100"/>
    <s v="Steven Robinson"/>
    <s v="M34"/>
    <s v="674 Hernandez Plains Suite 095 South Alyssamouth, SD 93312"/>
    <s v="Landline"/>
    <s v="4565316692"/>
    <s v="9 AM - 8 PM"/>
    <n v="13"/>
    <s v="Not Available"/>
    <s v="Alarm"/>
    <s v="36458"/>
    <d v="2024-11-06T00:00:00"/>
    <n v="11"/>
    <s v="Nov"/>
    <s v="141550"/>
    <s v="Timothy Thomas"/>
    <s v="447"/>
    <n v="720"/>
    <n v="5"/>
    <n v="1440"/>
    <n v="288"/>
    <n v="0.35"/>
    <n v="503.99999999999994"/>
    <n v="0.35"/>
    <s v="₹1 K"/>
  </r>
  <r>
    <s v="Karnataka"/>
    <s v="Mysuru"/>
    <s v="Men"/>
    <s v="Sweaters"/>
    <s v="9"/>
    <s v="430319"/>
    <s v="Owned"/>
    <d v="2020-10-07T00:00:00"/>
    <n v="950"/>
    <s v="Michelle Ramirez"/>
    <s v="M68"/>
    <s v="453 Boyd Crossing South Jonathan, NM 69685"/>
    <s v="Mobile"/>
    <s v="7326086027"/>
    <s v="10 AM - 9 PM"/>
    <n v="16"/>
    <s v="Not Available"/>
    <s v="None"/>
    <s v="10507"/>
    <d v="2024-11-16T00:00:00"/>
    <n v="11"/>
    <s v="Nov"/>
    <s v="854308"/>
    <s v="Michael Moreno"/>
    <s v="553"/>
    <n v="2828"/>
    <n v="6"/>
    <n v="6787.2000000000007"/>
    <n v="1131.2"/>
    <n v="0.22"/>
    <n v="1493.1840000000002"/>
    <n v="0.22"/>
    <s v="₹7 K"/>
  </r>
  <r>
    <s v="Assam"/>
    <s v="Guwahati"/>
    <s v="Men"/>
    <s v="Hoodies"/>
    <s v="31"/>
    <s v="438261"/>
    <s v="Rented"/>
    <d v="2023-08-05T00:00:00"/>
    <n v="1000"/>
    <s v="Kimberly Santos"/>
    <s v="M7"/>
    <s v="2368 Roberts Light West Christophermouth, PA 51249"/>
    <s v="Landline"/>
    <s v="0179825899"/>
    <s v="9 AM - 8 PM"/>
    <n v="6"/>
    <s v="Not Available"/>
    <s v="Alarm"/>
    <s v="92028"/>
    <d v="2024-11-06T00:00:00"/>
    <n v="11"/>
    <s v="Nov"/>
    <s v="676257"/>
    <s v="Jamie Gallegos"/>
    <s v="432"/>
    <n v="1149"/>
    <n v="8"/>
    <n v="3676.8"/>
    <n v="459.6"/>
    <n v="0.22"/>
    <n v="808.89600000000007"/>
    <n v="0.22"/>
    <s v="₹4 K"/>
  </r>
  <r>
    <s v="Puducherry"/>
    <s v="Pondicherry"/>
    <s v="Women"/>
    <s v="Sweaters"/>
    <s v="81"/>
    <s v="434366"/>
    <s v="Rented"/>
    <d v="2023-05-30T00:00:00"/>
    <n v="1300"/>
    <s v="Linda Davis"/>
    <s v="M23"/>
    <s v="66961 Johnson Overpass Suite 681 Rodriguezchester, MN 82760"/>
    <s v="Landline"/>
    <s v="0085557387"/>
    <s v="9 AM - 8 PM"/>
    <n v="10"/>
    <s v="Available"/>
    <s v="CCTV, Alarm"/>
    <s v="50111"/>
    <d v="2024-11-11T00:00:00"/>
    <n v="11"/>
    <s v="Nov"/>
    <s v="817327"/>
    <s v="Mrs. Sharon Rivera"/>
    <s v="922"/>
    <n v="826"/>
    <n v="1"/>
    <n v="330.40000000000003"/>
    <n v="330.40000000000003"/>
    <n v="0.35"/>
    <n v="115.64"/>
    <n v="0.35"/>
    <s v="₹330.4"/>
  </r>
  <r>
    <s v="Kerala"/>
    <s v="Kochi"/>
    <s v="Kids"/>
    <s v="Jeans"/>
    <s v="99"/>
    <s v="409375"/>
    <s v="Rented"/>
    <d v="2020-06-12T00:00:00"/>
    <n v="950"/>
    <s v="David Williams"/>
    <s v="M25"/>
    <s v="68151 Valerie Drives Kelleytown, IN 72647"/>
    <s v="Landline"/>
    <s v="4810954915"/>
    <s v="9 AM - 8 PM"/>
    <n v="6"/>
    <s v="Available"/>
    <s v="Alarm"/>
    <s v="51087"/>
    <d v="2024-11-09T00:00:00"/>
    <n v="11"/>
    <s v="Nov"/>
    <s v="316159"/>
    <s v="Brittany Whitehead"/>
    <s v="714"/>
    <n v="2849"/>
    <n v="8"/>
    <n v="9116.8000000000011"/>
    <n v="1139.6000000000001"/>
    <n v="0.28000000000000003"/>
    <n v="2552.7040000000006"/>
    <n v="0.28000000000000003"/>
    <s v="₹9 K"/>
  </r>
  <r>
    <s v="Bihar"/>
    <s v="Patna"/>
    <s v="Men"/>
    <s v="T-Shirts"/>
    <s v="82"/>
    <s v="417554"/>
    <s v="Rented"/>
    <d v="2022-07-13T00:00:00"/>
    <n v="1100"/>
    <s v="Peter Mcguire"/>
    <s v="M96"/>
    <s v="982 Peterson Trace Apt. 722 South Mary, DC 85881"/>
    <s v="Mobile"/>
    <s v="8712251373"/>
    <s v="11 AM - 8 PM"/>
    <n v="12"/>
    <s v="Available"/>
    <s v="CCTV"/>
    <s v="38743"/>
    <d v="2024-11-12T00:00:00"/>
    <n v="11"/>
    <s v="Nov"/>
    <s v="558596"/>
    <s v="Jennifer Larson"/>
    <s v="774"/>
    <n v="2654"/>
    <n v="6"/>
    <n v="6369.6"/>
    <n v="1061.6000000000001"/>
    <n v="0.22"/>
    <n v="1401.3120000000001"/>
    <n v="0.22"/>
    <s v="₹6 K"/>
  </r>
  <r>
    <s v="Tamil Nadu"/>
    <s v="Chennai"/>
    <s v="Kids"/>
    <s v="Jeans"/>
    <s v="37"/>
    <s v="407020"/>
    <s v="Rented"/>
    <d v="2022-03-05T00:00:00"/>
    <n v="1200"/>
    <s v="David Williams"/>
    <s v="M52"/>
    <s v="PSC 9115, Box 1207 APO AP 16159"/>
    <s v="Landline"/>
    <s v="4833392126"/>
    <s v="11 AM - 8 PM"/>
    <n v="17"/>
    <s v="Available"/>
    <s v="Alarm"/>
    <s v="24592"/>
    <d v="2024-11-19T00:00:00"/>
    <n v="11"/>
    <s v="Nov"/>
    <s v="592602"/>
    <s v="William Evans"/>
    <s v="800"/>
    <n v="1226"/>
    <n v="7"/>
    <n v="3432.8"/>
    <n v="490.40000000000003"/>
    <n v="0.28000000000000003"/>
    <n v="961.1840000000002"/>
    <n v="0.28000000000000003"/>
    <s v="₹3 K"/>
  </r>
  <r>
    <s v="Kerala"/>
    <s v="Kochi"/>
    <s v="Men"/>
    <s v="Jeans"/>
    <s v="81"/>
    <s v="409348"/>
    <s v="Rented"/>
    <d v="2021-02-19T00:00:00"/>
    <n v="1100"/>
    <s v="Angela Taylor"/>
    <s v="M13"/>
    <s v="34411 Hodges Corner Apt. 169 Allenmouth, AL 28212"/>
    <s v="Landline"/>
    <s v="0682175600"/>
    <s v="10 AM - 9 PM"/>
    <n v="11"/>
    <s v="Not Available"/>
    <s v="CCTV, Alarm"/>
    <s v="81379"/>
    <d v="2024-11-30T00:00:00"/>
    <n v="11"/>
    <s v="Nov"/>
    <s v="875331"/>
    <s v="Connie Wright"/>
    <s v="549"/>
    <n v="2307"/>
    <n v="5"/>
    <n v="4614"/>
    <n v="922.8"/>
    <n v="0.22"/>
    <n v="1015.08"/>
    <n v="0.22"/>
    <s v="₹5 K"/>
  </r>
  <r>
    <s v="Madhya Pradesh"/>
    <s v="Indore"/>
    <s v="Men"/>
    <s v="Pants"/>
    <s v="12"/>
    <s v="406197"/>
    <s v="Owned"/>
    <d v="2020-04-07T00:00:00"/>
    <n v="950"/>
    <s v="David Young"/>
    <s v="M75"/>
    <s v="Unit 1995 Box 0490 DPO AE 37749"/>
    <s v="Mobile"/>
    <s v="7264955081"/>
    <s v="10 AM - 9 PM"/>
    <n v="6"/>
    <s v="Not Available"/>
    <s v="CCTV, Alarm"/>
    <s v="63762"/>
    <d v="2024-11-16T00:00:00"/>
    <n v="11"/>
    <s v="Nov"/>
    <s v="578076"/>
    <s v="Shane Erickson"/>
    <s v="807"/>
    <n v="1944"/>
    <n v="2"/>
    <n v="1555.2"/>
    <n v="777.6"/>
    <n v="0.22"/>
    <n v="342.14400000000001"/>
    <n v="0.22"/>
    <s v="₹2 K"/>
  </r>
  <r>
    <s v="Chhattisgarh"/>
    <s v="Chhattisgarh"/>
    <s v="Women"/>
    <s v="Shoes"/>
    <s v="98"/>
    <s v="438006"/>
    <s v="Owned"/>
    <d v="2021-10-31T00:00:00"/>
    <n v="1400"/>
    <s v="Thomas Ramirez"/>
    <s v="M81"/>
    <s v="6762 Lawrence Creek North Dawnstad, VA 66832"/>
    <s v="Mobile"/>
    <s v="6400614549"/>
    <s v="11 AM - 8 PM"/>
    <n v="8"/>
    <s v="Available"/>
    <s v="CCTV"/>
    <s v="89737"/>
    <d v="2024-11-27T00:00:00"/>
    <n v="11"/>
    <s v="Nov"/>
    <s v="355768"/>
    <s v="Ruth Young"/>
    <s v="970"/>
    <n v="1273"/>
    <n v="1"/>
    <n v="509.20000000000005"/>
    <n v="509.20000000000005"/>
    <n v="0.35"/>
    <n v="178.22"/>
    <n v="0.35"/>
    <s v="₹509.2"/>
  </r>
  <r>
    <s v="Maharashtra"/>
    <s v="Nashik"/>
    <s v="Men"/>
    <s v="Jeans"/>
    <s v="93"/>
    <s v="410330"/>
    <s v="Rented"/>
    <d v="2024-03-30T00:00:00"/>
    <n v="1300"/>
    <s v="Thomas Harris"/>
    <s v="M57"/>
    <s v="0853 Kelly Squares East Linda, PA 87887"/>
    <s v="Landline"/>
    <s v="4982999012"/>
    <s v="11 AM - 8 PM"/>
    <n v="4"/>
    <s v="Not Available"/>
    <s v="CCTV, Alarm"/>
    <s v="57380"/>
    <d v="2024-11-30T00:00:00"/>
    <n v="11"/>
    <s v="Nov"/>
    <s v="769128"/>
    <s v="Harry Bailey"/>
    <s v="420"/>
    <n v="534"/>
    <n v="3"/>
    <n v="640.80000000000007"/>
    <n v="213.60000000000002"/>
    <n v="0.22"/>
    <n v="140.97600000000003"/>
    <n v="0.22"/>
    <s v="₹640.8"/>
  </r>
  <r>
    <s v="Karnataka"/>
    <s v="Bengaluru"/>
    <s v="Kids"/>
    <s v="Jeans"/>
    <s v="63"/>
    <s v="413541"/>
    <s v="Owned"/>
    <d v="2023-01-22T00:00:00"/>
    <n v="1000"/>
    <s v="Richard Foster"/>
    <s v="M18"/>
    <s v="85515 Andrea Passage West Michaelport, WV 74830"/>
    <s v="Landline"/>
    <s v="1542755390"/>
    <s v="10 AM - 7 PM"/>
    <n v="11"/>
    <s v="Available"/>
    <s v="Alarm"/>
    <s v="50419"/>
    <d v="2024-11-25T00:00:00"/>
    <n v="11"/>
    <s v="Nov"/>
    <s v="122845"/>
    <s v="Kelli Kelley"/>
    <s v="712"/>
    <n v="2027"/>
    <n v="8"/>
    <n v="6486.4000000000015"/>
    <n v="810.80000000000018"/>
    <n v="0.28000000000000003"/>
    <n v="1816.1920000000007"/>
    <n v="0.28000000000000003"/>
    <s v="₹6 K"/>
  </r>
  <r>
    <s v="Gujarat"/>
    <s v="Ahmedabad"/>
    <s v="Men"/>
    <s v="T-Shirts"/>
    <s v="86"/>
    <s v="433737"/>
    <s v="Rented"/>
    <d v="2020-05-19T00:00:00"/>
    <n v="1100"/>
    <s v="George Sandoval"/>
    <s v="M20"/>
    <s v="18667 Levy Neck Apt. 733 Bentontown, WV 88487"/>
    <s v="Mobile"/>
    <s v="6826660892"/>
    <s v="10 AM - 7 PM"/>
    <n v="8"/>
    <s v="Not Available"/>
    <s v="None"/>
    <s v="83877"/>
    <d v="2024-11-24T00:00:00"/>
    <n v="11"/>
    <s v="Nov"/>
    <s v="601299"/>
    <s v="Cole Compton"/>
    <s v="277"/>
    <n v="2215"/>
    <n v="4"/>
    <n v="3544"/>
    <n v="886"/>
    <n v="0.22"/>
    <n v="779.68"/>
    <n v="0.22"/>
    <s v="₹4 K"/>
  </r>
  <r>
    <s v="Jammu and Kashmir"/>
    <s v="Jammu"/>
    <s v="Kids"/>
    <s v="Dresses"/>
    <s v="26"/>
    <s v="439709"/>
    <s v="Rented"/>
    <d v="2020-12-02T00:00:00"/>
    <n v="800"/>
    <s v="Brandy Paul"/>
    <s v="M84"/>
    <s v="831 Bryant Burgs South Juliaton, NM 48963"/>
    <s v="Mobile"/>
    <s v="6110015060"/>
    <s v="9 AM - 8 PM"/>
    <n v="8"/>
    <s v="Not Available"/>
    <s v="CCTV"/>
    <s v="91911"/>
    <d v="2024-11-04T00:00:00"/>
    <n v="11"/>
    <s v="Nov"/>
    <s v="935310"/>
    <s v="Jacob Nguyen"/>
    <s v="719"/>
    <n v="541"/>
    <n v="1"/>
    <n v="216.4"/>
    <n v="216.4"/>
    <n v="0.28000000000000003"/>
    <n v="60.592000000000006"/>
    <n v="0.28000000000000003"/>
    <s v="₹216.4"/>
  </r>
  <r>
    <s v="Andhra Pradesh"/>
    <s v="Visakhapatnam"/>
    <s v="Kids"/>
    <s v="T-Shirts"/>
    <s v="84"/>
    <s v="435351"/>
    <s v="Rented"/>
    <d v="2023-02-23T00:00:00"/>
    <n v="950"/>
    <s v="Daniel Williams"/>
    <s v="M34"/>
    <s v="3524 Jessica Turnpike Port Sarah, AR 07882"/>
    <s v="Landline"/>
    <s v="0088892379"/>
    <s v="9 AM - 8 PM"/>
    <n v="9"/>
    <s v="Available"/>
    <s v="CCTV, Alarm"/>
    <s v="77090"/>
    <d v="2024-11-05T00:00:00"/>
    <n v="11"/>
    <s v="Nov"/>
    <s v="101464"/>
    <s v="Amber Benjamin"/>
    <s v="825"/>
    <n v="762"/>
    <n v="3"/>
    <n v="914.40000000000009"/>
    <n v="304.8"/>
    <n v="0.28000000000000003"/>
    <n v="256.03200000000004"/>
    <n v="0.28000000000000003"/>
    <s v="₹914.4"/>
  </r>
  <r>
    <s v="Tamil Nadu"/>
    <s v="Coimbatore"/>
    <s v="Men"/>
    <s v="Sweaters"/>
    <s v="9"/>
    <s v="402660"/>
    <s v="Rented"/>
    <d v="2024-04-21T00:00:00"/>
    <n v="1200"/>
    <s v="Michelle Evans DDS"/>
    <s v="M90"/>
    <s v="4645 Sandra Glen Apt. 116 Arroyoburgh, IN 44309"/>
    <s v="Landline"/>
    <s v="14839934595"/>
    <s v="10 AM - 7 PM"/>
    <n v="20"/>
    <s v="Not Available"/>
    <s v="CCTV"/>
    <s v="33708"/>
    <d v="2024-11-18T00:00:00"/>
    <n v="11"/>
    <s v="Nov"/>
    <s v="374174"/>
    <s v="Jessica Roy"/>
    <s v="266"/>
    <n v="2568"/>
    <n v="3"/>
    <n v="3081.6000000000004"/>
    <n v="1027.2"/>
    <n v="0.22"/>
    <n v="677.95200000000011"/>
    <n v="0.22"/>
    <s v="₹3 K"/>
  </r>
  <r>
    <s v="Uttar Pradesh"/>
    <s v="Kanpur"/>
    <s v="Kids"/>
    <s v="Hoodies"/>
    <s v="31"/>
    <s v="403327"/>
    <s v="Owned"/>
    <d v="2020-09-18T00:00:00"/>
    <n v="1300"/>
    <s v="Brandon Morris"/>
    <s v="M1"/>
    <s v="87598 Larson Plain West Christopherland, PA 99805"/>
    <s v="Landline"/>
    <s v="3065746830"/>
    <s v="10 AM - 9 PM"/>
    <n v="3"/>
    <s v="Not Available"/>
    <s v="Alarm"/>
    <s v="34252"/>
    <d v="2024-11-20T00:00:00"/>
    <n v="11"/>
    <s v="Nov"/>
    <s v="535577"/>
    <s v="Joseph Juarez"/>
    <s v="693"/>
    <n v="847"/>
    <n v="7"/>
    <n v="2371.6"/>
    <n v="338.8"/>
    <n v="0.28000000000000003"/>
    <n v="664.048"/>
    <n v="0.28000000000000003"/>
    <s v="₹2 K"/>
  </r>
  <r>
    <s v="Maharashtra"/>
    <s v="Aurangabad"/>
    <s v="Men"/>
    <s v="Tops"/>
    <s v="42"/>
    <s v="407334"/>
    <s v="Owned"/>
    <d v="2022-11-08T00:00:00"/>
    <n v="1300"/>
    <s v="Mary Phillips"/>
    <s v="M83"/>
    <s v="693 Smith Mews Denisemouth, TN 88852"/>
    <s v="Mobile"/>
    <s v="8213663869"/>
    <s v="10 AM - 9 PM"/>
    <n v="17"/>
    <s v="Available"/>
    <s v="CCTV"/>
    <s v="93674"/>
    <d v="2024-11-02T00:00:00"/>
    <n v="11"/>
    <s v="Nov"/>
    <s v="487328"/>
    <s v="Mckenzie Pierce"/>
    <s v="762"/>
    <n v="1357"/>
    <n v="2"/>
    <n v="1085.6000000000001"/>
    <n v="542.80000000000007"/>
    <n v="0.22"/>
    <n v="238.83200000000002"/>
    <n v="0.22"/>
    <s v="₹1 K"/>
  </r>
  <r>
    <s v="Haryana"/>
    <s v="Faridabad"/>
    <s v="Men"/>
    <s v="Pants"/>
    <s v="29"/>
    <s v="435907"/>
    <s v="Owned"/>
    <d v="2024-05-01T00:00:00"/>
    <n v="1000"/>
    <s v="James Johnson"/>
    <s v="M44"/>
    <s v="24027 Jason Squares Lake Erin, NJ 88165"/>
    <s v="Landline"/>
    <s v="5168930191"/>
    <s v="9 AM - 8 PM"/>
    <n v="8"/>
    <s v="Not Available"/>
    <s v="Alarm"/>
    <s v="96863"/>
    <d v="2024-11-03T00:00:00"/>
    <n v="11"/>
    <s v="Nov"/>
    <s v="157452"/>
    <s v="Whitney Brown"/>
    <s v="307"/>
    <n v="2798"/>
    <n v="3"/>
    <n v="3357.6000000000004"/>
    <n v="1119.2"/>
    <n v="0.22"/>
    <n v="738.67200000000014"/>
    <n v="0.22"/>
    <s v="₹3 K"/>
  </r>
  <r>
    <s v="Madhya Pradesh"/>
    <s v="Indore"/>
    <s v="Women"/>
    <s v="Sweaters"/>
    <s v="83"/>
    <s v="422406"/>
    <s v="Rented"/>
    <d v="2020-12-13T00:00:00"/>
    <n v="1400"/>
    <s v="Sandra Jackson"/>
    <s v="M80"/>
    <s v="8611 Elizabeth Parkway Apt. 806 Connershire, AK 29245"/>
    <s v="Mobile"/>
    <s v="8882470346"/>
    <s v="10 AM - 9 PM"/>
    <n v="15"/>
    <s v="Available"/>
    <s v="CCTV, Alarm"/>
    <s v="33826"/>
    <d v="2024-11-17T00:00:00"/>
    <n v="11"/>
    <s v="Nov"/>
    <s v="976469"/>
    <s v="Denise Mendez"/>
    <s v="738"/>
    <n v="2955"/>
    <n v="6"/>
    <n v="7092"/>
    <n v="1182"/>
    <n v="0.35"/>
    <n v="2482.1999999999998"/>
    <n v="0.35"/>
    <s v="₹7 K"/>
  </r>
  <r>
    <s v="Gujarat"/>
    <s v="Surat"/>
    <s v="Men"/>
    <s v="Tops"/>
    <s v="44"/>
    <s v="412628"/>
    <s v="Owned"/>
    <d v="2021-03-30T00:00:00"/>
    <n v="1000"/>
    <s v="Stephanie Clay"/>
    <s v="M3"/>
    <s v="52779 Jeffrey Fields Longburgh, MN 81334"/>
    <s v="Landline"/>
    <s v="5921539822"/>
    <s v="10 AM - 9 PM"/>
    <n v="12"/>
    <s v="Not Available"/>
    <s v="None"/>
    <s v="74050"/>
    <d v="2024-11-20T00:00:00"/>
    <n v="11"/>
    <s v="Nov"/>
    <s v="211332"/>
    <s v="Karen Bryan"/>
    <s v="303"/>
    <n v="2945"/>
    <n v="4"/>
    <n v="4712"/>
    <n v="1178"/>
    <n v="0.22"/>
    <n v="1036.6400000000001"/>
    <n v="0.22"/>
    <s v="₹5 K"/>
  </r>
  <r>
    <s v="Madhya Pradesh"/>
    <s v="Bhopal"/>
    <s v="Kids"/>
    <s v="Hoodies"/>
    <s v="10"/>
    <s v="407327"/>
    <s v="Rented"/>
    <d v="2023-08-10T00:00:00"/>
    <n v="1300"/>
    <s v="Christina Rush"/>
    <s v="M98"/>
    <s v="1711 Castillo Squares Russellfort, KS 42466"/>
    <s v="Landline"/>
    <s v="15358627797"/>
    <s v="10 AM - 7 PM"/>
    <n v="14"/>
    <s v="Available"/>
    <s v="None"/>
    <s v="78272"/>
    <d v="2024-11-10T00:00:00"/>
    <n v="11"/>
    <s v="Nov"/>
    <s v="936890"/>
    <s v="Mrs. Anne Rios"/>
    <s v="286"/>
    <n v="711"/>
    <n v="1"/>
    <n v="284.40000000000003"/>
    <n v="284.40000000000003"/>
    <n v="0.28000000000000003"/>
    <n v="79.632000000000019"/>
    <n v="0.28000000000000003"/>
    <s v="₹284.4"/>
  </r>
  <r>
    <s v="Assam"/>
    <s v="Guwahati"/>
    <s v="Kids"/>
    <s v="Shoes"/>
    <s v="69"/>
    <s v="416299"/>
    <s v="Owned"/>
    <d v="2024-03-28T00:00:00"/>
    <n v="1000"/>
    <s v="Carol Jones"/>
    <s v="M91"/>
    <s v="951 Cole Shoals Suite 259 Brownland, VA 33737"/>
    <s v="Landline"/>
    <s v="17779841347"/>
    <s v="10 AM - 9 PM"/>
    <n v="20"/>
    <s v="Available"/>
    <s v="CCTV, Alarm"/>
    <s v="83853"/>
    <d v="2024-11-08T00:00:00"/>
    <n v="11"/>
    <s v="Nov"/>
    <s v="147086"/>
    <s v="Deborah Escobar"/>
    <s v="892"/>
    <n v="864"/>
    <n v="2"/>
    <n v="691.2"/>
    <n v="345.6"/>
    <n v="0.28000000000000003"/>
    <n v="193.53600000000003"/>
    <n v="0.28000000000000003"/>
    <s v="₹691.2"/>
  </r>
  <r>
    <s v="Haryana"/>
    <s v="Faridabad"/>
    <s v="Men"/>
    <s v="Jackets"/>
    <s v="99"/>
    <s v="432530"/>
    <s v="Rented"/>
    <d v="2023-10-12T00:00:00"/>
    <n v="1400"/>
    <s v="Christine Hernandez"/>
    <s v="M92"/>
    <s v="6618 Miller Circles Suite 851 Cherylmouth, CA 86617"/>
    <s v="Landline"/>
    <s v="3862098109"/>
    <s v="10 AM - 9 PM"/>
    <n v="5"/>
    <s v="Not Available"/>
    <s v="Alarm"/>
    <s v="36478"/>
    <d v="2024-11-25T00:00:00"/>
    <n v="11"/>
    <s v="Nov"/>
    <s v="676378"/>
    <s v="Ashley Simpson"/>
    <s v="703"/>
    <n v="1823"/>
    <n v="1"/>
    <n v="729.2"/>
    <n v="729.2"/>
    <n v="0.22"/>
    <n v="160.42400000000001"/>
    <n v="0.22"/>
    <s v="₹729.2"/>
  </r>
  <r>
    <s v="Maharashtra"/>
    <s v="Kolhapur"/>
    <s v="Kids"/>
    <s v="Tops"/>
    <s v="16"/>
    <s v="403277"/>
    <s v="Owned"/>
    <d v="2024-06-27T00:00:00"/>
    <n v="800"/>
    <s v="Daniel Morgan"/>
    <s v="M23"/>
    <s v="19393 Ashley Falls Reginamouth, UT 35926"/>
    <s v="Mobile"/>
    <s v="8215387727"/>
    <s v="11 AM - 8 PM"/>
    <n v="11"/>
    <s v="Available"/>
    <s v="Alarm"/>
    <s v="98194"/>
    <d v="2024-11-25T00:00:00"/>
    <n v="11"/>
    <s v="Nov"/>
    <s v="218451"/>
    <s v="Jackie Jones"/>
    <s v="517"/>
    <n v="2554"/>
    <n v="4"/>
    <n v="4086.4"/>
    <n v="1021.6"/>
    <n v="0.28000000000000003"/>
    <n v="1144.1920000000002"/>
    <n v="0.28000000000000003"/>
    <s v="₹4 K"/>
  </r>
  <r>
    <s v="Kerala"/>
    <s v="Kochi"/>
    <s v="Women"/>
    <s v="Pants"/>
    <s v="54"/>
    <s v="430717"/>
    <s v="Rented"/>
    <d v="2022-08-10T00:00:00"/>
    <n v="1100"/>
    <s v="Andrea Williams"/>
    <s v="M74"/>
    <s v="8338 Wendy Ways Suite 650 Philipstad, IL 24772"/>
    <s v="Mobile"/>
    <s v="7022084147"/>
    <s v="11 AM - 8 PM"/>
    <n v="8"/>
    <s v="Available"/>
    <s v="None"/>
    <s v="76322"/>
    <d v="2024-11-23T00:00:00"/>
    <n v="11"/>
    <s v="Nov"/>
    <s v="311697"/>
    <s v="Amy Lewis"/>
    <s v="487"/>
    <n v="2908"/>
    <n v="1"/>
    <n v="1163.2"/>
    <n v="1163.2"/>
    <n v="0.35"/>
    <n v="407.12"/>
    <n v="0.35"/>
    <s v="₹1 K"/>
  </r>
  <r>
    <s v="West Bengal"/>
    <s v="Kolkata"/>
    <s v="Women"/>
    <s v="T-Shirts"/>
    <s v="2"/>
    <s v="421363"/>
    <s v="Rented"/>
    <d v="2022-10-03T00:00:00"/>
    <n v="1200"/>
    <s v="David Aguilar"/>
    <s v="M14"/>
    <s v="2528 Huynh Port Suite 586 Daviston, MN 61760"/>
    <s v="Landline"/>
    <s v="3520858220"/>
    <s v="9 AM - 8 PM"/>
    <n v="17"/>
    <s v="Available"/>
    <s v="CCTV"/>
    <s v="49478"/>
    <d v="2024-11-30T00:00:00"/>
    <n v="11"/>
    <s v="Nov"/>
    <s v="743777"/>
    <s v="Melissa Anderson"/>
    <s v="839"/>
    <n v="1991"/>
    <n v="4"/>
    <n v="3185.6000000000004"/>
    <n v="796.40000000000009"/>
    <n v="0.35"/>
    <n v="1114.96"/>
    <n v="0.35"/>
    <s v="₹3 K"/>
  </r>
  <r>
    <s v="Bihar"/>
    <s v="Patna"/>
    <s v="Women"/>
    <s v="Jackets"/>
    <s v="87"/>
    <s v="429808"/>
    <s v="Rented"/>
    <d v="2020-02-10T00:00:00"/>
    <n v="1200"/>
    <s v="Dylan Scott"/>
    <s v="M40"/>
    <s v="4332 Bell Land Apt. 023 Lake Laurenport, ME 85672"/>
    <s v="Landline"/>
    <s v="2281012767"/>
    <s v="11 AM - 8 PM"/>
    <n v="15"/>
    <s v="Available"/>
    <s v="CCTV, Alarm"/>
    <s v="85752"/>
    <d v="2024-11-30T00:00:00"/>
    <n v="11"/>
    <s v="Nov"/>
    <s v="756358"/>
    <s v="Tanya Ray"/>
    <s v="380"/>
    <n v="2456"/>
    <n v="7"/>
    <n v="6876.8"/>
    <n v="982.4"/>
    <n v="0.35"/>
    <n v="2406.88"/>
    <n v="0.35"/>
    <s v="₹7 K"/>
  </r>
  <r>
    <s v="Maharashtra"/>
    <s v="Aurangabad"/>
    <s v="Women"/>
    <s v="Pants"/>
    <s v="15"/>
    <s v="424730"/>
    <s v="Owned"/>
    <d v="2024-05-17T00:00:00"/>
    <n v="1100"/>
    <s v="Madeline Roberts"/>
    <s v="M39"/>
    <s v="3526 Anna Points Suite 311 Travisville, NC 99542"/>
    <s v="Landline"/>
    <s v="5874306826"/>
    <s v="10 AM - 7 PM"/>
    <n v="14"/>
    <s v="Available"/>
    <s v="Alarm"/>
    <s v="32600"/>
    <d v="2024-11-04T00:00:00"/>
    <n v="11"/>
    <s v="Nov"/>
    <s v="673633"/>
    <s v="Stephen Nelson"/>
    <s v="660"/>
    <n v="657"/>
    <n v="8"/>
    <n v="2102.4"/>
    <n v="262.8"/>
    <n v="0.35"/>
    <n v="735.84"/>
    <n v="0.35"/>
    <s v="₹2 K"/>
  </r>
  <r>
    <s v="Tamil Nadu"/>
    <s v="Chennai"/>
    <s v="Women"/>
    <s v="Pants"/>
    <s v="7"/>
    <s v="407026"/>
    <s v="Rented"/>
    <d v="2021-05-30T00:00:00"/>
    <n v="1200"/>
    <s v="Anna Barrera"/>
    <s v="M73"/>
    <s v="761 Peters Spur Apt. 924 West Gracechester, SD 15641"/>
    <s v="Landline"/>
    <s v="3616583103"/>
    <s v="9 AM - 8 PM"/>
    <n v="3"/>
    <s v="Not Available"/>
    <s v="CCTV"/>
    <s v="73849"/>
    <d v="2024-11-25T00:00:00"/>
    <n v="11"/>
    <s v="Nov"/>
    <s v="222249"/>
    <s v="Kevin Phillips"/>
    <s v="744"/>
    <n v="2032"/>
    <n v="4"/>
    <n v="3251.2000000000003"/>
    <n v="812.80000000000007"/>
    <n v="0.35"/>
    <n v="1137.92"/>
    <n v="0.35"/>
    <s v="₹3 K"/>
  </r>
  <r>
    <s v="Gujarat"/>
    <s v="Surat"/>
    <s v="Men"/>
    <s v="Dresses"/>
    <s v="11"/>
    <s v="400715"/>
    <s v="Owned"/>
    <d v="2024-05-16T00:00:00"/>
    <n v="950"/>
    <s v="Robert Allen"/>
    <s v="M23"/>
    <s v="337 Wendy Springs Suite 027 Lanceton, ND 66093"/>
    <s v="Landline"/>
    <s v="3785480933"/>
    <s v="9 AM - 8 PM"/>
    <n v="10"/>
    <s v="Available"/>
    <s v="CCTV"/>
    <s v="79365"/>
    <d v="2024-11-22T00:00:00"/>
    <n v="11"/>
    <s v="Nov"/>
    <s v="850603"/>
    <s v="Michael Harrison"/>
    <s v="866"/>
    <n v="1206"/>
    <n v="6"/>
    <n v="2894.4"/>
    <n v="482.40000000000003"/>
    <n v="0.22"/>
    <n v="636.76800000000003"/>
    <n v="0.22"/>
    <s v="₹3 K"/>
  </r>
  <r>
    <s v="Maharashtra"/>
    <s v="Jalna"/>
    <s v="Women"/>
    <s v="Pants"/>
    <s v="72"/>
    <s v="412390"/>
    <s v="Rented"/>
    <d v="2022-03-25T00:00:00"/>
    <n v="800"/>
    <s v="Jennifer Anderson"/>
    <s v="M26"/>
    <s v="28995 Beasley Mountains Christophermouth, AZ 43321"/>
    <s v="Landline"/>
    <s v="1095195774"/>
    <s v="9 AM - 8 PM"/>
    <n v="6"/>
    <s v="Available"/>
    <s v="Alarm"/>
    <s v="76643"/>
    <d v="2024-11-21T00:00:00"/>
    <n v="11"/>
    <s v="Nov"/>
    <s v="964134"/>
    <s v="Barbara Harris"/>
    <s v="749"/>
    <n v="1770"/>
    <n v="8"/>
    <n v="5664"/>
    <n v="708"/>
    <n v="0.35"/>
    <n v="1982.3999999999999"/>
    <n v="0.35"/>
    <s v="₹6 K"/>
  </r>
  <r>
    <s v="Madhya Pradesh"/>
    <s v="Bhopal"/>
    <s v="Women"/>
    <s v="Dresses"/>
    <s v="3"/>
    <s v="411277"/>
    <s v="Owned"/>
    <d v="2021-07-29T00:00:00"/>
    <n v="950"/>
    <s v="Chad Bonilla"/>
    <s v="M12"/>
    <s v="14358 Hannah Keys Apt. 968 Munozport, NY 93597"/>
    <s v="Mobile"/>
    <s v="9369609832"/>
    <s v="10 AM - 7 PM"/>
    <n v="14"/>
    <s v="Available"/>
    <s v="None"/>
    <s v="42591"/>
    <d v="2024-11-27T00:00:00"/>
    <n v="11"/>
    <s v="Nov"/>
    <s v="208739"/>
    <s v="Gregory Jones"/>
    <s v="732"/>
    <n v="1894"/>
    <n v="2"/>
    <n v="1515.2"/>
    <n v="757.6"/>
    <n v="0.35"/>
    <n v="530.31999999999994"/>
    <n v="0.35"/>
    <s v="₹2 K"/>
  </r>
  <r>
    <s v="West Bengal"/>
    <s v="Kolkata"/>
    <s v="Men"/>
    <s v="Jackets"/>
    <s v="41"/>
    <s v="403102"/>
    <s v="Owned"/>
    <d v="2022-08-17T00:00:00"/>
    <n v="1000"/>
    <s v="Calvin Young"/>
    <s v="M61"/>
    <s v="3482 Brown Ford Apt. 003 West Cynthiaview, NE 18930"/>
    <s v="Mobile"/>
    <s v="9615262581"/>
    <s v="9 AM - 8 PM"/>
    <n v="7"/>
    <s v="Not Available"/>
    <s v="Alarm"/>
    <s v="43735"/>
    <d v="2024-11-15T00:00:00"/>
    <n v="11"/>
    <s v="Nov"/>
    <s v="395454"/>
    <s v="Caleb Castillo"/>
    <s v="995"/>
    <n v="2291"/>
    <n v="2"/>
    <n v="1832.8000000000002"/>
    <n v="916.40000000000009"/>
    <n v="0.22"/>
    <n v="403.21600000000007"/>
    <n v="0.22"/>
    <s v="₹2 K"/>
  </r>
  <r>
    <s v="West Bengal"/>
    <s v="Kolkata"/>
    <s v="Women"/>
    <s v="Pants"/>
    <s v="77"/>
    <s v="430732"/>
    <s v="Owned"/>
    <d v="2020-06-30T00:00:00"/>
    <n v="950"/>
    <s v="Jennifer Johnston"/>
    <s v="M22"/>
    <s v="359 Stephens Plains Suite 185 Gainesburgh, AR 84374"/>
    <s v="Landline"/>
    <s v="11042032587"/>
    <s v="9 AM - 8 PM"/>
    <n v="14"/>
    <s v="Available"/>
    <s v="Alarm"/>
    <s v="97697"/>
    <d v="2024-11-24T00:00:00"/>
    <n v="11"/>
    <s v="Nov"/>
    <s v="112732"/>
    <s v="Clayton Oliver"/>
    <s v="667"/>
    <n v="2009"/>
    <n v="5"/>
    <n v="4018"/>
    <n v="803.6"/>
    <n v="0.35"/>
    <n v="1406.3"/>
    <n v="0.35"/>
    <s v="₹4 K"/>
  </r>
  <r>
    <s v="Uttar Pradesh"/>
    <s v="Noida"/>
    <s v="Kids"/>
    <s v="Dresses"/>
    <s v="91"/>
    <s v="416898"/>
    <s v="Owned"/>
    <d v="2020-11-14T00:00:00"/>
    <n v="1400"/>
    <s v="Joseph Robinson"/>
    <s v="M9"/>
    <s v="271 Castro View New April, WV 56975"/>
    <s v="Landline"/>
    <s v="0184359816"/>
    <s v="11 AM - 8 PM"/>
    <n v="12"/>
    <s v="Not Available"/>
    <s v="Alarm"/>
    <s v="29550"/>
    <d v="2024-11-13T00:00:00"/>
    <n v="11"/>
    <s v="Nov"/>
    <s v="927590"/>
    <s v="Dawn Smith"/>
    <s v="872"/>
    <n v="1930"/>
    <n v="2"/>
    <n v="1544"/>
    <n v="772"/>
    <n v="0.28000000000000003"/>
    <n v="432.32000000000005"/>
    <n v="0.28000000000000003"/>
    <s v="₹2 K"/>
  </r>
  <r>
    <s v="Karnataka"/>
    <s v="Mysuru"/>
    <s v="Women"/>
    <s v="Hoodies"/>
    <s v="18"/>
    <s v="430114"/>
    <s v="Owned"/>
    <d v="2024-01-04T00:00:00"/>
    <n v="800"/>
    <s v="Ralph Olson"/>
    <s v="M62"/>
    <s v="0855 Cortez Parks Suite 756 New Carolineport, NH 63268"/>
    <s v="Landline"/>
    <s v="1284500161"/>
    <s v="10 AM - 7 PM"/>
    <n v="5"/>
    <s v="Available"/>
    <s v="CCTV, Alarm"/>
    <s v="74305"/>
    <d v="2024-11-16T00:00:00"/>
    <n v="11"/>
    <s v="Nov"/>
    <s v="477902"/>
    <s v="John Shepard"/>
    <s v="647"/>
    <n v="664"/>
    <n v="5"/>
    <n v="1328"/>
    <n v="265.60000000000002"/>
    <n v="0.35"/>
    <n v="464.79999999999995"/>
    <n v="0.35"/>
    <s v="₹1 K"/>
  </r>
  <r>
    <s v="Kerala"/>
    <s v="Kochi"/>
    <s v="Men"/>
    <s v="T-Shirts"/>
    <s v="49"/>
    <s v="426448"/>
    <s v="Owned"/>
    <d v="2024-05-14T00:00:00"/>
    <n v="1300"/>
    <s v="Michael Thompson"/>
    <s v="M61"/>
    <s v="614 Harrison Ville Lake Geraldhaven, MS 90689"/>
    <s v="Landline"/>
    <s v="4049629459"/>
    <s v="10 AM - 7 PM"/>
    <n v="9"/>
    <s v="Not Available"/>
    <s v="CCTV, Alarm"/>
    <s v="76593"/>
    <d v="2024-11-21T00:00:00"/>
    <n v="11"/>
    <s v="Nov"/>
    <s v="602425"/>
    <s v="Jeffrey Harris"/>
    <s v="478"/>
    <n v="1989"/>
    <n v="4"/>
    <n v="3182.4"/>
    <n v="795.6"/>
    <n v="0.22"/>
    <n v="700.12800000000004"/>
    <n v="0.22"/>
    <s v="₹3 K"/>
  </r>
  <r>
    <s v="Karnataka"/>
    <s v="Bengaluru"/>
    <s v="Kids"/>
    <s v="Jackets"/>
    <s v="76"/>
    <s v="416734"/>
    <s v="Rented"/>
    <d v="2022-08-01T00:00:00"/>
    <n v="1200"/>
    <s v="Alice Wong"/>
    <s v="M61"/>
    <s v="93587 Gregory Inlet West Johnfort, HI 05291"/>
    <s v="Landline"/>
    <s v="1272137088"/>
    <s v="10 AM - 9 PM"/>
    <n v="7"/>
    <s v="Available"/>
    <s v="None"/>
    <s v="36358"/>
    <d v="2024-11-27T00:00:00"/>
    <n v="11"/>
    <s v="Nov"/>
    <s v="531116"/>
    <s v="Carmen Evans"/>
    <s v="688"/>
    <n v="2073"/>
    <n v="7"/>
    <n v="5804.4000000000015"/>
    <n v="829.20000000000016"/>
    <n v="0.28000000000000003"/>
    <n v="1625.2320000000007"/>
    <n v="0.28000000000000003"/>
    <s v="₹6 K"/>
  </r>
  <r>
    <s v="Maharashtra"/>
    <s v="Kolhapur"/>
    <s v="Kids"/>
    <s v="T-Shirts"/>
    <s v="75"/>
    <s v="407723"/>
    <s v="Rented"/>
    <d v="2020-04-20T00:00:00"/>
    <n v="1100"/>
    <s v="Amanda Sanders"/>
    <s v="M95"/>
    <s v="6020 Bowen Extensions Apt. 133 North Jesseland, WY 03922"/>
    <s v="Landline"/>
    <s v="0452780286"/>
    <s v="9 AM - 8 PM"/>
    <n v="13"/>
    <s v="Not Available"/>
    <s v="CCTV, Alarm"/>
    <s v="97164"/>
    <d v="2024-11-28T00:00:00"/>
    <n v="11"/>
    <s v="Nov"/>
    <s v="933630"/>
    <s v="Kiara Price"/>
    <s v="273"/>
    <n v="1500"/>
    <n v="7"/>
    <n v="4200"/>
    <n v="600"/>
    <n v="0.28000000000000003"/>
    <n v="1176"/>
    <n v="0.28000000000000003"/>
    <s v="₹4 K"/>
  </r>
  <r>
    <s v="Maharashtra"/>
    <s v="Nashik"/>
    <s v="Men"/>
    <s v="Jeans"/>
    <s v="60"/>
    <s v="406011"/>
    <s v="Rented"/>
    <d v="2020-04-05T00:00:00"/>
    <n v="1400"/>
    <s v="Abigail Bass"/>
    <s v="M15"/>
    <s v="736 Erica Springs Corybury, WA 36239"/>
    <s v="Landline"/>
    <s v="5231925072"/>
    <s v="9 AM - 8 PM"/>
    <n v="9"/>
    <s v="Available"/>
    <s v="CCTV"/>
    <s v="96929"/>
    <d v="2024-11-28T00:00:00"/>
    <n v="11"/>
    <s v="Nov"/>
    <s v="952826"/>
    <s v="Anthony Turner"/>
    <s v="342"/>
    <n v="2915"/>
    <n v="2"/>
    <n v="2332"/>
    <n v="1166"/>
    <n v="0.22"/>
    <n v="513.04"/>
    <n v="0.22"/>
    <s v="₹2 K"/>
  </r>
  <r>
    <s v="West Bengal"/>
    <s v="Kolkata"/>
    <s v="Men"/>
    <s v="Skirts"/>
    <s v="41"/>
    <s v="411560"/>
    <s v="Rented"/>
    <d v="2023-02-09T00:00:00"/>
    <n v="800"/>
    <s v="Nathan Collins"/>
    <s v="M18"/>
    <s v="5676 Bailey Ways Suite 893 West Barbarashire, WI 34296"/>
    <s v="Landline"/>
    <s v="19332311693"/>
    <s v="10 AM - 7 PM"/>
    <n v="19"/>
    <s v="Not Available"/>
    <s v="CCTV, Alarm"/>
    <s v="84110"/>
    <d v="2024-11-22T00:00:00"/>
    <n v="11"/>
    <s v="Nov"/>
    <s v="386665"/>
    <s v="Brandon Rodriguez"/>
    <s v="294"/>
    <n v="1117"/>
    <n v="5"/>
    <n v="2234"/>
    <n v="446.8"/>
    <n v="0.22"/>
    <n v="491.48"/>
    <n v="0.22"/>
    <s v="₹2 K"/>
  </r>
  <r>
    <s v="Tamil Nadu"/>
    <s v="Coimbatore"/>
    <s v="Kids"/>
    <s v="Skirts"/>
    <s v="29"/>
    <s v="405897"/>
    <s v="Owned"/>
    <d v="2022-03-28T00:00:00"/>
    <n v="1300"/>
    <s v="Kathy Turner"/>
    <s v="M81"/>
    <s v="584 Cheryl Locks Suite 413 Lake Charlesport, WY 81129"/>
    <s v="Landline"/>
    <s v="4079978512"/>
    <s v="11 AM - 8 PM"/>
    <n v="15"/>
    <s v="Not Available"/>
    <s v="None"/>
    <s v="41828"/>
    <d v="2024-11-11T00:00:00"/>
    <n v="11"/>
    <s v="Nov"/>
    <s v="334958"/>
    <s v="Shannon Peterson"/>
    <s v="655"/>
    <n v="1674"/>
    <n v="8"/>
    <n v="5356.8"/>
    <n v="669.6"/>
    <n v="0.28000000000000003"/>
    <n v="1499.9040000000002"/>
    <n v="0.28000000000000003"/>
    <s v="₹5 K"/>
  </r>
  <r>
    <s v="Goa"/>
    <s v="Goa"/>
    <s v="Men"/>
    <s v="Dresses"/>
    <s v="89"/>
    <s v="411616"/>
    <s v="Owned"/>
    <d v="2024-09-25T00:00:00"/>
    <n v="1000"/>
    <s v="Susan Moody"/>
    <s v="M30"/>
    <s v="37516 Contreras Land East Ashleyshire, NH 27156"/>
    <s v="Landline"/>
    <s v="2723943501"/>
    <s v="11 AM - 8 PM"/>
    <n v="10"/>
    <s v="Available"/>
    <s v="CCTV"/>
    <s v="80448"/>
    <d v="2024-11-11T00:00:00"/>
    <n v="11"/>
    <s v="Nov"/>
    <s v="545212"/>
    <s v="Ashley Cooper"/>
    <s v="536"/>
    <n v="2252"/>
    <n v="3"/>
    <n v="2702.4"/>
    <n v="900.80000000000007"/>
    <n v="0.22"/>
    <n v="594.52800000000002"/>
    <n v="0.22"/>
    <s v="₹3 K"/>
  </r>
  <r>
    <s v="Telangana"/>
    <s v="Hyderabad"/>
    <s v="Kids"/>
    <s v="Jackets"/>
    <s v="31"/>
    <s v="401331"/>
    <s v="Rented"/>
    <d v="2021-10-18T00:00:00"/>
    <n v="950"/>
    <s v="Preston Carter"/>
    <s v="M57"/>
    <s v="835 Crystal Vista Suite 303 North Juan, KY 93439"/>
    <s v="Landline"/>
    <s v="5021965204"/>
    <s v="10 AM - 7 PM"/>
    <n v="9"/>
    <s v="Available"/>
    <s v="CCTV"/>
    <s v="15994"/>
    <d v="2024-11-24T00:00:00"/>
    <n v="11"/>
    <s v="Nov"/>
    <s v="100792"/>
    <s v="Brandon Duke"/>
    <s v="422"/>
    <n v="1749"/>
    <n v="1"/>
    <n v="699.6"/>
    <n v="699.6"/>
    <n v="0.28000000000000003"/>
    <n v="195.88800000000003"/>
    <n v="0.28000000000000003"/>
    <s v="₹699.6"/>
  </r>
  <r>
    <s v="Assam"/>
    <s v="Guwahati"/>
    <s v="Men"/>
    <s v="Shirts"/>
    <s v="45"/>
    <s v="405200"/>
    <s v="Rented"/>
    <d v="2021-02-13T00:00:00"/>
    <n v="800"/>
    <s v="Haley Phillips"/>
    <s v="M3"/>
    <s v="5183 Johnson Creek Apt. 265 Hinesshire, SD 09543"/>
    <s v="Landline"/>
    <s v="4815333439"/>
    <s v="9 AM - 8 PM"/>
    <n v="16"/>
    <s v="Not Available"/>
    <s v="Alarm"/>
    <s v="56317"/>
    <d v="2024-11-06T00:00:00"/>
    <n v="11"/>
    <s v="Nov"/>
    <s v="351430"/>
    <s v="Kristina Reid"/>
    <s v="656"/>
    <n v="2041"/>
    <n v="7"/>
    <n v="5714.8"/>
    <n v="816.4"/>
    <n v="0.22"/>
    <n v="1257.2560000000001"/>
    <n v="0.22"/>
    <s v="₹6 K"/>
  </r>
  <r>
    <s v="Madhya Pradesh"/>
    <s v="Bhopal"/>
    <s v="Men"/>
    <s v="Shirts"/>
    <s v="16"/>
    <s v="408018"/>
    <s v="Rented"/>
    <d v="2023-08-17T00:00:00"/>
    <n v="800"/>
    <s v="Joshua Wiley"/>
    <s v="M50"/>
    <s v="06621 Jose Dale Sanchezhaven, WY 10301"/>
    <s v="Mobile"/>
    <s v="7546045930"/>
    <s v="9 AM - 8 PM"/>
    <n v="5"/>
    <s v="Not Available"/>
    <s v="None"/>
    <s v="98007"/>
    <d v="2024-11-21T00:00:00"/>
    <n v="11"/>
    <s v="Nov"/>
    <s v="326852"/>
    <s v="Sheri Johnson"/>
    <s v="247"/>
    <n v="2815"/>
    <n v="1"/>
    <n v="1126"/>
    <n v="1126"/>
    <n v="0.22"/>
    <n v="247.72"/>
    <n v="0.22"/>
    <s v="₹1 K"/>
  </r>
  <r>
    <s v="Karnataka"/>
    <s v="Mysuru"/>
    <s v="Women"/>
    <s v="Dresses"/>
    <s v="56"/>
    <s v="416541"/>
    <s v="Owned"/>
    <d v="2021-03-31T00:00:00"/>
    <n v="950"/>
    <s v="Albert Jenkins"/>
    <s v="M38"/>
    <s v="PSC 8832, Box 1732 APO AA 51948"/>
    <s v="Landline"/>
    <s v="2103453860"/>
    <s v="10 AM - 7 PM"/>
    <n v="10"/>
    <s v="Not Available"/>
    <s v="None"/>
    <s v="22743"/>
    <d v="2024-11-06T00:00:00"/>
    <n v="11"/>
    <s v="Nov"/>
    <s v="496491"/>
    <s v="Charles Snyder"/>
    <s v="718"/>
    <n v="2486"/>
    <n v="2"/>
    <n v="1988.8000000000002"/>
    <n v="994.40000000000009"/>
    <n v="0.35"/>
    <n v="696.08"/>
    <n v="0.35"/>
    <s v="₹2 K"/>
  </r>
  <r>
    <s v="Karnataka"/>
    <s v="Mysuru"/>
    <s v="Women"/>
    <s v="Shirts"/>
    <s v="62"/>
    <s v="417420"/>
    <s v="Rented"/>
    <d v="2020-02-10T00:00:00"/>
    <n v="1300"/>
    <s v="Christopher Bowen"/>
    <s v="M81"/>
    <s v="9366 Johnson Orchard Apt. 232 East Stephenton, NY 63901"/>
    <s v="Landline"/>
    <s v="4972659027"/>
    <s v="9 AM - 8 PM"/>
    <n v="9"/>
    <s v="Available"/>
    <s v="CCTV"/>
    <s v="78683"/>
    <d v="2024-11-08T00:00:00"/>
    <n v="11"/>
    <s v="Nov"/>
    <s v="795108"/>
    <s v="Barry Estrada"/>
    <s v="431"/>
    <n v="2517"/>
    <n v="6"/>
    <n v="6040.8"/>
    <n v="1006.8000000000001"/>
    <n v="0.35"/>
    <n v="2114.2799999999997"/>
    <n v="0.35"/>
    <s v="₹6 K"/>
  </r>
  <r>
    <s v="Gujarat"/>
    <s v="Rajkot"/>
    <s v="Men"/>
    <s v="Sweaters"/>
    <s v="30"/>
    <s v="412297"/>
    <s v="Rented"/>
    <d v="2023-02-11T00:00:00"/>
    <n v="1200"/>
    <s v="Christopher Weber Jr."/>
    <s v="M55"/>
    <s v="9314 Logan Keys North Deniseburgh, OK 41425"/>
    <s v="Landline"/>
    <s v="15680073582"/>
    <s v="10 AM - 7 PM"/>
    <n v="14"/>
    <s v="Not Available"/>
    <s v="None"/>
    <s v="12290"/>
    <d v="2024-11-24T00:00:00"/>
    <n v="11"/>
    <s v="Nov"/>
    <s v="437446"/>
    <s v="Jessica Allison"/>
    <s v="991"/>
    <n v="863"/>
    <n v="6"/>
    <n v="2071.2000000000003"/>
    <n v="345.20000000000005"/>
    <n v="0.22"/>
    <n v="455.66400000000004"/>
    <n v="0.22"/>
    <s v="₹2 K"/>
  </r>
  <r>
    <s v="Maharashtra"/>
    <s v="Jalna"/>
    <s v="Women"/>
    <s v="Shirts"/>
    <s v="88"/>
    <s v="410458"/>
    <s v="Owned"/>
    <d v="2021-12-24T00:00:00"/>
    <n v="1100"/>
    <s v="Roger Robinson"/>
    <s v="M2"/>
    <s v="06254 Eaton Mountain Suite 324 Jenniferborough, OH 49462"/>
    <s v="Landline"/>
    <s v="19440188038"/>
    <s v="11 AM - 8 PM"/>
    <n v="16"/>
    <s v="Available"/>
    <s v="CCTV, Alarm"/>
    <s v="72160"/>
    <d v="2024-11-20T00:00:00"/>
    <n v="11"/>
    <s v="Nov"/>
    <s v="481414"/>
    <s v="Elizabeth Ayers"/>
    <s v="954"/>
    <n v="2258"/>
    <n v="5"/>
    <n v="4516"/>
    <n v="903.2"/>
    <n v="0.35"/>
    <n v="1580.6"/>
    <n v="0.35"/>
    <s v="₹5 K"/>
  </r>
  <r>
    <s v="Tamil Nadu"/>
    <s v="Chennai"/>
    <s v="Men"/>
    <s v="Jackets"/>
    <s v="55"/>
    <s v="434343"/>
    <s v="Owned"/>
    <d v="2022-11-07T00:00:00"/>
    <n v="1000"/>
    <s v="Sherri Mcfarland"/>
    <s v="M63"/>
    <s v="0122 Marcus Park Suite 214 Albertmouth, VA 47896"/>
    <s v="Landline"/>
    <s v="2656096030"/>
    <s v="9 AM - 8 PM"/>
    <n v="18"/>
    <s v="Not Available"/>
    <s v="None"/>
    <s v="73239"/>
    <d v="2024-11-12T00:00:00"/>
    <n v="11"/>
    <s v="Nov"/>
    <s v="109100"/>
    <s v="Robert Woodard"/>
    <s v="556"/>
    <n v="1585"/>
    <n v="5"/>
    <n v="3170"/>
    <n v="634"/>
    <n v="0.22"/>
    <n v="697.4"/>
    <n v="0.22"/>
    <s v="₹3 K"/>
  </r>
  <r>
    <s v="Puducherry"/>
    <s v="Pondicherry"/>
    <s v="Men"/>
    <s v="Pants"/>
    <s v="71"/>
    <s v="409416"/>
    <s v="Owned"/>
    <d v="2021-03-27T00:00:00"/>
    <n v="1100"/>
    <s v="Emily Watson"/>
    <s v="M17"/>
    <s v="059 Debra Knoll Suite 060 Lake Michael, MS 87869"/>
    <s v="Landline"/>
    <s v="1211978575"/>
    <s v="10 AM - 9 PM"/>
    <n v="14"/>
    <s v="Available"/>
    <s v="CCTV, Alarm"/>
    <s v="97721"/>
    <d v="2024-11-27T00:00:00"/>
    <n v="11"/>
    <s v="Nov"/>
    <s v="540962"/>
    <s v="Isaiah Dixon"/>
    <s v="435"/>
    <n v="1684"/>
    <n v="5"/>
    <n v="3368"/>
    <n v="673.6"/>
    <n v="0.22"/>
    <n v="740.96"/>
    <n v="0.22"/>
    <s v="₹3 K"/>
  </r>
  <r>
    <s v="Uttar Pradesh"/>
    <s v="Agra"/>
    <s v="Women"/>
    <s v="Shoes"/>
    <s v="9"/>
    <s v="435939"/>
    <s v="Owned"/>
    <d v="2021-10-31T00:00:00"/>
    <n v="800"/>
    <s v="Cody Smith"/>
    <s v="M26"/>
    <s v="9822 Jon Via West Lori, MA 95360"/>
    <s v="Landline"/>
    <s v="4900808440"/>
    <s v="11 AM - 8 PM"/>
    <n v="5"/>
    <s v="Not Available"/>
    <s v="None"/>
    <s v="50799"/>
    <d v="2024-11-13T00:00:00"/>
    <n v="11"/>
    <s v="Nov"/>
    <s v="995980"/>
    <s v="Denise Powell"/>
    <s v="895"/>
    <n v="2383"/>
    <n v="3"/>
    <n v="2859.6000000000004"/>
    <n v="953.20000000000016"/>
    <n v="0.35"/>
    <n v="1000.86"/>
    <n v="0.35"/>
    <s v="₹3 K"/>
  </r>
  <r>
    <s v="Maharashtra"/>
    <s v="Pune"/>
    <s v="Women"/>
    <s v="Sweaters"/>
    <s v="96"/>
    <s v="423645"/>
    <s v="Owned"/>
    <d v="2022-06-01T00:00:00"/>
    <n v="1000"/>
    <s v="Adam Lozano"/>
    <s v="M34"/>
    <s v="87673 Christian Avenue Tommyview, MO 62759"/>
    <s v="Mobile"/>
    <s v="8319285397"/>
    <s v="11 AM - 8 PM"/>
    <n v="14"/>
    <s v="Not Available"/>
    <s v="CCTV"/>
    <s v="46185"/>
    <d v="2024-11-21T00:00:00"/>
    <n v="11"/>
    <s v="Nov"/>
    <s v="546415"/>
    <s v="Jason Brooks"/>
    <s v="653"/>
    <n v="2189"/>
    <n v="5"/>
    <n v="4378"/>
    <n v="875.6"/>
    <n v="0.35"/>
    <n v="1532.3"/>
    <n v="0.35"/>
    <s v="₹4 K"/>
  </r>
  <r>
    <s v="Maharashtra"/>
    <s v="Aurangabad"/>
    <s v="Kids"/>
    <s v="Shirts"/>
    <s v="76"/>
    <s v="407063"/>
    <s v="Owned"/>
    <d v="2024-09-07T00:00:00"/>
    <n v="950"/>
    <s v="Jorge Rios"/>
    <s v="M13"/>
    <s v="610 Jennifer Freeway West Stevenmouth, NJ 06790"/>
    <s v="Landline"/>
    <s v="2062226922"/>
    <s v="10 AM - 9 PM"/>
    <n v="5"/>
    <s v="Not Available"/>
    <s v="None"/>
    <s v="32440"/>
    <d v="2024-11-28T00:00:00"/>
    <n v="11"/>
    <s v="Nov"/>
    <s v="936602"/>
    <s v="Veronica Reyes"/>
    <s v="989"/>
    <n v="2551"/>
    <n v="7"/>
    <n v="7142.8"/>
    <n v="1020.4"/>
    <n v="0.28000000000000003"/>
    <n v="1999.9840000000002"/>
    <n v="0.28000000000000003"/>
    <s v="₹7 K"/>
  </r>
  <r>
    <s v="Gujarat"/>
    <s v="Surat"/>
    <s v="Men"/>
    <s v="T-Shirts"/>
    <s v="53"/>
    <s v="429866"/>
    <s v="Owned"/>
    <d v="2021-09-24T00:00:00"/>
    <n v="1300"/>
    <s v="Katrina Thomas"/>
    <s v="M18"/>
    <s v="5571 Jordan Terrace Suite 734 North Jenniferport, DC 55472"/>
    <s v="Mobile"/>
    <s v="7771569345"/>
    <s v="11 AM - 8 PM"/>
    <n v="11"/>
    <s v="Available"/>
    <s v="CCTV"/>
    <s v="41840"/>
    <d v="2024-11-08T00:00:00"/>
    <n v="11"/>
    <s v="Nov"/>
    <s v="817238"/>
    <s v="Natalie Taylor"/>
    <s v="485"/>
    <n v="1271"/>
    <n v="6"/>
    <n v="3050.4"/>
    <n v="508.40000000000003"/>
    <n v="0.22"/>
    <n v="671.08800000000008"/>
    <n v="0.22"/>
    <s v="₹3 K"/>
  </r>
  <r>
    <s v="Karnataka"/>
    <s v="Mysuru"/>
    <s v="Men"/>
    <s v="Tops"/>
    <s v="46"/>
    <s v="428159"/>
    <s v="Rented"/>
    <d v="2022-03-10T00:00:00"/>
    <n v="950"/>
    <s v="Michael Williams"/>
    <s v="M15"/>
    <s v="19875 Alex Port Emilystad, AK 82834"/>
    <s v="Landline"/>
    <s v="5679204013"/>
    <s v="9 AM - 8 PM"/>
    <n v="11"/>
    <s v="Available"/>
    <s v="None"/>
    <s v="47242"/>
    <d v="2024-11-30T00:00:00"/>
    <n v="11"/>
    <s v="Nov"/>
    <s v="366249"/>
    <s v="John Martinez"/>
    <s v="707"/>
    <n v="1329"/>
    <n v="7"/>
    <n v="3721.2000000000003"/>
    <n v="531.6"/>
    <n v="0.22"/>
    <n v="818.6640000000001"/>
    <n v="0.22"/>
    <s v="₹4 K"/>
  </r>
  <r>
    <s v="Karnataka"/>
    <s v="Mysuru"/>
    <s v="Men"/>
    <s v="T-Shirts"/>
    <s v="53"/>
    <s v="431171"/>
    <s v="Owned"/>
    <d v="2024-08-28T00:00:00"/>
    <n v="1400"/>
    <s v="Melinda Roberts"/>
    <s v="M34"/>
    <s v="40556 Valerie Squares Toddburgh, WA 35291"/>
    <s v="Landline"/>
    <s v="0780749727"/>
    <s v="10 AM - 9 PM"/>
    <n v="18"/>
    <s v="Available"/>
    <s v="Alarm"/>
    <s v="22059"/>
    <d v="2024-11-29T00:00:00"/>
    <n v="11"/>
    <s v="Nov"/>
    <s v="350911"/>
    <s v="Tracey Bell"/>
    <s v="477"/>
    <n v="2681"/>
    <n v="5"/>
    <n v="5362"/>
    <n v="1072.4000000000001"/>
    <n v="0.22"/>
    <n v="1179.6400000000001"/>
    <n v="0.22"/>
    <s v="₹5 K"/>
  </r>
  <r>
    <s v="Tamil Nadu"/>
    <s v="Chennai"/>
    <s v="Women"/>
    <s v="Sweaters"/>
    <s v="59"/>
    <s v="434249"/>
    <s v="Owned"/>
    <d v="2020-11-19T00:00:00"/>
    <n v="1300"/>
    <s v="David David"/>
    <s v="M5"/>
    <s v="11816 Oliver Divide Apt. 125 Conradport, WI 85334"/>
    <s v="Landline"/>
    <s v="16816216292"/>
    <s v="10 AM - 9 PM"/>
    <n v="20"/>
    <s v="Available"/>
    <s v="CCTV, Alarm"/>
    <s v="74989"/>
    <d v="2024-11-24T00:00:00"/>
    <n v="11"/>
    <s v="Nov"/>
    <s v="353157"/>
    <s v="Jeremy Anderson"/>
    <s v="488"/>
    <n v="2259"/>
    <n v="2"/>
    <n v="1807.2"/>
    <n v="903.6"/>
    <n v="0.35"/>
    <n v="632.52"/>
    <n v="0.35"/>
    <s v="₹2 K"/>
  </r>
  <r>
    <s v="Maharashtra"/>
    <s v="Nagpur"/>
    <s v="Men"/>
    <s v="T-Shirts"/>
    <s v="60"/>
    <s v="413572"/>
    <s v="Rented"/>
    <d v="2024-07-06T00:00:00"/>
    <n v="800"/>
    <s v="Brandi Thomas"/>
    <s v="M57"/>
    <s v="845 Cole Bridge Davidmouth, NY 51033"/>
    <s v="Landline"/>
    <s v="1595291195"/>
    <s v="11 AM - 8 PM"/>
    <n v="7"/>
    <s v="Available"/>
    <s v="Alarm"/>
    <s v="76067"/>
    <d v="2024-11-22T00:00:00"/>
    <n v="11"/>
    <s v="Nov"/>
    <s v="187519"/>
    <s v="Laura Hunter"/>
    <s v="480"/>
    <n v="1090"/>
    <n v="4"/>
    <n v="1744"/>
    <n v="436"/>
    <n v="0.22"/>
    <n v="383.68"/>
    <n v="0.22"/>
    <s v="₹2 K"/>
  </r>
  <r>
    <s v="Telangana"/>
    <s v="Hyderabad"/>
    <s v="Men"/>
    <s v="Jackets"/>
    <s v="13"/>
    <s v="402228"/>
    <s v="Rented"/>
    <d v="2021-12-13T00:00:00"/>
    <n v="1200"/>
    <s v="Brett Riley"/>
    <s v="M71"/>
    <s v="Unit 4164 Box 2503 DPO AE 89230"/>
    <s v="Landline"/>
    <s v="4866480564"/>
    <s v="9 AM - 8 PM"/>
    <n v="8"/>
    <s v="Not Available"/>
    <s v="CCTV, Alarm"/>
    <s v="96333"/>
    <d v="2024-11-19T00:00:00"/>
    <n v="11"/>
    <s v="Nov"/>
    <s v="187941"/>
    <s v="Karen Watson"/>
    <s v="584"/>
    <n v="852"/>
    <n v="8"/>
    <n v="2726.4"/>
    <n v="340.8"/>
    <n v="0.22"/>
    <n v="599.80799999999999"/>
    <n v="0.22"/>
    <s v="₹3 K"/>
  </r>
  <r>
    <s v="Uttar Pradesh"/>
    <s v="Kanpur"/>
    <s v="Men"/>
    <s v="Jackets"/>
    <s v="15"/>
    <s v="437958"/>
    <s v="Rented"/>
    <d v="2023-01-02T00:00:00"/>
    <n v="1200"/>
    <s v="Robert Welch"/>
    <s v="M7"/>
    <s v="450 Richard Cape Port Robert, IL 34931"/>
    <s v="Landline"/>
    <s v="1201418233"/>
    <s v="9 AM - 8 PM"/>
    <n v="9"/>
    <s v="Available"/>
    <s v="None"/>
    <s v="78643"/>
    <d v="2024-11-12T00:00:00"/>
    <n v="11"/>
    <s v="Nov"/>
    <s v="983093"/>
    <s v="Nicole Harris"/>
    <s v="965"/>
    <n v="1979"/>
    <n v="8"/>
    <n v="6332.8"/>
    <n v="791.6"/>
    <n v="0.22"/>
    <n v="1393.2160000000001"/>
    <n v="0.22"/>
    <s v="₹6 K"/>
  </r>
  <r>
    <s v="Haryana"/>
    <s v="Faridabad"/>
    <s v="Men"/>
    <s v="T-Shirts"/>
    <s v="19"/>
    <s v="429724"/>
    <s v="Rented"/>
    <d v="2021-02-12T00:00:00"/>
    <n v="1100"/>
    <s v="Kayla Lewis"/>
    <s v="M4"/>
    <s v="01943 Moody Estate Apt. 637 East April, DE 14995"/>
    <s v="Landline"/>
    <s v="4399573273"/>
    <s v="10 AM - 7 PM"/>
    <n v="5"/>
    <s v="Not Available"/>
    <s v="CCTV"/>
    <s v="80698"/>
    <d v="2024-11-20T00:00:00"/>
    <n v="11"/>
    <s v="Nov"/>
    <s v="543193"/>
    <s v="Brandon Baker"/>
    <s v="372"/>
    <n v="1673"/>
    <n v="5"/>
    <n v="3346"/>
    <n v="669.2"/>
    <n v="0.22"/>
    <n v="736.12"/>
    <n v="0.22"/>
    <s v="₹3 K"/>
  </r>
  <r>
    <s v="Maharashtra"/>
    <s v="Mumbai"/>
    <s v="Kids"/>
    <s v="Dresses"/>
    <s v="3"/>
    <s v="402827"/>
    <s v="Rented"/>
    <d v="2020-09-05T00:00:00"/>
    <n v="1100"/>
    <s v="Lori Fox"/>
    <s v="M37"/>
    <s v="75210 Kimberly Mill North Nicholas, HI 67851"/>
    <s v="Landline"/>
    <s v="0576133922"/>
    <s v="10 AM - 7 PM"/>
    <n v="4"/>
    <s v="Not Available"/>
    <s v="CCTV, Alarm"/>
    <s v="93842"/>
    <d v="2024-11-20T00:00:00"/>
    <n v="11"/>
    <s v="Nov"/>
    <s v="774507"/>
    <s v="Benjamin Simmons"/>
    <s v="753"/>
    <n v="1078"/>
    <n v="2"/>
    <n v="862.40000000000009"/>
    <n v="431.20000000000005"/>
    <n v="0.28000000000000003"/>
    <n v="241.47200000000004"/>
    <n v="0.28000000000000003"/>
    <s v="₹862.4"/>
  </r>
  <r>
    <s v="Uttar Pradesh"/>
    <s v="Agra"/>
    <s v="Kids"/>
    <s v="Skirts"/>
    <s v="82"/>
    <s v="415750"/>
    <s v="Rented"/>
    <d v="2022-11-14T00:00:00"/>
    <n v="950"/>
    <s v="Misty Collins"/>
    <s v="M95"/>
    <s v="3392 Johnson Port Collinsfort, UT 11859"/>
    <s v="Landline"/>
    <s v="4827304173"/>
    <s v="11 AM - 8 PM"/>
    <n v="14"/>
    <s v="Available"/>
    <s v="Alarm"/>
    <s v="95472"/>
    <d v="2024-11-19T00:00:00"/>
    <n v="11"/>
    <s v="Nov"/>
    <s v="919596"/>
    <s v="Todd Owens"/>
    <s v="629"/>
    <n v="1305"/>
    <n v="6"/>
    <n v="3132"/>
    <n v="522"/>
    <n v="0.28000000000000003"/>
    <n v="876.96"/>
    <n v="0.28000000000000003"/>
    <s v="₹3 K"/>
  </r>
  <r>
    <s v="Maharashtra"/>
    <s v="Thane"/>
    <s v="Men"/>
    <s v="Shoes"/>
    <s v="91"/>
    <s v="438117"/>
    <s v="Owned"/>
    <d v="2023-12-20T00:00:00"/>
    <n v="1000"/>
    <s v="Thomas Johnson"/>
    <s v="M46"/>
    <s v="62202 Aaron Rapid Suite 858 Leeville, AK 83150"/>
    <s v="Mobile"/>
    <s v="9691765963"/>
    <s v="10 AM - 9 PM"/>
    <n v="14"/>
    <s v="Not Available"/>
    <s v="Alarm"/>
    <s v="11382"/>
    <d v="2024-11-28T00:00:00"/>
    <n v="11"/>
    <s v="Nov"/>
    <s v="467432"/>
    <s v="Charles Dean"/>
    <s v="723"/>
    <n v="717"/>
    <n v="5"/>
    <n v="1434"/>
    <n v="286.8"/>
    <n v="0.22"/>
    <n v="315.48"/>
    <n v="0.22"/>
    <s v="₹1 K"/>
  </r>
  <r>
    <s v="Gujarat"/>
    <s v="Rajkot"/>
    <s v="Men"/>
    <s v="Pants"/>
    <s v="50"/>
    <s v="404300"/>
    <s v="Owned"/>
    <d v="2023-08-18T00:00:00"/>
    <n v="1100"/>
    <s v="Jillian Wright"/>
    <s v="M36"/>
    <s v="25733 Morales Mills Robertborough, WV 23683"/>
    <s v="Mobile"/>
    <s v="6243640649"/>
    <s v="9 AM - 8 PM"/>
    <n v="3"/>
    <s v="Available"/>
    <s v="CCTV, Alarm"/>
    <s v="30101"/>
    <d v="2024-11-25T00:00:00"/>
    <n v="11"/>
    <s v="Nov"/>
    <s v="476590"/>
    <s v="Lisa Smith"/>
    <s v="359"/>
    <n v="1771"/>
    <n v="8"/>
    <n v="5667.2000000000007"/>
    <n v="708.40000000000009"/>
    <n v="0.22"/>
    <n v="1246.7840000000001"/>
    <n v="0.22"/>
    <s v="₹6 K"/>
  </r>
  <r>
    <s v="Maharashtra"/>
    <s v="Jalna"/>
    <s v="Kids"/>
    <s v="Jackets"/>
    <s v="17"/>
    <s v="416293"/>
    <s v="Owned"/>
    <d v="2021-08-29T00:00:00"/>
    <n v="800"/>
    <s v="Rhonda White DDS"/>
    <s v="M23"/>
    <s v="8821 Nguyen Harbors Apt. 424 Amyfort, CT 15847"/>
    <s v="Mobile"/>
    <s v="6150901344"/>
    <s v="9 AM - 8 PM"/>
    <n v="11"/>
    <s v="Available"/>
    <s v="None"/>
    <s v="65283"/>
    <d v="2024-11-20T00:00:00"/>
    <n v="11"/>
    <s v="Nov"/>
    <s v="398667"/>
    <s v="Jonathan Bush"/>
    <s v="632"/>
    <n v="2452"/>
    <n v="2"/>
    <n v="1961.6000000000001"/>
    <n v="980.80000000000007"/>
    <n v="0.28000000000000003"/>
    <n v="549.24800000000005"/>
    <n v="0.28000000000000003"/>
    <s v="₹2 K"/>
  </r>
  <r>
    <s v="Telangana"/>
    <s v="Hyderabad"/>
    <s v="Kids"/>
    <s v="Sweaters"/>
    <s v="35"/>
    <s v="400136"/>
    <s v="Rented"/>
    <d v="2021-08-05T00:00:00"/>
    <n v="1400"/>
    <s v="James Young"/>
    <s v="M85"/>
    <s v="59993 George Crescent Christophertown, MA 78913"/>
    <s v="Landline"/>
    <s v="1628064320"/>
    <s v="9 AM - 8 PM"/>
    <n v="19"/>
    <s v="Not Available"/>
    <s v="Alarm"/>
    <s v="28649"/>
    <d v="2024-11-23T00:00:00"/>
    <n v="11"/>
    <s v="Nov"/>
    <s v="781971"/>
    <s v="April Avila"/>
    <s v="892"/>
    <n v="1434"/>
    <n v="3"/>
    <n v="1720.8000000000002"/>
    <n v="573.6"/>
    <n v="0.28000000000000003"/>
    <n v="481.82400000000007"/>
    <n v="0.28000000000000003"/>
    <s v="₹2 K"/>
  </r>
  <r>
    <s v="Goa"/>
    <s v="Goa"/>
    <s v="Kids"/>
    <s v="Shoes"/>
    <s v="40"/>
    <s v="435127"/>
    <s v="Owned"/>
    <d v="2020-09-02T00:00:00"/>
    <n v="1300"/>
    <s v="Robert Brooks"/>
    <s v="M43"/>
    <s v="8525 Harvey Fields Suite 103 Port Ashley, SD 46832"/>
    <s v="Landline"/>
    <s v="0390162372"/>
    <s v="10 AM - 7 PM"/>
    <n v="11"/>
    <s v="Available"/>
    <s v="None"/>
    <s v="98334"/>
    <d v="2024-11-29T00:00:00"/>
    <n v="11"/>
    <s v="Nov"/>
    <s v="181260"/>
    <s v="Shawn Romero"/>
    <s v="917"/>
    <n v="2249"/>
    <n v="3"/>
    <n v="2698.8"/>
    <n v="899.6"/>
    <n v="0.28000000000000003"/>
    <n v="755.6640000000001"/>
    <n v="0.28000000000000003"/>
    <s v="₹3 K"/>
  </r>
  <r>
    <s v="Karnataka"/>
    <s v="Bengaluru"/>
    <s v="Men"/>
    <s v="Tops"/>
    <s v="48"/>
    <s v="439071"/>
    <s v="Rented"/>
    <d v="2021-05-14T00:00:00"/>
    <n v="1100"/>
    <s v="Tiffany Williams"/>
    <s v="M89"/>
    <s v="97654 Donald Circles South Matthew, FL 21863"/>
    <s v="Landline"/>
    <s v="5647868452"/>
    <s v="11 AM - 8 PM"/>
    <n v="11"/>
    <s v="Not Available"/>
    <s v="CCTV"/>
    <s v="24680"/>
    <d v="2024-11-07T00:00:00"/>
    <n v="11"/>
    <s v="Nov"/>
    <s v="811659"/>
    <s v="Jason Williams"/>
    <s v="427"/>
    <n v="1291"/>
    <n v="4"/>
    <n v="2065.6"/>
    <n v="516.4"/>
    <n v="0.22"/>
    <n v="454.43199999999996"/>
    <n v="0.22"/>
    <s v="₹2 K"/>
  </r>
  <r>
    <s v="Maharashtra"/>
    <s v="Mumbai"/>
    <s v="Kids"/>
    <s v="Tops"/>
    <s v="21"/>
    <s v="421046"/>
    <s v="Owned"/>
    <d v="2021-05-25T00:00:00"/>
    <n v="1200"/>
    <s v="Mark Mack"/>
    <s v="M53"/>
    <s v="466 Hernandez Cove Pierceland, AK 46202"/>
    <s v="Landline"/>
    <s v="16180701132"/>
    <s v="10 AM - 9 PM"/>
    <n v="6"/>
    <s v="Not Available"/>
    <s v="CCTV"/>
    <s v="91811"/>
    <d v="2024-11-02T00:00:00"/>
    <n v="11"/>
    <s v="Nov"/>
    <s v="896077"/>
    <s v="Kathleen Allen"/>
    <s v="214"/>
    <n v="994"/>
    <n v="1"/>
    <n v="397.6"/>
    <n v="397.6"/>
    <n v="0.28000000000000003"/>
    <n v="111.32800000000002"/>
    <n v="0.28000000000000003"/>
    <s v="₹397.6"/>
  </r>
  <r>
    <s v="Andhra Pradesh"/>
    <s v="Visakhapatnam"/>
    <s v="Men"/>
    <s v="Tops"/>
    <s v="47"/>
    <s v="434419"/>
    <s v="Owned"/>
    <d v="2020-05-03T00:00:00"/>
    <n v="1300"/>
    <s v="Robert Hancock"/>
    <s v="M12"/>
    <s v="03537 Cruz Plains Apt. 305 West Mistyport, ME 32765"/>
    <s v="Landline"/>
    <s v="0223817632"/>
    <s v="11 AM - 8 PM"/>
    <n v="20"/>
    <s v="Available"/>
    <s v="CCTV"/>
    <s v="84066"/>
    <d v="2024-11-28T00:00:00"/>
    <n v="11"/>
    <s v="Nov"/>
    <s v="115825"/>
    <s v="Thomas Paul"/>
    <s v="824"/>
    <n v="1857"/>
    <n v="7"/>
    <n v="5199.6000000000004"/>
    <n v="742.80000000000007"/>
    <n v="0.22"/>
    <n v="1143.912"/>
    <n v="0.22"/>
    <s v="₹5 K"/>
  </r>
  <r>
    <s v="Gujarat"/>
    <s v="Rajkot"/>
    <s v="Men"/>
    <s v="T-Shirts"/>
    <s v="7"/>
    <s v="424804"/>
    <s v="Rented"/>
    <d v="2023-03-18T00:00:00"/>
    <n v="1300"/>
    <s v="Matthew Jones"/>
    <s v="M64"/>
    <s v="48927 William Station Apt. 517 Perezmouth, LA 21515"/>
    <s v="Landline"/>
    <s v="3128086990"/>
    <s v="9 AM - 8 PM"/>
    <n v="18"/>
    <s v="Available"/>
    <s v="CCTV"/>
    <s v="70822"/>
    <d v="2024-11-05T00:00:00"/>
    <n v="11"/>
    <s v="Nov"/>
    <s v="218187"/>
    <s v="Elizabeth Simon"/>
    <s v="267"/>
    <n v="2202"/>
    <n v="4"/>
    <n v="3523.2000000000003"/>
    <n v="880.80000000000007"/>
    <n v="0.22"/>
    <n v="775.10400000000004"/>
    <n v="0.22"/>
    <s v="₹4 K"/>
  </r>
  <r>
    <s v="Gujarat"/>
    <s v="Vadodara"/>
    <s v="Men"/>
    <s v="Dresses"/>
    <s v="69"/>
    <s v="412850"/>
    <s v="Owned"/>
    <d v="2022-03-04T00:00:00"/>
    <n v="800"/>
    <s v="Michelle Dickson"/>
    <s v="M80"/>
    <s v="90752 Page Roads Howardstad, NE 86874"/>
    <s v="Landline"/>
    <s v="4732333689"/>
    <s v="11 AM - 8 PM"/>
    <n v="5"/>
    <s v="Not Available"/>
    <s v="Alarm"/>
    <s v="18358"/>
    <d v="2024-11-06T00:00:00"/>
    <n v="11"/>
    <s v="Nov"/>
    <s v="747868"/>
    <s v="Angel Walker"/>
    <s v="429"/>
    <n v="587"/>
    <n v="2"/>
    <n v="469.6"/>
    <n v="234.8"/>
    <n v="0.22"/>
    <n v="103.31200000000001"/>
    <n v="0.22"/>
    <s v="₹469.6"/>
  </r>
  <r>
    <s v="Maharashtra"/>
    <s v="Thane"/>
    <s v="Men"/>
    <s v="Tops"/>
    <s v="25"/>
    <s v="439367"/>
    <s v="Rented"/>
    <d v="2023-12-04T00:00:00"/>
    <n v="1100"/>
    <s v="Stephen Coleman"/>
    <s v="M4"/>
    <s v="324 Stacy Inlet Apt. 515 Jamesview, AL 85131"/>
    <s v="Landline"/>
    <s v="0294669340"/>
    <s v="10 AM - 7 PM"/>
    <n v="13"/>
    <s v="Not Available"/>
    <s v="CCTV, Alarm"/>
    <s v="97615"/>
    <d v="2024-11-28T00:00:00"/>
    <n v="11"/>
    <s v="Nov"/>
    <s v="999567"/>
    <s v="Joshua Schneider"/>
    <s v="636"/>
    <n v="2135"/>
    <n v="8"/>
    <n v="6832"/>
    <n v="854"/>
    <n v="0.22"/>
    <n v="1503.04"/>
    <n v="0.22"/>
    <s v="₹7 K"/>
  </r>
  <r>
    <s v="Maharashtra"/>
    <s v="Kolhapur"/>
    <s v="Men"/>
    <s v="Shirts"/>
    <s v="93"/>
    <s v="404361"/>
    <s v="Owned"/>
    <d v="2020-01-01T00:00:00"/>
    <n v="1200"/>
    <s v="Mason Banks"/>
    <s v="M20"/>
    <s v="434 Lee Village Kellymouth, WY 40071"/>
    <s v="Landline"/>
    <s v="2668166499"/>
    <s v="9 AM - 8 PM"/>
    <n v="16"/>
    <s v="Not Available"/>
    <s v="CCTV"/>
    <s v="81292"/>
    <d v="2024-11-12T00:00:00"/>
    <n v="11"/>
    <s v="Nov"/>
    <s v="666136"/>
    <s v="Jamie Gross"/>
    <s v="482"/>
    <n v="1060"/>
    <n v="7"/>
    <n v="2968"/>
    <n v="424"/>
    <n v="0.22"/>
    <n v="652.96"/>
    <n v="0.22"/>
    <s v="₹3 K"/>
  </r>
  <r>
    <s v="Goa"/>
    <s v="Goa"/>
    <s v="Women"/>
    <s v="Jackets"/>
    <s v="43"/>
    <s v="438188"/>
    <s v="Rented"/>
    <d v="2021-07-23T00:00:00"/>
    <n v="1300"/>
    <s v="Karen Powers"/>
    <s v="M81"/>
    <s v="45838 Kenneth Trace East Carrie, IA 48733"/>
    <s v="Mobile"/>
    <s v="9121598835"/>
    <s v="9 AM - 8 PM"/>
    <n v="19"/>
    <s v="Available"/>
    <s v="CCTV, Alarm"/>
    <s v="70276"/>
    <d v="2024-11-11T00:00:00"/>
    <n v="11"/>
    <s v="Nov"/>
    <s v="464038"/>
    <s v="Robert Jenkins Jr."/>
    <s v="607"/>
    <n v="776"/>
    <n v="7"/>
    <n v="2172.8000000000002"/>
    <n v="310.40000000000003"/>
    <n v="0.35"/>
    <n v="760.48"/>
    <n v="0.35"/>
    <s v="₹2 K"/>
  </r>
  <r>
    <s v="Maharashtra"/>
    <s v="Jalna"/>
    <s v="Kids"/>
    <s v="Jeans"/>
    <s v="46"/>
    <s v="401525"/>
    <s v="Owned"/>
    <d v="2024-04-22T00:00:00"/>
    <n v="1100"/>
    <s v="Adam Palmer"/>
    <s v="M5"/>
    <s v="86802 Thompson Bridge East Terribury, GA 88042"/>
    <s v="Mobile"/>
    <s v="6283866830"/>
    <s v="9 AM - 8 PM"/>
    <n v="10"/>
    <s v="Available"/>
    <s v="CCTV"/>
    <s v="66881"/>
    <d v="2024-11-07T00:00:00"/>
    <n v="11"/>
    <s v="Nov"/>
    <s v="293638"/>
    <s v="William Garcia"/>
    <s v="393"/>
    <n v="1306"/>
    <n v="8"/>
    <n v="4179.2"/>
    <n v="522.4"/>
    <n v="0.28000000000000003"/>
    <n v="1170.1760000000002"/>
    <n v="0.28000000000000003"/>
    <s v="₹4 K"/>
  </r>
  <r>
    <s v="Chhattisgarh"/>
    <s v="Chhattisgarh"/>
    <s v="Women"/>
    <s v="Dresses"/>
    <s v="53"/>
    <s v="412569"/>
    <s v="Owned"/>
    <d v="2021-05-23T00:00:00"/>
    <n v="1100"/>
    <s v="Christopher White"/>
    <s v="M38"/>
    <s v="305 Hansen Mill Suite 769 Marychester, AZ 29533"/>
    <s v="Landline"/>
    <s v="0666954422"/>
    <s v="11 AM - 8 PM"/>
    <n v="8"/>
    <s v="Not Available"/>
    <s v="CCTV, Alarm"/>
    <s v="28051"/>
    <d v="2024-11-18T00:00:00"/>
    <n v="11"/>
    <s v="Nov"/>
    <s v="299809"/>
    <s v="Matthew Matthews"/>
    <s v="226"/>
    <n v="2190"/>
    <n v="1"/>
    <n v="876"/>
    <n v="876"/>
    <n v="0.35"/>
    <n v="306.59999999999997"/>
    <n v="0.35"/>
    <s v="₹876"/>
  </r>
  <r>
    <s v="Maharashtra"/>
    <s v="Solapur"/>
    <s v="Women"/>
    <s v="Dresses"/>
    <s v="64"/>
    <s v="425572"/>
    <s v="Owned"/>
    <d v="2023-12-09T00:00:00"/>
    <n v="950"/>
    <s v="Joyce Jacobs"/>
    <s v="M85"/>
    <s v="142 Kimberly Lane Ritterstad, MT 51560"/>
    <s v="Mobile"/>
    <s v="9045952285"/>
    <s v="9 AM - 8 PM"/>
    <n v="13"/>
    <s v="Available"/>
    <s v="CCTV, Alarm"/>
    <s v="30043"/>
    <d v="2024-11-06T00:00:00"/>
    <n v="11"/>
    <s v="Nov"/>
    <s v="274149"/>
    <s v="Antonio Brown"/>
    <s v="223"/>
    <n v="1294"/>
    <n v="1"/>
    <n v="517.6"/>
    <n v="517.6"/>
    <n v="0.35"/>
    <n v="181.16"/>
    <n v="0.35"/>
    <s v="₹517.6"/>
  </r>
  <r>
    <s v="Uttar Pradesh"/>
    <s v="Meerut"/>
    <s v="Women"/>
    <s v="Hoodies"/>
    <s v="91"/>
    <s v="423114"/>
    <s v="Owned"/>
    <d v="2022-09-14T00:00:00"/>
    <n v="1400"/>
    <s v="Logan Patterson"/>
    <s v="M20"/>
    <s v="66636 Flowers Parkways Davidtown, CT 76155"/>
    <s v="Mobile"/>
    <s v="8997797114"/>
    <s v="9 AM - 8 PM"/>
    <n v="5"/>
    <s v="Available"/>
    <s v="None"/>
    <s v="95514"/>
    <d v="2024-11-04T00:00:00"/>
    <n v="11"/>
    <s v="Nov"/>
    <s v="391371"/>
    <s v="Zachary Navarro"/>
    <s v="903"/>
    <n v="1239"/>
    <n v="7"/>
    <n v="3469.2000000000003"/>
    <n v="495.6"/>
    <n v="0.35"/>
    <n v="1214.22"/>
    <n v="0.35"/>
    <s v="₹3 K"/>
  </r>
  <r>
    <s v="Assam"/>
    <s v="Guwahati"/>
    <s v="Kids"/>
    <s v="T-Shirts"/>
    <s v="68"/>
    <s v="410574"/>
    <s v="Rented"/>
    <d v="2024-04-01T00:00:00"/>
    <n v="1000"/>
    <s v="Daniel Cooley"/>
    <s v="M65"/>
    <s v="1300 Weaver Views North Larryshire, KS 24762"/>
    <s v="Landline"/>
    <s v="2484734535"/>
    <s v="10 AM - 9 PM"/>
    <n v="9"/>
    <s v="Available"/>
    <s v="Alarm"/>
    <s v="29441"/>
    <d v="2024-11-12T00:00:00"/>
    <n v="11"/>
    <s v="Nov"/>
    <s v="290951"/>
    <s v="Steven King"/>
    <s v="841"/>
    <n v="2837"/>
    <n v="5"/>
    <n v="5674"/>
    <n v="1134.8"/>
    <n v="0.28000000000000003"/>
    <n v="1588.7200000000003"/>
    <n v="0.28000000000000003"/>
    <s v="₹6 K"/>
  </r>
  <r>
    <s v="Madhya Pradesh"/>
    <s v="Indore"/>
    <s v="Women"/>
    <s v="Jackets"/>
    <s v="21"/>
    <s v="418730"/>
    <s v="Owned"/>
    <d v="2020-07-31T00:00:00"/>
    <n v="1200"/>
    <s v="Michelle Schultz MD"/>
    <s v="M14"/>
    <s v="75750 Matthew Road Pamelastad, WY 62848"/>
    <s v="Landline"/>
    <s v="2567633757"/>
    <s v="10 AM - 9 PM"/>
    <n v="20"/>
    <s v="Available"/>
    <s v="None"/>
    <s v="45612"/>
    <d v="2024-11-05T00:00:00"/>
    <n v="11"/>
    <s v="Nov"/>
    <s v="220116"/>
    <s v="Tiffany Martin"/>
    <s v="494"/>
    <n v="1243"/>
    <n v="1"/>
    <n v="497.20000000000005"/>
    <n v="497.20000000000005"/>
    <n v="0.35"/>
    <n v="174.02"/>
    <n v="0.35"/>
    <s v="₹497.2"/>
  </r>
  <r>
    <s v="Uttar Pradesh"/>
    <s v="Agra"/>
    <s v="Kids"/>
    <s v="Shoes"/>
    <s v="79"/>
    <s v="416631"/>
    <s v="Rented"/>
    <d v="2024-05-11T00:00:00"/>
    <n v="1000"/>
    <s v="Lance Hickman"/>
    <s v="M92"/>
    <s v="8806 Johnson Mountain Suite 598 Summersfurt, HI 58151"/>
    <s v="Landline"/>
    <s v="0145543504"/>
    <s v="10 AM - 7 PM"/>
    <n v="3"/>
    <s v="Not Available"/>
    <s v="CCTV, Alarm"/>
    <s v="14400"/>
    <d v="2024-11-15T00:00:00"/>
    <n v="11"/>
    <s v="Nov"/>
    <s v="460528"/>
    <s v="Penny Hardy"/>
    <s v="342"/>
    <n v="1655"/>
    <n v="3"/>
    <n v="1986"/>
    <n v="662"/>
    <n v="0.28000000000000003"/>
    <n v="556.08000000000004"/>
    <n v="0.28000000000000003"/>
    <s v="₹2 K"/>
  </r>
  <r>
    <s v="Tamil Nadu"/>
    <s v="Coimbatore"/>
    <s v="Men"/>
    <s v="Dresses"/>
    <s v="91"/>
    <s v="402296"/>
    <s v="Owned"/>
    <d v="2024-10-26T00:00:00"/>
    <n v="1100"/>
    <s v="Christopher Vaughn"/>
    <s v="M10"/>
    <s v="5884 Watson Wells Suite 173 Yangburgh, OK 45432"/>
    <s v="Landline"/>
    <s v="2740847174"/>
    <s v="10 AM - 7 PM"/>
    <n v="10"/>
    <s v="Available"/>
    <s v="None"/>
    <s v="16434"/>
    <d v="2024-11-02T00:00:00"/>
    <n v="11"/>
    <s v="Nov"/>
    <s v="854871"/>
    <s v="Kirsten Washington"/>
    <s v="324"/>
    <n v="742"/>
    <n v="5"/>
    <n v="1484"/>
    <n v="296.8"/>
    <n v="0.22"/>
    <n v="326.48"/>
    <n v="0.22"/>
    <s v="₹1 K"/>
  </r>
  <r>
    <s v="Bihar"/>
    <s v="Patna"/>
    <s v="Kids"/>
    <s v="Tops"/>
    <s v="58"/>
    <s v="430458"/>
    <s v="Rented"/>
    <d v="2020-04-25T00:00:00"/>
    <n v="950"/>
    <s v="Timothy Hill"/>
    <s v="M73"/>
    <s v="USCGC Hudson FPO AA 38947"/>
    <s v="Mobile"/>
    <s v="6204987279"/>
    <s v="10 AM - 7 PM"/>
    <n v="13"/>
    <s v="Not Available"/>
    <s v="CCTV"/>
    <s v="57848"/>
    <d v="2024-11-19T00:00:00"/>
    <n v="11"/>
    <s v="Nov"/>
    <s v="633782"/>
    <s v="Daniel Smith"/>
    <s v="630"/>
    <n v="2334"/>
    <n v="5"/>
    <n v="4668"/>
    <n v="933.6"/>
    <n v="0.28000000000000003"/>
    <n v="1307.0400000000002"/>
    <n v="0.28000000000000003"/>
    <s v="₹5 K"/>
  </r>
  <r>
    <s v="Tamil Nadu"/>
    <s v="Coimbatore"/>
    <s v="Women"/>
    <s v="Jackets"/>
    <s v="81"/>
    <s v="414071"/>
    <s v="Rented"/>
    <d v="2024-04-05T00:00:00"/>
    <n v="950"/>
    <s v="Timothy Ray"/>
    <s v="M69"/>
    <s v="140 Sarah Creek Karaton, NM 29636"/>
    <s v="Mobile"/>
    <s v="9461818655"/>
    <s v="10 AM - 7 PM"/>
    <n v="6"/>
    <s v="Not Available"/>
    <s v="CCTV"/>
    <s v="43555"/>
    <d v="2024-11-29T00:00:00"/>
    <n v="11"/>
    <s v="Nov"/>
    <s v="498058"/>
    <s v="Michael Contreras"/>
    <s v="969"/>
    <n v="1707"/>
    <n v="8"/>
    <n v="5462.4000000000015"/>
    <n v="682.80000000000018"/>
    <n v="0.35"/>
    <n v="1911.8400000000004"/>
    <n v="0.35"/>
    <s v="₹5 K"/>
  </r>
  <r>
    <s v="Maharashtra"/>
    <s v="Kolhapur"/>
    <s v="Kids"/>
    <s v="Pants"/>
    <s v="73"/>
    <s v="412834"/>
    <s v="Owned"/>
    <d v="2021-02-10T00:00:00"/>
    <n v="950"/>
    <s v="Julian Carter"/>
    <s v="M87"/>
    <s v="56501 Mcdonald Circle Apt. 569 Jimmymouth, GA 53499"/>
    <s v="Landline"/>
    <s v="15273168836"/>
    <s v="10 AM - 9 PM"/>
    <n v="18"/>
    <s v="Not Available"/>
    <s v="CCTV"/>
    <s v="35231"/>
    <d v="2024-11-14T00:00:00"/>
    <n v="11"/>
    <s v="Nov"/>
    <s v="532328"/>
    <s v="Robert Kramer"/>
    <s v="417"/>
    <n v="1378"/>
    <n v="5"/>
    <n v="2756"/>
    <n v="551.20000000000005"/>
    <n v="0.28000000000000003"/>
    <n v="771.68000000000006"/>
    <n v="0.28000000000000003"/>
    <s v="₹3 K"/>
  </r>
  <r>
    <s v="Gujarat"/>
    <s v="Rajkot"/>
    <s v="Women"/>
    <s v="Jackets"/>
    <s v="90"/>
    <s v="417144"/>
    <s v="Rented"/>
    <d v="2024-02-18T00:00:00"/>
    <n v="800"/>
    <s v="Gregory Mitchell"/>
    <s v="M82"/>
    <s v="998 Marvin Stravenue Lake Aprilmouth, MN 99021"/>
    <s v="Landline"/>
    <s v="5552633160"/>
    <s v="11 AM - 8 PM"/>
    <n v="5"/>
    <s v="Available"/>
    <s v="None"/>
    <s v="92257"/>
    <d v="2024-11-04T00:00:00"/>
    <n v="11"/>
    <s v="Nov"/>
    <s v="268339"/>
    <s v="Julia Werner"/>
    <s v="463"/>
    <n v="2712"/>
    <n v="8"/>
    <n v="8678.4"/>
    <n v="1084.8"/>
    <n v="0.35"/>
    <n v="3037.4399999999996"/>
    <n v="0.35"/>
    <s v="₹9 K"/>
  </r>
  <r>
    <s v="Rajasthan"/>
    <s v="Jaipur"/>
    <s v="Men"/>
    <s v="Pants"/>
    <s v="96"/>
    <s v="434683"/>
    <s v="Rented"/>
    <d v="2021-04-30T00:00:00"/>
    <n v="800"/>
    <s v="Doris Davis"/>
    <s v="M42"/>
    <s v="39454 Kelly Turnpike Port Taraville, IA 19521"/>
    <s v="Landline"/>
    <s v="5298353667"/>
    <s v="11 AM - 8 PM"/>
    <n v="9"/>
    <s v="Not Available"/>
    <s v="CCTV"/>
    <s v="77038"/>
    <d v="2024-11-21T00:00:00"/>
    <n v="11"/>
    <s v="Nov"/>
    <s v="243434"/>
    <s v="Theresa Mcdonald"/>
    <s v="893"/>
    <n v="1074"/>
    <n v="1"/>
    <n v="429.6"/>
    <n v="429.6"/>
    <n v="0.22"/>
    <n v="94.512"/>
    <n v="0.22"/>
    <s v="₹429.6"/>
  </r>
  <r>
    <s v="Tamil Nadu"/>
    <s v="Coimbatore"/>
    <s v="Men"/>
    <s v="Shoes"/>
    <s v="85"/>
    <s v="408617"/>
    <s v="Owned"/>
    <d v="2020-11-27T00:00:00"/>
    <n v="1400"/>
    <s v="Andre Little"/>
    <s v="M87"/>
    <s v="8914 Lisa Locks Suite 127 Randyfurt, CT 64155"/>
    <s v="Landline"/>
    <s v="1185138668"/>
    <s v="9 AM - 8 PM"/>
    <n v="13"/>
    <s v="Not Available"/>
    <s v="None"/>
    <s v="11865"/>
    <d v="2024-11-08T00:00:00"/>
    <n v="11"/>
    <s v="Nov"/>
    <s v="521918"/>
    <s v="Kaitlyn Mayer"/>
    <s v="548"/>
    <n v="1266"/>
    <n v="7"/>
    <n v="3544.8"/>
    <n v="506.40000000000003"/>
    <n v="0.22"/>
    <n v="779.85599999999999"/>
    <n v="0.22"/>
    <s v="₹4 K"/>
  </r>
  <r>
    <s v="Goa"/>
    <s v="Goa"/>
    <s v="Kids"/>
    <s v="Shoes"/>
    <s v="66"/>
    <s v="414429"/>
    <s v="Owned"/>
    <d v="2021-12-29T00:00:00"/>
    <n v="1300"/>
    <s v="Thomas Gonzalez"/>
    <s v="M75"/>
    <s v="0934 Renee Parkway Apt. 640 West David, DE 33062"/>
    <s v="Mobile"/>
    <s v="9999595542"/>
    <s v="11 AM - 8 PM"/>
    <n v="7"/>
    <s v="Available"/>
    <s v="Alarm"/>
    <s v="43747"/>
    <d v="2024-11-04T00:00:00"/>
    <n v="11"/>
    <s v="Nov"/>
    <s v="116311"/>
    <s v="Sean Taylor"/>
    <s v="568"/>
    <n v="1595"/>
    <n v="4"/>
    <n v="2552"/>
    <n v="638"/>
    <n v="0.28000000000000003"/>
    <n v="714.56000000000006"/>
    <n v="0.28000000000000003"/>
    <s v="₹3 K"/>
  </r>
  <r>
    <s v="Maharashtra"/>
    <s v="Jalna"/>
    <s v="Kids"/>
    <s v="Sweaters"/>
    <s v="38"/>
    <s v="404657"/>
    <s v="Owned"/>
    <d v="2022-09-27T00:00:00"/>
    <n v="800"/>
    <s v="Cameron Martinez"/>
    <s v="M47"/>
    <s v="68520 George Landing Suite 255 Estradafurt, IN 38673"/>
    <s v="Landline"/>
    <s v="16531672846"/>
    <s v="9 AM - 8 PM"/>
    <n v="8"/>
    <s v="Available"/>
    <s v="CCTV, Alarm"/>
    <s v="98432"/>
    <d v="2024-11-05T00:00:00"/>
    <n v="11"/>
    <s v="Nov"/>
    <s v="956540"/>
    <s v="Veronica Perez"/>
    <s v="981"/>
    <n v="1578"/>
    <n v="5"/>
    <n v="3156"/>
    <n v="631.20000000000005"/>
    <n v="0.28000000000000003"/>
    <n v="883.68000000000006"/>
    <n v="0.28000000000000003"/>
    <s v="₹3 K"/>
  </r>
  <r>
    <s v="Gujarat"/>
    <s v="Surat"/>
    <s v="Women"/>
    <s v="Sweaters"/>
    <s v="1"/>
    <s v="433258"/>
    <s v="Owned"/>
    <d v="2023-11-05T00:00:00"/>
    <n v="1000"/>
    <s v="Sean Tyler"/>
    <s v="M71"/>
    <s v="583 Jay Harbors Suite 237 Nunezhaven, SD 94683"/>
    <s v="Landline"/>
    <s v="4161801794"/>
    <s v="10 AM - 7 PM"/>
    <n v="7"/>
    <s v="Not Available"/>
    <s v="CCTV, Alarm"/>
    <s v="91562"/>
    <d v="2024-11-17T00:00:00"/>
    <n v="11"/>
    <s v="Nov"/>
    <s v="490466"/>
    <s v="Gary Saunders"/>
    <s v="986"/>
    <n v="2787"/>
    <n v="7"/>
    <n v="7803.6"/>
    <n v="1114.8"/>
    <n v="0.35"/>
    <n v="2731.2599999999998"/>
    <n v="0.35"/>
    <s v="₹8 K"/>
  </r>
  <r>
    <s v="Tamil Nadu"/>
    <s v="Coimbatore"/>
    <s v="Kids"/>
    <s v="Hoodies"/>
    <s v="45"/>
    <s v="436960"/>
    <s v="Owned"/>
    <d v="2024-06-05T00:00:00"/>
    <n v="1300"/>
    <s v="Caitlin Watkins"/>
    <s v="M70"/>
    <s v="231 Elizabeth Summit New Alexistown, ND 90467"/>
    <s v="Landline"/>
    <s v="1734324399"/>
    <s v="9 AM - 8 PM"/>
    <n v="17"/>
    <s v="Not Available"/>
    <s v="Alarm"/>
    <s v="47630"/>
    <d v="2024-11-18T00:00:00"/>
    <n v="11"/>
    <s v="Nov"/>
    <s v="152839"/>
    <s v="Carl Sullivan"/>
    <s v="789"/>
    <n v="2084"/>
    <n v="6"/>
    <n v="5001.6000000000004"/>
    <n v="833.6"/>
    <n v="0.28000000000000003"/>
    <n v="1400.4480000000003"/>
    <n v="0.28000000000000003"/>
    <s v="₹5 K"/>
  </r>
  <r>
    <s v="Delhi"/>
    <s v="New Delhi"/>
    <s v="Kids"/>
    <s v="Jackets"/>
    <s v="42"/>
    <s v="432380"/>
    <s v="Owned"/>
    <d v="2024-09-29T00:00:00"/>
    <n v="1000"/>
    <s v="Andrea Cummings"/>
    <s v="M92"/>
    <s v="933 William Vista Suite 138 Seanburgh, CO 06430"/>
    <s v="Landline"/>
    <s v="13377922262"/>
    <s v="11 AM - 8 PM"/>
    <n v="13"/>
    <s v="Available"/>
    <s v="Alarm"/>
    <s v="34705"/>
    <d v="2024-11-16T00:00:00"/>
    <n v="11"/>
    <s v="Nov"/>
    <s v="440114"/>
    <s v="Bradley Gray"/>
    <s v="745"/>
    <n v="2054"/>
    <n v="3"/>
    <n v="2464.8000000000002"/>
    <n v="821.6"/>
    <n v="0.28000000000000003"/>
    <n v="690.14400000000012"/>
    <n v="0.28000000000000003"/>
    <s v="₹2 K"/>
  </r>
  <r>
    <s v="Puducherry"/>
    <s v="Pondicherry"/>
    <s v="Kids"/>
    <s v="Shoes"/>
    <s v="73"/>
    <s v="417314"/>
    <s v="Rented"/>
    <d v="2022-01-03T00:00:00"/>
    <n v="1400"/>
    <s v="William Wilson"/>
    <s v="M98"/>
    <s v="684 Thomas Park Apt. 265 Langstad, OH 73544"/>
    <s v="Landline"/>
    <s v="2001540545"/>
    <s v="9 AM - 8 PM"/>
    <n v="4"/>
    <s v="Not Available"/>
    <s v="Alarm"/>
    <s v="55214"/>
    <d v="2024-11-28T00:00:00"/>
    <n v="11"/>
    <s v="Nov"/>
    <s v="863943"/>
    <s v="Laurie Deleon"/>
    <s v="298"/>
    <n v="965"/>
    <n v="6"/>
    <n v="2316"/>
    <n v="386"/>
    <n v="0.28000000000000003"/>
    <n v="648.48"/>
    <n v="0.28000000000000003"/>
    <s v="₹2 K"/>
  </r>
  <r>
    <s v="Madhya Pradesh"/>
    <s v="Indore"/>
    <s v="Kids"/>
    <s v="Pants"/>
    <s v="34"/>
    <s v="411660"/>
    <s v="Owned"/>
    <d v="2022-02-28T00:00:00"/>
    <n v="1300"/>
    <s v="Matthew Brock"/>
    <s v="M75"/>
    <s v="329 Ramsey Underpass Scottberg, ND 01517"/>
    <s v="Mobile"/>
    <s v="8477621868"/>
    <s v="10 AM - 9 PM"/>
    <n v="15"/>
    <s v="Available"/>
    <s v="CCTV, Alarm"/>
    <s v="66720"/>
    <d v="2024-11-02T00:00:00"/>
    <n v="11"/>
    <s v="Nov"/>
    <s v="497592"/>
    <s v="Anne Ortiz"/>
    <s v="994"/>
    <n v="2828"/>
    <n v="6"/>
    <n v="6787.2000000000007"/>
    <n v="1131.2"/>
    <n v="0.28000000000000003"/>
    <n v="1900.4160000000004"/>
    <n v="0.28000000000000003"/>
    <s v="₹7 K"/>
  </r>
  <r>
    <s v="Tamil Nadu"/>
    <s v="Coimbatore"/>
    <s v="Kids"/>
    <s v="Skirts"/>
    <s v="76"/>
    <s v="419471"/>
    <s v="Owned"/>
    <d v="2023-10-02T00:00:00"/>
    <n v="1400"/>
    <s v="Destiny Jacobs"/>
    <s v="M65"/>
    <s v="773 Williams Junction Suite 708 West Matthewbury, WA 96156"/>
    <s v="Landline"/>
    <s v="5382046089"/>
    <s v="9 AM - 8 PM"/>
    <n v="20"/>
    <s v="Available"/>
    <s v="None"/>
    <s v="12050"/>
    <d v="2024-11-14T00:00:00"/>
    <n v="11"/>
    <s v="Nov"/>
    <s v="358431"/>
    <s v="Melanie Koch"/>
    <s v="492"/>
    <n v="509"/>
    <n v="7"/>
    <n v="1425.2"/>
    <n v="203.6"/>
    <n v="0.28000000000000003"/>
    <n v="399.05600000000004"/>
    <n v="0.28000000000000003"/>
    <s v="₹1 K"/>
  </r>
  <r>
    <s v="Maharashtra"/>
    <s v="Jalna"/>
    <s v="Kids"/>
    <s v="Skirts"/>
    <s v="56"/>
    <s v="433631"/>
    <s v="Owned"/>
    <d v="2024-04-15T00:00:00"/>
    <n v="1400"/>
    <s v="Sherry Carroll"/>
    <s v="M94"/>
    <s v="0529 Leon Coves Apt. 805 Bradleyport, NH 21629"/>
    <s v="Mobile"/>
    <s v="8268637724"/>
    <s v="10 AM - 9 PM"/>
    <n v="10"/>
    <s v="Not Available"/>
    <s v="CCTV"/>
    <s v="39185"/>
    <d v="2024-11-27T00:00:00"/>
    <n v="11"/>
    <s v="Nov"/>
    <s v="804498"/>
    <s v="Julia Fischer"/>
    <s v="311"/>
    <n v="2101"/>
    <n v="8"/>
    <n v="6723.2000000000007"/>
    <n v="840.40000000000009"/>
    <n v="0.28000000000000003"/>
    <n v="1882.4960000000003"/>
    <n v="0.28000000000000003"/>
    <s v="₹7 K"/>
  </r>
  <r>
    <s v="Uttar Pradesh"/>
    <s v="Varanasi"/>
    <s v="Men"/>
    <s v="T-Shirts"/>
    <s v="76"/>
    <s v="434613"/>
    <s v="Owned"/>
    <d v="2024-01-06T00:00:00"/>
    <n v="1000"/>
    <s v="Penny Werner"/>
    <s v="M87"/>
    <s v="7590 Lara Mills Suite 079 North Kellytown, OH 62170"/>
    <s v="Landline"/>
    <s v="3792161060"/>
    <s v="10 AM - 7 PM"/>
    <n v="9"/>
    <s v="Available"/>
    <s v="None"/>
    <s v="59676"/>
    <d v="2024-11-07T00:00:00"/>
    <n v="11"/>
    <s v="Nov"/>
    <s v="807272"/>
    <s v="Alexander Dunn"/>
    <s v="877"/>
    <n v="2424"/>
    <n v="6"/>
    <n v="5817.6"/>
    <n v="969.6"/>
    <n v="0.22"/>
    <n v="1279.8720000000001"/>
    <n v="0.22"/>
    <s v="₹6 K"/>
  </r>
  <r>
    <s v="Gujarat"/>
    <s v="Rajkot"/>
    <s v="Women"/>
    <s v="Jeans"/>
    <s v="82"/>
    <s v="401678"/>
    <s v="Rented"/>
    <d v="2021-02-14T00:00:00"/>
    <n v="800"/>
    <s v="Michael Knight DVM"/>
    <s v="M29"/>
    <s v="3951 Fisher Square Suite 649 Faithport, LA 90595"/>
    <s v="Landline"/>
    <s v="13114749101"/>
    <s v="10 AM - 7 PM"/>
    <n v="12"/>
    <s v="Available"/>
    <s v="Alarm"/>
    <s v="77186"/>
    <d v="2024-11-13T00:00:00"/>
    <n v="11"/>
    <s v="Nov"/>
    <s v="211056"/>
    <s v="Olivia Figueroa"/>
    <s v="927"/>
    <n v="1960"/>
    <n v="5"/>
    <n v="3920"/>
    <n v="784"/>
    <n v="0.35"/>
    <n v="1372"/>
    <n v="0.35"/>
    <s v="₹4 K"/>
  </r>
  <r>
    <s v="Maharashtra"/>
    <s v="Nagpur"/>
    <s v="Women"/>
    <s v="Shirts"/>
    <s v="1"/>
    <s v="424389"/>
    <s v="Rented"/>
    <d v="2022-08-08T00:00:00"/>
    <n v="1400"/>
    <s v="David Boyle"/>
    <s v="M53"/>
    <s v="201 Julian Courts West Briana, RI 51839"/>
    <s v="Landline"/>
    <s v="3508082986"/>
    <s v="11 AM - 8 PM"/>
    <n v="16"/>
    <s v="Available"/>
    <s v="Alarm"/>
    <s v="65803"/>
    <d v="2024-11-01T00:00:00"/>
    <n v="11"/>
    <s v="Nov"/>
    <s v="225713"/>
    <s v="Nicole Hill"/>
    <s v="626"/>
    <n v="1273"/>
    <n v="5"/>
    <n v="2546"/>
    <n v="509.2"/>
    <n v="0.35"/>
    <n v="891.09999999999991"/>
    <n v="0.35"/>
    <s v="₹3 K"/>
  </r>
  <r>
    <s v="Gujarat"/>
    <s v="Surat"/>
    <s v="Women"/>
    <s v="Jeans"/>
    <s v="9"/>
    <s v="400840"/>
    <s v="Owned"/>
    <d v="2022-09-10T00:00:00"/>
    <n v="1400"/>
    <s v="Aimee Villa DVM"/>
    <s v="M21"/>
    <s v="5851 Newman Divide Suite 816 East Tommyton, OH 45948"/>
    <s v="Landline"/>
    <s v="0801244053"/>
    <s v="11 AM - 8 PM"/>
    <n v="10"/>
    <s v="Available"/>
    <s v="CCTV"/>
    <s v="37076"/>
    <d v="2024-11-01T00:00:00"/>
    <n v="11"/>
    <s v="Nov"/>
    <s v="816021"/>
    <s v="Ronald Blair"/>
    <s v="868"/>
    <n v="2455"/>
    <n v="6"/>
    <n v="5892"/>
    <n v="982"/>
    <n v="0.35"/>
    <n v="2062.1999999999998"/>
    <n v="0.35"/>
    <s v="₹6 K"/>
  </r>
  <r>
    <s v="Gujarat"/>
    <s v="Rajkot"/>
    <s v="Women"/>
    <s v="Jackets"/>
    <s v="14"/>
    <s v="424057"/>
    <s v="Owned"/>
    <d v="2023-06-01T00:00:00"/>
    <n v="1000"/>
    <s v="Steven Perez"/>
    <s v="M18"/>
    <s v="086 Sara Track Cindyland, MI 82597"/>
    <s v="Mobile"/>
    <s v="8361515238"/>
    <s v="11 AM - 8 PM"/>
    <n v="6"/>
    <s v="Not Available"/>
    <s v="None"/>
    <s v="97669"/>
    <d v="2024-11-20T00:00:00"/>
    <n v="11"/>
    <s v="Nov"/>
    <s v="266833"/>
    <s v="James Parks"/>
    <s v="381"/>
    <n v="1829"/>
    <n v="8"/>
    <n v="5852.8"/>
    <n v="731.6"/>
    <n v="0.35"/>
    <n v="2048.48"/>
    <n v="0.35"/>
    <s v="₹6 K"/>
  </r>
  <r>
    <s v="Uttar Pradesh"/>
    <s v="Noida"/>
    <s v="Men"/>
    <s v="Hoodies"/>
    <s v="27"/>
    <s v="425095"/>
    <s v="Owned"/>
    <d v="2024-04-09T00:00:00"/>
    <n v="1100"/>
    <s v="Kathy Bailey"/>
    <s v="M88"/>
    <s v="6939 Kevin Knolls Millerhaven, FL 40051"/>
    <s v="Landline"/>
    <s v="0293733358"/>
    <s v="10 AM - 9 PM"/>
    <n v="13"/>
    <s v="Available"/>
    <s v="CCTV"/>
    <s v="61402"/>
    <d v="2024-11-09T00:00:00"/>
    <n v="11"/>
    <s v="Nov"/>
    <s v="988277"/>
    <s v="Tony Henderson"/>
    <s v="312"/>
    <n v="1536"/>
    <n v="2"/>
    <n v="1228.8000000000002"/>
    <n v="614.40000000000009"/>
    <n v="0.22"/>
    <n v="270.33600000000007"/>
    <n v="0.22"/>
    <s v="₹1 K"/>
  </r>
  <r>
    <s v="Tamil Nadu"/>
    <s v="Madurai"/>
    <s v="Women"/>
    <s v="Shoes"/>
    <s v="8"/>
    <s v="419372"/>
    <s v="Owned"/>
    <d v="2023-06-27T00:00:00"/>
    <n v="800"/>
    <s v="Lisa Santos"/>
    <s v="M70"/>
    <s v="566 Roberts Road Suite 468 East Travisfort, DC 84708"/>
    <s v="Landline"/>
    <s v="1985378276"/>
    <s v="10 AM - 9 PM"/>
    <n v="3"/>
    <s v="Not Available"/>
    <s v="CCTV, Alarm"/>
    <s v="90568"/>
    <d v="2024-11-24T00:00:00"/>
    <n v="11"/>
    <s v="Nov"/>
    <s v="925332"/>
    <s v="Sherri Bell"/>
    <s v="273"/>
    <n v="524"/>
    <n v="5"/>
    <n v="1048"/>
    <n v="209.6"/>
    <n v="0.35"/>
    <n v="366.79999999999995"/>
    <n v="0.35"/>
    <s v="₹1 K"/>
  </r>
  <r>
    <s v="Maharashtra"/>
    <s v="Kolhapur"/>
    <s v="Women"/>
    <s v="Shirts"/>
    <s v="17"/>
    <s v="400660"/>
    <s v="Rented"/>
    <d v="2024-11-19T00:00:00"/>
    <n v="1300"/>
    <s v="Maria Villanueva"/>
    <s v="M76"/>
    <s v="91656 Brown Plains South Laurahaven, GA 93663"/>
    <s v="Mobile"/>
    <s v="6918061822"/>
    <s v="10 AM - 7 PM"/>
    <n v="14"/>
    <s v="Available"/>
    <s v="CCTV, Alarm"/>
    <s v="70645"/>
    <d v="2024-11-30T00:00:00"/>
    <n v="11"/>
    <s v="Nov"/>
    <s v="151630"/>
    <s v="Dr. Gregory Gibbs"/>
    <s v="289"/>
    <n v="1760"/>
    <n v="8"/>
    <n v="5632"/>
    <n v="704"/>
    <n v="0.35"/>
    <n v="1971.1999999999998"/>
    <n v="0.35"/>
    <s v="₹6 K"/>
  </r>
  <r>
    <s v="Madhya Pradesh"/>
    <s v="Indore"/>
    <s v="Men"/>
    <s v="Hoodies"/>
    <s v="3"/>
    <s v="429079"/>
    <s v="Rented"/>
    <d v="2024-08-23T00:00:00"/>
    <n v="1200"/>
    <s v="Eric Cameron"/>
    <s v="M29"/>
    <s v="27815 Donaldson Plains Suite 070 Hardyshire, WA 06031"/>
    <s v="Mobile"/>
    <s v="7574455348"/>
    <s v="11 AM - 8 PM"/>
    <n v="17"/>
    <s v="Not Available"/>
    <s v="CCTV"/>
    <s v="64096"/>
    <d v="2024-11-30T00:00:00"/>
    <n v="11"/>
    <s v="Nov"/>
    <s v="845127"/>
    <s v="Jon Walsh"/>
    <s v="332"/>
    <n v="543"/>
    <n v="1"/>
    <n v="217.20000000000002"/>
    <n v="217.20000000000002"/>
    <n v="0.22"/>
    <n v="47.784000000000006"/>
    <n v="0.22"/>
    <s v="₹217.2"/>
  </r>
  <r>
    <s v="Telangana"/>
    <s v="Hyderabad"/>
    <s v="Men"/>
    <s v="Sweaters"/>
    <s v="76"/>
    <s v="402724"/>
    <s v="Owned"/>
    <d v="2021-07-01T00:00:00"/>
    <n v="1400"/>
    <s v="Ryan Smith"/>
    <s v="M93"/>
    <s v="375 Bates Greens Rebeccachester, MS 30293"/>
    <s v="Mobile"/>
    <s v="6520009548"/>
    <s v="9 AM - 8 PM"/>
    <n v="4"/>
    <s v="Available"/>
    <s v="Alarm"/>
    <s v="26092"/>
    <d v="2024-11-06T00:00:00"/>
    <n v="11"/>
    <s v="Nov"/>
    <s v="911570"/>
    <s v="Jennifer Mccarthy"/>
    <s v="560"/>
    <n v="861"/>
    <n v="7"/>
    <n v="2410.8000000000002"/>
    <n v="344.40000000000003"/>
    <n v="0.22"/>
    <n v="530.37600000000009"/>
    <n v="0.22"/>
    <s v="₹2 K"/>
  </r>
  <r>
    <s v="Uttar Pradesh"/>
    <s v="Lucknow"/>
    <s v="Men"/>
    <s v="Sweaters"/>
    <s v="63"/>
    <s v="436918"/>
    <s v="Rented"/>
    <d v="2021-04-05T00:00:00"/>
    <n v="1200"/>
    <s v="Michael Harris"/>
    <s v="M75"/>
    <s v="6709 Eddie Square Collinbury, ND 97839"/>
    <s v="Mobile"/>
    <s v="8048395755"/>
    <s v="9 AM - 8 PM"/>
    <n v="17"/>
    <s v="Available"/>
    <s v="Alarm"/>
    <s v="96889"/>
    <d v="2024-11-28T00:00:00"/>
    <n v="11"/>
    <s v="Nov"/>
    <s v="723014"/>
    <s v="Michelle Contreras"/>
    <s v="870"/>
    <n v="1725"/>
    <n v="1"/>
    <n v="690"/>
    <n v="690"/>
    <n v="0.22"/>
    <n v="151.80000000000001"/>
    <n v="0.22"/>
    <s v="₹690"/>
  </r>
  <r>
    <s v="Tamil Nadu"/>
    <s v="Chennai"/>
    <s v="Women"/>
    <s v="T-Shirts"/>
    <s v="19"/>
    <s v="425549"/>
    <s v="Owned"/>
    <d v="2021-02-05T00:00:00"/>
    <n v="950"/>
    <s v="Penny Goodwin"/>
    <s v="M59"/>
    <s v="Unit 0268 Box 2721 DPO AA 66357"/>
    <s v="Mobile"/>
    <s v="7047202737"/>
    <s v="9 AM - 8 PM"/>
    <n v="17"/>
    <s v="Available"/>
    <s v="CCTV, Alarm"/>
    <s v="53183"/>
    <d v="2024-11-09T00:00:00"/>
    <n v="11"/>
    <s v="Nov"/>
    <s v="831162"/>
    <s v="Kayla Edwards"/>
    <s v="917"/>
    <n v="1850"/>
    <n v="3"/>
    <n v="2220"/>
    <n v="740"/>
    <n v="0.35"/>
    <n v="777"/>
    <n v="0.35"/>
    <s v="₹2 K"/>
  </r>
  <r>
    <s v="Uttar Pradesh"/>
    <s v="Meerut"/>
    <s v="Kids"/>
    <s v="Tops"/>
    <s v="2"/>
    <s v="410362"/>
    <s v="Rented"/>
    <d v="2022-12-30T00:00:00"/>
    <n v="1400"/>
    <s v="Christopher Hopkins"/>
    <s v="M73"/>
    <s v="1663 Johnson Manor Hollandview, RI 61561"/>
    <s v="Landline"/>
    <s v="1951055275"/>
    <s v="10 AM - 9 PM"/>
    <n v="11"/>
    <s v="Not Available"/>
    <s v="None"/>
    <s v="58353"/>
    <d v="2024-11-18T00:00:00"/>
    <n v="11"/>
    <s v="Nov"/>
    <s v="242797"/>
    <s v="Dennis Richmond"/>
    <s v="560"/>
    <n v="2098"/>
    <n v="7"/>
    <n v="5874.4000000000015"/>
    <n v="839.20000000000016"/>
    <n v="0.28000000000000003"/>
    <n v="1644.8320000000006"/>
    <n v="0.28000000000000003"/>
    <s v="₹6 K"/>
  </r>
  <r>
    <s v="Madhya Pradesh"/>
    <s v="Bhopal"/>
    <s v="Men"/>
    <s v="Jeans"/>
    <s v="83"/>
    <s v="436492"/>
    <s v="Rented"/>
    <d v="2023-01-11T00:00:00"/>
    <n v="800"/>
    <s v="Yvette Hoffman"/>
    <s v="M59"/>
    <s v="1318 Virginia Garden Apt. 597 Port Beth, RI 57464"/>
    <s v="Landline"/>
    <s v="0285165460"/>
    <s v="10 AM - 9 PM"/>
    <n v="13"/>
    <s v="Available"/>
    <s v="CCTV"/>
    <s v="32324"/>
    <d v="2024-11-30T00:00:00"/>
    <n v="11"/>
    <s v="Nov"/>
    <s v="262583"/>
    <s v="Jessica Brewer"/>
    <s v="237"/>
    <n v="2915"/>
    <n v="5"/>
    <n v="5830"/>
    <n v="1166"/>
    <n v="0.22"/>
    <n v="1282.5999999999999"/>
    <n v="0.22"/>
    <s v="₹6 K"/>
  </r>
  <r>
    <s v="Delhi"/>
    <s v="New Delhi"/>
    <s v="Men"/>
    <s v="Shirts"/>
    <s v="87"/>
    <s v="402980"/>
    <s v="Rented"/>
    <d v="2021-04-08T00:00:00"/>
    <n v="800"/>
    <s v="Jessica Barnes"/>
    <s v="M37"/>
    <s v="9351 Julie Knolls Port Angela, NC 15417"/>
    <s v="Mobile"/>
    <s v="9764120958"/>
    <s v="10 AM - 9 PM"/>
    <n v="8"/>
    <s v="Available"/>
    <s v="CCTV"/>
    <s v="25501"/>
    <d v="2024-11-24T00:00:00"/>
    <n v="11"/>
    <s v="Nov"/>
    <s v="742891"/>
    <s v="John Rivas"/>
    <s v="695"/>
    <n v="1006"/>
    <n v="6"/>
    <n v="2414.4"/>
    <n v="402.40000000000003"/>
    <n v="0.22"/>
    <n v="531.16800000000001"/>
    <n v="0.22"/>
    <s v="₹2 K"/>
  </r>
  <r>
    <s v="Maharashtra"/>
    <s v="Satara"/>
    <s v="Women"/>
    <s v="Hoodies"/>
    <s v="56"/>
    <s v="415750"/>
    <s v="Rented"/>
    <d v="2023-03-27T00:00:00"/>
    <n v="1000"/>
    <s v="Sean Clark"/>
    <s v="M89"/>
    <s v="1285 Amanda Brook Stewartborough, MI 96258"/>
    <s v="Landline"/>
    <s v="2896247701"/>
    <s v="10 AM - 9 PM"/>
    <n v="8"/>
    <s v="Available"/>
    <s v="None"/>
    <s v="18244"/>
    <d v="2024-11-25T00:00:00"/>
    <n v="11"/>
    <s v="Nov"/>
    <s v="585337"/>
    <s v="Diana Mcintyre"/>
    <s v="938"/>
    <n v="2041"/>
    <n v="6"/>
    <n v="4898.4000000000015"/>
    <n v="816.4000000000002"/>
    <n v="0.35"/>
    <n v="1714.4400000000005"/>
    <n v="0.35"/>
    <s v="₹5 K"/>
  </r>
  <r>
    <s v="Uttar Pradesh"/>
    <s v="Lucknow"/>
    <s v="Men"/>
    <s v="Jeans"/>
    <s v="65"/>
    <s v="433204"/>
    <s v="Owned"/>
    <d v="2021-07-10T00:00:00"/>
    <n v="800"/>
    <s v="Jennifer Fletcher"/>
    <s v="M14"/>
    <s v="365 Lisa Cliff Apt. 607 West Andrew, TX 06363"/>
    <s v="Landline"/>
    <s v="10870496809"/>
    <s v="11 AM - 8 PM"/>
    <n v="16"/>
    <s v="Available"/>
    <s v="Alarm"/>
    <s v="31446"/>
    <d v="2024-11-06T00:00:00"/>
    <n v="11"/>
    <s v="Nov"/>
    <s v="906717"/>
    <s v="Paul Rodriguez"/>
    <s v="450"/>
    <n v="1339"/>
    <n v="1"/>
    <n v="535.6"/>
    <n v="535.6"/>
    <n v="0.22"/>
    <n v="117.83200000000001"/>
    <n v="0.22"/>
    <s v="₹535.6"/>
  </r>
  <r>
    <s v="Maharashtra"/>
    <s v="Solapur"/>
    <s v="Kids"/>
    <s v="Hoodies"/>
    <s v="59"/>
    <s v="403074"/>
    <s v="Owned"/>
    <d v="2023-05-15T00:00:00"/>
    <n v="1300"/>
    <s v="Kristina May"/>
    <s v="M87"/>
    <s v="0080 Brian Streets Apt. 764 South Robertshire, UT 84941"/>
    <s v="Landline"/>
    <s v="5222241776"/>
    <s v="10 AM - 7 PM"/>
    <n v="10"/>
    <s v="Available"/>
    <s v="CCTV, Alarm"/>
    <s v="19022"/>
    <d v="2024-11-08T00:00:00"/>
    <n v="11"/>
    <s v="Nov"/>
    <s v="293266"/>
    <s v="Karen Salinas"/>
    <s v="490"/>
    <n v="2771"/>
    <n v="8"/>
    <n v="8867.2000000000007"/>
    <n v="1108.4000000000001"/>
    <n v="0.28000000000000003"/>
    <n v="2482.8160000000003"/>
    <n v="0.28000000000000003"/>
    <s v="₹9 K"/>
  </r>
  <r>
    <s v="Maharashtra"/>
    <s v="Solapur"/>
    <s v="Men"/>
    <s v="Dresses"/>
    <s v="52"/>
    <s v="436665"/>
    <s v="Owned"/>
    <d v="2023-01-24T00:00:00"/>
    <n v="1400"/>
    <s v="Kelly Salazar"/>
    <s v="M75"/>
    <s v="1464 Rachel Harbor Apt. 687 North Rebeccaview, NM 94983"/>
    <s v="Mobile"/>
    <s v="8375733060"/>
    <s v="10 AM - 9 PM"/>
    <n v="10"/>
    <s v="Not Available"/>
    <s v="None"/>
    <s v="10055"/>
    <d v="2024-11-21T00:00:00"/>
    <n v="11"/>
    <s v="Nov"/>
    <s v="500708"/>
    <s v="Cynthia Jimenez"/>
    <s v="304"/>
    <n v="2891"/>
    <n v="2"/>
    <n v="2312.8000000000002"/>
    <n v="1156.4000000000001"/>
    <n v="0.22"/>
    <n v="508.81600000000003"/>
    <n v="0.22"/>
    <s v="₹2 K"/>
  </r>
  <r>
    <s v="Gujarat"/>
    <s v="Surat"/>
    <s v="Women"/>
    <s v="Dresses"/>
    <s v="38"/>
    <s v="430487"/>
    <s v="Owned"/>
    <d v="2022-02-27T00:00:00"/>
    <n v="1000"/>
    <s v="Olivia Bryan"/>
    <s v="M50"/>
    <s v="910 James Center North Lanceshire, TX 05927"/>
    <s v="Landline"/>
    <s v="5146737593"/>
    <s v="10 AM - 9 PM"/>
    <n v="18"/>
    <s v="Not Available"/>
    <s v="None"/>
    <s v="66223"/>
    <d v="2024-11-05T00:00:00"/>
    <n v="11"/>
    <s v="Nov"/>
    <s v="267586"/>
    <s v="Dr. Adam Anderson"/>
    <s v="764"/>
    <n v="2266"/>
    <n v="2"/>
    <n v="1812.8000000000002"/>
    <n v="906.40000000000009"/>
    <n v="0.35"/>
    <n v="634.48"/>
    <n v="0.35"/>
    <s v="₹2 K"/>
  </r>
  <r>
    <s v="Puducherry"/>
    <s v="Pondicherry"/>
    <s v="Men"/>
    <s v="Skirts"/>
    <s v="40"/>
    <s v="409205"/>
    <s v="Rented"/>
    <d v="2021-07-06T00:00:00"/>
    <n v="1300"/>
    <s v="Danielle Sloan"/>
    <s v="M13"/>
    <s v="948 Albert Parks Suite 533 Lake Kevin, MA 13941"/>
    <s v="Landline"/>
    <s v="4013924384"/>
    <s v="11 AM - 8 PM"/>
    <n v="5"/>
    <s v="Available"/>
    <s v="CCTV"/>
    <s v="34762"/>
    <d v="2024-11-19T00:00:00"/>
    <n v="11"/>
    <s v="Nov"/>
    <s v="850282"/>
    <s v="Steven Long"/>
    <s v="255"/>
    <n v="526"/>
    <n v="8"/>
    <n v="1683.2"/>
    <n v="210.4"/>
    <n v="0.22"/>
    <n v="370.30400000000003"/>
    <n v="0.22"/>
    <s v="₹2 K"/>
  </r>
  <r>
    <s v="Uttar Pradesh"/>
    <s v="Varanasi"/>
    <s v="Women"/>
    <s v="Dresses"/>
    <s v="62"/>
    <s v="421632"/>
    <s v="Rented"/>
    <d v="2023-06-11T00:00:00"/>
    <n v="1000"/>
    <s v="James Drake"/>
    <s v="M88"/>
    <s v="45888 Mills Corner Port William, SD 23150"/>
    <s v="Mobile"/>
    <s v="9624683428"/>
    <s v="10 AM - 7 PM"/>
    <n v="16"/>
    <s v="Not Available"/>
    <s v="CCTV, Alarm"/>
    <s v="34139"/>
    <d v="2024-11-06T00:00:00"/>
    <n v="11"/>
    <s v="Nov"/>
    <s v="585342"/>
    <s v="James Anthony"/>
    <s v="350"/>
    <n v="2549"/>
    <n v="1"/>
    <n v="1019.6"/>
    <n v="1019.6"/>
    <n v="0.35"/>
    <n v="356.86"/>
    <n v="0.35"/>
    <s v="₹1 K"/>
  </r>
  <r>
    <s v="Maharashtra"/>
    <s v="Mumbai"/>
    <s v="Men"/>
    <s v="T-Shirts"/>
    <s v="87"/>
    <s v="435764"/>
    <s v="Rented"/>
    <d v="2023-04-29T00:00:00"/>
    <n v="950"/>
    <s v="Victoria Bowers"/>
    <s v="M38"/>
    <s v="909 Gay Summit Melissaview, AR 11227"/>
    <s v="Mobile"/>
    <s v="7385165814"/>
    <s v="9 AM - 8 PM"/>
    <n v="9"/>
    <s v="Available"/>
    <s v="Alarm"/>
    <s v="33058"/>
    <d v="2024-11-02T00:00:00"/>
    <n v="11"/>
    <s v="Nov"/>
    <s v="927151"/>
    <s v="Alan Hill"/>
    <s v="616"/>
    <n v="509"/>
    <n v="4"/>
    <n v="814.40000000000009"/>
    <n v="203.60000000000002"/>
    <n v="0.22"/>
    <n v="179.16800000000003"/>
    <n v="0.22"/>
    <s v="₹814.4"/>
  </r>
  <r>
    <s v="Maharashtra"/>
    <s v="Kolhapur"/>
    <s v="Women"/>
    <s v="Pants"/>
    <s v="27"/>
    <s v="423757"/>
    <s v="Owned"/>
    <d v="2024-03-07T00:00:00"/>
    <n v="1300"/>
    <s v="Alexis Huerta"/>
    <s v="M66"/>
    <s v="99445 Allen Mall New Darin, CO 88231"/>
    <s v="Mobile"/>
    <s v="9814260707"/>
    <s v="10 AM - 9 PM"/>
    <n v="18"/>
    <s v="Available"/>
    <s v="CCTV, Alarm"/>
    <s v="22514"/>
    <d v="2024-11-03T00:00:00"/>
    <n v="11"/>
    <s v="Nov"/>
    <s v="713198"/>
    <s v="Holly Mcdowell"/>
    <s v="436"/>
    <n v="2771"/>
    <n v="4"/>
    <n v="4433.6000000000004"/>
    <n v="1108.4000000000001"/>
    <n v="0.35"/>
    <n v="1551.76"/>
    <n v="0.35"/>
    <s v="₹4 K"/>
  </r>
  <r>
    <s v="Uttar Pradesh"/>
    <s v="Varanasi"/>
    <s v="Men"/>
    <s v="Dresses"/>
    <s v="43"/>
    <s v="420597"/>
    <s v="Owned"/>
    <d v="2021-02-13T00:00:00"/>
    <n v="1400"/>
    <s v="Kim Coleman"/>
    <s v="M71"/>
    <s v="83771 Paul Plaza Lisahaven, RI 21286"/>
    <s v="Landline"/>
    <s v="0820195597"/>
    <s v="9 AM - 8 PM"/>
    <n v="10"/>
    <s v="Available"/>
    <s v="None"/>
    <s v="51828"/>
    <d v="2024-11-07T00:00:00"/>
    <n v="11"/>
    <s v="Nov"/>
    <s v="665468"/>
    <s v="John Ball"/>
    <s v="824"/>
    <n v="2649"/>
    <n v="4"/>
    <n v="4238.4000000000015"/>
    <n v="1059.6000000000004"/>
    <n v="0.22"/>
    <n v="932.44800000000032"/>
    <n v="0.22"/>
    <s v="₹4 K"/>
  </r>
  <r>
    <s v="Maharashtra"/>
    <s v="Mumbai"/>
    <s v="Men"/>
    <s v="T-Shirts"/>
    <s v="19"/>
    <s v="435892"/>
    <s v="Rented"/>
    <d v="2020-02-26T00:00:00"/>
    <n v="950"/>
    <s v="Frank Jensen"/>
    <s v="M52"/>
    <s v="0948 Zachary Lodge Williamside, WY 77900"/>
    <s v="Mobile"/>
    <s v="7152447178"/>
    <s v="11 AM - 8 PM"/>
    <n v="4"/>
    <s v="Not Available"/>
    <s v="CCTV, Alarm"/>
    <s v="67882"/>
    <d v="2024-11-27T00:00:00"/>
    <n v="11"/>
    <s v="Nov"/>
    <s v="929321"/>
    <s v="Crystal Jones"/>
    <s v="514"/>
    <n v="2132"/>
    <n v="3"/>
    <n v="2558.4"/>
    <n v="852.80000000000007"/>
    <n v="0.22"/>
    <n v="562.84800000000007"/>
    <n v="0.22"/>
    <s v="₹3 K"/>
  </r>
  <r>
    <s v="Maharashtra"/>
    <s v="Satara"/>
    <s v="Men"/>
    <s v="Hoodies"/>
    <s v="49"/>
    <s v="420610"/>
    <s v="Rented"/>
    <d v="2023-02-04T00:00:00"/>
    <n v="950"/>
    <s v="Matthew Cunningham"/>
    <s v="M21"/>
    <s v="887 Short Oval New Laurenport, VT 87525"/>
    <s v="Mobile"/>
    <s v="7808420504"/>
    <s v="11 AM - 8 PM"/>
    <n v="13"/>
    <s v="Available"/>
    <s v="CCTV, Alarm"/>
    <s v="62718"/>
    <d v="2024-11-30T00:00:00"/>
    <n v="11"/>
    <s v="Nov"/>
    <s v="568417"/>
    <s v="Charles Adams"/>
    <s v="481"/>
    <n v="2735"/>
    <n v="6"/>
    <n v="6564"/>
    <n v="1094"/>
    <n v="0.22"/>
    <n v="1444.08"/>
    <n v="0.22"/>
    <s v="₹7 K"/>
  </r>
  <r>
    <s v="Maharashtra"/>
    <s v="Nagpur"/>
    <s v="Women"/>
    <s v="Shirts"/>
    <s v="92"/>
    <s v="411473"/>
    <s v="Rented"/>
    <d v="2021-02-12T00:00:00"/>
    <n v="800"/>
    <s v="William Washington"/>
    <s v="M76"/>
    <s v="984 Raymond Meadows Suite 198 Lake Josephport, IA 12042"/>
    <s v="Landline"/>
    <s v="10093227750"/>
    <s v="11 AM - 8 PM"/>
    <n v="7"/>
    <s v="Available"/>
    <s v="CCTV"/>
    <s v="69319"/>
    <d v="2024-11-19T00:00:00"/>
    <n v="11"/>
    <s v="Nov"/>
    <s v="602386"/>
    <s v="William Jones"/>
    <s v="227"/>
    <n v="1455"/>
    <n v="5"/>
    <n v="2910"/>
    <n v="582"/>
    <n v="0.35"/>
    <n v="1018.4999999999999"/>
    <n v="0.35"/>
    <s v="₹3 K"/>
  </r>
  <r>
    <s v="Bihar"/>
    <s v="Patna"/>
    <s v="Men"/>
    <s v="Pants"/>
    <s v="87"/>
    <s v="417127"/>
    <s v="Rented"/>
    <d v="2020-10-31T00:00:00"/>
    <n v="1300"/>
    <s v="Daniel Cunningham"/>
    <s v="M48"/>
    <s v="704 Brown Stravenue New Lisa, RI 88730"/>
    <s v="Landline"/>
    <s v="5027553561"/>
    <s v="10 AM - 7 PM"/>
    <n v="13"/>
    <s v="Not Available"/>
    <s v="CCTV, Alarm"/>
    <s v="38936"/>
    <d v="2024-11-06T00:00:00"/>
    <n v="11"/>
    <s v="Nov"/>
    <s v="287971"/>
    <s v="Ashley Stewart"/>
    <s v="886"/>
    <n v="2180"/>
    <n v="3"/>
    <n v="2616"/>
    <n v="872"/>
    <n v="0.22"/>
    <n v="575.52"/>
    <n v="0.22"/>
    <s v="₹3 K"/>
  </r>
  <r>
    <s v="Goa"/>
    <s v="Goa"/>
    <s v="Men"/>
    <s v="Skirts"/>
    <s v="24"/>
    <s v="436611"/>
    <s v="Rented"/>
    <d v="2021-07-17T00:00:00"/>
    <n v="1100"/>
    <s v="Peter Rowland"/>
    <s v="M56"/>
    <s v="26488 Mcguire Lakes Port Beth, SC 50957"/>
    <s v="Mobile"/>
    <s v="8698682807"/>
    <s v="9 AM - 8 PM"/>
    <n v="20"/>
    <s v="Available"/>
    <s v="CCTV"/>
    <s v="44049"/>
    <d v="2024-11-24T00:00:00"/>
    <n v="11"/>
    <s v="Nov"/>
    <s v="936159"/>
    <s v="Samantha Weaver"/>
    <s v="349"/>
    <n v="1569"/>
    <n v="5"/>
    <n v="3138"/>
    <n v="627.6"/>
    <n v="0.22"/>
    <n v="690.36"/>
    <n v="0.22"/>
    <s v="₹3 K"/>
  </r>
  <r>
    <s v="Uttar Pradesh"/>
    <s v="Varanasi"/>
    <s v="Women"/>
    <s v="Hoodies"/>
    <s v="12"/>
    <s v="400724"/>
    <s v="Rented"/>
    <d v="2022-08-04T00:00:00"/>
    <n v="1100"/>
    <s v="Vanessa Taylor"/>
    <s v="M97"/>
    <s v="PSC 9339, Box 7450 APO AP 55386"/>
    <s v="Mobile"/>
    <s v="9900979129"/>
    <s v="10 AM - 7 PM"/>
    <n v="19"/>
    <s v="Available"/>
    <s v="CCTV"/>
    <s v="70823"/>
    <d v="2024-11-14T00:00:00"/>
    <n v="11"/>
    <s v="Nov"/>
    <s v="140915"/>
    <s v="Matthew Alvarado II"/>
    <s v="319"/>
    <n v="1404"/>
    <n v="6"/>
    <n v="3369.6000000000004"/>
    <n v="561.6"/>
    <n v="0.35"/>
    <n v="1179.3600000000001"/>
    <n v="0.35"/>
    <s v="₹3 K"/>
  </r>
  <r>
    <s v="Maharashtra"/>
    <s v="Thane"/>
    <s v="Men"/>
    <s v="Skirts"/>
    <s v="52"/>
    <s v="402705"/>
    <s v="Rented"/>
    <d v="2020-07-04T00:00:00"/>
    <n v="800"/>
    <s v="Angela Moore"/>
    <s v="M43"/>
    <s v="1929 Villarreal Mall West Michaelborough, VA 52416"/>
    <s v="Mobile"/>
    <s v="8804661580"/>
    <s v="10 AM - 9 PM"/>
    <n v="14"/>
    <s v="Not Available"/>
    <s v="Alarm"/>
    <s v="72077"/>
    <d v="2024-11-29T00:00:00"/>
    <n v="11"/>
    <s v="Nov"/>
    <s v="962001"/>
    <s v="William Singh"/>
    <s v="451"/>
    <n v="1890"/>
    <n v="1"/>
    <n v="756"/>
    <n v="756"/>
    <n v="0.22"/>
    <n v="166.32"/>
    <n v="0.22"/>
    <s v="₹756"/>
  </r>
  <r>
    <s v="Uttar Pradesh"/>
    <s v="Noida"/>
    <s v="Women"/>
    <s v="T-Shirts"/>
    <s v="64"/>
    <s v="403076"/>
    <s v="Rented"/>
    <d v="2022-09-07T00:00:00"/>
    <n v="1200"/>
    <s v="Sarah Hernandez"/>
    <s v="M23"/>
    <s v="4734 Robert Causeway Apt. 297 Rosariofort, WY 59595"/>
    <s v="Mobile"/>
    <s v="7724934092"/>
    <s v="9 AM - 8 PM"/>
    <n v="11"/>
    <s v="Not Available"/>
    <s v="Alarm"/>
    <s v="34324"/>
    <d v="2024-11-26T00:00:00"/>
    <n v="11"/>
    <s v="Nov"/>
    <s v="604128"/>
    <s v="Paul Davenport"/>
    <s v="716"/>
    <n v="1825"/>
    <n v="3"/>
    <n v="2190"/>
    <n v="730"/>
    <n v="0.35"/>
    <n v="766.5"/>
    <n v="0.35"/>
    <s v="₹2 K"/>
  </r>
  <r>
    <s v="Puducherry"/>
    <s v="Pondicherry"/>
    <s v="Men"/>
    <s v="Dresses"/>
    <s v="11"/>
    <s v="424492"/>
    <s v="Rented"/>
    <d v="2023-10-05T00:00:00"/>
    <n v="800"/>
    <s v="Bryan Becker"/>
    <s v="M27"/>
    <s v="550 Simmons Mill Davidside, AL 11050"/>
    <s v="Landline"/>
    <s v="1671265730"/>
    <s v="9 AM - 8 PM"/>
    <n v="14"/>
    <s v="Not Available"/>
    <s v="CCTV"/>
    <s v="61153"/>
    <d v="2024-11-17T00:00:00"/>
    <n v="11"/>
    <s v="Nov"/>
    <s v="738923"/>
    <s v="Mary Moore"/>
    <s v="872"/>
    <n v="850"/>
    <n v="1"/>
    <n v="340"/>
    <n v="340"/>
    <n v="0.22"/>
    <n v="74.8"/>
    <n v="0.22"/>
    <s v="₹340"/>
  </r>
  <r>
    <s v="Puducherry"/>
    <s v="Pondicherry"/>
    <s v="Kids"/>
    <s v="Hoodies"/>
    <s v="97"/>
    <s v="439105"/>
    <s v="Rented"/>
    <d v="2021-05-14T00:00:00"/>
    <n v="950"/>
    <s v="Anthony Cruz"/>
    <s v="M1"/>
    <s v="702 Paul Flats Suite 559 Daychester, IN 70181"/>
    <s v="Landline"/>
    <s v="5040363782"/>
    <s v="11 AM - 8 PM"/>
    <n v="4"/>
    <s v="Available"/>
    <s v="Alarm"/>
    <s v="64654"/>
    <d v="2024-11-14T00:00:00"/>
    <n v="11"/>
    <s v="Nov"/>
    <s v="296446"/>
    <s v="Victor Hoffman"/>
    <s v="833"/>
    <n v="2512"/>
    <n v="7"/>
    <n v="7033.6"/>
    <n v="1004.8000000000001"/>
    <n v="0.28000000000000003"/>
    <n v="1969.4080000000004"/>
    <n v="0.28000000000000003"/>
    <s v="₹7 K"/>
  </r>
  <r>
    <s v="West Bengal"/>
    <s v="Kolkata"/>
    <s v="Men"/>
    <s v="Shirts"/>
    <s v="59"/>
    <s v="427832"/>
    <s v="Rented"/>
    <d v="2022-03-18T00:00:00"/>
    <n v="1300"/>
    <s v="Christopher Wiley"/>
    <s v="M41"/>
    <s v="6401 Smith Ridges Port Matthew, CT 26294"/>
    <s v="Mobile"/>
    <s v="6552078375"/>
    <s v="10 AM - 7 PM"/>
    <n v="11"/>
    <s v="Not Available"/>
    <s v="CCTV, Alarm"/>
    <s v="38564"/>
    <d v="2024-11-12T00:00:00"/>
    <n v="11"/>
    <s v="Nov"/>
    <s v="158457"/>
    <s v="Eddie Bryan"/>
    <s v="274"/>
    <n v="2164"/>
    <n v="6"/>
    <n v="5193.6000000000004"/>
    <n v="865.6"/>
    <n v="0.22"/>
    <n v="1142.5920000000001"/>
    <n v="0.22"/>
    <s v="₹5 K"/>
  </r>
  <r>
    <s v="Rajasthan"/>
    <s v="Jaipur"/>
    <s v="Women"/>
    <s v="Hoodies"/>
    <s v="60"/>
    <s v="406202"/>
    <s v="Owned"/>
    <d v="2022-07-20T00:00:00"/>
    <n v="1000"/>
    <s v="Richard Fischer"/>
    <s v="M12"/>
    <s v="66935 Dawn Center South James, MD 12954"/>
    <s v="Mobile"/>
    <s v="9464256421"/>
    <s v="11 AM - 8 PM"/>
    <n v="5"/>
    <s v="Available"/>
    <s v="CCTV, Alarm"/>
    <s v="57082"/>
    <d v="2024-11-24T00:00:00"/>
    <n v="11"/>
    <s v="Nov"/>
    <s v="121583"/>
    <s v="Oscar James"/>
    <s v="646"/>
    <n v="1067"/>
    <n v="1"/>
    <n v="426.8"/>
    <n v="426.8"/>
    <n v="0.35"/>
    <n v="149.38"/>
    <n v="0.35"/>
    <s v="₹426.8"/>
  </r>
  <r>
    <s v="Uttar Pradesh"/>
    <s v="Meerut"/>
    <s v="Women"/>
    <s v="Shirts"/>
    <s v="96"/>
    <s v="425367"/>
    <s v="Rented"/>
    <d v="2023-01-11T00:00:00"/>
    <n v="1300"/>
    <s v="John Conway"/>
    <s v="M99"/>
    <s v="Unit 2975 Box 9206 DPO AE 61001"/>
    <s v="Landline"/>
    <s v="3246631120"/>
    <s v="11 AM - 8 PM"/>
    <n v="11"/>
    <s v="Not Available"/>
    <s v="CCTV, Alarm"/>
    <s v="44455"/>
    <d v="2024-11-08T00:00:00"/>
    <n v="11"/>
    <s v="Nov"/>
    <s v="655401"/>
    <s v="Bridget Garcia"/>
    <s v="244"/>
    <n v="1111"/>
    <n v="4"/>
    <n v="1777.6000000000001"/>
    <n v="444.40000000000003"/>
    <n v="0.35"/>
    <n v="622.16"/>
    <n v="0.35"/>
    <s v="₹2 K"/>
  </r>
  <r>
    <s v="Goa"/>
    <s v="Goa"/>
    <s v="Men"/>
    <s v="Shoes"/>
    <s v="86"/>
    <s v="410435"/>
    <s v="Rented"/>
    <d v="2024-06-22T00:00:00"/>
    <n v="1200"/>
    <s v="Kenneth Martinez"/>
    <s v="M24"/>
    <s v="50302 Smith Mountains Noblemouth, ME 49420"/>
    <s v="Landline"/>
    <s v="3732901281"/>
    <s v="11 AM - 8 PM"/>
    <n v="16"/>
    <s v="Not Available"/>
    <s v="CCTV"/>
    <s v="18727"/>
    <d v="2024-11-30T00:00:00"/>
    <n v="11"/>
    <s v="Nov"/>
    <s v="282528"/>
    <s v="Caleb Martinez"/>
    <s v="872"/>
    <n v="942"/>
    <n v="3"/>
    <n v="1130.4000000000001"/>
    <n v="376.8"/>
    <n v="0.22"/>
    <n v="248.68800000000002"/>
    <n v="0.22"/>
    <s v="₹1 K"/>
  </r>
  <r>
    <s v="West Bengal"/>
    <s v="Kolkata"/>
    <s v="Kids"/>
    <s v="Hoodies"/>
    <s v="29"/>
    <s v="411684"/>
    <s v="Owned"/>
    <d v="2024-02-26T00:00:00"/>
    <n v="1300"/>
    <s v="Michael Young"/>
    <s v="M10"/>
    <s v="36133 Rhonda Flats Timothyton, KY 25373"/>
    <s v="Landline"/>
    <s v="0729492360"/>
    <s v="10 AM - 7 PM"/>
    <n v="15"/>
    <s v="Not Available"/>
    <s v="CCTV"/>
    <s v="43631"/>
    <d v="2024-11-15T00:00:00"/>
    <n v="11"/>
    <s v="Nov"/>
    <s v="261181"/>
    <s v="John Jones"/>
    <s v="421"/>
    <n v="2723"/>
    <n v="2"/>
    <n v="2178.4"/>
    <n v="1089.2"/>
    <n v="0.28000000000000003"/>
    <n v="609.95200000000011"/>
    <n v="0.28000000000000003"/>
    <s v="₹2 K"/>
  </r>
  <r>
    <s v="Maharashtra"/>
    <s v="Pune"/>
    <s v="Kids"/>
    <s v="Sweaters"/>
    <s v="2"/>
    <s v="432041"/>
    <s v="Owned"/>
    <d v="2022-10-05T00:00:00"/>
    <n v="1100"/>
    <s v="Emily Cohen"/>
    <s v="M11"/>
    <s v="4229 Heather Estates North Catherinemouth, SD 42962"/>
    <s v="Landline"/>
    <s v="5423430255"/>
    <s v="10 AM - 7 PM"/>
    <n v="18"/>
    <s v="Available"/>
    <s v="CCTV, Alarm"/>
    <s v="85138"/>
    <d v="2024-11-19T00:00:00"/>
    <n v="11"/>
    <s v="Nov"/>
    <s v="692328"/>
    <s v="Richard Mendoza"/>
    <s v="923"/>
    <n v="2908"/>
    <n v="6"/>
    <n v="6979.2000000000007"/>
    <n v="1163.2"/>
    <n v="0.28000000000000003"/>
    <n v="1954.1760000000004"/>
    <n v="0.28000000000000003"/>
    <s v="₹7 K"/>
  </r>
  <r>
    <s v="Gujarat"/>
    <s v="Surat"/>
    <s v="Women"/>
    <s v="Shoes"/>
    <s v="9"/>
    <s v="406726"/>
    <s v="Rented"/>
    <d v="2023-02-13T00:00:00"/>
    <n v="1400"/>
    <s v="Brooke Jones"/>
    <s v="M58"/>
    <s v="2327 Anderson Islands Novakchester, NY 62319"/>
    <s v="Mobile"/>
    <s v="6446266763"/>
    <s v="10 AM - 7 PM"/>
    <n v="16"/>
    <s v="Not Available"/>
    <s v="None"/>
    <s v="90409"/>
    <d v="2024-11-09T00:00:00"/>
    <n v="11"/>
    <s v="Nov"/>
    <s v="299625"/>
    <s v="Steven Hamilton"/>
    <s v="432"/>
    <n v="1956"/>
    <n v="7"/>
    <n v="5476.8"/>
    <n v="782.4"/>
    <n v="0.35"/>
    <n v="1916.8799999999999"/>
    <n v="0.35"/>
    <s v="₹5 K"/>
  </r>
  <r>
    <s v="Tamil Nadu"/>
    <s v="Coimbatore"/>
    <s v="Women"/>
    <s v="Hoodies"/>
    <s v="87"/>
    <s v="437113"/>
    <s v="Owned"/>
    <d v="2020-06-29T00:00:00"/>
    <n v="800"/>
    <s v="Nicole Berry"/>
    <s v="M6"/>
    <s v="098 Turner Walk Apt. 871 West Jacobborough, WV 69654"/>
    <s v="Landline"/>
    <s v="18786187850"/>
    <s v="11 AM - 8 PM"/>
    <n v="19"/>
    <s v="Not Available"/>
    <s v="CCTV"/>
    <s v="80989"/>
    <d v="2024-11-30T00:00:00"/>
    <n v="11"/>
    <s v="Nov"/>
    <s v="746123"/>
    <s v="Ryan Branch"/>
    <s v="846"/>
    <n v="1983"/>
    <n v="3"/>
    <n v="2379.6"/>
    <n v="793.19999999999993"/>
    <n v="0.35"/>
    <n v="832.8599999999999"/>
    <n v="0.35"/>
    <s v="₹2 K"/>
  </r>
  <r>
    <s v="Goa"/>
    <s v="Goa"/>
    <s v="Men"/>
    <s v="T-Shirts"/>
    <s v="99"/>
    <s v="421210"/>
    <s v="Owned"/>
    <d v="2022-10-02T00:00:00"/>
    <n v="800"/>
    <s v="Adam Phillips"/>
    <s v="M42"/>
    <s v="519 David Walks Apt. 771 Sarahton, NC 62874"/>
    <s v="Mobile"/>
    <s v="9257742412"/>
    <s v="11 AM - 8 PM"/>
    <n v="20"/>
    <s v="Available"/>
    <s v="Alarm"/>
    <s v="12661"/>
    <d v="2024-11-05T00:00:00"/>
    <n v="11"/>
    <s v="Nov"/>
    <s v="783853"/>
    <s v="James Horn"/>
    <s v="646"/>
    <n v="2588"/>
    <n v="4"/>
    <n v="4140.8"/>
    <n v="1035.2"/>
    <n v="0.22"/>
    <n v="910.976"/>
    <n v="0.22"/>
    <s v="₹4 K"/>
  </r>
  <r>
    <s v="Maharashtra"/>
    <s v="Jalna"/>
    <s v="Men"/>
    <s v="Hoodies"/>
    <s v="88"/>
    <s v="416672"/>
    <s v="Rented"/>
    <d v="2022-01-01T00:00:00"/>
    <n v="1200"/>
    <s v="Daniel Hanna"/>
    <s v="M10"/>
    <s v="37111 Laura Square New Shannonfurt, NE 09728"/>
    <s v="Landline"/>
    <s v="1725152655"/>
    <s v="10 AM - 7 PM"/>
    <n v="15"/>
    <s v="Not Available"/>
    <s v="CCTV, Alarm"/>
    <s v="96625"/>
    <d v="2024-11-01T00:00:00"/>
    <n v="11"/>
    <s v="Nov"/>
    <s v="506876"/>
    <s v="Michael Medina"/>
    <s v="321"/>
    <n v="2652"/>
    <n v="6"/>
    <n v="6364.8"/>
    <n v="1060.8"/>
    <n v="0.22"/>
    <n v="1400.2560000000001"/>
    <n v="0.22"/>
    <s v="₹6 K"/>
  </r>
  <r>
    <s v="Uttar Pradesh"/>
    <s v="Varanasi"/>
    <s v="Men"/>
    <s v="Hoodies"/>
    <s v="33"/>
    <s v="401943"/>
    <s v="Rented"/>
    <d v="2022-09-03T00:00:00"/>
    <n v="1000"/>
    <s v="Nicole Arnold"/>
    <s v="M22"/>
    <s v="183 Jonathon Point Lake Jennifer, RI 87772"/>
    <s v="Landline"/>
    <s v="5528828787"/>
    <s v="11 AM - 8 PM"/>
    <n v="10"/>
    <s v="Not Available"/>
    <s v="None"/>
    <s v="61771"/>
    <d v="2024-11-25T00:00:00"/>
    <n v="11"/>
    <s v="Nov"/>
    <s v="896920"/>
    <s v="Kimberly Grimes MD"/>
    <s v="607"/>
    <n v="1924"/>
    <n v="3"/>
    <n v="2308.8000000000002"/>
    <n v="769.6"/>
    <n v="0.22"/>
    <n v="507.93600000000004"/>
    <n v="0.22"/>
    <s v="₹2 K"/>
  </r>
  <r>
    <s v="Andhra Pradesh"/>
    <s v="Visakhapatnam"/>
    <s v="Men"/>
    <s v="Shoes"/>
    <s v="61"/>
    <s v="402355"/>
    <s v="Rented"/>
    <d v="2022-09-02T00:00:00"/>
    <n v="1200"/>
    <s v="Jessica Campbell MD"/>
    <s v="M6"/>
    <s v="88819 Melanie Motorway Apt. 895 New Adam, NC 96392"/>
    <s v="Mobile"/>
    <s v="6788290901"/>
    <s v="11 AM - 8 PM"/>
    <n v="11"/>
    <s v="Available"/>
    <s v="None"/>
    <s v="38302"/>
    <d v="2024-11-02T00:00:00"/>
    <n v="11"/>
    <s v="Nov"/>
    <s v="400271"/>
    <s v="Tammy Stone"/>
    <s v="366"/>
    <n v="768"/>
    <n v="8"/>
    <n v="2457.6000000000004"/>
    <n v="307.20000000000005"/>
    <n v="0.22"/>
    <n v="540.67200000000014"/>
    <n v="0.22"/>
    <s v="₹2 K"/>
  </r>
  <r>
    <s v="Goa"/>
    <s v="Goa"/>
    <s v="Kids"/>
    <s v="Skirts"/>
    <s v="59"/>
    <s v="423002"/>
    <s v="Owned"/>
    <d v="2024-09-25T00:00:00"/>
    <n v="1300"/>
    <s v="Amanda Murray"/>
    <s v="M50"/>
    <s v="044 Barker Point New Jennifer, VT 97352"/>
    <s v="Landline"/>
    <s v="1452563942"/>
    <s v="11 AM - 8 PM"/>
    <n v="16"/>
    <s v="Not Available"/>
    <s v="CCTV"/>
    <s v="76517"/>
    <d v="2024-11-26T00:00:00"/>
    <n v="11"/>
    <s v="Nov"/>
    <s v="336374"/>
    <s v="Matthew Petersen"/>
    <s v="644"/>
    <n v="1421"/>
    <n v="1"/>
    <n v="568.4"/>
    <n v="568.4"/>
    <n v="0.28000000000000003"/>
    <n v="159.15200000000002"/>
    <n v="0.28000000000000003"/>
    <s v="₹568.4"/>
  </r>
  <r>
    <s v="Maharashtra"/>
    <s v="Nagpur"/>
    <s v="Men"/>
    <s v="Jackets"/>
    <s v="66"/>
    <s v="423441"/>
    <s v="Rented"/>
    <d v="2020-10-31T00:00:00"/>
    <n v="950"/>
    <s v="Kimberly Johnson"/>
    <s v="M52"/>
    <s v="7406 Smith Fall Suite 733 North Mary, IN 19924"/>
    <s v="Mobile"/>
    <s v="7733418643"/>
    <s v="10 AM - 9 PM"/>
    <n v="6"/>
    <s v="Available"/>
    <s v="CCTV, Alarm"/>
    <s v="64123"/>
    <d v="2024-11-05T00:00:00"/>
    <n v="11"/>
    <s v="Nov"/>
    <s v="224735"/>
    <s v="Alexander Smith DDS"/>
    <s v="863"/>
    <n v="1180"/>
    <n v="1"/>
    <n v="472"/>
    <n v="472"/>
    <n v="0.22"/>
    <n v="103.84"/>
    <n v="0.22"/>
    <s v="₹472"/>
  </r>
  <r>
    <s v="Assam"/>
    <s v="Guwahati"/>
    <s v="Women"/>
    <s v="Dresses"/>
    <s v="91"/>
    <s v="439178"/>
    <s v="Owned"/>
    <d v="2023-07-02T00:00:00"/>
    <n v="1300"/>
    <s v="Damon Castillo"/>
    <s v="M5"/>
    <s v="21359 Pam Avenue Apt. 503 North Morgan, TX 41895"/>
    <s v="Mobile"/>
    <s v="6272331490"/>
    <s v="11 AM - 8 PM"/>
    <n v="4"/>
    <s v="Not Available"/>
    <s v="Alarm"/>
    <s v="45728"/>
    <d v="2024-11-17T00:00:00"/>
    <n v="11"/>
    <s v="Nov"/>
    <s v="520353"/>
    <s v="Steven Reyes"/>
    <s v="515"/>
    <n v="1031"/>
    <n v="3"/>
    <n v="1237.2"/>
    <n v="412.40000000000003"/>
    <n v="0.35"/>
    <n v="433.02"/>
    <n v="0.35"/>
    <s v="₹1 K"/>
  </r>
  <r>
    <s v="Haryana"/>
    <s v="Faridabad"/>
    <s v="Kids"/>
    <s v="Pants"/>
    <s v="74"/>
    <s v="407604"/>
    <s v="Rented"/>
    <d v="2024-04-01T00:00:00"/>
    <n v="950"/>
    <s v="John Hardy Jr."/>
    <s v="M82"/>
    <s v="674 Elijah Cove Simsfurt, NY 84108"/>
    <s v="Landline"/>
    <s v="13684447524"/>
    <s v="10 AM - 9 PM"/>
    <n v="11"/>
    <s v="Available"/>
    <s v="CCTV"/>
    <s v="11431"/>
    <d v="2024-11-06T00:00:00"/>
    <n v="11"/>
    <s v="Nov"/>
    <s v="518545"/>
    <s v="Anthony Garrett"/>
    <s v="651"/>
    <n v="2264"/>
    <n v="5"/>
    <n v="4528"/>
    <n v="905.6"/>
    <n v="0.28000000000000003"/>
    <n v="1267.8400000000001"/>
    <n v="0.28000000000000003"/>
    <s v="₹5 K"/>
  </r>
  <r>
    <s v="Tamil Nadu"/>
    <s v="Chennai"/>
    <s v="Men"/>
    <s v="Dresses"/>
    <s v="40"/>
    <s v="433451"/>
    <s v="Owned"/>
    <d v="2024-11-16T00:00:00"/>
    <n v="950"/>
    <s v="Troy Escobar"/>
    <s v="M92"/>
    <s v="398 Pamela Track East Cindyland, ID 67697"/>
    <s v="Mobile"/>
    <s v="9402742469"/>
    <s v="9 AM - 8 PM"/>
    <n v="13"/>
    <s v="Available"/>
    <s v="None"/>
    <s v="17696"/>
    <d v="2024-11-20T00:00:00"/>
    <n v="11"/>
    <s v="Nov"/>
    <s v="284795"/>
    <s v="Dennis Herrera"/>
    <s v="310"/>
    <n v="1169"/>
    <n v="7"/>
    <n v="3273.2000000000003"/>
    <n v="467.6"/>
    <n v="0.22"/>
    <n v="720.10400000000004"/>
    <n v="0.22"/>
    <s v="₹3 K"/>
  </r>
  <r>
    <s v="Maharashtra"/>
    <s v="Nagpur"/>
    <s v="Kids"/>
    <s v="Hoodies"/>
    <s v="35"/>
    <s v="421277"/>
    <s v="Owned"/>
    <d v="2024-09-25T00:00:00"/>
    <n v="1200"/>
    <s v="Drew Phillips"/>
    <s v="M43"/>
    <s v="1098 Lisa Stravenue Suite 985 South Michelleville, CT 63303"/>
    <s v="Landline"/>
    <s v="3476665257"/>
    <s v="10 AM - 7 PM"/>
    <n v="15"/>
    <s v="Available"/>
    <s v="None"/>
    <s v="11022"/>
    <d v="2024-11-08T00:00:00"/>
    <n v="11"/>
    <s v="Nov"/>
    <s v="863325"/>
    <s v="Daniel Mccoy"/>
    <s v="690"/>
    <n v="977"/>
    <n v="5"/>
    <n v="1954"/>
    <n v="390.8"/>
    <n v="0.28000000000000003"/>
    <n v="547.12"/>
    <n v="0.28000000000000003"/>
    <s v="₹2 K"/>
  </r>
  <r>
    <s v="Uttar Pradesh"/>
    <s v="Lucknow"/>
    <s v="Men"/>
    <s v="Pants"/>
    <s v="30"/>
    <s v="419726"/>
    <s v="Rented"/>
    <d v="2021-01-22T00:00:00"/>
    <n v="800"/>
    <s v="Michael Ramos"/>
    <s v="M61"/>
    <s v="44203 Johnson Crest Suite 334 Holtside, OH 04563"/>
    <s v="Landline"/>
    <s v="10690652918"/>
    <s v="10 AM - 9 PM"/>
    <n v="11"/>
    <s v="Not Available"/>
    <s v="Alarm"/>
    <s v="56381"/>
    <d v="2024-11-25T00:00:00"/>
    <n v="11"/>
    <s v="Nov"/>
    <s v="830841"/>
    <s v="Christopher Ayala"/>
    <s v="583"/>
    <n v="2859"/>
    <n v="2"/>
    <n v="2287.2000000000003"/>
    <n v="1143.6000000000001"/>
    <n v="0.22"/>
    <n v="503.18400000000008"/>
    <n v="0.22"/>
    <s v="₹2 K"/>
  </r>
  <r>
    <s v="Madhya Pradesh"/>
    <s v="Bhopal"/>
    <s v="Kids"/>
    <s v="Tops"/>
    <s v="3"/>
    <s v="407652"/>
    <s v="Owned"/>
    <d v="2022-01-12T00:00:00"/>
    <n v="1400"/>
    <s v="Amy Wilson"/>
    <s v="M29"/>
    <s v="638 Tyler Port West Tiffany, IL 51974"/>
    <s v="Landline"/>
    <s v="2455816707"/>
    <s v="9 AM - 8 PM"/>
    <n v="4"/>
    <s v="Not Available"/>
    <s v="CCTV"/>
    <s v="40830"/>
    <d v="2024-11-03T00:00:00"/>
    <n v="11"/>
    <s v="Nov"/>
    <s v="329163"/>
    <s v="Lisa Lopez"/>
    <s v="976"/>
    <n v="1200"/>
    <n v="7"/>
    <n v="3360"/>
    <n v="480"/>
    <n v="0.28000000000000003"/>
    <n v="940.80000000000007"/>
    <n v="0.28000000000000003"/>
    <s v="₹3 K"/>
  </r>
  <r>
    <s v="Madhya Pradesh"/>
    <s v="Bhopal"/>
    <s v="Women"/>
    <s v="Shoes"/>
    <s v="36"/>
    <s v="424427"/>
    <s v="Owned"/>
    <d v="2021-07-15T00:00:00"/>
    <n v="800"/>
    <s v="Catherine Mills"/>
    <s v="M55"/>
    <s v="5272 Amanda Inlet Port Thomas, MT 39503"/>
    <s v="Landline"/>
    <s v="3817207835"/>
    <s v="10 AM - 9 PM"/>
    <n v="15"/>
    <s v="Available"/>
    <s v="CCTV"/>
    <s v="82851"/>
    <d v="2024-11-12T00:00:00"/>
    <n v="11"/>
    <s v="Nov"/>
    <s v="487147"/>
    <s v="Jennifer Smith"/>
    <s v="652"/>
    <n v="1729"/>
    <n v="6"/>
    <n v="4149.6000000000004"/>
    <n v="691.6"/>
    <n v="0.35"/>
    <n v="1452.3600000000001"/>
    <n v="0.35"/>
    <s v="₹4 K"/>
  </r>
  <r>
    <s v="Tamil Nadu"/>
    <s v="Coimbatore"/>
    <s v="Women"/>
    <s v="Skirts"/>
    <s v="59"/>
    <s v="410629"/>
    <s v="Rented"/>
    <d v="2021-05-20T00:00:00"/>
    <n v="1400"/>
    <s v="Randall Cobb"/>
    <s v="M28"/>
    <s v="455 Erin Fort Suite 796 Wolfeberg, TX 15375"/>
    <s v="Landline"/>
    <s v="4976801433"/>
    <s v="10 AM - 7 PM"/>
    <n v="10"/>
    <s v="Available"/>
    <s v="None"/>
    <s v="65583"/>
    <d v="2024-11-14T00:00:00"/>
    <n v="11"/>
    <s v="Nov"/>
    <s v="745753"/>
    <s v="Brandy Wilson"/>
    <s v="512"/>
    <n v="2612"/>
    <n v="4"/>
    <n v="4179.2"/>
    <n v="1044.8"/>
    <n v="0.35"/>
    <n v="1462.7199999999998"/>
    <n v="0.35"/>
    <s v="₹4 K"/>
  </r>
  <r>
    <s v="Rajasthan"/>
    <s v="Jaipur"/>
    <s v="Kids"/>
    <s v="Pants"/>
    <s v="49"/>
    <s v="429614"/>
    <s v="Owned"/>
    <d v="2020-10-24T00:00:00"/>
    <n v="800"/>
    <s v="Aaron Haynes"/>
    <s v="M70"/>
    <s v="5389 Jason Spring Suite 507 Lake Oliviatown, MI 11795"/>
    <s v="Landline"/>
    <s v="2885399695"/>
    <s v="9 AM - 8 PM"/>
    <n v="20"/>
    <s v="Available"/>
    <s v="CCTV, Alarm"/>
    <s v="11062"/>
    <d v="2024-11-29T00:00:00"/>
    <n v="11"/>
    <s v="Nov"/>
    <s v="646746"/>
    <s v="Lisa Powell"/>
    <s v="224"/>
    <n v="858"/>
    <n v="5"/>
    <n v="1716"/>
    <n v="343.2"/>
    <n v="0.28000000000000003"/>
    <n v="480.48"/>
    <n v="0.28000000000000003"/>
    <s v="₹2 K"/>
  </r>
  <r>
    <s v="Uttar Pradesh"/>
    <s v="Meerut"/>
    <s v="Men"/>
    <s v="T-Shirts"/>
    <s v="89"/>
    <s v="429123"/>
    <s v="Owned"/>
    <d v="2022-04-16T00:00:00"/>
    <n v="800"/>
    <s v="Kristin Gardner"/>
    <s v="M89"/>
    <s v="341 Kennedy Gardens New Williamstad, NM 38974"/>
    <s v="Landline"/>
    <s v="14554631233"/>
    <s v="11 AM - 8 PM"/>
    <n v="20"/>
    <s v="Not Available"/>
    <s v="CCTV"/>
    <s v="11004"/>
    <d v="2024-11-22T00:00:00"/>
    <n v="11"/>
    <s v="Nov"/>
    <s v="166656"/>
    <s v="Raymond Patel"/>
    <s v="215"/>
    <n v="1409"/>
    <n v="1"/>
    <n v="563.6"/>
    <n v="563.6"/>
    <n v="0.22"/>
    <n v="123.992"/>
    <n v="0.22"/>
    <s v="₹563.6"/>
  </r>
  <r>
    <s v="Maharashtra"/>
    <s v="Satara"/>
    <s v="Kids"/>
    <s v="Jackets"/>
    <s v="86"/>
    <s v="433023"/>
    <s v="Rented"/>
    <d v="2022-11-25T00:00:00"/>
    <n v="1100"/>
    <s v="Elizabeth Murphy"/>
    <s v="M40"/>
    <s v="463 Duncan Tunnel Bryanside, NV 67578"/>
    <s v="Mobile"/>
    <s v="8434658164"/>
    <s v="10 AM - 9 PM"/>
    <n v="12"/>
    <s v="Available"/>
    <s v="None"/>
    <s v="37139"/>
    <d v="2024-11-20T00:00:00"/>
    <n v="11"/>
    <s v="Nov"/>
    <s v="657402"/>
    <s v="Melissa Estrada"/>
    <s v="696"/>
    <n v="923"/>
    <n v="6"/>
    <n v="2215.2000000000003"/>
    <n v="369.20000000000005"/>
    <n v="0.28000000000000003"/>
    <n v="620.25600000000009"/>
    <n v="0.28000000000000003"/>
    <s v="₹2 K"/>
  </r>
  <r>
    <s v="Maharashtra"/>
    <s v="Kolhapur"/>
    <s v="Women"/>
    <s v="Sweaters"/>
    <s v="41"/>
    <s v="433941"/>
    <s v="Rented"/>
    <d v="2022-10-25T00:00:00"/>
    <n v="1100"/>
    <s v="Amanda Hansen"/>
    <s v="M93"/>
    <s v="20957 Crystal Street Port Sarahside, CO 62173"/>
    <s v="Landline"/>
    <s v="0913189023"/>
    <s v="11 AM - 8 PM"/>
    <n v="12"/>
    <s v="Not Available"/>
    <s v="CCTV, Alarm"/>
    <s v="91857"/>
    <d v="2024-11-07T00:00:00"/>
    <n v="11"/>
    <s v="Nov"/>
    <s v="690569"/>
    <s v="Jonathan Hodges"/>
    <s v="830"/>
    <n v="1472"/>
    <n v="3"/>
    <n v="1766.4"/>
    <n v="588.80000000000007"/>
    <n v="0.35"/>
    <n v="618.24"/>
    <n v="0.35"/>
    <s v="₹2 K"/>
  </r>
  <r>
    <s v="Uttar Pradesh"/>
    <s v="Varanasi"/>
    <s v="Women"/>
    <s v="Dresses"/>
    <s v="19"/>
    <s v="434948"/>
    <s v="Owned"/>
    <d v="2024-01-18T00:00:00"/>
    <n v="1200"/>
    <s v="Sarah White"/>
    <s v="M37"/>
    <s v="45382 Andrew Knoll Jasonborough, TX 44280"/>
    <s v="Mobile"/>
    <s v="8100086391"/>
    <s v="9 AM - 8 PM"/>
    <n v="5"/>
    <s v="Available"/>
    <s v="CCTV, Alarm"/>
    <s v="19313"/>
    <d v="2024-11-06T00:00:00"/>
    <n v="11"/>
    <s v="Nov"/>
    <s v="134664"/>
    <s v="Jean Washington"/>
    <s v="630"/>
    <n v="1292"/>
    <n v="2"/>
    <n v="1033.6000000000001"/>
    <n v="516.80000000000007"/>
    <n v="0.35"/>
    <n v="361.76000000000005"/>
    <n v="0.35"/>
    <s v="₹1 K"/>
  </r>
  <r>
    <s v="Maharashtra"/>
    <s v="Nashik"/>
    <s v="Women"/>
    <s v="Shirts"/>
    <s v="36"/>
    <s v="418958"/>
    <s v="Rented"/>
    <d v="2024-07-18T00:00:00"/>
    <n v="1400"/>
    <s v="Taylor Allen"/>
    <s v="M35"/>
    <s v="6908 Anthony Stream New Johnville, ID 25955"/>
    <s v="Landline"/>
    <s v="4642000960"/>
    <s v="10 AM - 9 PM"/>
    <n v="12"/>
    <s v="Available"/>
    <s v="None"/>
    <s v="66728"/>
    <d v="2024-11-20T00:00:00"/>
    <n v="11"/>
    <s v="Nov"/>
    <s v="143513"/>
    <s v="David Davis"/>
    <s v="541"/>
    <n v="1682"/>
    <n v="7"/>
    <n v="4709.6000000000004"/>
    <n v="672.80000000000007"/>
    <n v="0.35"/>
    <n v="1648.3600000000001"/>
    <n v="0.35"/>
    <s v="₹5 K"/>
  </r>
  <r>
    <s v="Maharashtra"/>
    <s v="Mumbai"/>
    <s v="Kids"/>
    <s v="Skirts"/>
    <s v="29"/>
    <s v="411587"/>
    <s v="Rented"/>
    <d v="2022-10-06T00:00:00"/>
    <n v="1000"/>
    <s v="Brian Smith"/>
    <s v="M23"/>
    <s v="198 Ann Light Suite 861 Evansport, NE 20470"/>
    <s v="Mobile"/>
    <s v="8416183979"/>
    <s v="10 AM - 9 PM"/>
    <n v="6"/>
    <s v="Not Available"/>
    <s v="Alarm"/>
    <s v="48985"/>
    <d v="2024-11-01T00:00:00"/>
    <n v="11"/>
    <s v="Nov"/>
    <s v="983129"/>
    <s v="Shane Thompson"/>
    <s v="221"/>
    <n v="673"/>
    <n v="2"/>
    <n v="538.4"/>
    <n v="269.2"/>
    <n v="0.28000000000000003"/>
    <n v="150.75200000000001"/>
    <n v="0.28000000000000003"/>
    <s v="₹538.4"/>
  </r>
  <r>
    <s v="Karnataka"/>
    <s v="Mysuru"/>
    <s v="Women"/>
    <s v="Sweaters"/>
    <s v="4"/>
    <s v="417244"/>
    <s v="Owned"/>
    <d v="2022-12-23T00:00:00"/>
    <n v="1300"/>
    <s v="Mark White"/>
    <s v="M30"/>
    <s v="06743 Johnson Corner Port Ryanside, IN 49006"/>
    <s v="Mobile"/>
    <s v="9221154520"/>
    <s v="9 AM - 8 PM"/>
    <n v="8"/>
    <s v="Available"/>
    <s v="Alarm"/>
    <s v="76076"/>
    <d v="2024-11-25T00:00:00"/>
    <n v="11"/>
    <s v="Nov"/>
    <s v="490199"/>
    <s v="Aaron White"/>
    <s v="657"/>
    <n v="624"/>
    <n v="1"/>
    <n v="249.60000000000002"/>
    <n v="249.60000000000002"/>
    <n v="0.35"/>
    <n v="87.36"/>
    <n v="0.35"/>
    <s v="₹249.6"/>
  </r>
  <r>
    <s v="Maharashtra"/>
    <s v="Satara"/>
    <s v="Kids"/>
    <s v="Dresses"/>
    <s v="43"/>
    <s v="433191"/>
    <s v="Rented"/>
    <d v="2022-09-05T00:00:00"/>
    <n v="1400"/>
    <s v="Anthony Wilson"/>
    <s v="M98"/>
    <s v="9500 Jared Ramp Port Rogerfort, RI 46160"/>
    <s v="Landline"/>
    <s v="5620834946"/>
    <s v="10 AM - 7 PM"/>
    <n v="11"/>
    <s v="Not Available"/>
    <s v="Alarm"/>
    <s v="80870"/>
    <d v="2024-11-25T00:00:00"/>
    <n v="11"/>
    <s v="Nov"/>
    <s v="305407"/>
    <s v="Nancy Woods"/>
    <s v="871"/>
    <n v="2351"/>
    <n v="1"/>
    <n v="940.40000000000009"/>
    <n v="940.40000000000009"/>
    <n v="0.28000000000000003"/>
    <n v="263.31200000000007"/>
    <n v="0.28000000000000003"/>
    <s v="₹940.4"/>
  </r>
  <r>
    <s v="West Bengal"/>
    <s v="Kolkata"/>
    <s v="Men"/>
    <s v="Tops"/>
    <s v="75"/>
    <s v="406916"/>
    <s v="Rented"/>
    <d v="2022-04-03T00:00:00"/>
    <n v="1100"/>
    <s v="Alexandra Mccann"/>
    <s v="M35"/>
    <s v="01706 Gray Pass Apt. 455 Lake Nicoleville, IN 20215"/>
    <s v="Mobile"/>
    <s v="8506597411"/>
    <s v="10 AM - 9 PM"/>
    <n v="7"/>
    <s v="Not Available"/>
    <s v="CCTV"/>
    <s v="94275"/>
    <d v="2024-11-16T00:00:00"/>
    <n v="11"/>
    <s v="Nov"/>
    <s v="948878"/>
    <s v="Lauren Morris"/>
    <s v="957"/>
    <n v="1563"/>
    <n v="1"/>
    <n v="625.20000000000005"/>
    <n v="625.20000000000005"/>
    <n v="0.22"/>
    <n v="137.54400000000001"/>
    <n v="0.22"/>
    <s v="₹625.2"/>
  </r>
  <r>
    <s v="Gujarat"/>
    <s v="Rajkot"/>
    <s v="Men"/>
    <s v="Shoes"/>
    <s v="17"/>
    <s v="416453"/>
    <s v="Owned"/>
    <d v="2021-08-04T00:00:00"/>
    <n v="1400"/>
    <s v="George Jackson"/>
    <s v="M35"/>
    <s v="7583 Wolfe Shoals Port Raymondport, MO 73149"/>
    <s v="Landline"/>
    <s v="1572299761"/>
    <s v="10 AM - 9 PM"/>
    <n v="12"/>
    <s v="Available"/>
    <s v="CCTV"/>
    <s v="97672"/>
    <d v="2024-11-15T00:00:00"/>
    <n v="11"/>
    <s v="Nov"/>
    <s v="761081"/>
    <s v="Laura Rodriguez"/>
    <s v="373"/>
    <n v="1796"/>
    <n v="4"/>
    <n v="2873.6000000000004"/>
    <n v="718.40000000000009"/>
    <n v="0.22"/>
    <n v="632.19200000000012"/>
    <n v="0.22"/>
    <s v="₹3 K"/>
  </r>
  <r>
    <s v="Madhya Pradesh"/>
    <s v="Indore"/>
    <s v="Women"/>
    <s v="Shirts"/>
    <s v="98"/>
    <s v="429259"/>
    <s v="Rented"/>
    <d v="2021-08-03T00:00:00"/>
    <n v="950"/>
    <s v="Amy Schaefer"/>
    <s v="M42"/>
    <s v="4878 Hunt Forks Suite 433 Michaelfort, AK 40648"/>
    <s v="Mobile"/>
    <s v="6879409750"/>
    <s v="10 AM - 9 PM"/>
    <n v="11"/>
    <s v="Not Available"/>
    <s v="CCTV"/>
    <s v="50366"/>
    <d v="2024-11-09T00:00:00"/>
    <n v="11"/>
    <s v="Nov"/>
    <s v="518845"/>
    <s v="Alexis Boone"/>
    <s v="484"/>
    <n v="839"/>
    <n v="5"/>
    <n v="1678"/>
    <n v="335.6"/>
    <n v="0.35"/>
    <n v="587.29999999999995"/>
    <n v="0.35"/>
    <s v="₹2 K"/>
  </r>
  <r>
    <s v="Jammu and Kashmir"/>
    <s v="Jammu"/>
    <s v="Women"/>
    <s v="Tops"/>
    <s v="75"/>
    <s v="408113"/>
    <s v="Owned"/>
    <d v="2024-10-22T00:00:00"/>
    <n v="1100"/>
    <s v="Ashley Wagner"/>
    <s v="M20"/>
    <s v="35645 Colin Motorway Tiffanyberg, AZ 29280"/>
    <s v="Landline"/>
    <s v="3610390654"/>
    <s v="9 AM - 8 PM"/>
    <n v="8"/>
    <s v="Available"/>
    <s v="None"/>
    <s v="84545"/>
    <d v="2024-11-13T00:00:00"/>
    <n v="11"/>
    <s v="Nov"/>
    <s v="399789"/>
    <s v="Tracey Booth"/>
    <s v="968"/>
    <n v="2292"/>
    <n v="5"/>
    <n v="4584"/>
    <n v="916.8"/>
    <n v="0.35"/>
    <n v="1604.3999999999999"/>
    <n v="0.35"/>
    <s v="₹5 K"/>
  </r>
  <r>
    <s v="Karnataka"/>
    <s v="Mysuru"/>
    <s v="Kids"/>
    <s v="Sweaters"/>
    <s v="28"/>
    <s v="419923"/>
    <s v="Owned"/>
    <d v="2023-09-28T00:00:00"/>
    <n v="1400"/>
    <s v="Jacqueline Stewart MD"/>
    <s v="M84"/>
    <s v="437 Jonathon Burg Suite 618 Kellyburgh, MO 46314"/>
    <s v="Landline"/>
    <s v="1241357783"/>
    <s v="10 AM - 7 PM"/>
    <n v="12"/>
    <s v="Available"/>
    <s v="None"/>
    <s v="57766"/>
    <d v="2024-11-06T00:00:00"/>
    <n v="11"/>
    <s v="Nov"/>
    <s v="916765"/>
    <s v="Deborah Gutierrez"/>
    <s v="645"/>
    <n v="2782"/>
    <n v="5"/>
    <n v="5564"/>
    <n v="1112.8"/>
    <n v="0.28000000000000003"/>
    <n v="1557.92"/>
    <n v="0.28000000000000003"/>
    <s v="₹6 K"/>
  </r>
  <r>
    <s v="Chhattisgarh"/>
    <s v="Chhattisgarh"/>
    <s v="Women"/>
    <s v="T-Shirts"/>
    <s v="18"/>
    <s v="415352"/>
    <s v="Owned"/>
    <d v="2021-01-20T00:00:00"/>
    <n v="1200"/>
    <s v="Timothy Becker"/>
    <s v="M71"/>
    <s v="048 Gonzalez Islands Apt. 067 Port Holly, RI 11971"/>
    <s v="Landline"/>
    <s v="3287190876"/>
    <s v="10 AM - 7 PM"/>
    <n v="15"/>
    <s v="Available"/>
    <s v="None"/>
    <s v="67472"/>
    <d v="2024-11-12T00:00:00"/>
    <n v="11"/>
    <s v="Nov"/>
    <s v="583892"/>
    <s v="Jenna Spencer"/>
    <s v="887"/>
    <n v="2532"/>
    <n v="4"/>
    <n v="4051.2000000000003"/>
    <n v="1012.8000000000001"/>
    <n v="0.35"/>
    <n v="1417.92"/>
    <n v="0.35"/>
    <s v="₹4 K"/>
  </r>
  <r>
    <s v="Maharashtra"/>
    <s v="Aurangabad"/>
    <s v="Women"/>
    <s v="Shoes"/>
    <s v="87"/>
    <s v="425530"/>
    <s v="Rented"/>
    <d v="2020-04-19T00:00:00"/>
    <n v="1400"/>
    <s v="Christopher Garner"/>
    <s v="M36"/>
    <s v="USCGC Smith FPO AA 37431"/>
    <s v="Landline"/>
    <s v="3913742844"/>
    <s v="10 AM - 9 PM"/>
    <n v="10"/>
    <s v="Not Available"/>
    <s v="Alarm"/>
    <s v="32373"/>
    <d v="2024-11-04T00:00:00"/>
    <n v="11"/>
    <s v="Nov"/>
    <s v="595815"/>
    <s v="Brian Lewis"/>
    <s v="591"/>
    <n v="549"/>
    <n v="8"/>
    <n v="1756.8000000000002"/>
    <n v="219.60000000000002"/>
    <n v="0.35"/>
    <n v="614.88"/>
    <n v="0.35"/>
    <s v="₹2 K"/>
  </r>
  <r>
    <s v="Gujarat"/>
    <s v="Surat"/>
    <s v="Kids"/>
    <s v="Jackets"/>
    <s v="86"/>
    <s v="425990"/>
    <s v="Rented"/>
    <d v="2024-07-29T00:00:00"/>
    <n v="1100"/>
    <s v="David Garrison"/>
    <s v="M60"/>
    <s v="2486 Oliver Road Port Ellen, OH 66888"/>
    <s v="Mobile"/>
    <s v="6153523508"/>
    <s v="10 AM - 9 PM"/>
    <n v="10"/>
    <s v="Available"/>
    <s v="CCTV, Alarm"/>
    <s v="79482"/>
    <d v="2024-11-14T00:00:00"/>
    <n v="11"/>
    <s v="Nov"/>
    <s v="953259"/>
    <s v="Johnathan Martin"/>
    <s v="884"/>
    <n v="855"/>
    <n v="7"/>
    <n v="2394"/>
    <n v="342"/>
    <n v="0.28000000000000003"/>
    <n v="670.32"/>
    <n v="0.28000000000000003"/>
    <s v="₹2 K"/>
  </r>
  <r>
    <s v="Tamil Nadu"/>
    <s v="Chennai"/>
    <s v="Kids"/>
    <s v="Skirts"/>
    <s v="86"/>
    <s v="428619"/>
    <s v="Rented"/>
    <d v="2021-11-29T00:00:00"/>
    <n v="800"/>
    <s v="Rita Russell"/>
    <s v="M95"/>
    <s v="90435 Gaines Crest West Meredithtown, NJ 13679"/>
    <s v="Landline"/>
    <s v="3580664601"/>
    <s v="10 AM - 9 PM"/>
    <n v="6"/>
    <s v="Not Available"/>
    <s v="CCTV, Alarm"/>
    <s v="94714"/>
    <d v="2024-11-12T00:00:00"/>
    <n v="11"/>
    <s v="Nov"/>
    <s v="427942"/>
    <s v="Emily Stout"/>
    <s v="218"/>
    <n v="1832"/>
    <n v="1"/>
    <n v="732.80000000000007"/>
    <n v="732.80000000000007"/>
    <n v="0.28000000000000003"/>
    <n v="205.18400000000003"/>
    <n v="0.28000000000000003"/>
    <s v="₹732.8"/>
  </r>
  <r>
    <s v="Jammu and Kashmir"/>
    <s v="Jammu"/>
    <s v="Women"/>
    <s v="Shirts"/>
    <s v="96"/>
    <s v="421368"/>
    <s v="Owned"/>
    <d v="2021-10-02T00:00:00"/>
    <n v="800"/>
    <s v="Christine Pollard"/>
    <s v="M23"/>
    <s v="2420 Elizabeth Stravenue Suite 667 Stephensmouth, IN 87401"/>
    <s v="Landline"/>
    <s v="2434046689"/>
    <s v="11 AM - 8 PM"/>
    <n v="15"/>
    <s v="Not Available"/>
    <s v="CCTV, Alarm"/>
    <s v="17604"/>
    <d v="2024-11-08T00:00:00"/>
    <n v="11"/>
    <s v="Nov"/>
    <s v="155742"/>
    <s v="Steven Clark"/>
    <s v="748"/>
    <n v="1924"/>
    <n v="1"/>
    <n v="769.6"/>
    <n v="769.6"/>
    <n v="0.35"/>
    <n v="269.36"/>
    <n v="0.35"/>
    <s v="₹769.6"/>
  </r>
  <r>
    <s v="Tamil Nadu"/>
    <s v="Chennai"/>
    <s v="Men"/>
    <s v="Pants"/>
    <s v="27"/>
    <s v="430787"/>
    <s v="Owned"/>
    <d v="2020-08-29T00:00:00"/>
    <n v="1000"/>
    <s v="James Bautista"/>
    <s v="M13"/>
    <s v="773 Wilson Lodge Suite 709 Lake Kennethchester, PA 27180"/>
    <s v="Mobile"/>
    <s v="8928623318"/>
    <s v="9 AM - 8 PM"/>
    <n v="16"/>
    <s v="Not Available"/>
    <s v="CCTV, Alarm"/>
    <s v="92364"/>
    <d v="2024-11-03T00:00:00"/>
    <n v="11"/>
    <s v="Nov"/>
    <s v="754849"/>
    <s v="Matthew Hernandez"/>
    <s v="252"/>
    <n v="2990"/>
    <n v="8"/>
    <n v="9568"/>
    <n v="1196"/>
    <n v="0.22"/>
    <n v="2104.96"/>
    <n v="0.22"/>
    <s v="₹10 K"/>
  </r>
  <r>
    <s v="Maharashtra"/>
    <s v="Pune"/>
    <s v="Men"/>
    <s v="Sweaters"/>
    <s v="11"/>
    <s v="417664"/>
    <s v="Owned"/>
    <d v="2021-12-07T00:00:00"/>
    <n v="800"/>
    <s v="Walter Blake"/>
    <s v="M23"/>
    <s v="6956 Amy Roads Apt. 171 Lake Douglastown, MT 84027"/>
    <s v="Mobile"/>
    <s v="6305753432"/>
    <s v="10 AM - 7 PM"/>
    <n v="14"/>
    <s v="Available"/>
    <s v="CCTV, Alarm"/>
    <s v="61921"/>
    <d v="2024-11-13T00:00:00"/>
    <n v="11"/>
    <s v="Nov"/>
    <s v="218461"/>
    <s v="Lauren Mann"/>
    <s v="561"/>
    <n v="1731"/>
    <n v="3"/>
    <n v="2077.2000000000003"/>
    <n v="692.40000000000009"/>
    <n v="0.22"/>
    <n v="456.98400000000004"/>
    <n v="0.22"/>
    <s v="₹2 K"/>
  </r>
  <r>
    <s v="Gujarat"/>
    <s v="Ahmedabad"/>
    <s v="Kids"/>
    <s v="Sweaters"/>
    <s v="88"/>
    <s v="426103"/>
    <s v="Owned"/>
    <d v="2021-07-13T00:00:00"/>
    <n v="1300"/>
    <s v="Marie Gordon"/>
    <s v="M53"/>
    <s v="81863 Werner Cape Apt. 892 Delgadochester, WA 66307"/>
    <s v="Mobile"/>
    <s v="7574103559"/>
    <s v="11 AM - 8 PM"/>
    <n v="7"/>
    <s v="Not Available"/>
    <s v="CCTV"/>
    <s v="37134"/>
    <d v="2024-11-19T00:00:00"/>
    <n v="11"/>
    <s v="Nov"/>
    <s v="938144"/>
    <s v="Thomas Moreno"/>
    <s v="433"/>
    <n v="2733"/>
    <n v="5"/>
    <n v="5466"/>
    <n v="1093.2"/>
    <n v="0.28000000000000003"/>
    <n v="1530.4800000000002"/>
    <n v="0.28000000000000003"/>
    <s v="₹5 K"/>
  </r>
  <r>
    <s v="Maharashtra"/>
    <s v="Jalna"/>
    <s v="Men"/>
    <s v="Tops"/>
    <s v="22"/>
    <s v="403363"/>
    <s v="Owned"/>
    <d v="2020-09-04T00:00:00"/>
    <n v="1100"/>
    <s v="Victoria Whitney"/>
    <s v="M86"/>
    <s v="511 Matthew Ridges Darlenefort, VA 70732"/>
    <s v="Landline"/>
    <s v="0833745723"/>
    <s v="11 AM - 8 PM"/>
    <n v="8"/>
    <s v="Not Available"/>
    <s v="Alarm"/>
    <s v="66878"/>
    <d v="2024-11-21T00:00:00"/>
    <n v="11"/>
    <s v="Nov"/>
    <s v="873861"/>
    <s v="Frederick Dunlap"/>
    <s v="711"/>
    <n v="1189"/>
    <n v="5"/>
    <n v="2378"/>
    <n v="475.6"/>
    <n v="0.22"/>
    <n v="523.16"/>
    <n v="0.22"/>
    <s v="₹2 K"/>
  </r>
  <r>
    <s v="Bihar"/>
    <s v="Patna"/>
    <s v="Women"/>
    <s v="Shoes"/>
    <s v="58"/>
    <s v="405492"/>
    <s v="Rented"/>
    <d v="2022-10-22T00:00:00"/>
    <n v="1300"/>
    <s v="Alicia Palmer"/>
    <s v="M32"/>
    <s v="466 Scott Mountain Suite 184 Christopherborough, WV 38402"/>
    <s v="Mobile"/>
    <s v="6145535228"/>
    <s v="10 AM - 7 PM"/>
    <n v="6"/>
    <s v="Available"/>
    <s v="CCTV, Alarm"/>
    <s v="49823"/>
    <d v="2024-11-02T00:00:00"/>
    <n v="11"/>
    <s v="Nov"/>
    <s v="203667"/>
    <s v="Judy Long"/>
    <s v="811"/>
    <n v="1851"/>
    <n v="2"/>
    <n v="1480.8000000000002"/>
    <n v="740.40000000000009"/>
    <n v="0.35"/>
    <n v="518.28000000000009"/>
    <n v="0.35"/>
    <s v="₹1 K"/>
  </r>
  <r>
    <s v="Maharashtra"/>
    <s v="Pune"/>
    <s v="Kids"/>
    <s v="Shoes"/>
    <s v="23"/>
    <s v="429364"/>
    <s v="Owned"/>
    <d v="2021-09-13T00:00:00"/>
    <n v="1200"/>
    <s v="Randy Lopez"/>
    <s v="M86"/>
    <s v="284 Anthony Way South Christineshire, LA 65083"/>
    <s v="Mobile"/>
    <s v="6175006892"/>
    <s v="9 AM - 8 PM"/>
    <n v="3"/>
    <s v="Not Available"/>
    <s v="None"/>
    <s v="97669"/>
    <d v="2024-11-05T00:00:00"/>
    <n v="11"/>
    <s v="Nov"/>
    <s v="940183"/>
    <s v="Joseph Love"/>
    <s v="527"/>
    <n v="1405"/>
    <n v="1"/>
    <n v="562"/>
    <n v="562"/>
    <n v="0.28000000000000003"/>
    <n v="157.36000000000001"/>
    <n v="0.28000000000000003"/>
    <s v="₹562"/>
  </r>
  <r>
    <s v="Maharashtra"/>
    <s v="Pune"/>
    <s v="Men"/>
    <s v="Jeans"/>
    <s v="13"/>
    <s v="421743"/>
    <s v="Owned"/>
    <d v="2022-08-22T00:00:00"/>
    <n v="1000"/>
    <s v="Dr. Sierra Thomas"/>
    <s v="M77"/>
    <s v="5346 Jason Dam Suite 768 Edwardschester, WI 26241"/>
    <s v="Landline"/>
    <s v="5652699448"/>
    <s v="9 AM - 8 PM"/>
    <n v="12"/>
    <s v="Available"/>
    <s v="CCTV, Alarm"/>
    <s v="53593"/>
    <d v="2024-11-15T00:00:00"/>
    <n v="11"/>
    <s v="Nov"/>
    <s v="298085"/>
    <s v="James Snyder"/>
    <s v="872"/>
    <n v="1654"/>
    <n v="8"/>
    <n v="5292.8"/>
    <n v="661.6"/>
    <n v="0.22"/>
    <n v="1164.4159999999999"/>
    <n v="0.22"/>
    <s v="₹5 K"/>
  </r>
  <r>
    <s v="Uttar Pradesh"/>
    <s v="Noida"/>
    <s v="Kids"/>
    <s v="Sweaters"/>
    <s v="18"/>
    <s v="423046"/>
    <s v="Rented"/>
    <d v="2020-10-01T00:00:00"/>
    <n v="950"/>
    <s v="Phillip Smith"/>
    <s v="M82"/>
    <s v="17926 Wall Oval New Joseph, MT 39332"/>
    <s v="Mobile"/>
    <s v="9286922167"/>
    <s v="9 AM - 8 PM"/>
    <n v="5"/>
    <s v="Not Available"/>
    <s v="None"/>
    <s v="97110"/>
    <d v="2024-11-17T00:00:00"/>
    <n v="11"/>
    <s v="Nov"/>
    <s v="351150"/>
    <s v="Kathy Thomas"/>
    <s v="843"/>
    <n v="2924"/>
    <n v="5"/>
    <n v="5848"/>
    <n v="1169.5999999999999"/>
    <n v="0.28000000000000003"/>
    <n v="1637.44"/>
    <n v="0.28000000000000003"/>
    <s v="₹6 K"/>
  </r>
  <r>
    <s v="Delhi"/>
    <s v="New Delhi"/>
    <s v="Men"/>
    <s v="Dresses"/>
    <s v="2"/>
    <s v="415161"/>
    <s v="Owned"/>
    <d v="2022-06-04T00:00:00"/>
    <n v="1100"/>
    <s v="Donald Avila"/>
    <s v="M49"/>
    <s v="161 Hansen Port East Shawn, FL 14851"/>
    <s v="Landline"/>
    <s v="5982980119"/>
    <s v="10 AM - 7 PM"/>
    <n v="8"/>
    <s v="Not Available"/>
    <s v="CCTV, Alarm"/>
    <s v="46163"/>
    <d v="2024-11-19T00:00:00"/>
    <n v="11"/>
    <s v="Nov"/>
    <s v="560270"/>
    <s v="Bryan Johnson"/>
    <s v="989"/>
    <n v="2297"/>
    <n v="4"/>
    <n v="3675.2000000000003"/>
    <n v="918.80000000000007"/>
    <n v="0.22"/>
    <n v="808.5440000000001"/>
    <n v="0.22"/>
    <s v="₹4 K"/>
  </r>
  <r>
    <s v="Assam"/>
    <s v="Guwahati"/>
    <s v="Men"/>
    <s v="Skirts"/>
    <s v="60"/>
    <s v="425347"/>
    <s v="Owned"/>
    <d v="2021-04-19T00:00:00"/>
    <n v="1100"/>
    <s v="Carl Cooper"/>
    <s v="M94"/>
    <s v="8325 Ashley Island Suite 493 New Danny, SD 86271"/>
    <s v="Mobile"/>
    <s v="7267794506"/>
    <s v="10 AM - 7 PM"/>
    <n v="5"/>
    <s v="Available"/>
    <s v="None"/>
    <s v="49506"/>
    <d v="2024-11-06T00:00:00"/>
    <n v="11"/>
    <s v="Nov"/>
    <s v="569413"/>
    <s v="David Russell"/>
    <s v="745"/>
    <n v="1542"/>
    <n v="3"/>
    <n v="1850.4"/>
    <n v="616.80000000000007"/>
    <n v="0.22"/>
    <n v="407.08800000000002"/>
    <n v="0.22"/>
    <s v="₹2 K"/>
  </r>
  <r>
    <s v="Maharashtra"/>
    <s v="Pune"/>
    <s v="Kids"/>
    <s v="Hoodies"/>
    <s v="100"/>
    <s v="408102"/>
    <s v="Rented"/>
    <d v="2021-06-23T00:00:00"/>
    <n v="1400"/>
    <s v="Colin Anderson"/>
    <s v="M58"/>
    <s v="PSC 3500, Box 3039 APO AE 19717"/>
    <s v="Landline"/>
    <s v="2336433440"/>
    <s v="10 AM - 7 PM"/>
    <n v="9"/>
    <s v="Available"/>
    <s v="Alarm"/>
    <s v="37095"/>
    <d v="2024-11-10T00:00:00"/>
    <n v="11"/>
    <s v="Nov"/>
    <s v="608596"/>
    <s v="Mrs. Sarah Johnson"/>
    <s v="664"/>
    <n v="1412"/>
    <n v="1"/>
    <n v="564.80000000000007"/>
    <n v="564.80000000000007"/>
    <n v="0.28000000000000003"/>
    <n v="158.14400000000003"/>
    <n v="0.28000000000000003"/>
    <s v="₹564.8"/>
  </r>
  <r>
    <s v="Maharashtra"/>
    <s v="Nagpur"/>
    <s v="Women"/>
    <s v="Dresses"/>
    <s v="60"/>
    <s v="403411"/>
    <s v="Owned"/>
    <d v="2020-03-09T00:00:00"/>
    <n v="800"/>
    <s v="Linda Torres"/>
    <s v="M70"/>
    <s v="786 Williams Crossroad Apt. 700 Veronicaville, WI 06322"/>
    <s v="Landline"/>
    <s v="1890945780"/>
    <s v="10 AM - 7 PM"/>
    <n v="3"/>
    <s v="Not Available"/>
    <s v="None"/>
    <s v="12265"/>
    <d v="2024-11-03T00:00:00"/>
    <n v="11"/>
    <s v="Nov"/>
    <s v="876121"/>
    <s v="Randall Ramirez"/>
    <s v="615"/>
    <n v="2310"/>
    <n v="1"/>
    <n v="924"/>
    <n v="924"/>
    <n v="0.35"/>
    <n v="323.39999999999998"/>
    <n v="0.35"/>
    <s v="₹924"/>
  </r>
  <r>
    <s v="West Bengal"/>
    <s v="Kolkata"/>
    <s v="Women"/>
    <s v="Pants"/>
    <s v="88"/>
    <s v="411163"/>
    <s v="Owned"/>
    <d v="2022-09-08T00:00:00"/>
    <n v="1200"/>
    <s v="Mark Hardin"/>
    <s v="M92"/>
    <s v="372 Cohen Center North Joseborough, FL 99174"/>
    <s v="Landline"/>
    <s v="2485776609"/>
    <s v="9 AM - 8 PM"/>
    <n v="20"/>
    <s v="Available"/>
    <s v="CCTV, Alarm"/>
    <s v="58202"/>
    <d v="2024-11-19T00:00:00"/>
    <n v="11"/>
    <s v="Nov"/>
    <s v="827341"/>
    <s v="Bridget Clark"/>
    <s v="384"/>
    <n v="2835"/>
    <n v="6"/>
    <n v="6804"/>
    <n v="1134"/>
    <n v="0.35"/>
    <n v="2381.3999999999996"/>
    <n v="0.35"/>
    <s v="₹7 K"/>
  </r>
  <r>
    <s v="Maharashtra"/>
    <s v="Jalna"/>
    <s v="Men"/>
    <s v="Jeans"/>
    <s v="93"/>
    <s v="436207"/>
    <s v="Owned"/>
    <d v="2022-06-03T00:00:00"/>
    <n v="1000"/>
    <s v="Mrs. Emily Rangel MD"/>
    <s v="M51"/>
    <s v="PSC 7799, Box 3844 APO AE 33438"/>
    <s v="Landline"/>
    <s v="18708841288"/>
    <s v="10 AM - 7 PM"/>
    <n v="10"/>
    <s v="Not Available"/>
    <s v="Alarm"/>
    <s v="11524"/>
    <d v="2024-11-08T00:00:00"/>
    <n v="11"/>
    <s v="Nov"/>
    <s v="949363"/>
    <s v="Kyle Miller"/>
    <s v="300"/>
    <n v="2132"/>
    <n v="5"/>
    <n v="4264"/>
    <n v="852.8"/>
    <n v="0.22"/>
    <n v="938.08"/>
    <n v="0.22"/>
    <s v="₹4 K"/>
  </r>
  <r>
    <s v="Gujarat"/>
    <s v="Rajkot"/>
    <s v="Kids"/>
    <s v="Jeans"/>
    <s v="90"/>
    <s v="435989"/>
    <s v="Owned"/>
    <d v="2023-01-07T00:00:00"/>
    <n v="1400"/>
    <s v="Belinda Jacobs"/>
    <s v="M14"/>
    <s v="USS Cooper FPO AA 54674"/>
    <s v="Landline"/>
    <s v="0913846417"/>
    <s v="11 AM - 8 PM"/>
    <n v="13"/>
    <s v="Not Available"/>
    <s v="Alarm"/>
    <s v="48537"/>
    <d v="2024-11-04T00:00:00"/>
    <n v="11"/>
    <s v="Nov"/>
    <s v="491850"/>
    <s v="Nicholas Maynard"/>
    <s v="664"/>
    <n v="1342"/>
    <n v="5"/>
    <n v="2684"/>
    <n v="536.79999999999995"/>
    <n v="0.28000000000000003"/>
    <n v="751.5200000000001"/>
    <n v="0.28000000000000003"/>
    <s v="₹3 K"/>
  </r>
  <r>
    <s v="Jharkhand"/>
    <s v="Ranchi"/>
    <s v="Men"/>
    <s v="Jeans"/>
    <s v="85"/>
    <s v="406626"/>
    <s v="Owned"/>
    <d v="2020-04-27T00:00:00"/>
    <n v="1300"/>
    <s v="Shirley Mills"/>
    <s v="M41"/>
    <s v="558 White Circle Suite 253 Tanyashire, TN 14851"/>
    <s v="Mobile"/>
    <s v="6506181870"/>
    <s v="11 AM - 8 PM"/>
    <n v="7"/>
    <s v="Not Available"/>
    <s v="CCTV"/>
    <s v="85533"/>
    <d v="2024-11-14T00:00:00"/>
    <n v="11"/>
    <s v="Nov"/>
    <s v="179548"/>
    <s v="William Wilkins"/>
    <s v="821"/>
    <n v="2473"/>
    <n v="4"/>
    <n v="3956.8"/>
    <n v="989.2"/>
    <n v="0.22"/>
    <n v="870.49600000000009"/>
    <n v="0.22"/>
    <s v="₹4 K"/>
  </r>
  <r>
    <s v="Bihar"/>
    <s v="Patna"/>
    <s v="Women"/>
    <s v="T-Shirts"/>
    <s v="91"/>
    <s v="426698"/>
    <s v="Rented"/>
    <d v="2021-03-02T00:00:00"/>
    <n v="1000"/>
    <s v="Allison Barnes"/>
    <s v="M2"/>
    <s v="USNV Lee FPO AP 56456"/>
    <s v="Landline"/>
    <s v="3198037431"/>
    <s v="11 AM - 8 PM"/>
    <n v="15"/>
    <s v="Not Available"/>
    <s v="None"/>
    <s v="38335"/>
    <d v="2024-11-19T00:00:00"/>
    <n v="11"/>
    <s v="Nov"/>
    <s v="698526"/>
    <s v="Donna Jimenez"/>
    <s v="572"/>
    <n v="1896"/>
    <n v="5"/>
    <n v="3792"/>
    <n v="758.4"/>
    <n v="0.35"/>
    <n v="1327.1999999999998"/>
    <n v="0.35"/>
    <s v="₹4 K"/>
  </r>
  <r>
    <s v="Kerala"/>
    <s v="Kochi"/>
    <s v="Women"/>
    <s v="Jeans"/>
    <s v="13"/>
    <s v="420000"/>
    <s v="Owned"/>
    <d v="2022-11-23T00:00:00"/>
    <n v="1300"/>
    <s v="Amber Rice"/>
    <s v="M28"/>
    <s v="75271 Melissa Extensions Apt. 553 Port Kyle, ID 68768"/>
    <s v="Landline"/>
    <s v="3741774408"/>
    <s v="9 AM - 8 PM"/>
    <n v="15"/>
    <s v="Available"/>
    <s v="CCTV"/>
    <s v="60253"/>
    <d v="2024-11-20T00:00:00"/>
    <n v="11"/>
    <s v="Nov"/>
    <s v="818997"/>
    <s v="Emily Jensen"/>
    <s v="991"/>
    <n v="2717"/>
    <n v="5"/>
    <n v="5434"/>
    <n v="1086.8"/>
    <n v="0.35"/>
    <n v="1901.8999999999999"/>
    <n v="0.35"/>
    <s v="₹5 K"/>
  </r>
  <r>
    <s v="Gujarat"/>
    <s v="Vadodara"/>
    <s v="Women"/>
    <s v="Shirts"/>
    <s v="36"/>
    <s v="432752"/>
    <s v="Rented"/>
    <d v="2021-07-31T00:00:00"/>
    <n v="1200"/>
    <s v="Natalie Campbell"/>
    <s v="M90"/>
    <s v="01225 Espinoza Squares Apt. 211 Moorefort, VA 01880"/>
    <s v="Landline"/>
    <s v="4944604877"/>
    <s v="9 AM - 8 PM"/>
    <n v="4"/>
    <s v="Not Available"/>
    <s v="CCTV, Alarm"/>
    <s v="83415"/>
    <d v="2024-11-28T00:00:00"/>
    <n v="11"/>
    <s v="Nov"/>
    <s v="964275"/>
    <s v="Dustin Hester"/>
    <s v="284"/>
    <n v="2435"/>
    <n v="7"/>
    <n v="6818"/>
    <n v="974"/>
    <n v="0.35"/>
    <n v="2386.2999999999997"/>
    <n v="0.35"/>
    <s v="₹7 K"/>
  </r>
  <r>
    <s v="Assam"/>
    <s v="Guwahati"/>
    <s v="Kids"/>
    <s v="Pants"/>
    <s v="12"/>
    <s v="439887"/>
    <s v="Owned"/>
    <d v="2022-12-11T00:00:00"/>
    <n v="1100"/>
    <s v="Victoria Luna"/>
    <s v="M39"/>
    <s v="83218 Reynolds Glen East Randy, OH 08660"/>
    <s v="Landline"/>
    <s v="1167319238"/>
    <s v="10 AM - 7 PM"/>
    <n v="19"/>
    <s v="Not Available"/>
    <s v="CCTV, Alarm"/>
    <s v="17846"/>
    <d v="2024-11-09T00:00:00"/>
    <n v="11"/>
    <s v="Nov"/>
    <s v="729688"/>
    <s v="Richard Williams"/>
    <s v="695"/>
    <n v="1617"/>
    <n v="2"/>
    <n v="1293.6000000000001"/>
    <n v="646.80000000000007"/>
    <n v="0.28000000000000003"/>
    <n v="362.20800000000008"/>
    <n v="0.28000000000000003"/>
    <s v="₹1 K"/>
  </r>
  <r>
    <s v="Uttar Pradesh"/>
    <s v="Kanpur"/>
    <s v="Women"/>
    <s v="Dresses"/>
    <s v="59"/>
    <s v="424535"/>
    <s v="Rented"/>
    <d v="2020-09-03T00:00:00"/>
    <n v="800"/>
    <s v="Amber Huff"/>
    <s v="M15"/>
    <s v="0567 Janet Branch New Karen, AZ 40542"/>
    <s v="Mobile"/>
    <s v="8368486912"/>
    <s v="9 AM - 8 PM"/>
    <n v="3"/>
    <s v="Not Available"/>
    <s v="CCTV, Alarm"/>
    <s v="34495"/>
    <d v="2024-11-26T00:00:00"/>
    <n v="11"/>
    <s v="Nov"/>
    <s v="649968"/>
    <s v="Anna Davis"/>
    <s v="467"/>
    <n v="2454"/>
    <n v="1"/>
    <n v="981.6"/>
    <n v="981.6"/>
    <n v="0.35"/>
    <n v="343.56"/>
    <n v="0.35"/>
    <s v="₹981.6"/>
  </r>
  <r>
    <s v="Delhi"/>
    <s v="New Delhi"/>
    <s v="Kids"/>
    <s v="Shoes"/>
    <s v="38"/>
    <s v="425079"/>
    <s v="Owned"/>
    <d v="2023-11-11T00:00:00"/>
    <n v="950"/>
    <s v="Toni Scott"/>
    <s v="M21"/>
    <s v="65117 Robert Villages Suite 965 Callahanhaven, MN 60450"/>
    <s v="Mobile"/>
    <s v="6612522065"/>
    <s v="11 AM - 8 PM"/>
    <n v="16"/>
    <s v="Available"/>
    <s v="None"/>
    <s v="98298"/>
    <d v="2024-11-10T00:00:00"/>
    <n v="11"/>
    <s v="Nov"/>
    <s v="130002"/>
    <s v="Rachel Smith"/>
    <s v="621"/>
    <n v="2067"/>
    <n v="3"/>
    <n v="2480.4"/>
    <n v="826.80000000000007"/>
    <n v="0.28000000000000003"/>
    <n v="694.51200000000006"/>
    <n v="0.28000000000000003"/>
    <s v="₹2 K"/>
  </r>
  <r>
    <s v="Puducherry"/>
    <s v="Pondicherry"/>
    <s v="Kids"/>
    <s v="Dresses"/>
    <s v="70"/>
    <s v="426446"/>
    <s v="Rented"/>
    <d v="2020-07-21T00:00:00"/>
    <n v="1400"/>
    <s v="Natalie Ruiz"/>
    <s v="M35"/>
    <s v="USNS Gray FPO AA 28299"/>
    <s v="Mobile"/>
    <s v="8718476108"/>
    <s v="10 AM - 9 PM"/>
    <n v="13"/>
    <s v="Available"/>
    <s v="None"/>
    <s v="18471"/>
    <d v="2024-11-03T00:00:00"/>
    <n v="11"/>
    <s v="Nov"/>
    <s v="446988"/>
    <s v="Ruth Martin"/>
    <s v="340"/>
    <n v="2971"/>
    <n v="6"/>
    <n v="7130.4000000000015"/>
    <n v="1188.4000000000003"/>
    <n v="0.28000000000000003"/>
    <n v="1996.5120000000006"/>
    <n v="0.28000000000000003"/>
    <s v="₹7 K"/>
  </r>
  <r>
    <s v="Uttar Pradesh"/>
    <s v="Meerut"/>
    <s v="Men"/>
    <s v="Jackets"/>
    <s v="73"/>
    <s v="437858"/>
    <s v="Owned"/>
    <d v="2020-10-16T00:00:00"/>
    <n v="1300"/>
    <s v="Christine Nguyen"/>
    <s v="M91"/>
    <s v="35937 Bryan Estate Suite 785 New Charles, IL 46072"/>
    <s v="Landline"/>
    <s v="12814176104"/>
    <s v="10 AM - 7 PM"/>
    <n v="6"/>
    <s v="Not Available"/>
    <s v="CCTV, Alarm"/>
    <s v="41582"/>
    <d v="2024-11-02T00:00:00"/>
    <n v="11"/>
    <s v="Nov"/>
    <s v="202433"/>
    <s v="Whitney Cruz"/>
    <s v="522"/>
    <n v="1717"/>
    <n v="4"/>
    <n v="2747.2000000000003"/>
    <n v="686.80000000000007"/>
    <n v="0.22"/>
    <n v="604.38400000000001"/>
    <n v="0.22"/>
    <s v="₹3 K"/>
  </r>
  <r>
    <s v="Uttar Pradesh"/>
    <s v="Noida"/>
    <s v="Men"/>
    <s v="Jeans"/>
    <s v="90"/>
    <s v="410178"/>
    <s v="Rented"/>
    <d v="2022-04-11T00:00:00"/>
    <n v="1000"/>
    <s v="Jennifer Martin"/>
    <s v="M2"/>
    <s v="75301 Michael Highway Apt. 998 Robertport, SC 37458"/>
    <s v="Landline"/>
    <s v="5391029809"/>
    <s v="10 AM - 9 PM"/>
    <n v="11"/>
    <s v="Available"/>
    <s v="Alarm"/>
    <s v="51040"/>
    <d v="2024-11-02T00:00:00"/>
    <n v="11"/>
    <s v="Nov"/>
    <s v="377259"/>
    <s v="Peter Skinner"/>
    <s v="956"/>
    <n v="836"/>
    <n v="2"/>
    <n v="668.80000000000007"/>
    <n v="334.40000000000003"/>
    <n v="0.22"/>
    <n v="147.13600000000002"/>
    <n v="0.22"/>
    <s v="₹668.8"/>
  </r>
  <r>
    <s v="Karnataka"/>
    <s v="Mysuru"/>
    <s v="Kids"/>
    <s v="Shirts"/>
    <s v="17"/>
    <s v="410163"/>
    <s v="Owned"/>
    <d v="2021-03-11T00:00:00"/>
    <n v="1100"/>
    <s v="Joel Freeman"/>
    <s v="M62"/>
    <s v="9345 Kimberly Wall West Shannon, KY 87017"/>
    <s v="Mobile"/>
    <s v="8437417326"/>
    <s v="10 AM - 9 PM"/>
    <n v="19"/>
    <s v="Not Available"/>
    <s v="Alarm"/>
    <s v="63396"/>
    <d v="2024-11-16T00:00:00"/>
    <n v="11"/>
    <s v="Nov"/>
    <s v="715068"/>
    <s v="Sean Anderson"/>
    <s v="766"/>
    <n v="1650"/>
    <n v="4"/>
    <n v="2640"/>
    <n v="660"/>
    <n v="0.28000000000000003"/>
    <n v="739.2"/>
    <n v="0.28000000000000003"/>
    <s v="₹3 K"/>
  </r>
  <r>
    <s v="Jharkhand"/>
    <s v="Ranchi"/>
    <s v="Men"/>
    <s v="Jackets"/>
    <s v="34"/>
    <s v="426260"/>
    <s v="Rented"/>
    <d v="2022-02-16T00:00:00"/>
    <n v="1200"/>
    <s v="Christopher Gordon"/>
    <s v="M29"/>
    <s v="0135 Rodriguez Corners Suite 301 New Caitlinmouth, CA 66476"/>
    <s v="Mobile"/>
    <s v="8071161191"/>
    <s v="10 AM - 7 PM"/>
    <n v="20"/>
    <s v="Not Available"/>
    <s v="None"/>
    <s v="28796"/>
    <d v="2024-11-03T00:00:00"/>
    <n v="11"/>
    <s v="Nov"/>
    <s v="368592"/>
    <s v="David Young DDS"/>
    <s v="873"/>
    <n v="2671"/>
    <n v="5"/>
    <n v="5342"/>
    <n v="1068.4000000000001"/>
    <n v="0.22"/>
    <n v="1175.24"/>
    <n v="0.22"/>
    <s v="₹5 K"/>
  </r>
  <r>
    <s v="Uttar Pradesh"/>
    <s v="Lucknow"/>
    <s v="Women"/>
    <s v="Shoes"/>
    <s v="25"/>
    <s v="414788"/>
    <s v="Rented"/>
    <d v="2023-06-04T00:00:00"/>
    <n v="1000"/>
    <s v="Erica Ward"/>
    <s v="M98"/>
    <s v="PSC 5880, Box 2204 APO AE 23251"/>
    <s v="Mobile"/>
    <s v="6921626107"/>
    <s v="9 AM - 8 PM"/>
    <n v="3"/>
    <s v="Not Available"/>
    <s v="CCTV, Alarm"/>
    <s v="43768"/>
    <d v="2024-11-11T00:00:00"/>
    <n v="11"/>
    <s v="Nov"/>
    <s v="635320"/>
    <s v="Ronald Mccarty"/>
    <s v="860"/>
    <n v="992"/>
    <n v="5"/>
    <n v="1984"/>
    <n v="396.8"/>
    <n v="0.35"/>
    <n v="694.4"/>
    <n v="0.35"/>
    <s v="₹2 K"/>
  </r>
  <r>
    <s v="Goa"/>
    <s v="Goa"/>
    <s v="Kids"/>
    <s v="Skirts"/>
    <s v="63"/>
    <s v="428971"/>
    <s v="Owned"/>
    <d v="2023-01-14T00:00:00"/>
    <n v="1200"/>
    <s v="Kevin Bowers"/>
    <s v="M21"/>
    <s v="USS Hunt FPO AE 64716"/>
    <s v="Mobile"/>
    <s v="6057782035"/>
    <s v="10 AM - 9 PM"/>
    <n v="7"/>
    <s v="Not Available"/>
    <s v="CCTV, Alarm"/>
    <s v="34993"/>
    <d v="2024-11-16T00:00:00"/>
    <n v="11"/>
    <s v="Nov"/>
    <s v="413992"/>
    <s v="Desiree Martinez"/>
    <s v="343"/>
    <n v="558"/>
    <n v="8"/>
    <n v="1785.6000000000001"/>
    <n v="223.20000000000002"/>
    <n v="0.28000000000000003"/>
    <n v="499.96800000000007"/>
    <n v="0.28000000000000003"/>
    <s v="₹2 K"/>
  </r>
  <r>
    <s v="Gujarat"/>
    <s v="Rajkot"/>
    <s v="Women"/>
    <s v="T-Shirts"/>
    <s v="99"/>
    <s v="427407"/>
    <s v="Owned"/>
    <d v="2022-11-07T00:00:00"/>
    <n v="1200"/>
    <s v="Kenneth Silva"/>
    <s v="M50"/>
    <s v="701 Johnson Spur Jonathanside, CO 29203"/>
    <s v="Landline"/>
    <s v="4492895256"/>
    <s v="10 AM - 9 PM"/>
    <n v="6"/>
    <s v="Available"/>
    <s v="CCTV, Alarm"/>
    <s v="77334"/>
    <d v="2024-11-25T00:00:00"/>
    <n v="11"/>
    <s v="Nov"/>
    <s v="826117"/>
    <s v="Thomas Harding"/>
    <s v="488"/>
    <n v="1536"/>
    <n v="7"/>
    <n v="4300.8"/>
    <n v="614.4"/>
    <n v="0.35"/>
    <n v="1505.28"/>
    <n v="0.35"/>
    <s v="₹4 K"/>
  </r>
  <r>
    <s v="Maharashtra"/>
    <s v="Thane"/>
    <s v="Kids"/>
    <s v="Skirts"/>
    <s v="40"/>
    <s v="412996"/>
    <s v="Rented"/>
    <d v="2024-03-25T00:00:00"/>
    <n v="950"/>
    <s v="Alicia Powell"/>
    <s v="M95"/>
    <s v="Unit 7394 Box 2787 DPO AA 69047"/>
    <s v="Mobile"/>
    <s v="8241123749"/>
    <s v="10 AM - 7 PM"/>
    <n v="19"/>
    <s v="Available"/>
    <s v="CCTV, Alarm"/>
    <s v="47062"/>
    <d v="2024-11-03T00:00:00"/>
    <n v="11"/>
    <s v="Nov"/>
    <s v="484057"/>
    <s v="Kelly Hays"/>
    <s v="348"/>
    <n v="2472"/>
    <n v="8"/>
    <n v="7910.4000000000015"/>
    <n v="988.80000000000018"/>
    <n v="0.28000000000000003"/>
    <n v="2214.9120000000007"/>
    <n v="0.28000000000000003"/>
    <s v="₹8 K"/>
  </r>
  <r>
    <s v="Tamil Nadu"/>
    <s v="Chennai"/>
    <s v="Women"/>
    <s v="Jackets"/>
    <s v="90"/>
    <s v="434273"/>
    <s v="Owned"/>
    <d v="2024-08-05T00:00:00"/>
    <n v="1000"/>
    <s v="Ernest Hernandez"/>
    <s v="M94"/>
    <s v="USS Watson FPO AE 34091"/>
    <s v="Landline"/>
    <s v="2131508090"/>
    <s v="11 AM - 8 PM"/>
    <n v="14"/>
    <s v="Not Available"/>
    <s v="CCTV"/>
    <s v="39053"/>
    <d v="2024-11-12T00:00:00"/>
    <n v="11"/>
    <s v="Nov"/>
    <s v="557601"/>
    <s v="Matthew Everett"/>
    <s v="591"/>
    <n v="1089"/>
    <n v="8"/>
    <n v="3484.8"/>
    <n v="435.6"/>
    <n v="0.35"/>
    <n v="1219.68"/>
    <n v="0.35"/>
    <s v="₹3 K"/>
  </r>
  <r>
    <s v="Maharashtra"/>
    <s v="Kolhapur"/>
    <s v="Kids"/>
    <s v="Sweaters"/>
    <s v="35"/>
    <s v="416251"/>
    <s v="Owned"/>
    <d v="2021-09-05T00:00:00"/>
    <n v="1300"/>
    <s v="Nicholas Beck"/>
    <s v="M3"/>
    <s v="76939 Matthew Burg Suite 271 East Alyssa, SD 71814"/>
    <s v="Landline"/>
    <s v="2024919965"/>
    <s v="11 AM - 8 PM"/>
    <n v="13"/>
    <s v="Not Available"/>
    <s v="Alarm"/>
    <s v="69656"/>
    <d v="2024-11-22T00:00:00"/>
    <n v="11"/>
    <s v="Nov"/>
    <s v="993869"/>
    <s v="Bobby Newman"/>
    <s v="526"/>
    <n v="2211"/>
    <n v="3"/>
    <n v="2653.2000000000003"/>
    <n v="884.40000000000009"/>
    <n v="0.28000000000000003"/>
    <n v="742.89600000000019"/>
    <n v="0.28000000000000003"/>
    <s v="₹3 K"/>
  </r>
  <r>
    <s v="Haryana"/>
    <s v="Faridabad"/>
    <s v="Kids"/>
    <s v="Skirts"/>
    <s v="66"/>
    <s v="407340"/>
    <s v="Owned"/>
    <d v="2021-10-02T00:00:00"/>
    <n v="1100"/>
    <s v="Allison May"/>
    <s v="M83"/>
    <s v="927 Regina Lake Suite 289 New Victorburgh, CT 60396"/>
    <s v="Landline"/>
    <s v="2602320036"/>
    <s v="10 AM - 9 PM"/>
    <n v="16"/>
    <s v="Not Available"/>
    <s v="CCTV"/>
    <s v="14160"/>
    <d v="2024-11-21T00:00:00"/>
    <n v="11"/>
    <s v="Nov"/>
    <s v="977079"/>
    <s v="Stephanie Anderson"/>
    <s v="308"/>
    <n v="2048"/>
    <n v="7"/>
    <n v="5734.4000000000015"/>
    <n v="819.20000000000016"/>
    <n v="0.28000000000000003"/>
    <n v="1605.6320000000005"/>
    <n v="0.28000000000000003"/>
    <s v="₹6 K"/>
  </r>
  <r>
    <s v="Tamil Nadu"/>
    <s v="Chennai"/>
    <s v="Women"/>
    <s v="Shirts"/>
    <s v="43"/>
    <s v="402535"/>
    <s v="Rented"/>
    <d v="2024-04-04T00:00:00"/>
    <n v="950"/>
    <s v="Shane Stout"/>
    <s v="M95"/>
    <s v="USS Myers FPO AP 93611"/>
    <s v="Landline"/>
    <s v="3513341145"/>
    <s v="11 AM - 8 PM"/>
    <n v="8"/>
    <s v="Not Available"/>
    <s v="CCTV, Alarm"/>
    <s v="86620"/>
    <d v="2024-11-11T00:00:00"/>
    <n v="11"/>
    <s v="Nov"/>
    <s v="856036"/>
    <s v="Scott Harris"/>
    <s v="893"/>
    <n v="1897"/>
    <n v="6"/>
    <n v="4552.8"/>
    <n v="758.80000000000007"/>
    <n v="0.35"/>
    <n v="1593.48"/>
    <n v="0.35"/>
    <s v="₹5 K"/>
  </r>
  <r>
    <s v="Karnataka"/>
    <s v="Bengaluru"/>
    <s v="Kids"/>
    <s v="Hoodies"/>
    <s v="88"/>
    <s v="439141"/>
    <s v="Owned"/>
    <d v="2023-04-22T00:00:00"/>
    <n v="1000"/>
    <s v="Carlos Hernandez"/>
    <s v="M66"/>
    <s v="994 Morris Circle Litown, CT 28711"/>
    <s v="Landline"/>
    <s v="3772196813"/>
    <s v="10 AM - 7 PM"/>
    <n v="11"/>
    <s v="Available"/>
    <s v="CCTV, Alarm"/>
    <s v="23035"/>
    <d v="2024-11-08T00:00:00"/>
    <n v="11"/>
    <s v="Nov"/>
    <s v="499123"/>
    <s v="Daniel Sanchez"/>
    <s v="575"/>
    <n v="1654"/>
    <n v="5"/>
    <n v="3308"/>
    <n v="661.6"/>
    <n v="0.28000000000000003"/>
    <n v="926.24000000000012"/>
    <n v="0.28000000000000003"/>
    <s v="₹3 K"/>
  </r>
  <r>
    <s v="Bihar"/>
    <s v="Patna"/>
    <s v="Men"/>
    <s v="T-Shirts"/>
    <s v="93"/>
    <s v="407653"/>
    <s v="Owned"/>
    <d v="2022-08-27T00:00:00"/>
    <n v="1300"/>
    <s v="Jacqueline Barnes"/>
    <s v="M40"/>
    <s v="5250 Singh Way Apt. 598 Lake Maria, WA 86421"/>
    <s v="Landline"/>
    <s v="5149645209"/>
    <s v="9 AM - 8 PM"/>
    <n v="9"/>
    <s v="Not Available"/>
    <s v="None"/>
    <s v="68139"/>
    <d v="2024-11-17T00:00:00"/>
    <n v="11"/>
    <s v="Nov"/>
    <s v="911148"/>
    <s v="Shane Pruitt"/>
    <s v="968"/>
    <n v="2171"/>
    <n v="1"/>
    <n v="868.40000000000009"/>
    <n v="868.40000000000009"/>
    <n v="0.22"/>
    <n v="191.04800000000003"/>
    <n v="0.22"/>
    <s v="₹868.4"/>
  </r>
  <r>
    <s v="Gujarat"/>
    <s v="Ahmedabad"/>
    <s v="Men"/>
    <s v="T-Shirts"/>
    <s v="76"/>
    <s v="404531"/>
    <s v="Rented"/>
    <d v="2022-12-27T00:00:00"/>
    <n v="1400"/>
    <s v="Ronald Hart"/>
    <s v="M8"/>
    <s v="19574 House Union Apt. 735 Lake Tyrone, NH 85881"/>
    <s v="Landline"/>
    <s v="1383630147"/>
    <s v="10 AM - 7 PM"/>
    <n v="7"/>
    <s v="Available"/>
    <s v="CCTV"/>
    <s v="63941"/>
    <d v="2024-11-14T00:00:00"/>
    <n v="11"/>
    <s v="Nov"/>
    <s v="827256"/>
    <s v="Manuel Rodriguez"/>
    <s v="254"/>
    <n v="2678"/>
    <n v="8"/>
    <n v="8569.6"/>
    <n v="1071.2"/>
    <n v="0.22"/>
    <n v="1885.3120000000001"/>
    <n v="0.22"/>
    <s v="₹9 K"/>
  </r>
  <r>
    <s v="Maharashtra"/>
    <s v="Nashik"/>
    <s v="Women"/>
    <s v="Tops"/>
    <s v="24"/>
    <s v="410740"/>
    <s v="Owned"/>
    <d v="2020-04-19T00:00:00"/>
    <n v="1400"/>
    <s v="Angela Franco"/>
    <s v="M15"/>
    <s v="3379 Calvin Course Suite 712 Christinemouth, AL 30600"/>
    <s v="Mobile"/>
    <s v="8799914462"/>
    <s v="10 AM - 7 PM"/>
    <n v="11"/>
    <s v="Available"/>
    <s v="Alarm"/>
    <s v="96106"/>
    <d v="2024-11-11T00:00:00"/>
    <n v="11"/>
    <s v="Nov"/>
    <s v="511829"/>
    <s v="Jennifer Nguyen"/>
    <s v="555"/>
    <n v="1582"/>
    <n v="3"/>
    <n v="1898.4"/>
    <n v="632.80000000000007"/>
    <n v="0.35"/>
    <n v="664.43999999999994"/>
    <n v="0.35"/>
    <s v="₹2 K"/>
  </r>
  <r>
    <s v="Maharashtra"/>
    <s v="Thane"/>
    <s v="Men"/>
    <s v="Jeans"/>
    <s v="42"/>
    <s v="416696"/>
    <s v="Owned"/>
    <d v="2021-02-27T00:00:00"/>
    <n v="1400"/>
    <s v="Gregory Anderson"/>
    <s v="M77"/>
    <s v="244 Steven Isle Suite 813 Kennedyhaven, IN 01364"/>
    <s v="Landline"/>
    <s v="0494582239"/>
    <s v="10 AM - 7 PM"/>
    <n v="4"/>
    <s v="Available"/>
    <s v="None"/>
    <s v="23032"/>
    <d v="2024-11-04T00:00:00"/>
    <n v="11"/>
    <s v="Nov"/>
    <s v="109399"/>
    <s v="Linda Mata"/>
    <s v="245"/>
    <n v="2023"/>
    <n v="7"/>
    <n v="5664.4000000000015"/>
    <n v="809.20000000000016"/>
    <n v="0.22"/>
    <n v="1246.1680000000003"/>
    <n v="0.22"/>
    <s v="₹6 K"/>
  </r>
  <r>
    <s v="Maharashtra"/>
    <s v="Jalna"/>
    <s v="Kids"/>
    <s v="Shirts"/>
    <s v="93"/>
    <s v="412721"/>
    <s v="Rented"/>
    <d v="2020-11-29T00:00:00"/>
    <n v="1100"/>
    <s v="Francisco Martinez"/>
    <s v="M48"/>
    <s v="PSC 5938, Box 5406 APO AP 06715"/>
    <s v="Landline"/>
    <s v="2679647466"/>
    <s v="10 AM - 9 PM"/>
    <n v="9"/>
    <s v="Not Available"/>
    <s v="CCTV, Alarm"/>
    <s v="80569"/>
    <d v="2024-11-24T00:00:00"/>
    <n v="11"/>
    <s v="Nov"/>
    <s v="159450"/>
    <s v="April Richards"/>
    <s v="311"/>
    <n v="1621"/>
    <n v="2"/>
    <n v="1296.8000000000002"/>
    <n v="648.40000000000009"/>
    <n v="0.28000000000000003"/>
    <n v="363.1040000000001"/>
    <n v="0.28000000000000003"/>
    <s v="₹1 K"/>
  </r>
  <r>
    <s v="Uttar Pradesh"/>
    <s v="Varanasi"/>
    <s v="Kids"/>
    <s v="Jeans"/>
    <s v="60"/>
    <s v="417734"/>
    <s v="Rented"/>
    <d v="2024-01-30T00:00:00"/>
    <n v="1300"/>
    <s v="Daniel Washington"/>
    <s v="M11"/>
    <s v="5942 Carlos Glen South Jenniferville, KY 32923"/>
    <s v="Landline"/>
    <s v="2295362400"/>
    <s v="10 AM - 7 PM"/>
    <n v="12"/>
    <s v="Available"/>
    <s v="Alarm"/>
    <s v="59023"/>
    <d v="2024-11-22T00:00:00"/>
    <n v="11"/>
    <s v="Nov"/>
    <s v="419488"/>
    <s v="Nicole Greer"/>
    <s v="291"/>
    <n v="1084"/>
    <n v="8"/>
    <n v="3468.8"/>
    <n v="433.6"/>
    <n v="0.28000000000000003"/>
    <n v="971.26400000000012"/>
    <n v="0.28000000000000003"/>
    <s v="₹3 K"/>
  </r>
  <r>
    <s v="Madhya Pradesh"/>
    <s v="Indore"/>
    <s v="Men"/>
    <s v="Dresses"/>
    <s v="23"/>
    <s v="417712"/>
    <s v="Rented"/>
    <d v="2020-08-10T00:00:00"/>
    <n v="1000"/>
    <s v="Nicole Castro"/>
    <s v="M75"/>
    <s v="5218 Richard Hollow Suite 638 Cameronchester, NE 17089"/>
    <s v="Landline"/>
    <s v="13674667315"/>
    <s v="11 AM - 8 PM"/>
    <n v="10"/>
    <s v="Not Available"/>
    <s v="Alarm"/>
    <s v="35842"/>
    <d v="2024-11-21T00:00:00"/>
    <n v="11"/>
    <s v="Nov"/>
    <s v="236791"/>
    <s v="Bruce Carroll"/>
    <s v="881"/>
    <n v="2830"/>
    <n v="3"/>
    <n v="3396"/>
    <n v="1132"/>
    <n v="0.22"/>
    <n v="747.12"/>
    <n v="0.22"/>
    <s v="₹3 K"/>
  </r>
  <r>
    <s v="Kerala"/>
    <s v="Kochi"/>
    <s v="Women"/>
    <s v="Shirts"/>
    <s v="77"/>
    <s v="404528"/>
    <s v="Rented"/>
    <d v="2024-04-05T00:00:00"/>
    <n v="800"/>
    <s v="John Cardenas"/>
    <s v="M48"/>
    <s v="779 David Village North Tylerview, TN 22339"/>
    <s v="Landline"/>
    <s v="5976450917"/>
    <s v="11 AM - 8 PM"/>
    <n v="16"/>
    <s v="Available"/>
    <s v="Alarm"/>
    <s v="51563"/>
    <d v="2024-11-20T00:00:00"/>
    <n v="11"/>
    <s v="Nov"/>
    <s v="884508"/>
    <s v="Timothy Whitaker"/>
    <s v="357"/>
    <n v="1103"/>
    <n v="3"/>
    <n v="1323.6000000000001"/>
    <n v="441.20000000000005"/>
    <n v="0.35"/>
    <n v="463.26"/>
    <n v="0.35"/>
    <s v="₹1 K"/>
  </r>
  <r>
    <s v="Gujarat"/>
    <s v="Ahmedabad"/>
    <s v="Kids"/>
    <s v="Skirts"/>
    <s v="22"/>
    <s v="432612"/>
    <s v="Owned"/>
    <d v="2021-01-27T00:00:00"/>
    <n v="1000"/>
    <s v="Douglas Mitchell"/>
    <s v="M97"/>
    <s v="6900 Gallagher Springs Loweryburgh, WY 18188"/>
    <s v="Landline"/>
    <s v="0910671153"/>
    <s v="10 AM - 7 PM"/>
    <n v="6"/>
    <s v="Not Available"/>
    <s v="CCTV, Alarm"/>
    <s v="62233"/>
    <d v="2024-11-01T00:00:00"/>
    <n v="11"/>
    <s v="Nov"/>
    <s v="685038"/>
    <s v="William Jimenez"/>
    <s v="731"/>
    <n v="940"/>
    <n v="7"/>
    <n v="2632"/>
    <n v="376"/>
    <n v="0.28000000000000003"/>
    <n v="736.96"/>
    <n v="0.28000000000000003"/>
    <s v="₹3 K"/>
  </r>
  <r>
    <s v="Uttar Pradesh"/>
    <s v="Meerut"/>
    <s v="Kids"/>
    <s v="Tops"/>
    <s v="47"/>
    <s v="413128"/>
    <s v="Owned"/>
    <d v="2020-02-04T00:00:00"/>
    <n v="800"/>
    <s v="Morgan Barnes"/>
    <s v="M54"/>
    <s v="USNS Peck FPO AA 96793"/>
    <s v="Landline"/>
    <s v="1772658727"/>
    <s v="11 AM - 8 PM"/>
    <n v="16"/>
    <s v="Not Available"/>
    <s v="CCTV, Alarm"/>
    <s v="30426"/>
    <d v="2024-11-07T00:00:00"/>
    <n v="11"/>
    <s v="Nov"/>
    <s v="659014"/>
    <s v="Daniel Garcia"/>
    <s v="773"/>
    <n v="2131"/>
    <n v="6"/>
    <n v="5114.4000000000015"/>
    <n v="852.4000000000002"/>
    <n v="0.28000000000000003"/>
    <n v="1432.0320000000006"/>
    <n v="0.28000000000000003"/>
    <s v="₹5 K"/>
  </r>
  <r>
    <s v="Tamil Nadu"/>
    <s v="Chennai"/>
    <s v="Women"/>
    <s v="Tops"/>
    <s v="30"/>
    <s v="434805"/>
    <s v="Rented"/>
    <d v="2024-08-11T00:00:00"/>
    <n v="1300"/>
    <s v="Molly Smith"/>
    <s v="M22"/>
    <s v="7034 Bobby Union Apt. 684 Williamville, KS 58304"/>
    <s v="Landline"/>
    <s v="3696430208"/>
    <s v="10 AM - 9 PM"/>
    <n v="16"/>
    <s v="Available"/>
    <s v="CCTV"/>
    <s v="41163"/>
    <d v="2024-11-19T00:00:00"/>
    <n v="11"/>
    <s v="Nov"/>
    <s v="381812"/>
    <s v="Kaitlyn Meyers"/>
    <s v="395"/>
    <n v="1930"/>
    <n v="8"/>
    <n v="6176"/>
    <n v="772"/>
    <n v="0.35"/>
    <n v="2161.6"/>
    <n v="0.35"/>
    <s v="₹6 K"/>
  </r>
  <r>
    <s v="Maharashtra"/>
    <s v="Nashik"/>
    <s v="Women"/>
    <s v="Dresses"/>
    <s v="98"/>
    <s v="412535"/>
    <s v="Owned"/>
    <d v="2024-11-04T00:00:00"/>
    <n v="1100"/>
    <s v="Molly Pearson"/>
    <s v="M34"/>
    <s v="8080 Jones Lodge New Marc, UT 42765"/>
    <s v="Mobile"/>
    <s v="7840905520"/>
    <s v="10 AM - 7 PM"/>
    <n v="15"/>
    <s v="Not Available"/>
    <s v="CCTV"/>
    <s v="76569"/>
    <d v="2024-11-23T00:00:00"/>
    <n v="11"/>
    <s v="Nov"/>
    <s v="221324"/>
    <s v="Joseph Ray"/>
    <s v="392"/>
    <n v="2069"/>
    <n v="1"/>
    <n v="827.6"/>
    <n v="827.6"/>
    <n v="0.35"/>
    <n v="289.65999999999997"/>
    <n v="0.35"/>
    <s v="₹827.6"/>
  </r>
  <r>
    <s v="Karnataka"/>
    <s v="Bengaluru"/>
    <s v="Men"/>
    <s v="Skirts"/>
    <s v="28"/>
    <s v="402585"/>
    <s v="Owned"/>
    <d v="2024-06-03T00:00:00"/>
    <n v="1300"/>
    <s v="Mr. Wesley King"/>
    <s v="M81"/>
    <s v="PSC 2323, Box 2691 APO AP 63767"/>
    <s v="Landline"/>
    <s v="1826232213"/>
    <s v="11 AM - 8 PM"/>
    <n v="6"/>
    <s v="Available"/>
    <s v="CCTV, Alarm"/>
    <s v="84893"/>
    <d v="2024-11-11T00:00:00"/>
    <n v="11"/>
    <s v="Nov"/>
    <s v="251058"/>
    <s v="Jason Waters"/>
    <s v="296"/>
    <n v="2551"/>
    <n v="4"/>
    <n v="4081.6000000000004"/>
    <n v="1020.4000000000001"/>
    <n v="0.22"/>
    <n v="897.95200000000011"/>
    <n v="0.22"/>
    <s v="₹4 K"/>
  </r>
  <r>
    <s v="Maharashtra"/>
    <s v="Nagpur"/>
    <s v="Kids"/>
    <s v="Sweaters"/>
    <s v="46"/>
    <s v="416793"/>
    <s v="Owned"/>
    <d v="2022-03-01T00:00:00"/>
    <n v="1300"/>
    <s v="Mr. Gregory Randolph"/>
    <s v="M91"/>
    <s v="4547 Kirby Mews Lake Sabrina, OH 37206"/>
    <s v="Landline"/>
    <s v="3271961260"/>
    <s v="9 AM - 8 PM"/>
    <n v="14"/>
    <s v="Not Available"/>
    <s v="CCTV, Alarm"/>
    <s v="22112"/>
    <d v="2024-11-28T00:00:00"/>
    <n v="11"/>
    <s v="Nov"/>
    <s v="229546"/>
    <s v="Eric Wong"/>
    <s v="611"/>
    <n v="622"/>
    <n v="6"/>
    <n v="1492.8000000000002"/>
    <n v="248.80000000000004"/>
    <n v="0.28000000000000003"/>
    <n v="417.98400000000009"/>
    <n v="0.28000000000000003"/>
    <s v="₹1 K"/>
  </r>
  <r>
    <s v="West Bengal"/>
    <s v="Kolkata"/>
    <s v="Men"/>
    <s v="T-Shirts"/>
    <s v="23"/>
    <s v="401755"/>
    <s v="Rented"/>
    <d v="2024-01-13T00:00:00"/>
    <n v="800"/>
    <s v="James Roberts"/>
    <s v="M67"/>
    <s v="04188 Johnson Loaf Apt. 169 Raymouth, CT 10254"/>
    <s v="Landline"/>
    <s v="0255620639"/>
    <s v="10 AM - 7 PM"/>
    <n v="15"/>
    <s v="Available"/>
    <s v="Alarm"/>
    <s v="81575"/>
    <d v="2024-11-27T00:00:00"/>
    <n v="11"/>
    <s v="Nov"/>
    <s v="738526"/>
    <s v="Matthew Rowland"/>
    <s v="226"/>
    <n v="2621"/>
    <n v="6"/>
    <n v="6290.4000000000015"/>
    <n v="1048.4000000000003"/>
    <n v="0.22"/>
    <n v="1383.8880000000004"/>
    <n v="0.22"/>
    <s v="₹6 K"/>
  </r>
  <r>
    <s v="Maharashtra"/>
    <s v="Aurangabad"/>
    <s v="Men"/>
    <s v="Jackets"/>
    <s v="75"/>
    <s v="410098"/>
    <s v="Rented"/>
    <d v="2024-04-05T00:00:00"/>
    <n v="1300"/>
    <s v="Mrs. Nicole Thomas"/>
    <s v="M20"/>
    <s v="57618 Michael Parks New Billy, MS 48951"/>
    <s v="Landline"/>
    <s v="4604520134"/>
    <s v="9 AM - 8 PM"/>
    <n v="16"/>
    <s v="Available"/>
    <s v="CCTV"/>
    <s v="81860"/>
    <d v="2024-11-14T00:00:00"/>
    <n v="11"/>
    <s v="Nov"/>
    <s v="805560"/>
    <s v="Haley Powell"/>
    <s v="437"/>
    <n v="1985"/>
    <n v="3"/>
    <n v="2382"/>
    <n v="794"/>
    <n v="0.22"/>
    <n v="524.04"/>
    <n v="0.22"/>
    <s v="₹2 K"/>
  </r>
  <r>
    <s v="Delhi"/>
    <s v="New Delhi"/>
    <s v="Men"/>
    <s v="Tops"/>
    <s v="95"/>
    <s v="425065"/>
    <s v="Rented"/>
    <d v="2021-12-01T00:00:00"/>
    <n v="1200"/>
    <s v="Veronica Thomas"/>
    <s v="M42"/>
    <s v="PSC 3006, Box 7841 APO AP 93021"/>
    <s v="Landline"/>
    <s v="1278505340"/>
    <s v="10 AM - 7 PM"/>
    <n v="4"/>
    <s v="Available"/>
    <s v="None"/>
    <s v="19039"/>
    <d v="2024-11-30T00:00:00"/>
    <n v="11"/>
    <s v="Nov"/>
    <s v="804038"/>
    <s v="Megan Decker"/>
    <s v="569"/>
    <n v="1413"/>
    <n v="1"/>
    <n v="565.20000000000005"/>
    <n v="565.20000000000005"/>
    <n v="0.22"/>
    <n v="124.34400000000001"/>
    <n v="0.22"/>
    <s v="₹565.2"/>
  </r>
  <r>
    <s v="Chandigarh"/>
    <s v="Chandigarh"/>
    <s v="Men"/>
    <s v="Jeans"/>
    <s v="3"/>
    <s v="423693"/>
    <s v="Owned"/>
    <d v="2023-04-22T00:00:00"/>
    <n v="1300"/>
    <s v="Jill Rodriguez"/>
    <s v="M67"/>
    <s v="447 Stephen Knoll Apt. 441 Lake Amy, OR 16728"/>
    <s v="Landline"/>
    <s v="5243432496"/>
    <s v="9 AM - 8 PM"/>
    <n v="13"/>
    <s v="Not Available"/>
    <s v="Alarm"/>
    <s v="99267"/>
    <d v="2024-11-04T00:00:00"/>
    <n v="11"/>
    <s v="Nov"/>
    <s v="604393"/>
    <s v="Maria Peters"/>
    <s v="310"/>
    <n v="1333"/>
    <n v="5"/>
    <n v="2666"/>
    <n v="533.20000000000005"/>
    <n v="0.22"/>
    <n v="586.52"/>
    <n v="0.22"/>
    <s v="₹3 K"/>
  </r>
  <r>
    <s v="Goa"/>
    <s v="Goa"/>
    <s v="Women"/>
    <s v="Shirts"/>
    <s v="91"/>
    <s v="402039"/>
    <s v="Owned"/>
    <d v="2021-05-28T00:00:00"/>
    <n v="1000"/>
    <s v="Angela Larson"/>
    <s v="M3"/>
    <s v="4541 Foster Fall Apt. 037 East Mark, CT 21382"/>
    <s v="Landline"/>
    <s v="1421428778"/>
    <s v="10 AM - 9 PM"/>
    <n v="11"/>
    <s v="Available"/>
    <s v="None"/>
    <s v="16607"/>
    <d v="2024-12-01T00:00:00"/>
    <n v="12"/>
    <s v="Dec"/>
    <s v="711195"/>
    <s v="Abigail Coleman"/>
    <s v="928"/>
    <n v="2725"/>
    <n v="8"/>
    <n v="8720"/>
    <n v="1090"/>
    <n v="0.35"/>
    <n v="3052"/>
    <n v="0.35"/>
    <s v="₹9 K"/>
  </r>
  <r>
    <s v="Uttar Pradesh"/>
    <s v="Agra"/>
    <s v="Women"/>
    <s v="Shirts"/>
    <s v="47"/>
    <s v="419105"/>
    <s v="Rented"/>
    <d v="2023-09-05T00:00:00"/>
    <n v="1000"/>
    <s v="Samantha Robinson"/>
    <s v="M81"/>
    <s v="1222 Christina Centers Taraton, NE 90284"/>
    <s v="Landline"/>
    <s v="2716128884"/>
    <s v="10 AM - 9 PM"/>
    <n v="14"/>
    <s v="Available"/>
    <s v="Alarm"/>
    <s v="15572"/>
    <d v="2024-12-03T00:00:00"/>
    <n v="12"/>
    <s v="Dec"/>
    <s v="456229"/>
    <s v="Emily Farrell"/>
    <s v="831"/>
    <n v="890"/>
    <n v="5"/>
    <n v="1780"/>
    <n v="356"/>
    <n v="0.35"/>
    <n v="623"/>
    <n v="0.35"/>
    <s v="₹2 K"/>
  </r>
  <r>
    <s v="Gujarat"/>
    <s v="Rajkot"/>
    <s v="Men"/>
    <s v="Jeans"/>
    <s v="11"/>
    <s v="422300"/>
    <s v="Owned"/>
    <d v="2020-01-07T00:00:00"/>
    <n v="1200"/>
    <s v="Brian Klein"/>
    <s v="M93"/>
    <s v="201 Michelle Corners Suite 901 Lake Kyleland, HI 03829"/>
    <s v="Landline"/>
    <s v="5362533316"/>
    <s v="9 AM - 8 PM"/>
    <n v="14"/>
    <s v="Not Available"/>
    <s v="None"/>
    <s v="25320"/>
    <d v="2024-12-03T00:00:00"/>
    <n v="12"/>
    <s v="Dec"/>
    <s v="275256"/>
    <s v="Breanna Schwartz"/>
    <s v="973"/>
    <n v="2959"/>
    <n v="3"/>
    <n v="3550.8"/>
    <n v="1183.6000000000001"/>
    <n v="0.22"/>
    <n v="781.17600000000004"/>
    <n v="0.22"/>
    <s v="₹4 K"/>
  </r>
  <r>
    <s v="Rajasthan"/>
    <s v="Jaipur"/>
    <s v="Men"/>
    <s v="Shirts"/>
    <s v="94"/>
    <s v="438581"/>
    <s v="Rented"/>
    <d v="2021-04-03T00:00:00"/>
    <n v="1300"/>
    <s v="Katie Lowe"/>
    <s v="M75"/>
    <s v="420 Christopher Knolls West Donnaberg, WA 21831"/>
    <s v="Landline"/>
    <s v="3038273843"/>
    <s v="10 AM - 7 PM"/>
    <n v="17"/>
    <s v="Available"/>
    <s v="CCTV"/>
    <s v="95672"/>
    <d v="2024-12-02T00:00:00"/>
    <n v="12"/>
    <s v="Dec"/>
    <s v="151465"/>
    <s v="Debra Palmer"/>
    <s v="895"/>
    <n v="1588"/>
    <n v="3"/>
    <n v="1905.6000000000001"/>
    <n v="635.20000000000005"/>
    <n v="0.22"/>
    <n v="419.23200000000003"/>
    <n v="0.22"/>
    <s v="₹2 K"/>
  </r>
  <r>
    <s v="Maharashtra"/>
    <s v="Mumbai"/>
    <s v="Kids"/>
    <s v="Shirts"/>
    <s v="65"/>
    <s v="410609"/>
    <s v="Owned"/>
    <d v="2021-04-03T00:00:00"/>
    <n v="1400"/>
    <s v="Jodi Reed"/>
    <s v="M66"/>
    <s v="810 Cindy Cove South Anthonyville, NE 11049"/>
    <s v="Mobile"/>
    <s v="8682257078"/>
    <s v="10 AM - 7 PM"/>
    <n v="20"/>
    <s v="Not Available"/>
    <s v="CCTV"/>
    <s v="63860"/>
    <d v="2024-12-03T00:00:00"/>
    <n v="12"/>
    <s v="Dec"/>
    <s v="589083"/>
    <s v="Robert Gilbert Jr."/>
    <s v="227"/>
    <n v="2234"/>
    <n v="2"/>
    <n v="1787.2"/>
    <n v="893.6"/>
    <n v="0.28000000000000003"/>
    <n v="500.41600000000005"/>
    <n v="0.28000000000000003"/>
    <s v="₹2 K"/>
  </r>
  <r>
    <s v="Jammu and Kashmir"/>
    <s v="Jammu"/>
    <s v="Women"/>
    <s v="T-Shirts"/>
    <s v="53"/>
    <s v="436660"/>
    <s v="Rented"/>
    <d v="2021-05-14T00:00:00"/>
    <n v="1300"/>
    <s v="Lawrence Garcia"/>
    <s v="M87"/>
    <s v="01244 Reed Greens Lake Carrie, IA 23642"/>
    <s v="Landline"/>
    <s v="18140964078"/>
    <s v="10 AM - 9 PM"/>
    <n v="9"/>
    <s v="Not Available"/>
    <s v="CCTV"/>
    <s v="59019"/>
    <d v="2024-12-03T00:00:00"/>
    <n v="12"/>
    <s v="Dec"/>
    <s v="918583"/>
    <s v="James Chen"/>
    <s v="504"/>
    <n v="1006"/>
    <n v="4"/>
    <n v="1609.6000000000001"/>
    <n v="402.40000000000003"/>
    <n v="0.35"/>
    <n v="563.36"/>
    <n v="0.35"/>
    <s v="₹2 K"/>
  </r>
  <r>
    <s v="Gujarat"/>
    <s v="Ahmedabad"/>
    <s v="Kids"/>
    <s v="Jackets"/>
    <s v="90"/>
    <s v="401759"/>
    <s v="Owned"/>
    <d v="2024-09-20T00:00:00"/>
    <n v="1200"/>
    <s v="Brenda Martin"/>
    <s v="M53"/>
    <s v="1514 Cheryl Grove Suite 972 South Anthony, VA 09787"/>
    <s v="Landline"/>
    <s v="3953535891"/>
    <s v="10 AM - 7 PM"/>
    <n v="18"/>
    <s v="Available"/>
    <s v="CCTV, Alarm"/>
    <s v="97073"/>
    <d v="2024-12-01T00:00:00"/>
    <n v="12"/>
    <s v="Dec"/>
    <s v="964076"/>
    <s v="Melissa Thomas"/>
    <s v="485"/>
    <n v="2653"/>
    <n v="2"/>
    <n v="2122.4"/>
    <n v="1061.2"/>
    <n v="0.28000000000000003"/>
    <n v="594.27200000000005"/>
    <n v="0.28000000000000003"/>
    <s v="₹2 K"/>
  </r>
  <r>
    <s v="Rajasthan"/>
    <s v="Jaipur"/>
    <s v="Men"/>
    <s v="Shirts"/>
    <s v="92"/>
    <s v="409785"/>
    <s v="Rented"/>
    <d v="2020-12-17T00:00:00"/>
    <n v="950"/>
    <s v="Monica Pierce"/>
    <s v="M100"/>
    <s v="58474 Stephanie Wells West Bethany, WA 50841"/>
    <s v="Mobile"/>
    <s v="6921775498"/>
    <s v="9 AM - 8 PM"/>
    <n v="6"/>
    <s v="Available"/>
    <s v="Alarm"/>
    <s v="15443"/>
    <d v="2024-12-02T00:00:00"/>
    <n v="12"/>
    <s v="Dec"/>
    <s v="390209"/>
    <s v="Timothy Hayes"/>
    <s v="463"/>
    <n v="1678"/>
    <n v="3"/>
    <n v="2013.6000000000001"/>
    <n v="671.2"/>
    <n v="0.22"/>
    <n v="442.99200000000002"/>
    <n v="0.22"/>
    <s v="₹2 K"/>
  </r>
  <r>
    <s v="Goa"/>
    <s v="Goa"/>
    <s v="Men"/>
    <s v="Shirts"/>
    <s v="97"/>
    <s v="439269"/>
    <s v="Rented"/>
    <d v="2023-11-20T00:00:00"/>
    <n v="1200"/>
    <s v="Mrs. Michelle Wood DDS"/>
    <s v="M78"/>
    <s v="727 Coffey Oval Apt. 558 Aaronside, WA 99504"/>
    <s v="Landline"/>
    <s v="3379668695"/>
    <s v="11 AM - 8 PM"/>
    <n v="7"/>
    <s v="Available"/>
    <s v="Alarm"/>
    <s v="96686"/>
    <d v="2024-12-01T00:00:00"/>
    <n v="12"/>
    <s v="Dec"/>
    <s v="584389"/>
    <s v="Robert Thompson"/>
    <s v="751"/>
    <n v="1039"/>
    <n v="3"/>
    <n v="1246.8000000000002"/>
    <n v="415.60000000000008"/>
    <n v="0.22"/>
    <n v="274.29600000000005"/>
    <n v="0.22"/>
    <s v="₹1 K"/>
  </r>
  <r>
    <s v="Karnataka"/>
    <s v="Bengaluru"/>
    <s v="Women"/>
    <s v="Skirts"/>
    <s v="16"/>
    <s v="414294"/>
    <s v="Owned"/>
    <d v="2023-06-06T00:00:00"/>
    <n v="950"/>
    <s v="William Marshall"/>
    <s v="M76"/>
    <s v="788 Luis Stream Apt. 174 Valerieberg, WY 41659"/>
    <s v="Landline"/>
    <s v="5055658855"/>
    <s v="11 AM - 8 PM"/>
    <n v="9"/>
    <s v="Available"/>
    <s v="None"/>
    <s v="96430"/>
    <d v="2024-12-02T00:00:00"/>
    <n v="12"/>
    <s v="Dec"/>
    <s v="285366"/>
    <s v="Nina George"/>
    <s v="532"/>
    <n v="2994"/>
    <n v="1"/>
    <n v="1197.6000000000001"/>
    <n v="1197.6000000000001"/>
    <n v="0.35"/>
    <n v="419.16"/>
    <n v="0.35"/>
    <s v="₹1 K"/>
  </r>
  <r>
    <s v="Uttar Pradesh"/>
    <s v="Meerut"/>
    <s v="Women"/>
    <s v="Shirts"/>
    <s v="32"/>
    <s v="407955"/>
    <s v="Rented"/>
    <d v="2020-10-02T00:00:00"/>
    <n v="950"/>
    <s v="Adam Matthews"/>
    <s v="M58"/>
    <s v="Unit 7456 Box 9543 DPO AA 14786"/>
    <s v="Landline"/>
    <s v="2094785288"/>
    <s v="9 AM - 8 PM"/>
    <n v="16"/>
    <s v="Not Available"/>
    <s v="CCTV"/>
    <s v="57108"/>
    <d v="2024-12-03T00:00:00"/>
    <n v="12"/>
    <s v="Dec"/>
    <s v="589387"/>
    <s v="Robert Walker"/>
    <s v="442"/>
    <n v="2806"/>
    <n v="2"/>
    <n v="2244.8000000000002"/>
    <n v="1122.4000000000001"/>
    <n v="0.35"/>
    <n v="785.68000000000006"/>
    <n v="0.35"/>
    <s v="₹2 K"/>
  </r>
  <r>
    <s v="Karnataka"/>
    <s v="Mysuru"/>
    <s v="Men"/>
    <s v="T-Shirts"/>
    <s v="30"/>
    <s v="438033"/>
    <s v="Owned"/>
    <d v="2022-11-21T00:00:00"/>
    <n v="800"/>
    <s v="Theresa Elliott"/>
    <s v="M26"/>
    <s v="685 Lacey Fort South Cindy, AK 67517"/>
    <s v="Mobile"/>
    <s v="6517575995"/>
    <s v="10 AM - 9 PM"/>
    <n v="19"/>
    <s v="Available"/>
    <s v="CCTV, Alarm"/>
    <s v="18933"/>
    <d v="2024-12-02T00:00:00"/>
    <n v="12"/>
    <s v="Dec"/>
    <s v="406031"/>
    <s v="Krystal Foley"/>
    <s v="707"/>
    <n v="2821"/>
    <n v="2"/>
    <n v="2256.8000000000002"/>
    <n v="1128.4000000000001"/>
    <n v="0.22"/>
    <n v="496.49600000000004"/>
    <n v="0.22"/>
    <s v="₹2 K"/>
  </r>
  <r>
    <s v="Assam"/>
    <s v="Guwahati"/>
    <s v="Women"/>
    <s v="Dresses"/>
    <s v="2"/>
    <s v="402427"/>
    <s v="Owned"/>
    <d v="2021-03-17T00:00:00"/>
    <n v="1200"/>
    <s v="William Thomas"/>
    <s v="M43"/>
    <s v="3941 Hannah Falls Apt. 947 Collinsport, KY 71207"/>
    <s v="Landline"/>
    <s v="5403259115"/>
    <s v="10 AM - 7 PM"/>
    <n v="19"/>
    <s v="Not Available"/>
    <s v="None"/>
    <s v="96568"/>
    <d v="2024-12-02T00:00:00"/>
    <n v="12"/>
    <s v="Dec"/>
    <s v="612413"/>
    <s v="Paula Watts"/>
    <s v="294"/>
    <n v="1527"/>
    <n v="5"/>
    <n v="3054"/>
    <n v="610.79999999999995"/>
    <n v="0.35"/>
    <n v="1068.8999999999999"/>
    <n v="0.35"/>
    <s v="₹3 K"/>
  </r>
  <r>
    <s v="Karnataka"/>
    <s v="Mysuru"/>
    <s v="Men"/>
    <s v="Dresses"/>
    <s v="1"/>
    <s v="438024"/>
    <s v="Rented"/>
    <d v="2023-06-12T00:00:00"/>
    <n v="1200"/>
    <s v="Ashley Pearson"/>
    <s v="M69"/>
    <s v="73939 Jessica Parkways South Janet, GA 50010"/>
    <s v="Landline"/>
    <s v="0840461534"/>
    <s v="10 AM - 9 PM"/>
    <n v="13"/>
    <s v="Available"/>
    <s v="CCTV, Alarm"/>
    <s v="42443"/>
    <d v="2024-12-02T00:00:00"/>
    <n v="12"/>
    <s v="Dec"/>
    <s v="776074"/>
    <s v="Keith Romero"/>
    <s v="479"/>
    <n v="2613"/>
    <n v="2"/>
    <n v="2090.4"/>
    <n v="1045.2"/>
    <n v="0.22"/>
    <n v="459.88800000000003"/>
    <n v="0.22"/>
    <s v="₹2 K"/>
  </r>
  <r>
    <s v="Gujarat"/>
    <s v="Ahmedabad"/>
    <s v="Men"/>
    <s v="Hoodies"/>
    <s v="8"/>
    <s v="427421"/>
    <s v="Owned"/>
    <d v="2021-09-03T00:00:00"/>
    <n v="800"/>
    <s v="Sandra Joyce"/>
    <s v="M79"/>
    <s v="2008 Garcia Rapids Apt. 404 Tracyport, GA 98213"/>
    <s v="Landline"/>
    <s v="5030983477"/>
    <s v="11 AM - 8 PM"/>
    <n v="18"/>
    <s v="Not Available"/>
    <s v="Alarm"/>
    <s v="38106"/>
    <d v="2024-12-01T00:00:00"/>
    <n v="12"/>
    <s v="Dec"/>
    <s v="211039"/>
    <s v="Luke Gardner"/>
    <s v="739"/>
    <n v="582"/>
    <n v="7"/>
    <n v="1629.6000000000001"/>
    <n v="232.8"/>
    <n v="0.22"/>
    <n v="358.51200000000006"/>
    <n v="0.22"/>
    <s v="₹2 K"/>
  </r>
  <r>
    <s v="Jammu and Kashmir"/>
    <s v="Jammu"/>
    <s v="Women"/>
    <s v="Tops"/>
    <s v="96"/>
    <s v="423415"/>
    <s v="Rented"/>
    <d v="2020-04-03T00:00:00"/>
    <n v="1100"/>
    <s v="Steve Flores"/>
    <s v="M26"/>
    <s v="9240 Michael Inlet Apt. 033 Courtneyfurt, KS 87179"/>
    <s v="Mobile"/>
    <s v="6721690809"/>
    <s v="9 AM - 8 PM"/>
    <n v="3"/>
    <s v="Not Available"/>
    <s v="Alarm"/>
    <s v="10463"/>
    <d v="2024-12-01T00:00:00"/>
    <n v="12"/>
    <s v="Dec"/>
    <s v="843852"/>
    <s v="Lindsey Castro"/>
    <s v="390"/>
    <n v="867"/>
    <n v="2"/>
    <n v="693.6"/>
    <n v="346.8"/>
    <n v="0.35"/>
    <n v="242.76"/>
    <n v="0.35"/>
    <s v="₹693.6"/>
  </r>
  <r>
    <s v="Gujarat"/>
    <s v="Surat"/>
    <s v="Women"/>
    <s v="Shirts"/>
    <s v="1"/>
    <s v="400603"/>
    <s v="Rented"/>
    <d v="2021-05-20T00:00:00"/>
    <n v="1200"/>
    <s v="Dr. Brenda Martin MD"/>
    <s v="M83"/>
    <s v="264 Swanson Springs Douglasburgh, WY 51552"/>
    <s v="Landline"/>
    <s v="4129256351"/>
    <s v="10 AM - 7 PM"/>
    <n v="11"/>
    <s v="Not Available"/>
    <s v="CCTV, Alarm"/>
    <s v="46020"/>
    <d v="2024-12-01T00:00:00"/>
    <n v="12"/>
    <s v="Dec"/>
    <s v="628911"/>
    <s v="Jacqueline Hansen"/>
    <s v="806"/>
    <n v="900"/>
    <n v="7"/>
    <n v="2520"/>
    <n v="360"/>
    <n v="0.35"/>
    <n v="882"/>
    <n v="0.35"/>
    <s v="₹3 K"/>
  </r>
  <r>
    <s v="Tamil Nadu"/>
    <s v="Coimbatore"/>
    <s v="Kids"/>
    <s v="Shoes"/>
    <s v="17"/>
    <s v="435116"/>
    <s v="Rented"/>
    <d v="2022-10-12T00:00:00"/>
    <n v="1400"/>
    <s v="Daniel Johnson"/>
    <s v="M48"/>
    <s v="5074 Torres Extensions North Franklin, MN 72961"/>
    <s v="Mobile"/>
    <s v="9328053967"/>
    <s v="9 AM - 8 PM"/>
    <n v="10"/>
    <s v="Not Available"/>
    <s v="CCTV"/>
    <s v="42717"/>
    <d v="2024-12-01T00:00:00"/>
    <n v="12"/>
    <s v="Dec"/>
    <s v="147021"/>
    <s v="Dr. Collin Gordon"/>
    <s v="340"/>
    <n v="2124"/>
    <n v="3"/>
    <n v="2548.8000000000002"/>
    <n v="849.6"/>
    <n v="0.28000000000000003"/>
    <n v="713.6640000000001"/>
    <n v="0.28000000000000003"/>
    <s v="₹3 K"/>
  </r>
  <r>
    <s v="Maharashtra"/>
    <s v="Pune"/>
    <s v="Kids"/>
    <s v="Skirts"/>
    <s v="52"/>
    <s v="436664"/>
    <s v="Owned"/>
    <d v="2024-10-07T00:00:00"/>
    <n v="1300"/>
    <s v="Abigail Reynolds"/>
    <s v="M69"/>
    <s v="791 Olson Light Apt. 775 Beverlyville, MA 01705"/>
    <s v="Mobile"/>
    <s v="6464863760"/>
    <s v="10 AM - 9 PM"/>
    <n v="5"/>
    <s v="Not Available"/>
    <s v="None"/>
    <s v="42842"/>
    <d v="2024-12-01T00:00:00"/>
    <n v="12"/>
    <s v="Dec"/>
    <s v="278195"/>
    <s v="Kevin Hill"/>
    <s v="789"/>
    <n v="618"/>
    <n v="8"/>
    <n v="1977.6000000000001"/>
    <n v="247.20000000000002"/>
    <n v="0.28000000000000003"/>
    <n v="553.72800000000007"/>
    <n v="0.28000000000000003"/>
    <s v="₹2 K"/>
  </r>
  <r>
    <s v="Maharashtra"/>
    <s v="Aurangabad"/>
    <s v="Women"/>
    <s v="Hoodies"/>
    <s v="18"/>
    <s v="418923"/>
    <s v="Rented"/>
    <d v="2020-01-03T00:00:00"/>
    <n v="800"/>
    <s v="Edward Long"/>
    <s v="M40"/>
    <s v="80070 Ross Trail Apt. 728 Shermanfurt, CO 91555"/>
    <s v="Landline"/>
    <s v="0450572908"/>
    <s v="10 AM - 7 PM"/>
    <n v="10"/>
    <s v="Not Available"/>
    <s v="Alarm"/>
    <s v="41386"/>
    <d v="2024-12-01T00:00:00"/>
    <n v="12"/>
    <s v="Dec"/>
    <s v="492124"/>
    <s v="Michael Brown"/>
    <s v="494"/>
    <n v="2272"/>
    <n v="3"/>
    <n v="2726.4"/>
    <n v="908.80000000000007"/>
    <n v="0.35"/>
    <n v="954.24"/>
    <n v="0.35"/>
    <s v="₹3 K"/>
  </r>
  <r>
    <s v="Chhattisgarh"/>
    <s v="Chhattisgarh"/>
    <s v="Men"/>
    <s v="Jeans"/>
    <s v="90"/>
    <s v="404573"/>
    <s v="Rented"/>
    <d v="2021-08-23T00:00:00"/>
    <n v="950"/>
    <s v="Grace Jennings"/>
    <s v="M67"/>
    <s v="574 Jones Freeway Nicholasport, AZ 53720"/>
    <s v="Landline"/>
    <s v="0749698231"/>
    <s v="10 AM - 9 PM"/>
    <n v="14"/>
    <s v="Available"/>
    <s v="CCTV, Alarm"/>
    <s v="73644"/>
    <d v="2024-12-03T00:00:00"/>
    <n v="12"/>
    <s v="Dec"/>
    <s v="567676"/>
    <s v="Jose Nelson"/>
    <s v="859"/>
    <n v="2292"/>
    <n v="8"/>
    <n v="7334.4000000000015"/>
    <n v="916.80000000000018"/>
    <n v="0.22"/>
    <n v="1613.5680000000004"/>
    <n v="0.22"/>
    <s v="₹7 K"/>
  </r>
  <r>
    <s v="Madhya Pradesh"/>
    <s v="Bhopal"/>
    <s v="Kids"/>
    <s v="Jeans"/>
    <s v="8"/>
    <s v="408476"/>
    <s v="Owned"/>
    <d v="2024-03-16T00:00:00"/>
    <n v="1300"/>
    <s v="Bradley Clayton"/>
    <s v="M45"/>
    <s v="Unit 4925 Box 5843 DPO AE 85003"/>
    <s v="Landline"/>
    <s v="2147658669"/>
    <s v="10 AM - 7 PM"/>
    <n v="6"/>
    <s v="Available"/>
    <s v="None"/>
    <s v="72102"/>
    <d v="2024-12-03T00:00:00"/>
    <n v="12"/>
    <s v="Dec"/>
    <s v="497026"/>
    <s v="Ashley Gaines"/>
    <s v="530"/>
    <n v="2119"/>
    <n v="6"/>
    <n v="5085.6000000000004"/>
    <n v="847.6"/>
    <n v="0.28000000000000003"/>
    <n v="1423.9680000000003"/>
    <n v="0.28000000000000003"/>
    <s v="₹5 K"/>
  </r>
  <r>
    <s v="Bihar"/>
    <s v="Patna"/>
    <s v="Kids"/>
    <s v="Sweaters"/>
    <s v="32"/>
    <s v="430253"/>
    <s v="Owned"/>
    <d v="2023-05-31T00:00:00"/>
    <n v="1300"/>
    <s v="Kim Garner"/>
    <s v="M73"/>
    <s v="14555 Green Flats East Joseph, KS 54234"/>
    <s v="Mobile"/>
    <s v="6768270696"/>
    <s v="10 AM - 7 PM"/>
    <n v="17"/>
    <s v="Available"/>
    <s v="None"/>
    <s v="96940"/>
    <d v="2024-12-01T00:00:00"/>
    <n v="12"/>
    <s v="Dec"/>
    <s v="432828"/>
    <s v="Shelia Curtis"/>
    <s v="306"/>
    <n v="2457"/>
    <n v="3"/>
    <n v="2948.4"/>
    <n v="982.80000000000007"/>
    <n v="0.28000000000000003"/>
    <n v="825.55200000000013"/>
    <n v="0.28000000000000003"/>
    <s v="₹3 K"/>
  </r>
  <r>
    <s v="West Bengal"/>
    <s v="Kolkata"/>
    <s v="Women"/>
    <s v="T-Shirts"/>
    <s v="90"/>
    <s v="400743"/>
    <s v="Owned"/>
    <d v="2020-07-02T00:00:00"/>
    <n v="1300"/>
    <s v="Robert Martinez"/>
    <s v="M73"/>
    <s v="Unit 8279 Box 0591 DPO AE 98155"/>
    <s v="Mobile"/>
    <s v="8977670667"/>
    <s v="10 AM - 9 PM"/>
    <n v="14"/>
    <s v="Available"/>
    <s v="CCTV"/>
    <s v="18159"/>
    <d v="2024-12-01T00:00:00"/>
    <n v="12"/>
    <s v="Dec"/>
    <s v="189249"/>
    <s v="Brandon Ballard"/>
    <s v="311"/>
    <n v="647"/>
    <n v="4"/>
    <n v="1035.2"/>
    <n v="258.8"/>
    <n v="0.35"/>
    <n v="362.32"/>
    <n v="0.35"/>
    <s v="₹1 K"/>
  </r>
  <r>
    <s v="Uttar Pradesh"/>
    <s v="Varanasi"/>
    <s v="Men"/>
    <s v="Tops"/>
    <s v="71"/>
    <s v="403614"/>
    <s v="Owned"/>
    <d v="2024-04-23T00:00:00"/>
    <n v="1300"/>
    <s v="Jennifer Wright"/>
    <s v="M22"/>
    <s v="38338 Melton Lodge Lake Rebeccabury, WA 60394"/>
    <s v="Landline"/>
    <s v="0783666868"/>
    <s v="10 AM - 9 PM"/>
    <n v="10"/>
    <s v="Available"/>
    <s v="CCTV"/>
    <s v="49540"/>
    <d v="2024-12-03T00:00:00"/>
    <n v="12"/>
    <s v="Dec"/>
    <s v="250898"/>
    <s v="Brittany Mason"/>
    <s v="340"/>
    <n v="824"/>
    <n v="1"/>
    <n v="329.6"/>
    <n v="329.6"/>
    <n v="0.22"/>
    <n v="72.512"/>
    <n v="0.22"/>
    <s v="₹329.6"/>
  </r>
  <r>
    <s v="Maharashtra"/>
    <s v="Aurangabad"/>
    <s v="Kids"/>
    <s v="Hoodies"/>
    <s v="16"/>
    <s v="428568"/>
    <s v="Owned"/>
    <d v="2023-10-05T00:00:00"/>
    <n v="1400"/>
    <s v="Sean Manning"/>
    <s v="M72"/>
    <s v="221 Deborah Drives Apt. 954 Lake Charles, WA 33176"/>
    <s v="Landline"/>
    <s v="18354049383"/>
    <s v="9 AM - 8 PM"/>
    <n v="3"/>
    <s v="Not Available"/>
    <s v="CCTV, Alarm"/>
    <s v="62177"/>
    <d v="2024-12-03T00:00:00"/>
    <n v="12"/>
    <s v="Dec"/>
    <s v="978733"/>
    <s v="Zachary Sanchez"/>
    <s v="364"/>
    <n v="2643"/>
    <n v="5"/>
    <n v="5286"/>
    <n v="1057.2"/>
    <n v="0.28000000000000003"/>
    <n v="1480.0800000000002"/>
    <n v="0.28000000000000003"/>
    <s v="₹5 K"/>
  </r>
  <r>
    <s v="Uttar Pradesh"/>
    <s v="Meerut"/>
    <s v="Women"/>
    <s v="T-Shirts"/>
    <s v="36"/>
    <s v="410605"/>
    <s v="Owned"/>
    <d v="2023-11-18T00:00:00"/>
    <n v="1300"/>
    <s v="Elizabeth Simpson"/>
    <s v="M53"/>
    <s v="94309 Smith Squares Suite 305 Port Heathertown, AK 50876"/>
    <s v="Mobile"/>
    <s v="9468699178"/>
    <s v="9 AM - 8 PM"/>
    <n v="11"/>
    <s v="Not Available"/>
    <s v="CCTV, Alarm"/>
    <s v="53434"/>
    <d v="2024-12-03T00:00:00"/>
    <n v="12"/>
    <s v="Dec"/>
    <s v="749830"/>
    <s v="Michael Gomez"/>
    <s v="818"/>
    <n v="2921"/>
    <n v="6"/>
    <n v="7010.4000000000015"/>
    <n v="1168.4000000000003"/>
    <n v="0.35"/>
    <n v="2453.6400000000003"/>
    <n v="0.35"/>
    <s v="₹7 K"/>
  </r>
  <r>
    <s v="Jharkhand"/>
    <s v="Ranchi"/>
    <s v="Kids"/>
    <s v="Skirts"/>
    <s v="90"/>
    <s v="411621"/>
    <s v="Rented"/>
    <d v="2023-07-18T00:00:00"/>
    <n v="1000"/>
    <s v="Benjamin Warren"/>
    <s v="M40"/>
    <s v="9561 Dominguez Branch Suite 033 Ortegaburgh, TN 95279"/>
    <s v="Landline"/>
    <s v="4808987911"/>
    <s v="10 AM - 9 PM"/>
    <n v="9"/>
    <s v="Available"/>
    <s v="CCTV, Alarm"/>
    <s v="58835"/>
    <d v="2024-12-02T00:00:00"/>
    <n v="12"/>
    <s v="Dec"/>
    <s v="969900"/>
    <s v="Erica Johnson"/>
    <s v="606"/>
    <n v="1258"/>
    <n v="8"/>
    <n v="4025.6000000000004"/>
    <n v="503.20000000000005"/>
    <n v="0.28000000000000003"/>
    <n v="1127.1680000000001"/>
    <n v="0.28000000000000003"/>
    <s v="₹4 K"/>
  </r>
  <r>
    <s v="Maharashtra"/>
    <s v="Kolhapur"/>
    <s v="Women"/>
    <s v="Sweaters"/>
    <s v="66"/>
    <s v="427817"/>
    <s v="Rented"/>
    <d v="2024-09-14T00:00:00"/>
    <n v="1000"/>
    <s v="Nathaniel King"/>
    <s v="M39"/>
    <s v="829 Hayes Ford Joshuaview, AR 30012"/>
    <s v="Mobile"/>
    <s v="6393956380"/>
    <s v="9 AM - 8 PM"/>
    <n v="17"/>
    <s v="Available"/>
    <s v="None"/>
    <s v="53244"/>
    <d v="2024-12-02T00:00:00"/>
    <n v="12"/>
    <s v="Dec"/>
    <s v="335771"/>
    <s v="Steven Terry"/>
    <s v="398"/>
    <n v="2855"/>
    <n v="1"/>
    <n v="1142"/>
    <n v="1142"/>
    <n v="0.35"/>
    <n v="399.7"/>
    <n v="0.35"/>
    <s v="₹1 K"/>
  </r>
  <r>
    <s v="Uttar Pradesh"/>
    <s v="Agra"/>
    <s v="Men"/>
    <s v="Jackets"/>
    <s v="8"/>
    <s v="409850"/>
    <s v="Owned"/>
    <d v="2022-12-11T00:00:00"/>
    <n v="1200"/>
    <s v="Steven Mckinney"/>
    <s v="M38"/>
    <s v="6017 Jimenez Plaza Apt. 503 Lake Tracybury, ND 93050"/>
    <s v="Landline"/>
    <s v="2907002140"/>
    <s v="11 AM - 8 PM"/>
    <n v="5"/>
    <s v="Not Available"/>
    <s v="CCTV, Alarm"/>
    <s v="68701"/>
    <d v="2024-12-02T00:00:00"/>
    <n v="12"/>
    <s v="Dec"/>
    <s v="755507"/>
    <s v="James Moyer"/>
    <s v="223"/>
    <n v="2695"/>
    <n v="6"/>
    <n v="6468"/>
    <n v="1078"/>
    <n v="0.22"/>
    <n v="1422.96"/>
    <n v="0.22"/>
    <s v="₹6 K"/>
  </r>
  <r>
    <s v="Maharashtra"/>
    <s v="Pune"/>
    <s v="Women"/>
    <s v="Tops"/>
    <s v="2"/>
    <s v="423800"/>
    <s v="Owned"/>
    <d v="2024-01-19T00:00:00"/>
    <n v="1200"/>
    <s v="Timothy Roy MD"/>
    <s v="M68"/>
    <s v="738 Patricia Hollow Suite 427 South Dana, MT 05335"/>
    <s v="Mobile"/>
    <s v="8631784144"/>
    <s v="11 AM - 8 PM"/>
    <n v="9"/>
    <s v="Not Available"/>
    <s v="Alarm"/>
    <s v="97800"/>
    <d v="2024-12-03T00:00:00"/>
    <n v="12"/>
    <s v="Dec"/>
    <s v="178876"/>
    <s v="Justin Mercer"/>
    <s v="491"/>
    <n v="2450"/>
    <n v="7"/>
    <n v="6860"/>
    <n v="980"/>
    <n v="0.35"/>
    <n v="2401"/>
    <n v="0.35"/>
    <s v="₹7 K"/>
  </r>
  <r>
    <s v="Haryana"/>
    <s v="Faridabad"/>
    <s v="Men"/>
    <s v="T-Shirts"/>
    <s v="28"/>
    <s v="434195"/>
    <s v="Rented"/>
    <d v="2020-07-14T00:00:00"/>
    <n v="950"/>
    <s v="Jose Gomez"/>
    <s v="M80"/>
    <s v="2158 Tran Hill Stewartport, RI 93029"/>
    <s v="Landline"/>
    <s v="3551204713"/>
    <s v="11 AM - 8 PM"/>
    <n v="19"/>
    <s v="Not Available"/>
    <s v="None"/>
    <s v="59545"/>
    <d v="2024-12-03T00:00:00"/>
    <n v="12"/>
    <s v="Dec"/>
    <s v="256723"/>
    <s v="Crystal Hernandez"/>
    <s v="511"/>
    <n v="2325"/>
    <n v="4"/>
    <n v="3720"/>
    <n v="930"/>
    <n v="0.22"/>
    <n v="818.4"/>
    <n v="0.22"/>
    <s v="₹4 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D5DD61-3D2E-4DC9-9B2B-B905275A46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33">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 showAll="0"/>
    <pivotField showAll="0"/>
    <pivotField showAll="0"/>
    <pivotField showAll="0"/>
    <pivotField numFmtId="10" showAll="0"/>
    <pivotField numFmtId="2" showAll="0"/>
    <pivotField showAll="0"/>
    <pivotField showAll="0"/>
  </pivotFields>
  <rowItems count="1">
    <i/>
  </rowItems>
  <colItems count="1">
    <i/>
  </colItems>
  <dataFields count="1">
    <dataField name="Count of Order ID"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526C00-6D31-4CBA-83DB-4EFE766BD1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3">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dataField="1" showAll="0"/>
    <pivotField showAll="0"/>
    <pivotField numFmtId="10" showAll="0"/>
    <pivotField numFmtId="2" showAll="0"/>
    <pivotField showAll="0"/>
    <pivotField showAll="0"/>
  </pivotFields>
  <rowItems count="1">
    <i/>
  </rowItems>
  <colItems count="1">
    <i/>
  </colItems>
  <dataFields count="1">
    <dataField name="Sum of Sales"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F5E89-DE70-4ED6-9F25-CFA42C261BB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33">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pivotField numFmtId="10" showAll="0"/>
    <pivotField numFmtId="2" showAll="0"/>
    <pivotField showAll="0"/>
    <pivotField showAll="0"/>
  </pivotFields>
  <rowItems count="1">
    <i/>
  </rowItems>
  <colItems count="1">
    <i/>
  </colItems>
  <dataFields count="1">
    <dataField name="Sum of Quantity"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164DA5-CB11-44FA-A9DB-F4C62164D75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ssumed margin" fld="0" subtotal="average" baseField="0" baseItem="0" numFmtId="1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ssumed margi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33D8EC-96EF-462E-B4B8-94B4BE02E80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tore Numb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5C4BF4-4C2B-4843-8EC1-2D99606C5212}" name="PivotTable1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7:B32"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2"/>
  </rowFields>
  <rowItems count="25">
    <i>
      <x/>
    </i>
    <i r="1">
      <x v="4"/>
    </i>
    <i>
      <x v="1"/>
    </i>
    <i r="1">
      <x v="3"/>
    </i>
    <i>
      <x v="2"/>
    </i>
    <i r="1">
      <x v="7"/>
    </i>
    <i>
      <x v="3"/>
    </i>
    <i r="1">
      <x/>
    </i>
    <i>
      <x v="4"/>
    </i>
    <i r="1">
      <x v="8"/>
    </i>
    <i>
      <x v="5"/>
    </i>
    <i r="1">
      <x v="6"/>
    </i>
    <i>
      <x v="6"/>
    </i>
    <i r="1">
      <x v="5"/>
    </i>
    <i>
      <x v="7"/>
    </i>
    <i r="1">
      <x v="1"/>
    </i>
    <i>
      <x v="8"/>
    </i>
    <i r="1">
      <x v="11"/>
    </i>
    <i>
      <x v="9"/>
    </i>
    <i r="1">
      <x v="10"/>
    </i>
    <i>
      <x v="10"/>
    </i>
    <i r="1">
      <x v="9"/>
    </i>
    <i>
      <x v="11"/>
    </i>
    <i r="1">
      <x v="2"/>
    </i>
    <i t="grand">
      <x/>
    </i>
  </rowItems>
  <colItems count="1">
    <i/>
  </colItems>
  <dataFields count="1">
    <dataField name="Sum of Sales" fld="0" baseField="0" baseItem="0"/>
  </dataFields>
  <chartFormats count="2">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85765D-E20F-43AB-9892-F3A1EB1ABAC1}"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tore Number" fld="0" subtotal="count" baseField="0" baseItem="0">
      <extLst>
        <ext xmlns:x15="http://schemas.microsoft.com/office/spreadsheetml/2010/11/main" uri="{FABC7310-3BB5-11E1-824E-6D434824019B}">
          <x15:dataField isCountDistinct="1"/>
        </ext>
      </extLst>
    </dataField>
  </dataField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Store Number"/>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AC70A3-DCF5-4777-BFEF-ACF2EF6DD8CE}"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Sales" fld="1"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673D91-D702-485B-B9BE-84535CBFDFC7}" name="PivotTable1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4A8A73-B8D7-4C28-BE7D-AC880DFF4946}"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 firstHeaderRow="1" firstDataRow="1" firstDataCol="1"/>
  <pivotFields count="2">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Sales" fld="1" baseField="0" baseItem="0"/>
  </dataField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5380AD-E79D-4AA1-BE7F-D988AF4EF14E}"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46" firstHeaderRow="1" firstDataRow="1" firstDataCol="1"/>
  <pivotFields count="3">
    <pivotField axis="axisRow" allDrilled="1" subtotalTop="0" showAll="0" dataSourceSort="1"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pivotField>
    <pivotField dataField="1" subtotalTop="0" showAll="0" defaultSubtotal="0"/>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Sales" fld="1" baseField="0" baseItem="0"/>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A08322-6BA7-4BE8-86B7-342B1CA10149}" name="PivotTable1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5" firstHeaderRow="1" firstDataRow="1" firstDataCol="1"/>
  <pivotFields count="3">
    <pivotField axis="axisRow" allDrilled="1" subtotalTop="0" showAll="0" sortType="descending"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3">
    <i>
      <x v="8"/>
    </i>
    <i>
      <x v="33"/>
    </i>
    <i>
      <x v="6"/>
    </i>
    <i>
      <x v="4"/>
    </i>
    <i>
      <x v="15"/>
    </i>
    <i>
      <x v="1"/>
    </i>
    <i>
      <x v="12"/>
    </i>
    <i>
      <x v="25"/>
    </i>
    <i>
      <x v="28"/>
    </i>
    <i>
      <x v="7"/>
    </i>
    <i>
      <x v="22"/>
    </i>
    <i>
      <x v="20"/>
    </i>
    <i>
      <x v="23"/>
    </i>
    <i>
      <x v="34"/>
    </i>
    <i>
      <x v="16"/>
    </i>
    <i>
      <x v="9"/>
    </i>
    <i>
      <x v="41"/>
    </i>
    <i>
      <x v="37"/>
    </i>
    <i>
      <x v="2"/>
    </i>
    <i>
      <x v="40"/>
    </i>
    <i>
      <x v="30"/>
    </i>
    <i>
      <x v="11"/>
    </i>
    <i>
      <x v="21"/>
    </i>
    <i>
      <x v="19"/>
    </i>
    <i>
      <x v="14"/>
    </i>
    <i>
      <x v="10"/>
    </i>
    <i>
      <x v="35"/>
    </i>
    <i>
      <x v="39"/>
    </i>
    <i>
      <x v="31"/>
    </i>
    <i>
      <x v="32"/>
    </i>
    <i>
      <x v="29"/>
    </i>
    <i>
      <x v="3"/>
    </i>
    <i>
      <x v="38"/>
    </i>
    <i>
      <x v="5"/>
    </i>
    <i>
      <x v="27"/>
    </i>
    <i>
      <x v="26"/>
    </i>
    <i>
      <x v="17"/>
    </i>
    <i>
      <x v="36"/>
    </i>
    <i>
      <x/>
    </i>
    <i>
      <x v="18"/>
    </i>
    <i>
      <x v="13"/>
    </i>
    <i>
      <x v="24"/>
    </i>
    <i t="grand">
      <x/>
    </i>
  </rowItems>
  <colItems count="1">
    <i/>
  </colItems>
  <dataFields count="1">
    <dataField name="Sum of Sales" fld="1" baseField="0" baseItem="0"/>
  </dataField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4407588-A468-4B9B-9DA0-5ABF83E48E2F}" name="PivotTable1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4" firstHeaderRow="1" firstDataRow="1" firstDataCol="1"/>
  <pivotFields count="3">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allDrilled="1" subtotalTop="0" showAll="0" dataSourceSort="1" defaultSubtotal="0" defaultAttributeDrillState="1"/>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Sales" fld="1" baseField="0" baseItem="0"/>
  </dataFields>
  <chartFormats count="1">
    <chartFormat chart="6" format="0"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F54BD5-00D8-4151-A03E-DD3BF2E3BF8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9"/>
    </i>
    <i>
      <x v="2"/>
    </i>
    <i>
      <x v="1"/>
    </i>
    <i>
      <x v="6"/>
    </i>
    <i>
      <x/>
    </i>
    <i>
      <x v="5"/>
    </i>
    <i>
      <x v="7"/>
    </i>
    <i>
      <x v="8"/>
    </i>
    <i>
      <x v="3"/>
    </i>
    <i t="grand">
      <x/>
    </i>
  </rowItems>
  <colItems count="1">
    <i/>
  </colItems>
  <dataFields count="1">
    <dataField name="Sum of Sales" fld="1"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75FD1E0-938D-4277-A99B-0058CAA0268B}"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5" firstHeaderRow="1" firstDataRow="1" firstDataCol="1"/>
  <pivotFields count="2">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2">
    <i>
      <x v="14"/>
    </i>
    <i>
      <x v="19"/>
    </i>
    <i>
      <x v="7"/>
    </i>
    <i>
      <x v="17"/>
    </i>
    <i>
      <x v="11"/>
    </i>
    <i>
      <x v="13"/>
    </i>
    <i>
      <x v="18"/>
    </i>
    <i>
      <x v="5"/>
    </i>
    <i>
      <x v="4"/>
    </i>
    <i>
      <x v="20"/>
    </i>
    <i>
      <x v="10"/>
    </i>
    <i>
      <x v="9"/>
    </i>
    <i>
      <x v="8"/>
    </i>
    <i>
      <x/>
    </i>
    <i>
      <x v="2"/>
    </i>
    <i>
      <x v="1"/>
    </i>
    <i>
      <x v="16"/>
    </i>
    <i>
      <x v="6"/>
    </i>
    <i>
      <x v="15"/>
    </i>
    <i>
      <x v="3"/>
    </i>
    <i>
      <x v="12"/>
    </i>
    <i t="grand">
      <x/>
    </i>
  </rowItems>
  <colItems count="1">
    <i/>
  </colItems>
  <dataFields count="1">
    <dataField name="Sum of Sales" fld="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E784CE-E5E1-4C68-9514-EF6F32E3C466}"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E5C169-89E8-4BE6-8429-9D2C80FCD61A}"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790266-E895-4A3F-83C6-2B286041A38C}" name="PivotTable2"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6"/>
  </dataFields>
  <formats count="1">
    <format dxfId="2">
      <pivotArea outline="0" collapsedLevelsAreSubtotals="1" fieldPosition="0"/>
    </format>
  </formats>
  <pivotHierarchies count="43">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udioDASH.xlsx!Zudio_sales_data">
        <x15:activeTabTopLevelEntity name="[Zudio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6ADB177B-5E07-4797-A084-9D4101D684FF}" autoFormatId="16" applyNumberFormats="0" applyBorderFormats="0" applyFontFormats="0" applyPatternFormats="0" applyAlignmentFormats="0" applyWidthHeightFormats="0">
  <queryTableRefresh nextId="34">
    <queryTableFields count="33">
      <queryTableField id="1" name="State" tableColumnId="1"/>
      <queryTableField id="2" name="City" tableColumnId="2"/>
      <queryTableField id="3" name="Category" tableColumnId="3"/>
      <queryTableField id="4" name="Clothing Type" tableColumnId="4"/>
      <queryTableField id="5" name="Store Number" tableColumnId="5"/>
      <queryTableField id="6" name="Postal Code" tableColumnId="6"/>
      <queryTableField id="7" name="Store Type" tableColumnId="7"/>
      <queryTableField id="8" name="Store Open Date" tableColumnId="8"/>
      <queryTableField id="9" name="Selling Area Size" tableColumnId="9"/>
      <queryTableField id="10" name="Store Manager" tableColumnId="10"/>
      <queryTableField id="11" name="Manager ID" tableColumnId="11"/>
      <queryTableField id="12" name="Store Address" tableColumnId="12"/>
      <queryTableField id="13" name="Contact Information" tableColumnId="13"/>
      <queryTableField id="14" name="Operating Hours" tableColumnId="14"/>
      <queryTableField id="15" name="Staff Count" tableColumnId="15"/>
      <queryTableField id="16" name="Parking Availability" tableColumnId="16"/>
      <queryTableField id="17" name="Security Features" tableColumnId="17"/>
      <queryTableField id="18" name="Order ID" tableColumnId="18"/>
      <queryTableField id="19" name="Order Date" tableColumnId="19"/>
      <queryTableField id="20" name="Month" tableColumnId="20"/>
      <queryTableField id="21" name="Customer ID" tableColumnId="21"/>
      <queryTableField id="22" name="Customer Name" tableColumnId="22"/>
      <queryTableField id="23" name="Product ID" tableColumnId="23"/>
      <queryTableField id="24" name="Price" tableColumnId="24"/>
      <queryTableField id="25" name="Quantity" tableColumnId="25"/>
      <queryTableField id="26" name="Sales" tableColumnId="26"/>
      <queryTableField id="27" name="Digits" tableColumnId="27"/>
      <queryTableField id="28" name="CleanDigits" tableColumnId="28"/>
      <queryTableField id="29" name="Length" tableColumnId="29"/>
      <queryTableField id="30" name="Mobile Check" tableColumnId="30"/>
      <queryTableField id="31" name="Landline Check" tableColumnId="31"/>
      <queryTableField id="32" name="Contact Type" tableColumnId="32"/>
      <queryTableField id="33" name="Final Contact"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E21BFF0-21BD-42F6-AC27-DA531790E9D7}" autoFormatId="16" applyNumberFormats="0" applyBorderFormats="0" applyFontFormats="0" applyPatternFormats="0" applyAlignmentFormats="0" applyWidthHeightFormats="0">
  <queryTableRefresh nextId="35" unboundColumnsRight="1">
    <queryTableFields count="33">
      <queryTableField id="1" name="State" tableColumnId="1"/>
      <queryTableField id="2" name="City" tableColumnId="2"/>
      <queryTableField id="3" name="Category" tableColumnId="3"/>
      <queryTableField id="4" name="Clothing Type" tableColumnId="4"/>
      <queryTableField id="5" name="Store Number" tableColumnId="5"/>
      <queryTableField id="6" name="Postal Code" tableColumnId="6"/>
      <queryTableField id="7" name="Store Type" tableColumnId="7"/>
      <queryTableField id="8" name="Store Open Date" tableColumnId="8"/>
      <queryTableField id="9" name="Selling Area Size" tableColumnId="9"/>
      <queryTableField id="10" name="Store Manager" tableColumnId="10"/>
      <queryTableField id="11" name="Manager ID" tableColumnId="11"/>
      <queryTableField id="12" name="Store Address" tableColumnId="12"/>
      <queryTableField id="13" name="Contact Type" tableColumnId="13"/>
      <queryTableField id="14" name="Final Contact" tableColumnId="14"/>
      <queryTableField id="15" name="Operating Hours" tableColumnId="15"/>
      <queryTableField id="16" name="Staff Count" tableColumnId="16"/>
      <queryTableField id="17" name="Parking Availability" tableColumnId="17"/>
      <queryTableField id="18" name="Security Features" tableColumnId="18"/>
      <queryTableField id="19" name="Order ID" tableColumnId="19"/>
      <queryTableField id="20" name="Order Date" tableColumnId="20"/>
      <queryTableField id="29" name="Month No" tableColumnId="29"/>
      <queryTableField id="21" name="Month" tableColumnId="21"/>
      <queryTableField id="22" name="Customer ID" tableColumnId="22"/>
      <queryTableField id="23" name="Customer Name" tableColumnId="23"/>
      <queryTableField id="24" name="Product ID" tableColumnId="24"/>
      <queryTableField id="25" name="Price" tableColumnId="25"/>
      <queryTableField id="26" name="Quantity" tableColumnId="26"/>
      <queryTableField id="27" name="Sales" tableColumnId="27"/>
      <queryTableField id="28" name="Order Value avg" tableColumnId="28"/>
      <queryTableField id="32" name="Assumed margin" tableColumnId="31"/>
      <queryTableField id="33" name="Estimated profit" tableColumnId="32"/>
      <queryTableField id="34" name="Profit margin" tableColumnId="33"/>
      <queryTableField id="31" dataBound="0"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194BEA-06A4-41B2-A261-28970BF58FE9}" sourceName="[Zudio_sales_data].[Month]">
  <pivotTables>
    <pivotTable tabId="15" name="PivotTable12"/>
    <pivotTable tabId="16" name="PivotTable13"/>
    <pivotTable tabId="19" name="PivotTable16"/>
    <pivotTable tabId="15" name="PivotTable11"/>
    <pivotTable tabId="15" name="PivotTable3"/>
    <pivotTable tabId="18" name="PivotTable15"/>
    <pivotTable tabId="21" name="PivotTable18"/>
    <pivotTable tabId="20" name="PivotTable17"/>
    <pivotTable tabId="17" name="PivotTable14"/>
    <pivotTable tabId="15" name="PivotTable1"/>
    <pivotTable tabId="23" name="PivotTable2"/>
    <pivotTable tabId="23" name="PivotTable3"/>
    <pivotTable tabId="23" name="PivotTable4"/>
    <pivotTable tabId="25" name="PivotTable6"/>
  </pivotTables>
  <data>
    <olap pivotCacheId="1239605239">
      <levels count="2">
        <level uniqueName="[Zudio_sales_data].[Month].[(All)]" sourceCaption="(All)" count="0"/>
        <level uniqueName="[Zudio_sales_data].[Month].[Month]" sourceCaption="Month" count="12">
          <ranges>
            <range startItem="0">
              <i n="[Zudio_sales_data].[Month].&amp;[Apr]" c="Apr"/>
              <i n="[Zudio_sales_data].[Month].&amp;[Aug]" c="Aug"/>
              <i n="[Zudio_sales_data].[Month].&amp;[Dec]" c="Dec"/>
              <i n="[Zudio_sales_data].[Month].&amp;[Feb]" c="Feb"/>
              <i n="[Zudio_sales_data].[Month].&amp;[Jan]" c="Jan"/>
              <i n="[Zudio_sales_data].[Month].&amp;[Jul]" c="Jul"/>
              <i n="[Zudio_sales_data].[Month].&amp;[Jun]" c="Jun"/>
              <i n="[Zudio_sales_data].[Month].&amp;[Mar]" c="Mar"/>
              <i n="[Zudio_sales_data].[Month].&amp;[May]" c="May"/>
              <i n="[Zudio_sales_data].[Month].&amp;[Nov]" c="Nov"/>
              <i n="[Zudio_sales_data].[Month].&amp;[Oct]" c="Oct"/>
              <i n="[Zudio_sales_data].[Month].&amp;[Sep]" c="Sep"/>
            </range>
          </ranges>
        </level>
      </levels>
      <selections count="1">
        <selection n="[Zudio_sales_data].[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B6CADF-5E2A-48F3-89B1-1BCF014D53AC}" sourceName="[Zudio_sales_data].[Category]">
  <pivotTables>
    <pivotTable tabId="16" name="PivotTable13"/>
    <pivotTable tabId="19" name="PivotTable16"/>
    <pivotTable tabId="15" name="PivotTable11"/>
    <pivotTable tabId="15" name="PivotTable12"/>
    <pivotTable tabId="15" name="PivotTable3"/>
    <pivotTable tabId="18" name="PivotTable15"/>
    <pivotTable tabId="21" name="PivotTable18"/>
    <pivotTable tabId="20" name="PivotTable17"/>
    <pivotTable tabId="17" name="PivotTable14"/>
    <pivotTable tabId="15" name="PivotTable1"/>
    <pivotTable tabId="23" name="PivotTable2"/>
    <pivotTable tabId="23" name="PivotTable3"/>
    <pivotTable tabId="23" name="PivotTable4"/>
    <pivotTable tabId="25" name="PivotTable6"/>
  </pivotTables>
  <data>
    <olap pivotCacheId="1239605239">
      <levels count="2">
        <level uniqueName="[Zudio_sales_data].[Category].[(All)]" sourceCaption="(All)" count="0"/>
        <level uniqueName="[Zudio_sales_data].[Category].[Category]" sourceCaption="Category" count="3">
          <ranges>
            <range startItem="0">
              <i n="[Zudio_sales_data].[Category].&amp;[Kids]" c="Kids"/>
              <i n="[Zudio_sales_data].[Category].&amp;[Men]" c="Men"/>
              <i n="[Zudio_sales_data].[Category].&amp;[Women]" c="Women"/>
            </range>
          </ranges>
        </level>
      </levels>
      <selections count="1">
        <selection n="[Zudio_sales_data].[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6C96233-F21E-4903-8307-D5003AB154D8}" sourceName="[Zudio_sales_data].[State]">
  <pivotTables>
    <pivotTable tabId="18" name="PivotTable15"/>
    <pivotTable tabId="16" name="PivotTable13"/>
    <pivotTable tabId="19" name="PivotTable16"/>
    <pivotTable tabId="15" name="PivotTable11"/>
    <pivotTable tabId="15" name="PivotTable12"/>
    <pivotTable tabId="15" name="PivotTable3"/>
    <pivotTable tabId="21" name="PivotTable18"/>
    <pivotTable tabId="20" name="PivotTable17"/>
    <pivotTable tabId="17" name="PivotTable14"/>
    <pivotTable tabId="15" name="PivotTable1"/>
    <pivotTable tabId="23" name="PivotTable2"/>
    <pivotTable tabId="23" name="PivotTable3"/>
    <pivotTable tabId="23" name="PivotTable4"/>
    <pivotTable tabId="25" name="PivotTable6"/>
  </pivotTables>
  <data>
    <olap pivotCacheId="2070231508">
      <levels count="2">
        <level uniqueName="[Zudio_sales_data].[State].[(All)]" sourceCaption="(All)" count="0"/>
        <level uniqueName="[Zudio_sales_data].[State].[State]" sourceCaption="State" count="21">
          <ranges>
            <range startItem="0">
              <i n="[Zudio_sales_data].[State].&amp;[Andhra Pradesh]" c="Andhra Pradesh"/>
              <i n="[Zudio_sales_data].[State].&amp;[Assam]" c="Assam"/>
              <i n="[Zudio_sales_data].[State].&amp;[Bihar]" c="Bihar"/>
              <i n="[Zudio_sales_data].[State].&amp;[Chandigarh]" c="Chandigarh"/>
              <i n="[Zudio_sales_data].[State].&amp;[Chhattisgarh]" c="Chhattisgarh"/>
              <i n="[Zudio_sales_data].[State].&amp;[Delhi]" c="Delhi"/>
              <i n="[Zudio_sales_data].[State].&amp;[Goa]" c="Goa"/>
              <i n="[Zudio_sales_data].[State].&amp;[Gujarat]" c="Gujarat"/>
              <i n="[Zudio_sales_data].[State].&amp;[Haryana]" c="Haryana"/>
              <i n="[Zudio_sales_data].[State].&amp;[Jammu and Kashmir]" c="Jammu and Kashmir"/>
              <i n="[Zudio_sales_data].[State].&amp;[Jharkhand]" c="Jharkhand"/>
              <i n="[Zudio_sales_data].[State].&amp;[Karnataka]" c="Karnataka"/>
              <i n="[Zudio_sales_data].[State].&amp;[Kerala]" c="Kerala"/>
              <i n="[Zudio_sales_data].[State].&amp;[Madhya Pradesh]" c="Madhya Pradesh"/>
              <i n="[Zudio_sales_data].[State].&amp;[Maharashtra]" c="Maharashtra"/>
              <i n="[Zudio_sales_data].[State].&amp;[Puducherry]" c="Puducherry"/>
              <i n="[Zudio_sales_data].[State].&amp;[Rajasthan]" c="Rajasthan"/>
              <i n="[Zudio_sales_data].[State].&amp;[Tamil Nadu]" c="Tamil Nadu"/>
              <i n="[Zudio_sales_data].[State].&amp;[Telangana]" c="Telangana"/>
              <i n="[Zudio_sales_data].[State].&amp;[Uttar Pradesh]" c="Uttar Pradesh"/>
              <i n="[Zudio_sales_data].[State].&amp;[West Bengal]" c="West Bengal"/>
            </range>
          </ranges>
        </level>
      </levels>
      <selections count="1">
        <selection n="[Zudio_sales_data].[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7B7ECD1-CAFB-48DF-9274-7FDF401EFA51}" cache="Slicer_Month" caption="Month" startItem="1"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662EBC8-159C-440C-8F92-D9DE6489B9A9}" cache="Slicer_Category" caption="Catego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EEFA3CA-525D-4CEF-9267-2950EC917C6A}" cache="Slicer_State" caption="Stat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8B905A8-C497-49C8-B4F3-9A883AADCD20}" cache="Slicer_Month" caption="Month" level="1" rowHeight="234950"/>
  <slicer name="Category 1" xr10:uid="{428F4EF0-2BB4-4A31-841C-9340EE56F411}" cache="Slicer_Category" caption="Category" level="1" rowHeight="234950"/>
  <slicer name="State 1" xr10:uid="{9EF3171A-75D2-4BB4-9BBF-4C6D04103342}" cache="Slicer_State" caption="Stat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91898B-B20C-4F95-93AD-219B6E4AFC3D}" name="Zudio_sales_data__2" displayName="Zudio_sales_data__2" ref="A1:AG2780" tableType="queryTable" totalsRowShown="0">
  <autoFilter ref="A1:AG2780" xr:uid="{0B91898B-B20C-4F95-93AD-219B6E4AFC3D}"/>
  <tableColumns count="33">
    <tableColumn id="1" xr3:uid="{7EB48152-91DA-4CDD-9AF6-AC65295D26F7}" uniqueName="1" name="State" queryTableFieldId="1" dataDxfId="53"/>
    <tableColumn id="2" xr3:uid="{29EE58E7-0B43-49C4-A2F5-626C48C87594}" uniqueName="2" name="City" queryTableFieldId="2" dataDxfId="52"/>
    <tableColumn id="3" xr3:uid="{B3A45682-D1A5-479E-B9B2-F079F163ED23}" uniqueName="3" name="Category" queryTableFieldId="3" dataDxfId="51"/>
    <tableColumn id="4" xr3:uid="{6D91EB1A-6ECD-44F1-9BD9-8EE3F49B4CE9}" uniqueName="4" name="Clothing Type" queryTableFieldId="4" dataDxfId="50"/>
    <tableColumn id="5" xr3:uid="{504D7164-408B-44BE-8082-05C93BB5215B}" uniqueName="5" name="Store Number" queryTableFieldId="5" dataDxfId="49"/>
    <tableColumn id="6" xr3:uid="{A764F799-EED7-4327-92D8-2CC5B75EC6CC}" uniqueName="6" name="Postal Code" queryTableFieldId="6" dataDxfId="48"/>
    <tableColumn id="7" xr3:uid="{57B194B9-5D2F-414C-AA84-BEF3A52EE9D2}" uniqueName="7" name="Store Type" queryTableFieldId="7" dataDxfId="47"/>
    <tableColumn id="8" xr3:uid="{D54D33E1-3E4D-46F0-B6A6-8655F614BD62}" uniqueName="8" name="Store Open Date" queryTableFieldId="8" dataDxfId="46"/>
    <tableColumn id="9" xr3:uid="{160B1BB9-7B9B-4DF8-A9DA-79546DA6F88F}" uniqueName="9" name="Selling Area Size" queryTableFieldId="9"/>
    <tableColumn id="10" xr3:uid="{55CB81EA-D575-4327-9E31-33E738AA0BCC}" uniqueName="10" name="Store Manager" queryTableFieldId="10" dataDxfId="45"/>
    <tableColumn id="11" xr3:uid="{CF6364B3-4898-4AD9-8ABC-55031B9C8A33}" uniqueName="11" name="Manager ID" queryTableFieldId="11" dataDxfId="44"/>
    <tableColumn id="12" xr3:uid="{62C36477-0CE5-4310-B623-3319D69F2A17}" uniqueName="12" name="Store Address" queryTableFieldId="12" dataDxfId="43"/>
    <tableColumn id="13" xr3:uid="{A77C889B-6485-4D31-97B6-6BC3580CFDDB}" uniqueName="13" name="Contact Information" queryTableFieldId="13" dataDxfId="42"/>
    <tableColumn id="14" xr3:uid="{F7EFE8D5-3C1B-4992-8AF7-89621279ECCD}" uniqueName="14" name="Operating Hours" queryTableFieldId="14" dataDxfId="41"/>
    <tableColumn id="15" xr3:uid="{D75344B0-5A9D-4026-83D8-6F0FE1CE8D74}" uniqueName="15" name="Staff Count" queryTableFieldId="15"/>
    <tableColumn id="16" xr3:uid="{88119F1A-07CD-4007-B745-DBBC791005A8}" uniqueName="16" name="Parking Availability" queryTableFieldId="16" dataDxfId="40"/>
    <tableColumn id="17" xr3:uid="{97F32880-6515-43C6-82B3-51D060E3D4A0}" uniqueName="17" name="Security Features" queryTableFieldId="17" dataDxfId="39"/>
    <tableColumn id="18" xr3:uid="{0D17DFD0-8C98-4EFF-84D4-2D5EC5AFC35A}" uniqueName="18" name="Order ID" queryTableFieldId="18" dataDxfId="38"/>
    <tableColumn id="19" xr3:uid="{473142BE-42C8-4596-976C-7753CA785552}" uniqueName="19" name="Order Date" queryTableFieldId="19" dataDxfId="37"/>
    <tableColumn id="20" xr3:uid="{5C12E42E-C854-4994-9DAD-F94041745730}" uniqueName="20" name="Month" queryTableFieldId="20" dataDxfId="36"/>
    <tableColumn id="21" xr3:uid="{C34BD8A2-AE05-4AAB-9C85-3FC2B6EB24FB}" uniqueName="21" name="Customer ID" queryTableFieldId="21" dataDxfId="35"/>
    <tableColumn id="22" xr3:uid="{73A90321-55EE-4B80-B33C-50A59236AD8E}" uniqueName="22" name="Customer Name" queryTableFieldId="22" dataDxfId="34"/>
    <tableColumn id="23" xr3:uid="{85594841-5334-4544-AC86-EFB80F67DF13}" uniqueName="23" name="Product ID" queryTableFieldId="23" dataDxfId="33"/>
    <tableColumn id="24" xr3:uid="{EBC1002F-54F9-45F1-AA11-8E7E66616004}" uniqueName="24" name="Price" queryTableFieldId="24"/>
    <tableColumn id="25" xr3:uid="{70082B8F-F2A0-4029-BAAC-A100DA7B9F47}" uniqueName="25" name="Quantity" queryTableFieldId="25"/>
    <tableColumn id="26" xr3:uid="{2FCC7499-683F-40A7-87F2-0B5B4E601D87}" uniqueName="26" name="Sales" queryTableFieldId="26"/>
    <tableColumn id="27" xr3:uid="{10933FF0-AB52-4934-8F43-19FB365EEEBD}" uniqueName="27" name="Digits" queryTableFieldId="27"/>
    <tableColumn id="28" xr3:uid="{55F5F330-3C30-4E25-A5A3-9A5ACAF3FDC5}" uniqueName="28" name="CleanDigits" queryTableFieldId="28"/>
    <tableColumn id="29" xr3:uid="{5BF5C933-623A-4BF9-8085-6740B14A6DEB}" uniqueName="29" name="Length" queryTableFieldId="29"/>
    <tableColumn id="30" xr3:uid="{0A4050DC-B0E7-4F24-9BD8-1A2908983DB8}" uniqueName="30" name="Mobile Check" queryTableFieldId="30"/>
    <tableColumn id="31" xr3:uid="{2BF63784-9009-4471-9288-05A0ED99B43E}" uniqueName="31" name="Landline Check" queryTableFieldId="31"/>
    <tableColumn id="32" xr3:uid="{59B14E62-3F11-484D-9BC0-704D34837B47}" uniqueName="32" name="Contact Type" queryTableFieldId="32"/>
    <tableColumn id="33" xr3:uid="{6AAFADA3-6D2C-4376-B920-9543C7530B40}" uniqueName="33" name="Final Contact"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766628-210C-4BC3-A195-B7D56EC63870}" name="Zudio_sales_data" displayName="Zudio_sales_data" ref="A1:AG2780" tableType="queryTable" totalsRowShown="0">
  <autoFilter ref="A1:AG2780" xr:uid="{2B766628-210C-4BC3-A195-B7D56EC63870}"/>
  <sortState xmlns:xlrd2="http://schemas.microsoft.com/office/spreadsheetml/2017/richdata2" ref="A2:AG2780">
    <sortCondition ref="V2:V2780" customList="Jan,Feb,Mar,Apr,May,Jun,Jul,Aug,Sep,Oct,Nov,Dec"/>
  </sortState>
  <tableColumns count="33">
    <tableColumn id="1" xr3:uid="{1243ED35-BBB0-4E5B-B1A7-F4FB7B3D3F45}" uniqueName="1" name="State" queryTableFieldId="1" dataDxfId="29"/>
    <tableColumn id="2" xr3:uid="{FC561B50-64C3-4DEA-A222-BD20A8D53227}" uniqueName="2" name="City" queryTableFieldId="2" dataDxfId="28"/>
    <tableColumn id="3" xr3:uid="{E6A65F8F-7DA4-4EF5-A39D-940D98C9451C}" uniqueName="3" name="Category" queryTableFieldId="3" dataDxfId="27"/>
    <tableColumn id="4" xr3:uid="{DBE0960B-F7ED-4BDB-BE07-0140A8FFCB18}" uniqueName="4" name="Clothing Type" queryTableFieldId="4" dataDxfId="26"/>
    <tableColumn id="5" xr3:uid="{9782A655-F0B4-45B4-A83E-980935D66072}" uniqueName="5" name="Store Number" queryTableFieldId="5" dataDxfId="25"/>
    <tableColumn id="6" xr3:uid="{1BC7CF7C-D4F6-4591-9B17-DD542141AEEC}" uniqueName="6" name="Postal Code" queryTableFieldId="6" dataDxfId="24"/>
    <tableColumn id="7" xr3:uid="{325E2F72-CFC4-4E29-B9AF-87F5B07A7B72}" uniqueName="7" name="Store Type" queryTableFieldId="7" dataDxfId="23"/>
    <tableColumn id="8" xr3:uid="{6FD5B380-EC51-4B93-91E1-CB4CFCEDDBDD}" uniqueName="8" name="Store Open Date" queryTableFieldId="8" dataDxfId="22"/>
    <tableColumn id="9" xr3:uid="{3AA1899C-97DF-4892-A775-85D2BB2FC4B6}" uniqueName="9" name="Selling Area Size" queryTableFieldId="9"/>
    <tableColumn id="10" xr3:uid="{044394A6-3893-4C27-8E74-6630B732140F}" uniqueName="10" name="Store Manager" queryTableFieldId="10" dataDxfId="21"/>
    <tableColumn id="11" xr3:uid="{0F67A05F-B782-482B-96E2-7AA58BA3FB34}" uniqueName="11" name="Manager ID" queryTableFieldId="11" dataDxfId="20"/>
    <tableColumn id="12" xr3:uid="{94A7BAF8-2419-446D-8E13-3463BBD479C5}" uniqueName="12" name="Store Address" queryTableFieldId="12" dataDxfId="19"/>
    <tableColumn id="13" xr3:uid="{E319490B-D663-44BC-B612-4DCDD8F522A0}" uniqueName="13" name="Contact Type" queryTableFieldId="13"/>
    <tableColumn id="14" xr3:uid="{C6109C62-3691-4480-A53B-71DBD67DB1E3}" uniqueName="14" name="Final Contact" queryTableFieldId="14"/>
    <tableColumn id="15" xr3:uid="{9C235D78-8C05-4F6A-BED4-E3A716CF9CDE}" uniqueName="15" name="Operating Hours" queryTableFieldId="15" dataDxfId="18"/>
    <tableColumn id="16" xr3:uid="{420F5FA5-FD50-4D3C-8E05-D34A2A987BB5}" uniqueName="16" name="Staff Count" queryTableFieldId="16"/>
    <tableColumn id="17" xr3:uid="{77E246E1-FF22-4A7B-8FB5-74F1D0A9468A}" uniqueName="17" name="Parking Availability" queryTableFieldId="17" dataDxfId="17"/>
    <tableColumn id="18" xr3:uid="{15632CA1-2E4C-4549-AB6F-8D133609F524}" uniqueName="18" name="Security Features" queryTableFieldId="18" dataDxfId="16"/>
    <tableColumn id="19" xr3:uid="{2042E414-D13D-4064-AEE6-61E948049E4C}" uniqueName="19" name="Order ID" queryTableFieldId="19" dataDxfId="15"/>
    <tableColumn id="20" xr3:uid="{851F940E-B25F-416B-954A-621CC6F836E4}" uniqueName="20" name="Order Date" queryTableFieldId="20" dataDxfId="14"/>
    <tableColumn id="29" xr3:uid="{E2A2A4F8-8824-470C-B8C6-304AA2703105}" uniqueName="29" name="Month No" queryTableFieldId="29"/>
    <tableColumn id="21" xr3:uid="{156E5C8A-CD67-40A8-8033-231AEA2F4AEE}" uniqueName="21" name="Month" queryTableFieldId="21" dataDxfId="13"/>
    <tableColumn id="22" xr3:uid="{BFA76906-58F0-40DD-8961-29061C136F22}" uniqueName="22" name="Customer ID" queryTableFieldId="22" dataDxfId="12"/>
    <tableColumn id="23" xr3:uid="{C9BA3395-4FE1-491F-B21A-82229CA3DF04}" uniqueName="23" name="Customer Name" queryTableFieldId="23" dataDxfId="11"/>
    <tableColumn id="24" xr3:uid="{C54DB5B9-43F7-4FAF-8E1E-68D396B34C46}" uniqueName="24" name="Product ID" queryTableFieldId="24" dataDxfId="10"/>
    <tableColumn id="25" xr3:uid="{F7EDB504-C04A-4154-A2A2-E145B228FA1A}" uniqueName="25" name="Price" queryTableFieldId="25"/>
    <tableColumn id="26" xr3:uid="{F650228C-3C19-4380-9F71-E3DF1C5660F2}" uniqueName="26" name="Quantity" queryTableFieldId="26"/>
    <tableColumn id="27" xr3:uid="{DF8B420C-65F4-4DD1-9945-8CCF09D03DF4}" uniqueName="27" name="Sales" queryTableFieldId="27"/>
    <tableColumn id="28" xr3:uid="{3A391D92-62F2-40C5-BCD5-5B40735E257E}" uniqueName="28" name="Order Value avg" queryTableFieldId="28"/>
    <tableColumn id="31" xr3:uid="{FAA5ECFD-08EC-47AF-BA14-B1877623D8E8}" uniqueName="31" name="Assumed margin" queryTableFieldId="32" dataDxfId="9"/>
    <tableColumn id="32" xr3:uid="{6E07C6D0-159A-405A-BA8F-A497F5B2F84A}" uniqueName="32" name="Estimated profit" queryTableFieldId="33" dataDxfId="8"/>
    <tableColumn id="33" xr3:uid="{1D88DC35-7682-4B78-B3FA-D2D4BB09B3F6}" uniqueName="33" name="Profit margin" queryTableFieldId="34"/>
    <tableColumn id="30" xr3:uid="{B83B78C3-6308-4E3D-B37D-F4639EE080FE}" uniqueName="30" name="Sales_Display" queryTableFieldId="31" dataDxfId="7">
      <calculatedColumnFormula>IF(AB2&gt;=100000,"₹"&amp;TEXT(AB2/100000,"0.0")&amp;" L",
IF(AB2&gt;=1000,"₹"&amp;TEXT(AB2/1000,"0")&amp;" K",
"₹"&amp;AB2))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60A29-5FB1-4DBA-BA32-35FCC414D291}" name="City_State_Master" displayName="City_State_Master" ref="A1:B43" totalsRowShown="0" headerRowDxfId="6" dataDxfId="5">
  <autoFilter ref="A1:B43" xr:uid="{89B60A29-5FB1-4DBA-BA32-35FCC414D291}"/>
  <tableColumns count="2">
    <tableColumn id="1" xr3:uid="{9CD7F87A-2D61-4884-AA06-42B5F5B0FBB6}" name="City" dataDxfId="4"/>
    <tableColumn id="2" xr3:uid="{4F73FE0B-E2AB-4D10-8430-34275C542FC1}" name="Correct Stat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6F6E9-6F52-4B8A-83BD-182B59BABD9B}">
  <dimension ref="A1:AG2780"/>
  <sheetViews>
    <sheetView topLeftCell="W1" workbookViewId="0">
      <selection activeCell="AD14" sqref="AD14"/>
    </sheetView>
  </sheetViews>
  <sheetFormatPr defaultRowHeight="14.4" x14ac:dyDescent="0.3"/>
  <cols>
    <col min="1" max="1" width="12.21875" bestFit="1" customWidth="1"/>
    <col min="2" max="2" width="13.5546875" bestFit="1" customWidth="1"/>
    <col min="3" max="3" width="10.77734375" bestFit="1" customWidth="1"/>
    <col min="4" max="4" width="14.77734375" bestFit="1" customWidth="1"/>
    <col min="5" max="5" width="15" bestFit="1" customWidth="1"/>
    <col min="6" max="6" width="13.109375" bestFit="1" customWidth="1"/>
    <col min="7" max="7" width="12.21875" bestFit="1" customWidth="1"/>
    <col min="8" max="8" width="17.109375" bestFit="1" customWidth="1"/>
    <col min="9" max="9" width="16.77734375" bestFit="1" customWidth="1"/>
    <col min="10" max="10" width="24.5546875" bestFit="1" customWidth="1"/>
    <col min="11" max="11" width="13" bestFit="1" customWidth="1"/>
    <col min="12" max="12" width="57.21875" bestFit="1" customWidth="1"/>
    <col min="13" max="13" width="20.5546875" bestFit="1" customWidth="1"/>
    <col min="14" max="14" width="17" bestFit="1" customWidth="1"/>
    <col min="15" max="15" width="12.77734375" bestFit="1" customWidth="1"/>
    <col min="16" max="16" width="19.44140625" bestFit="1" customWidth="1"/>
    <col min="17" max="17" width="17.6640625" bestFit="1" customWidth="1"/>
    <col min="18" max="18" width="10.21875" bestFit="1" customWidth="1"/>
    <col min="19" max="19" width="12.33203125" bestFit="1" customWidth="1"/>
    <col min="20" max="20" width="9.77734375" bestFit="1" customWidth="1"/>
    <col min="21" max="21" width="13.5546875" bestFit="1" customWidth="1"/>
    <col min="22" max="22" width="21.6640625" bestFit="1" customWidth="1"/>
    <col min="23" max="23" width="12.109375" bestFit="1" customWidth="1"/>
    <col min="24" max="24" width="7.33203125" bestFit="1" customWidth="1"/>
    <col min="25" max="25" width="10.5546875" bestFit="1" customWidth="1"/>
    <col min="26" max="26" width="7.44140625" bestFit="1" customWidth="1"/>
    <col min="27" max="27" width="12" bestFit="1" customWidth="1"/>
    <col min="28" max="28" width="12.44140625" bestFit="1" customWidth="1"/>
    <col min="29" max="29" width="9" bestFit="1" customWidth="1"/>
    <col min="30" max="30" width="14.6640625" bestFit="1" customWidth="1"/>
    <col min="31" max="31" width="16" bestFit="1" customWidth="1"/>
    <col min="32" max="32" width="14.33203125" bestFit="1" customWidth="1"/>
    <col min="33" max="33" width="14.109375" bestFit="1" customWidth="1"/>
  </cols>
  <sheetData>
    <row r="1" spans="1:33" x14ac:dyDescent="0.3">
      <c r="A1" t="s">
        <v>0</v>
      </c>
      <c r="B1" t="s">
        <v>1</v>
      </c>
      <c r="C1" t="s">
        <v>2</v>
      </c>
      <c r="D1" t="s">
        <v>3</v>
      </c>
      <c r="E1" t="s">
        <v>4</v>
      </c>
      <c r="F1" t="s">
        <v>5</v>
      </c>
      <c r="G1" t="s">
        <v>6</v>
      </c>
      <c r="H1" t="s">
        <v>7</v>
      </c>
      <c r="I1" t="s">
        <v>8</v>
      </c>
      <c r="J1" t="s">
        <v>9</v>
      </c>
      <c r="K1" t="s">
        <v>10</v>
      </c>
      <c r="L1" t="s">
        <v>11</v>
      </c>
      <c r="M1" t="s">
        <v>20226</v>
      </c>
      <c r="N1" t="s">
        <v>14</v>
      </c>
      <c r="O1" t="s">
        <v>15</v>
      </c>
      <c r="P1" t="s">
        <v>16</v>
      </c>
      <c r="Q1" t="s">
        <v>17</v>
      </c>
      <c r="R1" t="s">
        <v>18</v>
      </c>
      <c r="S1" t="s">
        <v>19</v>
      </c>
      <c r="T1" t="s">
        <v>20</v>
      </c>
      <c r="U1" t="s">
        <v>21</v>
      </c>
      <c r="V1" t="s">
        <v>22</v>
      </c>
      <c r="W1" t="s">
        <v>23</v>
      </c>
      <c r="X1" t="s">
        <v>24</v>
      </c>
      <c r="Y1" t="s">
        <v>25</v>
      </c>
      <c r="Z1" t="s">
        <v>26</v>
      </c>
      <c r="AA1" t="s">
        <v>20227</v>
      </c>
      <c r="AB1" t="s">
        <v>20228</v>
      </c>
      <c r="AC1" t="s">
        <v>20229</v>
      </c>
      <c r="AD1" t="s">
        <v>20230</v>
      </c>
      <c r="AE1" t="s">
        <v>20231</v>
      </c>
      <c r="AF1" t="s">
        <v>12</v>
      </c>
      <c r="AG1" t="s">
        <v>13</v>
      </c>
    </row>
    <row r="2" spans="1:33" x14ac:dyDescent="0.3">
      <c r="A2" t="s">
        <v>27</v>
      </c>
      <c r="B2" t="s">
        <v>28</v>
      </c>
      <c r="C2" t="s">
        <v>29</v>
      </c>
      <c r="D2" t="s">
        <v>30</v>
      </c>
      <c r="E2" t="s">
        <v>31</v>
      </c>
      <c r="F2" t="s">
        <v>32</v>
      </c>
      <c r="G2" t="s">
        <v>33</v>
      </c>
      <c r="H2" s="1">
        <v>44184</v>
      </c>
      <c r="I2">
        <v>1200</v>
      </c>
      <c r="J2" t="s">
        <v>34</v>
      </c>
      <c r="K2" t="s">
        <v>35</v>
      </c>
      <c r="L2" t="s">
        <v>36</v>
      </c>
      <c r="M2" t="s">
        <v>38</v>
      </c>
      <c r="N2" t="s">
        <v>39</v>
      </c>
      <c r="O2">
        <v>6</v>
      </c>
      <c r="P2" t="s">
        <v>40</v>
      </c>
      <c r="Q2" t="s">
        <v>41</v>
      </c>
      <c r="R2" t="s">
        <v>42</v>
      </c>
      <c r="S2" s="1">
        <v>45460</v>
      </c>
      <c r="T2" t="s">
        <v>43</v>
      </c>
      <c r="U2" t="s">
        <v>44</v>
      </c>
      <c r="V2" t="s">
        <v>45</v>
      </c>
      <c r="W2" t="s">
        <v>46</v>
      </c>
      <c r="X2">
        <v>2078</v>
      </c>
      <c r="Y2">
        <v>1</v>
      </c>
      <c r="Z2">
        <v>831.2</v>
      </c>
      <c r="AA2" t="s">
        <v>38</v>
      </c>
      <c r="AB2" t="s">
        <v>38</v>
      </c>
      <c r="AC2">
        <v>11</v>
      </c>
      <c r="AE2" t="s">
        <v>37</v>
      </c>
      <c r="AF2" t="s">
        <v>37</v>
      </c>
      <c r="AG2" t="s">
        <v>38</v>
      </c>
    </row>
    <row r="3" spans="1:33" x14ac:dyDescent="0.3">
      <c r="A3" t="s">
        <v>47</v>
      </c>
      <c r="B3" t="s">
        <v>48</v>
      </c>
      <c r="C3" t="s">
        <v>49</v>
      </c>
      <c r="D3" t="s">
        <v>50</v>
      </c>
      <c r="E3" t="s">
        <v>51</v>
      </c>
      <c r="F3" t="s">
        <v>52</v>
      </c>
      <c r="G3" t="s">
        <v>33</v>
      </c>
      <c r="H3" s="1">
        <v>44710</v>
      </c>
      <c r="I3">
        <v>1400</v>
      </c>
      <c r="J3" t="s">
        <v>53</v>
      </c>
      <c r="K3" t="s">
        <v>54</v>
      </c>
      <c r="L3" t="s">
        <v>55</v>
      </c>
      <c r="M3" t="s">
        <v>56</v>
      </c>
      <c r="N3" t="s">
        <v>57</v>
      </c>
      <c r="O3">
        <v>19</v>
      </c>
      <c r="P3" t="s">
        <v>40</v>
      </c>
      <c r="Q3" t="s">
        <v>58</v>
      </c>
      <c r="R3" t="s">
        <v>59</v>
      </c>
      <c r="S3" s="1">
        <v>45390</v>
      </c>
      <c r="T3" t="s">
        <v>60</v>
      </c>
      <c r="U3" t="s">
        <v>61</v>
      </c>
      <c r="V3" t="s">
        <v>62</v>
      </c>
      <c r="W3" t="s">
        <v>63</v>
      </c>
      <c r="X3">
        <v>1105</v>
      </c>
      <c r="Y3">
        <v>6</v>
      </c>
      <c r="Z3">
        <v>2652</v>
      </c>
      <c r="AA3" t="s">
        <v>56</v>
      </c>
      <c r="AB3" t="s">
        <v>56</v>
      </c>
      <c r="AC3">
        <v>10</v>
      </c>
      <c r="AE3" t="s">
        <v>37</v>
      </c>
      <c r="AF3" t="s">
        <v>37</v>
      </c>
      <c r="AG3" t="s">
        <v>56</v>
      </c>
    </row>
    <row r="4" spans="1:33" x14ac:dyDescent="0.3">
      <c r="A4" t="s">
        <v>47</v>
      </c>
      <c r="B4" t="s">
        <v>64</v>
      </c>
      <c r="C4" t="s">
        <v>29</v>
      </c>
      <c r="D4" t="s">
        <v>65</v>
      </c>
      <c r="E4" t="s">
        <v>66</v>
      </c>
      <c r="F4" t="s">
        <v>67</v>
      </c>
      <c r="G4" t="s">
        <v>33</v>
      </c>
      <c r="H4" s="1">
        <v>44364</v>
      </c>
      <c r="I4">
        <v>800</v>
      </c>
      <c r="J4" t="s">
        <v>68</v>
      </c>
      <c r="K4" t="s">
        <v>69</v>
      </c>
      <c r="L4" t="s">
        <v>70</v>
      </c>
      <c r="M4" t="s">
        <v>71</v>
      </c>
      <c r="N4" t="s">
        <v>72</v>
      </c>
      <c r="O4">
        <v>14</v>
      </c>
      <c r="P4" t="s">
        <v>73</v>
      </c>
      <c r="Q4" t="s">
        <v>74</v>
      </c>
      <c r="R4" t="s">
        <v>75</v>
      </c>
      <c r="S4" s="1">
        <v>45407</v>
      </c>
      <c r="T4" t="s">
        <v>60</v>
      </c>
      <c r="U4" t="s">
        <v>76</v>
      </c>
      <c r="V4" t="s">
        <v>77</v>
      </c>
      <c r="W4" t="s">
        <v>78</v>
      </c>
      <c r="X4">
        <v>2206</v>
      </c>
      <c r="Y4">
        <v>4</v>
      </c>
      <c r="Z4">
        <v>3529.6000000000004</v>
      </c>
      <c r="AA4" t="s">
        <v>71</v>
      </c>
      <c r="AB4" t="s">
        <v>71</v>
      </c>
      <c r="AC4">
        <v>11</v>
      </c>
      <c r="AE4" t="s">
        <v>37</v>
      </c>
      <c r="AF4" t="s">
        <v>37</v>
      </c>
      <c r="AG4" t="s">
        <v>71</v>
      </c>
    </row>
    <row r="5" spans="1:33" x14ac:dyDescent="0.3">
      <c r="A5" t="s">
        <v>47</v>
      </c>
      <c r="B5" t="s">
        <v>79</v>
      </c>
      <c r="C5" t="s">
        <v>80</v>
      </c>
      <c r="D5" t="s">
        <v>81</v>
      </c>
      <c r="E5" t="s">
        <v>82</v>
      </c>
      <c r="F5" t="s">
        <v>83</v>
      </c>
      <c r="G5" t="s">
        <v>33</v>
      </c>
      <c r="H5" s="1">
        <v>44516</v>
      </c>
      <c r="I5">
        <v>950</v>
      </c>
      <c r="J5" t="s">
        <v>84</v>
      </c>
      <c r="K5" t="s">
        <v>85</v>
      </c>
      <c r="L5" t="s">
        <v>86</v>
      </c>
      <c r="M5" t="s">
        <v>88</v>
      </c>
      <c r="N5" t="s">
        <v>39</v>
      </c>
      <c r="O5">
        <v>18</v>
      </c>
      <c r="P5" t="s">
        <v>73</v>
      </c>
      <c r="Q5" t="s">
        <v>74</v>
      </c>
      <c r="R5" t="s">
        <v>89</v>
      </c>
      <c r="S5" s="1">
        <v>45454</v>
      </c>
      <c r="T5" t="s">
        <v>43</v>
      </c>
      <c r="U5" t="s">
        <v>90</v>
      </c>
      <c r="V5" t="s">
        <v>91</v>
      </c>
      <c r="W5" t="s">
        <v>92</v>
      </c>
      <c r="X5">
        <v>1694</v>
      </c>
      <c r="Y5">
        <v>8</v>
      </c>
      <c r="Z5">
        <v>5420.8</v>
      </c>
      <c r="AA5" t="s">
        <v>88</v>
      </c>
      <c r="AB5" t="s">
        <v>88</v>
      </c>
      <c r="AC5">
        <v>10</v>
      </c>
      <c r="AD5" t="s">
        <v>87</v>
      </c>
      <c r="AF5" t="s">
        <v>87</v>
      </c>
      <c r="AG5" t="s">
        <v>88</v>
      </c>
    </row>
    <row r="6" spans="1:33" x14ac:dyDescent="0.3">
      <c r="A6" t="s">
        <v>93</v>
      </c>
      <c r="B6" t="s">
        <v>64</v>
      </c>
      <c r="C6" t="s">
        <v>49</v>
      </c>
      <c r="D6" t="s">
        <v>65</v>
      </c>
      <c r="E6" t="s">
        <v>94</v>
      </c>
      <c r="F6" t="s">
        <v>95</v>
      </c>
      <c r="G6" t="s">
        <v>96</v>
      </c>
      <c r="H6" s="1">
        <v>44905</v>
      </c>
      <c r="I6">
        <v>1000</v>
      </c>
      <c r="J6" t="s">
        <v>97</v>
      </c>
      <c r="K6" t="s">
        <v>98</v>
      </c>
      <c r="L6" t="s">
        <v>99</v>
      </c>
      <c r="M6" t="s">
        <v>100</v>
      </c>
      <c r="N6" t="s">
        <v>39</v>
      </c>
      <c r="O6">
        <v>11</v>
      </c>
      <c r="P6" t="s">
        <v>73</v>
      </c>
      <c r="Q6" t="s">
        <v>101</v>
      </c>
      <c r="R6" t="s">
        <v>102</v>
      </c>
      <c r="S6" s="1">
        <v>45495</v>
      </c>
      <c r="T6" t="s">
        <v>103</v>
      </c>
      <c r="U6" t="s">
        <v>104</v>
      </c>
      <c r="V6" t="s">
        <v>105</v>
      </c>
      <c r="W6" t="s">
        <v>106</v>
      </c>
      <c r="X6">
        <v>2839</v>
      </c>
      <c r="Y6">
        <v>1</v>
      </c>
      <c r="Z6">
        <v>1135.6000000000001</v>
      </c>
      <c r="AA6" t="s">
        <v>100</v>
      </c>
      <c r="AB6" t="s">
        <v>100</v>
      </c>
      <c r="AC6">
        <v>10</v>
      </c>
      <c r="AE6" t="s">
        <v>37</v>
      </c>
      <c r="AF6" t="s">
        <v>37</v>
      </c>
      <c r="AG6" t="s">
        <v>100</v>
      </c>
    </row>
    <row r="7" spans="1:33" x14ac:dyDescent="0.3">
      <c r="A7" t="s">
        <v>107</v>
      </c>
      <c r="B7" t="s">
        <v>108</v>
      </c>
      <c r="C7" t="s">
        <v>80</v>
      </c>
      <c r="D7" t="s">
        <v>109</v>
      </c>
      <c r="E7" t="s">
        <v>110</v>
      </c>
      <c r="F7" t="s">
        <v>111</v>
      </c>
      <c r="G7" t="s">
        <v>33</v>
      </c>
      <c r="H7" s="1">
        <v>44216</v>
      </c>
      <c r="I7">
        <v>1400</v>
      </c>
      <c r="J7" t="s">
        <v>112</v>
      </c>
      <c r="K7" t="s">
        <v>113</v>
      </c>
      <c r="L7" t="s">
        <v>114</v>
      </c>
      <c r="M7" t="s">
        <v>115</v>
      </c>
      <c r="N7" t="s">
        <v>116</v>
      </c>
      <c r="O7">
        <v>8</v>
      </c>
      <c r="P7" t="s">
        <v>73</v>
      </c>
      <c r="Q7" t="s">
        <v>58</v>
      </c>
      <c r="R7" t="s">
        <v>117</v>
      </c>
      <c r="S7" s="1">
        <v>45492</v>
      </c>
      <c r="T7" t="s">
        <v>103</v>
      </c>
      <c r="U7" t="s">
        <v>118</v>
      </c>
      <c r="V7" t="s">
        <v>119</v>
      </c>
      <c r="W7" t="s">
        <v>120</v>
      </c>
      <c r="X7">
        <v>2299</v>
      </c>
      <c r="Y7">
        <v>3</v>
      </c>
      <c r="Z7">
        <v>2758.8</v>
      </c>
      <c r="AA7" t="s">
        <v>115</v>
      </c>
      <c r="AB7" t="s">
        <v>115</v>
      </c>
      <c r="AC7">
        <v>10</v>
      </c>
      <c r="AE7" t="s">
        <v>37</v>
      </c>
      <c r="AF7" t="s">
        <v>37</v>
      </c>
      <c r="AG7" t="s">
        <v>115</v>
      </c>
    </row>
    <row r="8" spans="1:33" x14ac:dyDescent="0.3">
      <c r="A8" t="s">
        <v>121</v>
      </c>
      <c r="B8" t="s">
        <v>28</v>
      </c>
      <c r="C8" t="s">
        <v>29</v>
      </c>
      <c r="D8" t="s">
        <v>50</v>
      </c>
      <c r="E8" t="s">
        <v>122</v>
      </c>
      <c r="F8" t="s">
        <v>123</v>
      </c>
      <c r="G8" t="s">
        <v>33</v>
      </c>
      <c r="H8" s="1">
        <v>45470</v>
      </c>
      <c r="I8">
        <v>1000</v>
      </c>
      <c r="J8" t="s">
        <v>124</v>
      </c>
      <c r="K8" t="s">
        <v>125</v>
      </c>
      <c r="L8" t="s">
        <v>126</v>
      </c>
      <c r="M8" t="s">
        <v>127</v>
      </c>
      <c r="N8" t="s">
        <v>116</v>
      </c>
      <c r="O8">
        <v>8</v>
      </c>
      <c r="P8" t="s">
        <v>40</v>
      </c>
      <c r="Q8" t="s">
        <v>101</v>
      </c>
      <c r="R8" t="s">
        <v>128</v>
      </c>
      <c r="S8" s="1">
        <v>45422</v>
      </c>
      <c r="T8" t="s">
        <v>129</v>
      </c>
      <c r="U8" t="s">
        <v>130</v>
      </c>
      <c r="V8" t="s">
        <v>131</v>
      </c>
      <c r="W8" t="s">
        <v>132</v>
      </c>
      <c r="X8">
        <v>2249</v>
      </c>
      <c r="Y8">
        <v>3</v>
      </c>
      <c r="Z8">
        <v>2698.8</v>
      </c>
      <c r="AA8" t="s">
        <v>127</v>
      </c>
      <c r="AB8" t="s">
        <v>127</v>
      </c>
      <c r="AC8">
        <v>10</v>
      </c>
      <c r="AD8" t="s">
        <v>87</v>
      </c>
      <c r="AF8" t="s">
        <v>87</v>
      </c>
      <c r="AG8" t="s">
        <v>127</v>
      </c>
    </row>
    <row r="9" spans="1:33" x14ac:dyDescent="0.3">
      <c r="A9" t="s">
        <v>133</v>
      </c>
      <c r="B9" t="s">
        <v>108</v>
      </c>
      <c r="C9" t="s">
        <v>80</v>
      </c>
      <c r="D9" t="s">
        <v>81</v>
      </c>
      <c r="E9" t="s">
        <v>134</v>
      </c>
      <c r="F9" t="s">
        <v>135</v>
      </c>
      <c r="G9" t="s">
        <v>96</v>
      </c>
      <c r="H9" s="1">
        <v>44347</v>
      </c>
      <c r="I9">
        <v>1100</v>
      </c>
      <c r="J9" t="s">
        <v>136</v>
      </c>
      <c r="K9" t="s">
        <v>137</v>
      </c>
      <c r="L9" t="s">
        <v>138</v>
      </c>
      <c r="M9" t="s">
        <v>139</v>
      </c>
      <c r="N9" t="s">
        <v>116</v>
      </c>
      <c r="O9">
        <v>13</v>
      </c>
      <c r="P9" t="s">
        <v>40</v>
      </c>
      <c r="Q9" t="s">
        <v>58</v>
      </c>
      <c r="R9" t="s">
        <v>140</v>
      </c>
      <c r="S9" s="1">
        <v>45309</v>
      </c>
      <c r="T9" t="s">
        <v>141</v>
      </c>
      <c r="U9" t="s">
        <v>142</v>
      </c>
      <c r="V9" t="s">
        <v>143</v>
      </c>
      <c r="W9" t="s">
        <v>144</v>
      </c>
      <c r="X9">
        <v>1764</v>
      </c>
      <c r="Y9">
        <v>1</v>
      </c>
      <c r="Z9">
        <v>705.6</v>
      </c>
      <c r="AA9" t="s">
        <v>139</v>
      </c>
      <c r="AB9" t="s">
        <v>139</v>
      </c>
      <c r="AC9">
        <v>10</v>
      </c>
      <c r="AD9" t="s">
        <v>87</v>
      </c>
      <c r="AF9" t="s">
        <v>87</v>
      </c>
      <c r="AG9" t="s">
        <v>139</v>
      </c>
    </row>
    <row r="10" spans="1:33" x14ac:dyDescent="0.3">
      <c r="A10" t="s">
        <v>133</v>
      </c>
      <c r="B10" t="s">
        <v>145</v>
      </c>
      <c r="C10" t="s">
        <v>80</v>
      </c>
      <c r="D10" t="s">
        <v>146</v>
      </c>
      <c r="E10" t="s">
        <v>147</v>
      </c>
      <c r="F10" t="s">
        <v>148</v>
      </c>
      <c r="G10" t="s">
        <v>33</v>
      </c>
      <c r="H10" s="1">
        <v>45279</v>
      </c>
      <c r="I10">
        <v>1200</v>
      </c>
      <c r="J10" t="s">
        <v>149</v>
      </c>
      <c r="K10" t="s">
        <v>150</v>
      </c>
      <c r="L10" t="s">
        <v>151</v>
      </c>
      <c r="M10" t="s">
        <v>152</v>
      </c>
      <c r="N10" t="s">
        <v>72</v>
      </c>
      <c r="O10">
        <v>3</v>
      </c>
      <c r="P10" t="s">
        <v>73</v>
      </c>
      <c r="Q10" t="s">
        <v>41</v>
      </c>
      <c r="R10" t="s">
        <v>153</v>
      </c>
      <c r="S10" s="1">
        <v>45387</v>
      </c>
      <c r="T10" t="s">
        <v>60</v>
      </c>
      <c r="U10" t="s">
        <v>154</v>
      </c>
      <c r="V10" t="s">
        <v>155</v>
      </c>
      <c r="W10" t="s">
        <v>156</v>
      </c>
      <c r="X10">
        <v>2411</v>
      </c>
      <c r="Y10">
        <v>4</v>
      </c>
      <c r="Z10">
        <v>3857.6000000000004</v>
      </c>
      <c r="AA10" t="s">
        <v>152</v>
      </c>
      <c r="AB10" t="s">
        <v>152</v>
      </c>
      <c r="AC10">
        <v>10</v>
      </c>
      <c r="AD10" t="s">
        <v>87</v>
      </c>
      <c r="AF10" t="s">
        <v>87</v>
      </c>
      <c r="AG10" t="s">
        <v>152</v>
      </c>
    </row>
    <row r="11" spans="1:33" x14ac:dyDescent="0.3">
      <c r="A11" t="s">
        <v>27</v>
      </c>
      <c r="B11" t="s">
        <v>157</v>
      </c>
      <c r="C11" t="s">
        <v>49</v>
      </c>
      <c r="D11" t="s">
        <v>30</v>
      </c>
      <c r="E11" t="s">
        <v>158</v>
      </c>
      <c r="F11" t="s">
        <v>159</v>
      </c>
      <c r="G11" t="s">
        <v>96</v>
      </c>
      <c r="H11" s="1">
        <v>44001</v>
      </c>
      <c r="I11">
        <v>800</v>
      </c>
      <c r="J11" t="s">
        <v>160</v>
      </c>
      <c r="K11" t="s">
        <v>161</v>
      </c>
      <c r="L11" t="s">
        <v>162</v>
      </c>
      <c r="M11" t="s">
        <v>163</v>
      </c>
      <c r="N11" t="s">
        <v>39</v>
      </c>
      <c r="O11">
        <v>4</v>
      </c>
      <c r="P11" t="s">
        <v>73</v>
      </c>
      <c r="Q11" t="s">
        <v>74</v>
      </c>
      <c r="R11" t="s">
        <v>164</v>
      </c>
      <c r="S11" s="1">
        <v>45601</v>
      </c>
      <c r="T11" t="s">
        <v>165</v>
      </c>
      <c r="U11" t="s">
        <v>166</v>
      </c>
      <c r="V11" t="s">
        <v>167</v>
      </c>
      <c r="W11" t="s">
        <v>168</v>
      </c>
      <c r="X11">
        <v>2519</v>
      </c>
      <c r="Y11">
        <v>2</v>
      </c>
      <c r="Z11">
        <v>2015.2</v>
      </c>
      <c r="AA11" t="s">
        <v>163</v>
      </c>
      <c r="AB11" t="s">
        <v>163</v>
      </c>
      <c r="AC11">
        <v>11</v>
      </c>
      <c r="AE11" t="s">
        <v>37</v>
      </c>
      <c r="AF11" t="s">
        <v>37</v>
      </c>
      <c r="AG11" t="s">
        <v>163</v>
      </c>
    </row>
    <row r="12" spans="1:33" x14ac:dyDescent="0.3">
      <c r="A12" t="s">
        <v>133</v>
      </c>
      <c r="B12" t="s">
        <v>169</v>
      </c>
      <c r="C12" t="s">
        <v>29</v>
      </c>
      <c r="D12" t="s">
        <v>109</v>
      </c>
      <c r="E12" t="s">
        <v>170</v>
      </c>
      <c r="F12" t="s">
        <v>171</v>
      </c>
      <c r="G12" t="s">
        <v>96</v>
      </c>
      <c r="H12" s="1">
        <v>45364</v>
      </c>
      <c r="I12">
        <v>1100</v>
      </c>
      <c r="J12" t="s">
        <v>172</v>
      </c>
      <c r="K12" t="s">
        <v>173</v>
      </c>
      <c r="L12" t="s">
        <v>174</v>
      </c>
      <c r="M12" t="s">
        <v>175</v>
      </c>
      <c r="N12" t="s">
        <v>116</v>
      </c>
      <c r="O12">
        <v>8</v>
      </c>
      <c r="P12" t="s">
        <v>73</v>
      </c>
      <c r="Q12" t="s">
        <v>41</v>
      </c>
      <c r="R12" t="s">
        <v>176</v>
      </c>
      <c r="S12" s="1">
        <v>45580</v>
      </c>
      <c r="T12" t="s">
        <v>177</v>
      </c>
      <c r="U12" t="s">
        <v>178</v>
      </c>
      <c r="V12" t="s">
        <v>179</v>
      </c>
      <c r="W12" t="s">
        <v>180</v>
      </c>
      <c r="X12">
        <v>1524</v>
      </c>
      <c r="Y12">
        <v>6</v>
      </c>
      <c r="Z12">
        <v>3657.6000000000004</v>
      </c>
      <c r="AA12" t="s">
        <v>175</v>
      </c>
      <c r="AB12" t="s">
        <v>175</v>
      </c>
      <c r="AC12">
        <v>10</v>
      </c>
      <c r="AE12" t="s">
        <v>37</v>
      </c>
      <c r="AF12" t="s">
        <v>37</v>
      </c>
      <c r="AG12" t="s">
        <v>175</v>
      </c>
    </row>
    <row r="13" spans="1:33" x14ac:dyDescent="0.3">
      <c r="A13" t="s">
        <v>181</v>
      </c>
      <c r="B13" t="s">
        <v>182</v>
      </c>
      <c r="C13" t="s">
        <v>80</v>
      </c>
      <c r="D13" t="s">
        <v>109</v>
      </c>
      <c r="E13" t="s">
        <v>183</v>
      </c>
      <c r="F13" t="s">
        <v>184</v>
      </c>
      <c r="G13" t="s">
        <v>96</v>
      </c>
      <c r="H13" s="1">
        <v>43920</v>
      </c>
      <c r="I13">
        <v>800</v>
      </c>
      <c r="J13" t="s">
        <v>185</v>
      </c>
      <c r="K13" t="s">
        <v>186</v>
      </c>
      <c r="L13" t="s">
        <v>187</v>
      </c>
      <c r="M13" t="s">
        <v>188</v>
      </c>
      <c r="N13" t="s">
        <v>39</v>
      </c>
      <c r="O13">
        <v>10</v>
      </c>
      <c r="P13" t="s">
        <v>73</v>
      </c>
      <c r="Q13" t="s">
        <v>41</v>
      </c>
      <c r="R13" t="s">
        <v>189</v>
      </c>
      <c r="S13" s="1">
        <v>45590</v>
      </c>
      <c r="T13" t="s">
        <v>177</v>
      </c>
      <c r="U13" t="s">
        <v>190</v>
      </c>
      <c r="V13" t="s">
        <v>191</v>
      </c>
      <c r="W13" t="s">
        <v>192</v>
      </c>
      <c r="X13">
        <v>1089</v>
      </c>
      <c r="Y13">
        <v>2</v>
      </c>
      <c r="Z13">
        <v>871.2</v>
      </c>
      <c r="AA13" t="s">
        <v>188</v>
      </c>
      <c r="AB13" t="s">
        <v>188</v>
      </c>
      <c r="AC13">
        <v>10</v>
      </c>
      <c r="AE13" t="s">
        <v>37</v>
      </c>
      <c r="AF13" t="s">
        <v>37</v>
      </c>
      <c r="AG13" t="s">
        <v>188</v>
      </c>
    </row>
    <row r="14" spans="1:33" x14ac:dyDescent="0.3">
      <c r="A14" t="s">
        <v>107</v>
      </c>
      <c r="B14" t="s">
        <v>193</v>
      </c>
      <c r="C14" t="s">
        <v>49</v>
      </c>
      <c r="D14" t="s">
        <v>65</v>
      </c>
      <c r="E14" t="s">
        <v>194</v>
      </c>
      <c r="F14" t="s">
        <v>195</v>
      </c>
      <c r="G14" t="s">
        <v>96</v>
      </c>
      <c r="H14" s="1">
        <v>44952</v>
      </c>
      <c r="I14">
        <v>950</v>
      </c>
      <c r="J14" t="s">
        <v>196</v>
      </c>
      <c r="K14" t="s">
        <v>197</v>
      </c>
      <c r="L14" t="s">
        <v>198</v>
      </c>
      <c r="M14" t="s">
        <v>199</v>
      </c>
      <c r="N14" t="s">
        <v>39</v>
      </c>
      <c r="O14">
        <v>10</v>
      </c>
      <c r="P14" t="s">
        <v>73</v>
      </c>
      <c r="Q14" t="s">
        <v>101</v>
      </c>
      <c r="R14" t="s">
        <v>200</v>
      </c>
      <c r="S14" s="1">
        <v>45508</v>
      </c>
      <c r="T14" t="s">
        <v>201</v>
      </c>
      <c r="U14" t="s">
        <v>202</v>
      </c>
      <c r="V14" t="s">
        <v>203</v>
      </c>
      <c r="W14" t="s">
        <v>204</v>
      </c>
      <c r="X14">
        <v>1977</v>
      </c>
      <c r="Y14">
        <v>2</v>
      </c>
      <c r="Z14">
        <v>1581.6000000000001</v>
      </c>
      <c r="AA14" t="s">
        <v>199</v>
      </c>
      <c r="AB14" t="s">
        <v>199</v>
      </c>
      <c r="AC14">
        <v>10</v>
      </c>
      <c r="AD14" t="s">
        <v>87</v>
      </c>
      <c r="AF14" t="s">
        <v>87</v>
      </c>
      <c r="AG14" t="s">
        <v>199</v>
      </c>
    </row>
    <row r="15" spans="1:33" x14ac:dyDescent="0.3">
      <c r="A15" t="s">
        <v>121</v>
      </c>
      <c r="B15" t="s">
        <v>205</v>
      </c>
      <c r="C15" t="s">
        <v>29</v>
      </c>
      <c r="D15" t="s">
        <v>206</v>
      </c>
      <c r="E15" t="s">
        <v>207</v>
      </c>
      <c r="F15" t="s">
        <v>208</v>
      </c>
      <c r="G15" t="s">
        <v>33</v>
      </c>
      <c r="H15" s="1">
        <v>44368</v>
      </c>
      <c r="I15">
        <v>1400</v>
      </c>
      <c r="J15" t="s">
        <v>209</v>
      </c>
      <c r="K15" t="s">
        <v>210</v>
      </c>
      <c r="L15" t="s">
        <v>211</v>
      </c>
      <c r="M15" t="s">
        <v>212</v>
      </c>
      <c r="N15" t="s">
        <v>57</v>
      </c>
      <c r="O15">
        <v>14</v>
      </c>
      <c r="P15" t="s">
        <v>73</v>
      </c>
      <c r="Q15" t="s">
        <v>74</v>
      </c>
      <c r="R15" t="s">
        <v>213</v>
      </c>
      <c r="S15" s="1">
        <v>45560</v>
      </c>
      <c r="T15" t="s">
        <v>214</v>
      </c>
      <c r="U15" t="s">
        <v>215</v>
      </c>
      <c r="V15" t="s">
        <v>216</v>
      </c>
      <c r="W15" t="s">
        <v>217</v>
      </c>
      <c r="X15">
        <v>2918</v>
      </c>
      <c r="Y15">
        <v>6</v>
      </c>
      <c r="Z15">
        <v>7003.2000000000007</v>
      </c>
      <c r="AA15" t="s">
        <v>212</v>
      </c>
      <c r="AB15" t="s">
        <v>212</v>
      </c>
      <c r="AC15">
        <v>11</v>
      </c>
      <c r="AE15" t="s">
        <v>37</v>
      </c>
      <c r="AF15" t="s">
        <v>37</v>
      </c>
      <c r="AG15" t="s">
        <v>212</v>
      </c>
    </row>
    <row r="16" spans="1:33" x14ac:dyDescent="0.3">
      <c r="A16" t="s">
        <v>27</v>
      </c>
      <c r="B16" t="s">
        <v>218</v>
      </c>
      <c r="C16" t="s">
        <v>80</v>
      </c>
      <c r="D16" t="s">
        <v>219</v>
      </c>
      <c r="E16" t="s">
        <v>170</v>
      </c>
      <c r="F16" t="s">
        <v>220</v>
      </c>
      <c r="G16" t="s">
        <v>33</v>
      </c>
      <c r="H16" s="1">
        <v>44927</v>
      </c>
      <c r="I16">
        <v>1000</v>
      </c>
      <c r="J16" t="s">
        <v>221</v>
      </c>
      <c r="K16" t="s">
        <v>222</v>
      </c>
      <c r="L16" t="s">
        <v>223</v>
      </c>
      <c r="M16" t="s">
        <v>224</v>
      </c>
      <c r="N16" t="s">
        <v>39</v>
      </c>
      <c r="O16">
        <v>18</v>
      </c>
      <c r="P16" t="s">
        <v>73</v>
      </c>
      <c r="Q16" t="s">
        <v>74</v>
      </c>
      <c r="R16" t="s">
        <v>225</v>
      </c>
      <c r="S16" s="1">
        <v>45531</v>
      </c>
      <c r="T16" t="s">
        <v>201</v>
      </c>
      <c r="U16" t="s">
        <v>226</v>
      </c>
      <c r="V16" t="s">
        <v>227</v>
      </c>
      <c r="W16" t="s">
        <v>228</v>
      </c>
      <c r="X16">
        <v>569</v>
      </c>
      <c r="Y16">
        <v>1</v>
      </c>
      <c r="Z16">
        <v>227.60000000000002</v>
      </c>
      <c r="AA16" t="s">
        <v>224</v>
      </c>
      <c r="AB16" t="s">
        <v>224</v>
      </c>
      <c r="AC16">
        <v>10</v>
      </c>
      <c r="AE16" t="s">
        <v>37</v>
      </c>
      <c r="AF16" t="s">
        <v>37</v>
      </c>
      <c r="AG16" t="s">
        <v>224</v>
      </c>
    </row>
    <row r="17" spans="1:33" x14ac:dyDescent="0.3">
      <c r="A17" t="s">
        <v>27</v>
      </c>
      <c r="B17" t="s">
        <v>229</v>
      </c>
      <c r="C17" t="s">
        <v>29</v>
      </c>
      <c r="D17" t="s">
        <v>206</v>
      </c>
      <c r="E17" t="s">
        <v>230</v>
      </c>
      <c r="F17" t="s">
        <v>231</v>
      </c>
      <c r="G17" t="s">
        <v>33</v>
      </c>
      <c r="H17" s="1">
        <v>44242</v>
      </c>
      <c r="I17">
        <v>1300</v>
      </c>
      <c r="J17" t="s">
        <v>232</v>
      </c>
      <c r="K17" t="s">
        <v>233</v>
      </c>
      <c r="L17" t="s">
        <v>234</v>
      </c>
      <c r="M17" t="s">
        <v>235</v>
      </c>
      <c r="N17" t="s">
        <v>39</v>
      </c>
      <c r="O17">
        <v>9</v>
      </c>
      <c r="P17" t="s">
        <v>73</v>
      </c>
      <c r="Q17" t="s">
        <v>101</v>
      </c>
      <c r="R17" t="s">
        <v>236</v>
      </c>
      <c r="S17" s="1">
        <v>45533</v>
      </c>
      <c r="T17" t="s">
        <v>201</v>
      </c>
      <c r="U17" t="s">
        <v>237</v>
      </c>
      <c r="V17" t="s">
        <v>238</v>
      </c>
      <c r="W17" t="s">
        <v>239</v>
      </c>
      <c r="X17">
        <v>2878</v>
      </c>
      <c r="Y17">
        <v>6</v>
      </c>
      <c r="Z17">
        <v>6907.2000000000007</v>
      </c>
      <c r="AA17" t="s">
        <v>235</v>
      </c>
      <c r="AB17" t="s">
        <v>235</v>
      </c>
      <c r="AC17">
        <v>10</v>
      </c>
      <c r="AE17" t="s">
        <v>37</v>
      </c>
      <c r="AF17" t="s">
        <v>37</v>
      </c>
      <c r="AG17" t="s">
        <v>235</v>
      </c>
    </row>
    <row r="18" spans="1:33" x14ac:dyDescent="0.3">
      <c r="A18" t="s">
        <v>107</v>
      </c>
      <c r="B18" t="s">
        <v>240</v>
      </c>
      <c r="C18" t="s">
        <v>80</v>
      </c>
      <c r="D18" t="s">
        <v>241</v>
      </c>
      <c r="E18" t="s">
        <v>242</v>
      </c>
      <c r="F18" t="s">
        <v>243</v>
      </c>
      <c r="G18" t="s">
        <v>33</v>
      </c>
      <c r="H18" s="1">
        <v>45427</v>
      </c>
      <c r="I18">
        <v>950</v>
      </c>
      <c r="J18" t="s">
        <v>244</v>
      </c>
      <c r="K18" t="s">
        <v>245</v>
      </c>
      <c r="L18" t="s">
        <v>246</v>
      </c>
      <c r="M18" t="s">
        <v>247</v>
      </c>
      <c r="N18" t="s">
        <v>116</v>
      </c>
      <c r="O18">
        <v>8</v>
      </c>
      <c r="P18" t="s">
        <v>40</v>
      </c>
      <c r="Q18" t="s">
        <v>74</v>
      </c>
      <c r="R18" t="s">
        <v>248</v>
      </c>
      <c r="S18" s="1">
        <v>45613</v>
      </c>
      <c r="T18" t="s">
        <v>165</v>
      </c>
      <c r="U18" t="s">
        <v>249</v>
      </c>
      <c r="V18" t="s">
        <v>250</v>
      </c>
      <c r="W18" t="s">
        <v>251</v>
      </c>
      <c r="X18">
        <v>1469</v>
      </c>
      <c r="Y18">
        <v>1</v>
      </c>
      <c r="Z18">
        <v>587.6</v>
      </c>
      <c r="AA18" t="s">
        <v>247</v>
      </c>
      <c r="AB18" t="s">
        <v>247</v>
      </c>
      <c r="AC18">
        <v>10</v>
      </c>
      <c r="AE18" t="s">
        <v>37</v>
      </c>
      <c r="AF18" t="s">
        <v>37</v>
      </c>
      <c r="AG18" t="s">
        <v>247</v>
      </c>
    </row>
    <row r="19" spans="1:33" x14ac:dyDescent="0.3">
      <c r="A19" t="s">
        <v>133</v>
      </c>
      <c r="B19" t="s">
        <v>193</v>
      </c>
      <c r="C19" t="s">
        <v>80</v>
      </c>
      <c r="D19" t="s">
        <v>206</v>
      </c>
      <c r="E19" t="s">
        <v>230</v>
      </c>
      <c r="F19" t="s">
        <v>252</v>
      </c>
      <c r="G19" t="s">
        <v>33</v>
      </c>
      <c r="H19" s="1">
        <v>44281</v>
      </c>
      <c r="I19">
        <v>1200</v>
      </c>
      <c r="J19" t="s">
        <v>253</v>
      </c>
      <c r="K19" t="s">
        <v>254</v>
      </c>
      <c r="L19" t="s">
        <v>255</v>
      </c>
      <c r="M19" t="s">
        <v>256</v>
      </c>
      <c r="N19" t="s">
        <v>39</v>
      </c>
      <c r="O19">
        <v>19</v>
      </c>
      <c r="P19" t="s">
        <v>73</v>
      </c>
      <c r="Q19" t="s">
        <v>101</v>
      </c>
      <c r="R19" t="s">
        <v>257</v>
      </c>
      <c r="S19" s="1">
        <v>45360</v>
      </c>
      <c r="T19" t="s">
        <v>258</v>
      </c>
      <c r="U19" t="s">
        <v>259</v>
      </c>
      <c r="V19" t="s">
        <v>260</v>
      </c>
      <c r="W19" t="s">
        <v>261</v>
      </c>
      <c r="X19">
        <v>1132</v>
      </c>
      <c r="Y19">
        <v>4</v>
      </c>
      <c r="Z19">
        <v>1811.2</v>
      </c>
      <c r="AA19" t="s">
        <v>256</v>
      </c>
      <c r="AB19" t="s">
        <v>256</v>
      </c>
      <c r="AC19">
        <v>10</v>
      </c>
      <c r="AE19" t="s">
        <v>37</v>
      </c>
      <c r="AF19" t="s">
        <v>37</v>
      </c>
      <c r="AG19" t="s">
        <v>256</v>
      </c>
    </row>
    <row r="20" spans="1:33" x14ac:dyDescent="0.3">
      <c r="A20" t="s">
        <v>181</v>
      </c>
      <c r="B20" t="s">
        <v>262</v>
      </c>
      <c r="C20" t="s">
        <v>29</v>
      </c>
      <c r="D20" t="s">
        <v>109</v>
      </c>
      <c r="E20" t="s">
        <v>263</v>
      </c>
      <c r="F20" t="s">
        <v>264</v>
      </c>
      <c r="G20" t="s">
        <v>33</v>
      </c>
      <c r="H20" s="1">
        <v>45489</v>
      </c>
      <c r="I20">
        <v>1000</v>
      </c>
      <c r="J20" t="s">
        <v>265</v>
      </c>
      <c r="K20" t="s">
        <v>266</v>
      </c>
      <c r="L20" t="s">
        <v>267</v>
      </c>
      <c r="M20" t="s">
        <v>268</v>
      </c>
      <c r="N20" t="s">
        <v>39</v>
      </c>
      <c r="O20">
        <v>5</v>
      </c>
      <c r="P20" t="s">
        <v>73</v>
      </c>
      <c r="Q20" t="s">
        <v>41</v>
      </c>
      <c r="R20" t="s">
        <v>269</v>
      </c>
      <c r="S20" s="1">
        <v>45471</v>
      </c>
      <c r="T20" t="s">
        <v>43</v>
      </c>
      <c r="U20" t="s">
        <v>270</v>
      </c>
      <c r="V20" t="s">
        <v>271</v>
      </c>
      <c r="W20" t="s">
        <v>272</v>
      </c>
      <c r="X20">
        <v>908</v>
      </c>
      <c r="Y20">
        <v>3</v>
      </c>
      <c r="Z20">
        <v>1089.6000000000001</v>
      </c>
      <c r="AA20" t="s">
        <v>268</v>
      </c>
      <c r="AB20" t="s">
        <v>268</v>
      </c>
      <c r="AC20">
        <v>10</v>
      </c>
      <c r="AD20" t="s">
        <v>87</v>
      </c>
      <c r="AF20" t="s">
        <v>87</v>
      </c>
      <c r="AG20" t="s">
        <v>268</v>
      </c>
    </row>
    <row r="21" spans="1:33" x14ac:dyDescent="0.3">
      <c r="A21" t="s">
        <v>107</v>
      </c>
      <c r="B21" t="s">
        <v>182</v>
      </c>
      <c r="C21" t="s">
        <v>80</v>
      </c>
      <c r="D21" t="s">
        <v>219</v>
      </c>
      <c r="E21" t="s">
        <v>273</v>
      </c>
      <c r="F21" t="s">
        <v>274</v>
      </c>
      <c r="G21" t="s">
        <v>33</v>
      </c>
      <c r="H21" s="1">
        <v>44471</v>
      </c>
      <c r="I21">
        <v>950</v>
      </c>
      <c r="J21" t="s">
        <v>275</v>
      </c>
      <c r="K21" t="s">
        <v>276</v>
      </c>
      <c r="L21" t="s">
        <v>277</v>
      </c>
      <c r="M21" t="s">
        <v>278</v>
      </c>
      <c r="N21" t="s">
        <v>39</v>
      </c>
      <c r="O21">
        <v>13</v>
      </c>
      <c r="P21" t="s">
        <v>40</v>
      </c>
      <c r="Q21" t="s">
        <v>41</v>
      </c>
      <c r="R21" t="s">
        <v>279</v>
      </c>
      <c r="S21" s="1">
        <v>45360</v>
      </c>
      <c r="T21" t="s">
        <v>258</v>
      </c>
      <c r="U21" t="s">
        <v>280</v>
      </c>
      <c r="V21" t="s">
        <v>281</v>
      </c>
      <c r="W21" t="s">
        <v>282</v>
      </c>
      <c r="X21">
        <v>2074</v>
      </c>
      <c r="Y21">
        <v>4</v>
      </c>
      <c r="Z21">
        <v>3318.4</v>
      </c>
      <c r="AA21" t="s">
        <v>278</v>
      </c>
      <c r="AB21" t="s">
        <v>278</v>
      </c>
      <c r="AC21">
        <v>10</v>
      </c>
      <c r="AE21" t="s">
        <v>37</v>
      </c>
      <c r="AF21" t="s">
        <v>37</v>
      </c>
      <c r="AG21" t="s">
        <v>278</v>
      </c>
    </row>
    <row r="22" spans="1:33" x14ac:dyDescent="0.3">
      <c r="A22" t="s">
        <v>27</v>
      </c>
      <c r="B22" t="s">
        <v>108</v>
      </c>
      <c r="C22" t="s">
        <v>80</v>
      </c>
      <c r="D22" t="s">
        <v>241</v>
      </c>
      <c r="E22" t="s">
        <v>283</v>
      </c>
      <c r="F22" t="s">
        <v>284</v>
      </c>
      <c r="G22" t="s">
        <v>96</v>
      </c>
      <c r="H22" s="1">
        <v>44857</v>
      </c>
      <c r="I22">
        <v>1400</v>
      </c>
      <c r="J22" t="s">
        <v>285</v>
      </c>
      <c r="K22" t="s">
        <v>286</v>
      </c>
      <c r="L22" t="s">
        <v>287</v>
      </c>
      <c r="M22" t="s">
        <v>288</v>
      </c>
      <c r="N22" t="s">
        <v>39</v>
      </c>
      <c r="O22">
        <v>19</v>
      </c>
      <c r="P22" t="s">
        <v>73</v>
      </c>
      <c r="Q22" t="s">
        <v>41</v>
      </c>
      <c r="R22" t="s">
        <v>289</v>
      </c>
      <c r="S22" s="1">
        <v>45400</v>
      </c>
      <c r="T22" t="s">
        <v>60</v>
      </c>
      <c r="U22" t="s">
        <v>290</v>
      </c>
      <c r="V22" t="s">
        <v>291</v>
      </c>
      <c r="W22" t="s">
        <v>292</v>
      </c>
      <c r="X22">
        <v>820</v>
      </c>
      <c r="Y22">
        <v>4</v>
      </c>
      <c r="Z22">
        <v>1312</v>
      </c>
      <c r="AA22" t="s">
        <v>288</v>
      </c>
      <c r="AB22" t="s">
        <v>288</v>
      </c>
      <c r="AC22">
        <v>10</v>
      </c>
      <c r="AD22" t="s">
        <v>87</v>
      </c>
      <c r="AF22" t="s">
        <v>87</v>
      </c>
      <c r="AG22" t="s">
        <v>288</v>
      </c>
    </row>
    <row r="23" spans="1:33" x14ac:dyDescent="0.3">
      <c r="A23" t="s">
        <v>107</v>
      </c>
      <c r="B23" t="s">
        <v>293</v>
      </c>
      <c r="C23" t="s">
        <v>80</v>
      </c>
      <c r="D23" t="s">
        <v>65</v>
      </c>
      <c r="E23" t="s">
        <v>294</v>
      </c>
      <c r="F23" t="s">
        <v>295</v>
      </c>
      <c r="G23" t="s">
        <v>33</v>
      </c>
      <c r="H23" s="1">
        <v>44198</v>
      </c>
      <c r="I23">
        <v>1100</v>
      </c>
      <c r="J23" t="s">
        <v>296</v>
      </c>
      <c r="K23" t="s">
        <v>297</v>
      </c>
      <c r="L23" t="s">
        <v>298</v>
      </c>
      <c r="M23" t="s">
        <v>299</v>
      </c>
      <c r="N23" t="s">
        <v>72</v>
      </c>
      <c r="O23">
        <v>7</v>
      </c>
      <c r="P23" t="s">
        <v>73</v>
      </c>
      <c r="Q23" t="s">
        <v>58</v>
      </c>
      <c r="R23" t="s">
        <v>300</v>
      </c>
      <c r="S23" s="1">
        <v>45315</v>
      </c>
      <c r="T23" t="s">
        <v>141</v>
      </c>
      <c r="U23" t="s">
        <v>301</v>
      </c>
      <c r="V23" t="s">
        <v>302</v>
      </c>
      <c r="W23" t="s">
        <v>303</v>
      </c>
      <c r="X23">
        <v>1740</v>
      </c>
      <c r="Y23">
        <v>6</v>
      </c>
      <c r="Z23">
        <v>4176</v>
      </c>
      <c r="AA23" t="s">
        <v>299</v>
      </c>
      <c r="AB23" t="s">
        <v>299</v>
      </c>
      <c r="AC23">
        <v>10</v>
      </c>
      <c r="AE23" t="s">
        <v>37</v>
      </c>
      <c r="AF23" t="s">
        <v>37</v>
      </c>
      <c r="AG23" t="s">
        <v>299</v>
      </c>
    </row>
    <row r="24" spans="1:33" x14ac:dyDescent="0.3">
      <c r="A24" t="s">
        <v>133</v>
      </c>
      <c r="B24" t="s">
        <v>79</v>
      </c>
      <c r="C24" t="s">
        <v>80</v>
      </c>
      <c r="D24" t="s">
        <v>65</v>
      </c>
      <c r="E24" t="s">
        <v>304</v>
      </c>
      <c r="F24" t="s">
        <v>305</v>
      </c>
      <c r="G24" t="s">
        <v>96</v>
      </c>
      <c r="H24" s="1">
        <v>44241</v>
      </c>
      <c r="I24">
        <v>1100</v>
      </c>
      <c r="J24" t="s">
        <v>306</v>
      </c>
      <c r="K24" t="s">
        <v>307</v>
      </c>
      <c r="L24" t="s">
        <v>308</v>
      </c>
      <c r="M24" t="s">
        <v>309</v>
      </c>
      <c r="N24" t="s">
        <v>116</v>
      </c>
      <c r="O24">
        <v>13</v>
      </c>
      <c r="P24" t="s">
        <v>73</v>
      </c>
      <c r="Q24" t="s">
        <v>41</v>
      </c>
      <c r="R24" t="s">
        <v>310</v>
      </c>
      <c r="S24" s="1">
        <v>45531</v>
      </c>
      <c r="T24" t="s">
        <v>201</v>
      </c>
      <c r="U24" t="s">
        <v>311</v>
      </c>
      <c r="V24" t="s">
        <v>312</v>
      </c>
      <c r="W24" t="s">
        <v>313</v>
      </c>
      <c r="X24">
        <v>2050</v>
      </c>
      <c r="Y24">
        <v>6</v>
      </c>
      <c r="Z24">
        <v>4920</v>
      </c>
      <c r="AA24" t="s">
        <v>309</v>
      </c>
      <c r="AB24" t="s">
        <v>309</v>
      </c>
      <c r="AC24">
        <v>10</v>
      </c>
      <c r="AD24" t="s">
        <v>87</v>
      </c>
      <c r="AF24" t="s">
        <v>87</v>
      </c>
      <c r="AG24" t="s">
        <v>309</v>
      </c>
    </row>
    <row r="25" spans="1:33" x14ac:dyDescent="0.3">
      <c r="A25" t="s">
        <v>107</v>
      </c>
      <c r="B25" t="s">
        <v>108</v>
      </c>
      <c r="C25" t="s">
        <v>49</v>
      </c>
      <c r="D25" t="s">
        <v>30</v>
      </c>
      <c r="E25" t="s">
        <v>314</v>
      </c>
      <c r="F25" t="s">
        <v>315</v>
      </c>
      <c r="G25" t="s">
        <v>33</v>
      </c>
      <c r="H25" s="1">
        <v>43915</v>
      </c>
      <c r="I25">
        <v>1200</v>
      </c>
      <c r="J25" t="s">
        <v>316</v>
      </c>
      <c r="K25" t="s">
        <v>317</v>
      </c>
      <c r="L25" t="s">
        <v>318</v>
      </c>
      <c r="M25" t="s">
        <v>319</v>
      </c>
      <c r="N25" t="s">
        <v>72</v>
      </c>
      <c r="O25">
        <v>18</v>
      </c>
      <c r="P25" t="s">
        <v>40</v>
      </c>
      <c r="Q25" t="s">
        <v>101</v>
      </c>
      <c r="R25" t="s">
        <v>320</v>
      </c>
      <c r="S25" s="1">
        <v>45340</v>
      </c>
      <c r="T25" t="s">
        <v>321</v>
      </c>
      <c r="U25" t="s">
        <v>322</v>
      </c>
      <c r="V25" t="s">
        <v>323</v>
      </c>
      <c r="W25" t="s">
        <v>324</v>
      </c>
      <c r="X25">
        <v>1835</v>
      </c>
      <c r="Y25">
        <v>6</v>
      </c>
      <c r="Z25">
        <v>4404</v>
      </c>
      <c r="AA25" t="s">
        <v>319</v>
      </c>
      <c r="AB25" t="s">
        <v>319</v>
      </c>
      <c r="AC25">
        <v>10</v>
      </c>
      <c r="AE25" t="s">
        <v>37</v>
      </c>
      <c r="AF25" t="s">
        <v>37</v>
      </c>
      <c r="AG25" t="s">
        <v>319</v>
      </c>
    </row>
    <row r="26" spans="1:33" x14ac:dyDescent="0.3">
      <c r="A26" t="s">
        <v>121</v>
      </c>
      <c r="B26" t="s">
        <v>325</v>
      </c>
      <c r="C26" t="s">
        <v>80</v>
      </c>
      <c r="D26" t="s">
        <v>30</v>
      </c>
      <c r="E26" t="s">
        <v>326</v>
      </c>
      <c r="F26" t="s">
        <v>327</v>
      </c>
      <c r="G26" t="s">
        <v>96</v>
      </c>
      <c r="H26" s="1">
        <v>44492</v>
      </c>
      <c r="I26">
        <v>1400</v>
      </c>
      <c r="J26" t="s">
        <v>328</v>
      </c>
      <c r="K26" t="s">
        <v>329</v>
      </c>
      <c r="L26" t="s">
        <v>330</v>
      </c>
      <c r="M26" t="s">
        <v>331</v>
      </c>
      <c r="N26" t="s">
        <v>39</v>
      </c>
      <c r="O26">
        <v>3</v>
      </c>
      <c r="P26" t="s">
        <v>73</v>
      </c>
      <c r="Q26" t="s">
        <v>41</v>
      </c>
      <c r="R26" t="s">
        <v>332</v>
      </c>
      <c r="S26" s="1">
        <v>45477</v>
      </c>
      <c r="T26" t="s">
        <v>103</v>
      </c>
      <c r="U26" t="s">
        <v>333</v>
      </c>
      <c r="V26" t="s">
        <v>334</v>
      </c>
      <c r="W26" t="s">
        <v>335</v>
      </c>
      <c r="X26">
        <v>1333</v>
      </c>
      <c r="Y26">
        <v>7</v>
      </c>
      <c r="Z26">
        <v>3732.4</v>
      </c>
      <c r="AA26" t="s">
        <v>331</v>
      </c>
      <c r="AB26" t="s">
        <v>331</v>
      </c>
      <c r="AC26">
        <v>10</v>
      </c>
      <c r="AD26" t="s">
        <v>87</v>
      </c>
      <c r="AF26" t="s">
        <v>87</v>
      </c>
      <c r="AG26" t="s">
        <v>331</v>
      </c>
    </row>
    <row r="27" spans="1:33" x14ac:dyDescent="0.3">
      <c r="A27" t="s">
        <v>336</v>
      </c>
      <c r="B27" t="s">
        <v>205</v>
      </c>
      <c r="C27" t="s">
        <v>80</v>
      </c>
      <c r="D27" t="s">
        <v>109</v>
      </c>
      <c r="E27" t="s">
        <v>337</v>
      </c>
      <c r="F27" t="s">
        <v>338</v>
      </c>
      <c r="G27" t="s">
        <v>33</v>
      </c>
      <c r="H27" s="1">
        <v>45377</v>
      </c>
      <c r="I27">
        <v>1100</v>
      </c>
      <c r="J27" t="s">
        <v>339</v>
      </c>
      <c r="K27" t="s">
        <v>340</v>
      </c>
      <c r="L27" t="s">
        <v>341</v>
      </c>
      <c r="M27" t="s">
        <v>342</v>
      </c>
      <c r="N27" t="s">
        <v>57</v>
      </c>
      <c r="O27">
        <v>8</v>
      </c>
      <c r="P27" t="s">
        <v>73</v>
      </c>
      <c r="Q27" t="s">
        <v>101</v>
      </c>
      <c r="R27" t="s">
        <v>343</v>
      </c>
      <c r="S27" s="1">
        <v>45379</v>
      </c>
      <c r="T27" t="s">
        <v>258</v>
      </c>
      <c r="U27" t="s">
        <v>344</v>
      </c>
      <c r="V27" t="s">
        <v>345</v>
      </c>
      <c r="W27" t="s">
        <v>346</v>
      </c>
      <c r="X27">
        <v>2330</v>
      </c>
      <c r="Y27">
        <v>6</v>
      </c>
      <c r="Z27">
        <v>5592</v>
      </c>
      <c r="AA27" t="s">
        <v>342</v>
      </c>
      <c r="AB27" t="s">
        <v>342</v>
      </c>
      <c r="AC27">
        <v>10</v>
      </c>
      <c r="AE27" t="s">
        <v>37</v>
      </c>
      <c r="AF27" t="s">
        <v>37</v>
      </c>
      <c r="AG27" t="s">
        <v>342</v>
      </c>
    </row>
    <row r="28" spans="1:33" x14ac:dyDescent="0.3">
      <c r="A28" t="s">
        <v>107</v>
      </c>
      <c r="B28" t="s">
        <v>347</v>
      </c>
      <c r="C28" t="s">
        <v>80</v>
      </c>
      <c r="D28" t="s">
        <v>50</v>
      </c>
      <c r="E28" t="s">
        <v>314</v>
      </c>
      <c r="F28" t="s">
        <v>348</v>
      </c>
      <c r="G28" t="s">
        <v>33</v>
      </c>
      <c r="H28" s="1">
        <v>43845</v>
      </c>
      <c r="I28">
        <v>800</v>
      </c>
      <c r="J28" t="s">
        <v>349</v>
      </c>
      <c r="K28" t="s">
        <v>350</v>
      </c>
      <c r="L28" t="s">
        <v>351</v>
      </c>
      <c r="M28" t="s">
        <v>352</v>
      </c>
      <c r="N28" t="s">
        <v>57</v>
      </c>
      <c r="O28">
        <v>16</v>
      </c>
      <c r="P28" t="s">
        <v>73</v>
      </c>
      <c r="Q28" t="s">
        <v>101</v>
      </c>
      <c r="R28" t="s">
        <v>353</v>
      </c>
      <c r="S28" s="1">
        <v>45592</v>
      </c>
      <c r="T28" t="s">
        <v>177</v>
      </c>
      <c r="U28" t="s">
        <v>354</v>
      </c>
      <c r="V28" t="s">
        <v>355</v>
      </c>
      <c r="W28" t="s">
        <v>356</v>
      </c>
      <c r="X28">
        <v>2711</v>
      </c>
      <c r="Y28">
        <v>1</v>
      </c>
      <c r="Z28">
        <v>1084.4000000000001</v>
      </c>
      <c r="AA28" t="s">
        <v>352</v>
      </c>
      <c r="AB28" t="s">
        <v>352</v>
      </c>
      <c r="AC28">
        <v>10</v>
      </c>
      <c r="AD28" t="s">
        <v>87</v>
      </c>
      <c r="AF28" t="s">
        <v>87</v>
      </c>
      <c r="AG28" t="s">
        <v>352</v>
      </c>
    </row>
    <row r="29" spans="1:33" x14ac:dyDescent="0.3">
      <c r="A29" t="s">
        <v>107</v>
      </c>
      <c r="B29" t="s">
        <v>357</v>
      </c>
      <c r="C29" t="s">
        <v>80</v>
      </c>
      <c r="D29" t="s">
        <v>241</v>
      </c>
      <c r="E29" t="s">
        <v>358</v>
      </c>
      <c r="F29" t="s">
        <v>359</v>
      </c>
      <c r="G29" t="s">
        <v>33</v>
      </c>
      <c r="H29" s="1">
        <v>44344</v>
      </c>
      <c r="I29">
        <v>1000</v>
      </c>
      <c r="J29" t="s">
        <v>360</v>
      </c>
      <c r="K29" t="s">
        <v>361</v>
      </c>
      <c r="L29" t="s">
        <v>362</v>
      </c>
      <c r="M29" t="s">
        <v>363</v>
      </c>
      <c r="N29" t="s">
        <v>39</v>
      </c>
      <c r="O29">
        <v>11</v>
      </c>
      <c r="P29" t="s">
        <v>73</v>
      </c>
      <c r="Q29" t="s">
        <v>101</v>
      </c>
      <c r="R29" t="s">
        <v>364</v>
      </c>
      <c r="S29" s="1">
        <v>45627</v>
      </c>
      <c r="T29" t="s">
        <v>365</v>
      </c>
      <c r="U29" t="s">
        <v>366</v>
      </c>
      <c r="V29" t="s">
        <v>367</v>
      </c>
      <c r="W29" t="s">
        <v>368</v>
      </c>
      <c r="X29">
        <v>2725</v>
      </c>
      <c r="Y29">
        <v>8</v>
      </c>
      <c r="Z29">
        <v>8720</v>
      </c>
      <c r="AA29" t="s">
        <v>363</v>
      </c>
      <c r="AB29" t="s">
        <v>363</v>
      </c>
      <c r="AC29">
        <v>10</v>
      </c>
      <c r="AE29" t="s">
        <v>37</v>
      </c>
      <c r="AF29" t="s">
        <v>37</v>
      </c>
      <c r="AG29" t="s">
        <v>363</v>
      </c>
    </row>
    <row r="30" spans="1:33" x14ac:dyDescent="0.3">
      <c r="A30" t="s">
        <v>336</v>
      </c>
      <c r="B30" t="s">
        <v>369</v>
      </c>
      <c r="C30" t="s">
        <v>49</v>
      </c>
      <c r="D30" t="s">
        <v>370</v>
      </c>
      <c r="E30" t="s">
        <v>371</v>
      </c>
      <c r="F30" t="s">
        <v>372</v>
      </c>
      <c r="G30" t="s">
        <v>33</v>
      </c>
      <c r="H30" s="1">
        <v>45225</v>
      </c>
      <c r="I30">
        <v>1200</v>
      </c>
      <c r="J30" t="s">
        <v>373</v>
      </c>
      <c r="K30" t="s">
        <v>307</v>
      </c>
      <c r="L30" t="s">
        <v>374</v>
      </c>
      <c r="M30" t="s">
        <v>375</v>
      </c>
      <c r="N30" t="s">
        <v>116</v>
      </c>
      <c r="O30">
        <v>3</v>
      </c>
      <c r="P30" t="s">
        <v>73</v>
      </c>
      <c r="Q30" t="s">
        <v>74</v>
      </c>
      <c r="R30" t="s">
        <v>376</v>
      </c>
      <c r="S30" s="1">
        <v>45496</v>
      </c>
      <c r="T30" t="s">
        <v>103</v>
      </c>
      <c r="U30" t="s">
        <v>377</v>
      </c>
      <c r="V30" t="s">
        <v>378</v>
      </c>
      <c r="W30" t="s">
        <v>379</v>
      </c>
      <c r="X30">
        <v>2608</v>
      </c>
      <c r="Y30">
        <v>1</v>
      </c>
      <c r="Z30">
        <v>1043.2</v>
      </c>
      <c r="AA30" t="s">
        <v>375</v>
      </c>
      <c r="AB30" t="s">
        <v>375</v>
      </c>
      <c r="AC30">
        <v>11</v>
      </c>
      <c r="AE30" t="s">
        <v>37</v>
      </c>
      <c r="AF30" t="s">
        <v>37</v>
      </c>
      <c r="AG30" t="s">
        <v>375</v>
      </c>
    </row>
    <row r="31" spans="1:33" x14ac:dyDescent="0.3">
      <c r="A31" t="s">
        <v>133</v>
      </c>
      <c r="B31" t="s">
        <v>380</v>
      </c>
      <c r="C31" t="s">
        <v>49</v>
      </c>
      <c r="D31" t="s">
        <v>370</v>
      </c>
      <c r="E31" t="s">
        <v>381</v>
      </c>
      <c r="F31" t="s">
        <v>382</v>
      </c>
      <c r="G31" t="s">
        <v>96</v>
      </c>
      <c r="H31" s="1">
        <v>45524</v>
      </c>
      <c r="I31">
        <v>1400</v>
      </c>
      <c r="J31" t="s">
        <v>383</v>
      </c>
      <c r="K31" t="s">
        <v>384</v>
      </c>
      <c r="L31" t="s">
        <v>385</v>
      </c>
      <c r="M31" t="s">
        <v>386</v>
      </c>
      <c r="N31" t="s">
        <v>57</v>
      </c>
      <c r="O31">
        <v>20</v>
      </c>
      <c r="P31" t="s">
        <v>40</v>
      </c>
      <c r="Q31" t="s">
        <v>74</v>
      </c>
      <c r="R31" t="s">
        <v>387</v>
      </c>
      <c r="S31" s="1">
        <v>45403</v>
      </c>
      <c r="T31" t="s">
        <v>60</v>
      </c>
      <c r="U31" t="s">
        <v>388</v>
      </c>
      <c r="V31" t="s">
        <v>389</v>
      </c>
      <c r="W31" t="s">
        <v>132</v>
      </c>
      <c r="X31">
        <v>2157</v>
      </c>
      <c r="Y31">
        <v>1</v>
      </c>
      <c r="Z31">
        <v>862.80000000000007</v>
      </c>
      <c r="AA31" t="s">
        <v>386</v>
      </c>
      <c r="AB31" t="s">
        <v>386</v>
      </c>
      <c r="AC31">
        <v>10</v>
      </c>
      <c r="AD31" t="s">
        <v>87</v>
      </c>
      <c r="AF31" t="s">
        <v>87</v>
      </c>
      <c r="AG31" t="s">
        <v>386</v>
      </c>
    </row>
    <row r="32" spans="1:33" x14ac:dyDescent="0.3">
      <c r="A32" t="s">
        <v>107</v>
      </c>
      <c r="B32" t="s">
        <v>390</v>
      </c>
      <c r="C32" t="s">
        <v>49</v>
      </c>
      <c r="D32" t="s">
        <v>370</v>
      </c>
      <c r="E32" t="s">
        <v>391</v>
      </c>
      <c r="F32" t="s">
        <v>392</v>
      </c>
      <c r="G32" t="s">
        <v>33</v>
      </c>
      <c r="H32" s="1">
        <v>45096</v>
      </c>
      <c r="I32">
        <v>1400</v>
      </c>
      <c r="J32" t="s">
        <v>393</v>
      </c>
      <c r="K32" t="s">
        <v>394</v>
      </c>
      <c r="L32" t="s">
        <v>395</v>
      </c>
      <c r="M32" t="s">
        <v>396</v>
      </c>
      <c r="N32" t="s">
        <v>57</v>
      </c>
      <c r="O32">
        <v>6</v>
      </c>
      <c r="P32" t="s">
        <v>73</v>
      </c>
      <c r="Q32" t="s">
        <v>74</v>
      </c>
      <c r="R32" t="s">
        <v>397</v>
      </c>
      <c r="S32" s="1">
        <v>45609</v>
      </c>
      <c r="T32" t="s">
        <v>165</v>
      </c>
      <c r="U32" t="s">
        <v>398</v>
      </c>
      <c r="V32" t="s">
        <v>399</v>
      </c>
      <c r="W32" t="s">
        <v>400</v>
      </c>
      <c r="X32">
        <v>2134</v>
      </c>
      <c r="Y32">
        <v>5</v>
      </c>
      <c r="Z32">
        <v>4268</v>
      </c>
      <c r="AA32" t="s">
        <v>396</v>
      </c>
      <c r="AB32" t="s">
        <v>396</v>
      </c>
      <c r="AC32">
        <v>11</v>
      </c>
      <c r="AE32" t="s">
        <v>37</v>
      </c>
      <c r="AF32" t="s">
        <v>37</v>
      </c>
      <c r="AG32" t="s">
        <v>396</v>
      </c>
    </row>
    <row r="33" spans="1:33" x14ac:dyDescent="0.3">
      <c r="A33" t="s">
        <v>93</v>
      </c>
      <c r="B33" t="s">
        <v>347</v>
      </c>
      <c r="C33" t="s">
        <v>29</v>
      </c>
      <c r="D33" t="s">
        <v>30</v>
      </c>
      <c r="E33" t="s">
        <v>401</v>
      </c>
      <c r="F33" t="s">
        <v>402</v>
      </c>
      <c r="G33" t="s">
        <v>96</v>
      </c>
      <c r="H33" s="1">
        <v>44387</v>
      </c>
      <c r="I33">
        <v>1100</v>
      </c>
      <c r="J33" t="s">
        <v>403</v>
      </c>
      <c r="K33" t="s">
        <v>404</v>
      </c>
      <c r="L33" t="s">
        <v>405</v>
      </c>
      <c r="M33" t="s">
        <v>406</v>
      </c>
      <c r="N33" t="s">
        <v>57</v>
      </c>
      <c r="O33">
        <v>5</v>
      </c>
      <c r="P33" t="s">
        <v>40</v>
      </c>
      <c r="Q33" t="s">
        <v>41</v>
      </c>
      <c r="R33" t="s">
        <v>407</v>
      </c>
      <c r="S33" s="1">
        <v>45447</v>
      </c>
      <c r="T33" t="s">
        <v>43</v>
      </c>
      <c r="U33" t="s">
        <v>408</v>
      </c>
      <c r="V33" t="s">
        <v>409</v>
      </c>
      <c r="W33" t="s">
        <v>410</v>
      </c>
      <c r="X33">
        <v>1013</v>
      </c>
      <c r="Y33">
        <v>3</v>
      </c>
      <c r="Z33">
        <v>1215.6000000000001</v>
      </c>
      <c r="AA33" t="s">
        <v>406</v>
      </c>
      <c r="AB33" t="s">
        <v>406</v>
      </c>
      <c r="AC33">
        <v>10</v>
      </c>
      <c r="AE33" t="s">
        <v>37</v>
      </c>
      <c r="AF33" t="s">
        <v>37</v>
      </c>
      <c r="AG33" t="s">
        <v>406</v>
      </c>
    </row>
    <row r="34" spans="1:33" x14ac:dyDescent="0.3">
      <c r="A34" t="s">
        <v>107</v>
      </c>
      <c r="B34" t="s">
        <v>411</v>
      </c>
      <c r="C34" t="s">
        <v>49</v>
      </c>
      <c r="D34" t="s">
        <v>50</v>
      </c>
      <c r="E34" t="s">
        <v>304</v>
      </c>
      <c r="F34" t="s">
        <v>412</v>
      </c>
      <c r="G34" t="s">
        <v>33</v>
      </c>
      <c r="H34" s="1">
        <v>44509</v>
      </c>
      <c r="I34">
        <v>1300</v>
      </c>
      <c r="J34" t="s">
        <v>413</v>
      </c>
      <c r="K34" t="s">
        <v>414</v>
      </c>
      <c r="L34" t="s">
        <v>415</v>
      </c>
      <c r="M34" t="s">
        <v>416</v>
      </c>
      <c r="N34" t="s">
        <v>72</v>
      </c>
      <c r="O34">
        <v>5</v>
      </c>
      <c r="P34" t="s">
        <v>40</v>
      </c>
      <c r="Q34" t="s">
        <v>101</v>
      </c>
      <c r="R34" t="s">
        <v>417</v>
      </c>
      <c r="S34" s="1">
        <v>45547</v>
      </c>
      <c r="T34" t="s">
        <v>214</v>
      </c>
      <c r="U34" t="s">
        <v>418</v>
      </c>
      <c r="V34" t="s">
        <v>419</v>
      </c>
      <c r="W34" t="s">
        <v>420</v>
      </c>
      <c r="X34">
        <v>1297</v>
      </c>
      <c r="Y34">
        <v>1</v>
      </c>
      <c r="Z34">
        <v>518.80000000000007</v>
      </c>
      <c r="AA34" t="s">
        <v>416</v>
      </c>
      <c r="AB34" t="s">
        <v>416</v>
      </c>
      <c r="AC34">
        <v>10</v>
      </c>
      <c r="AD34" t="s">
        <v>87</v>
      </c>
      <c r="AF34" t="s">
        <v>87</v>
      </c>
      <c r="AG34" t="s">
        <v>416</v>
      </c>
    </row>
    <row r="35" spans="1:33" x14ac:dyDescent="0.3">
      <c r="A35" t="s">
        <v>121</v>
      </c>
      <c r="B35" t="s">
        <v>240</v>
      </c>
      <c r="C35" t="s">
        <v>80</v>
      </c>
      <c r="D35" t="s">
        <v>50</v>
      </c>
      <c r="E35" t="s">
        <v>421</v>
      </c>
      <c r="F35" t="s">
        <v>422</v>
      </c>
      <c r="G35" t="s">
        <v>33</v>
      </c>
      <c r="H35" s="1">
        <v>43938</v>
      </c>
      <c r="I35">
        <v>1400</v>
      </c>
      <c r="J35" t="s">
        <v>423</v>
      </c>
      <c r="K35" t="s">
        <v>424</v>
      </c>
      <c r="L35" t="s">
        <v>425</v>
      </c>
      <c r="M35" t="s">
        <v>426</v>
      </c>
      <c r="N35" t="s">
        <v>57</v>
      </c>
      <c r="O35">
        <v>5</v>
      </c>
      <c r="P35" t="s">
        <v>73</v>
      </c>
      <c r="Q35" t="s">
        <v>74</v>
      </c>
      <c r="R35" t="s">
        <v>427</v>
      </c>
      <c r="S35" s="1">
        <v>45376</v>
      </c>
      <c r="T35" t="s">
        <v>258</v>
      </c>
      <c r="U35" t="s">
        <v>428</v>
      </c>
      <c r="V35" t="s">
        <v>429</v>
      </c>
      <c r="W35" t="s">
        <v>430</v>
      </c>
      <c r="X35">
        <v>2800</v>
      </c>
      <c r="Y35">
        <v>6</v>
      </c>
      <c r="Z35">
        <v>6720</v>
      </c>
      <c r="AA35" t="s">
        <v>426</v>
      </c>
      <c r="AB35" t="s">
        <v>426</v>
      </c>
      <c r="AC35">
        <v>10</v>
      </c>
      <c r="AD35" t="s">
        <v>87</v>
      </c>
      <c r="AF35" t="s">
        <v>87</v>
      </c>
      <c r="AG35" t="s">
        <v>426</v>
      </c>
    </row>
    <row r="36" spans="1:33" x14ac:dyDescent="0.3">
      <c r="A36" t="s">
        <v>336</v>
      </c>
      <c r="B36" t="s">
        <v>28</v>
      </c>
      <c r="C36" t="s">
        <v>49</v>
      </c>
      <c r="D36" t="s">
        <v>50</v>
      </c>
      <c r="E36" t="s">
        <v>431</v>
      </c>
      <c r="F36" t="s">
        <v>432</v>
      </c>
      <c r="G36" t="s">
        <v>33</v>
      </c>
      <c r="H36" s="1">
        <v>45460</v>
      </c>
      <c r="I36">
        <v>950</v>
      </c>
      <c r="J36" t="s">
        <v>433</v>
      </c>
      <c r="K36" t="s">
        <v>434</v>
      </c>
      <c r="L36" t="s">
        <v>435</v>
      </c>
      <c r="M36" t="s">
        <v>436</v>
      </c>
      <c r="N36" t="s">
        <v>116</v>
      </c>
      <c r="O36">
        <v>4</v>
      </c>
      <c r="P36" t="s">
        <v>73</v>
      </c>
      <c r="Q36" t="s">
        <v>41</v>
      </c>
      <c r="R36" t="s">
        <v>437</v>
      </c>
      <c r="S36" s="1">
        <v>45596</v>
      </c>
      <c r="T36" t="s">
        <v>177</v>
      </c>
      <c r="U36" t="s">
        <v>438</v>
      </c>
      <c r="V36" t="s">
        <v>439</v>
      </c>
      <c r="W36" t="s">
        <v>440</v>
      </c>
      <c r="X36">
        <v>1221</v>
      </c>
      <c r="Y36">
        <v>2</v>
      </c>
      <c r="Z36">
        <v>976.80000000000007</v>
      </c>
      <c r="AA36" t="s">
        <v>436</v>
      </c>
      <c r="AB36" t="s">
        <v>436</v>
      </c>
      <c r="AC36">
        <v>10</v>
      </c>
      <c r="AE36" t="s">
        <v>37</v>
      </c>
      <c r="AF36" t="s">
        <v>37</v>
      </c>
      <c r="AG36" t="s">
        <v>436</v>
      </c>
    </row>
    <row r="37" spans="1:33" x14ac:dyDescent="0.3">
      <c r="A37" t="s">
        <v>133</v>
      </c>
      <c r="B37" t="s">
        <v>390</v>
      </c>
      <c r="C37" t="s">
        <v>49</v>
      </c>
      <c r="D37" t="s">
        <v>30</v>
      </c>
      <c r="E37" t="s">
        <v>441</v>
      </c>
      <c r="F37" t="s">
        <v>442</v>
      </c>
      <c r="G37" t="s">
        <v>96</v>
      </c>
      <c r="H37" s="1">
        <v>45073</v>
      </c>
      <c r="I37">
        <v>1200</v>
      </c>
      <c r="J37" t="s">
        <v>443</v>
      </c>
      <c r="K37" t="s">
        <v>254</v>
      </c>
      <c r="L37" t="s">
        <v>444</v>
      </c>
      <c r="M37" t="s">
        <v>445</v>
      </c>
      <c r="N37" t="s">
        <v>72</v>
      </c>
      <c r="O37">
        <v>18</v>
      </c>
      <c r="P37" t="s">
        <v>40</v>
      </c>
      <c r="Q37" t="s">
        <v>58</v>
      </c>
      <c r="R37" t="s">
        <v>446</v>
      </c>
      <c r="S37" s="1">
        <v>45482</v>
      </c>
      <c r="T37" t="s">
        <v>103</v>
      </c>
      <c r="U37" t="s">
        <v>447</v>
      </c>
      <c r="V37" t="s">
        <v>448</v>
      </c>
      <c r="W37" t="s">
        <v>449</v>
      </c>
      <c r="X37">
        <v>1186</v>
      </c>
      <c r="Y37">
        <v>2</v>
      </c>
      <c r="Z37">
        <v>948.80000000000007</v>
      </c>
      <c r="AA37" t="s">
        <v>445</v>
      </c>
      <c r="AB37" t="s">
        <v>445</v>
      </c>
      <c r="AC37">
        <v>10</v>
      </c>
      <c r="AE37" t="s">
        <v>37</v>
      </c>
      <c r="AF37" t="s">
        <v>37</v>
      </c>
      <c r="AG37" t="s">
        <v>445</v>
      </c>
    </row>
    <row r="38" spans="1:33" x14ac:dyDescent="0.3">
      <c r="A38" t="s">
        <v>133</v>
      </c>
      <c r="B38" t="s">
        <v>450</v>
      </c>
      <c r="C38" t="s">
        <v>29</v>
      </c>
      <c r="D38" t="s">
        <v>206</v>
      </c>
      <c r="E38" t="s">
        <v>451</v>
      </c>
      <c r="F38" t="s">
        <v>452</v>
      </c>
      <c r="G38" t="s">
        <v>96</v>
      </c>
      <c r="H38" s="1">
        <v>44475</v>
      </c>
      <c r="I38">
        <v>1200</v>
      </c>
      <c r="J38" t="s">
        <v>453</v>
      </c>
      <c r="K38" t="s">
        <v>454</v>
      </c>
      <c r="L38" t="s">
        <v>455</v>
      </c>
      <c r="M38" t="s">
        <v>456</v>
      </c>
      <c r="N38" t="s">
        <v>72</v>
      </c>
      <c r="O38">
        <v>14</v>
      </c>
      <c r="P38" t="s">
        <v>40</v>
      </c>
      <c r="Q38" t="s">
        <v>41</v>
      </c>
      <c r="R38" t="s">
        <v>457</v>
      </c>
      <c r="S38" s="1">
        <v>45494</v>
      </c>
      <c r="T38" t="s">
        <v>103</v>
      </c>
      <c r="U38" t="s">
        <v>458</v>
      </c>
      <c r="V38" t="s">
        <v>459</v>
      </c>
      <c r="W38" t="s">
        <v>460</v>
      </c>
      <c r="X38">
        <v>2865</v>
      </c>
      <c r="Y38">
        <v>6</v>
      </c>
      <c r="Z38">
        <v>6876</v>
      </c>
      <c r="AA38" t="s">
        <v>456</v>
      </c>
      <c r="AB38" t="s">
        <v>456</v>
      </c>
      <c r="AC38">
        <v>10</v>
      </c>
      <c r="AE38" t="s">
        <v>37</v>
      </c>
      <c r="AF38" t="s">
        <v>37</v>
      </c>
      <c r="AG38" t="s">
        <v>456</v>
      </c>
    </row>
    <row r="39" spans="1:33" x14ac:dyDescent="0.3">
      <c r="A39" t="s">
        <v>181</v>
      </c>
      <c r="B39" t="s">
        <v>240</v>
      </c>
      <c r="C39" t="s">
        <v>49</v>
      </c>
      <c r="D39" t="s">
        <v>219</v>
      </c>
      <c r="E39" t="s">
        <v>358</v>
      </c>
      <c r="F39" t="s">
        <v>461</v>
      </c>
      <c r="G39" t="s">
        <v>96</v>
      </c>
      <c r="H39" s="1">
        <v>45280</v>
      </c>
      <c r="I39">
        <v>1300</v>
      </c>
      <c r="J39" t="s">
        <v>462</v>
      </c>
      <c r="K39" t="s">
        <v>463</v>
      </c>
      <c r="L39" t="s">
        <v>464</v>
      </c>
      <c r="M39" t="s">
        <v>465</v>
      </c>
      <c r="N39" t="s">
        <v>57</v>
      </c>
      <c r="O39">
        <v>14</v>
      </c>
      <c r="P39" t="s">
        <v>40</v>
      </c>
      <c r="Q39" t="s">
        <v>74</v>
      </c>
      <c r="R39" t="s">
        <v>466</v>
      </c>
      <c r="S39" s="1">
        <v>45357</v>
      </c>
      <c r="T39" t="s">
        <v>258</v>
      </c>
      <c r="U39" t="s">
        <v>467</v>
      </c>
      <c r="V39" t="s">
        <v>468</v>
      </c>
      <c r="W39" t="s">
        <v>469</v>
      </c>
      <c r="X39">
        <v>2338</v>
      </c>
      <c r="Y39">
        <v>5</v>
      </c>
      <c r="Z39">
        <v>4676</v>
      </c>
      <c r="AA39" t="s">
        <v>465</v>
      </c>
      <c r="AB39" t="s">
        <v>465</v>
      </c>
      <c r="AC39">
        <v>10</v>
      </c>
      <c r="AE39" t="s">
        <v>37</v>
      </c>
      <c r="AF39" t="s">
        <v>37</v>
      </c>
      <c r="AG39" t="s">
        <v>465</v>
      </c>
    </row>
    <row r="40" spans="1:33" x14ac:dyDescent="0.3">
      <c r="A40" t="s">
        <v>121</v>
      </c>
      <c r="B40" t="s">
        <v>470</v>
      </c>
      <c r="C40" t="s">
        <v>49</v>
      </c>
      <c r="D40" t="s">
        <v>65</v>
      </c>
      <c r="E40" t="s">
        <v>471</v>
      </c>
      <c r="F40" t="s">
        <v>472</v>
      </c>
      <c r="G40" t="s">
        <v>33</v>
      </c>
      <c r="H40" s="1">
        <v>44837</v>
      </c>
      <c r="I40">
        <v>950</v>
      </c>
      <c r="J40" t="s">
        <v>473</v>
      </c>
      <c r="K40" t="s">
        <v>474</v>
      </c>
      <c r="L40" t="s">
        <v>475</v>
      </c>
      <c r="M40" t="s">
        <v>476</v>
      </c>
      <c r="N40" t="s">
        <v>57</v>
      </c>
      <c r="O40">
        <v>3</v>
      </c>
      <c r="P40" t="s">
        <v>40</v>
      </c>
      <c r="Q40" t="s">
        <v>58</v>
      </c>
      <c r="R40" t="s">
        <v>477</v>
      </c>
      <c r="S40" s="1">
        <v>45612</v>
      </c>
      <c r="T40" t="s">
        <v>165</v>
      </c>
      <c r="U40" t="s">
        <v>478</v>
      </c>
      <c r="V40" t="s">
        <v>479</v>
      </c>
      <c r="W40" t="s">
        <v>480</v>
      </c>
      <c r="X40">
        <v>2961</v>
      </c>
      <c r="Y40">
        <v>2</v>
      </c>
      <c r="Z40">
        <v>2368.8000000000002</v>
      </c>
      <c r="AA40" t="s">
        <v>476</v>
      </c>
      <c r="AB40" t="s">
        <v>476</v>
      </c>
      <c r="AC40">
        <v>10</v>
      </c>
      <c r="AE40" t="s">
        <v>37</v>
      </c>
      <c r="AF40" t="s">
        <v>37</v>
      </c>
      <c r="AG40" t="s">
        <v>476</v>
      </c>
    </row>
    <row r="41" spans="1:33" x14ac:dyDescent="0.3">
      <c r="A41" t="s">
        <v>121</v>
      </c>
      <c r="B41" t="s">
        <v>470</v>
      </c>
      <c r="C41" t="s">
        <v>80</v>
      </c>
      <c r="D41" t="s">
        <v>241</v>
      </c>
      <c r="E41" t="s">
        <v>481</v>
      </c>
      <c r="F41" t="s">
        <v>482</v>
      </c>
      <c r="G41" t="s">
        <v>96</v>
      </c>
      <c r="H41" s="1">
        <v>44080</v>
      </c>
      <c r="I41">
        <v>800</v>
      </c>
      <c r="J41" t="s">
        <v>483</v>
      </c>
      <c r="K41" t="s">
        <v>173</v>
      </c>
      <c r="L41" t="s">
        <v>484</v>
      </c>
      <c r="M41" t="s">
        <v>485</v>
      </c>
      <c r="N41" t="s">
        <v>72</v>
      </c>
      <c r="O41">
        <v>6</v>
      </c>
      <c r="P41" t="s">
        <v>73</v>
      </c>
      <c r="Q41" t="s">
        <v>58</v>
      </c>
      <c r="R41" t="s">
        <v>486</v>
      </c>
      <c r="S41" s="1">
        <v>45578</v>
      </c>
      <c r="T41" t="s">
        <v>177</v>
      </c>
      <c r="U41" t="s">
        <v>487</v>
      </c>
      <c r="V41" t="s">
        <v>488</v>
      </c>
      <c r="W41" t="s">
        <v>489</v>
      </c>
      <c r="X41">
        <v>2581</v>
      </c>
      <c r="Y41">
        <v>1</v>
      </c>
      <c r="Z41">
        <v>1032.4000000000001</v>
      </c>
      <c r="AA41" t="s">
        <v>485</v>
      </c>
      <c r="AB41" t="s">
        <v>485</v>
      </c>
      <c r="AC41">
        <v>11</v>
      </c>
      <c r="AE41" t="s">
        <v>37</v>
      </c>
      <c r="AF41" t="s">
        <v>37</v>
      </c>
      <c r="AG41" t="s">
        <v>485</v>
      </c>
    </row>
    <row r="42" spans="1:33" x14ac:dyDescent="0.3">
      <c r="A42" t="s">
        <v>181</v>
      </c>
      <c r="B42" t="s">
        <v>293</v>
      </c>
      <c r="C42" t="s">
        <v>29</v>
      </c>
      <c r="D42" t="s">
        <v>370</v>
      </c>
      <c r="E42" t="s">
        <v>490</v>
      </c>
      <c r="F42" t="s">
        <v>491</v>
      </c>
      <c r="G42" t="s">
        <v>96</v>
      </c>
      <c r="H42" s="1">
        <v>44622</v>
      </c>
      <c r="I42">
        <v>1100</v>
      </c>
      <c r="J42" t="s">
        <v>492</v>
      </c>
      <c r="K42" t="s">
        <v>493</v>
      </c>
      <c r="L42" t="s">
        <v>494</v>
      </c>
      <c r="M42" t="s">
        <v>495</v>
      </c>
      <c r="N42" t="s">
        <v>116</v>
      </c>
      <c r="O42">
        <v>8</v>
      </c>
      <c r="P42" t="s">
        <v>73</v>
      </c>
      <c r="Q42" t="s">
        <v>74</v>
      </c>
      <c r="R42" t="s">
        <v>496</v>
      </c>
      <c r="S42" s="1">
        <v>45501</v>
      </c>
      <c r="T42" t="s">
        <v>103</v>
      </c>
      <c r="U42" t="s">
        <v>497</v>
      </c>
      <c r="V42" t="s">
        <v>498</v>
      </c>
      <c r="W42" t="s">
        <v>499</v>
      </c>
      <c r="X42">
        <v>2871</v>
      </c>
      <c r="Y42">
        <v>3</v>
      </c>
      <c r="Z42">
        <v>3445.2000000000003</v>
      </c>
      <c r="AA42" t="s">
        <v>495</v>
      </c>
      <c r="AB42" t="s">
        <v>495</v>
      </c>
      <c r="AC42">
        <v>10</v>
      </c>
      <c r="AE42" t="s">
        <v>37</v>
      </c>
      <c r="AF42" t="s">
        <v>37</v>
      </c>
      <c r="AG42" t="s">
        <v>495</v>
      </c>
    </row>
    <row r="43" spans="1:33" x14ac:dyDescent="0.3">
      <c r="A43" t="s">
        <v>47</v>
      </c>
      <c r="B43" t="s">
        <v>500</v>
      </c>
      <c r="C43" t="s">
        <v>49</v>
      </c>
      <c r="D43" t="s">
        <v>370</v>
      </c>
      <c r="E43" t="s">
        <v>501</v>
      </c>
      <c r="F43" t="s">
        <v>502</v>
      </c>
      <c r="G43" t="s">
        <v>33</v>
      </c>
      <c r="H43" s="1">
        <v>45080</v>
      </c>
      <c r="I43">
        <v>1300</v>
      </c>
      <c r="J43" t="s">
        <v>503</v>
      </c>
      <c r="K43" t="s">
        <v>210</v>
      </c>
      <c r="L43" t="s">
        <v>504</v>
      </c>
      <c r="M43" t="s">
        <v>505</v>
      </c>
      <c r="N43" t="s">
        <v>72</v>
      </c>
      <c r="O43">
        <v>9</v>
      </c>
      <c r="P43" t="s">
        <v>40</v>
      </c>
      <c r="Q43" t="s">
        <v>58</v>
      </c>
      <c r="R43" t="s">
        <v>506</v>
      </c>
      <c r="S43" s="1">
        <v>45605</v>
      </c>
      <c r="T43" t="s">
        <v>165</v>
      </c>
      <c r="U43" t="s">
        <v>507</v>
      </c>
      <c r="V43" t="s">
        <v>508</v>
      </c>
      <c r="W43" t="s">
        <v>509</v>
      </c>
      <c r="X43">
        <v>1682</v>
      </c>
      <c r="Y43">
        <v>6</v>
      </c>
      <c r="Z43">
        <v>4036.8</v>
      </c>
      <c r="AA43" t="s">
        <v>505</v>
      </c>
      <c r="AB43" t="s">
        <v>505</v>
      </c>
      <c r="AC43">
        <v>10</v>
      </c>
      <c r="AD43" t="s">
        <v>87</v>
      </c>
      <c r="AF43" t="s">
        <v>87</v>
      </c>
      <c r="AG43" t="s">
        <v>505</v>
      </c>
    </row>
    <row r="44" spans="1:33" x14ac:dyDescent="0.3">
      <c r="A44" t="s">
        <v>121</v>
      </c>
      <c r="B44" t="s">
        <v>510</v>
      </c>
      <c r="C44" t="s">
        <v>29</v>
      </c>
      <c r="D44" t="s">
        <v>146</v>
      </c>
      <c r="E44" t="s">
        <v>511</v>
      </c>
      <c r="F44" t="s">
        <v>512</v>
      </c>
      <c r="G44" t="s">
        <v>33</v>
      </c>
      <c r="H44" s="1">
        <v>44768</v>
      </c>
      <c r="I44">
        <v>1100</v>
      </c>
      <c r="J44" t="s">
        <v>513</v>
      </c>
      <c r="K44" t="s">
        <v>514</v>
      </c>
      <c r="L44" t="s">
        <v>515</v>
      </c>
      <c r="M44" t="s">
        <v>516</v>
      </c>
      <c r="N44" t="s">
        <v>116</v>
      </c>
      <c r="O44">
        <v>19</v>
      </c>
      <c r="P44" t="s">
        <v>73</v>
      </c>
      <c r="Q44" t="s">
        <v>41</v>
      </c>
      <c r="R44" t="s">
        <v>517</v>
      </c>
      <c r="S44" s="1">
        <v>45517</v>
      </c>
      <c r="T44" t="s">
        <v>201</v>
      </c>
      <c r="U44" t="s">
        <v>518</v>
      </c>
      <c r="V44" t="s">
        <v>519</v>
      </c>
      <c r="W44" t="s">
        <v>520</v>
      </c>
      <c r="X44">
        <v>2423</v>
      </c>
      <c r="Y44">
        <v>4</v>
      </c>
      <c r="Z44">
        <v>3876.8</v>
      </c>
      <c r="AA44" t="s">
        <v>516</v>
      </c>
      <c r="AB44" t="s">
        <v>516</v>
      </c>
      <c r="AC44">
        <v>10</v>
      </c>
      <c r="AE44" t="s">
        <v>37</v>
      </c>
      <c r="AF44" t="s">
        <v>37</v>
      </c>
      <c r="AG44" t="s">
        <v>516</v>
      </c>
    </row>
    <row r="45" spans="1:33" x14ac:dyDescent="0.3">
      <c r="A45" t="s">
        <v>93</v>
      </c>
      <c r="B45" t="s">
        <v>500</v>
      </c>
      <c r="C45" t="s">
        <v>80</v>
      </c>
      <c r="D45" t="s">
        <v>370</v>
      </c>
      <c r="E45" t="s">
        <v>521</v>
      </c>
      <c r="F45" t="s">
        <v>522</v>
      </c>
      <c r="G45" t="s">
        <v>96</v>
      </c>
      <c r="H45" s="1">
        <v>44208</v>
      </c>
      <c r="I45">
        <v>1300</v>
      </c>
      <c r="J45" t="s">
        <v>523</v>
      </c>
      <c r="K45" t="s">
        <v>524</v>
      </c>
      <c r="L45" t="s">
        <v>525</v>
      </c>
      <c r="M45" t="s">
        <v>526</v>
      </c>
      <c r="N45" t="s">
        <v>116</v>
      </c>
      <c r="O45">
        <v>20</v>
      </c>
      <c r="P45" t="s">
        <v>40</v>
      </c>
      <c r="Q45" t="s">
        <v>58</v>
      </c>
      <c r="R45" t="s">
        <v>527</v>
      </c>
      <c r="S45" s="1">
        <v>45583</v>
      </c>
      <c r="T45" t="s">
        <v>177</v>
      </c>
      <c r="U45" t="s">
        <v>528</v>
      </c>
      <c r="V45" t="s">
        <v>529</v>
      </c>
      <c r="W45" t="s">
        <v>530</v>
      </c>
      <c r="X45">
        <v>2175</v>
      </c>
      <c r="Y45">
        <v>1</v>
      </c>
      <c r="Z45">
        <v>870</v>
      </c>
      <c r="AA45" t="s">
        <v>526</v>
      </c>
      <c r="AB45" t="s">
        <v>526</v>
      </c>
      <c r="AC45">
        <v>11</v>
      </c>
      <c r="AE45" t="s">
        <v>37</v>
      </c>
      <c r="AF45" t="s">
        <v>37</v>
      </c>
      <c r="AG45" t="s">
        <v>526</v>
      </c>
    </row>
    <row r="46" spans="1:33" x14ac:dyDescent="0.3">
      <c r="A46" t="s">
        <v>93</v>
      </c>
      <c r="B46" t="s">
        <v>240</v>
      </c>
      <c r="C46" t="s">
        <v>49</v>
      </c>
      <c r="D46" t="s">
        <v>81</v>
      </c>
      <c r="E46" t="s">
        <v>531</v>
      </c>
      <c r="F46" t="s">
        <v>532</v>
      </c>
      <c r="G46" t="s">
        <v>33</v>
      </c>
      <c r="H46" s="1">
        <v>44911</v>
      </c>
      <c r="I46">
        <v>1300</v>
      </c>
      <c r="J46" t="s">
        <v>533</v>
      </c>
      <c r="K46" t="s">
        <v>161</v>
      </c>
      <c r="L46" t="s">
        <v>534</v>
      </c>
      <c r="M46" t="s">
        <v>535</v>
      </c>
      <c r="N46" t="s">
        <v>39</v>
      </c>
      <c r="O46">
        <v>10</v>
      </c>
      <c r="P46" t="s">
        <v>40</v>
      </c>
      <c r="Q46" t="s">
        <v>74</v>
      </c>
      <c r="R46" t="s">
        <v>536</v>
      </c>
      <c r="S46" s="1">
        <v>45386</v>
      </c>
      <c r="T46" t="s">
        <v>60</v>
      </c>
      <c r="U46" t="s">
        <v>537</v>
      </c>
      <c r="V46" t="s">
        <v>538</v>
      </c>
      <c r="W46" t="s">
        <v>539</v>
      </c>
      <c r="X46">
        <v>1514</v>
      </c>
      <c r="Y46">
        <v>6</v>
      </c>
      <c r="Z46">
        <v>3633.6000000000004</v>
      </c>
      <c r="AA46" t="s">
        <v>535</v>
      </c>
      <c r="AB46" t="s">
        <v>535</v>
      </c>
      <c r="AC46">
        <v>10</v>
      </c>
      <c r="AE46" t="s">
        <v>37</v>
      </c>
      <c r="AF46" t="s">
        <v>37</v>
      </c>
      <c r="AG46" t="s">
        <v>535</v>
      </c>
    </row>
    <row r="47" spans="1:33" x14ac:dyDescent="0.3">
      <c r="A47" t="s">
        <v>93</v>
      </c>
      <c r="B47" t="s">
        <v>500</v>
      </c>
      <c r="C47" t="s">
        <v>80</v>
      </c>
      <c r="D47" t="s">
        <v>50</v>
      </c>
      <c r="E47" t="s">
        <v>540</v>
      </c>
      <c r="F47" t="s">
        <v>541</v>
      </c>
      <c r="G47" t="s">
        <v>33</v>
      </c>
      <c r="H47" s="1">
        <v>45368</v>
      </c>
      <c r="I47">
        <v>1200</v>
      </c>
      <c r="J47" t="s">
        <v>542</v>
      </c>
      <c r="K47" t="s">
        <v>524</v>
      </c>
      <c r="L47" t="s">
        <v>543</v>
      </c>
      <c r="M47" t="s">
        <v>544</v>
      </c>
      <c r="N47" t="s">
        <v>39</v>
      </c>
      <c r="O47">
        <v>8</v>
      </c>
      <c r="P47" t="s">
        <v>73</v>
      </c>
      <c r="Q47" t="s">
        <v>41</v>
      </c>
      <c r="R47" t="s">
        <v>545</v>
      </c>
      <c r="S47" s="1">
        <v>45564</v>
      </c>
      <c r="T47" t="s">
        <v>214</v>
      </c>
      <c r="U47" t="s">
        <v>546</v>
      </c>
      <c r="V47" t="s">
        <v>547</v>
      </c>
      <c r="W47" t="s">
        <v>548</v>
      </c>
      <c r="X47">
        <v>2068</v>
      </c>
      <c r="Y47">
        <v>1</v>
      </c>
      <c r="Z47">
        <v>827.2</v>
      </c>
      <c r="AA47" t="s">
        <v>544</v>
      </c>
      <c r="AB47" t="s">
        <v>544</v>
      </c>
      <c r="AC47">
        <v>10</v>
      </c>
      <c r="AD47" t="s">
        <v>87</v>
      </c>
      <c r="AF47" t="s">
        <v>87</v>
      </c>
      <c r="AG47" t="s">
        <v>544</v>
      </c>
    </row>
    <row r="48" spans="1:33" x14ac:dyDescent="0.3">
      <c r="A48" t="s">
        <v>27</v>
      </c>
      <c r="B48" t="s">
        <v>390</v>
      </c>
      <c r="C48" t="s">
        <v>29</v>
      </c>
      <c r="D48" t="s">
        <v>370</v>
      </c>
      <c r="E48" t="s">
        <v>549</v>
      </c>
      <c r="F48" t="s">
        <v>550</v>
      </c>
      <c r="G48" t="s">
        <v>96</v>
      </c>
      <c r="H48" s="1">
        <v>45371</v>
      </c>
      <c r="I48">
        <v>1200</v>
      </c>
      <c r="J48" t="s">
        <v>551</v>
      </c>
      <c r="K48" t="s">
        <v>329</v>
      </c>
      <c r="L48" t="s">
        <v>552</v>
      </c>
      <c r="M48" t="s">
        <v>553</v>
      </c>
      <c r="N48" t="s">
        <v>72</v>
      </c>
      <c r="O48">
        <v>13</v>
      </c>
      <c r="P48" t="s">
        <v>73</v>
      </c>
      <c r="Q48" t="s">
        <v>41</v>
      </c>
      <c r="R48" t="s">
        <v>554</v>
      </c>
      <c r="S48" s="1">
        <v>45324</v>
      </c>
      <c r="T48" t="s">
        <v>321</v>
      </c>
      <c r="U48" t="s">
        <v>555</v>
      </c>
      <c r="V48" t="s">
        <v>556</v>
      </c>
      <c r="W48" t="s">
        <v>557</v>
      </c>
      <c r="X48">
        <v>2090</v>
      </c>
      <c r="Y48">
        <v>5</v>
      </c>
      <c r="Z48">
        <v>4180</v>
      </c>
      <c r="AA48" t="s">
        <v>553</v>
      </c>
      <c r="AB48" t="s">
        <v>553</v>
      </c>
      <c r="AC48">
        <v>10</v>
      </c>
      <c r="AE48" t="s">
        <v>37</v>
      </c>
      <c r="AF48" t="s">
        <v>37</v>
      </c>
      <c r="AG48" t="s">
        <v>553</v>
      </c>
    </row>
    <row r="49" spans="1:33" x14ac:dyDescent="0.3">
      <c r="A49" t="s">
        <v>47</v>
      </c>
      <c r="B49" t="s">
        <v>558</v>
      </c>
      <c r="C49" t="s">
        <v>80</v>
      </c>
      <c r="D49" t="s">
        <v>206</v>
      </c>
      <c r="E49" t="s">
        <v>559</v>
      </c>
      <c r="F49" t="s">
        <v>560</v>
      </c>
      <c r="G49" t="s">
        <v>33</v>
      </c>
      <c r="H49" s="1">
        <v>45315</v>
      </c>
      <c r="I49">
        <v>1200</v>
      </c>
      <c r="J49" t="s">
        <v>561</v>
      </c>
      <c r="K49" t="s">
        <v>266</v>
      </c>
      <c r="L49" t="s">
        <v>562</v>
      </c>
      <c r="M49" t="s">
        <v>563</v>
      </c>
      <c r="N49" t="s">
        <v>72</v>
      </c>
      <c r="O49">
        <v>15</v>
      </c>
      <c r="P49" t="s">
        <v>73</v>
      </c>
      <c r="Q49" t="s">
        <v>74</v>
      </c>
      <c r="R49" t="s">
        <v>564</v>
      </c>
      <c r="S49" s="1">
        <v>45484</v>
      </c>
      <c r="T49" t="s">
        <v>103</v>
      </c>
      <c r="U49" t="s">
        <v>565</v>
      </c>
      <c r="V49" t="s">
        <v>566</v>
      </c>
      <c r="W49" t="s">
        <v>567</v>
      </c>
      <c r="X49">
        <v>2125</v>
      </c>
      <c r="Y49">
        <v>8</v>
      </c>
      <c r="Z49">
        <v>6800</v>
      </c>
      <c r="AA49" t="s">
        <v>563</v>
      </c>
      <c r="AB49" t="s">
        <v>563</v>
      </c>
      <c r="AC49">
        <v>10</v>
      </c>
      <c r="AE49" t="s">
        <v>37</v>
      </c>
      <c r="AF49" t="s">
        <v>37</v>
      </c>
      <c r="AG49" t="s">
        <v>563</v>
      </c>
    </row>
    <row r="50" spans="1:33" x14ac:dyDescent="0.3">
      <c r="A50" t="s">
        <v>107</v>
      </c>
      <c r="B50" t="s">
        <v>568</v>
      </c>
      <c r="C50" t="s">
        <v>29</v>
      </c>
      <c r="D50" t="s">
        <v>370</v>
      </c>
      <c r="E50" t="s">
        <v>531</v>
      </c>
      <c r="F50" t="s">
        <v>569</v>
      </c>
      <c r="G50" t="s">
        <v>96</v>
      </c>
      <c r="H50" s="1">
        <v>44183</v>
      </c>
      <c r="I50">
        <v>1200</v>
      </c>
      <c r="J50" t="s">
        <v>570</v>
      </c>
      <c r="K50" t="s">
        <v>571</v>
      </c>
      <c r="L50" t="s">
        <v>572</v>
      </c>
      <c r="M50" t="s">
        <v>573</v>
      </c>
      <c r="N50" t="s">
        <v>39</v>
      </c>
      <c r="O50">
        <v>11</v>
      </c>
      <c r="P50" t="s">
        <v>40</v>
      </c>
      <c r="Q50" t="s">
        <v>58</v>
      </c>
      <c r="R50" t="s">
        <v>574</v>
      </c>
      <c r="S50" s="1">
        <v>45405</v>
      </c>
      <c r="T50" t="s">
        <v>60</v>
      </c>
      <c r="U50" t="s">
        <v>575</v>
      </c>
      <c r="V50" t="s">
        <v>576</v>
      </c>
      <c r="W50" t="s">
        <v>577</v>
      </c>
      <c r="X50">
        <v>1654</v>
      </c>
      <c r="Y50">
        <v>3</v>
      </c>
      <c r="Z50">
        <v>1984.8000000000002</v>
      </c>
      <c r="AA50" t="s">
        <v>573</v>
      </c>
      <c r="AB50" t="s">
        <v>573</v>
      </c>
      <c r="AC50">
        <v>10</v>
      </c>
      <c r="AE50" t="s">
        <v>37</v>
      </c>
      <c r="AF50" t="s">
        <v>37</v>
      </c>
      <c r="AG50" t="s">
        <v>573</v>
      </c>
    </row>
    <row r="51" spans="1:33" x14ac:dyDescent="0.3">
      <c r="A51" t="s">
        <v>121</v>
      </c>
      <c r="B51" t="s">
        <v>157</v>
      </c>
      <c r="C51" t="s">
        <v>80</v>
      </c>
      <c r="D51" t="s">
        <v>109</v>
      </c>
      <c r="E51" t="s">
        <v>578</v>
      </c>
      <c r="F51" t="s">
        <v>579</v>
      </c>
      <c r="G51" t="s">
        <v>33</v>
      </c>
      <c r="H51" s="1">
        <v>44693</v>
      </c>
      <c r="I51">
        <v>800</v>
      </c>
      <c r="J51" t="s">
        <v>580</v>
      </c>
      <c r="K51" t="s">
        <v>581</v>
      </c>
      <c r="L51" t="s">
        <v>582</v>
      </c>
      <c r="M51" t="s">
        <v>583</v>
      </c>
      <c r="N51" t="s">
        <v>116</v>
      </c>
      <c r="O51">
        <v>6</v>
      </c>
      <c r="P51" t="s">
        <v>73</v>
      </c>
      <c r="Q51" t="s">
        <v>41</v>
      </c>
      <c r="R51" t="s">
        <v>584</v>
      </c>
      <c r="S51" s="1">
        <v>45352</v>
      </c>
      <c r="T51" t="s">
        <v>258</v>
      </c>
      <c r="U51" t="s">
        <v>585</v>
      </c>
      <c r="V51" t="s">
        <v>586</v>
      </c>
      <c r="W51" t="s">
        <v>587</v>
      </c>
      <c r="X51">
        <v>1245</v>
      </c>
      <c r="Y51">
        <v>6</v>
      </c>
      <c r="Z51">
        <v>2988</v>
      </c>
      <c r="AA51" t="s">
        <v>583</v>
      </c>
      <c r="AB51" t="s">
        <v>583</v>
      </c>
      <c r="AC51">
        <v>10</v>
      </c>
      <c r="AE51" t="s">
        <v>37</v>
      </c>
      <c r="AF51" t="s">
        <v>37</v>
      </c>
      <c r="AG51" t="s">
        <v>583</v>
      </c>
    </row>
    <row r="52" spans="1:33" x14ac:dyDescent="0.3">
      <c r="A52" t="s">
        <v>27</v>
      </c>
      <c r="B52" t="s">
        <v>558</v>
      </c>
      <c r="C52" t="s">
        <v>29</v>
      </c>
      <c r="D52" t="s">
        <v>146</v>
      </c>
      <c r="E52" t="s">
        <v>540</v>
      </c>
      <c r="F52" t="s">
        <v>588</v>
      </c>
      <c r="G52" t="s">
        <v>33</v>
      </c>
      <c r="H52" s="1">
        <v>45082</v>
      </c>
      <c r="I52">
        <v>1300</v>
      </c>
      <c r="J52" t="s">
        <v>589</v>
      </c>
      <c r="K52" t="s">
        <v>414</v>
      </c>
      <c r="L52" t="s">
        <v>590</v>
      </c>
      <c r="M52" t="s">
        <v>591</v>
      </c>
      <c r="N52" t="s">
        <v>39</v>
      </c>
      <c r="O52">
        <v>6</v>
      </c>
      <c r="P52" t="s">
        <v>40</v>
      </c>
      <c r="Q52" t="s">
        <v>101</v>
      </c>
      <c r="R52" t="s">
        <v>592</v>
      </c>
      <c r="S52" s="1">
        <v>45296</v>
      </c>
      <c r="T52" t="s">
        <v>141</v>
      </c>
      <c r="U52" t="s">
        <v>593</v>
      </c>
      <c r="V52" t="s">
        <v>594</v>
      </c>
      <c r="W52" t="s">
        <v>595</v>
      </c>
      <c r="X52">
        <v>1889</v>
      </c>
      <c r="Y52">
        <v>6</v>
      </c>
      <c r="Z52">
        <v>4533.6000000000004</v>
      </c>
      <c r="AA52" t="s">
        <v>591</v>
      </c>
      <c r="AB52" t="s">
        <v>591</v>
      </c>
      <c r="AC52">
        <v>10</v>
      </c>
      <c r="AD52" t="s">
        <v>87</v>
      </c>
      <c r="AF52" t="s">
        <v>87</v>
      </c>
      <c r="AG52" t="s">
        <v>591</v>
      </c>
    </row>
    <row r="53" spans="1:33" x14ac:dyDescent="0.3">
      <c r="A53" t="s">
        <v>121</v>
      </c>
      <c r="B53" t="s">
        <v>169</v>
      </c>
      <c r="C53" t="s">
        <v>29</v>
      </c>
      <c r="D53" t="s">
        <v>30</v>
      </c>
      <c r="E53" t="s">
        <v>596</v>
      </c>
      <c r="F53" t="s">
        <v>597</v>
      </c>
      <c r="G53" t="s">
        <v>96</v>
      </c>
      <c r="H53" s="1">
        <v>44562</v>
      </c>
      <c r="I53">
        <v>1400</v>
      </c>
      <c r="J53" t="s">
        <v>598</v>
      </c>
      <c r="K53" t="s">
        <v>599</v>
      </c>
      <c r="L53" t="s">
        <v>600</v>
      </c>
      <c r="M53" t="s">
        <v>601</v>
      </c>
      <c r="N53" t="s">
        <v>72</v>
      </c>
      <c r="O53">
        <v>8</v>
      </c>
      <c r="P53" t="s">
        <v>73</v>
      </c>
      <c r="Q53" t="s">
        <v>58</v>
      </c>
      <c r="R53" t="s">
        <v>602</v>
      </c>
      <c r="S53" s="1">
        <v>45561</v>
      </c>
      <c r="T53" t="s">
        <v>214</v>
      </c>
      <c r="U53" t="s">
        <v>603</v>
      </c>
      <c r="V53" t="s">
        <v>604</v>
      </c>
      <c r="W53" t="s">
        <v>605</v>
      </c>
      <c r="X53">
        <v>1487</v>
      </c>
      <c r="Y53">
        <v>7</v>
      </c>
      <c r="Z53">
        <v>4163.6000000000004</v>
      </c>
      <c r="AA53" t="s">
        <v>601</v>
      </c>
      <c r="AB53" t="s">
        <v>601</v>
      </c>
      <c r="AC53">
        <v>10</v>
      </c>
      <c r="AE53" t="s">
        <v>37</v>
      </c>
      <c r="AF53" t="s">
        <v>37</v>
      </c>
      <c r="AG53" t="s">
        <v>601</v>
      </c>
    </row>
    <row r="54" spans="1:33" x14ac:dyDescent="0.3">
      <c r="A54" t="s">
        <v>27</v>
      </c>
      <c r="B54" t="s">
        <v>606</v>
      </c>
      <c r="C54" t="s">
        <v>29</v>
      </c>
      <c r="D54" t="s">
        <v>50</v>
      </c>
      <c r="E54" t="s">
        <v>578</v>
      </c>
      <c r="F54" t="s">
        <v>607</v>
      </c>
      <c r="G54" t="s">
        <v>33</v>
      </c>
      <c r="H54" s="1">
        <v>44923</v>
      </c>
      <c r="I54">
        <v>1000</v>
      </c>
      <c r="J54" t="s">
        <v>608</v>
      </c>
      <c r="K54" t="s">
        <v>245</v>
      </c>
      <c r="L54" t="s">
        <v>609</v>
      </c>
      <c r="M54" t="s">
        <v>610</v>
      </c>
      <c r="N54" t="s">
        <v>57</v>
      </c>
      <c r="O54">
        <v>8</v>
      </c>
      <c r="P54" t="s">
        <v>73</v>
      </c>
      <c r="Q54" t="s">
        <v>101</v>
      </c>
      <c r="R54" t="s">
        <v>611</v>
      </c>
      <c r="S54" s="1">
        <v>45550</v>
      </c>
      <c r="T54" t="s">
        <v>214</v>
      </c>
      <c r="U54" t="s">
        <v>612</v>
      </c>
      <c r="V54" t="s">
        <v>613</v>
      </c>
      <c r="W54" t="s">
        <v>614</v>
      </c>
      <c r="X54">
        <v>2100</v>
      </c>
      <c r="Y54">
        <v>6</v>
      </c>
      <c r="Z54">
        <v>5040</v>
      </c>
      <c r="AA54" t="s">
        <v>610</v>
      </c>
      <c r="AB54" t="s">
        <v>610</v>
      </c>
      <c r="AC54">
        <v>10</v>
      </c>
      <c r="AD54" t="s">
        <v>87</v>
      </c>
      <c r="AF54" t="s">
        <v>87</v>
      </c>
      <c r="AG54" t="s">
        <v>610</v>
      </c>
    </row>
    <row r="55" spans="1:33" x14ac:dyDescent="0.3">
      <c r="A55" t="s">
        <v>121</v>
      </c>
      <c r="B55" t="s">
        <v>145</v>
      </c>
      <c r="C55" t="s">
        <v>80</v>
      </c>
      <c r="D55" t="s">
        <v>81</v>
      </c>
      <c r="E55" t="s">
        <v>170</v>
      </c>
      <c r="F55" t="s">
        <v>615</v>
      </c>
      <c r="G55" t="s">
        <v>96</v>
      </c>
      <c r="H55" s="1">
        <v>44834</v>
      </c>
      <c r="I55">
        <v>1000</v>
      </c>
      <c r="J55" t="s">
        <v>616</v>
      </c>
      <c r="K55" t="s">
        <v>414</v>
      </c>
      <c r="L55" t="s">
        <v>617</v>
      </c>
      <c r="M55" t="s">
        <v>618</v>
      </c>
      <c r="N55" t="s">
        <v>72</v>
      </c>
      <c r="O55">
        <v>6</v>
      </c>
      <c r="P55" t="s">
        <v>40</v>
      </c>
      <c r="Q55" t="s">
        <v>101</v>
      </c>
      <c r="R55" t="s">
        <v>619</v>
      </c>
      <c r="S55" s="1">
        <v>45431</v>
      </c>
      <c r="T55" t="s">
        <v>129</v>
      </c>
      <c r="U55" t="s">
        <v>620</v>
      </c>
      <c r="V55" t="s">
        <v>621</v>
      </c>
      <c r="W55" t="s">
        <v>622</v>
      </c>
      <c r="X55">
        <v>1250</v>
      </c>
      <c r="Y55">
        <v>4</v>
      </c>
      <c r="Z55">
        <v>2000</v>
      </c>
      <c r="AA55" t="s">
        <v>618</v>
      </c>
      <c r="AB55" t="s">
        <v>618</v>
      </c>
      <c r="AC55">
        <v>10</v>
      </c>
      <c r="AE55" t="s">
        <v>37</v>
      </c>
      <c r="AF55" t="s">
        <v>37</v>
      </c>
      <c r="AG55" t="s">
        <v>618</v>
      </c>
    </row>
    <row r="56" spans="1:33" x14ac:dyDescent="0.3">
      <c r="A56" t="s">
        <v>133</v>
      </c>
      <c r="B56" t="s">
        <v>229</v>
      </c>
      <c r="C56" t="s">
        <v>80</v>
      </c>
      <c r="D56" t="s">
        <v>30</v>
      </c>
      <c r="E56" t="s">
        <v>94</v>
      </c>
      <c r="F56" t="s">
        <v>623</v>
      </c>
      <c r="G56" t="s">
        <v>96</v>
      </c>
      <c r="H56" s="1">
        <v>45317</v>
      </c>
      <c r="I56">
        <v>800</v>
      </c>
      <c r="J56" t="s">
        <v>624</v>
      </c>
      <c r="K56" t="s">
        <v>625</v>
      </c>
      <c r="L56" t="s">
        <v>626</v>
      </c>
      <c r="M56" t="s">
        <v>627</v>
      </c>
      <c r="N56" t="s">
        <v>39</v>
      </c>
      <c r="O56">
        <v>15</v>
      </c>
      <c r="P56" t="s">
        <v>40</v>
      </c>
      <c r="Q56" t="s">
        <v>58</v>
      </c>
      <c r="R56" t="s">
        <v>628</v>
      </c>
      <c r="S56" s="1">
        <v>45569</v>
      </c>
      <c r="T56" t="s">
        <v>177</v>
      </c>
      <c r="U56" t="s">
        <v>629</v>
      </c>
      <c r="V56" t="s">
        <v>630</v>
      </c>
      <c r="W56" t="s">
        <v>631</v>
      </c>
      <c r="X56">
        <v>1780</v>
      </c>
      <c r="Y56">
        <v>3</v>
      </c>
      <c r="Z56">
        <v>2136</v>
      </c>
      <c r="AA56" t="s">
        <v>627</v>
      </c>
      <c r="AB56" t="s">
        <v>627</v>
      </c>
      <c r="AC56">
        <v>10</v>
      </c>
      <c r="AE56" t="s">
        <v>37</v>
      </c>
      <c r="AF56" t="s">
        <v>37</v>
      </c>
      <c r="AG56" t="s">
        <v>627</v>
      </c>
    </row>
    <row r="57" spans="1:33" x14ac:dyDescent="0.3">
      <c r="A57" t="s">
        <v>121</v>
      </c>
      <c r="B57" t="s">
        <v>380</v>
      </c>
      <c r="C57" t="s">
        <v>29</v>
      </c>
      <c r="D57" t="s">
        <v>370</v>
      </c>
      <c r="E57" t="s">
        <v>632</v>
      </c>
      <c r="F57" t="s">
        <v>633</v>
      </c>
      <c r="G57" t="s">
        <v>33</v>
      </c>
      <c r="H57" s="1">
        <v>44265</v>
      </c>
      <c r="I57">
        <v>950</v>
      </c>
      <c r="J57" t="s">
        <v>634</v>
      </c>
      <c r="K57" t="s">
        <v>404</v>
      </c>
      <c r="L57" t="s">
        <v>635</v>
      </c>
      <c r="M57" t="s">
        <v>636</v>
      </c>
      <c r="N57" t="s">
        <v>57</v>
      </c>
      <c r="O57">
        <v>13</v>
      </c>
      <c r="P57" t="s">
        <v>40</v>
      </c>
      <c r="Q57" t="s">
        <v>101</v>
      </c>
      <c r="R57" t="s">
        <v>637</v>
      </c>
      <c r="S57" s="1">
        <v>45551</v>
      </c>
      <c r="T57" t="s">
        <v>214</v>
      </c>
      <c r="U57" t="s">
        <v>638</v>
      </c>
      <c r="V57" t="s">
        <v>639</v>
      </c>
      <c r="W57" t="s">
        <v>640</v>
      </c>
      <c r="X57">
        <v>1812</v>
      </c>
      <c r="Y57">
        <v>8</v>
      </c>
      <c r="Z57">
        <v>5798.4000000000015</v>
      </c>
      <c r="AA57" t="s">
        <v>636</v>
      </c>
      <c r="AB57" t="s">
        <v>636</v>
      </c>
      <c r="AC57">
        <v>10</v>
      </c>
      <c r="AE57" t="s">
        <v>37</v>
      </c>
      <c r="AF57" t="s">
        <v>37</v>
      </c>
      <c r="AG57" t="s">
        <v>636</v>
      </c>
    </row>
    <row r="58" spans="1:33" x14ac:dyDescent="0.3">
      <c r="A58" t="s">
        <v>47</v>
      </c>
      <c r="B58" t="s">
        <v>157</v>
      </c>
      <c r="C58" t="s">
        <v>29</v>
      </c>
      <c r="D58" t="s">
        <v>206</v>
      </c>
      <c r="E58" t="s">
        <v>641</v>
      </c>
      <c r="F58" t="s">
        <v>642</v>
      </c>
      <c r="G58" t="s">
        <v>33</v>
      </c>
      <c r="H58" s="1">
        <v>45105</v>
      </c>
      <c r="I58">
        <v>1100</v>
      </c>
      <c r="J58" t="s">
        <v>643</v>
      </c>
      <c r="K58" t="s">
        <v>307</v>
      </c>
      <c r="L58" t="s">
        <v>644</v>
      </c>
      <c r="M58" t="s">
        <v>645</v>
      </c>
      <c r="N58" t="s">
        <v>39</v>
      </c>
      <c r="O58">
        <v>18</v>
      </c>
      <c r="P58" t="s">
        <v>40</v>
      </c>
      <c r="Q58" t="s">
        <v>58</v>
      </c>
      <c r="R58" t="s">
        <v>646</v>
      </c>
      <c r="S58" s="1">
        <v>45383</v>
      </c>
      <c r="T58" t="s">
        <v>60</v>
      </c>
      <c r="U58" t="s">
        <v>647</v>
      </c>
      <c r="V58" t="s">
        <v>648</v>
      </c>
      <c r="W58" t="s">
        <v>649</v>
      </c>
      <c r="X58">
        <v>2223</v>
      </c>
      <c r="Y58">
        <v>8</v>
      </c>
      <c r="Z58">
        <v>7113.6</v>
      </c>
      <c r="AA58" t="s">
        <v>645</v>
      </c>
      <c r="AB58" t="s">
        <v>645</v>
      </c>
      <c r="AC58">
        <v>11</v>
      </c>
      <c r="AE58" t="s">
        <v>37</v>
      </c>
      <c r="AF58" t="s">
        <v>37</v>
      </c>
      <c r="AG58" t="s">
        <v>645</v>
      </c>
    </row>
    <row r="59" spans="1:33" x14ac:dyDescent="0.3">
      <c r="A59" t="s">
        <v>181</v>
      </c>
      <c r="B59" t="s">
        <v>650</v>
      </c>
      <c r="C59" t="s">
        <v>49</v>
      </c>
      <c r="D59" t="s">
        <v>146</v>
      </c>
      <c r="E59" t="s">
        <v>511</v>
      </c>
      <c r="F59" t="s">
        <v>651</v>
      </c>
      <c r="G59" t="s">
        <v>33</v>
      </c>
      <c r="H59" s="1">
        <v>45022</v>
      </c>
      <c r="I59">
        <v>1300</v>
      </c>
      <c r="J59" t="s">
        <v>652</v>
      </c>
      <c r="K59" t="s">
        <v>653</v>
      </c>
      <c r="L59" t="s">
        <v>654</v>
      </c>
      <c r="M59" t="s">
        <v>655</v>
      </c>
      <c r="N59" t="s">
        <v>57</v>
      </c>
      <c r="O59">
        <v>18</v>
      </c>
      <c r="P59" t="s">
        <v>73</v>
      </c>
      <c r="Q59" t="s">
        <v>58</v>
      </c>
      <c r="R59" t="s">
        <v>656</v>
      </c>
      <c r="S59" s="1">
        <v>45439</v>
      </c>
      <c r="T59" t="s">
        <v>129</v>
      </c>
      <c r="U59" t="s">
        <v>657</v>
      </c>
      <c r="V59" t="s">
        <v>658</v>
      </c>
      <c r="W59" t="s">
        <v>659</v>
      </c>
      <c r="X59">
        <v>2994</v>
      </c>
      <c r="Y59">
        <v>4</v>
      </c>
      <c r="Z59">
        <v>4790.4000000000015</v>
      </c>
      <c r="AA59" t="s">
        <v>655</v>
      </c>
      <c r="AB59" t="s">
        <v>655</v>
      </c>
      <c r="AC59">
        <v>10</v>
      </c>
      <c r="AE59" t="s">
        <v>37</v>
      </c>
      <c r="AF59" t="s">
        <v>37</v>
      </c>
      <c r="AG59" t="s">
        <v>655</v>
      </c>
    </row>
    <row r="60" spans="1:33" x14ac:dyDescent="0.3">
      <c r="A60" t="s">
        <v>133</v>
      </c>
      <c r="B60" t="s">
        <v>500</v>
      </c>
      <c r="C60" t="s">
        <v>80</v>
      </c>
      <c r="D60" t="s">
        <v>241</v>
      </c>
      <c r="E60" t="s">
        <v>194</v>
      </c>
      <c r="F60" t="s">
        <v>660</v>
      </c>
      <c r="G60" t="s">
        <v>96</v>
      </c>
      <c r="H60" s="1">
        <v>45103</v>
      </c>
      <c r="I60">
        <v>800</v>
      </c>
      <c r="J60" t="s">
        <v>661</v>
      </c>
      <c r="K60" t="s">
        <v>463</v>
      </c>
      <c r="L60" t="s">
        <v>662</v>
      </c>
      <c r="M60" t="s">
        <v>663</v>
      </c>
      <c r="N60" t="s">
        <v>72</v>
      </c>
      <c r="O60">
        <v>18</v>
      </c>
      <c r="P60" t="s">
        <v>40</v>
      </c>
      <c r="Q60" t="s">
        <v>58</v>
      </c>
      <c r="R60" t="s">
        <v>664</v>
      </c>
      <c r="S60" s="1">
        <v>45620</v>
      </c>
      <c r="T60" t="s">
        <v>165</v>
      </c>
      <c r="U60" t="s">
        <v>665</v>
      </c>
      <c r="V60" t="s">
        <v>666</v>
      </c>
      <c r="W60" t="s">
        <v>667</v>
      </c>
      <c r="X60">
        <v>2564</v>
      </c>
      <c r="Y60">
        <v>6</v>
      </c>
      <c r="Z60">
        <v>6153.6</v>
      </c>
      <c r="AA60" t="s">
        <v>663</v>
      </c>
      <c r="AB60" t="s">
        <v>663</v>
      </c>
      <c r="AC60">
        <v>10</v>
      </c>
      <c r="AE60" t="s">
        <v>37</v>
      </c>
      <c r="AF60" t="s">
        <v>37</v>
      </c>
      <c r="AG60" t="s">
        <v>663</v>
      </c>
    </row>
    <row r="61" spans="1:33" x14ac:dyDescent="0.3">
      <c r="A61" t="s">
        <v>107</v>
      </c>
      <c r="B61" t="s">
        <v>606</v>
      </c>
      <c r="C61" t="s">
        <v>29</v>
      </c>
      <c r="D61" t="s">
        <v>50</v>
      </c>
      <c r="E61" t="s">
        <v>641</v>
      </c>
      <c r="F61" t="s">
        <v>668</v>
      </c>
      <c r="G61" t="s">
        <v>96</v>
      </c>
      <c r="H61" s="1">
        <v>44476</v>
      </c>
      <c r="I61">
        <v>950</v>
      </c>
      <c r="J61" t="s">
        <v>669</v>
      </c>
      <c r="K61" t="s">
        <v>670</v>
      </c>
      <c r="L61" t="s">
        <v>671</v>
      </c>
      <c r="M61" t="s">
        <v>672</v>
      </c>
      <c r="N61" t="s">
        <v>57</v>
      </c>
      <c r="O61">
        <v>15</v>
      </c>
      <c r="P61" t="s">
        <v>73</v>
      </c>
      <c r="Q61" t="s">
        <v>74</v>
      </c>
      <c r="R61" t="s">
        <v>673</v>
      </c>
      <c r="S61" s="1">
        <v>45444</v>
      </c>
      <c r="T61" t="s">
        <v>43</v>
      </c>
      <c r="U61" t="s">
        <v>674</v>
      </c>
      <c r="V61" t="s">
        <v>675</v>
      </c>
      <c r="W61" t="s">
        <v>676</v>
      </c>
      <c r="X61">
        <v>1763</v>
      </c>
      <c r="Y61">
        <v>4</v>
      </c>
      <c r="Z61">
        <v>2820.8</v>
      </c>
      <c r="AA61" t="s">
        <v>672</v>
      </c>
      <c r="AB61" t="s">
        <v>672</v>
      </c>
      <c r="AC61">
        <v>10</v>
      </c>
      <c r="AE61" t="s">
        <v>37</v>
      </c>
      <c r="AF61" t="s">
        <v>37</v>
      </c>
      <c r="AG61" t="s">
        <v>672</v>
      </c>
    </row>
    <row r="62" spans="1:33" x14ac:dyDescent="0.3">
      <c r="A62" t="s">
        <v>27</v>
      </c>
      <c r="B62" t="s">
        <v>229</v>
      </c>
      <c r="C62" t="s">
        <v>80</v>
      </c>
      <c r="D62" t="s">
        <v>677</v>
      </c>
      <c r="E62" t="s">
        <v>391</v>
      </c>
      <c r="F62" t="s">
        <v>678</v>
      </c>
      <c r="G62" t="s">
        <v>33</v>
      </c>
      <c r="H62" s="1">
        <v>44393</v>
      </c>
      <c r="I62">
        <v>1200</v>
      </c>
      <c r="J62" t="s">
        <v>679</v>
      </c>
      <c r="K62" t="s">
        <v>680</v>
      </c>
      <c r="L62" t="s">
        <v>681</v>
      </c>
      <c r="M62" t="s">
        <v>682</v>
      </c>
      <c r="N62" t="s">
        <v>39</v>
      </c>
      <c r="O62">
        <v>14</v>
      </c>
      <c r="P62" t="s">
        <v>73</v>
      </c>
      <c r="Q62" t="s">
        <v>74</v>
      </c>
      <c r="R62" t="s">
        <v>683</v>
      </c>
      <c r="S62" s="1">
        <v>45562</v>
      </c>
      <c r="T62" t="s">
        <v>214</v>
      </c>
      <c r="U62" t="s">
        <v>684</v>
      </c>
      <c r="V62" t="s">
        <v>685</v>
      </c>
      <c r="W62" t="s">
        <v>686</v>
      </c>
      <c r="X62">
        <v>698</v>
      </c>
      <c r="Y62">
        <v>5</v>
      </c>
      <c r="Z62">
        <v>1396</v>
      </c>
      <c r="AA62" t="s">
        <v>682</v>
      </c>
      <c r="AB62" t="s">
        <v>682</v>
      </c>
      <c r="AC62">
        <v>10</v>
      </c>
      <c r="AD62" t="s">
        <v>87</v>
      </c>
      <c r="AF62" t="s">
        <v>87</v>
      </c>
      <c r="AG62" t="s">
        <v>682</v>
      </c>
    </row>
    <row r="63" spans="1:33" x14ac:dyDescent="0.3">
      <c r="A63" t="s">
        <v>107</v>
      </c>
      <c r="B63" t="s">
        <v>568</v>
      </c>
      <c r="C63" t="s">
        <v>49</v>
      </c>
      <c r="D63" t="s">
        <v>219</v>
      </c>
      <c r="E63" t="s">
        <v>687</v>
      </c>
      <c r="F63" t="s">
        <v>688</v>
      </c>
      <c r="G63" t="s">
        <v>96</v>
      </c>
      <c r="H63" s="1">
        <v>45127</v>
      </c>
      <c r="I63">
        <v>950</v>
      </c>
      <c r="J63" t="s">
        <v>689</v>
      </c>
      <c r="K63" t="s">
        <v>340</v>
      </c>
      <c r="L63" t="s">
        <v>690</v>
      </c>
      <c r="M63" t="s">
        <v>691</v>
      </c>
      <c r="N63" t="s">
        <v>57</v>
      </c>
      <c r="O63">
        <v>4</v>
      </c>
      <c r="P63" t="s">
        <v>73</v>
      </c>
      <c r="Q63" t="s">
        <v>101</v>
      </c>
      <c r="R63" t="s">
        <v>692</v>
      </c>
      <c r="S63" s="1">
        <v>45396</v>
      </c>
      <c r="T63" t="s">
        <v>60</v>
      </c>
      <c r="U63" t="s">
        <v>693</v>
      </c>
      <c r="V63" t="s">
        <v>694</v>
      </c>
      <c r="W63" t="s">
        <v>695</v>
      </c>
      <c r="X63">
        <v>1813</v>
      </c>
      <c r="Y63">
        <v>2</v>
      </c>
      <c r="Z63">
        <v>1450.4</v>
      </c>
      <c r="AA63" t="s">
        <v>691</v>
      </c>
      <c r="AB63" t="s">
        <v>691</v>
      </c>
      <c r="AC63">
        <v>10</v>
      </c>
      <c r="AE63" t="s">
        <v>37</v>
      </c>
      <c r="AF63" t="s">
        <v>37</v>
      </c>
      <c r="AG63" t="s">
        <v>691</v>
      </c>
    </row>
    <row r="64" spans="1:33" x14ac:dyDescent="0.3">
      <c r="A64" t="s">
        <v>181</v>
      </c>
      <c r="B64" t="s">
        <v>293</v>
      </c>
      <c r="C64" t="s">
        <v>80</v>
      </c>
      <c r="D64" t="s">
        <v>65</v>
      </c>
      <c r="E64" t="s">
        <v>314</v>
      </c>
      <c r="F64" t="s">
        <v>696</v>
      </c>
      <c r="G64" t="s">
        <v>96</v>
      </c>
      <c r="H64" s="1">
        <v>44983</v>
      </c>
      <c r="I64">
        <v>950</v>
      </c>
      <c r="J64" t="s">
        <v>697</v>
      </c>
      <c r="K64" t="s">
        <v>317</v>
      </c>
      <c r="L64" t="s">
        <v>698</v>
      </c>
      <c r="M64" t="s">
        <v>699</v>
      </c>
      <c r="N64" t="s">
        <v>116</v>
      </c>
      <c r="O64">
        <v>12</v>
      </c>
      <c r="P64" t="s">
        <v>73</v>
      </c>
      <c r="Q64" t="s">
        <v>74</v>
      </c>
      <c r="R64" t="s">
        <v>700</v>
      </c>
      <c r="S64" s="1">
        <v>45367</v>
      </c>
      <c r="T64" t="s">
        <v>258</v>
      </c>
      <c r="U64" t="s">
        <v>701</v>
      </c>
      <c r="V64" t="s">
        <v>702</v>
      </c>
      <c r="W64" t="s">
        <v>346</v>
      </c>
      <c r="X64">
        <v>2141</v>
      </c>
      <c r="Y64">
        <v>1</v>
      </c>
      <c r="Z64">
        <v>856.40000000000009</v>
      </c>
      <c r="AA64" t="s">
        <v>699</v>
      </c>
      <c r="AB64" t="s">
        <v>699</v>
      </c>
      <c r="AC64">
        <v>10</v>
      </c>
      <c r="AE64" t="s">
        <v>37</v>
      </c>
      <c r="AF64" t="s">
        <v>37</v>
      </c>
      <c r="AG64" t="s">
        <v>699</v>
      </c>
    </row>
    <row r="65" spans="1:33" x14ac:dyDescent="0.3">
      <c r="A65" t="s">
        <v>133</v>
      </c>
      <c r="B65" t="s">
        <v>450</v>
      </c>
      <c r="C65" t="s">
        <v>49</v>
      </c>
      <c r="D65" t="s">
        <v>109</v>
      </c>
      <c r="E65" t="s">
        <v>703</v>
      </c>
      <c r="F65" t="s">
        <v>704</v>
      </c>
      <c r="G65" t="s">
        <v>33</v>
      </c>
      <c r="H65" s="1">
        <v>45439</v>
      </c>
      <c r="I65">
        <v>1400</v>
      </c>
      <c r="J65" t="s">
        <v>705</v>
      </c>
      <c r="K65" t="s">
        <v>706</v>
      </c>
      <c r="L65" t="s">
        <v>707</v>
      </c>
      <c r="M65" t="s">
        <v>708</v>
      </c>
      <c r="N65" t="s">
        <v>57</v>
      </c>
      <c r="O65">
        <v>15</v>
      </c>
      <c r="P65" t="s">
        <v>73</v>
      </c>
      <c r="Q65" t="s">
        <v>58</v>
      </c>
      <c r="R65" t="s">
        <v>709</v>
      </c>
      <c r="S65" s="1">
        <v>45381</v>
      </c>
      <c r="T65" t="s">
        <v>258</v>
      </c>
      <c r="U65" t="s">
        <v>710</v>
      </c>
      <c r="V65" t="s">
        <v>711</v>
      </c>
      <c r="W65" t="s">
        <v>712</v>
      </c>
      <c r="X65">
        <v>1399</v>
      </c>
      <c r="Y65">
        <v>4</v>
      </c>
      <c r="Z65">
        <v>2238.4</v>
      </c>
      <c r="AA65" t="s">
        <v>708</v>
      </c>
      <c r="AB65" t="s">
        <v>708</v>
      </c>
      <c r="AC65">
        <v>10</v>
      </c>
      <c r="AE65" t="s">
        <v>37</v>
      </c>
      <c r="AF65" t="s">
        <v>37</v>
      </c>
      <c r="AG65" t="s">
        <v>708</v>
      </c>
    </row>
    <row r="66" spans="1:33" x14ac:dyDescent="0.3">
      <c r="A66" t="s">
        <v>336</v>
      </c>
      <c r="B66" t="s">
        <v>157</v>
      </c>
      <c r="C66" t="s">
        <v>49</v>
      </c>
      <c r="D66" t="s">
        <v>109</v>
      </c>
      <c r="E66" t="s">
        <v>713</v>
      </c>
      <c r="F66" t="s">
        <v>714</v>
      </c>
      <c r="G66" t="s">
        <v>96</v>
      </c>
      <c r="H66" s="1">
        <v>45092</v>
      </c>
      <c r="I66">
        <v>1000</v>
      </c>
      <c r="J66" t="s">
        <v>715</v>
      </c>
      <c r="K66" t="s">
        <v>716</v>
      </c>
      <c r="L66" t="s">
        <v>717</v>
      </c>
      <c r="M66" t="s">
        <v>718</v>
      </c>
      <c r="N66" t="s">
        <v>72</v>
      </c>
      <c r="O66">
        <v>8</v>
      </c>
      <c r="P66" t="s">
        <v>73</v>
      </c>
      <c r="Q66" t="s">
        <v>58</v>
      </c>
      <c r="R66" t="s">
        <v>719</v>
      </c>
      <c r="S66" s="1">
        <v>45525</v>
      </c>
      <c r="T66" t="s">
        <v>201</v>
      </c>
      <c r="U66" t="s">
        <v>720</v>
      </c>
      <c r="V66" t="s">
        <v>721</v>
      </c>
      <c r="W66" t="s">
        <v>722</v>
      </c>
      <c r="X66">
        <v>1143</v>
      </c>
      <c r="Y66">
        <v>3</v>
      </c>
      <c r="Z66">
        <v>1371.6000000000001</v>
      </c>
      <c r="AA66" t="s">
        <v>718</v>
      </c>
      <c r="AB66" t="s">
        <v>718</v>
      </c>
      <c r="AC66">
        <v>10</v>
      </c>
      <c r="AD66" t="s">
        <v>87</v>
      </c>
      <c r="AF66" t="s">
        <v>87</v>
      </c>
      <c r="AG66" t="s">
        <v>718</v>
      </c>
    </row>
    <row r="67" spans="1:33" x14ac:dyDescent="0.3">
      <c r="A67" t="s">
        <v>121</v>
      </c>
      <c r="B67" t="s">
        <v>193</v>
      </c>
      <c r="C67" t="s">
        <v>29</v>
      </c>
      <c r="D67" t="s">
        <v>370</v>
      </c>
      <c r="E67" t="s">
        <v>559</v>
      </c>
      <c r="F67" t="s">
        <v>723</v>
      </c>
      <c r="G67" t="s">
        <v>96</v>
      </c>
      <c r="H67" s="1">
        <v>44575</v>
      </c>
      <c r="I67">
        <v>1000</v>
      </c>
      <c r="J67" t="s">
        <v>724</v>
      </c>
      <c r="K67" t="s">
        <v>725</v>
      </c>
      <c r="L67" t="s">
        <v>726</v>
      </c>
      <c r="M67" t="s">
        <v>727</v>
      </c>
      <c r="N67" t="s">
        <v>57</v>
      </c>
      <c r="O67">
        <v>18</v>
      </c>
      <c r="P67" t="s">
        <v>73</v>
      </c>
      <c r="Q67" t="s">
        <v>101</v>
      </c>
      <c r="R67" t="s">
        <v>728</v>
      </c>
      <c r="S67" s="1">
        <v>45443</v>
      </c>
      <c r="T67" t="s">
        <v>129</v>
      </c>
      <c r="U67" t="s">
        <v>729</v>
      </c>
      <c r="V67" t="s">
        <v>730</v>
      </c>
      <c r="W67" t="s">
        <v>78</v>
      </c>
      <c r="X67">
        <v>2261</v>
      </c>
      <c r="Y67">
        <v>1</v>
      </c>
      <c r="Z67">
        <v>904.40000000000009</v>
      </c>
      <c r="AA67" t="s">
        <v>727</v>
      </c>
      <c r="AB67" t="s">
        <v>727</v>
      </c>
      <c r="AC67">
        <v>10</v>
      </c>
      <c r="AD67" t="s">
        <v>87</v>
      </c>
      <c r="AF67" t="s">
        <v>87</v>
      </c>
      <c r="AG67" t="s">
        <v>727</v>
      </c>
    </row>
    <row r="68" spans="1:33" x14ac:dyDescent="0.3">
      <c r="A68" t="s">
        <v>27</v>
      </c>
      <c r="B68" t="s">
        <v>731</v>
      </c>
      <c r="C68" t="s">
        <v>49</v>
      </c>
      <c r="D68" t="s">
        <v>30</v>
      </c>
      <c r="E68" t="s">
        <v>431</v>
      </c>
      <c r="F68" t="s">
        <v>732</v>
      </c>
      <c r="G68" t="s">
        <v>96</v>
      </c>
      <c r="H68" s="1">
        <v>44989</v>
      </c>
      <c r="I68">
        <v>1200</v>
      </c>
      <c r="J68" t="s">
        <v>733</v>
      </c>
      <c r="K68" t="s">
        <v>384</v>
      </c>
      <c r="L68" t="s">
        <v>734</v>
      </c>
      <c r="M68" t="s">
        <v>735</v>
      </c>
      <c r="N68" t="s">
        <v>57</v>
      </c>
      <c r="O68">
        <v>9</v>
      </c>
      <c r="P68" t="s">
        <v>73</v>
      </c>
      <c r="Q68" t="s">
        <v>101</v>
      </c>
      <c r="R68" t="s">
        <v>736</v>
      </c>
      <c r="S68" s="1">
        <v>45398</v>
      </c>
      <c r="T68" t="s">
        <v>60</v>
      </c>
      <c r="U68" t="s">
        <v>737</v>
      </c>
      <c r="V68" t="s">
        <v>738</v>
      </c>
      <c r="W68" t="s">
        <v>739</v>
      </c>
      <c r="X68">
        <v>2907</v>
      </c>
      <c r="Y68">
        <v>3</v>
      </c>
      <c r="Z68">
        <v>3488.4</v>
      </c>
      <c r="AA68" t="s">
        <v>735</v>
      </c>
      <c r="AB68" t="s">
        <v>735</v>
      </c>
      <c r="AC68">
        <v>11</v>
      </c>
      <c r="AE68" t="s">
        <v>37</v>
      </c>
      <c r="AF68" t="s">
        <v>37</v>
      </c>
      <c r="AG68" t="s">
        <v>735</v>
      </c>
    </row>
    <row r="69" spans="1:33" x14ac:dyDescent="0.3">
      <c r="A69" t="s">
        <v>336</v>
      </c>
      <c r="B69" t="s">
        <v>293</v>
      </c>
      <c r="C69" t="s">
        <v>49</v>
      </c>
      <c r="D69" t="s">
        <v>370</v>
      </c>
      <c r="E69" t="s">
        <v>740</v>
      </c>
      <c r="F69" t="s">
        <v>741</v>
      </c>
      <c r="G69" t="s">
        <v>96</v>
      </c>
      <c r="H69" s="1">
        <v>44641</v>
      </c>
      <c r="I69">
        <v>1200</v>
      </c>
      <c r="J69" t="s">
        <v>742</v>
      </c>
      <c r="K69" t="s">
        <v>743</v>
      </c>
      <c r="L69" t="s">
        <v>744</v>
      </c>
      <c r="M69" t="s">
        <v>745</v>
      </c>
      <c r="N69" t="s">
        <v>39</v>
      </c>
      <c r="O69">
        <v>13</v>
      </c>
      <c r="P69" t="s">
        <v>40</v>
      </c>
      <c r="Q69" t="s">
        <v>101</v>
      </c>
      <c r="R69" t="s">
        <v>746</v>
      </c>
      <c r="S69" s="1">
        <v>45377</v>
      </c>
      <c r="T69" t="s">
        <v>258</v>
      </c>
      <c r="U69" t="s">
        <v>747</v>
      </c>
      <c r="V69" t="s">
        <v>748</v>
      </c>
      <c r="W69" t="s">
        <v>749</v>
      </c>
      <c r="X69">
        <v>1640</v>
      </c>
      <c r="Y69">
        <v>5</v>
      </c>
      <c r="Z69">
        <v>3280</v>
      </c>
      <c r="AA69" t="s">
        <v>745</v>
      </c>
      <c r="AB69" t="s">
        <v>745</v>
      </c>
      <c r="AC69">
        <v>10</v>
      </c>
      <c r="AD69" t="s">
        <v>87</v>
      </c>
      <c r="AF69" t="s">
        <v>87</v>
      </c>
      <c r="AG69" t="s">
        <v>745</v>
      </c>
    </row>
    <row r="70" spans="1:33" x14ac:dyDescent="0.3">
      <c r="A70" t="s">
        <v>107</v>
      </c>
      <c r="B70" t="s">
        <v>218</v>
      </c>
      <c r="C70" t="s">
        <v>29</v>
      </c>
      <c r="D70" t="s">
        <v>81</v>
      </c>
      <c r="E70" t="s">
        <v>750</v>
      </c>
      <c r="F70" t="s">
        <v>751</v>
      </c>
      <c r="G70" t="s">
        <v>33</v>
      </c>
      <c r="H70" s="1">
        <v>45245</v>
      </c>
      <c r="I70">
        <v>800</v>
      </c>
      <c r="J70" t="s">
        <v>752</v>
      </c>
      <c r="K70" t="s">
        <v>753</v>
      </c>
      <c r="L70" t="s">
        <v>754</v>
      </c>
      <c r="M70" t="s">
        <v>755</v>
      </c>
      <c r="N70" t="s">
        <v>57</v>
      </c>
      <c r="O70">
        <v>12</v>
      </c>
      <c r="P70" t="s">
        <v>73</v>
      </c>
      <c r="Q70" t="s">
        <v>101</v>
      </c>
      <c r="R70" t="s">
        <v>756</v>
      </c>
      <c r="S70" s="1">
        <v>45550</v>
      </c>
      <c r="T70" t="s">
        <v>214</v>
      </c>
      <c r="U70" t="s">
        <v>757</v>
      </c>
      <c r="V70" t="s">
        <v>758</v>
      </c>
      <c r="W70" t="s">
        <v>759</v>
      </c>
      <c r="X70">
        <v>1929</v>
      </c>
      <c r="Y70">
        <v>7</v>
      </c>
      <c r="Z70">
        <v>5401.2000000000007</v>
      </c>
      <c r="AA70" t="s">
        <v>755</v>
      </c>
      <c r="AB70" t="s">
        <v>755</v>
      </c>
      <c r="AC70">
        <v>10</v>
      </c>
      <c r="AE70" t="s">
        <v>37</v>
      </c>
      <c r="AF70" t="s">
        <v>37</v>
      </c>
      <c r="AG70" t="s">
        <v>755</v>
      </c>
    </row>
    <row r="71" spans="1:33" x14ac:dyDescent="0.3">
      <c r="A71" t="s">
        <v>27</v>
      </c>
      <c r="B71" t="s">
        <v>357</v>
      </c>
      <c r="C71" t="s">
        <v>80</v>
      </c>
      <c r="D71" t="s">
        <v>109</v>
      </c>
      <c r="E71" t="s">
        <v>134</v>
      </c>
      <c r="F71" t="s">
        <v>760</v>
      </c>
      <c r="G71" t="s">
        <v>33</v>
      </c>
      <c r="H71" s="1">
        <v>44054</v>
      </c>
      <c r="I71">
        <v>1000</v>
      </c>
      <c r="J71" t="s">
        <v>761</v>
      </c>
      <c r="K71" t="s">
        <v>276</v>
      </c>
      <c r="L71" t="s">
        <v>762</v>
      </c>
      <c r="M71" t="s">
        <v>763</v>
      </c>
      <c r="N71" t="s">
        <v>116</v>
      </c>
      <c r="O71">
        <v>7</v>
      </c>
      <c r="P71" t="s">
        <v>40</v>
      </c>
      <c r="Q71" t="s">
        <v>101</v>
      </c>
      <c r="R71" t="s">
        <v>764</v>
      </c>
      <c r="S71" s="1">
        <v>45594</v>
      </c>
      <c r="T71" t="s">
        <v>177</v>
      </c>
      <c r="U71" t="s">
        <v>765</v>
      </c>
      <c r="V71" t="s">
        <v>766</v>
      </c>
      <c r="W71" t="s">
        <v>767</v>
      </c>
      <c r="X71">
        <v>1557</v>
      </c>
      <c r="Y71">
        <v>6</v>
      </c>
      <c r="Z71">
        <v>3736.8</v>
      </c>
      <c r="AA71" t="s">
        <v>763</v>
      </c>
      <c r="AB71" t="s">
        <v>763</v>
      </c>
      <c r="AC71">
        <v>10</v>
      </c>
      <c r="AD71" t="s">
        <v>87</v>
      </c>
      <c r="AF71" t="s">
        <v>87</v>
      </c>
      <c r="AG71" t="s">
        <v>763</v>
      </c>
    </row>
    <row r="72" spans="1:33" x14ac:dyDescent="0.3">
      <c r="A72" t="s">
        <v>93</v>
      </c>
      <c r="B72" t="s">
        <v>145</v>
      </c>
      <c r="C72" t="s">
        <v>80</v>
      </c>
      <c r="D72" t="s">
        <v>370</v>
      </c>
      <c r="E72" t="s">
        <v>242</v>
      </c>
      <c r="F72" t="s">
        <v>768</v>
      </c>
      <c r="G72" t="s">
        <v>33</v>
      </c>
      <c r="H72" s="1">
        <v>45431</v>
      </c>
      <c r="I72">
        <v>1000</v>
      </c>
      <c r="J72" t="s">
        <v>769</v>
      </c>
      <c r="K72" t="s">
        <v>150</v>
      </c>
      <c r="L72" t="s">
        <v>770</v>
      </c>
      <c r="M72" t="s">
        <v>771</v>
      </c>
      <c r="N72" t="s">
        <v>39</v>
      </c>
      <c r="O72">
        <v>13</v>
      </c>
      <c r="P72" t="s">
        <v>73</v>
      </c>
      <c r="Q72" t="s">
        <v>58</v>
      </c>
      <c r="R72" t="s">
        <v>772</v>
      </c>
      <c r="S72" s="1">
        <v>45501</v>
      </c>
      <c r="T72" t="s">
        <v>103</v>
      </c>
      <c r="U72" t="s">
        <v>773</v>
      </c>
      <c r="V72" t="s">
        <v>774</v>
      </c>
      <c r="W72" t="s">
        <v>775</v>
      </c>
      <c r="X72">
        <v>2805</v>
      </c>
      <c r="Y72">
        <v>2</v>
      </c>
      <c r="Z72">
        <v>2244</v>
      </c>
      <c r="AA72" t="s">
        <v>771</v>
      </c>
      <c r="AB72" t="s">
        <v>771</v>
      </c>
      <c r="AC72">
        <v>10</v>
      </c>
      <c r="AE72" t="s">
        <v>37</v>
      </c>
      <c r="AF72" t="s">
        <v>37</v>
      </c>
      <c r="AG72" t="s">
        <v>771</v>
      </c>
    </row>
    <row r="73" spans="1:33" x14ac:dyDescent="0.3">
      <c r="A73" t="s">
        <v>107</v>
      </c>
      <c r="B73" t="s">
        <v>229</v>
      </c>
      <c r="C73" t="s">
        <v>49</v>
      </c>
      <c r="D73" t="s">
        <v>81</v>
      </c>
      <c r="E73" t="s">
        <v>750</v>
      </c>
      <c r="F73" t="s">
        <v>776</v>
      </c>
      <c r="G73" t="s">
        <v>96</v>
      </c>
      <c r="H73" s="1">
        <v>45325</v>
      </c>
      <c r="I73">
        <v>1300</v>
      </c>
      <c r="J73" t="s">
        <v>777</v>
      </c>
      <c r="K73" t="s">
        <v>276</v>
      </c>
      <c r="L73" t="s">
        <v>778</v>
      </c>
      <c r="M73" t="s">
        <v>779</v>
      </c>
      <c r="N73" t="s">
        <v>57</v>
      </c>
      <c r="O73">
        <v>3</v>
      </c>
      <c r="P73" t="s">
        <v>73</v>
      </c>
      <c r="Q73" t="s">
        <v>101</v>
      </c>
      <c r="R73" t="s">
        <v>780</v>
      </c>
      <c r="S73" s="1">
        <v>45566</v>
      </c>
      <c r="T73" t="s">
        <v>177</v>
      </c>
      <c r="U73" t="s">
        <v>781</v>
      </c>
      <c r="V73" t="s">
        <v>782</v>
      </c>
      <c r="W73" t="s">
        <v>783</v>
      </c>
      <c r="X73">
        <v>2441</v>
      </c>
      <c r="Y73">
        <v>7</v>
      </c>
      <c r="Z73">
        <v>6834.8</v>
      </c>
      <c r="AA73" t="s">
        <v>779</v>
      </c>
      <c r="AB73" t="s">
        <v>779</v>
      </c>
      <c r="AC73">
        <v>10</v>
      </c>
      <c r="AD73" t="s">
        <v>87</v>
      </c>
      <c r="AF73" t="s">
        <v>87</v>
      </c>
      <c r="AG73" t="s">
        <v>779</v>
      </c>
    </row>
    <row r="74" spans="1:33" x14ac:dyDescent="0.3">
      <c r="A74" t="s">
        <v>121</v>
      </c>
      <c r="B74" t="s">
        <v>784</v>
      </c>
      <c r="C74" t="s">
        <v>49</v>
      </c>
      <c r="D74" t="s">
        <v>81</v>
      </c>
      <c r="E74" t="s">
        <v>242</v>
      </c>
      <c r="F74" t="s">
        <v>785</v>
      </c>
      <c r="G74" t="s">
        <v>33</v>
      </c>
      <c r="H74" s="1">
        <v>45176</v>
      </c>
      <c r="I74">
        <v>1000</v>
      </c>
      <c r="J74" t="s">
        <v>786</v>
      </c>
      <c r="K74" t="s">
        <v>787</v>
      </c>
      <c r="L74" t="s">
        <v>788</v>
      </c>
      <c r="M74" t="s">
        <v>789</v>
      </c>
      <c r="N74" t="s">
        <v>57</v>
      </c>
      <c r="O74">
        <v>7</v>
      </c>
      <c r="P74" t="s">
        <v>73</v>
      </c>
      <c r="Q74" t="s">
        <v>58</v>
      </c>
      <c r="R74" t="s">
        <v>790</v>
      </c>
      <c r="S74" s="1">
        <v>45341</v>
      </c>
      <c r="T74" t="s">
        <v>321</v>
      </c>
      <c r="U74" t="s">
        <v>791</v>
      </c>
      <c r="V74" t="s">
        <v>792</v>
      </c>
      <c r="W74" t="s">
        <v>793</v>
      </c>
      <c r="X74">
        <v>1460</v>
      </c>
      <c r="Y74">
        <v>7</v>
      </c>
      <c r="Z74">
        <v>4088</v>
      </c>
      <c r="AA74" t="s">
        <v>789</v>
      </c>
      <c r="AB74" t="s">
        <v>789</v>
      </c>
      <c r="AC74">
        <v>10</v>
      </c>
      <c r="AE74" t="s">
        <v>37</v>
      </c>
      <c r="AF74" t="s">
        <v>37</v>
      </c>
      <c r="AG74" t="s">
        <v>789</v>
      </c>
    </row>
    <row r="75" spans="1:33" x14ac:dyDescent="0.3">
      <c r="A75" t="s">
        <v>336</v>
      </c>
      <c r="B75" t="s">
        <v>606</v>
      </c>
      <c r="C75" t="s">
        <v>80</v>
      </c>
      <c r="D75" t="s">
        <v>241</v>
      </c>
      <c r="E75" t="s">
        <v>421</v>
      </c>
      <c r="F75" t="s">
        <v>794</v>
      </c>
      <c r="G75" t="s">
        <v>96</v>
      </c>
      <c r="H75" s="1">
        <v>45141</v>
      </c>
      <c r="I75">
        <v>1000</v>
      </c>
      <c r="J75" t="s">
        <v>795</v>
      </c>
      <c r="K75" t="s">
        <v>796</v>
      </c>
      <c r="L75" t="s">
        <v>797</v>
      </c>
      <c r="M75" t="s">
        <v>798</v>
      </c>
      <c r="N75" t="s">
        <v>57</v>
      </c>
      <c r="O75">
        <v>20</v>
      </c>
      <c r="P75" t="s">
        <v>40</v>
      </c>
      <c r="Q75" t="s">
        <v>101</v>
      </c>
      <c r="R75" t="s">
        <v>799</v>
      </c>
      <c r="S75" s="1">
        <v>45454</v>
      </c>
      <c r="T75" t="s">
        <v>43</v>
      </c>
      <c r="U75" t="s">
        <v>800</v>
      </c>
      <c r="V75" t="s">
        <v>801</v>
      </c>
      <c r="W75" t="s">
        <v>802</v>
      </c>
      <c r="X75">
        <v>1825</v>
      </c>
      <c r="Y75">
        <v>6</v>
      </c>
      <c r="Z75">
        <v>4380</v>
      </c>
      <c r="AA75" t="s">
        <v>798</v>
      </c>
      <c r="AB75" t="s">
        <v>798</v>
      </c>
      <c r="AC75">
        <v>10</v>
      </c>
      <c r="AD75" t="s">
        <v>87</v>
      </c>
      <c r="AF75" t="s">
        <v>87</v>
      </c>
      <c r="AG75" t="s">
        <v>798</v>
      </c>
    </row>
    <row r="76" spans="1:33" x14ac:dyDescent="0.3">
      <c r="A76" t="s">
        <v>181</v>
      </c>
      <c r="B76" t="s">
        <v>803</v>
      </c>
      <c r="C76" t="s">
        <v>80</v>
      </c>
      <c r="D76" t="s">
        <v>241</v>
      </c>
      <c r="E76" t="s">
        <v>804</v>
      </c>
      <c r="F76" t="s">
        <v>805</v>
      </c>
      <c r="G76" t="s">
        <v>96</v>
      </c>
      <c r="H76" s="1">
        <v>44078</v>
      </c>
      <c r="I76">
        <v>1400</v>
      </c>
      <c r="J76" t="s">
        <v>806</v>
      </c>
      <c r="K76" t="s">
        <v>753</v>
      </c>
      <c r="L76" t="s">
        <v>807</v>
      </c>
      <c r="M76" t="s">
        <v>808</v>
      </c>
      <c r="N76" t="s">
        <v>57</v>
      </c>
      <c r="O76">
        <v>14</v>
      </c>
      <c r="P76" t="s">
        <v>73</v>
      </c>
      <c r="Q76" t="s">
        <v>74</v>
      </c>
      <c r="R76" t="s">
        <v>809</v>
      </c>
      <c r="S76" s="1">
        <v>45352</v>
      </c>
      <c r="T76" t="s">
        <v>258</v>
      </c>
      <c r="U76" t="s">
        <v>810</v>
      </c>
      <c r="V76" t="s">
        <v>811</v>
      </c>
      <c r="W76" t="s">
        <v>812</v>
      </c>
      <c r="X76">
        <v>2346</v>
      </c>
      <c r="Y76">
        <v>2</v>
      </c>
      <c r="Z76">
        <v>1876.8000000000002</v>
      </c>
      <c r="AA76" t="s">
        <v>808</v>
      </c>
      <c r="AB76" t="s">
        <v>808</v>
      </c>
      <c r="AC76">
        <v>10</v>
      </c>
      <c r="AE76" t="s">
        <v>37</v>
      </c>
      <c r="AF76" t="s">
        <v>37</v>
      </c>
      <c r="AG76" t="s">
        <v>808</v>
      </c>
    </row>
    <row r="77" spans="1:33" x14ac:dyDescent="0.3">
      <c r="A77" t="s">
        <v>27</v>
      </c>
      <c r="B77" t="s">
        <v>813</v>
      </c>
      <c r="C77" t="s">
        <v>29</v>
      </c>
      <c r="D77" t="s">
        <v>219</v>
      </c>
      <c r="E77" t="s">
        <v>814</v>
      </c>
      <c r="F77" t="s">
        <v>815</v>
      </c>
      <c r="G77" t="s">
        <v>96</v>
      </c>
      <c r="H77" s="1">
        <v>44148</v>
      </c>
      <c r="I77">
        <v>1100</v>
      </c>
      <c r="J77" t="s">
        <v>816</v>
      </c>
      <c r="K77" t="s">
        <v>414</v>
      </c>
      <c r="L77" t="s">
        <v>817</v>
      </c>
      <c r="M77" t="s">
        <v>818</v>
      </c>
      <c r="N77" t="s">
        <v>116</v>
      </c>
      <c r="O77">
        <v>14</v>
      </c>
      <c r="P77" t="s">
        <v>73</v>
      </c>
      <c r="Q77" t="s">
        <v>41</v>
      </c>
      <c r="R77" t="s">
        <v>819</v>
      </c>
      <c r="S77" s="1">
        <v>45495</v>
      </c>
      <c r="T77" t="s">
        <v>103</v>
      </c>
      <c r="U77" t="s">
        <v>820</v>
      </c>
      <c r="V77" t="s">
        <v>821</v>
      </c>
      <c r="W77" t="s">
        <v>822</v>
      </c>
      <c r="X77">
        <v>998</v>
      </c>
      <c r="Y77">
        <v>2</v>
      </c>
      <c r="Z77">
        <v>798.40000000000009</v>
      </c>
      <c r="AA77" t="s">
        <v>818</v>
      </c>
      <c r="AB77" t="s">
        <v>818</v>
      </c>
      <c r="AC77">
        <v>10</v>
      </c>
      <c r="AE77" t="s">
        <v>37</v>
      </c>
      <c r="AF77" t="s">
        <v>37</v>
      </c>
      <c r="AG77" t="s">
        <v>818</v>
      </c>
    </row>
    <row r="78" spans="1:33" x14ac:dyDescent="0.3">
      <c r="A78" t="s">
        <v>121</v>
      </c>
      <c r="B78" t="s">
        <v>510</v>
      </c>
      <c r="C78" t="s">
        <v>49</v>
      </c>
      <c r="D78" t="s">
        <v>241</v>
      </c>
      <c r="E78" t="s">
        <v>273</v>
      </c>
      <c r="F78" t="s">
        <v>823</v>
      </c>
      <c r="G78" t="s">
        <v>33</v>
      </c>
      <c r="H78" s="1">
        <v>45194</v>
      </c>
      <c r="I78">
        <v>1400</v>
      </c>
      <c r="J78" t="s">
        <v>824</v>
      </c>
      <c r="K78" t="s">
        <v>825</v>
      </c>
      <c r="L78" t="s">
        <v>826</v>
      </c>
      <c r="M78" t="s">
        <v>827</v>
      </c>
      <c r="N78" t="s">
        <v>116</v>
      </c>
      <c r="O78">
        <v>10</v>
      </c>
      <c r="P78" t="s">
        <v>40</v>
      </c>
      <c r="Q78" t="s">
        <v>41</v>
      </c>
      <c r="R78" t="s">
        <v>828</v>
      </c>
      <c r="S78" s="1">
        <v>45384</v>
      </c>
      <c r="T78" t="s">
        <v>60</v>
      </c>
      <c r="U78" t="s">
        <v>829</v>
      </c>
      <c r="V78" t="s">
        <v>830</v>
      </c>
      <c r="W78" t="s">
        <v>831</v>
      </c>
      <c r="X78">
        <v>1767</v>
      </c>
      <c r="Y78">
        <v>4</v>
      </c>
      <c r="Z78">
        <v>2827.2000000000003</v>
      </c>
      <c r="AA78" t="s">
        <v>827</v>
      </c>
      <c r="AB78" t="s">
        <v>827</v>
      </c>
      <c r="AC78">
        <v>10</v>
      </c>
      <c r="AD78" t="s">
        <v>87</v>
      </c>
      <c r="AF78" t="s">
        <v>87</v>
      </c>
      <c r="AG78" t="s">
        <v>827</v>
      </c>
    </row>
    <row r="79" spans="1:33" x14ac:dyDescent="0.3">
      <c r="A79" t="s">
        <v>47</v>
      </c>
      <c r="B79" t="s">
        <v>500</v>
      </c>
      <c r="C79" t="s">
        <v>29</v>
      </c>
      <c r="D79" t="s">
        <v>370</v>
      </c>
      <c r="E79" t="s">
        <v>832</v>
      </c>
      <c r="F79" t="s">
        <v>833</v>
      </c>
      <c r="G79" t="s">
        <v>33</v>
      </c>
      <c r="H79" s="1">
        <v>44053</v>
      </c>
      <c r="I79">
        <v>800</v>
      </c>
      <c r="J79" t="s">
        <v>834</v>
      </c>
      <c r="K79" t="s">
        <v>835</v>
      </c>
      <c r="L79" t="s">
        <v>836</v>
      </c>
      <c r="M79" t="s">
        <v>837</v>
      </c>
      <c r="N79" t="s">
        <v>39</v>
      </c>
      <c r="O79">
        <v>9</v>
      </c>
      <c r="P79" t="s">
        <v>40</v>
      </c>
      <c r="Q79" t="s">
        <v>74</v>
      </c>
      <c r="R79" t="s">
        <v>838</v>
      </c>
      <c r="S79" s="1">
        <v>45325</v>
      </c>
      <c r="T79" t="s">
        <v>321</v>
      </c>
      <c r="U79" t="s">
        <v>839</v>
      </c>
      <c r="V79" t="s">
        <v>840</v>
      </c>
      <c r="W79" t="s">
        <v>410</v>
      </c>
      <c r="X79">
        <v>861</v>
      </c>
      <c r="Y79">
        <v>5</v>
      </c>
      <c r="Z79">
        <v>1722</v>
      </c>
      <c r="AA79" t="s">
        <v>837</v>
      </c>
      <c r="AB79" t="s">
        <v>837</v>
      </c>
      <c r="AC79">
        <v>10</v>
      </c>
      <c r="AE79" t="s">
        <v>37</v>
      </c>
      <c r="AF79" t="s">
        <v>37</v>
      </c>
      <c r="AG79" t="s">
        <v>837</v>
      </c>
    </row>
    <row r="80" spans="1:33" x14ac:dyDescent="0.3">
      <c r="A80" t="s">
        <v>107</v>
      </c>
      <c r="B80" t="s">
        <v>64</v>
      </c>
      <c r="C80" t="s">
        <v>29</v>
      </c>
      <c r="D80" t="s">
        <v>81</v>
      </c>
      <c r="E80" t="s">
        <v>841</v>
      </c>
      <c r="F80" t="s">
        <v>842</v>
      </c>
      <c r="G80" t="s">
        <v>96</v>
      </c>
      <c r="H80" s="1">
        <v>45320</v>
      </c>
      <c r="I80">
        <v>1400</v>
      </c>
      <c r="J80" t="s">
        <v>843</v>
      </c>
      <c r="K80" t="s">
        <v>186</v>
      </c>
      <c r="L80" t="s">
        <v>844</v>
      </c>
      <c r="M80" t="s">
        <v>845</v>
      </c>
      <c r="N80" t="s">
        <v>57</v>
      </c>
      <c r="O80">
        <v>4</v>
      </c>
      <c r="P80" t="s">
        <v>40</v>
      </c>
      <c r="Q80" t="s">
        <v>58</v>
      </c>
      <c r="R80" t="s">
        <v>846</v>
      </c>
      <c r="S80" s="1">
        <v>45292</v>
      </c>
      <c r="T80" t="s">
        <v>141</v>
      </c>
      <c r="U80" t="s">
        <v>847</v>
      </c>
      <c r="V80" t="s">
        <v>848</v>
      </c>
      <c r="W80" t="s">
        <v>849</v>
      </c>
      <c r="X80">
        <v>1200</v>
      </c>
      <c r="Y80">
        <v>1</v>
      </c>
      <c r="Z80">
        <v>480</v>
      </c>
      <c r="AA80" t="s">
        <v>845</v>
      </c>
      <c r="AB80" t="s">
        <v>845</v>
      </c>
      <c r="AC80">
        <v>10</v>
      </c>
      <c r="AD80" t="s">
        <v>87</v>
      </c>
      <c r="AF80" t="s">
        <v>87</v>
      </c>
      <c r="AG80" t="s">
        <v>845</v>
      </c>
    </row>
    <row r="81" spans="1:33" x14ac:dyDescent="0.3">
      <c r="A81" t="s">
        <v>107</v>
      </c>
      <c r="B81" t="s">
        <v>380</v>
      </c>
      <c r="C81" t="s">
        <v>80</v>
      </c>
      <c r="D81" t="s">
        <v>241</v>
      </c>
      <c r="E81" t="s">
        <v>850</v>
      </c>
      <c r="F81" t="s">
        <v>851</v>
      </c>
      <c r="G81" t="s">
        <v>96</v>
      </c>
      <c r="H81" s="1">
        <v>44397</v>
      </c>
      <c r="I81">
        <v>1200</v>
      </c>
      <c r="J81" t="s">
        <v>852</v>
      </c>
      <c r="K81" t="s">
        <v>853</v>
      </c>
      <c r="L81" t="s">
        <v>854</v>
      </c>
      <c r="M81" t="s">
        <v>855</v>
      </c>
      <c r="N81" t="s">
        <v>72</v>
      </c>
      <c r="O81">
        <v>11</v>
      </c>
      <c r="P81" t="s">
        <v>73</v>
      </c>
      <c r="Q81" t="s">
        <v>101</v>
      </c>
      <c r="R81" t="s">
        <v>856</v>
      </c>
      <c r="S81" s="1">
        <v>45456</v>
      </c>
      <c r="T81" t="s">
        <v>43</v>
      </c>
      <c r="U81" t="s">
        <v>857</v>
      </c>
      <c r="V81" t="s">
        <v>858</v>
      </c>
      <c r="W81" t="s">
        <v>667</v>
      </c>
      <c r="X81">
        <v>1332</v>
      </c>
      <c r="Y81">
        <v>8</v>
      </c>
      <c r="Z81">
        <v>4262.4000000000015</v>
      </c>
      <c r="AA81" t="s">
        <v>855</v>
      </c>
      <c r="AB81" t="s">
        <v>855</v>
      </c>
      <c r="AC81">
        <v>10</v>
      </c>
      <c r="AE81" t="s">
        <v>37</v>
      </c>
      <c r="AF81" t="s">
        <v>37</v>
      </c>
      <c r="AG81" t="s">
        <v>855</v>
      </c>
    </row>
    <row r="82" spans="1:33" x14ac:dyDescent="0.3">
      <c r="A82" t="s">
        <v>93</v>
      </c>
      <c r="B82" t="s">
        <v>169</v>
      </c>
      <c r="C82" t="s">
        <v>49</v>
      </c>
      <c r="D82" t="s">
        <v>241</v>
      </c>
      <c r="E82" t="s">
        <v>641</v>
      </c>
      <c r="F82" t="s">
        <v>859</v>
      </c>
      <c r="G82" t="s">
        <v>96</v>
      </c>
      <c r="H82" s="1">
        <v>45371</v>
      </c>
      <c r="I82">
        <v>1300</v>
      </c>
      <c r="J82" t="s">
        <v>860</v>
      </c>
      <c r="K82" t="s">
        <v>861</v>
      </c>
      <c r="L82" t="s">
        <v>862</v>
      </c>
      <c r="M82" t="s">
        <v>863</v>
      </c>
      <c r="N82" t="s">
        <v>39</v>
      </c>
      <c r="O82">
        <v>13</v>
      </c>
      <c r="P82" t="s">
        <v>73</v>
      </c>
      <c r="Q82" t="s">
        <v>74</v>
      </c>
      <c r="R82" t="s">
        <v>864</v>
      </c>
      <c r="S82" s="1">
        <v>45315</v>
      </c>
      <c r="T82" t="s">
        <v>141</v>
      </c>
      <c r="U82" t="s">
        <v>865</v>
      </c>
      <c r="V82" t="s">
        <v>866</v>
      </c>
      <c r="W82" t="s">
        <v>867</v>
      </c>
      <c r="X82">
        <v>2354</v>
      </c>
      <c r="Y82">
        <v>4</v>
      </c>
      <c r="Z82">
        <v>3766.4</v>
      </c>
      <c r="AA82" t="s">
        <v>863</v>
      </c>
      <c r="AB82" t="s">
        <v>863</v>
      </c>
      <c r="AC82">
        <v>10</v>
      </c>
      <c r="AD82" t="s">
        <v>87</v>
      </c>
      <c r="AF82" t="s">
        <v>87</v>
      </c>
      <c r="AG82" t="s">
        <v>863</v>
      </c>
    </row>
    <row r="83" spans="1:33" x14ac:dyDescent="0.3">
      <c r="A83" t="s">
        <v>47</v>
      </c>
      <c r="B83" t="s">
        <v>803</v>
      </c>
      <c r="C83" t="s">
        <v>29</v>
      </c>
      <c r="D83" t="s">
        <v>65</v>
      </c>
      <c r="E83" t="s">
        <v>868</v>
      </c>
      <c r="F83" t="s">
        <v>869</v>
      </c>
      <c r="G83" t="s">
        <v>96</v>
      </c>
      <c r="H83" s="1">
        <v>44327</v>
      </c>
      <c r="I83">
        <v>1200</v>
      </c>
      <c r="J83" t="s">
        <v>870</v>
      </c>
      <c r="K83" t="s">
        <v>137</v>
      </c>
      <c r="L83" t="s">
        <v>871</v>
      </c>
      <c r="M83" t="s">
        <v>872</v>
      </c>
      <c r="N83" t="s">
        <v>72</v>
      </c>
      <c r="O83">
        <v>17</v>
      </c>
      <c r="P83" t="s">
        <v>40</v>
      </c>
      <c r="Q83" t="s">
        <v>41</v>
      </c>
      <c r="R83" t="s">
        <v>873</v>
      </c>
      <c r="S83" s="1">
        <v>45329</v>
      </c>
      <c r="T83" t="s">
        <v>321</v>
      </c>
      <c r="U83" t="s">
        <v>874</v>
      </c>
      <c r="V83" t="s">
        <v>875</v>
      </c>
      <c r="W83" t="s">
        <v>876</v>
      </c>
      <c r="X83">
        <v>2667</v>
      </c>
      <c r="Y83">
        <v>5</v>
      </c>
      <c r="Z83">
        <v>5334</v>
      </c>
      <c r="AA83" t="s">
        <v>872</v>
      </c>
      <c r="AB83" t="s">
        <v>872</v>
      </c>
      <c r="AC83">
        <v>10</v>
      </c>
      <c r="AD83" t="s">
        <v>87</v>
      </c>
      <c r="AF83" t="s">
        <v>87</v>
      </c>
      <c r="AG83" t="s">
        <v>872</v>
      </c>
    </row>
    <row r="84" spans="1:33" x14ac:dyDescent="0.3">
      <c r="A84" t="s">
        <v>181</v>
      </c>
      <c r="B84" t="s">
        <v>813</v>
      </c>
      <c r="C84" t="s">
        <v>80</v>
      </c>
      <c r="D84" t="s">
        <v>241</v>
      </c>
      <c r="E84" t="s">
        <v>531</v>
      </c>
      <c r="F84" t="s">
        <v>877</v>
      </c>
      <c r="G84" t="s">
        <v>96</v>
      </c>
      <c r="H84" s="1">
        <v>44284</v>
      </c>
      <c r="I84">
        <v>1200</v>
      </c>
      <c r="J84" t="s">
        <v>878</v>
      </c>
      <c r="K84" t="s">
        <v>879</v>
      </c>
      <c r="L84" t="s">
        <v>880</v>
      </c>
      <c r="M84" t="s">
        <v>881</v>
      </c>
      <c r="N84" t="s">
        <v>39</v>
      </c>
      <c r="O84">
        <v>6</v>
      </c>
      <c r="P84" t="s">
        <v>73</v>
      </c>
      <c r="Q84" t="s">
        <v>74</v>
      </c>
      <c r="R84" t="s">
        <v>882</v>
      </c>
      <c r="S84" s="1">
        <v>45520</v>
      </c>
      <c r="T84" t="s">
        <v>201</v>
      </c>
      <c r="U84" t="s">
        <v>883</v>
      </c>
      <c r="V84" t="s">
        <v>884</v>
      </c>
      <c r="W84" t="s">
        <v>885</v>
      </c>
      <c r="X84">
        <v>2433</v>
      </c>
      <c r="Y84">
        <v>4</v>
      </c>
      <c r="Z84">
        <v>3892.8</v>
      </c>
      <c r="AA84" t="s">
        <v>881</v>
      </c>
      <c r="AB84" t="s">
        <v>881</v>
      </c>
      <c r="AC84">
        <v>11</v>
      </c>
      <c r="AE84" t="s">
        <v>37</v>
      </c>
      <c r="AF84" t="s">
        <v>37</v>
      </c>
      <c r="AG84" t="s">
        <v>881</v>
      </c>
    </row>
    <row r="85" spans="1:33" x14ac:dyDescent="0.3">
      <c r="A85" t="s">
        <v>107</v>
      </c>
      <c r="B85" t="s">
        <v>145</v>
      </c>
      <c r="C85" t="s">
        <v>29</v>
      </c>
      <c r="D85" t="s">
        <v>219</v>
      </c>
      <c r="E85" t="s">
        <v>814</v>
      </c>
      <c r="F85" t="s">
        <v>886</v>
      </c>
      <c r="G85" t="s">
        <v>33</v>
      </c>
      <c r="H85" s="1">
        <v>43919</v>
      </c>
      <c r="I85">
        <v>800</v>
      </c>
      <c r="J85" t="s">
        <v>887</v>
      </c>
      <c r="K85" t="s">
        <v>853</v>
      </c>
      <c r="L85" t="s">
        <v>888</v>
      </c>
      <c r="M85" t="s">
        <v>889</v>
      </c>
      <c r="N85" t="s">
        <v>57</v>
      </c>
      <c r="O85">
        <v>10</v>
      </c>
      <c r="P85" t="s">
        <v>73</v>
      </c>
      <c r="Q85" t="s">
        <v>41</v>
      </c>
      <c r="R85" t="s">
        <v>890</v>
      </c>
      <c r="S85" s="1">
        <v>45392</v>
      </c>
      <c r="T85" t="s">
        <v>60</v>
      </c>
      <c r="U85" t="s">
        <v>891</v>
      </c>
      <c r="V85" t="s">
        <v>892</v>
      </c>
      <c r="W85" t="s">
        <v>893</v>
      </c>
      <c r="X85">
        <v>1185</v>
      </c>
      <c r="Y85">
        <v>2</v>
      </c>
      <c r="Z85">
        <v>948</v>
      </c>
      <c r="AA85" t="s">
        <v>889</v>
      </c>
      <c r="AB85" t="s">
        <v>889</v>
      </c>
      <c r="AC85">
        <v>10</v>
      </c>
      <c r="AE85" t="s">
        <v>37</v>
      </c>
      <c r="AF85" t="s">
        <v>37</v>
      </c>
      <c r="AG85" t="s">
        <v>889</v>
      </c>
    </row>
    <row r="86" spans="1:33" x14ac:dyDescent="0.3">
      <c r="A86" t="s">
        <v>133</v>
      </c>
      <c r="B86" t="s">
        <v>558</v>
      </c>
      <c r="C86" t="s">
        <v>80</v>
      </c>
      <c r="D86" t="s">
        <v>65</v>
      </c>
      <c r="E86" t="s">
        <v>894</v>
      </c>
      <c r="F86" t="s">
        <v>895</v>
      </c>
      <c r="G86" t="s">
        <v>96</v>
      </c>
      <c r="H86" s="1">
        <v>44564</v>
      </c>
      <c r="I86">
        <v>1100</v>
      </c>
      <c r="J86" t="s">
        <v>896</v>
      </c>
      <c r="K86" t="s">
        <v>897</v>
      </c>
      <c r="L86" t="s">
        <v>898</v>
      </c>
      <c r="M86" t="s">
        <v>899</v>
      </c>
      <c r="N86" t="s">
        <v>57</v>
      </c>
      <c r="O86">
        <v>6</v>
      </c>
      <c r="P86" t="s">
        <v>40</v>
      </c>
      <c r="Q86" t="s">
        <v>41</v>
      </c>
      <c r="R86" t="s">
        <v>900</v>
      </c>
      <c r="S86" s="1">
        <v>45505</v>
      </c>
      <c r="T86" t="s">
        <v>201</v>
      </c>
      <c r="U86" t="s">
        <v>901</v>
      </c>
      <c r="V86" t="s">
        <v>902</v>
      </c>
      <c r="W86" t="s">
        <v>903</v>
      </c>
      <c r="X86">
        <v>1682</v>
      </c>
      <c r="Y86">
        <v>6</v>
      </c>
      <c r="Z86">
        <v>4036.8</v>
      </c>
      <c r="AA86" t="s">
        <v>899</v>
      </c>
      <c r="AB86" t="s">
        <v>899</v>
      </c>
      <c r="AC86">
        <v>10</v>
      </c>
      <c r="AE86" t="s">
        <v>37</v>
      </c>
      <c r="AF86" t="s">
        <v>37</v>
      </c>
      <c r="AG86" t="s">
        <v>899</v>
      </c>
    </row>
    <row r="87" spans="1:33" x14ac:dyDescent="0.3">
      <c r="A87" t="s">
        <v>93</v>
      </c>
      <c r="B87" t="s">
        <v>813</v>
      </c>
      <c r="C87" t="s">
        <v>49</v>
      </c>
      <c r="D87" t="s">
        <v>241</v>
      </c>
      <c r="E87" t="s">
        <v>894</v>
      </c>
      <c r="F87" t="s">
        <v>904</v>
      </c>
      <c r="G87" t="s">
        <v>96</v>
      </c>
      <c r="H87" s="1">
        <v>44114</v>
      </c>
      <c r="I87">
        <v>1000</v>
      </c>
      <c r="J87" t="s">
        <v>905</v>
      </c>
      <c r="K87" t="s">
        <v>716</v>
      </c>
      <c r="L87" t="s">
        <v>906</v>
      </c>
      <c r="M87" t="s">
        <v>907</v>
      </c>
      <c r="N87" t="s">
        <v>39</v>
      </c>
      <c r="O87">
        <v>9</v>
      </c>
      <c r="P87" t="s">
        <v>73</v>
      </c>
      <c r="Q87" t="s">
        <v>101</v>
      </c>
      <c r="R87" t="s">
        <v>908</v>
      </c>
      <c r="S87" s="1">
        <v>45579</v>
      </c>
      <c r="T87" t="s">
        <v>177</v>
      </c>
      <c r="U87" t="s">
        <v>909</v>
      </c>
      <c r="V87" t="s">
        <v>910</v>
      </c>
      <c r="W87" t="s">
        <v>911</v>
      </c>
      <c r="X87">
        <v>1185</v>
      </c>
      <c r="Y87">
        <v>1</v>
      </c>
      <c r="Z87">
        <v>474</v>
      </c>
      <c r="AA87" t="s">
        <v>907</v>
      </c>
      <c r="AB87" t="s">
        <v>907</v>
      </c>
      <c r="AC87">
        <v>10</v>
      </c>
      <c r="AE87" t="s">
        <v>37</v>
      </c>
      <c r="AF87" t="s">
        <v>37</v>
      </c>
      <c r="AG87" t="s">
        <v>907</v>
      </c>
    </row>
    <row r="88" spans="1:33" x14ac:dyDescent="0.3">
      <c r="A88" t="s">
        <v>93</v>
      </c>
      <c r="B88" t="s">
        <v>240</v>
      </c>
      <c r="C88" t="s">
        <v>80</v>
      </c>
      <c r="D88" t="s">
        <v>65</v>
      </c>
      <c r="E88" t="s">
        <v>750</v>
      </c>
      <c r="F88" t="s">
        <v>912</v>
      </c>
      <c r="G88" t="s">
        <v>33</v>
      </c>
      <c r="H88" s="1">
        <v>44769</v>
      </c>
      <c r="I88">
        <v>1000</v>
      </c>
      <c r="J88" t="s">
        <v>913</v>
      </c>
      <c r="K88" t="s">
        <v>914</v>
      </c>
      <c r="L88" t="s">
        <v>915</v>
      </c>
      <c r="M88" t="s">
        <v>916</v>
      </c>
      <c r="N88" t="s">
        <v>57</v>
      </c>
      <c r="O88">
        <v>8</v>
      </c>
      <c r="P88" t="s">
        <v>40</v>
      </c>
      <c r="Q88" t="s">
        <v>74</v>
      </c>
      <c r="R88" t="s">
        <v>917</v>
      </c>
      <c r="S88" s="1">
        <v>45340</v>
      </c>
      <c r="T88" t="s">
        <v>321</v>
      </c>
      <c r="U88" t="s">
        <v>918</v>
      </c>
      <c r="V88" t="s">
        <v>919</v>
      </c>
      <c r="W88" t="s">
        <v>783</v>
      </c>
      <c r="X88">
        <v>1001</v>
      </c>
      <c r="Y88">
        <v>2</v>
      </c>
      <c r="Z88">
        <v>800.80000000000007</v>
      </c>
      <c r="AA88" t="s">
        <v>916</v>
      </c>
      <c r="AB88" t="s">
        <v>916</v>
      </c>
      <c r="AC88">
        <v>11</v>
      </c>
      <c r="AE88" t="s">
        <v>37</v>
      </c>
      <c r="AF88" t="s">
        <v>37</v>
      </c>
      <c r="AG88" t="s">
        <v>916</v>
      </c>
    </row>
    <row r="89" spans="1:33" x14ac:dyDescent="0.3">
      <c r="A89" t="s">
        <v>47</v>
      </c>
      <c r="B89" t="s">
        <v>920</v>
      </c>
      <c r="C89" t="s">
        <v>80</v>
      </c>
      <c r="D89" t="s">
        <v>206</v>
      </c>
      <c r="E89" t="s">
        <v>641</v>
      </c>
      <c r="F89" t="s">
        <v>921</v>
      </c>
      <c r="G89" t="s">
        <v>33</v>
      </c>
      <c r="H89" s="1">
        <v>44617</v>
      </c>
      <c r="I89">
        <v>950</v>
      </c>
      <c r="J89" t="s">
        <v>922</v>
      </c>
      <c r="K89" t="s">
        <v>923</v>
      </c>
      <c r="L89" t="s">
        <v>924</v>
      </c>
      <c r="M89" t="s">
        <v>925</v>
      </c>
      <c r="N89" t="s">
        <v>72</v>
      </c>
      <c r="O89">
        <v>6</v>
      </c>
      <c r="P89" t="s">
        <v>73</v>
      </c>
      <c r="Q89" t="s">
        <v>74</v>
      </c>
      <c r="R89" t="s">
        <v>926</v>
      </c>
      <c r="S89" s="1">
        <v>45510</v>
      </c>
      <c r="T89" t="s">
        <v>201</v>
      </c>
      <c r="U89" t="s">
        <v>927</v>
      </c>
      <c r="V89" t="s">
        <v>928</v>
      </c>
      <c r="W89" t="s">
        <v>929</v>
      </c>
      <c r="X89">
        <v>1859</v>
      </c>
      <c r="Y89">
        <v>3</v>
      </c>
      <c r="Z89">
        <v>2230.8000000000002</v>
      </c>
      <c r="AA89" t="s">
        <v>925</v>
      </c>
      <c r="AB89" t="s">
        <v>925</v>
      </c>
      <c r="AC89">
        <v>10</v>
      </c>
      <c r="AE89" t="s">
        <v>37</v>
      </c>
      <c r="AF89" t="s">
        <v>37</v>
      </c>
      <c r="AG89" t="s">
        <v>925</v>
      </c>
    </row>
    <row r="90" spans="1:33" x14ac:dyDescent="0.3">
      <c r="A90" t="s">
        <v>121</v>
      </c>
      <c r="B90" t="s">
        <v>390</v>
      </c>
      <c r="C90" t="s">
        <v>49</v>
      </c>
      <c r="D90" t="s">
        <v>219</v>
      </c>
      <c r="E90" t="s">
        <v>183</v>
      </c>
      <c r="F90" t="s">
        <v>930</v>
      </c>
      <c r="G90" t="s">
        <v>33</v>
      </c>
      <c r="H90" s="1">
        <v>44536</v>
      </c>
      <c r="I90">
        <v>1400</v>
      </c>
      <c r="J90" t="s">
        <v>931</v>
      </c>
      <c r="K90" t="s">
        <v>454</v>
      </c>
      <c r="L90" t="s">
        <v>932</v>
      </c>
      <c r="M90" t="s">
        <v>933</v>
      </c>
      <c r="N90" t="s">
        <v>116</v>
      </c>
      <c r="O90">
        <v>9</v>
      </c>
      <c r="P90" t="s">
        <v>40</v>
      </c>
      <c r="Q90" t="s">
        <v>101</v>
      </c>
      <c r="R90" t="s">
        <v>934</v>
      </c>
      <c r="S90" s="1">
        <v>45342</v>
      </c>
      <c r="T90" t="s">
        <v>321</v>
      </c>
      <c r="U90" t="s">
        <v>935</v>
      </c>
      <c r="V90" t="s">
        <v>936</v>
      </c>
      <c r="W90" t="s">
        <v>937</v>
      </c>
      <c r="X90">
        <v>2256</v>
      </c>
      <c r="Y90">
        <v>4</v>
      </c>
      <c r="Z90">
        <v>3609.6000000000004</v>
      </c>
      <c r="AA90" t="s">
        <v>933</v>
      </c>
      <c r="AB90" t="s">
        <v>933</v>
      </c>
      <c r="AC90">
        <v>10</v>
      </c>
      <c r="AD90" t="s">
        <v>87</v>
      </c>
      <c r="AF90" t="s">
        <v>87</v>
      </c>
      <c r="AG90" t="s">
        <v>933</v>
      </c>
    </row>
    <row r="91" spans="1:33" x14ac:dyDescent="0.3">
      <c r="A91" t="s">
        <v>93</v>
      </c>
      <c r="B91" t="s">
        <v>470</v>
      </c>
      <c r="C91" t="s">
        <v>80</v>
      </c>
      <c r="D91" t="s">
        <v>677</v>
      </c>
      <c r="E91" t="s">
        <v>194</v>
      </c>
      <c r="F91" t="s">
        <v>938</v>
      </c>
      <c r="G91" t="s">
        <v>96</v>
      </c>
      <c r="H91" s="1">
        <v>44157</v>
      </c>
      <c r="I91">
        <v>1400</v>
      </c>
      <c r="J91" t="s">
        <v>939</v>
      </c>
      <c r="K91" t="s">
        <v>245</v>
      </c>
      <c r="L91" t="s">
        <v>940</v>
      </c>
      <c r="M91" t="s">
        <v>941</v>
      </c>
      <c r="N91" t="s">
        <v>39</v>
      </c>
      <c r="O91">
        <v>11</v>
      </c>
      <c r="P91" t="s">
        <v>40</v>
      </c>
      <c r="Q91" t="s">
        <v>101</v>
      </c>
      <c r="R91" t="s">
        <v>942</v>
      </c>
      <c r="S91" s="1">
        <v>45439</v>
      </c>
      <c r="T91" t="s">
        <v>129</v>
      </c>
      <c r="U91" t="s">
        <v>943</v>
      </c>
      <c r="V91" t="s">
        <v>944</v>
      </c>
      <c r="W91" t="s">
        <v>945</v>
      </c>
      <c r="X91">
        <v>846</v>
      </c>
      <c r="Y91">
        <v>2</v>
      </c>
      <c r="Z91">
        <v>676.80000000000007</v>
      </c>
      <c r="AA91" t="s">
        <v>941</v>
      </c>
      <c r="AB91" t="s">
        <v>941</v>
      </c>
      <c r="AC91">
        <v>11</v>
      </c>
      <c r="AE91" t="s">
        <v>37</v>
      </c>
      <c r="AF91" t="s">
        <v>37</v>
      </c>
      <c r="AG91" t="s">
        <v>941</v>
      </c>
    </row>
    <row r="92" spans="1:33" x14ac:dyDescent="0.3">
      <c r="A92" t="s">
        <v>47</v>
      </c>
      <c r="B92" t="s">
        <v>946</v>
      </c>
      <c r="C92" t="s">
        <v>49</v>
      </c>
      <c r="D92" t="s">
        <v>370</v>
      </c>
      <c r="E92" t="s">
        <v>947</v>
      </c>
      <c r="F92" t="s">
        <v>948</v>
      </c>
      <c r="G92" t="s">
        <v>96</v>
      </c>
      <c r="H92" s="1">
        <v>44851</v>
      </c>
      <c r="I92">
        <v>1400</v>
      </c>
      <c r="J92" t="s">
        <v>949</v>
      </c>
      <c r="K92" t="s">
        <v>950</v>
      </c>
      <c r="L92" t="s">
        <v>951</v>
      </c>
      <c r="M92" t="s">
        <v>952</v>
      </c>
      <c r="N92" t="s">
        <v>57</v>
      </c>
      <c r="O92">
        <v>20</v>
      </c>
      <c r="P92" t="s">
        <v>40</v>
      </c>
      <c r="Q92" t="s">
        <v>101</v>
      </c>
      <c r="R92" t="s">
        <v>953</v>
      </c>
      <c r="S92" s="1">
        <v>45539</v>
      </c>
      <c r="T92" t="s">
        <v>214</v>
      </c>
      <c r="U92" t="s">
        <v>954</v>
      </c>
      <c r="V92" t="s">
        <v>955</v>
      </c>
      <c r="W92" t="s">
        <v>956</v>
      </c>
      <c r="X92">
        <v>2183</v>
      </c>
      <c r="Y92">
        <v>8</v>
      </c>
      <c r="Z92">
        <v>6985.6</v>
      </c>
      <c r="AA92" t="s">
        <v>952</v>
      </c>
      <c r="AB92" t="s">
        <v>952</v>
      </c>
      <c r="AC92">
        <v>10</v>
      </c>
      <c r="AD92" t="s">
        <v>87</v>
      </c>
      <c r="AF92" t="s">
        <v>87</v>
      </c>
      <c r="AG92" t="s">
        <v>952</v>
      </c>
    </row>
    <row r="93" spans="1:33" x14ac:dyDescent="0.3">
      <c r="A93" t="s">
        <v>47</v>
      </c>
      <c r="B93" t="s">
        <v>262</v>
      </c>
      <c r="C93" t="s">
        <v>80</v>
      </c>
      <c r="D93" t="s">
        <v>241</v>
      </c>
      <c r="E93" t="s">
        <v>957</v>
      </c>
      <c r="F93" t="s">
        <v>958</v>
      </c>
      <c r="G93" t="s">
        <v>33</v>
      </c>
      <c r="H93" s="1">
        <v>45068</v>
      </c>
      <c r="I93">
        <v>950</v>
      </c>
      <c r="J93" t="s">
        <v>959</v>
      </c>
      <c r="K93" t="s">
        <v>960</v>
      </c>
      <c r="L93" t="s">
        <v>961</v>
      </c>
      <c r="M93" t="s">
        <v>962</v>
      </c>
      <c r="N93" t="s">
        <v>57</v>
      </c>
      <c r="O93">
        <v>15</v>
      </c>
      <c r="P93" t="s">
        <v>40</v>
      </c>
      <c r="Q93" t="s">
        <v>74</v>
      </c>
      <c r="R93" t="s">
        <v>963</v>
      </c>
      <c r="S93" s="1">
        <v>45390</v>
      </c>
      <c r="T93" t="s">
        <v>60</v>
      </c>
      <c r="U93" t="s">
        <v>964</v>
      </c>
      <c r="V93" t="s">
        <v>965</v>
      </c>
      <c r="W93" t="s">
        <v>966</v>
      </c>
      <c r="X93">
        <v>2422</v>
      </c>
      <c r="Y93">
        <v>5</v>
      </c>
      <c r="Z93">
        <v>4844</v>
      </c>
      <c r="AA93" t="s">
        <v>962</v>
      </c>
      <c r="AB93" t="s">
        <v>962</v>
      </c>
      <c r="AC93">
        <v>10</v>
      </c>
      <c r="AD93" t="s">
        <v>87</v>
      </c>
      <c r="AF93" t="s">
        <v>87</v>
      </c>
      <c r="AG93" t="s">
        <v>962</v>
      </c>
    </row>
    <row r="94" spans="1:33" x14ac:dyDescent="0.3">
      <c r="A94" t="s">
        <v>47</v>
      </c>
      <c r="B94" t="s">
        <v>145</v>
      </c>
      <c r="C94" t="s">
        <v>29</v>
      </c>
      <c r="D94" t="s">
        <v>30</v>
      </c>
      <c r="E94" t="s">
        <v>531</v>
      </c>
      <c r="F94" t="s">
        <v>967</v>
      </c>
      <c r="G94" t="s">
        <v>33</v>
      </c>
      <c r="H94" s="1">
        <v>44240</v>
      </c>
      <c r="I94">
        <v>1200</v>
      </c>
      <c r="J94" t="s">
        <v>968</v>
      </c>
      <c r="K94" t="s">
        <v>706</v>
      </c>
      <c r="L94" t="s">
        <v>969</v>
      </c>
      <c r="M94" t="s">
        <v>970</v>
      </c>
      <c r="N94" t="s">
        <v>57</v>
      </c>
      <c r="O94">
        <v>12</v>
      </c>
      <c r="P94" t="s">
        <v>40</v>
      </c>
      <c r="Q94" t="s">
        <v>74</v>
      </c>
      <c r="R94" t="s">
        <v>971</v>
      </c>
      <c r="S94" s="1">
        <v>45381</v>
      </c>
      <c r="T94" t="s">
        <v>258</v>
      </c>
      <c r="U94" t="s">
        <v>972</v>
      </c>
      <c r="V94" t="s">
        <v>973</v>
      </c>
      <c r="W94" t="s">
        <v>974</v>
      </c>
      <c r="X94">
        <v>2637</v>
      </c>
      <c r="Y94">
        <v>2</v>
      </c>
      <c r="Z94">
        <v>2109.6</v>
      </c>
      <c r="AA94" t="s">
        <v>970</v>
      </c>
      <c r="AB94" t="s">
        <v>970</v>
      </c>
      <c r="AC94">
        <v>10</v>
      </c>
      <c r="AD94" t="s">
        <v>87</v>
      </c>
      <c r="AF94" t="s">
        <v>87</v>
      </c>
      <c r="AG94" t="s">
        <v>970</v>
      </c>
    </row>
    <row r="95" spans="1:33" x14ac:dyDescent="0.3">
      <c r="A95" t="s">
        <v>336</v>
      </c>
      <c r="B95" t="s">
        <v>390</v>
      </c>
      <c r="C95" t="s">
        <v>49</v>
      </c>
      <c r="D95" t="s">
        <v>146</v>
      </c>
      <c r="E95" t="s">
        <v>975</v>
      </c>
      <c r="F95" t="s">
        <v>976</v>
      </c>
      <c r="G95" t="s">
        <v>96</v>
      </c>
      <c r="H95" s="1">
        <v>44317</v>
      </c>
      <c r="I95">
        <v>950</v>
      </c>
      <c r="J95" t="s">
        <v>977</v>
      </c>
      <c r="K95" t="s">
        <v>978</v>
      </c>
      <c r="L95" t="s">
        <v>979</v>
      </c>
      <c r="M95" t="s">
        <v>980</v>
      </c>
      <c r="N95" t="s">
        <v>39</v>
      </c>
      <c r="O95">
        <v>7</v>
      </c>
      <c r="P95" t="s">
        <v>73</v>
      </c>
      <c r="Q95" t="s">
        <v>74</v>
      </c>
      <c r="R95" t="s">
        <v>981</v>
      </c>
      <c r="S95" s="1">
        <v>45561</v>
      </c>
      <c r="T95" t="s">
        <v>214</v>
      </c>
      <c r="U95" t="s">
        <v>982</v>
      </c>
      <c r="V95" t="s">
        <v>983</v>
      </c>
      <c r="W95" t="s">
        <v>984</v>
      </c>
      <c r="X95">
        <v>1411</v>
      </c>
      <c r="Y95">
        <v>1</v>
      </c>
      <c r="Z95">
        <v>564.4</v>
      </c>
      <c r="AA95" t="s">
        <v>980</v>
      </c>
      <c r="AB95" t="s">
        <v>980</v>
      </c>
      <c r="AC95">
        <v>10</v>
      </c>
      <c r="AD95" t="s">
        <v>87</v>
      </c>
      <c r="AF95" t="s">
        <v>87</v>
      </c>
      <c r="AG95" t="s">
        <v>980</v>
      </c>
    </row>
    <row r="96" spans="1:33" x14ac:dyDescent="0.3">
      <c r="A96" t="s">
        <v>93</v>
      </c>
      <c r="B96" t="s">
        <v>985</v>
      </c>
      <c r="C96" t="s">
        <v>29</v>
      </c>
      <c r="D96" t="s">
        <v>30</v>
      </c>
      <c r="E96" t="s">
        <v>986</v>
      </c>
      <c r="F96" t="s">
        <v>987</v>
      </c>
      <c r="G96" t="s">
        <v>33</v>
      </c>
      <c r="H96" s="1">
        <v>44273</v>
      </c>
      <c r="I96">
        <v>800</v>
      </c>
      <c r="J96" t="s">
        <v>988</v>
      </c>
      <c r="K96" t="s">
        <v>989</v>
      </c>
      <c r="L96" t="s">
        <v>990</v>
      </c>
      <c r="M96" t="s">
        <v>991</v>
      </c>
      <c r="N96" t="s">
        <v>57</v>
      </c>
      <c r="O96">
        <v>11</v>
      </c>
      <c r="P96" t="s">
        <v>40</v>
      </c>
      <c r="Q96" t="s">
        <v>58</v>
      </c>
      <c r="R96" t="s">
        <v>992</v>
      </c>
      <c r="S96" s="1">
        <v>45508</v>
      </c>
      <c r="T96" t="s">
        <v>201</v>
      </c>
      <c r="U96" t="s">
        <v>993</v>
      </c>
      <c r="V96" t="s">
        <v>994</v>
      </c>
      <c r="W96" t="s">
        <v>995</v>
      </c>
      <c r="X96">
        <v>2430</v>
      </c>
      <c r="Y96">
        <v>6</v>
      </c>
      <c r="Z96">
        <v>5832</v>
      </c>
      <c r="AA96" t="s">
        <v>991</v>
      </c>
      <c r="AB96" t="s">
        <v>991</v>
      </c>
      <c r="AC96">
        <v>10</v>
      </c>
      <c r="AD96" t="s">
        <v>87</v>
      </c>
      <c r="AF96" t="s">
        <v>87</v>
      </c>
      <c r="AG96" t="s">
        <v>991</v>
      </c>
    </row>
    <row r="97" spans="1:33" x14ac:dyDescent="0.3">
      <c r="A97" t="s">
        <v>93</v>
      </c>
      <c r="B97" t="s">
        <v>357</v>
      </c>
      <c r="C97" t="s">
        <v>29</v>
      </c>
      <c r="D97" t="s">
        <v>206</v>
      </c>
      <c r="E97" t="s">
        <v>996</v>
      </c>
      <c r="F97" t="s">
        <v>997</v>
      </c>
      <c r="G97" t="s">
        <v>96</v>
      </c>
      <c r="H97" s="1">
        <v>43896</v>
      </c>
      <c r="I97">
        <v>800</v>
      </c>
      <c r="J97" t="s">
        <v>998</v>
      </c>
      <c r="K97" t="s">
        <v>254</v>
      </c>
      <c r="L97" t="s">
        <v>999</v>
      </c>
      <c r="M97" t="s">
        <v>1000</v>
      </c>
      <c r="N97" t="s">
        <v>116</v>
      </c>
      <c r="O97">
        <v>5</v>
      </c>
      <c r="P97" t="s">
        <v>73</v>
      </c>
      <c r="Q97" t="s">
        <v>74</v>
      </c>
      <c r="R97" t="s">
        <v>1001</v>
      </c>
      <c r="S97" s="1">
        <v>45573</v>
      </c>
      <c r="T97" t="s">
        <v>177</v>
      </c>
      <c r="U97" t="s">
        <v>1002</v>
      </c>
      <c r="V97" t="s">
        <v>1003</v>
      </c>
      <c r="W97" t="s">
        <v>1004</v>
      </c>
      <c r="X97">
        <v>2250</v>
      </c>
      <c r="Y97">
        <v>8</v>
      </c>
      <c r="Z97">
        <v>7200</v>
      </c>
      <c r="AA97" t="s">
        <v>1000</v>
      </c>
      <c r="AB97" t="s">
        <v>1000</v>
      </c>
      <c r="AC97">
        <v>10</v>
      </c>
      <c r="AD97" t="s">
        <v>87</v>
      </c>
      <c r="AF97" t="s">
        <v>87</v>
      </c>
      <c r="AG97" t="s">
        <v>1000</v>
      </c>
    </row>
    <row r="98" spans="1:33" x14ac:dyDescent="0.3">
      <c r="A98" t="s">
        <v>93</v>
      </c>
      <c r="B98" t="s">
        <v>79</v>
      </c>
      <c r="C98" t="s">
        <v>49</v>
      </c>
      <c r="D98" t="s">
        <v>65</v>
      </c>
      <c r="E98" t="s">
        <v>1005</v>
      </c>
      <c r="F98" t="s">
        <v>1006</v>
      </c>
      <c r="G98" t="s">
        <v>33</v>
      </c>
      <c r="H98" s="1">
        <v>43934</v>
      </c>
      <c r="I98">
        <v>1100</v>
      </c>
      <c r="J98" t="s">
        <v>1007</v>
      </c>
      <c r="K98" t="s">
        <v>222</v>
      </c>
      <c r="L98" t="s">
        <v>1008</v>
      </c>
      <c r="M98" t="s">
        <v>1009</v>
      </c>
      <c r="N98" t="s">
        <v>72</v>
      </c>
      <c r="O98">
        <v>18</v>
      </c>
      <c r="P98" t="s">
        <v>40</v>
      </c>
      <c r="Q98" t="s">
        <v>58</v>
      </c>
      <c r="R98" t="s">
        <v>1010</v>
      </c>
      <c r="S98" s="1">
        <v>45336</v>
      </c>
      <c r="T98" t="s">
        <v>321</v>
      </c>
      <c r="U98" t="s">
        <v>1011</v>
      </c>
      <c r="V98" t="s">
        <v>1012</v>
      </c>
      <c r="W98" t="s">
        <v>1013</v>
      </c>
      <c r="X98">
        <v>2444</v>
      </c>
      <c r="Y98">
        <v>6</v>
      </c>
      <c r="Z98">
        <v>5865.6</v>
      </c>
      <c r="AA98" t="s">
        <v>1009</v>
      </c>
      <c r="AB98" t="s">
        <v>1009</v>
      </c>
      <c r="AC98">
        <v>10</v>
      </c>
      <c r="AD98" t="s">
        <v>87</v>
      </c>
      <c r="AF98" t="s">
        <v>87</v>
      </c>
      <c r="AG98" t="s">
        <v>1009</v>
      </c>
    </row>
    <row r="99" spans="1:33" x14ac:dyDescent="0.3">
      <c r="A99" t="s">
        <v>181</v>
      </c>
      <c r="B99" t="s">
        <v>79</v>
      </c>
      <c r="C99" t="s">
        <v>49</v>
      </c>
      <c r="D99" t="s">
        <v>370</v>
      </c>
      <c r="E99" t="s">
        <v>1014</v>
      </c>
      <c r="F99" t="s">
        <v>1015</v>
      </c>
      <c r="G99" t="s">
        <v>33</v>
      </c>
      <c r="H99" s="1">
        <v>44520</v>
      </c>
      <c r="I99">
        <v>950</v>
      </c>
      <c r="J99" t="s">
        <v>1016</v>
      </c>
      <c r="K99" t="s">
        <v>54</v>
      </c>
      <c r="L99" t="s">
        <v>1017</v>
      </c>
      <c r="M99" t="s">
        <v>1018</v>
      </c>
      <c r="N99" t="s">
        <v>116</v>
      </c>
      <c r="O99">
        <v>13</v>
      </c>
      <c r="P99" t="s">
        <v>40</v>
      </c>
      <c r="Q99" t="s">
        <v>74</v>
      </c>
      <c r="R99" t="s">
        <v>1019</v>
      </c>
      <c r="S99" s="1">
        <v>45536</v>
      </c>
      <c r="T99" t="s">
        <v>214</v>
      </c>
      <c r="U99" t="s">
        <v>1020</v>
      </c>
      <c r="V99" t="s">
        <v>1021</v>
      </c>
      <c r="W99" t="s">
        <v>1022</v>
      </c>
      <c r="X99">
        <v>1439</v>
      </c>
      <c r="Y99">
        <v>3</v>
      </c>
      <c r="Z99">
        <v>1726.8000000000002</v>
      </c>
      <c r="AA99" t="s">
        <v>1018</v>
      </c>
      <c r="AB99" t="s">
        <v>1018</v>
      </c>
      <c r="AC99">
        <v>10</v>
      </c>
      <c r="AE99" t="s">
        <v>37</v>
      </c>
      <c r="AF99" t="s">
        <v>37</v>
      </c>
      <c r="AG99" t="s">
        <v>1018</v>
      </c>
    </row>
    <row r="100" spans="1:33" x14ac:dyDescent="0.3">
      <c r="A100" t="s">
        <v>336</v>
      </c>
      <c r="B100" t="s">
        <v>1023</v>
      </c>
      <c r="C100" t="s">
        <v>29</v>
      </c>
      <c r="D100" t="s">
        <v>219</v>
      </c>
      <c r="E100" t="s">
        <v>451</v>
      </c>
      <c r="F100" t="s">
        <v>1024</v>
      </c>
      <c r="G100" t="s">
        <v>96</v>
      </c>
      <c r="H100" s="1">
        <v>45114</v>
      </c>
      <c r="I100">
        <v>1400</v>
      </c>
      <c r="J100" t="s">
        <v>1025</v>
      </c>
      <c r="K100" t="s">
        <v>571</v>
      </c>
      <c r="L100" t="s">
        <v>1026</v>
      </c>
      <c r="M100" t="s">
        <v>1027</v>
      </c>
      <c r="N100" t="s">
        <v>57</v>
      </c>
      <c r="O100">
        <v>8</v>
      </c>
      <c r="P100" t="s">
        <v>73</v>
      </c>
      <c r="Q100" t="s">
        <v>74</v>
      </c>
      <c r="R100" t="s">
        <v>1028</v>
      </c>
      <c r="S100" s="1">
        <v>45367</v>
      </c>
      <c r="T100" t="s">
        <v>258</v>
      </c>
      <c r="U100" t="s">
        <v>1029</v>
      </c>
      <c r="V100" t="s">
        <v>1030</v>
      </c>
      <c r="W100" t="s">
        <v>1031</v>
      </c>
      <c r="X100">
        <v>2516</v>
      </c>
      <c r="Y100">
        <v>7</v>
      </c>
      <c r="Z100">
        <v>7044.8</v>
      </c>
      <c r="AA100" t="s">
        <v>1027</v>
      </c>
      <c r="AB100" t="s">
        <v>1027</v>
      </c>
      <c r="AC100">
        <v>10</v>
      </c>
      <c r="AE100" t="s">
        <v>37</v>
      </c>
      <c r="AF100" t="s">
        <v>37</v>
      </c>
      <c r="AG100" t="s">
        <v>1027</v>
      </c>
    </row>
    <row r="101" spans="1:33" x14ac:dyDescent="0.3">
      <c r="A101" t="s">
        <v>181</v>
      </c>
      <c r="B101" t="s">
        <v>357</v>
      </c>
      <c r="C101" t="s">
        <v>29</v>
      </c>
      <c r="D101" t="s">
        <v>219</v>
      </c>
      <c r="E101" t="s">
        <v>804</v>
      </c>
      <c r="F101" t="s">
        <v>1032</v>
      </c>
      <c r="G101" t="s">
        <v>96</v>
      </c>
      <c r="H101" s="1">
        <v>44070</v>
      </c>
      <c r="I101">
        <v>1000</v>
      </c>
      <c r="J101" t="s">
        <v>1033</v>
      </c>
      <c r="K101" t="s">
        <v>1034</v>
      </c>
      <c r="L101" t="s">
        <v>1035</v>
      </c>
      <c r="M101" t="s">
        <v>1036</v>
      </c>
      <c r="N101" t="s">
        <v>57</v>
      </c>
      <c r="O101">
        <v>5</v>
      </c>
      <c r="P101" t="s">
        <v>40</v>
      </c>
      <c r="Q101" t="s">
        <v>41</v>
      </c>
      <c r="R101" t="s">
        <v>1037</v>
      </c>
      <c r="S101" s="1">
        <v>45332</v>
      </c>
      <c r="T101" t="s">
        <v>321</v>
      </c>
      <c r="U101" t="s">
        <v>1038</v>
      </c>
      <c r="V101" t="s">
        <v>1039</v>
      </c>
      <c r="W101" t="s">
        <v>1040</v>
      </c>
      <c r="X101">
        <v>2238</v>
      </c>
      <c r="Y101">
        <v>4</v>
      </c>
      <c r="Z101">
        <v>3580.8</v>
      </c>
      <c r="AA101" t="s">
        <v>1036</v>
      </c>
      <c r="AB101" t="s">
        <v>1036</v>
      </c>
      <c r="AC101">
        <v>10</v>
      </c>
      <c r="AD101" t="s">
        <v>87</v>
      </c>
      <c r="AF101" t="s">
        <v>87</v>
      </c>
      <c r="AG101" t="s">
        <v>1036</v>
      </c>
    </row>
    <row r="102" spans="1:33" x14ac:dyDescent="0.3">
      <c r="A102" t="s">
        <v>107</v>
      </c>
      <c r="B102" t="s">
        <v>450</v>
      </c>
      <c r="C102" t="s">
        <v>49</v>
      </c>
      <c r="D102" t="s">
        <v>370</v>
      </c>
      <c r="E102" t="s">
        <v>996</v>
      </c>
      <c r="F102" t="s">
        <v>1041</v>
      </c>
      <c r="G102" t="s">
        <v>96</v>
      </c>
      <c r="H102" s="1">
        <v>44842</v>
      </c>
      <c r="I102">
        <v>800</v>
      </c>
      <c r="J102" t="s">
        <v>1042</v>
      </c>
      <c r="K102" t="s">
        <v>716</v>
      </c>
      <c r="L102" t="s">
        <v>1043</v>
      </c>
      <c r="M102" t="s">
        <v>1044</v>
      </c>
      <c r="N102" t="s">
        <v>72</v>
      </c>
      <c r="O102">
        <v>19</v>
      </c>
      <c r="P102" t="s">
        <v>40</v>
      </c>
      <c r="Q102" t="s">
        <v>101</v>
      </c>
      <c r="R102" t="s">
        <v>1045</v>
      </c>
      <c r="S102" s="1">
        <v>45412</v>
      </c>
      <c r="T102" t="s">
        <v>60</v>
      </c>
      <c r="U102" t="s">
        <v>1046</v>
      </c>
      <c r="V102" t="s">
        <v>1047</v>
      </c>
      <c r="W102" t="s">
        <v>1048</v>
      </c>
      <c r="X102">
        <v>1429</v>
      </c>
      <c r="Y102">
        <v>6</v>
      </c>
      <c r="Z102">
        <v>3429.6000000000004</v>
      </c>
      <c r="AA102" t="s">
        <v>1044</v>
      </c>
      <c r="AB102" t="s">
        <v>1044</v>
      </c>
      <c r="AC102">
        <v>10</v>
      </c>
      <c r="AD102" t="s">
        <v>87</v>
      </c>
      <c r="AF102" t="s">
        <v>87</v>
      </c>
      <c r="AG102" t="s">
        <v>1044</v>
      </c>
    </row>
    <row r="103" spans="1:33" x14ac:dyDescent="0.3">
      <c r="A103" t="s">
        <v>107</v>
      </c>
      <c r="B103" t="s">
        <v>411</v>
      </c>
      <c r="C103" t="s">
        <v>80</v>
      </c>
      <c r="D103" t="s">
        <v>81</v>
      </c>
      <c r="E103" t="s">
        <v>1049</v>
      </c>
      <c r="F103" t="s">
        <v>1050</v>
      </c>
      <c r="G103" t="s">
        <v>33</v>
      </c>
      <c r="H103" s="1">
        <v>45581</v>
      </c>
      <c r="I103">
        <v>800</v>
      </c>
      <c r="J103" t="s">
        <v>1051</v>
      </c>
      <c r="K103" t="s">
        <v>1052</v>
      </c>
      <c r="L103" t="s">
        <v>1053</v>
      </c>
      <c r="M103" t="s">
        <v>1054</v>
      </c>
      <c r="N103" t="s">
        <v>72</v>
      </c>
      <c r="O103">
        <v>4</v>
      </c>
      <c r="P103" t="s">
        <v>73</v>
      </c>
      <c r="Q103" t="s">
        <v>74</v>
      </c>
      <c r="R103" t="s">
        <v>1055</v>
      </c>
      <c r="S103" s="1">
        <v>45418</v>
      </c>
      <c r="T103" t="s">
        <v>129</v>
      </c>
      <c r="U103" t="s">
        <v>1056</v>
      </c>
      <c r="V103" t="s">
        <v>1057</v>
      </c>
      <c r="W103" t="s">
        <v>1058</v>
      </c>
      <c r="X103">
        <v>2374</v>
      </c>
      <c r="Y103">
        <v>6</v>
      </c>
      <c r="Z103">
        <v>5697.6</v>
      </c>
      <c r="AA103" t="s">
        <v>1054</v>
      </c>
      <c r="AB103" t="s">
        <v>1054</v>
      </c>
      <c r="AC103">
        <v>10</v>
      </c>
      <c r="AE103" t="s">
        <v>37</v>
      </c>
      <c r="AF103" t="s">
        <v>37</v>
      </c>
      <c r="AG103" t="s">
        <v>1054</v>
      </c>
    </row>
    <row r="104" spans="1:33" x14ac:dyDescent="0.3">
      <c r="A104" t="s">
        <v>107</v>
      </c>
      <c r="B104" t="s">
        <v>108</v>
      </c>
      <c r="C104" t="s">
        <v>49</v>
      </c>
      <c r="D104" t="s">
        <v>50</v>
      </c>
      <c r="E104" t="s">
        <v>94</v>
      </c>
      <c r="F104" t="s">
        <v>1059</v>
      </c>
      <c r="G104" t="s">
        <v>96</v>
      </c>
      <c r="H104" s="1">
        <v>45281</v>
      </c>
      <c r="I104">
        <v>1400</v>
      </c>
      <c r="J104" t="s">
        <v>1060</v>
      </c>
      <c r="K104" t="s">
        <v>861</v>
      </c>
      <c r="L104" t="s">
        <v>1061</v>
      </c>
      <c r="M104" t="s">
        <v>1062</v>
      </c>
      <c r="N104" t="s">
        <v>57</v>
      </c>
      <c r="O104">
        <v>6</v>
      </c>
      <c r="P104" t="s">
        <v>40</v>
      </c>
      <c r="Q104" t="s">
        <v>74</v>
      </c>
      <c r="R104" t="s">
        <v>1063</v>
      </c>
      <c r="S104" s="1">
        <v>45342</v>
      </c>
      <c r="T104" t="s">
        <v>321</v>
      </c>
      <c r="U104" t="s">
        <v>1064</v>
      </c>
      <c r="V104" t="s">
        <v>1065</v>
      </c>
      <c r="W104" t="s">
        <v>1066</v>
      </c>
      <c r="X104">
        <v>2857</v>
      </c>
      <c r="Y104">
        <v>2</v>
      </c>
      <c r="Z104">
        <v>2285.6</v>
      </c>
      <c r="AA104" t="s">
        <v>1062</v>
      </c>
      <c r="AB104" t="s">
        <v>1062</v>
      </c>
      <c r="AC104">
        <v>10</v>
      </c>
      <c r="AE104" t="s">
        <v>37</v>
      </c>
      <c r="AF104" t="s">
        <v>37</v>
      </c>
      <c r="AG104" t="s">
        <v>1062</v>
      </c>
    </row>
    <row r="105" spans="1:33" x14ac:dyDescent="0.3">
      <c r="A105" t="s">
        <v>47</v>
      </c>
      <c r="B105" t="s">
        <v>169</v>
      </c>
      <c r="C105" t="s">
        <v>80</v>
      </c>
      <c r="D105" t="s">
        <v>241</v>
      </c>
      <c r="E105" t="s">
        <v>1067</v>
      </c>
      <c r="F105" t="s">
        <v>1068</v>
      </c>
      <c r="G105" t="s">
        <v>96</v>
      </c>
      <c r="H105" s="1">
        <v>45174</v>
      </c>
      <c r="I105">
        <v>1000</v>
      </c>
      <c r="J105" t="s">
        <v>1069</v>
      </c>
      <c r="K105" t="s">
        <v>254</v>
      </c>
      <c r="L105" t="s">
        <v>1070</v>
      </c>
      <c r="M105" t="s">
        <v>1071</v>
      </c>
      <c r="N105" t="s">
        <v>39</v>
      </c>
      <c r="O105">
        <v>14</v>
      </c>
      <c r="P105" t="s">
        <v>73</v>
      </c>
      <c r="Q105" t="s">
        <v>41</v>
      </c>
      <c r="R105" t="s">
        <v>1072</v>
      </c>
      <c r="S105" s="1">
        <v>45629</v>
      </c>
      <c r="T105" t="s">
        <v>365</v>
      </c>
      <c r="U105" t="s">
        <v>1073</v>
      </c>
      <c r="V105" t="s">
        <v>1074</v>
      </c>
      <c r="W105" t="s">
        <v>1075</v>
      </c>
      <c r="X105">
        <v>890</v>
      </c>
      <c r="Y105">
        <v>5</v>
      </c>
      <c r="Z105">
        <v>1780</v>
      </c>
      <c r="AA105" t="s">
        <v>1071</v>
      </c>
      <c r="AB105" t="s">
        <v>1071</v>
      </c>
      <c r="AC105">
        <v>10</v>
      </c>
      <c r="AE105" t="s">
        <v>37</v>
      </c>
      <c r="AF105" t="s">
        <v>37</v>
      </c>
      <c r="AG105" t="s">
        <v>1071</v>
      </c>
    </row>
    <row r="106" spans="1:33" x14ac:dyDescent="0.3">
      <c r="A106" t="s">
        <v>27</v>
      </c>
      <c r="B106" t="s">
        <v>985</v>
      </c>
      <c r="C106" t="s">
        <v>80</v>
      </c>
      <c r="D106" t="s">
        <v>30</v>
      </c>
      <c r="E106" t="s">
        <v>559</v>
      </c>
      <c r="F106" t="s">
        <v>1076</v>
      </c>
      <c r="G106" t="s">
        <v>33</v>
      </c>
      <c r="H106" s="1">
        <v>45365</v>
      </c>
      <c r="I106">
        <v>1100</v>
      </c>
      <c r="J106" t="s">
        <v>1077</v>
      </c>
      <c r="K106" t="s">
        <v>1078</v>
      </c>
      <c r="L106" t="s">
        <v>1079</v>
      </c>
      <c r="M106" t="s">
        <v>1080</v>
      </c>
      <c r="N106" t="s">
        <v>39</v>
      </c>
      <c r="O106">
        <v>14</v>
      </c>
      <c r="P106" t="s">
        <v>40</v>
      </c>
      <c r="Q106" t="s">
        <v>41</v>
      </c>
      <c r="R106" t="s">
        <v>1081</v>
      </c>
      <c r="S106" s="1">
        <v>45600</v>
      </c>
      <c r="T106" t="s">
        <v>165</v>
      </c>
      <c r="U106" t="s">
        <v>1082</v>
      </c>
      <c r="V106" t="s">
        <v>1083</v>
      </c>
      <c r="W106" t="s">
        <v>1058</v>
      </c>
      <c r="X106">
        <v>2976</v>
      </c>
      <c r="Y106">
        <v>8</v>
      </c>
      <c r="Z106">
        <v>9523.2000000000007</v>
      </c>
      <c r="AA106" t="s">
        <v>1080</v>
      </c>
      <c r="AB106" t="s">
        <v>1080</v>
      </c>
      <c r="AC106">
        <v>10</v>
      </c>
      <c r="AD106" t="s">
        <v>87</v>
      </c>
      <c r="AF106" t="s">
        <v>87</v>
      </c>
      <c r="AG106" t="s">
        <v>1080</v>
      </c>
    </row>
    <row r="107" spans="1:33" x14ac:dyDescent="0.3">
      <c r="A107" t="s">
        <v>93</v>
      </c>
      <c r="B107" t="s">
        <v>325</v>
      </c>
      <c r="C107" t="s">
        <v>49</v>
      </c>
      <c r="D107" t="s">
        <v>81</v>
      </c>
      <c r="E107" t="s">
        <v>1067</v>
      </c>
      <c r="F107" t="s">
        <v>1084</v>
      </c>
      <c r="G107" t="s">
        <v>96</v>
      </c>
      <c r="H107" s="1">
        <v>45234</v>
      </c>
      <c r="I107">
        <v>1200</v>
      </c>
      <c r="J107" t="s">
        <v>1085</v>
      </c>
      <c r="K107" t="s">
        <v>1086</v>
      </c>
      <c r="L107" t="s">
        <v>1087</v>
      </c>
      <c r="M107" t="s">
        <v>1088</v>
      </c>
      <c r="N107" t="s">
        <v>57</v>
      </c>
      <c r="O107">
        <v>17</v>
      </c>
      <c r="P107" t="s">
        <v>40</v>
      </c>
      <c r="Q107" t="s">
        <v>74</v>
      </c>
      <c r="R107" t="s">
        <v>1089</v>
      </c>
      <c r="S107" s="1">
        <v>45457</v>
      </c>
      <c r="T107" t="s">
        <v>43</v>
      </c>
      <c r="U107" t="s">
        <v>1090</v>
      </c>
      <c r="V107" t="s">
        <v>1091</v>
      </c>
      <c r="W107" t="s">
        <v>929</v>
      </c>
      <c r="X107">
        <v>2676</v>
      </c>
      <c r="Y107">
        <v>3</v>
      </c>
      <c r="Z107">
        <v>3211.2000000000003</v>
      </c>
      <c r="AA107" t="s">
        <v>1088</v>
      </c>
      <c r="AB107" t="s">
        <v>1088</v>
      </c>
      <c r="AC107">
        <v>10</v>
      </c>
      <c r="AE107" t="s">
        <v>37</v>
      </c>
      <c r="AF107" t="s">
        <v>37</v>
      </c>
      <c r="AG107" t="s">
        <v>1088</v>
      </c>
    </row>
    <row r="108" spans="1:33" x14ac:dyDescent="0.3">
      <c r="A108" t="s">
        <v>27</v>
      </c>
      <c r="B108" t="s">
        <v>1023</v>
      </c>
      <c r="C108" t="s">
        <v>80</v>
      </c>
      <c r="D108" t="s">
        <v>50</v>
      </c>
      <c r="E108" t="s">
        <v>1092</v>
      </c>
      <c r="F108" t="s">
        <v>1093</v>
      </c>
      <c r="G108" t="s">
        <v>33</v>
      </c>
      <c r="H108" s="1">
        <v>45195</v>
      </c>
      <c r="I108">
        <v>1200</v>
      </c>
      <c r="J108" t="s">
        <v>1094</v>
      </c>
      <c r="K108" t="s">
        <v>653</v>
      </c>
      <c r="L108" t="s">
        <v>1095</v>
      </c>
      <c r="M108" t="s">
        <v>1096</v>
      </c>
      <c r="N108" t="s">
        <v>57</v>
      </c>
      <c r="O108">
        <v>3</v>
      </c>
      <c r="P108" t="s">
        <v>40</v>
      </c>
      <c r="Q108" t="s">
        <v>58</v>
      </c>
      <c r="R108" t="s">
        <v>1097</v>
      </c>
      <c r="S108" s="1">
        <v>45564</v>
      </c>
      <c r="T108" t="s">
        <v>214</v>
      </c>
      <c r="U108" t="s">
        <v>1098</v>
      </c>
      <c r="V108" t="s">
        <v>1099</v>
      </c>
      <c r="W108" t="s">
        <v>1100</v>
      </c>
      <c r="X108">
        <v>2215</v>
      </c>
      <c r="Y108">
        <v>5</v>
      </c>
      <c r="Z108">
        <v>4430</v>
      </c>
      <c r="AA108" t="s">
        <v>1096</v>
      </c>
      <c r="AB108" t="s">
        <v>1096</v>
      </c>
      <c r="AC108">
        <v>10</v>
      </c>
      <c r="AE108" t="s">
        <v>37</v>
      </c>
      <c r="AF108" t="s">
        <v>37</v>
      </c>
      <c r="AG108" t="s">
        <v>1096</v>
      </c>
    </row>
    <row r="109" spans="1:33" x14ac:dyDescent="0.3">
      <c r="A109" t="s">
        <v>93</v>
      </c>
      <c r="B109" t="s">
        <v>357</v>
      </c>
      <c r="C109" t="s">
        <v>80</v>
      </c>
      <c r="D109" t="s">
        <v>219</v>
      </c>
      <c r="E109" t="s">
        <v>559</v>
      </c>
      <c r="F109" t="s">
        <v>1101</v>
      </c>
      <c r="G109" t="s">
        <v>33</v>
      </c>
      <c r="H109" s="1">
        <v>45192</v>
      </c>
      <c r="I109">
        <v>1200</v>
      </c>
      <c r="J109" t="s">
        <v>1102</v>
      </c>
      <c r="K109" t="s">
        <v>1103</v>
      </c>
      <c r="L109" t="s">
        <v>1104</v>
      </c>
      <c r="M109" t="s">
        <v>1105</v>
      </c>
      <c r="N109" t="s">
        <v>39</v>
      </c>
      <c r="O109">
        <v>13</v>
      </c>
      <c r="P109" t="s">
        <v>40</v>
      </c>
      <c r="Q109" t="s">
        <v>58</v>
      </c>
      <c r="R109" t="s">
        <v>1106</v>
      </c>
      <c r="S109" s="1">
        <v>45565</v>
      </c>
      <c r="T109" t="s">
        <v>214</v>
      </c>
      <c r="U109" t="s">
        <v>1107</v>
      </c>
      <c r="V109" t="s">
        <v>1108</v>
      </c>
      <c r="W109" t="s">
        <v>1109</v>
      </c>
      <c r="X109">
        <v>1193</v>
      </c>
      <c r="Y109">
        <v>2</v>
      </c>
      <c r="Z109">
        <v>954.40000000000009</v>
      </c>
      <c r="AA109" t="s">
        <v>1105</v>
      </c>
      <c r="AB109" t="s">
        <v>1105</v>
      </c>
      <c r="AC109">
        <v>10</v>
      </c>
      <c r="AD109" t="s">
        <v>87</v>
      </c>
      <c r="AF109" t="s">
        <v>87</v>
      </c>
      <c r="AG109" t="s">
        <v>1105</v>
      </c>
    </row>
    <row r="110" spans="1:33" x14ac:dyDescent="0.3">
      <c r="A110" t="s">
        <v>107</v>
      </c>
      <c r="B110" t="s">
        <v>357</v>
      </c>
      <c r="C110" t="s">
        <v>29</v>
      </c>
      <c r="D110" t="s">
        <v>370</v>
      </c>
      <c r="E110" t="s">
        <v>381</v>
      </c>
      <c r="F110" t="s">
        <v>1110</v>
      </c>
      <c r="G110" t="s">
        <v>33</v>
      </c>
      <c r="H110" s="1">
        <v>44529</v>
      </c>
      <c r="I110">
        <v>1300</v>
      </c>
      <c r="J110" t="s">
        <v>1111</v>
      </c>
      <c r="K110" t="s">
        <v>222</v>
      </c>
      <c r="L110" t="s">
        <v>1112</v>
      </c>
      <c r="M110" t="s">
        <v>1113</v>
      </c>
      <c r="N110" t="s">
        <v>72</v>
      </c>
      <c r="O110">
        <v>7</v>
      </c>
      <c r="P110" t="s">
        <v>40</v>
      </c>
      <c r="Q110" t="s">
        <v>101</v>
      </c>
      <c r="R110" t="s">
        <v>1114</v>
      </c>
      <c r="S110" s="1">
        <v>45372</v>
      </c>
      <c r="T110" t="s">
        <v>258</v>
      </c>
      <c r="U110" t="s">
        <v>1115</v>
      </c>
      <c r="V110" t="s">
        <v>1116</v>
      </c>
      <c r="W110" t="s">
        <v>1117</v>
      </c>
      <c r="X110">
        <v>991</v>
      </c>
      <c r="Y110">
        <v>2</v>
      </c>
      <c r="Z110">
        <v>792.80000000000007</v>
      </c>
      <c r="AA110" t="s">
        <v>1113</v>
      </c>
      <c r="AB110" t="s">
        <v>1113</v>
      </c>
      <c r="AC110">
        <v>11</v>
      </c>
      <c r="AE110" t="s">
        <v>37</v>
      </c>
      <c r="AF110" t="s">
        <v>37</v>
      </c>
      <c r="AG110" t="s">
        <v>1113</v>
      </c>
    </row>
    <row r="111" spans="1:33" x14ac:dyDescent="0.3">
      <c r="A111" t="s">
        <v>336</v>
      </c>
      <c r="B111" t="s">
        <v>1118</v>
      </c>
      <c r="C111" t="s">
        <v>49</v>
      </c>
      <c r="D111" t="s">
        <v>677</v>
      </c>
      <c r="E111" t="s">
        <v>158</v>
      </c>
      <c r="F111" t="s">
        <v>1119</v>
      </c>
      <c r="G111" t="s">
        <v>33</v>
      </c>
      <c r="H111" s="1">
        <v>44265</v>
      </c>
      <c r="I111">
        <v>1200</v>
      </c>
      <c r="J111" t="s">
        <v>1120</v>
      </c>
      <c r="K111" t="s">
        <v>1121</v>
      </c>
      <c r="L111" t="s">
        <v>1122</v>
      </c>
      <c r="M111" t="s">
        <v>1123</v>
      </c>
      <c r="N111" t="s">
        <v>39</v>
      </c>
      <c r="O111">
        <v>20</v>
      </c>
      <c r="P111" t="s">
        <v>73</v>
      </c>
      <c r="Q111" t="s">
        <v>58</v>
      </c>
      <c r="R111" t="s">
        <v>1124</v>
      </c>
      <c r="S111" s="1">
        <v>45461</v>
      </c>
      <c r="T111" t="s">
        <v>43</v>
      </c>
      <c r="U111" t="s">
        <v>1125</v>
      </c>
      <c r="V111" t="s">
        <v>1126</v>
      </c>
      <c r="W111" t="s">
        <v>1127</v>
      </c>
      <c r="X111">
        <v>1659</v>
      </c>
      <c r="Y111">
        <v>7</v>
      </c>
      <c r="Z111">
        <v>4645.2</v>
      </c>
      <c r="AA111" t="s">
        <v>1123</v>
      </c>
      <c r="AB111" t="s">
        <v>1123</v>
      </c>
      <c r="AC111">
        <v>10</v>
      </c>
      <c r="AE111" t="s">
        <v>37</v>
      </c>
      <c r="AF111" t="s">
        <v>37</v>
      </c>
      <c r="AG111" t="s">
        <v>1123</v>
      </c>
    </row>
    <row r="112" spans="1:33" x14ac:dyDescent="0.3">
      <c r="A112" t="s">
        <v>47</v>
      </c>
      <c r="B112" t="s">
        <v>1128</v>
      </c>
      <c r="C112" t="s">
        <v>49</v>
      </c>
      <c r="D112" t="s">
        <v>109</v>
      </c>
      <c r="E112" t="s">
        <v>481</v>
      </c>
      <c r="F112" t="s">
        <v>1129</v>
      </c>
      <c r="G112" t="s">
        <v>96</v>
      </c>
      <c r="H112" s="1">
        <v>44856</v>
      </c>
      <c r="I112">
        <v>1200</v>
      </c>
      <c r="J112" t="s">
        <v>1130</v>
      </c>
      <c r="K112" t="s">
        <v>914</v>
      </c>
      <c r="L112" t="s">
        <v>1131</v>
      </c>
      <c r="M112" t="s">
        <v>1132</v>
      </c>
      <c r="N112" t="s">
        <v>57</v>
      </c>
      <c r="O112">
        <v>13</v>
      </c>
      <c r="P112" t="s">
        <v>73</v>
      </c>
      <c r="Q112" t="s">
        <v>101</v>
      </c>
      <c r="R112" t="s">
        <v>1133</v>
      </c>
      <c r="S112" s="1">
        <v>45550</v>
      </c>
      <c r="T112" t="s">
        <v>214</v>
      </c>
      <c r="U112" t="s">
        <v>1134</v>
      </c>
      <c r="V112" t="s">
        <v>1135</v>
      </c>
      <c r="W112" t="s">
        <v>605</v>
      </c>
      <c r="X112">
        <v>772</v>
      </c>
      <c r="Y112">
        <v>4</v>
      </c>
      <c r="Z112">
        <v>1235.2</v>
      </c>
      <c r="AA112" t="s">
        <v>1132</v>
      </c>
      <c r="AB112" t="s">
        <v>1132</v>
      </c>
      <c r="AC112">
        <v>10</v>
      </c>
      <c r="AE112" t="s">
        <v>37</v>
      </c>
      <c r="AF112" t="s">
        <v>37</v>
      </c>
      <c r="AG112" t="s">
        <v>1132</v>
      </c>
    </row>
    <row r="113" spans="1:33" x14ac:dyDescent="0.3">
      <c r="A113" t="s">
        <v>93</v>
      </c>
      <c r="B113" t="s">
        <v>48</v>
      </c>
      <c r="C113" t="s">
        <v>49</v>
      </c>
      <c r="D113" t="s">
        <v>81</v>
      </c>
      <c r="E113" t="s">
        <v>358</v>
      </c>
      <c r="F113" t="s">
        <v>1136</v>
      </c>
      <c r="G113" t="s">
        <v>33</v>
      </c>
      <c r="H113" s="1">
        <v>44734</v>
      </c>
      <c r="I113">
        <v>1400</v>
      </c>
      <c r="J113" t="s">
        <v>1137</v>
      </c>
      <c r="K113" t="s">
        <v>276</v>
      </c>
      <c r="L113" t="s">
        <v>1138</v>
      </c>
      <c r="M113" t="s">
        <v>1139</v>
      </c>
      <c r="N113" t="s">
        <v>116</v>
      </c>
      <c r="O113">
        <v>3</v>
      </c>
      <c r="P113" t="s">
        <v>40</v>
      </c>
      <c r="Q113" t="s">
        <v>74</v>
      </c>
      <c r="R113" t="s">
        <v>1140</v>
      </c>
      <c r="S113" s="1">
        <v>45382</v>
      </c>
      <c r="T113" t="s">
        <v>258</v>
      </c>
      <c r="U113" t="s">
        <v>1141</v>
      </c>
      <c r="V113" t="s">
        <v>1142</v>
      </c>
      <c r="W113" t="s">
        <v>1143</v>
      </c>
      <c r="X113">
        <v>1058</v>
      </c>
      <c r="Y113">
        <v>7</v>
      </c>
      <c r="Z113">
        <v>2962.4</v>
      </c>
      <c r="AA113" t="s">
        <v>1139</v>
      </c>
      <c r="AB113" t="s">
        <v>1139</v>
      </c>
      <c r="AC113">
        <v>11</v>
      </c>
      <c r="AE113" t="s">
        <v>37</v>
      </c>
      <c r="AF113" t="s">
        <v>37</v>
      </c>
      <c r="AG113" t="s">
        <v>1139</v>
      </c>
    </row>
    <row r="114" spans="1:33" x14ac:dyDescent="0.3">
      <c r="A114" t="s">
        <v>181</v>
      </c>
      <c r="B114" t="s">
        <v>731</v>
      </c>
      <c r="C114" t="s">
        <v>80</v>
      </c>
      <c r="D114" t="s">
        <v>241</v>
      </c>
      <c r="E114" t="s">
        <v>740</v>
      </c>
      <c r="F114" t="s">
        <v>1144</v>
      </c>
      <c r="G114" t="s">
        <v>33</v>
      </c>
      <c r="H114" s="1">
        <v>44684</v>
      </c>
      <c r="I114">
        <v>800</v>
      </c>
      <c r="J114" t="s">
        <v>1145</v>
      </c>
      <c r="K114" t="s">
        <v>317</v>
      </c>
      <c r="L114" t="s">
        <v>1146</v>
      </c>
      <c r="M114" t="s">
        <v>1147</v>
      </c>
      <c r="N114" t="s">
        <v>57</v>
      </c>
      <c r="O114">
        <v>17</v>
      </c>
      <c r="P114" t="s">
        <v>73</v>
      </c>
      <c r="Q114" t="s">
        <v>41</v>
      </c>
      <c r="R114" t="s">
        <v>1148</v>
      </c>
      <c r="S114" s="1">
        <v>45574</v>
      </c>
      <c r="T114" t="s">
        <v>177</v>
      </c>
      <c r="U114" t="s">
        <v>1149</v>
      </c>
      <c r="V114" t="s">
        <v>1150</v>
      </c>
      <c r="W114" t="s">
        <v>1127</v>
      </c>
      <c r="X114">
        <v>2073</v>
      </c>
      <c r="Y114">
        <v>5</v>
      </c>
      <c r="Z114">
        <v>4146</v>
      </c>
      <c r="AA114" t="s">
        <v>1147</v>
      </c>
      <c r="AB114" t="s">
        <v>1147</v>
      </c>
      <c r="AC114">
        <v>10</v>
      </c>
      <c r="AE114" t="s">
        <v>37</v>
      </c>
      <c r="AF114" t="s">
        <v>37</v>
      </c>
      <c r="AG114" t="s">
        <v>1147</v>
      </c>
    </row>
    <row r="115" spans="1:33" x14ac:dyDescent="0.3">
      <c r="A115" t="s">
        <v>133</v>
      </c>
      <c r="B115" t="s">
        <v>205</v>
      </c>
      <c r="C115" t="s">
        <v>49</v>
      </c>
      <c r="D115" t="s">
        <v>146</v>
      </c>
      <c r="E115" t="s">
        <v>170</v>
      </c>
      <c r="F115" t="s">
        <v>1151</v>
      </c>
      <c r="G115" t="s">
        <v>96</v>
      </c>
      <c r="H115" s="1">
        <v>44917</v>
      </c>
      <c r="I115">
        <v>1000</v>
      </c>
      <c r="J115" t="s">
        <v>1152</v>
      </c>
      <c r="K115" t="s">
        <v>1153</v>
      </c>
      <c r="L115" t="s">
        <v>1154</v>
      </c>
      <c r="M115" t="s">
        <v>1155</v>
      </c>
      <c r="N115" t="s">
        <v>57</v>
      </c>
      <c r="O115">
        <v>20</v>
      </c>
      <c r="P115" t="s">
        <v>73</v>
      </c>
      <c r="Q115" t="s">
        <v>41</v>
      </c>
      <c r="R115" t="s">
        <v>1156</v>
      </c>
      <c r="S115" s="1">
        <v>45524</v>
      </c>
      <c r="T115" t="s">
        <v>201</v>
      </c>
      <c r="U115" t="s">
        <v>1157</v>
      </c>
      <c r="V115" t="s">
        <v>1158</v>
      </c>
      <c r="W115" t="s">
        <v>1159</v>
      </c>
      <c r="X115">
        <v>762</v>
      </c>
      <c r="Y115">
        <v>5</v>
      </c>
      <c r="Z115">
        <v>1524</v>
      </c>
      <c r="AA115" t="s">
        <v>1155</v>
      </c>
      <c r="AB115" t="s">
        <v>1155</v>
      </c>
      <c r="AC115">
        <v>10</v>
      </c>
      <c r="AE115" t="s">
        <v>37</v>
      </c>
      <c r="AF115" t="s">
        <v>37</v>
      </c>
      <c r="AG115" t="s">
        <v>1155</v>
      </c>
    </row>
    <row r="116" spans="1:33" x14ac:dyDescent="0.3">
      <c r="A116" t="s">
        <v>107</v>
      </c>
      <c r="B116" t="s">
        <v>606</v>
      </c>
      <c r="C116" t="s">
        <v>49</v>
      </c>
      <c r="D116" t="s">
        <v>30</v>
      </c>
      <c r="E116" t="s">
        <v>511</v>
      </c>
      <c r="F116" t="s">
        <v>1160</v>
      </c>
      <c r="G116" t="s">
        <v>33</v>
      </c>
      <c r="H116" s="1">
        <v>44470</v>
      </c>
      <c r="I116">
        <v>800</v>
      </c>
      <c r="J116" t="s">
        <v>1161</v>
      </c>
      <c r="K116" t="s">
        <v>1162</v>
      </c>
      <c r="L116" t="s">
        <v>1163</v>
      </c>
      <c r="M116" t="s">
        <v>1164</v>
      </c>
      <c r="N116" t="s">
        <v>39</v>
      </c>
      <c r="O116">
        <v>18</v>
      </c>
      <c r="P116" t="s">
        <v>73</v>
      </c>
      <c r="Q116" t="s">
        <v>74</v>
      </c>
      <c r="R116" t="s">
        <v>1165</v>
      </c>
      <c r="S116" s="1">
        <v>45370</v>
      </c>
      <c r="T116" t="s">
        <v>258</v>
      </c>
      <c r="U116" t="s">
        <v>1166</v>
      </c>
      <c r="V116" t="s">
        <v>1167</v>
      </c>
      <c r="W116" t="s">
        <v>622</v>
      </c>
      <c r="X116">
        <v>1965</v>
      </c>
      <c r="Y116">
        <v>3</v>
      </c>
      <c r="Z116">
        <v>2358</v>
      </c>
      <c r="AA116" t="s">
        <v>1164</v>
      </c>
      <c r="AB116" t="s">
        <v>1164</v>
      </c>
      <c r="AC116">
        <v>10</v>
      </c>
      <c r="AE116" t="s">
        <v>37</v>
      </c>
      <c r="AF116" t="s">
        <v>37</v>
      </c>
      <c r="AG116" t="s">
        <v>1164</v>
      </c>
    </row>
    <row r="117" spans="1:33" x14ac:dyDescent="0.3">
      <c r="A117" t="s">
        <v>121</v>
      </c>
      <c r="B117" t="s">
        <v>784</v>
      </c>
      <c r="C117" t="s">
        <v>49</v>
      </c>
      <c r="D117" t="s">
        <v>81</v>
      </c>
      <c r="E117" t="s">
        <v>1168</v>
      </c>
      <c r="F117" t="s">
        <v>1169</v>
      </c>
      <c r="G117" t="s">
        <v>96</v>
      </c>
      <c r="H117" s="1">
        <v>45496</v>
      </c>
      <c r="I117">
        <v>1100</v>
      </c>
      <c r="J117" t="s">
        <v>1170</v>
      </c>
      <c r="K117" t="s">
        <v>1034</v>
      </c>
      <c r="L117" t="s">
        <v>1171</v>
      </c>
      <c r="M117" t="s">
        <v>1172</v>
      </c>
      <c r="N117" t="s">
        <v>57</v>
      </c>
      <c r="O117">
        <v>13</v>
      </c>
      <c r="P117" t="s">
        <v>40</v>
      </c>
      <c r="Q117" t="s">
        <v>74</v>
      </c>
      <c r="R117" t="s">
        <v>1173</v>
      </c>
      <c r="S117" s="1">
        <v>45418</v>
      </c>
      <c r="T117" t="s">
        <v>129</v>
      </c>
      <c r="U117" t="s">
        <v>1174</v>
      </c>
      <c r="V117" t="s">
        <v>1175</v>
      </c>
      <c r="W117" t="s">
        <v>1176</v>
      </c>
      <c r="X117">
        <v>2532</v>
      </c>
      <c r="Y117">
        <v>3</v>
      </c>
      <c r="Z117">
        <v>3038.4</v>
      </c>
      <c r="AA117" t="s">
        <v>1172</v>
      </c>
      <c r="AB117" t="s">
        <v>1172</v>
      </c>
      <c r="AC117">
        <v>11</v>
      </c>
      <c r="AE117" t="s">
        <v>37</v>
      </c>
      <c r="AF117" t="s">
        <v>37</v>
      </c>
      <c r="AG117" t="s">
        <v>1172</v>
      </c>
    </row>
    <row r="118" spans="1:33" x14ac:dyDescent="0.3">
      <c r="A118" t="s">
        <v>133</v>
      </c>
      <c r="B118" t="s">
        <v>380</v>
      </c>
      <c r="C118" t="s">
        <v>49</v>
      </c>
      <c r="D118" t="s">
        <v>81</v>
      </c>
      <c r="E118" t="s">
        <v>1177</v>
      </c>
      <c r="F118" t="s">
        <v>1178</v>
      </c>
      <c r="G118" t="s">
        <v>96</v>
      </c>
      <c r="H118" s="1">
        <v>44185</v>
      </c>
      <c r="I118">
        <v>1100</v>
      </c>
      <c r="J118" t="s">
        <v>1179</v>
      </c>
      <c r="K118" t="s">
        <v>186</v>
      </c>
      <c r="L118" t="s">
        <v>1180</v>
      </c>
      <c r="M118" t="s">
        <v>1181</v>
      </c>
      <c r="N118" t="s">
        <v>57</v>
      </c>
      <c r="O118">
        <v>19</v>
      </c>
      <c r="P118" t="s">
        <v>73</v>
      </c>
      <c r="Q118" t="s">
        <v>101</v>
      </c>
      <c r="R118" t="s">
        <v>1182</v>
      </c>
      <c r="S118" s="1">
        <v>45362</v>
      </c>
      <c r="T118" t="s">
        <v>258</v>
      </c>
      <c r="U118" t="s">
        <v>1183</v>
      </c>
      <c r="V118" t="s">
        <v>1184</v>
      </c>
      <c r="W118" t="s">
        <v>1185</v>
      </c>
      <c r="X118">
        <v>1691</v>
      </c>
      <c r="Y118">
        <v>6</v>
      </c>
      <c r="Z118">
        <v>4058.4</v>
      </c>
      <c r="AA118" t="s">
        <v>1181</v>
      </c>
      <c r="AB118" t="s">
        <v>1181</v>
      </c>
      <c r="AC118">
        <v>10</v>
      </c>
      <c r="AE118" t="s">
        <v>37</v>
      </c>
      <c r="AF118" t="s">
        <v>37</v>
      </c>
      <c r="AG118" t="s">
        <v>1181</v>
      </c>
    </row>
    <row r="119" spans="1:33" x14ac:dyDescent="0.3">
      <c r="A119" t="s">
        <v>47</v>
      </c>
      <c r="B119" t="s">
        <v>606</v>
      </c>
      <c r="C119" t="s">
        <v>80</v>
      </c>
      <c r="D119" t="s">
        <v>677</v>
      </c>
      <c r="E119" t="s">
        <v>110</v>
      </c>
      <c r="F119" t="s">
        <v>1186</v>
      </c>
      <c r="G119" t="s">
        <v>33</v>
      </c>
      <c r="H119" s="1">
        <v>44157</v>
      </c>
      <c r="I119">
        <v>950</v>
      </c>
      <c r="J119" t="s">
        <v>1187</v>
      </c>
      <c r="K119" t="s">
        <v>474</v>
      </c>
      <c r="L119" t="s">
        <v>1188</v>
      </c>
      <c r="M119" t="s">
        <v>1189</v>
      </c>
      <c r="N119" t="s">
        <v>116</v>
      </c>
      <c r="O119">
        <v>13</v>
      </c>
      <c r="P119" t="s">
        <v>73</v>
      </c>
      <c r="Q119" t="s">
        <v>58</v>
      </c>
      <c r="R119" t="s">
        <v>1190</v>
      </c>
      <c r="S119" s="1">
        <v>45497</v>
      </c>
      <c r="T119" t="s">
        <v>103</v>
      </c>
      <c r="U119" t="s">
        <v>1191</v>
      </c>
      <c r="V119" t="s">
        <v>1192</v>
      </c>
      <c r="W119" t="s">
        <v>1193</v>
      </c>
      <c r="X119">
        <v>2643</v>
      </c>
      <c r="Y119">
        <v>3</v>
      </c>
      <c r="Z119">
        <v>3171.6000000000004</v>
      </c>
      <c r="AA119" t="s">
        <v>1189</v>
      </c>
      <c r="AB119" t="s">
        <v>1189</v>
      </c>
      <c r="AC119">
        <v>10</v>
      </c>
      <c r="AE119" t="s">
        <v>37</v>
      </c>
      <c r="AF119" t="s">
        <v>37</v>
      </c>
      <c r="AG119" t="s">
        <v>1189</v>
      </c>
    </row>
    <row r="120" spans="1:33" x14ac:dyDescent="0.3">
      <c r="A120" t="s">
        <v>27</v>
      </c>
      <c r="B120" t="s">
        <v>347</v>
      </c>
      <c r="C120" t="s">
        <v>29</v>
      </c>
      <c r="D120" t="s">
        <v>206</v>
      </c>
      <c r="E120" t="s">
        <v>304</v>
      </c>
      <c r="F120" t="s">
        <v>1194</v>
      </c>
      <c r="G120" t="s">
        <v>33</v>
      </c>
      <c r="H120" s="1">
        <v>45449</v>
      </c>
      <c r="I120">
        <v>800</v>
      </c>
      <c r="J120" t="s">
        <v>1195</v>
      </c>
      <c r="K120" t="s">
        <v>960</v>
      </c>
      <c r="L120" t="s">
        <v>1196</v>
      </c>
      <c r="M120" t="s">
        <v>1197</v>
      </c>
      <c r="N120" t="s">
        <v>39</v>
      </c>
      <c r="O120">
        <v>3</v>
      </c>
      <c r="P120" t="s">
        <v>73</v>
      </c>
      <c r="Q120" t="s">
        <v>74</v>
      </c>
      <c r="R120" t="s">
        <v>1198</v>
      </c>
      <c r="S120" s="1">
        <v>45442</v>
      </c>
      <c r="T120" t="s">
        <v>129</v>
      </c>
      <c r="U120" t="s">
        <v>1199</v>
      </c>
      <c r="V120" t="s">
        <v>1200</v>
      </c>
      <c r="W120" t="s">
        <v>251</v>
      </c>
      <c r="X120">
        <v>686</v>
      </c>
      <c r="Y120">
        <v>2</v>
      </c>
      <c r="Z120">
        <v>548.80000000000007</v>
      </c>
      <c r="AA120" t="s">
        <v>1197</v>
      </c>
      <c r="AB120" t="s">
        <v>1197</v>
      </c>
      <c r="AC120">
        <v>11</v>
      </c>
      <c r="AE120" t="s">
        <v>37</v>
      </c>
      <c r="AF120" t="s">
        <v>37</v>
      </c>
      <c r="AG120" t="s">
        <v>1197</v>
      </c>
    </row>
    <row r="121" spans="1:33" x14ac:dyDescent="0.3">
      <c r="A121" t="s">
        <v>47</v>
      </c>
      <c r="B121" t="s">
        <v>145</v>
      </c>
      <c r="C121" t="s">
        <v>49</v>
      </c>
      <c r="D121" t="s">
        <v>677</v>
      </c>
      <c r="E121" t="s">
        <v>183</v>
      </c>
      <c r="F121" t="s">
        <v>1201</v>
      </c>
      <c r="G121" t="s">
        <v>96</v>
      </c>
      <c r="H121" s="1">
        <v>44606</v>
      </c>
      <c r="I121">
        <v>1300</v>
      </c>
      <c r="J121" t="s">
        <v>1202</v>
      </c>
      <c r="K121" t="s">
        <v>161</v>
      </c>
      <c r="L121" t="s">
        <v>1203</v>
      </c>
      <c r="M121" t="s">
        <v>1204</v>
      </c>
      <c r="N121" t="s">
        <v>57</v>
      </c>
      <c r="O121">
        <v>5</v>
      </c>
      <c r="P121" t="s">
        <v>40</v>
      </c>
      <c r="Q121" t="s">
        <v>101</v>
      </c>
      <c r="R121" t="s">
        <v>1205</v>
      </c>
      <c r="S121" s="1">
        <v>45479</v>
      </c>
      <c r="T121" t="s">
        <v>103</v>
      </c>
      <c r="U121" t="s">
        <v>1206</v>
      </c>
      <c r="V121" t="s">
        <v>1207</v>
      </c>
      <c r="W121" t="s">
        <v>1208</v>
      </c>
      <c r="X121">
        <v>1016</v>
      </c>
      <c r="Y121">
        <v>4</v>
      </c>
      <c r="Z121">
        <v>1625.6000000000001</v>
      </c>
      <c r="AA121" t="s">
        <v>1204</v>
      </c>
      <c r="AB121" t="s">
        <v>1204</v>
      </c>
      <c r="AC121">
        <v>10</v>
      </c>
      <c r="AE121" t="s">
        <v>37</v>
      </c>
      <c r="AF121" t="s">
        <v>37</v>
      </c>
      <c r="AG121" t="s">
        <v>1204</v>
      </c>
    </row>
    <row r="122" spans="1:33" x14ac:dyDescent="0.3">
      <c r="A122" t="s">
        <v>47</v>
      </c>
      <c r="B122" t="s">
        <v>803</v>
      </c>
      <c r="C122" t="s">
        <v>49</v>
      </c>
      <c r="D122" t="s">
        <v>219</v>
      </c>
      <c r="E122" t="s">
        <v>314</v>
      </c>
      <c r="F122" t="s">
        <v>1209</v>
      </c>
      <c r="G122" t="s">
        <v>33</v>
      </c>
      <c r="H122" s="1">
        <v>43837</v>
      </c>
      <c r="I122">
        <v>1200</v>
      </c>
      <c r="J122" t="s">
        <v>1210</v>
      </c>
      <c r="K122" t="s">
        <v>1121</v>
      </c>
      <c r="L122" t="s">
        <v>1211</v>
      </c>
      <c r="M122" t="s">
        <v>1212</v>
      </c>
      <c r="N122" t="s">
        <v>72</v>
      </c>
      <c r="O122">
        <v>14</v>
      </c>
      <c r="P122" t="s">
        <v>40</v>
      </c>
      <c r="Q122" t="s">
        <v>101</v>
      </c>
      <c r="R122" t="s">
        <v>1213</v>
      </c>
      <c r="S122" s="1">
        <v>45629</v>
      </c>
      <c r="T122" t="s">
        <v>365</v>
      </c>
      <c r="U122" t="s">
        <v>1214</v>
      </c>
      <c r="V122" t="s">
        <v>1215</v>
      </c>
      <c r="W122" t="s">
        <v>1216</v>
      </c>
      <c r="X122">
        <v>2959</v>
      </c>
      <c r="Y122">
        <v>3</v>
      </c>
      <c r="Z122">
        <v>3550.8</v>
      </c>
      <c r="AA122" t="s">
        <v>1212</v>
      </c>
      <c r="AB122" t="s">
        <v>1212</v>
      </c>
      <c r="AC122">
        <v>10</v>
      </c>
      <c r="AE122" t="s">
        <v>37</v>
      </c>
      <c r="AF122" t="s">
        <v>37</v>
      </c>
      <c r="AG122" t="s">
        <v>1212</v>
      </c>
    </row>
    <row r="123" spans="1:33" x14ac:dyDescent="0.3">
      <c r="A123" t="s">
        <v>133</v>
      </c>
      <c r="B123" t="s">
        <v>1023</v>
      </c>
      <c r="C123" t="s">
        <v>80</v>
      </c>
      <c r="D123" t="s">
        <v>50</v>
      </c>
      <c r="E123" t="s">
        <v>894</v>
      </c>
      <c r="F123" t="s">
        <v>1217</v>
      </c>
      <c r="G123" t="s">
        <v>96</v>
      </c>
      <c r="H123" s="1">
        <v>44440</v>
      </c>
      <c r="I123">
        <v>1400</v>
      </c>
      <c r="J123" t="s">
        <v>1218</v>
      </c>
      <c r="K123" t="s">
        <v>706</v>
      </c>
      <c r="L123" t="s">
        <v>1219</v>
      </c>
      <c r="M123" t="s">
        <v>1220</v>
      </c>
      <c r="N123" t="s">
        <v>72</v>
      </c>
      <c r="O123">
        <v>20</v>
      </c>
      <c r="P123" t="s">
        <v>40</v>
      </c>
      <c r="Q123" t="s">
        <v>74</v>
      </c>
      <c r="R123" t="s">
        <v>1221</v>
      </c>
      <c r="S123" s="1">
        <v>45548</v>
      </c>
      <c r="T123" t="s">
        <v>214</v>
      </c>
      <c r="U123" t="s">
        <v>1222</v>
      </c>
      <c r="V123" t="s">
        <v>1223</v>
      </c>
      <c r="W123" t="s">
        <v>1224</v>
      </c>
      <c r="X123">
        <v>1893</v>
      </c>
      <c r="Y123">
        <v>5</v>
      </c>
      <c r="Z123">
        <v>3786</v>
      </c>
      <c r="AA123" t="s">
        <v>1220</v>
      </c>
      <c r="AB123" t="s">
        <v>1220</v>
      </c>
      <c r="AC123">
        <v>10</v>
      </c>
      <c r="AD123" t="s">
        <v>87</v>
      </c>
      <c r="AF123" t="s">
        <v>87</v>
      </c>
      <c r="AG123" t="s">
        <v>1220</v>
      </c>
    </row>
    <row r="124" spans="1:33" x14ac:dyDescent="0.3">
      <c r="A124" t="s">
        <v>336</v>
      </c>
      <c r="B124" t="s">
        <v>229</v>
      </c>
      <c r="C124" t="s">
        <v>49</v>
      </c>
      <c r="D124" t="s">
        <v>146</v>
      </c>
      <c r="E124" t="s">
        <v>1225</v>
      </c>
      <c r="F124" t="s">
        <v>1226</v>
      </c>
      <c r="G124" t="s">
        <v>96</v>
      </c>
      <c r="H124" s="1">
        <v>43853</v>
      </c>
      <c r="I124">
        <v>1300</v>
      </c>
      <c r="J124" t="s">
        <v>1227</v>
      </c>
      <c r="K124" t="s">
        <v>796</v>
      </c>
      <c r="L124" t="s">
        <v>1228</v>
      </c>
      <c r="M124" t="s">
        <v>1229</v>
      </c>
      <c r="N124" t="s">
        <v>39</v>
      </c>
      <c r="O124">
        <v>9</v>
      </c>
      <c r="P124" t="s">
        <v>40</v>
      </c>
      <c r="Q124" t="s">
        <v>74</v>
      </c>
      <c r="R124" t="s">
        <v>1230</v>
      </c>
      <c r="S124" s="1">
        <v>45419</v>
      </c>
      <c r="T124" t="s">
        <v>129</v>
      </c>
      <c r="U124" t="s">
        <v>1231</v>
      </c>
      <c r="V124" t="s">
        <v>1232</v>
      </c>
      <c r="W124" t="s">
        <v>1233</v>
      </c>
      <c r="X124">
        <v>1393</v>
      </c>
      <c r="Y124">
        <v>3</v>
      </c>
      <c r="Z124">
        <v>1671.6000000000001</v>
      </c>
      <c r="AA124" t="s">
        <v>1229</v>
      </c>
      <c r="AB124" t="s">
        <v>1229</v>
      </c>
      <c r="AC124">
        <v>10</v>
      </c>
      <c r="AD124" t="s">
        <v>87</v>
      </c>
      <c r="AF124" t="s">
        <v>87</v>
      </c>
      <c r="AG124" t="s">
        <v>1229</v>
      </c>
    </row>
    <row r="125" spans="1:33" x14ac:dyDescent="0.3">
      <c r="A125" t="s">
        <v>47</v>
      </c>
      <c r="B125" t="s">
        <v>369</v>
      </c>
      <c r="C125" t="s">
        <v>80</v>
      </c>
      <c r="D125" t="s">
        <v>109</v>
      </c>
      <c r="E125" t="s">
        <v>986</v>
      </c>
      <c r="F125" t="s">
        <v>1234</v>
      </c>
      <c r="G125" t="s">
        <v>96</v>
      </c>
      <c r="H125" s="1">
        <v>44130</v>
      </c>
      <c r="I125">
        <v>1000</v>
      </c>
      <c r="J125" t="s">
        <v>1235</v>
      </c>
      <c r="K125" t="s">
        <v>340</v>
      </c>
      <c r="L125" t="s">
        <v>1236</v>
      </c>
      <c r="M125" t="s">
        <v>1237</v>
      </c>
      <c r="N125" t="s">
        <v>116</v>
      </c>
      <c r="O125">
        <v>15</v>
      </c>
      <c r="P125" t="s">
        <v>73</v>
      </c>
      <c r="Q125" t="s">
        <v>101</v>
      </c>
      <c r="R125" t="s">
        <v>1238</v>
      </c>
      <c r="S125" s="1">
        <v>45378</v>
      </c>
      <c r="T125" t="s">
        <v>258</v>
      </c>
      <c r="U125" t="s">
        <v>1239</v>
      </c>
      <c r="V125" t="s">
        <v>1240</v>
      </c>
      <c r="W125" t="s">
        <v>1241</v>
      </c>
      <c r="X125">
        <v>1407</v>
      </c>
      <c r="Y125">
        <v>8</v>
      </c>
      <c r="Z125">
        <v>4502.4000000000015</v>
      </c>
      <c r="AA125" t="s">
        <v>1237</v>
      </c>
      <c r="AB125" t="s">
        <v>1237</v>
      </c>
      <c r="AC125">
        <v>10</v>
      </c>
      <c r="AD125" t="s">
        <v>87</v>
      </c>
      <c r="AF125" t="s">
        <v>87</v>
      </c>
      <c r="AG125" t="s">
        <v>1237</v>
      </c>
    </row>
    <row r="126" spans="1:33" x14ac:dyDescent="0.3">
      <c r="A126" t="s">
        <v>107</v>
      </c>
      <c r="B126" t="s">
        <v>182</v>
      </c>
      <c r="C126" t="s">
        <v>29</v>
      </c>
      <c r="D126" t="s">
        <v>30</v>
      </c>
      <c r="E126" t="s">
        <v>996</v>
      </c>
      <c r="F126" t="s">
        <v>1242</v>
      </c>
      <c r="G126" t="s">
        <v>96</v>
      </c>
      <c r="H126" s="1">
        <v>45141</v>
      </c>
      <c r="I126">
        <v>1300</v>
      </c>
      <c r="J126" t="s">
        <v>1243</v>
      </c>
      <c r="K126" t="s">
        <v>571</v>
      </c>
      <c r="L126" t="s">
        <v>1244</v>
      </c>
      <c r="M126" t="s">
        <v>1245</v>
      </c>
      <c r="N126" t="s">
        <v>72</v>
      </c>
      <c r="O126">
        <v>11</v>
      </c>
      <c r="P126" t="s">
        <v>73</v>
      </c>
      <c r="Q126" t="s">
        <v>101</v>
      </c>
      <c r="R126" t="s">
        <v>1246</v>
      </c>
      <c r="S126" s="1">
        <v>45580</v>
      </c>
      <c r="T126" t="s">
        <v>177</v>
      </c>
      <c r="U126" t="s">
        <v>1247</v>
      </c>
      <c r="V126" t="s">
        <v>1248</v>
      </c>
      <c r="W126" t="s">
        <v>1249</v>
      </c>
      <c r="X126">
        <v>2311</v>
      </c>
      <c r="Y126">
        <v>5</v>
      </c>
      <c r="Z126">
        <v>4622</v>
      </c>
      <c r="AA126" t="s">
        <v>1245</v>
      </c>
      <c r="AB126" t="s">
        <v>1245</v>
      </c>
      <c r="AC126">
        <v>10</v>
      </c>
      <c r="AE126" t="s">
        <v>37</v>
      </c>
      <c r="AF126" t="s">
        <v>37</v>
      </c>
      <c r="AG126" t="s">
        <v>1245</v>
      </c>
    </row>
    <row r="127" spans="1:33" x14ac:dyDescent="0.3">
      <c r="A127" t="s">
        <v>47</v>
      </c>
      <c r="B127" t="s">
        <v>784</v>
      </c>
      <c r="C127" t="s">
        <v>29</v>
      </c>
      <c r="D127" t="s">
        <v>109</v>
      </c>
      <c r="E127" t="s">
        <v>337</v>
      </c>
      <c r="F127" t="s">
        <v>1250</v>
      </c>
      <c r="G127" t="s">
        <v>33</v>
      </c>
      <c r="H127" s="1">
        <v>45062</v>
      </c>
      <c r="I127">
        <v>1000</v>
      </c>
      <c r="J127" t="s">
        <v>1251</v>
      </c>
      <c r="K127" t="s">
        <v>989</v>
      </c>
      <c r="L127" t="s">
        <v>1252</v>
      </c>
      <c r="M127" t="s">
        <v>1253</v>
      </c>
      <c r="N127" t="s">
        <v>72</v>
      </c>
      <c r="O127">
        <v>14</v>
      </c>
      <c r="P127" t="s">
        <v>40</v>
      </c>
      <c r="Q127" t="s">
        <v>41</v>
      </c>
      <c r="R127" t="s">
        <v>1254</v>
      </c>
      <c r="S127" s="1">
        <v>45375</v>
      </c>
      <c r="T127" t="s">
        <v>258</v>
      </c>
      <c r="U127" t="s">
        <v>1255</v>
      </c>
      <c r="V127" t="s">
        <v>1256</v>
      </c>
      <c r="W127" t="s">
        <v>1257</v>
      </c>
      <c r="X127">
        <v>2235</v>
      </c>
      <c r="Y127">
        <v>7</v>
      </c>
      <c r="Z127">
        <v>6258</v>
      </c>
      <c r="AA127" t="s">
        <v>1253</v>
      </c>
      <c r="AB127" t="s">
        <v>1253</v>
      </c>
      <c r="AC127">
        <v>10</v>
      </c>
      <c r="AD127" t="s">
        <v>87</v>
      </c>
      <c r="AF127" t="s">
        <v>87</v>
      </c>
      <c r="AG127" t="s">
        <v>1253</v>
      </c>
    </row>
    <row r="128" spans="1:33" x14ac:dyDescent="0.3">
      <c r="A128" t="s">
        <v>93</v>
      </c>
      <c r="B128" t="s">
        <v>145</v>
      </c>
      <c r="C128" t="s">
        <v>49</v>
      </c>
      <c r="D128" t="s">
        <v>146</v>
      </c>
      <c r="E128" t="s">
        <v>170</v>
      </c>
      <c r="F128" t="s">
        <v>1258</v>
      </c>
      <c r="G128" t="s">
        <v>96</v>
      </c>
      <c r="H128" s="1">
        <v>44648</v>
      </c>
      <c r="I128">
        <v>1100</v>
      </c>
      <c r="J128" t="s">
        <v>1259</v>
      </c>
      <c r="K128" t="s">
        <v>1260</v>
      </c>
      <c r="L128" t="s">
        <v>1261</v>
      </c>
      <c r="M128" t="s">
        <v>1262</v>
      </c>
      <c r="N128" t="s">
        <v>57</v>
      </c>
      <c r="O128">
        <v>14</v>
      </c>
      <c r="P128" t="s">
        <v>40</v>
      </c>
      <c r="Q128" t="s">
        <v>74</v>
      </c>
      <c r="R128" t="s">
        <v>1263</v>
      </c>
      <c r="S128" s="1">
        <v>45593</v>
      </c>
      <c r="T128" t="s">
        <v>177</v>
      </c>
      <c r="U128" t="s">
        <v>1264</v>
      </c>
      <c r="V128" t="s">
        <v>1265</v>
      </c>
      <c r="W128" t="s">
        <v>1266</v>
      </c>
      <c r="X128">
        <v>828</v>
      </c>
      <c r="Y128">
        <v>2</v>
      </c>
      <c r="Z128">
        <v>662.40000000000009</v>
      </c>
      <c r="AA128" t="s">
        <v>1262</v>
      </c>
      <c r="AB128" t="s">
        <v>1262</v>
      </c>
      <c r="AC128">
        <v>10</v>
      </c>
      <c r="AD128" t="s">
        <v>87</v>
      </c>
      <c r="AF128" t="s">
        <v>87</v>
      </c>
      <c r="AG128" t="s">
        <v>1262</v>
      </c>
    </row>
    <row r="129" spans="1:33" x14ac:dyDescent="0.3">
      <c r="A129" t="s">
        <v>133</v>
      </c>
      <c r="B129" t="s">
        <v>1118</v>
      </c>
      <c r="C129" t="s">
        <v>49</v>
      </c>
      <c r="D129" t="s">
        <v>109</v>
      </c>
      <c r="E129" t="s">
        <v>451</v>
      </c>
      <c r="F129" t="s">
        <v>1267</v>
      </c>
      <c r="G129" t="s">
        <v>96</v>
      </c>
      <c r="H129" s="1">
        <v>43909</v>
      </c>
      <c r="I129">
        <v>1400</v>
      </c>
      <c r="J129" t="s">
        <v>1268</v>
      </c>
      <c r="K129" t="s">
        <v>706</v>
      </c>
      <c r="L129" t="s">
        <v>1269</v>
      </c>
      <c r="M129" t="s">
        <v>1270</v>
      </c>
      <c r="N129" t="s">
        <v>39</v>
      </c>
      <c r="O129">
        <v>4</v>
      </c>
      <c r="P129" t="s">
        <v>73</v>
      </c>
      <c r="Q129" t="s">
        <v>58</v>
      </c>
      <c r="R129" t="s">
        <v>1271</v>
      </c>
      <c r="S129" s="1">
        <v>45318</v>
      </c>
      <c r="T129" t="s">
        <v>141</v>
      </c>
      <c r="U129" t="s">
        <v>1272</v>
      </c>
      <c r="V129" t="s">
        <v>1273</v>
      </c>
      <c r="W129" t="s">
        <v>1274</v>
      </c>
      <c r="X129">
        <v>1441</v>
      </c>
      <c r="Y129">
        <v>2</v>
      </c>
      <c r="Z129">
        <v>1152.8</v>
      </c>
      <c r="AA129" t="s">
        <v>1270</v>
      </c>
      <c r="AB129" t="s">
        <v>1270</v>
      </c>
      <c r="AC129">
        <v>10</v>
      </c>
      <c r="AE129" t="s">
        <v>37</v>
      </c>
      <c r="AF129" t="s">
        <v>37</v>
      </c>
      <c r="AG129" t="s">
        <v>1270</v>
      </c>
    </row>
    <row r="130" spans="1:33" x14ac:dyDescent="0.3">
      <c r="A130" t="s">
        <v>47</v>
      </c>
      <c r="B130" t="s">
        <v>510</v>
      </c>
      <c r="C130" t="s">
        <v>49</v>
      </c>
      <c r="D130" t="s">
        <v>241</v>
      </c>
      <c r="E130" t="s">
        <v>421</v>
      </c>
      <c r="F130" t="s">
        <v>1275</v>
      </c>
      <c r="G130" t="s">
        <v>96</v>
      </c>
      <c r="H130" s="1">
        <v>44289</v>
      </c>
      <c r="I130">
        <v>1300</v>
      </c>
      <c r="J130" t="s">
        <v>1276</v>
      </c>
      <c r="K130" t="s">
        <v>113</v>
      </c>
      <c r="L130" t="s">
        <v>1277</v>
      </c>
      <c r="M130" t="s">
        <v>1278</v>
      </c>
      <c r="N130" t="s">
        <v>57</v>
      </c>
      <c r="O130">
        <v>17</v>
      </c>
      <c r="P130" t="s">
        <v>73</v>
      </c>
      <c r="Q130" t="s">
        <v>74</v>
      </c>
      <c r="R130" t="s">
        <v>1279</v>
      </c>
      <c r="S130" s="1">
        <v>45628</v>
      </c>
      <c r="T130" t="s">
        <v>365</v>
      </c>
      <c r="U130" t="s">
        <v>1280</v>
      </c>
      <c r="V130" t="s">
        <v>1281</v>
      </c>
      <c r="W130" t="s">
        <v>120</v>
      </c>
      <c r="X130">
        <v>1588</v>
      </c>
      <c r="Y130">
        <v>3</v>
      </c>
      <c r="Z130">
        <v>1905.6000000000001</v>
      </c>
      <c r="AA130" t="s">
        <v>1278</v>
      </c>
      <c r="AB130" t="s">
        <v>1278</v>
      </c>
      <c r="AC130">
        <v>10</v>
      </c>
      <c r="AE130" t="s">
        <v>37</v>
      </c>
      <c r="AF130" t="s">
        <v>37</v>
      </c>
      <c r="AG130" t="s">
        <v>1278</v>
      </c>
    </row>
    <row r="131" spans="1:33" x14ac:dyDescent="0.3">
      <c r="A131" t="s">
        <v>133</v>
      </c>
      <c r="B131" t="s">
        <v>145</v>
      </c>
      <c r="C131" t="s">
        <v>80</v>
      </c>
      <c r="D131" t="s">
        <v>65</v>
      </c>
      <c r="E131" t="s">
        <v>451</v>
      </c>
      <c r="F131" t="s">
        <v>1282</v>
      </c>
      <c r="G131" t="s">
        <v>96</v>
      </c>
      <c r="H131" s="1">
        <v>45456</v>
      </c>
      <c r="I131">
        <v>1300</v>
      </c>
      <c r="J131" t="s">
        <v>1283</v>
      </c>
      <c r="K131" t="s">
        <v>725</v>
      </c>
      <c r="L131" t="s">
        <v>1284</v>
      </c>
      <c r="M131" t="s">
        <v>1285</v>
      </c>
      <c r="N131" t="s">
        <v>72</v>
      </c>
      <c r="O131">
        <v>8</v>
      </c>
      <c r="P131" t="s">
        <v>40</v>
      </c>
      <c r="Q131" t="s">
        <v>41</v>
      </c>
      <c r="R131" t="s">
        <v>1286</v>
      </c>
      <c r="S131" s="1">
        <v>45349</v>
      </c>
      <c r="T131" t="s">
        <v>321</v>
      </c>
      <c r="U131" t="s">
        <v>1287</v>
      </c>
      <c r="V131" t="s">
        <v>1288</v>
      </c>
      <c r="W131" t="s">
        <v>1289</v>
      </c>
      <c r="X131">
        <v>1802</v>
      </c>
      <c r="Y131">
        <v>1</v>
      </c>
      <c r="Z131">
        <v>720.80000000000007</v>
      </c>
      <c r="AA131" t="s">
        <v>1285</v>
      </c>
      <c r="AB131" t="s">
        <v>1285</v>
      </c>
      <c r="AC131">
        <v>10</v>
      </c>
      <c r="AD131" t="s">
        <v>87</v>
      </c>
      <c r="AF131" t="s">
        <v>87</v>
      </c>
      <c r="AG131" t="s">
        <v>1285</v>
      </c>
    </row>
    <row r="132" spans="1:33" x14ac:dyDescent="0.3">
      <c r="A132" t="s">
        <v>133</v>
      </c>
      <c r="B132" t="s">
        <v>470</v>
      </c>
      <c r="C132" t="s">
        <v>49</v>
      </c>
      <c r="D132" t="s">
        <v>241</v>
      </c>
      <c r="E132" t="s">
        <v>1290</v>
      </c>
      <c r="F132" t="s">
        <v>1291</v>
      </c>
      <c r="G132" t="s">
        <v>33</v>
      </c>
      <c r="H132" s="1">
        <v>44132</v>
      </c>
      <c r="I132">
        <v>800</v>
      </c>
      <c r="J132" t="s">
        <v>1292</v>
      </c>
      <c r="K132" t="s">
        <v>1293</v>
      </c>
      <c r="L132" t="s">
        <v>1294</v>
      </c>
      <c r="M132" t="s">
        <v>1295</v>
      </c>
      <c r="N132" t="s">
        <v>116</v>
      </c>
      <c r="O132">
        <v>6</v>
      </c>
      <c r="P132" t="s">
        <v>73</v>
      </c>
      <c r="Q132" t="s">
        <v>74</v>
      </c>
      <c r="R132" t="s">
        <v>1296</v>
      </c>
      <c r="S132" s="1">
        <v>45297</v>
      </c>
      <c r="T132" t="s">
        <v>141</v>
      </c>
      <c r="U132" t="s">
        <v>1297</v>
      </c>
      <c r="V132" t="s">
        <v>1298</v>
      </c>
      <c r="W132" t="s">
        <v>1299</v>
      </c>
      <c r="X132">
        <v>2063</v>
      </c>
      <c r="Y132">
        <v>5</v>
      </c>
      <c r="Z132">
        <v>4126</v>
      </c>
      <c r="AA132" t="s">
        <v>1295</v>
      </c>
      <c r="AB132" t="s">
        <v>1295</v>
      </c>
      <c r="AC132">
        <v>10</v>
      </c>
      <c r="AE132" t="s">
        <v>37</v>
      </c>
      <c r="AF132" t="s">
        <v>37</v>
      </c>
      <c r="AG132" t="s">
        <v>1295</v>
      </c>
    </row>
    <row r="133" spans="1:33" x14ac:dyDescent="0.3">
      <c r="A133" t="s">
        <v>93</v>
      </c>
      <c r="B133" t="s">
        <v>606</v>
      </c>
      <c r="C133" t="s">
        <v>29</v>
      </c>
      <c r="D133" t="s">
        <v>677</v>
      </c>
      <c r="E133" t="s">
        <v>381</v>
      </c>
      <c r="F133" t="s">
        <v>1300</v>
      </c>
      <c r="G133" t="s">
        <v>96</v>
      </c>
      <c r="H133" s="1">
        <v>45101</v>
      </c>
      <c r="I133">
        <v>1400</v>
      </c>
      <c r="J133" t="s">
        <v>1301</v>
      </c>
      <c r="K133" t="s">
        <v>1302</v>
      </c>
      <c r="L133" t="s">
        <v>1303</v>
      </c>
      <c r="M133" t="s">
        <v>1304</v>
      </c>
      <c r="N133" t="s">
        <v>57</v>
      </c>
      <c r="O133">
        <v>19</v>
      </c>
      <c r="P133" t="s">
        <v>40</v>
      </c>
      <c r="Q133" t="s">
        <v>74</v>
      </c>
      <c r="R133" t="s">
        <v>1305</v>
      </c>
      <c r="S133" s="1">
        <v>45356</v>
      </c>
      <c r="T133" t="s">
        <v>258</v>
      </c>
      <c r="U133" t="s">
        <v>1306</v>
      </c>
      <c r="V133" t="s">
        <v>1307</v>
      </c>
      <c r="W133" t="s">
        <v>1308</v>
      </c>
      <c r="X133">
        <v>2840</v>
      </c>
      <c r="Y133">
        <v>6</v>
      </c>
      <c r="Z133">
        <v>6816</v>
      </c>
      <c r="AA133" t="s">
        <v>1304</v>
      </c>
      <c r="AB133" t="s">
        <v>1304</v>
      </c>
      <c r="AC133">
        <v>10</v>
      </c>
      <c r="AE133" t="s">
        <v>37</v>
      </c>
      <c r="AF133" t="s">
        <v>37</v>
      </c>
      <c r="AG133" t="s">
        <v>1304</v>
      </c>
    </row>
    <row r="134" spans="1:33" x14ac:dyDescent="0.3">
      <c r="A134" t="s">
        <v>121</v>
      </c>
      <c r="B134" t="s">
        <v>325</v>
      </c>
      <c r="C134" t="s">
        <v>49</v>
      </c>
      <c r="D134" t="s">
        <v>30</v>
      </c>
      <c r="E134" t="s">
        <v>194</v>
      </c>
      <c r="F134" t="s">
        <v>1309</v>
      </c>
      <c r="G134" t="s">
        <v>96</v>
      </c>
      <c r="H134" s="1">
        <v>44779</v>
      </c>
      <c r="I134">
        <v>1100</v>
      </c>
      <c r="J134" t="s">
        <v>1310</v>
      </c>
      <c r="K134" t="s">
        <v>463</v>
      </c>
      <c r="L134" t="s">
        <v>1311</v>
      </c>
      <c r="M134" t="s">
        <v>1312</v>
      </c>
      <c r="N134" t="s">
        <v>57</v>
      </c>
      <c r="O134">
        <v>11</v>
      </c>
      <c r="P134" t="s">
        <v>40</v>
      </c>
      <c r="Q134" t="s">
        <v>58</v>
      </c>
      <c r="R134" t="s">
        <v>1313</v>
      </c>
      <c r="S134" s="1">
        <v>45475</v>
      </c>
      <c r="T134" t="s">
        <v>103</v>
      </c>
      <c r="U134" t="s">
        <v>1314</v>
      </c>
      <c r="V134" t="s">
        <v>1315</v>
      </c>
      <c r="W134" t="s">
        <v>1316</v>
      </c>
      <c r="X134">
        <v>2780</v>
      </c>
      <c r="Y134">
        <v>8</v>
      </c>
      <c r="Z134">
        <v>8896</v>
      </c>
      <c r="AA134" t="s">
        <v>1312</v>
      </c>
      <c r="AB134" t="s">
        <v>1312</v>
      </c>
      <c r="AC134">
        <v>10</v>
      </c>
      <c r="AD134" t="s">
        <v>87</v>
      </c>
      <c r="AF134" t="s">
        <v>87</v>
      </c>
      <c r="AG134" t="s">
        <v>1312</v>
      </c>
    </row>
    <row r="135" spans="1:33" x14ac:dyDescent="0.3">
      <c r="A135" t="s">
        <v>336</v>
      </c>
      <c r="B135" t="s">
        <v>79</v>
      </c>
      <c r="C135" t="s">
        <v>80</v>
      </c>
      <c r="D135" t="s">
        <v>30</v>
      </c>
      <c r="E135" t="s">
        <v>1014</v>
      </c>
      <c r="F135" t="s">
        <v>1317</v>
      </c>
      <c r="G135" t="s">
        <v>33</v>
      </c>
      <c r="H135" s="1">
        <v>44087</v>
      </c>
      <c r="I135">
        <v>1300</v>
      </c>
      <c r="J135" t="s">
        <v>1318</v>
      </c>
      <c r="K135" t="s">
        <v>1319</v>
      </c>
      <c r="L135" t="s">
        <v>1320</v>
      </c>
      <c r="M135" t="s">
        <v>1321</v>
      </c>
      <c r="N135" t="s">
        <v>57</v>
      </c>
      <c r="O135">
        <v>7</v>
      </c>
      <c r="P135" t="s">
        <v>73</v>
      </c>
      <c r="Q135" t="s">
        <v>101</v>
      </c>
      <c r="R135" t="s">
        <v>1322</v>
      </c>
      <c r="S135" s="1">
        <v>45484</v>
      </c>
      <c r="T135" t="s">
        <v>103</v>
      </c>
      <c r="U135" t="s">
        <v>1323</v>
      </c>
      <c r="V135" t="s">
        <v>1324</v>
      </c>
      <c r="W135" t="s">
        <v>1325</v>
      </c>
      <c r="X135">
        <v>2702</v>
      </c>
      <c r="Y135">
        <v>4</v>
      </c>
      <c r="Z135">
        <v>4323.2</v>
      </c>
      <c r="AA135" t="s">
        <v>1321</v>
      </c>
      <c r="AB135" t="s">
        <v>1321</v>
      </c>
      <c r="AC135">
        <v>10</v>
      </c>
      <c r="AE135" t="s">
        <v>37</v>
      </c>
      <c r="AF135" t="s">
        <v>37</v>
      </c>
      <c r="AG135" t="s">
        <v>1321</v>
      </c>
    </row>
    <row r="136" spans="1:33" x14ac:dyDescent="0.3">
      <c r="A136" t="s">
        <v>27</v>
      </c>
      <c r="B136" t="s">
        <v>985</v>
      </c>
      <c r="C136" t="s">
        <v>80</v>
      </c>
      <c r="D136" t="s">
        <v>370</v>
      </c>
      <c r="E136" t="s">
        <v>596</v>
      </c>
      <c r="F136" t="s">
        <v>1326</v>
      </c>
      <c r="G136" t="s">
        <v>33</v>
      </c>
      <c r="H136" s="1">
        <v>44479</v>
      </c>
      <c r="I136">
        <v>1200</v>
      </c>
      <c r="J136" t="s">
        <v>1152</v>
      </c>
      <c r="K136" t="s">
        <v>861</v>
      </c>
      <c r="L136" t="s">
        <v>1327</v>
      </c>
      <c r="M136" t="s">
        <v>1328</v>
      </c>
      <c r="N136" t="s">
        <v>57</v>
      </c>
      <c r="O136">
        <v>5</v>
      </c>
      <c r="P136" t="s">
        <v>40</v>
      </c>
      <c r="Q136" t="s">
        <v>101</v>
      </c>
      <c r="R136" t="s">
        <v>1329</v>
      </c>
      <c r="S136" s="1">
        <v>45395</v>
      </c>
      <c r="T136" t="s">
        <v>60</v>
      </c>
      <c r="U136" t="s">
        <v>1330</v>
      </c>
      <c r="V136" t="s">
        <v>1331</v>
      </c>
      <c r="W136" t="s">
        <v>1332</v>
      </c>
      <c r="X136">
        <v>1997</v>
      </c>
      <c r="Y136">
        <v>2</v>
      </c>
      <c r="Z136">
        <v>1597.6000000000001</v>
      </c>
      <c r="AA136" t="s">
        <v>1328</v>
      </c>
      <c r="AB136" t="s">
        <v>1328</v>
      </c>
      <c r="AC136">
        <v>11</v>
      </c>
      <c r="AE136" t="s">
        <v>37</v>
      </c>
      <c r="AF136" t="s">
        <v>37</v>
      </c>
      <c r="AG136" t="s">
        <v>1328</v>
      </c>
    </row>
    <row r="137" spans="1:33" x14ac:dyDescent="0.3">
      <c r="A137" t="s">
        <v>133</v>
      </c>
      <c r="B137" t="s">
        <v>803</v>
      </c>
      <c r="C137" t="s">
        <v>29</v>
      </c>
      <c r="D137" t="s">
        <v>206</v>
      </c>
      <c r="E137" t="s">
        <v>490</v>
      </c>
      <c r="F137" t="s">
        <v>1333</v>
      </c>
      <c r="G137" t="s">
        <v>33</v>
      </c>
      <c r="H137" s="1">
        <v>44049</v>
      </c>
      <c r="I137">
        <v>1400</v>
      </c>
      <c r="J137" t="s">
        <v>1334</v>
      </c>
      <c r="K137" t="s">
        <v>725</v>
      </c>
      <c r="L137" t="s">
        <v>1335</v>
      </c>
      <c r="M137" t="s">
        <v>1336</v>
      </c>
      <c r="N137" t="s">
        <v>57</v>
      </c>
      <c r="O137">
        <v>9</v>
      </c>
      <c r="P137" t="s">
        <v>73</v>
      </c>
      <c r="Q137" t="s">
        <v>58</v>
      </c>
      <c r="R137" t="s">
        <v>1337</v>
      </c>
      <c r="S137" s="1">
        <v>45419</v>
      </c>
      <c r="T137" t="s">
        <v>129</v>
      </c>
      <c r="U137" t="s">
        <v>1338</v>
      </c>
      <c r="V137" t="s">
        <v>1339</v>
      </c>
      <c r="W137" t="s">
        <v>1340</v>
      </c>
      <c r="X137">
        <v>770</v>
      </c>
      <c r="Y137">
        <v>6</v>
      </c>
      <c r="Z137">
        <v>1848</v>
      </c>
      <c r="AA137" t="s">
        <v>1336</v>
      </c>
      <c r="AB137" t="s">
        <v>1336</v>
      </c>
      <c r="AC137">
        <v>11</v>
      </c>
      <c r="AE137" t="s">
        <v>37</v>
      </c>
      <c r="AF137" t="s">
        <v>37</v>
      </c>
      <c r="AG137" t="s">
        <v>1336</v>
      </c>
    </row>
    <row r="138" spans="1:33" x14ac:dyDescent="0.3">
      <c r="A138" t="s">
        <v>107</v>
      </c>
      <c r="B138" t="s">
        <v>218</v>
      </c>
      <c r="C138" t="s">
        <v>80</v>
      </c>
      <c r="D138" t="s">
        <v>146</v>
      </c>
      <c r="E138" t="s">
        <v>750</v>
      </c>
      <c r="F138" t="s">
        <v>1341</v>
      </c>
      <c r="G138" t="s">
        <v>33</v>
      </c>
      <c r="H138" s="1">
        <v>44416</v>
      </c>
      <c r="I138">
        <v>950</v>
      </c>
      <c r="J138" t="s">
        <v>1342</v>
      </c>
      <c r="K138" t="s">
        <v>716</v>
      </c>
      <c r="L138" t="s">
        <v>1343</v>
      </c>
      <c r="M138" t="s">
        <v>1344</v>
      </c>
      <c r="N138" t="s">
        <v>72</v>
      </c>
      <c r="O138">
        <v>9</v>
      </c>
      <c r="P138" t="s">
        <v>40</v>
      </c>
      <c r="Q138" t="s">
        <v>101</v>
      </c>
      <c r="R138" t="s">
        <v>1345</v>
      </c>
      <c r="S138" s="1">
        <v>45307</v>
      </c>
      <c r="T138" t="s">
        <v>141</v>
      </c>
      <c r="U138" t="s">
        <v>1346</v>
      </c>
      <c r="V138" t="s">
        <v>1347</v>
      </c>
      <c r="W138" t="s">
        <v>1348</v>
      </c>
      <c r="X138">
        <v>1854</v>
      </c>
      <c r="Y138">
        <v>7</v>
      </c>
      <c r="Z138">
        <v>5191.2000000000007</v>
      </c>
      <c r="AA138" t="s">
        <v>1344</v>
      </c>
      <c r="AB138" t="s">
        <v>1344</v>
      </c>
      <c r="AC138">
        <v>10</v>
      </c>
      <c r="AD138" t="s">
        <v>87</v>
      </c>
      <c r="AF138" t="s">
        <v>87</v>
      </c>
      <c r="AG138" t="s">
        <v>1344</v>
      </c>
    </row>
    <row r="139" spans="1:33" x14ac:dyDescent="0.3">
      <c r="A139" t="s">
        <v>181</v>
      </c>
      <c r="B139" t="s">
        <v>650</v>
      </c>
      <c r="C139" t="s">
        <v>29</v>
      </c>
      <c r="D139" t="s">
        <v>370</v>
      </c>
      <c r="E139" t="s">
        <v>740</v>
      </c>
      <c r="F139" t="s">
        <v>1349</v>
      </c>
      <c r="G139" t="s">
        <v>96</v>
      </c>
      <c r="H139" s="1">
        <v>45138</v>
      </c>
      <c r="I139">
        <v>1400</v>
      </c>
      <c r="J139" t="s">
        <v>1350</v>
      </c>
      <c r="K139" t="s">
        <v>914</v>
      </c>
      <c r="L139" t="s">
        <v>1351</v>
      </c>
      <c r="M139" t="s">
        <v>1352</v>
      </c>
      <c r="N139" t="s">
        <v>72</v>
      </c>
      <c r="O139">
        <v>16</v>
      </c>
      <c r="P139" t="s">
        <v>73</v>
      </c>
      <c r="Q139" t="s">
        <v>41</v>
      </c>
      <c r="R139" t="s">
        <v>1353</v>
      </c>
      <c r="S139" s="1">
        <v>45602</v>
      </c>
      <c r="T139" t="s">
        <v>165</v>
      </c>
      <c r="U139" t="s">
        <v>1354</v>
      </c>
      <c r="V139" t="s">
        <v>1355</v>
      </c>
      <c r="W139" t="s">
        <v>1356</v>
      </c>
      <c r="X139">
        <v>2244</v>
      </c>
      <c r="Y139">
        <v>5</v>
      </c>
      <c r="Z139">
        <v>4488</v>
      </c>
      <c r="AA139" t="s">
        <v>1352</v>
      </c>
      <c r="AB139" t="s">
        <v>1352</v>
      </c>
      <c r="AC139">
        <v>10</v>
      </c>
      <c r="AE139" t="s">
        <v>37</v>
      </c>
      <c r="AF139" t="s">
        <v>37</v>
      </c>
      <c r="AG139" t="s">
        <v>1352</v>
      </c>
    </row>
    <row r="140" spans="1:33" x14ac:dyDescent="0.3">
      <c r="A140" t="s">
        <v>93</v>
      </c>
      <c r="B140" t="s">
        <v>369</v>
      </c>
      <c r="C140" t="s">
        <v>80</v>
      </c>
      <c r="D140" t="s">
        <v>219</v>
      </c>
      <c r="E140" t="s">
        <v>578</v>
      </c>
      <c r="F140" t="s">
        <v>1357</v>
      </c>
      <c r="G140" t="s">
        <v>33</v>
      </c>
      <c r="H140" s="1">
        <v>44887</v>
      </c>
      <c r="I140">
        <v>1000</v>
      </c>
      <c r="J140" t="s">
        <v>1358</v>
      </c>
      <c r="K140" t="s">
        <v>1359</v>
      </c>
      <c r="L140" t="s">
        <v>1360</v>
      </c>
      <c r="M140" t="s">
        <v>1361</v>
      </c>
      <c r="N140" t="s">
        <v>116</v>
      </c>
      <c r="O140">
        <v>3</v>
      </c>
      <c r="P140" t="s">
        <v>73</v>
      </c>
      <c r="Q140" t="s">
        <v>101</v>
      </c>
      <c r="R140" t="s">
        <v>1362</v>
      </c>
      <c r="S140" s="1">
        <v>45325</v>
      </c>
      <c r="T140" t="s">
        <v>321</v>
      </c>
      <c r="U140" t="s">
        <v>1363</v>
      </c>
      <c r="V140" t="s">
        <v>1364</v>
      </c>
      <c r="W140" t="s">
        <v>749</v>
      </c>
      <c r="X140">
        <v>1674</v>
      </c>
      <c r="Y140">
        <v>7</v>
      </c>
      <c r="Z140">
        <v>4687.2</v>
      </c>
      <c r="AA140" t="s">
        <v>1361</v>
      </c>
      <c r="AB140" t="s">
        <v>1361</v>
      </c>
      <c r="AC140">
        <v>10</v>
      </c>
      <c r="AE140" t="s">
        <v>37</v>
      </c>
      <c r="AF140" t="s">
        <v>37</v>
      </c>
      <c r="AG140" t="s">
        <v>1361</v>
      </c>
    </row>
    <row r="141" spans="1:33" x14ac:dyDescent="0.3">
      <c r="A141" t="s">
        <v>121</v>
      </c>
      <c r="B141" t="s">
        <v>510</v>
      </c>
      <c r="C141" t="s">
        <v>49</v>
      </c>
      <c r="D141" t="s">
        <v>65</v>
      </c>
      <c r="E141" t="s">
        <v>1365</v>
      </c>
      <c r="F141" t="s">
        <v>1366</v>
      </c>
      <c r="G141" t="s">
        <v>33</v>
      </c>
      <c r="H141" s="1">
        <v>45472</v>
      </c>
      <c r="I141">
        <v>1200</v>
      </c>
      <c r="J141" t="s">
        <v>1367</v>
      </c>
      <c r="K141" t="s">
        <v>1368</v>
      </c>
      <c r="L141" t="s">
        <v>1369</v>
      </c>
      <c r="M141" t="s">
        <v>1370</v>
      </c>
      <c r="N141" t="s">
        <v>39</v>
      </c>
      <c r="O141">
        <v>16</v>
      </c>
      <c r="P141" t="s">
        <v>40</v>
      </c>
      <c r="Q141" t="s">
        <v>74</v>
      </c>
      <c r="R141" t="s">
        <v>1371</v>
      </c>
      <c r="S141" s="1">
        <v>45358</v>
      </c>
      <c r="T141" t="s">
        <v>258</v>
      </c>
      <c r="U141" t="s">
        <v>1372</v>
      </c>
      <c r="V141" t="s">
        <v>1373</v>
      </c>
      <c r="W141" t="s">
        <v>1374</v>
      </c>
      <c r="X141">
        <v>1182</v>
      </c>
      <c r="Y141">
        <v>2</v>
      </c>
      <c r="Z141">
        <v>945.6</v>
      </c>
      <c r="AA141" t="s">
        <v>1370</v>
      </c>
      <c r="AB141" t="s">
        <v>1370</v>
      </c>
      <c r="AC141">
        <v>11</v>
      </c>
      <c r="AE141" t="s">
        <v>37</v>
      </c>
      <c r="AF141" t="s">
        <v>37</v>
      </c>
      <c r="AG141" t="s">
        <v>1370</v>
      </c>
    </row>
    <row r="142" spans="1:33" x14ac:dyDescent="0.3">
      <c r="A142" t="s">
        <v>93</v>
      </c>
      <c r="B142" t="s">
        <v>262</v>
      </c>
      <c r="C142" t="s">
        <v>29</v>
      </c>
      <c r="D142" t="s">
        <v>219</v>
      </c>
      <c r="E142" t="s">
        <v>1014</v>
      </c>
      <c r="F142" t="s">
        <v>1375</v>
      </c>
      <c r="G142" t="s">
        <v>33</v>
      </c>
      <c r="H142" s="1">
        <v>44846</v>
      </c>
      <c r="I142">
        <v>1400</v>
      </c>
      <c r="J142" t="s">
        <v>1376</v>
      </c>
      <c r="K142" t="s">
        <v>670</v>
      </c>
      <c r="L142" t="s">
        <v>1377</v>
      </c>
      <c r="M142" t="s">
        <v>1378</v>
      </c>
      <c r="N142" t="s">
        <v>39</v>
      </c>
      <c r="O142">
        <v>18</v>
      </c>
      <c r="P142" t="s">
        <v>40</v>
      </c>
      <c r="Q142" t="s">
        <v>58</v>
      </c>
      <c r="R142" t="s">
        <v>1379</v>
      </c>
      <c r="S142" s="1">
        <v>45445</v>
      </c>
      <c r="T142" t="s">
        <v>43</v>
      </c>
      <c r="U142" t="s">
        <v>1380</v>
      </c>
      <c r="V142" t="s">
        <v>1381</v>
      </c>
      <c r="W142" t="s">
        <v>1382</v>
      </c>
      <c r="X142">
        <v>1098</v>
      </c>
      <c r="Y142">
        <v>5</v>
      </c>
      <c r="Z142">
        <v>2196</v>
      </c>
      <c r="AA142" t="s">
        <v>1378</v>
      </c>
      <c r="AB142" t="s">
        <v>1378</v>
      </c>
      <c r="AC142">
        <v>10</v>
      </c>
      <c r="AD142" t="s">
        <v>87</v>
      </c>
      <c r="AF142" t="s">
        <v>87</v>
      </c>
      <c r="AG142" t="s">
        <v>1378</v>
      </c>
    </row>
    <row r="143" spans="1:33" x14ac:dyDescent="0.3">
      <c r="A143" t="s">
        <v>133</v>
      </c>
      <c r="B143" t="s">
        <v>380</v>
      </c>
      <c r="C143" t="s">
        <v>80</v>
      </c>
      <c r="D143" t="s">
        <v>219</v>
      </c>
      <c r="E143" t="s">
        <v>401</v>
      </c>
      <c r="F143" t="s">
        <v>1383</v>
      </c>
      <c r="G143" t="s">
        <v>33</v>
      </c>
      <c r="H143" s="1">
        <v>44434</v>
      </c>
      <c r="I143">
        <v>1400</v>
      </c>
      <c r="J143" t="s">
        <v>1384</v>
      </c>
      <c r="K143" t="s">
        <v>186</v>
      </c>
      <c r="L143" t="s">
        <v>1385</v>
      </c>
      <c r="M143" t="s">
        <v>1386</v>
      </c>
      <c r="N143" t="s">
        <v>39</v>
      </c>
      <c r="O143">
        <v>12</v>
      </c>
      <c r="P143" t="s">
        <v>40</v>
      </c>
      <c r="Q143" t="s">
        <v>101</v>
      </c>
      <c r="R143" t="s">
        <v>1387</v>
      </c>
      <c r="S143" s="1">
        <v>45501</v>
      </c>
      <c r="T143" t="s">
        <v>103</v>
      </c>
      <c r="U143" t="s">
        <v>1388</v>
      </c>
      <c r="V143" t="s">
        <v>1389</v>
      </c>
      <c r="W143" t="s">
        <v>1390</v>
      </c>
      <c r="X143">
        <v>1261</v>
      </c>
      <c r="Y143">
        <v>2</v>
      </c>
      <c r="Z143">
        <v>1008.8000000000001</v>
      </c>
      <c r="AA143" t="s">
        <v>1386</v>
      </c>
      <c r="AB143" t="s">
        <v>1386</v>
      </c>
      <c r="AC143">
        <v>11</v>
      </c>
      <c r="AE143" t="s">
        <v>37</v>
      </c>
      <c r="AF143" t="s">
        <v>37</v>
      </c>
      <c r="AG143" t="s">
        <v>1386</v>
      </c>
    </row>
    <row r="144" spans="1:33" x14ac:dyDescent="0.3">
      <c r="A144" t="s">
        <v>107</v>
      </c>
      <c r="B144" t="s">
        <v>325</v>
      </c>
      <c r="C144" t="s">
        <v>29</v>
      </c>
      <c r="D144" t="s">
        <v>146</v>
      </c>
      <c r="E144" t="s">
        <v>578</v>
      </c>
      <c r="F144" t="s">
        <v>1391</v>
      </c>
      <c r="G144" t="s">
        <v>33</v>
      </c>
      <c r="H144" s="1">
        <v>44854</v>
      </c>
      <c r="I144">
        <v>1300</v>
      </c>
      <c r="J144" t="s">
        <v>1392</v>
      </c>
      <c r="K144" t="s">
        <v>414</v>
      </c>
      <c r="L144" t="s">
        <v>1393</v>
      </c>
      <c r="M144" t="s">
        <v>1394</v>
      </c>
      <c r="N144" t="s">
        <v>57</v>
      </c>
      <c r="O144">
        <v>16</v>
      </c>
      <c r="P144" t="s">
        <v>73</v>
      </c>
      <c r="Q144" t="s">
        <v>41</v>
      </c>
      <c r="R144" t="s">
        <v>1395</v>
      </c>
      <c r="S144" s="1">
        <v>45423</v>
      </c>
      <c r="T144" t="s">
        <v>129</v>
      </c>
      <c r="U144" t="s">
        <v>1396</v>
      </c>
      <c r="V144" t="s">
        <v>1397</v>
      </c>
      <c r="W144" t="s">
        <v>1398</v>
      </c>
      <c r="X144">
        <v>2496</v>
      </c>
      <c r="Y144">
        <v>5</v>
      </c>
      <c r="Z144">
        <v>4992</v>
      </c>
      <c r="AA144" t="s">
        <v>1394</v>
      </c>
      <c r="AB144" t="s">
        <v>1394</v>
      </c>
      <c r="AC144">
        <v>10</v>
      </c>
      <c r="AE144" t="s">
        <v>37</v>
      </c>
      <c r="AF144" t="s">
        <v>37</v>
      </c>
      <c r="AG144" t="s">
        <v>1394</v>
      </c>
    </row>
    <row r="145" spans="1:33" x14ac:dyDescent="0.3">
      <c r="A145" t="s">
        <v>133</v>
      </c>
      <c r="B145" t="s">
        <v>48</v>
      </c>
      <c r="C145" t="s">
        <v>49</v>
      </c>
      <c r="D145" t="s">
        <v>30</v>
      </c>
      <c r="E145" t="s">
        <v>371</v>
      </c>
      <c r="F145" t="s">
        <v>1399</v>
      </c>
      <c r="G145" t="s">
        <v>33</v>
      </c>
      <c r="H145" s="1">
        <v>45098</v>
      </c>
      <c r="I145">
        <v>1200</v>
      </c>
      <c r="J145" t="s">
        <v>1400</v>
      </c>
      <c r="K145" t="s">
        <v>222</v>
      </c>
      <c r="L145" t="s">
        <v>1401</v>
      </c>
      <c r="M145" t="s">
        <v>1402</v>
      </c>
      <c r="N145" t="s">
        <v>72</v>
      </c>
      <c r="O145">
        <v>16</v>
      </c>
      <c r="P145" t="s">
        <v>40</v>
      </c>
      <c r="Q145" t="s">
        <v>101</v>
      </c>
      <c r="R145" t="s">
        <v>1403</v>
      </c>
      <c r="S145" s="1">
        <v>45401</v>
      </c>
      <c r="T145" t="s">
        <v>60</v>
      </c>
      <c r="U145" t="s">
        <v>1404</v>
      </c>
      <c r="V145" t="s">
        <v>1405</v>
      </c>
      <c r="W145" t="s">
        <v>1406</v>
      </c>
      <c r="X145">
        <v>1474</v>
      </c>
      <c r="Y145">
        <v>5</v>
      </c>
      <c r="Z145">
        <v>2948</v>
      </c>
      <c r="AA145" t="s">
        <v>1402</v>
      </c>
      <c r="AB145" t="s">
        <v>1402</v>
      </c>
      <c r="AC145">
        <v>10</v>
      </c>
      <c r="AE145" t="s">
        <v>37</v>
      </c>
      <c r="AF145" t="s">
        <v>37</v>
      </c>
      <c r="AG145" t="s">
        <v>1402</v>
      </c>
    </row>
    <row r="146" spans="1:33" x14ac:dyDescent="0.3">
      <c r="A146" t="s">
        <v>27</v>
      </c>
      <c r="B146" t="s">
        <v>182</v>
      </c>
      <c r="C146" t="s">
        <v>49</v>
      </c>
      <c r="D146" t="s">
        <v>81</v>
      </c>
      <c r="E146" t="s">
        <v>632</v>
      </c>
      <c r="F146" t="s">
        <v>1407</v>
      </c>
      <c r="G146" t="s">
        <v>96</v>
      </c>
      <c r="H146" s="1">
        <v>44807</v>
      </c>
      <c r="I146">
        <v>1100</v>
      </c>
      <c r="J146" t="s">
        <v>1408</v>
      </c>
      <c r="K146" t="s">
        <v>861</v>
      </c>
      <c r="L146" t="s">
        <v>1409</v>
      </c>
      <c r="M146" t="s">
        <v>1410</v>
      </c>
      <c r="N146" t="s">
        <v>116</v>
      </c>
      <c r="O146">
        <v>16</v>
      </c>
      <c r="P146" t="s">
        <v>40</v>
      </c>
      <c r="Q146" t="s">
        <v>41</v>
      </c>
      <c r="R146" t="s">
        <v>1411</v>
      </c>
      <c r="S146" s="1">
        <v>45442</v>
      </c>
      <c r="T146" t="s">
        <v>129</v>
      </c>
      <c r="U146" t="s">
        <v>1412</v>
      </c>
      <c r="V146" t="s">
        <v>1413</v>
      </c>
      <c r="W146" t="s">
        <v>1414</v>
      </c>
      <c r="X146">
        <v>1623</v>
      </c>
      <c r="Y146">
        <v>3</v>
      </c>
      <c r="Z146">
        <v>1947.6000000000001</v>
      </c>
      <c r="AA146" t="s">
        <v>1410</v>
      </c>
      <c r="AB146" t="s">
        <v>1410</v>
      </c>
      <c r="AC146">
        <v>10</v>
      </c>
      <c r="AE146" t="s">
        <v>37</v>
      </c>
      <c r="AF146" t="s">
        <v>37</v>
      </c>
      <c r="AG146" t="s">
        <v>1410</v>
      </c>
    </row>
    <row r="147" spans="1:33" x14ac:dyDescent="0.3">
      <c r="A147" t="s">
        <v>93</v>
      </c>
      <c r="B147" t="s">
        <v>262</v>
      </c>
      <c r="C147" t="s">
        <v>29</v>
      </c>
      <c r="D147" t="s">
        <v>219</v>
      </c>
      <c r="E147" t="s">
        <v>1415</v>
      </c>
      <c r="F147" t="s">
        <v>1416</v>
      </c>
      <c r="G147" t="s">
        <v>33</v>
      </c>
      <c r="H147" s="1">
        <v>44927</v>
      </c>
      <c r="I147">
        <v>1200</v>
      </c>
      <c r="J147" t="s">
        <v>1417</v>
      </c>
      <c r="K147" t="s">
        <v>1418</v>
      </c>
      <c r="L147" t="s">
        <v>1419</v>
      </c>
      <c r="M147" t="s">
        <v>1420</v>
      </c>
      <c r="N147" t="s">
        <v>57</v>
      </c>
      <c r="O147">
        <v>16</v>
      </c>
      <c r="P147" t="s">
        <v>40</v>
      </c>
      <c r="Q147" t="s">
        <v>74</v>
      </c>
      <c r="R147" t="s">
        <v>1421</v>
      </c>
      <c r="S147" s="1">
        <v>45524</v>
      </c>
      <c r="T147" t="s">
        <v>201</v>
      </c>
      <c r="U147" t="s">
        <v>1422</v>
      </c>
      <c r="V147" t="s">
        <v>1423</v>
      </c>
      <c r="W147" t="s">
        <v>1424</v>
      </c>
      <c r="X147">
        <v>1179</v>
      </c>
      <c r="Y147">
        <v>5</v>
      </c>
      <c r="Z147">
        <v>2358</v>
      </c>
      <c r="AA147" t="s">
        <v>1420</v>
      </c>
      <c r="AB147" t="s">
        <v>1420</v>
      </c>
      <c r="AC147">
        <v>10</v>
      </c>
      <c r="AE147" t="s">
        <v>37</v>
      </c>
      <c r="AF147" t="s">
        <v>37</v>
      </c>
      <c r="AG147" t="s">
        <v>1420</v>
      </c>
    </row>
    <row r="148" spans="1:33" x14ac:dyDescent="0.3">
      <c r="A148" t="s">
        <v>133</v>
      </c>
      <c r="B148" t="s">
        <v>731</v>
      </c>
      <c r="C148" t="s">
        <v>29</v>
      </c>
      <c r="D148" t="s">
        <v>370</v>
      </c>
      <c r="E148" t="s">
        <v>986</v>
      </c>
      <c r="F148" t="s">
        <v>1425</v>
      </c>
      <c r="G148" t="s">
        <v>96</v>
      </c>
      <c r="H148" s="1">
        <v>45516</v>
      </c>
      <c r="I148">
        <v>800</v>
      </c>
      <c r="J148" t="s">
        <v>1426</v>
      </c>
      <c r="K148" t="s">
        <v>625</v>
      </c>
      <c r="L148" t="s">
        <v>1427</v>
      </c>
      <c r="M148" t="s">
        <v>1428</v>
      </c>
      <c r="N148" t="s">
        <v>72</v>
      </c>
      <c r="O148">
        <v>9</v>
      </c>
      <c r="P148" t="s">
        <v>40</v>
      </c>
      <c r="Q148" t="s">
        <v>41</v>
      </c>
      <c r="R148" t="s">
        <v>1429</v>
      </c>
      <c r="S148" s="1">
        <v>45480</v>
      </c>
      <c r="T148" t="s">
        <v>103</v>
      </c>
      <c r="U148" t="s">
        <v>1430</v>
      </c>
      <c r="V148" t="s">
        <v>1431</v>
      </c>
      <c r="W148" t="s">
        <v>1432</v>
      </c>
      <c r="X148">
        <v>2946</v>
      </c>
      <c r="Y148">
        <v>1</v>
      </c>
      <c r="Z148">
        <v>1178.4000000000001</v>
      </c>
      <c r="AA148" t="s">
        <v>1428</v>
      </c>
      <c r="AB148" t="s">
        <v>1428</v>
      </c>
      <c r="AC148">
        <v>10</v>
      </c>
      <c r="AD148" t="s">
        <v>87</v>
      </c>
      <c r="AF148" t="s">
        <v>87</v>
      </c>
      <c r="AG148" t="s">
        <v>1428</v>
      </c>
    </row>
    <row r="149" spans="1:33" x14ac:dyDescent="0.3">
      <c r="A149" t="s">
        <v>181</v>
      </c>
      <c r="B149" t="s">
        <v>500</v>
      </c>
      <c r="C149" t="s">
        <v>29</v>
      </c>
      <c r="D149" t="s">
        <v>146</v>
      </c>
      <c r="E149" t="s">
        <v>1415</v>
      </c>
      <c r="F149" t="s">
        <v>1433</v>
      </c>
      <c r="G149" t="s">
        <v>96</v>
      </c>
      <c r="H149" s="1">
        <v>44885</v>
      </c>
      <c r="I149">
        <v>1400</v>
      </c>
      <c r="J149" t="s">
        <v>1434</v>
      </c>
      <c r="K149" t="s">
        <v>653</v>
      </c>
      <c r="L149" t="s">
        <v>1435</v>
      </c>
      <c r="M149" t="s">
        <v>1436</v>
      </c>
      <c r="N149" t="s">
        <v>116</v>
      </c>
      <c r="O149">
        <v>4</v>
      </c>
      <c r="P149" t="s">
        <v>73</v>
      </c>
      <c r="Q149" t="s">
        <v>41</v>
      </c>
      <c r="R149" t="s">
        <v>1437</v>
      </c>
      <c r="S149" s="1">
        <v>45366</v>
      </c>
      <c r="T149" t="s">
        <v>258</v>
      </c>
      <c r="U149" t="s">
        <v>1438</v>
      </c>
      <c r="V149" t="s">
        <v>1439</v>
      </c>
      <c r="W149" t="s">
        <v>1440</v>
      </c>
      <c r="X149">
        <v>1915</v>
      </c>
      <c r="Y149">
        <v>2</v>
      </c>
      <c r="Z149">
        <v>1532</v>
      </c>
      <c r="AA149" t="s">
        <v>1436</v>
      </c>
      <c r="AB149" t="s">
        <v>1436</v>
      </c>
      <c r="AC149">
        <v>11</v>
      </c>
      <c r="AE149" t="s">
        <v>37</v>
      </c>
      <c r="AF149" t="s">
        <v>37</v>
      </c>
      <c r="AG149" t="s">
        <v>1436</v>
      </c>
    </row>
    <row r="150" spans="1:33" x14ac:dyDescent="0.3">
      <c r="A150" t="s">
        <v>107</v>
      </c>
      <c r="B150" t="s">
        <v>108</v>
      </c>
      <c r="C150" t="s">
        <v>49</v>
      </c>
      <c r="D150" t="s">
        <v>30</v>
      </c>
      <c r="E150" t="s">
        <v>1441</v>
      </c>
      <c r="F150" t="s">
        <v>1442</v>
      </c>
      <c r="G150" t="s">
        <v>96</v>
      </c>
      <c r="H150" s="1">
        <v>44443</v>
      </c>
      <c r="I150">
        <v>1200</v>
      </c>
      <c r="J150" t="s">
        <v>1443</v>
      </c>
      <c r="K150" t="s">
        <v>404</v>
      </c>
      <c r="L150" t="s">
        <v>1444</v>
      </c>
      <c r="M150" t="s">
        <v>1445</v>
      </c>
      <c r="N150" t="s">
        <v>72</v>
      </c>
      <c r="O150">
        <v>3</v>
      </c>
      <c r="P150" t="s">
        <v>73</v>
      </c>
      <c r="Q150" t="s">
        <v>58</v>
      </c>
      <c r="R150" t="s">
        <v>1446</v>
      </c>
      <c r="S150" s="1">
        <v>45532</v>
      </c>
      <c r="T150" t="s">
        <v>201</v>
      </c>
      <c r="U150" t="s">
        <v>1447</v>
      </c>
      <c r="V150" t="s">
        <v>1448</v>
      </c>
      <c r="W150" t="s">
        <v>1449</v>
      </c>
      <c r="X150">
        <v>2891</v>
      </c>
      <c r="Y150">
        <v>1</v>
      </c>
      <c r="Z150">
        <v>1156.4000000000001</v>
      </c>
      <c r="AA150" t="s">
        <v>1445</v>
      </c>
      <c r="AB150" t="s">
        <v>1445</v>
      </c>
      <c r="AC150">
        <v>10</v>
      </c>
      <c r="AE150" t="s">
        <v>37</v>
      </c>
      <c r="AF150" t="s">
        <v>37</v>
      </c>
      <c r="AG150" t="s">
        <v>1445</v>
      </c>
    </row>
    <row r="151" spans="1:33" x14ac:dyDescent="0.3">
      <c r="A151" t="s">
        <v>133</v>
      </c>
      <c r="B151" t="s">
        <v>500</v>
      </c>
      <c r="C151" t="s">
        <v>29</v>
      </c>
      <c r="D151" t="s">
        <v>30</v>
      </c>
      <c r="E151" t="s">
        <v>750</v>
      </c>
      <c r="F151" t="s">
        <v>1450</v>
      </c>
      <c r="G151" t="s">
        <v>33</v>
      </c>
      <c r="H151" s="1">
        <v>44332</v>
      </c>
      <c r="I151">
        <v>1200</v>
      </c>
      <c r="J151" t="s">
        <v>1451</v>
      </c>
      <c r="K151" t="s">
        <v>329</v>
      </c>
      <c r="L151" t="s">
        <v>1452</v>
      </c>
      <c r="M151" t="s">
        <v>1453</v>
      </c>
      <c r="N151" t="s">
        <v>116</v>
      </c>
      <c r="O151">
        <v>12</v>
      </c>
      <c r="P151" t="s">
        <v>73</v>
      </c>
      <c r="Q151" t="s">
        <v>58</v>
      </c>
      <c r="R151" t="s">
        <v>1454</v>
      </c>
      <c r="S151" s="1">
        <v>45366</v>
      </c>
      <c r="T151" t="s">
        <v>258</v>
      </c>
      <c r="U151" t="s">
        <v>1455</v>
      </c>
      <c r="V151" t="s">
        <v>1456</v>
      </c>
      <c r="W151" t="s">
        <v>1457</v>
      </c>
      <c r="X151">
        <v>2284</v>
      </c>
      <c r="Y151">
        <v>6</v>
      </c>
      <c r="Z151">
        <v>5481.6</v>
      </c>
      <c r="AA151" t="s">
        <v>1453</v>
      </c>
      <c r="AB151" t="s">
        <v>1453</v>
      </c>
      <c r="AC151">
        <v>10</v>
      </c>
      <c r="AE151" t="s">
        <v>37</v>
      </c>
      <c r="AF151" t="s">
        <v>37</v>
      </c>
      <c r="AG151" t="s">
        <v>1453</v>
      </c>
    </row>
    <row r="152" spans="1:33" x14ac:dyDescent="0.3">
      <c r="A152" t="s">
        <v>121</v>
      </c>
      <c r="B152" t="s">
        <v>293</v>
      </c>
      <c r="C152" t="s">
        <v>80</v>
      </c>
      <c r="D152" t="s">
        <v>30</v>
      </c>
      <c r="E152" t="s">
        <v>1049</v>
      </c>
      <c r="F152" t="s">
        <v>1458</v>
      </c>
      <c r="G152" t="s">
        <v>96</v>
      </c>
      <c r="H152" s="1">
        <v>44749</v>
      </c>
      <c r="I152">
        <v>1400</v>
      </c>
      <c r="J152" t="s">
        <v>1459</v>
      </c>
      <c r="K152" t="s">
        <v>350</v>
      </c>
      <c r="L152" t="s">
        <v>1460</v>
      </c>
      <c r="M152" t="s">
        <v>1461</v>
      </c>
      <c r="N152" t="s">
        <v>57</v>
      </c>
      <c r="O152">
        <v>14</v>
      </c>
      <c r="P152" t="s">
        <v>73</v>
      </c>
      <c r="Q152" t="s">
        <v>74</v>
      </c>
      <c r="R152" t="s">
        <v>1462</v>
      </c>
      <c r="S152" s="1">
        <v>45294</v>
      </c>
      <c r="T152" t="s">
        <v>141</v>
      </c>
      <c r="U152" t="s">
        <v>1463</v>
      </c>
      <c r="V152" t="s">
        <v>1464</v>
      </c>
      <c r="W152" t="s">
        <v>1465</v>
      </c>
      <c r="X152">
        <v>2627</v>
      </c>
      <c r="Y152">
        <v>3</v>
      </c>
      <c r="Z152">
        <v>3152.4</v>
      </c>
      <c r="AA152" t="s">
        <v>1461</v>
      </c>
      <c r="AB152" t="s">
        <v>1461</v>
      </c>
      <c r="AC152">
        <v>10</v>
      </c>
      <c r="AE152" t="s">
        <v>37</v>
      </c>
      <c r="AF152" t="s">
        <v>37</v>
      </c>
      <c r="AG152" t="s">
        <v>1461</v>
      </c>
    </row>
    <row r="153" spans="1:33" x14ac:dyDescent="0.3">
      <c r="A153" t="s">
        <v>27</v>
      </c>
      <c r="B153" t="s">
        <v>1128</v>
      </c>
      <c r="C153" t="s">
        <v>29</v>
      </c>
      <c r="D153" t="s">
        <v>30</v>
      </c>
      <c r="E153" t="s">
        <v>549</v>
      </c>
      <c r="F153" t="s">
        <v>1466</v>
      </c>
      <c r="G153" t="s">
        <v>96</v>
      </c>
      <c r="H153" s="1">
        <v>44487</v>
      </c>
      <c r="I153">
        <v>950</v>
      </c>
      <c r="J153" t="s">
        <v>1467</v>
      </c>
      <c r="K153" t="s">
        <v>150</v>
      </c>
      <c r="L153" t="s">
        <v>1468</v>
      </c>
      <c r="M153" t="s">
        <v>1469</v>
      </c>
      <c r="N153" t="s">
        <v>57</v>
      </c>
      <c r="O153">
        <v>20</v>
      </c>
      <c r="P153" t="s">
        <v>73</v>
      </c>
      <c r="Q153" t="s">
        <v>101</v>
      </c>
      <c r="R153" t="s">
        <v>1470</v>
      </c>
      <c r="S153" s="1">
        <v>45479</v>
      </c>
      <c r="T153" t="s">
        <v>103</v>
      </c>
      <c r="U153" t="s">
        <v>1471</v>
      </c>
      <c r="V153" t="s">
        <v>1472</v>
      </c>
      <c r="W153" t="s">
        <v>1473</v>
      </c>
      <c r="X153">
        <v>1717</v>
      </c>
      <c r="Y153">
        <v>8</v>
      </c>
      <c r="Z153">
        <v>5494.4000000000015</v>
      </c>
      <c r="AA153" t="s">
        <v>1469</v>
      </c>
      <c r="AB153" t="s">
        <v>1469</v>
      </c>
      <c r="AC153">
        <v>10</v>
      </c>
      <c r="AE153" t="s">
        <v>37</v>
      </c>
      <c r="AF153" t="s">
        <v>37</v>
      </c>
      <c r="AG153" t="s">
        <v>1469</v>
      </c>
    </row>
    <row r="154" spans="1:33" x14ac:dyDescent="0.3">
      <c r="A154" t="s">
        <v>336</v>
      </c>
      <c r="B154" t="s">
        <v>79</v>
      </c>
      <c r="C154" t="s">
        <v>49</v>
      </c>
      <c r="D154" t="s">
        <v>241</v>
      </c>
      <c r="E154" t="s">
        <v>1474</v>
      </c>
      <c r="F154" t="s">
        <v>1475</v>
      </c>
      <c r="G154" t="s">
        <v>96</v>
      </c>
      <c r="H154" s="1">
        <v>44921</v>
      </c>
      <c r="I154">
        <v>1100</v>
      </c>
      <c r="J154" t="s">
        <v>1476</v>
      </c>
      <c r="K154" t="s">
        <v>1477</v>
      </c>
      <c r="L154" t="s">
        <v>1478</v>
      </c>
      <c r="M154" t="s">
        <v>1479</v>
      </c>
      <c r="N154" t="s">
        <v>116</v>
      </c>
      <c r="O154">
        <v>20</v>
      </c>
      <c r="P154" t="s">
        <v>40</v>
      </c>
      <c r="Q154" t="s">
        <v>74</v>
      </c>
      <c r="R154" t="s">
        <v>1480</v>
      </c>
      <c r="S154" s="1">
        <v>45395</v>
      </c>
      <c r="T154" t="s">
        <v>60</v>
      </c>
      <c r="U154" t="s">
        <v>1481</v>
      </c>
      <c r="V154" t="s">
        <v>1482</v>
      </c>
      <c r="W154" t="s">
        <v>767</v>
      </c>
      <c r="X154">
        <v>2804</v>
      </c>
      <c r="Y154">
        <v>1</v>
      </c>
      <c r="Z154">
        <v>1121.6000000000001</v>
      </c>
      <c r="AA154" t="s">
        <v>1479</v>
      </c>
      <c r="AB154" t="s">
        <v>1479</v>
      </c>
      <c r="AC154">
        <v>10</v>
      </c>
      <c r="AE154" t="s">
        <v>37</v>
      </c>
      <c r="AF154" t="s">
        <v>37</v>
      </c>
      <c r="AG154" t="s">
        <v>1479</v>
      </c>
    </row>
    <row r="155" spans="1:33" x14ac:dyDescent="0.3">
      <c r="A155" t="s">
        <v>121</v>
      </c>
      <c r="B155" t="s">
        <v>1483</v>
      </c>
      <c r="C155" t="s">
        <v>49</v>
      </c>
      <c r="D155" t="s">
        <v>219</v>
      </c>
      <c r="E155" t="s">
        <v>358</v>
      </c>
      <c r="F155" t="s">
        <v>1484</v>
      </c>
      <c r="G155" t="s">
        <v>33</v>
      </c>
      <c r="H155" s="1">
        <v>44156</v>
      </c>
      <c r="I155">
        <v>1200</v>
      </c>
      <c r="J155" t="s">
        <v>1485</v>
      </c>
      <c r="K155" t="s">
        <v>1486</v>
      </c>
      <c r="L155" t="s">
        <v>1487</v>
      </c>
      <c r="M155" t="s">
        <v>1488</v>
      </c>
      <c r="N155" t="s">
        <v>57</v>
      </c>
      <c r="O155">
        <v>19</v>
      </c>
      <c r="P155" t="s">
        <v>40</v>
      </c>
      <c r="Q155" t="s">
        <v>74</v>
      </c>
      <c r="R155" t="s">
        <v>1489</v>
      </c>
      <c r="S155" s="1">
        <v>45531</v>
      </c>
      <c r="T155" t="s">
        <v>201</v>
      </c>
      <c r="U155" t="s">
        <v>1490</v>
      </c>
      <c r="V155" t="s">
        <v>1491</v>
      </c>
      <c r="W155" t="s">
        <v>1492</v>
      </c>
      <c r="X155">
        <v>755</v>
      </c>
      <c r="Y155">
        <v>7</v>
      </c>
      <c r="Z155">
        <v>2114</v>
      </c>
      <c r="AA155" t="s">
        <v>1488</v>
      </c>
      <c r="AB155" t="s">
        <v>1488</v>
      </c>
      <c r="AC155">
        <v>10</v>
      </c>
      <c r="AD155" t="s">
        <v>87</v>
      </c>
      <c r="AF155" t="s">
        <v>87</v>
      </c>
      <c r="AG155" t="s">
        <v>1488</v>
      </c>
    </row>
    <row r="156" spans="1:33" x14ac:dyDescent="0.3">
      <c r="A156" t="s">
        <v>181</v>
      </c>
      <c r="B156" t="s">
        <v>28</v>
      </c>
      <c r="C156" t="s">
        <v>80</v>
      </c>
      <c r="D156" t="s">
        <v>241</v>
      </c>
      <c r="E156" t="s">
        <v>1014</v>
      </c>
      <c r="F156" t="s">
        <v>1493</v>
      </c>
      <c r="G156" t="s">
        <v>33</v>
      </c>
      <c r="H156" s="1">
        <v>44422</v>
      </c>
      <c r="I156">
        <v>800</v>
      </c>
      <c r="J156" t="s">
        <v>1494</v>
      </c>
      <c r="K156" t="s">
        <v>222</v>
      </c>
      <c r="L156" t="s">
        <v>1495</v>
      </c>
      <c r="M156" t="s">
        <v>1496</v>
      </c>
      <c r="N156" t="s">
        <v>116</v>
      </c>
      <c r="O156">
        <v>7</v>
      </c>
      <c r="P156" t="s">
        <v>73</v>
      </c>
      <c r="Q156" t="s">
        <v>74</v>
      </c>
      <c r="R156" t="s">
        <v>1497</v>
      </c>
      <c r="S156" s="1">
        <v>45331</v>
      </c>
      <c r="T156" t="s">
        <v>321</v>
      </c>
      <c r="U156" t="s">
        <v>1498</v>
      </c>
      <c r="V156" t="s">
        <v>1499</v>
      </c>
      <c r="W156" t="s">
        <v>1500</v>
      </c>
      <c r="X156">
        <v>2082</v>
      </c>
      <c r="Y156">
        <v>6</v>
      </c>
      <c r="Z156">
        <v>4996.8</v>
      </c>
      <c r="AA156" t="s">
        <v>1496</v>
      </c>
      <c r="AB156" t="s">
        <v>1496</v>
      </c>
      <c r="AC156">
        <v>10</v>
      </c>
      <c r="AD156" t="s">
        <v>87</v>
      </c>
      <c r="AF156" t="s">
        <v>87</v>
      </c>
      <c r="AG156" t="s">
        <v>1496</v>
      </c>
    </row>
    <row r="157" spans="1:33" x14ac:dyDescent="0.3">
      <c r="A157" t="s">
        <v>121</v>
      </c>
      <c r="B157" t="s">
        <v>920</v>
      </c>
      <c r="C157" t="s">
        <v>49</v>
      </c>
      <c r="D157" t="s">
        <v>677</v>
      </c>
      <c r="E157" t="s">
        <v>207</v>
      </c>
      <c r="F157" t="s">
        <v>1501</v>
      </c>
      <c r="G157" t="s">
        <v>96</v>
      </c>
      <c r="H157" s="1">
        <v>44615</v>
      </c>
      <c r="I157">
        <v>1100</v>
      </c>
      <c r="J157" t="s">
        <v>1502</v>
      </c>
      <c r="K157" t="s">
        <v>98</v>
      </c>
      <c r="L157" t="s">
        <v>1503</v>
      </c>
      <c r="M157" t="s">
        <v>1504</v>
      </c>
      <c r="N157" t="s">
        <v>39</v>
      </c>
      <c r="O157">
        <v>20</v>
      </c>
      <c r="P157" t="s">
        <v>73</v>
      </c>
      <c r="Q157" t="s">
        <v>74</v>
      </c>
      <c r="R157" t="s">
        <v>1505</v>
      </c>
      <c r="S157" s="1">
        <v>45333</v>
      </c>
      <c r="T157" t="s">
        <v>321</v>
      </c>
      <c r="U157" t="s">
        <v>1506</v>
      </c>
      <c r="V157" t="s">
        <v>1507</v>
      </c>
      <c r="W157" t="s">
        <v>1508</v>
      </c>
      <c r="X157">
        <v>1322</v>
      </c>
      <c r="Y157">
        <v>3</v>
      </c>
      <c r="Z157">
        <v>1586.4</v>
      </c>
      <c r="AA157" t="s">
        <v>1504</v>
      </c>
      <c r="AB157" t="s">
        <v>1504</v>
      </c>
      <c r="AC157">
        <v>10</v>
      </c>
      <c r="AE157" t="s">
        <v>37</v>
      </c>
      <c r="AF157" t="s">
        <v>37</v>
      </c>
      <c r="AG157" t="s">
        <v>1504</v>
      </c>
    </row>
    <row r="158" spans="1:33" x14ac:dyDescent="0.3">
      <c r="A158" t="s">
        <v>93</v>
      </c>
      <c r="B158" t="s">
        <v>803</v>
      </c>
      <c r="C158" t="s">
        <v>49</v>
      </c>
      <c r="D158" t="s">
        <v>206</v>
      </c>
      <c r="E158" t="s">
        <v>986</v>
      </c>
      <c r="F158" t="s">
        <v>1509</v>
      </c>
      <c r="G158" t="s">
        <v>33</v>
      </c>
      <c r="H158" s="1">
        <v>45149</v>
      </c>
      <c r="I158">
        <v>1400</v>
      </c>
      <c r="J158" t="s">
        <v>1510</v>
      </c>
      <c r="K158" t="s">
        <v>1511</v>
      </c>
      <c r="L158" t="s">
        <v>1512</v>
      </c>
      <c r="M158" t="s">
        <v>1513</v>
      </c>
      <c r="N158" t="s">
        <v>116</v>
      </c>
      <c r="O158">
        <v>6</v>
      </c>
      <c r="P158" t="s">
        <v>73</v>
      </c>
      <c r="Q158" t="s">
        <v>58</v>
      </c>
      <c r="R158" t="s">
        <v>1514</v>
      </c>
      <c r="S158" s="1">
        <v>45537</v>
      </c>
      <c r="T158" t="s">
        <v>214</v>
      </c>
      <c r="U158" t="s">
        <v>1515</v>
      </c>
      <c r="V158" t="s">
        <v>1516</v>
      </c>
      <c r="W158" t="s">
        <v>1517</v>
      </c>
      <c r="X158">
        <v>2063</v>
      </c>
      <c r="Y158">
        <v>3</v>
      </c>
      <c r="Z158">
        <v>2475.6000000000004</v>
      </c>
      <c r="AA158" t="s">
        <v>1513</v>
      </c>
      <c r="AB158" t="s">
        <v>1513</v>
      </c>
      <c r="AC158">
        <v>10</v>
      </c>
      <c r="AD158" t="s">
        <v>87</v>
      </c>
      <c r="AF158" t="s">
        <v>87</v>
      </c>
      <c r="AG158" t="s">
        <v>1513</v>
      </c>
    </row>
    <row r="159" spans="1:33" x14ac:dyDescent="0.3">
      <c r="A159" t="s">
        <v>133</v>
      </c>
      <c r="B159" t="s">
        <v>731</v>
      </c>
      <c r="C159" t="s">
        <v>49</v>
      </c>
      <c r="D159" t="s">
        <v>81</v>
      </c>
      <c r="E159" t="s">
        <v>82</v>
      </c>
      <c r="F159" t="s">
        <v>1518</v>
      </c>
      <c r="G159" t="s">
        <v>96</v>
      </c>
      <c r="H159" s="1">
        <v>45494</v>
      </c>
      <c r="I159">
        <v>1400</v>
      </c>
      <c r="J159" t="s">
        <v>1519</v>
      </c>
      <c r="K159" t="s">
        <v>266</v>
      </c>
      <c r="L159" t="s">
        <v>1520</v>
      </c>
      <c r="M159" t="s">
        <v>1521</v>
      </c>
      <c r="N159" t="s">
        <v>116</v>
      </c>
      <c r="O159">
        <v>5</v>
      </c>
      <c r="P159" t="s">
        <v>40</v>
      </c>
      <c r="Q159" t="s">
        <v>58</v>
      </c>
      <c r="R159" t="s">
        <v>1522</v>
      </c>
      <c r="S159" s="1">
        <v>45615</v>
      </c>
      <c r="T159" t="s">
        <v>165</v>
      </c>
      <c r="U159" t="s">
        <v>1523</v>
      </c>
      <c r="V159" t="s">
        <v>1524</v>
      </c>
      <c r="W159" t="s">
        <v>1525</v>
      </c>
      <c r="X159">
        <v>2718</v>
      </c>
      <c r="Y159">
        <v>2</v>
      </c>
      <c r="Z159">
        <v>2174.4</v>
      </c>
      <c r="AA159" t="s">
        <v>1521</v>
      </c>
      <c r="AB159" t="s">
        <v>1521</v>
      </c>
      <c r="AC159">
        <v>10</v>
      </c>
      <c r="AD159" t="s">
        <v>87</v>
      </c>
      <c r="AF159" t="s">
        <v>87</v>
      </c>
      <c r="AG159" t="s">
        <v>1521</v>
      </c>
    </row>
    <row r="160" spans="1:33" x14ac:dyDescent="0.3">
      <c r="A160" t="s">
        <v>47</v>
      </c>
      <c r="B160" t="s">
        <v>813</v>
      </c>
      <c r="C160" t="s">
        <v>29</v>
      </c>
      <c r="D160" t="s">
        <v>241</v>
      </c>
      <c r="E160" t="s">
        <v>687</v>
      </c>
      <c r="F160" t="s">
        <v>1526</v>
      </c>
      <c r="G160" t="s">
        <v>33</v>
      </c>
      <c r="H160" s="1">
        <v>44289</v>
      </c>
      <c r="I160">
        <v>1400</v>
      </c>
      <c r="J160" t="s">
        <v>1527</v>
      </c>
      <c r="K160" t="s">
        <v>989</v>
      </c>
      <c r="L160" t="s">
        <v>1528</v>
      </c>
      <c r="M160" t="s">
        <v>1529</v>
      </c>
      <c r="N160" t="s">
        <v>57</v>
      </c>
      <c r="O160">
        <v>20</v>
      </c>
      <c r="P160" t="s">
        <v>40</v>
      </c>
      <c r="Q160" t="s">
        <v>74</v>
      </c>
      <c r="R160" t="s">
        <v>1530</v>
      </c>
      <c r="S160" s="1">
        <v>45629</v>
      </c>
      <c r="T160" t="s">
        <v>365</v>
      </c>
      <c r="U160" t="s">
        <v>1531</v>
      </c>
      <c r="V160" t="s">
        <v>1532</v>
      </c>
      <c r="W160" t="s">
        <v>1533</v>
      </c>
      <c r="X160">
        <v>2234</v>
      </c>
      <c r="Y160">
        <v>2</v>
      </c>
      <c r="Z160">
        <v>1787.2</v>
      </c>
      <c r="AA160" t="s">
        <v>1529</v>
      </c>
      <c r="AB160" t="s">
        <v>1529</v>
      </c>
      <c r="AC160">
        <v>10</v>
      </c>
      <c r="AD160" t="s">
        <v>87</v>
      </c>
      <c r="AF160" t="s">
        <v>87</v>
      </c>
      <c r="AG160" t="s">
        <v>1529</v>
      </c>
    </row>
    <row r="161" spans="1:33" x14ac:dyDescent="0.3">
      <c r="A161" t="s">
        <v>107</v>
      </c>
      <c r="B161" t="s">
        <v>946</v>
      </c>
      <c r="C161" t="s">
        <v>80</v>
      </c>
      <c r="D161" t="s">
        <v>65</v>
      </c>
      <c r="E161" t="s">
        <v>1534</v>
      </c>
      <c r="F161" t="s">
        <v>1535</v>
      </c>
      <c r="G161" t="s">
        <v>33</v>
      </c>
      <c r="H161" s="1">
        <v>44360</v>
      </c>
      <c r="I161">
        <v>1300</v>
      </c>
      <c r="J161" t="s">
        <v>1536</v>
      </c>
      <c r="K161" t="s">
        <v>861</v>
      </c>
      <c r="L161" t="s">
        <v>1537</v>
      </c>
      <c r="M161" t="s">
        <v>1538</v>
      </c>
      <c r="N161" t="s">
        <v>57</v>
      </c>
      <c r="O161">
        <v>10</v>
      </c>
      <c r="P161" t="s">
        <v>40</v>
      </c>
      <c r="Q161" t="s">
        <v>41</v>
      </c>
      <c r="R161" t="s">
        <v>1539</v>
      </c>
      <c r="S161" s="1">
        <v>45337</v>
      </c>
      <c r="T161" t="s">
        <v>321</v>
      </c>
      <c r="U161" t="s">
        <v>1540</v>
      </c>
      <c r="V161" t="s">
        <v>1541</v>
      </c>
      <c r="W161" t="s">
        <v>1542</v>
      </c>
      <c r="X161">
        <v>2100</v>
      </c>
      <c r="Y161">
        <v>8</v>
      </c>
      <c r="Z161">
        <v>6720</v>
      </c>
      <c r="AA161" t="s">
        <v>1538</v>
      </c>
      <c r="AB161" t="s">
        <v>1538</v>
      </c>
      <c r="AC161">
        <v>10</v>
      </c>
      <c r="AD161" t="s">
        <v>87</v>
      </c>
      <c r="AF161" t="s">
        <v>87</v>
      </c>
      <c r="AG161" t="s">
        <v>1538</v>
      </c>
    </row>
    <row r="162" spans="1:33" x14ac:dyDescent="0.3">
      <c r="A162" t="s">
        <v>181</v>
      </c>
      <c r="B162" t="s">
        <v>193</v>
      </c>
      <c r="C162" t="s">
        <v>49</v>
      </c>
      <c r="D162" t="s">
        <v>30</v>
      </c>
      <c r="E162" t="s">
        <v>1543</v>
      </c>
      <c r="F162" t="s">
        <v>1544</v>
      </c>
      <c r="G162" t="s">
        <v>33</v>
      </c>
      <c r="H162" s="1">
        <v>43921</v>
      </c>
      <c r="I162">
        <v>1000</v>
      </c>
      <c r="J162" t="s">
        <v>1545</v>
      </c>
      <c r="K162" t="s">
        <v>787</v>
      </c>
      <c r="L162" t="s">
        <v>1546</v>
      </c>
      <c r="M162" t="s">
        <v>1547</v>
      </c>
      <c r="N162" t="s">
        <v>116</v>
      </c>
      <c r="O162">
        <v>14</v>
      </c>
      <c r="P162" t="s">
        <v>73</v>
      </c>
      <c r="Q162" t="s">
        <v>58</v>
      </c>
      <c r="R162" t="s">
        <v>1548</v>
      </c>
      <c r="S162" s="1">
        <v>45573</v>
      </c>
      <c r="T162" t="s">
        <v>177</v>
      </c>
      <c r="U162" t="s">
        <v>1549</v>
      </c>
      <c r="V162" t="s">
        <v>1550</v>
      </c>
      <c r="W162" t="s">
        <v>1551</v>
      </c>
      <c r="X162">
        <v>2323</v>
      </c>
      <c r="Y162">
        <v>5</v>
      </c>
      <c r="Z162">
        <v>4646</v>
      </c>
      <c r="AA162" t="s">
        <v>1547</v>
      </c>
      <c r="AB162" t="s">
        <v>1547</v>
      </c>
      <c r="AC162">
        <v>10</v>
      </c>
      <c r="AD162" t="s">
        <v>87</v>
      </c>
      <c r="AF162" t="s">
        <v>87</v>
      </c>
      <c r="AG162" t="s">
        <v>1547</v>
      </c>
    </row>
    <row r="163" spans="1:33" x14ac:dyDescent="0.3">
      <c r="A163" t="s">
        <v>181</v>
      </c>
      <c r="B163" t="s">
        <v>731</v>
      </c>
      <c r="C163" t="s">
        <v>49</v>
      </c>
      <c r="D163" t="s">
        <v>50</v>
      </c>
      <c r="E163" t="s">
        <v>471</v>
      </c>
      <c r="F163" t="s">
        <v>1552</v>
      </c>
      <c r="G163" t="s">
        <v>33</v>
      </c>
      <c r="H163" s="1">
        <v>44723</v>
      </c>
      <c r="I163">
        <v>1000</v>
      </c>
      <c r="J163" t="s">
        <v>1553</v>
      </c>
      <c r="K163" t="s">
        <v>474</v>
      </c>
      <c r="L163" t="s">
        <v>1554</v>
      </c>
      <c r="M163" t="s">
        <v>1555</v>
      </c>
      <c r="N163" t="s">
        <v>72</v>
      </c>
      <c r="O163">
        <v>11</v>
      </c>
      <c r="P163" t="s">
        <v>40</v>
      </c>
      <c r="Q163" t="s">
        <v>101</v>
      </c>
      <c r="R163" t="s">
        <v>1556</v>
      </c>
      <c r="S163" s="1">
        <v>45569</v>
      </c>
      <c r="T163" t="s">
        <v>177</v>
      </c>
      <c r="U163" t="s">
        <v>1557</v>
      </c>
      <c r="V163" t="s">
        <v>1558</v>
      </c>
      <c r="W163" t="s">
        <v>1559</v>
      </c>
      <c r="X163">
        <v>1697</v>
      </c>
      <c r="Y163">
        <v>8</v>
      </c>
      <c r="Z163">
        <v>5430.4000000000015</v>
      </c>
      <c r="AA163" t="s">
        <v>1555</v>
      </c>
      <c r="AB163" t="s">
        <v>1555</v>
      </c>
      <c r="AC163">
        <v>10</v>
      </c>
      <c r="AE163" t="s">
        <v>37</v>
      </c>
      <c r="AF163" t="s">
        <v>37</v>
      </c>
      <c r="AG163" t="s">
        <v>1555</v>
      </c>
    </row>
    <row r="164" spans="1:33" x14ac:dyDescent="0.3">
      <c r="A164" t="s">
        <v>181</v>
      </c>
      <c r="B164" t="s">
        <v>1023</v>
      </c>
      <c r="C164" t="s">
        <v>29</v>
      </c>
      <c r="D164" t="s">
        <v>219</v>
      </c>
      <c r="E164" t="s">
        <v>1560</v>
      </c>
      <c r="F164" t="s">
        <v>1561</v>
      </c>
      <c r="G164" t="s">
        <v>96</v>
      </c>
      <c r="H164" s="1">
        <v>44628</v>
      </c>
      <c r="I164">
        <v>1000</v>
      </c>
      <c r="J164" t="s">
        <v>1562</v>
      </c>
      <c r="K164" t="s">
        <v>394</v>
      </c>
      <c r="L164" t="s">
        <v>1563</v>
      </c>
      <c r="M164" t="s">
        <v>1564</v>
      </c>
      <c r="N164" t="s">
        <v>39</v>
      </c>
      <c r="O164">
        <v>16</v>
      </c>
      <c r="P164" t="s">
        <v>40</v>
      </c>
      <c r="Q164" t="s">
        <v>74</v>
      </c>
      <c r="R164" t="s">
        <v>1565</v>
      </c>
      <c r="S164" s="1">
        <v>45504</v>
      </c>
      <c r="T164" t="s">
        <v>103</v>
      </c>
      <c r="U164" t="s">
        <v>1566</v>
      </c>
      <c r="V164" t="s">
        <v>1567</v>
      </c>
      <c r="W164" t="s">
        <v>1568</v>
      </c>
      <c r="X164">
        <v>868</v>
      </c>
      <c r="Y164">
        <v>8</v>
      </c>
      <c r="Z164">
        <v>2777.6000000000004</v>
      </c>
      <c r="AA164" t="s">
        <v>1564</v>
      </c>
      <c r="AB164" t="s">
        <v>1564</v>
      </c>
      <c r="AC164">
        <v>10</v>
      </c>
      <c r="AD164" t="s">
        <v>87</v>
      </c>
      <c r="AF164" t="s">
        <v>87</v>
      </c>
      <c r="AG164" t="s">
        <v>1564</v>
      </c>
    </row>
    <row r="165" spans="1:33" x14ac:dyDescent="0.3">
      <c r="A165" t="s">
        <v>27</v>
      </c>
      <c r="B165" t="s">
        <v>182</v>
      </c>
      <c r="C165" t="s">
        <v>29</v>
      </c>
      <c r="D165" t="s">
        <v>81</v>
      </c>
      <c r="E165" t="s">
        <v>1092</v>
      </c>
      <c r="F165" t="s">
        <v>1569</v>
      </c>
      <c r="G165" t="s">
        <v>33</v>
      </c>
      <c r="H165" s="1">
        <v>44311</v>
      </c>
      <c r="I165">
        <v>800</v>
      </c>
      <c r="J165" t="s">
        <v>1570</v>
      </c>
      <c r="K165" t="s">
        <v>571</v>
      </c>
      <c r="L165" t="s">
        <v>1571</v>
      </c>
      <c r="M165" t="s">
        <v>1572</v>
      </c>
      <c r="N165" t="s">
        <v>116</v>
      </c>
      <c r="O165">
        <v>4</v>
      </c>
      <c r="P165" t="s">
        <v>73</v>
      </c>
      <c r="Q165" t="s">
        <v>74</v>
      </c>
      <c r="R165" t="s">
        <v>1573</v>
      </c>
      <c r="S165" s="1">
        <v>45344</v>
      </c>
      <c r="T165" t="s">
        <v>321</v>
      </c>
      <c r="U165" t="s">
        <v>1574</v>
      </c>
      <c r="V165" t="s">
        <v>1575</v>
      </c>
      <c r="W165" t="s">
        <v>1576</v>
      </c>
      <c r="X165">
        <v>2402</v>
      </c>
      <c r="Y165">
        <v>1</v>
      </c>
      <c r="Z165">
        <v>960.80000000000007</v>
      </c>
      <c r="AA165" t="s">
        <v>1572</v>
      </c>
      <c r="AB165" t="s">
        <v>1572</v>
      </c>
      <c r="AC165">
        <v>10</v>
      </c>
      <c r="AD165" t="s">
        <v>87</v>
      </c>
      <c r="AF165" t="s">
        <v>87</v>
      </c>
      <c r="AG165" t="s">
        <v>1572</v>
      </c>
    </row>
    <row r="166" spans="1:33" x14ac:dyDescent="0.3">
      <c r="A166" t="s">
        <v>47</v>
      </c>
      <c r="B166" t="s">
        <v>731</v>
      </c>
      <c r="C166" t="s">
        <v>49</v>
      </c>
      <c r="D166" t="s">
        <v>241</v>
      </c>
      <c r="E166" t="s">
        <v>511</v>
      </c>
      <c r="F166" t="s">
        <v>1577</v>
      </c>
      <c r="G166" t="s">
        <v>33</v>
      </c>
      <c r="H166" s="1">
        <v>43982</v>
      </c>
      <c r="I166">
        <v>1000</v>
      </c>
      <c r="J166" t="s">
        <v>1578</v>
      </c>
      <c r="K166" t="s">
        <v>1034</v>
      </c>
      <c r="L166" t="s">
        <v>1579</v>
      </c>
      <c r="M166" t="s">
        <v>1580</v>
      </c>
      <c r="N166" t="s">
        <v>116</v>
      </c>
      <c r="O166">
        <v>14</v>
      </c>
      <c r="P166" t="s">
        <v>40</v>
      </c>
      <c r="Q166" t="s">
        <v>41</v>
      </c>
      <c r="R166" t="s">
        <v>1581</v>
      </c>
      <c r="S166" s="1">
        <v>45309</v>
      </c>
      <c r="T166" t="s">
        <v>141</v>
      </c>
      <c r="U166" t="s">
        <v>1582</v>
      </c>
      <c r="V166" t="s">
        <v>1583</v>
      </c>
      <c r="W166" t="s">
        <v>1584</v>
      </c>
      <c r="X166">
        <v>2689</v>
      </c>
      <c r="Y166">
        <v>6</v>
      </c>
      <c r="Z166">
        <v>6453.6</v>
      </c>
      <c r="AA166" t="s">
        <v>1580</v>
      </c>
      <c r="AB166" t="s">
        <v>1580</v>
      </c>
      <c r="AC166">
        <v>10</v>
      </c>
      <c r="AE166" t="s">
        <v>37</v>
      </c>
      <c r="AF166" t="s">
        <v>37</v>
      </c>
      <c r="AG166" t="s">
        <v>1580</v>
      </c>
    </row>
    <row r="167" spans="1:33" x14ac:dyDescent="0.3">
      <c r="A167" t="s">
        <v>336</v>
      </c>
      <c r="B167" t="s">
        <v>650</v>
      </c>
      <c r="C167" t="s">
        <v>80</v>
      </c>
      <c r="D167" t="s">
        <v>241</v>
      </c>
      <c r="E167" t="s">
        <v>66</v>
      </c>
      <c r="F167" t="s">
        <v>1585</v>
      </c>
      <c r="G167" t="s">
        <v>96</v>
      </c>
      <c r="H167" s="1">
        <v>45453</v>
      </c>
      <c r="I167">
        <v>950</v>
      </c>
      <c r="J167" t="s">
        <v>1586</v>
      </c>
      <c r="K167" t="s">
        <v>361</v>
      </c>
      <c r="L167" t="s">
        <v>1587</v>
      </c>
      <c r="M167" t="s">
        <v>1588</v>
      </c>
      <c r="N167" t="s">
        <v>57</v>
      </c>
      <c r="O167">
        <v>15</v>
      </c>
      <c r="P167" t="s">
        <v>40</v>
      </c>
      <c r="Q167" t="s">
        <v>101</v>
      </c>
      <c r="R167" t="s">
        <v>1589</v>
      </c>
      <c r="S167" s="1">
        <v>45340</v>
      </c>
      <c r="T167" t="s">
        <v>321</v>
      </c>
      <c r="U167" t="s">
        <v>1590</v>
      </c>
      <c r="V167" t="s">
        <v>1591</v>
      </c>
      <c r="W167" t="s">
        <v>1592</v>
      </c>
      <c r="X167">
        <v>1486</v>
      </c>
      <c r="Y167">
        <v>2</v>
      </c>
      <c r="Z167">
        <v>1188.8</v>
      </c>
      <c r="AA167" t="s">
        <v>1588</v>
      </c>
      <c r="AB167" t="s">
        <v>1588</v>
      </c>
      <c r="AC167">
        <v>11</v>
      </c>
      <c r="AE167" t="s">
        <v>37</v>
      </c>
      <c r="AF167" t="s">
        <v>37</v>
      </c>
      <c r="AG167" t="s">
        <v>1588</v>
      </c>
    </row>
    <row r="168" spans="1:33" x14ac:dyDescent="0.3">
      <c r="A168" t="s">
        <v>121</v>
      </c>
      <c r="B168" t="s">
        <v>500</v>
      </c>
      <c r="C168" t="s">
        <v>49</v>
      </c>
      <c r="D168" t="s">
        <v>206</v>
      </c>
      <c r="E168" t="s">
        <v>868</v>
      </c>
      <c r="F168" t="s">
        <v>1593</v>
      </c>
      <c r="G168" t="s">
        <v>96</v>
      </c>
      <c r="H168" s="1">
        <v>44096</v>
      </c>
      <c r="I168">
        <v>1100</v>
      </c>
      <c r="J168" t="s">
        <v>1594</v>
      </c>
      <c r="K168" t="s">
        <v>514</v>
      </c>
      <c r="L168" t="s">
        <v>1595</v>
      </c>
      <c r="M168" t="s">
        <v>1596</v>
      </c>
      <c r="N168" t="s">
        <v>57</v>
      </c>
      <c r="O168">
        <v>10</v>
      </c>
      <c r="P168" t="s">
        <v>40</v>
      </c>
      <c r="Q168" t="s">
        <v>101</v>
      </c>
      <c r="R168" t="s">
        <v>1597</v>
      </c>
      <c r="S168" s="1">
        <v>45580</v>
      </c>
      <c r="T168" t="s">
        <v>177</v>
      </c>
      <c r="U168" t="s">
        <v>1598</v>
      </c>
      <c r="V168" t="s">
        <v>1599</v>
      </c>
      <c r="W168" t="s">
        <v>1406</v>
      </c>
      <c r="X168">
        <v>2256</v>
      </c>
      <c r="Y168">
        <v>4</v>
      </c>
      <c r="Z168">
        <v>3609.6000000000004</v>
      </c>
      <c r="AA168" t="s">
        <v>1596</v>
      </c>
      <c r="AB168" t="s">
        <v>1596</v>
      </c>
      <c r="AC168">
        <v>10</v>
      </c>
      <c r="AD168" t="s">
        <v>87</v>
      </c>
      <c r="AF168" t="s">
        <v>87</v>
      </c>
      <c r="AG168" t="s">
        <v>1596</v>
      </c>
    </row>
    <row r="169" spans="1:33" x14ac:dyDescent="0.3">
      <c r="A169" t="s">
        <v>93</v>
      </c>
      <c r="B169" t="s">
        <v>784</v>
      </c>
      <c r="C169" t="s">
        <v>29</v>
      </c>
      <c r="D169" t="s">
        <v>50</v>
      </c>
      <c r="E169" t="s">
        <v>850</v>
      </c>
      <c r="F169" t="s">
        <v>1600</v>
      </c>
      <c r="G169" t="s">
        <v>33</v>
      </c>
      <c r="H169" s="1">
        <v>45172</v>
      </c>
      <c r="I169">
        <v>800</v>
      </c>
      <c r="J169" t="s">
        <v>1601</v>
      </c>
      <c r="K169" t="s">
        <v>1477</v>
      </c>
      <c r="L169" t="s">
        <v>1602</v>
      </c>
      <c r="M169" t="s">
        <v>1603</v>
      </c>
      <c r="N169" t="s">
        <v>57</v>
      </c>
      <c r="O169">
        <v>9</v>
      </c>
      <c r="P169" t="s">
        <v>40</v>
      </c>
      <c r="Q169" t="s">
        <v>58</v>
      </c>
      <c r="R169" t="s">
        <v>1604</v>
      </c>
      <c r="S169" s="1">
        <v>45368</v>
      </c>
      <c r="T169" t="s">
        <v>258</v>
      </c>
      <c r="U169" t="s">
        <v>1605</v>
      </c>
      <c r="V169" t="s">
        <v>1606</v>
      </c>
      <c r="W169" t="s">
        <v>1607</v>
      </c>
      <c r="X169">
        <v>1102</v>
      </c>
      <c r="Y169">
        <v>5</v>
      </c>
      <c r="Z169">
        <v>2204</v>
      </c>
      <c r="AA169" t="s">
        <v>1603</v>
      </c>
      <c r="AB169" t="s">
        <v>1603</v>
      </c>
      <c r="AC169">
        <v>10</v>
      </c>
      <c r="AD169" t="s">
        <v>87</v>
      </c>
      <c r="AF169" t="s">
        <v>87</v>
      </c>
      <c r="AG169" t="s">
        <v>1603</v>
      </c>
    </row>
    <row r="170" spans="1:33" x14ac:dyDescent="0.3">
      <c r="A170" t="s">
        <v>181</v>
      </c>
      <c r="B170" t="s">
        <v>813</v>
      </c>
      <c r="C170" t="s">
        <v>80</v>
      </c>
      <c r="D170" t="s">
        <v>81</v>
      </c>
      <c r="E170" t="s">
        <v>1608</v>
      </c>
      <c r="F170" t="s">
        <v>1609</v>
      </c>
      <c r="G170" t="s">
        <v>33</v>
      </c>
      <c r="H170" s="1">
        <v>45449</v>
      </c>
      <c r="I170">
        <v>1400</v>
      </c>
      <c r="J170" t="s">
        <v>1610</v>
      </c>
      <c r="K170" t="s">
        <v>384</v>
      </c>
      <c r="L170" t="s">
        <v>1611</v>
      </c>
      <c r="M170" t="s">
        <v>1612</v>
      </c>
      <c r="N170" t="s">
        <v>116</v>
      </c>
      <c r="O170">
        <v>8</v>
      </c>
      <c r="P170" t="s">
        <v>40</v>
      </c>
      <c r="Q170" t="s">
        <v>101</v>
      </c>
      <c r="R170" t="s">
        <v>1613</v>
      </c>
      <c r="S170" s="1">
        <v>45433</v>
      </c>
      <c r="T170" t="s">
        <v>129</v>
      </c>
      <c r="U170" t="s">
        <v>1614</v>
      </c>
      <c r="V170" t="s">
        <v>1615</v>
      </c>
      <c r="W170" t="s">
        <v>440</v>
      </c>
      <c r="X170">
        <v>2674</v>
      </c>
      <c r="Y170">
        <v>7</v>
      </c>
      <c r="Z170">
        <v>7487.2000000000007</v>
      </c>
      <c r="AA170" t="s">
        <v>1612</v>
      </c>
      <c r="AB170" t="s">
        <v>1612</v>
      </c>
      <c r="AC170">
        <v>10</v>
      </c>
      <c r="AE170" t="s">
        <v>37</v>
      </c>
      <c r="AF170" t="s">
        <v>37</v>
      </c>
      <c r="AG170" t="s">
        <v>1612</v>
      </c>
    </row>
    <row r="171" spans="1:33" x14ac:dyDescent="0.3">
      <c r="A171" t="s">
        <v>121</v>
      </c>
      <c r="B171" t="s">
        <v>390</v>
      </c>
      <c r="C171" t="s">
        <v>80</v>
      </c>
      <c r="D171" t="s">
        <v>30</v>
      </c>
      <c r="E171" t="s">
        <v>1177</v>
      </c>
      <c r="F171" t="s">
        <v>1616</v>
      </c>
      <c r="G171" t="s">
        <v>33</v>
      </c>
      <c r="H171" s="1">
        <v>44801</v>
      </c>
      <c r="I171">
        <v>950</v>
      </c>
      <c r="J171" t="s">
        <v>1617</v>
      </c>
      <c r="K171" t="s">
        <v>625</v>
      </c>
      <c r="L171" t="s">
        <v>1618</v>
      </c>
      <c r="M171" t="s">
        <v>1619</v>
      </c>
      <c r="N171" t="s">
        <v>39</v>
      </c>
      <c r="O171">
        <v>3</v>
      </c>
      <c r="P171" t="s">
        <v>73</v>
      </c>
      <c r="Q171" t="s">
        <v>58</v>
      </c>
      <c r="R171" t="s">
        <v>1620</v>
      </c>
      <c r="S171" s="1">
        <v>45438</v>
      </c>
      <c r="T171" t="s">
        <v>129</v>
      </c>
      <c r="U171" t="s">
        <v>1621</v>
      </c>
      <c r="V171" t="s">
        <v>1622</v>
      </c>
      <c r="W171" t="s">
        <v>1623</v>
      </c>
      <c r="X171">
        <v>2587</v>
      </c>
      <c r="Y171">
        <v>6</v>
      </c>
      <c r="Z171">
        <v>6208.8</v>
      </c>
      <c r="AA171" t="s">
        <v>1619</v>
      </c>
      <c r="AB171" t="s">
        <v>1619</v>
      </c>
      <c r="AC171">
        <v>10</v>
      </c>
      <c r="AE171" t="s">
        <v>37</v>
      </c>
      <c r="AF171" t="s">
        <v>37</v>
      </c>
      <c r="AG171" t="s">
        <v>1619</v>
      </c>
    </row>
    <row r="172" spans="1:33" x14ac:dyDescent="0.3">
      <c r="A172" t="s">
        <v>336</v>
      </c>
      <c r="B172" t="s">
        <v>946</v>
      </c>
      <c r="C172" t="s">
        <v>29</v>
      </c>
      <c r="D172" t="s">
        <v>677</v>
      </c>
      <c r="E172" t="s">
        <v>273</v>
      </c>
      <c r="F172" t="s">
        <v>1624</v>
      </c>
      <c r="G172" t="s">
        <v>96</v>
      </c>
      <c r="H172" s="1">
        <v>45011</v>
      </c>
      <c r="I172">
        <v>1400</v>
      </c>
      <c r="J172" t="s">
        <v>1625</v>
      </c>
      <c r="K172" t="s">
        <v>1626</v>
      </c>
      <c r="L172" t="s">
        <v>1627</v>
      </c>
      <c r="M172" t="s">
        <v>1628</v>
      </c>
      <c r="N172" t="s">
        <v>57</v>
      </c>
      <c r="O172">
        <v>3</v>
      </c>
      <c r="P172" t="s">
        <v>40</v>
      </c>
      <c r="Q172" t="s">
        <v>41</v>
      </c>
      <c r="R172" t="s">
        <v>1629</v>
      </c>
      <c r="S172" s="1">
        <v>45297</v>
      </c>
      <c r="T172" t="s">
        <v>141</v>
      </c>
      <c r="U172" t="s">
        <v>1630</v>
      </c>
      <c r="V172" t="s">
        <v>1631</v>
      </c>
      <c r="W172" t="s">
        <v>1632</v>
      </c>
      <c r="X172">
        <v>1085</v>
      </c>
      <c r="Y172">
        <v>3</v>
      </c>
      <c r="Z172">
        <v>1302</v>
      </c>
      <c r="AA172" t="s">
        <v>1628</v>
      </c>
      <c r="AB172" t="s">
        <v>1628</v>
      </c>
      <c r="AC172">
        <v>10</v>
      </c>
      <c r="AD172" t="s">
        <v>87</v>
      </c>
      <c r="AF172" t="s">
        <v>87</v>
      </c>
      <c r="AG172" t="s">
        <v>1628</v>
      </c>
    </row>
    <row r="173" spans="1:33" x14ac:dyDescent="0.3">
      <c r="A173" t="s">
        <v>93</v>
      </c>
      <c r="B173" t="s">
        <v>169</v>
      </c>
      <c r="C173" t="s">
        <v>80</v>
      </c>
      <c r="D173" t="s">
        <v>677</v>
      </c>
      <c r="E173" t="s">
        <v>996</v>
      </c>
      <c r="F173" t="s">
        <v>1633</v>
      </c>
      <c r="G173" t="s">
        <v>33</v>
      </c>
      <c r="H173" s="1">
        <v>45295</v>
      </c>
      <c r="I173">
        <v>1000</v>
      </c>
      <c r="J173" t="s">
        <v>1634</v>
      </c>
      <c r="K173" t="s">
        <v>1034</v>
      </c>
      <c r="L173" t="s">
        <v>1635</v>
      </c>
      <c r="M173" t="s">
        <v>1636</v>
      </c>
      <c r="N173" t="s">
        <v>57</v>
      </c>
      <c r="O173">
        <v>5</v>
      </c>
      <c r="P173" t="s">
        <v>73</v>
      </c>
      <c r="Q173" t="s">
        <v>41</v>
      </c>
      <c r="R173" t="s">
        <v>1637</v>
      </c>
      <c r="S173" s="1">
        <v>45540</v>
      </c>
      <c r="T173" t="s">
        <v>214</v>
      </c>
      <c r="U173" t="s">
        <v>1638</v>
      </c>
      <c r="V173" t="s">
        <v>1639</v>
      </c>
      <c r="W173" t="s">
        <v>1640</v>
      </c>
      <c r="X173">
        <v>2094</v>
      </c>
      <c r="Y173">
        <v>2</v>
      </c>
      <c r="Z173">
        <v>1675.2</v>
      </c>
      <c r="AA173" t="s">
        <v>1636</v>
      </c>
      <c r="AB173" t="s">
        <v>1636</v>
      </c>
      <c r="AC173">
        <v>11</v>
      </c>
      <c r="AE173" t="s">
        <v>37</v>
      </c>
      <c r="AF173" t="s">
        <v>37</v>
      </c>
      <c r="AG173" t="s">
        <v>1636</v>
      </c>
    </row>
    <row r="174" spans="1:33" x14ac:dyDescent="0.3">
      <c r="A174" t="s">
        <v>336</v>
      </c>
      <c r="B174" t="s">
        <v>325</v>
      </c>
      <c r="C174" t="s">
        <v>80</v>
      </c>
      <c r="D174" t="s">
        <v>65</v>
      </c>
      <c r="E174" t="s">
        <v>207</v>
      </c>
      <c r="F174" t="s">
        <v>1641</v>
      </c>
      <c r="G174" t="s">
        <v>96</v>
      </c>
      <c r="H174" s="1">
        <v>45295</v>
      </c>
      <c r="I174">
        <v>1200</v>
      </c>
      <c r="J174" t="s">
        <v>1642</v>
      </c>
      <c r="K174" t="s">
        <v>1643</v>
      </c>
      <c r="L174" t="s">
        <v>1644</v>
      </c>
      <c r="M174" t="s">
        <v>1645</v>
      </c>
      <c r="N174" t="s">
        <v>116</v>
      </c>
      <c r="O174">
        <v>9</v>
      </c>
      <c r="P174" t="s">
        <v>73</v>
      </c>
      <c r="Q174" t="s">
        <v>41</v>
      </c>
      <c r="R174" t="s">
        <v>1646</v>
      </c>
      <c r="S174" s="1">
        <v>45487</v>
      </c>
      <c r="T174" t="s">
        <v>103</v>
      </c>
      <c r="U174" t="s">
        <v>1647</v>
      </c>
      <c r="V174" t="s">
        <v>1648</v>
      </c>
      <c r="W174" t="s">
        <v>1649</v>
      </c>
      <c r="X174">
        <v>1263</v>
      </c>
      <c r="Y174">
        <v>7</v>
      </c>
      <c r="Z174">
        <v>3536.4</v>
      </c>
      <c r="AA174" t="s">
        <v>1645</v>
      </c>
      <c r="AB174" t="s">
        <v>1645</v>
      </c>
      <c r="AC174">
        <v>10</v>
      </c>
      <c r="AD174" t="s">
        <v>87</v>
      </c>
      <c r="AF174" t="s">
        <v>87</v>
      </c>
      <c r="AG174" t="s">
        <v>1645</v>
      </c>
    </row>
    <row r="175" spans="1:33" x14ac:dyDescent="0.3">
      <c r="A175" t="s">
        <v>121</v>
      </c>
      <c r="B175" t="s">
        <v>784</v>
      </c>
      <c r="C175" t="s">
        <v>80</v>
      </c>
      <c r="D175" t="s">
        <v>219</v>
      </c>
      <c r="E175" t="s">
        <v>501</v>
      </c>
      <c r="F175" t="s">
        <v>1650</v>
      </c>
      <c r="G175" t="s">
        <v>33</v>
      </c>
      <c r="H175" s="1">
        <v>45375</v>
      </c>
      <c r="I175">
        <v>1000</v>
      </c>
      <c r="J175" t="s">
        <v>1651</v>
      </c>
      <c r="K175" t="s">
        <v>233</v>
      </c>
      <c r="L175" t="s">
        <v>1652</v>
      </c>
      <c r="M175" t="s">
        <v>1653</v>
      </c>
      <c r="N175" t="s">
        <v>72</v>
      </c>
      <c r="O175">
        <v>17</v>
      </c>
      <c r="P175" t="s">
        <v>73</v>
      </c>
      <c r="Q175" t="s">
        <v>101</v>
      </c>
      <c r="R175" t="s">
        <v>1654</v>
      </c>
      <c r="S175" s="1">
        <v>45596</v>
      </c>
      <c r="T175" t="s">
        <v>177</v>
      </c>
      <c r="U175" t="s">
        <v>1655</v>
      </c>
      <c r="V175" t="s">
        <v>1656</v>
      </c>
      <c r="W175" t="s">
        <v>1657</v>
      </c>
      <c r="X175">
        <v>2503</v>
      </c>
      <c r="Y175">
        <v>8</v>
      </c>
      <c r="Z175">
        <v>8009.6</v>
      </c>
      <c r="AA175" t="s">
        <v>1653</v>
      </c>
      <c r="AB175" t="s">
        <v>1653</v>
      </c>
      <c r="AC175">
        <v>11</v>
      </c>
      <c r="AE175" t="s">
        <v>37</v>
      </c>
      <c r="AF175" t="s">
        <v>37</v>
      </c>
      <c r="AG175" t="s">
        <v>1653</v>
      </c>
    </row>
    <row r="176" spans="1:33" x14ac:dyDescent="0.3">
      <c r="A176" t="s">
        <v>181</v>
      </c>
      <c r="B176" t="s">
        <v>48</v>
      </c>
      <c r="C176" t="s">
        <v>49</v>
      </c>
      <c r="D176" t="s">
        <v>30</v>
      </c>
      <c r="E176" t="s">
        <v>540</v>
      </c>
      <c r="F176" t="s">
        <v>1658</v>
      </c>
      <c r="G176" t="s">
        <v>33</v>
      </c>
      <c r="H176" s="1">
        <v>44726</v>
      </c>
      <c r="I176">
        <v>1200</v>
      </c>
      <c r="J176" t="s">
        <v>1659</v>
      </c>
      <c r="K176" t="s">
        <v>340</v>
      </c>
      <c r="L176" t="s">
        <v>1660</v>
      </c>
      <c r="M176" t="s">
        <v>1661</v>
      </c>
      <c r="N176" t="s">
        <v>39</v>
      </c>
      <c r="O176">
        <v>20</v>
      </c>
      <c r="P176" t="s">
        <v>40</v>
      </c>
      <c r="Q176" t="s">
        <v>41</v>
      </c>
      <c r="R176" t="s">
        <v>1662</v>
      </c>
      <c r="S176" s="1">
        <v>45306</v>
      </c>
      <c r="T176" t="s">
        <v>141</v>
      </c>
      <c r="U176" t="s">
        <v>1663</v>
      </c>
      <c r="V176" t="s">
        <v>1664</v>
      </c>
      <c r="W176" t="s">
        <v>1665</v>
      </c>
      <c r="X176">
        <v>2177</v>
      </c>
      <c r="Y176">
        <v>7</v>
      </c>
      <c r="Z176">
        <v>6095.6</v>
      </c>
      <c r="AA176" t="s">
        <v>1661</v>
      </c>
      <c r="AB176" t="s">
        <v>1661</v>
      </c>
      <c r="AC176">
        <v>10</v>
      </c>
      <c r="AD176" t="s">
        <v>87</v>
      </c>
      <c r="AF176" t="s">
        <v>87</v>
      </c>
      <c r="AG176" t="s">
        <v>1661</v>
      </c>
    </row>
    <row r="177" spans="1:33" x14ac:dyDescent="0.3">
      <c r="A177" t="s">
        <v>107</v>
      </c>
      <c r="B177" t="s">
        <v>510</v>
      </c>
      <c r="C177" t="s">
        <v>80</v>
      </c>
      <c r="D177" t="s">
        <v>677</v>
      </c>
      <c r="E177" t="s">
        <v>841</v>
      </c>
      <c r="F177" t="s">
        <v>1666</v>
      </c>
      <c r="G177" t="s">
        <v>33</v>
      </c>
      <c r="H177" s="1">
        <v>43834</v>
      </c>
      <c r="I177">
        <v>1200</v>
      </c>
      <c r="J177" t="s">
        <v>1667</v>
      </c>
      <c r="K177" t="s">
        <v>85</v>
      </c>
      <c r="L177" t="s">
        <v>1668</v>
      </c>
      <c r="M177" t="s">
        <v>1669</v>
      </c>
      <c r="N177" t="s">
        <v>72</v>
      </c>
      <c r="O177">
        <v>18</v>
      </c>
      <c r="P177" t="s">
        <v>40</v>
      </c>
      <c r="Q177" t="s">
        <v>74</v>
      </c>
      <c r="R177" t="s">
        <v>1670</v>
      </c>
      <c r="S177" s="1">
        <v>45320</v>
      </c>
      <c r="T177" t="s">
        <v>141</v>
      </c>
      <c r="U177" t="s">
        <v>1671</v>
      </c>
      <c r="V177" t="s">
        <v>1672</v>
      </c>
      <c r="W177" t="s">
        <v>1673</v>
      </c>
      <c r="X177">
        <v>2550</v>
      </c>
      <c r="Y177">
        <v>5</v>
      </c>
      <c r="Z177">
        <v>5100</v>
      </c>
      <c r="AA177" t="s">
        <v>1669</v>
      </c>
      <c r="AB177" t="s">
        <v>1669</v>
      </c>
      <c r="AC177">
        <v>10</v>
      </c>
      <c r="AD177" t="s">
        <v>87</v>
      </c>
      <c r="AF177" t="s">
        <v>87</v>
      </c>
      <c r="AG177" t="s">
        <v>1669</v>
      </c>
    </row>
    <row r="178" spans="1:33" x14ac:dyDescent="0.3">
      <c r="A178" t="s">
        <v>121</v>
      </c>
      <c r="B178" t="s">
        <v>369</v>
      </c>
      <c r="C178" t="s">
        <v>49</v>
      </c>
      <c r="D178" t="s">
        <v>219</v>
      </c>
      <c r="E178" t="s">
        <v>1674</v>
      </c>
      <c r="F178" t="s">
        <v>1675</v>
      </c>
      <c r="G178" t="s">
        <v>33</v>
      </c>
      <c r="H178" s="1">
        <v>45390</v>
      </c>
      <c r="I178">
        <v>1200</v>
      </c>
      <c r="J178" t="s">
        <v>1676</v>
      </c>
      <c r="K178" t="s">
        <v>680</v>
      </c>
      <c r="L178" t="s">
        <v>1677</v>
      </c>
      <c r="M178" t="s">
        <v>1678</v>
      </c>
      <c r="N178" t="s">
        <v>72</v>
      </c>
      <c r="O178">
        <v>3</v>
      </c>
      <c r="P178" t="s">
        <v>73</v>
      </c>
      <c r="Q178" t="s">
        <v>74</v>
      </c>
      <c r="R178" t="s">
        <v>1679</v>
      </c>
      <c r="S178" s="1">
        <v>45474</v>
      </c>
      <c r="T178" t="s">
        <v>103</v>
      </c>
      <c r="U178" t="s">
        <v>1680</v>
      </c>
      <c r="V178" t="s">
        <v>1681</v>
      </c>
      <c r="W178" t="s">
        <v>1682</v>
      </c>
      <c r="X178">
        <v>1704</v>
      </c>
      <c r="Y178">
        <v>2</v>
      </c>
      <c r="Z178">
        <v>1363.2</v>
      </c>
      <c r="AA178" t="s">
        <v>1678</v>
      </c>
      <c r="AB178" t="s">
        <v>1678</v>
      </c>
      <c r="AC178">
        <v>10</v>
      </c>
      <c r="AE178" t="s">
        <v>37</v>
      </c>
      <c r="AF178" t="s">
        <v>37</v>
      </c>
      <c r="AG178" t="s">
        <v>1678</v>
      </c>
    </row>
    <row r="179" spans="1:33" x14ac:dyDescent="0.3">
      <c r="A179" t="s">
        <v>121</v>
      </c>
      <c r="B179" t="s">
        <v>606</v>
      </c>
      <c r="C179" t="s">
        <v>80</v>
      </c>
      <c r="D179" t="s">
        <v>50</v>
      </c>
      <c r="E179" t="s">
        <v>1683</v>
      </c>
      <c r="F179" t="s">
        <v>1684</v>
      </c>
      <c r="G179" t="s">
        <v>96</v>
      </c>
      <c r="H179" s="1">
        <v>44135</v>
      </c>
      <c r="I179">
        <v>800</v>
      </c>
      <c r="J179" t="s">
        <v>1685</v>
      </c>
      <c r="K179" t="s">
        <v>1686</v>
      </c>
      <c r="L179" t="s">
        <v>1687</v>
      </c>
      <c r="M179" t="s">
        <v>1688</v>
      </c>
      <c r="N179" t="s">
        <v>57</v>
      </c>
      <c r="O179">
        <v>10</v>
      </c>
      <c r="P179" t="s">
        <v>40</v>
      </c>
      <c r="Q179" t="s">
        <v>58</v>
      </c>
      <c r="R179" t="s">
        <v>1689</v>
      </c>
      <c r="S179" s="1">
        <v>45540</v>
      </c>
      <c r="T179" t="s">
        <v>214</v>
      </c>
      <c r="U179" t="s">
        <v>1690</v>
      </c>
      <c r="V179" t="s">
        <v>1691</v>
      </c>
      <c r="W179" t="s">
        <v>1692</v>
      </c>
      <c r="X179">
        <v>2501</v>
      </c>
      <c r="Y179">
        <v>7</v>
      </c>
      <c r="Z179">
        <v>7002.8</v>
      </c>
      <c r="AA179" t="s">
        <v>1688</v>
      </c>
      <c r="AB179" t="s">
        <v>1688</v>
      </c>
      <c r="AC179">
        <v>10</v>
      </c>
      <c r="AE179" t="s">
        <v>37</v>
      </c>
      <c r="AF179" t="s">
        <v>37</v>
      </c>
      <c r="AG179" t="s">
        <v>1688</v>
      </c>
    </row>
    <row r="180" spans="1:33" x14ac:dyDescent="0.3">
      <c r="A180" t="s">
        <v>107</v>
      </c>
      <c r="B180" t="s">
        <v>1023</v>
      </c>
      <c r="C180" t="s">
        <v>29</v>
      </c>
      <c r="D180" t="s">
        <v>81</v>
      </c>
      <c r="E180" t="s">
        <v>1693</v>
      </c>
      <c r="F180" t="s">
        <v>1694</v>
      </c>
      <c r="G180" t="s">
        <v>33</v>
      </c>
      <c r="H180" s="1">
        <v>44129</v>
      </c>
      <c r="I180">
        <v>1000</v>
      </c>
      <c r="J180" t="s">
        <v>1695</v>
      </c>
      <c r="K180" t="s">
        <v>625</v>
      </c>
      <c r="L180" t="s">
        <v>1696</v>
      </c>
      <c r="M180" t="s">
        <v>1697</v>
      </c>
      <c r="N180" t="s">
        <v>116</v>
      </c>
      <c r="O180">
        <v>16</v>
      </c>
      <c r="P180" t="s">
        <v>40</v>
      </c>
      <c r="Q180" t="s">
        <v>58</v>
      </c>
      <c r="R180" t="s">
        <v>1698</v>
      </c>
      <c r="S180" s="1">
        <v>45617</v>
      </c>
      <c r="T180" t="s">
        <v>165</v>
      </c>
      <c r="U180" t="s">
        <v>1699</v>
      </c>
      <c r="V180" t="s">
        <v>316</v>
      </c>
      <c r="W180" t="s">
        <v>893</v>
      </c>
      <c r="X180">
        <v>1576</v>
      </c>
      <c r="Y180">
        <v>2</v>
      </c>
      <c r="Z180">
        <v>1260.8000000000002</v>
      </c>
      <c r="AA180" t="s">
        <v>1697</v>
      </c>
      <c r="AB180" t="s">
        <v>1697</v>
      </c>
      <c r="AC180">
        <v>10</v>
      </c>
      <c r="AE180" t="s">
        <v>37</v>
      </c>
      <c r="AF180" t="s">
        <v>37</v>
      </c>
      <c r="AG180" t="s">
        <v>1697</v>
      </c>
    </row>
    <row r="181" spans="1:33" x14ac:dyDescent="0.3">
      <c r="A181" t="s">
        <v>107</v>
      </c>
      <c r="B181" t="s">
        <v>218</v>
      </c>
      <c r="C181" t="s">
        <v>49</v>
      </c>
      <c r="D181" t="s">
        <v>370</v>
      </c>
      <c r="E181" t="s">
        <v>283</v>
      </c>
      <c r="F181" t="s">
        <v>1700</v>
      </c>
      <c r="G181" t="s">
        <v>96</v>
      </c>
      <c r="H181" s="1">
        <v>45432</v>
      </c>
      <c r="I181">
        <v>1000</v>
      </c>
      <c r="J181" t="s">
        <v>1701</v>
      </c>
      <c r="K181" t="s">
        <v>1293</v>
      </c>
      <c r="L181" t="s">
        <v>1702</v>
      </c>
      <c r="M181" t="s">
        <v>1703</v>
      </c>
      <c r="N181" t="s">
        <v>72</v>
      </c>
      <c r="O181">
        <v>4</v>
      </c>
      <c r="P181" t="s">
        <v>40</v>
      </c>
      <c r="Q181" t="s">
        <v>58</v>
      </c>
      <c r="R181" t="s">
        <v>1704</v>
      </c>
      <c r="S181" s="1">
        <v>45532</v>
      </c>
      <c r="T181" t="s">
        <v>201</v>
      </c>
      <c r="U181" t="s">
        <v>1705</v>
      </c>
      <c r="V181" t="s">
        <v>1706</v>
      </c>
      <c r="W181" t="s">
        <v>1707</v>
      </c>
      <c r="X181">
        <v>2524</v>
      </c>
      <c r="Y181">
        <v>4</v>
      </c>
      <c r="Z181">
        <v>4038.4</v>
      </c>
      <c r="AA181" t="s">
        <v>1703</v>
      </c>
      <c r="AB181" t="s">
        <v>1703</v>
      </c>
      <c r="AC181">
        <v>10</v>
      </c>
      <c r="AD181" t="s">
        <v>87</v>
      </c>
      <c r="AF181" t="s">
        <v>87</v>
      </c>
      <c r="AG181" t="s">
        <v>1703</v>
      </c>
    </row>
    <row r="182" spans="1:33" x14ac:dyDescent="0.3">
      <c r="A182" t="s">
        <v>47</v>
      </c>
      <c r="B182" t="s">
        <v>650</v>
      </c>
      <c r="C182" t="s">
        <v>29</v>
      </c>
      <c r="D182" t="s">
        <v>677</v>
      </c>
      <c r="E182" t="s">
        <v>947</v>
      </c>
      <c r="F182" t="s">
        <v>1708</v>
      </c>
      <c r="G182" t="s">
        <v>33</v>
      </c>
      <c r="H182" s="1">
        <v>43958</v>
      </c>
      <c r="I182">
        <v>1400</v>
      </c>
      <c r="J182" t="s">
        <v>1709</v>
      </c>
      <c r="K182" t="s">
        <v>1121</v>
      </c>
      <c r="L182" t="s">
        <v>1710</v>
      </c>
      <c r="M182" t="s">
        <v>1711</v>
      </c>
      <c r="N182" t="s">
        <v>72</v>
      </c>
      <c r="O182">
        <v>16</v>
      </c>
      <c r="P182" t="s">
        <v>40</v>
      </c>
      <c r="Q182" t="s">
        <v>101</v>
      </c>
      <c r="R182" t="s">
        <v>1712</v>
      </c>
      <c r="S182" s="1">
        <v>45296</v>
      </c>
      <c r="T182" t="s">
        <v>141</v>
      </c>
      <c r="U182" t="s">
        <v>1713</v>
      </c>
      <c r="V182" t="s">
        <v>1714</v>
      </c>
      <c r="W182" t="s">
        <v>1715</v>
      </c>
      <c r="X182">
        <v>2661</v>
      </c>
      <c r="Y182">
        <v>7</v>
      </c>
      <c r="Z182">
        <v>7450.8</v>
      </c>
      <c r="AA182" t="s">
        <v>1711</v>
      </c>
      <c r="AB182" t="s">
        <v>1711</v>
      </c>
      <c r="AC182">
        <v>10</v>
      </c>
      <c r="AE182" t="s">
        <v>37</v>
      </c>
      <c r="AF182" t="s">
        <v>37</v>
      </c>
      <c r="AG182" t="s">
        <v>1711</v>
      </c>
    </row>
    <row r="183" spans="1:33" x14ac:dyDescent="0.3">
      <c r="A183" t="s">
        <v>107</v>
      </c>
      <c r="B183" t="s">
        <v>182</v>
      </c>
      <c r="C183" t="s">
        <v>49</v>
      </c>
      <c r="D183" t="s">
        <v>677</v>
      </c>
      <c r="E183" t="s">
        <v>814</v>
      </c>
      <c r="F183" t="s">
        <v>1716</v>
      </c>
      <c r="G183" t="s">
        <v>96</v>
      </c>
      <c r="H183" s="1">
        <v>44008</v>
      </c>
      <c r="I183">
        <v>1200</v>
      </c>
      <c r="J183" t="s">
        <v>1717</v>
      </c>
      <c r="K183" t="s">
        <v>753</v>
      </c>
      <c r="L183" t="s">
        <v>1718</v>
      </c>
      <c r="M183" t="s">
        <v>1719</v>
      </c>
      <c r="N183" t="s">
        <v>39</v>
      </c>
      <c r="O183">
        <v>12</v>
      </c>
      <c r="P183" t="s">
        <v>73</v>
      </c>
      <c r="Q183" t="s">
        <v>101</v>
      </c>
      <c r="R183" t="s">
        <v>1720</v>
      </c>
      <c r="S183" s="1">
        <v>45510</v>
      </c>
      <c r="T183" t="s">
        <v>201</v>
      </c>
      <c r="U183" t="s">
        <v>1721</v>
      </c>
      <c r="V183" t="s">
        <v>1722</v>
      </c>
      <c r="W183" t="s">
        <v>1723</v>
      </c>
      <c r="X183">
        <v>1273</v>
      </c>
      <c r="Y183">
        <v>4</v>
      </c>
      <c r="Z183">
        <v>2036.8000000000002</v>
      </c>
      <c r="AA183" t="s">
        <v>1719</v>
      </c>
      <c r="AB183" t="s">
        <v>1719</v>
      </c>
      <c r="AC183">
        <v>11</v>
      </c>
      <c r="AE183" t="s">
        <v>37</v>
      </c>
      <c r="AF183" t="s">
        <v>37</v>
      </c>
      <c r="AG183" t="s">
        <v>1719</v>
      </c>
    </row>
    <row r="184" spans="1:33" x14ac:dyDescent="0.3">
      <c r="A184" t="s">
        <v>181</v>
      </c>
      <c r="B184" t="s">
        <v>450</v>
      </c>
      <c r="C184" t="s">
        <v>29</v>
      </c>
      <c r="D184" t="s">
        <v>109</v>
      </c>
      <c r="E184" t="s">
        <v>1724</v>
      </c>
      <c r="F184" t="s">
        <v>1725</v>
      </c>
      <c r="G184" t="s">
        <v>96</v>
      </c>
      <c r="H184" s="1">
        <v>44329</v>
      </c>
      <c r="I184">
        <v>1000</v>
      </c>
      <c r="J184" t="s">
        <v>1726</v>
      </c>
      <c r="K184" t="s">
        <v>825</v>
      </c>
      <c r="L184" t="s">
        <v>1727</v>
      </c>
      <c r="M184" t="s">
        <v>1728</v>
      </c>
      <c r="N184" t="s">
        <v>116</v>
      </c>
      <c r="O184">
        <v>10</v>
      </c>
      <c r="P184" t="s">
        <v>73</v>
      </c>
      <c r="Q184" t="s">
        <v>41</v>
      </c>
      <c r="R184" t="s">
        <v>1729</v>
      </c>
      <c r="S184" s="1">
        <v>45363</v>
      </c>
      <c r="T184" t="s">
        <v>258</v>
      </c>
      <c r="U184" t="s">
        <v>1730</v>
      </c>
      <c r="V184" t="s">
        <v>1731</v>
      </c>
      <c r="W184" t="s">
        <v>303</v>
      </c>
      <c r="X184">
        <v>2852</v>
      </c>
      <c r="Y184">
        <v>8</v>
      </c>
      <c r="Z184">
        <v>9126.4</v>
      </c>
      <c r="AA184" t="s">
        <v>1728</v>
      </c>
      <c r="AB184" t="s">
        <v>1728</v>
      </c>
      <c r="AC184">
        <v>10</v>
      </c>
      <c r="AE184" t="s">
        <v>37</v>
      </c>
      <c r="AF184" t="s">
        <v>37</v>
      </c>
      <c r="AG184" t="s">
        <v>1728</v>
      </c>
    </row>
    <row r="185" spans="1:33" x14ac:dyDescent="0.3">
      <c r="A185" t="s">
        <v>107</v>
      </c>
      <c r="B185" t="s">
        <v>1128</v>
      </c>
      <c r="C185" t="s">
        <v>29</v>
      </c>
      <c r="D185" t="s">
        <v>241</v>
      </c>
      <c r="E185" t="s">
        <v>1534</v>
      </c>
      <c r="F185" t="s">
        <v>1732</v>
      </c>
      <c r="G185" t="s">
        <v>96</v>
      </c>
      <c r="H185" s="1">
        <v>43928</v>
      </c>
      <c r="I185">
        <v>1000</v>
      </c>
      <c r="J185" t="s">
        <v>1733</v>
      </c>
      <c r="K185" t="s">
        <v>474</v>
      </c>
      <c r="L185" t="s">
        <v>1734</v>
      </c>
      <c r="M185" t="s">
        <v>1735</v>
      </c>
      <c r="N185" t="s">
        <v>116</v>
      </c>
      <c r="O185">
        <v>7</v>
      </c>
      <c r="P185" t="s">
        <v>40</v>
      </c>
      <c r="Q185" t="s">
        <v>58</v>
      </c>
      <c r="R185" t="s">
        <v>1736</v>
      </c>
      <c r="S185" s="1">
        <v>45408</v>
      </c>
      <c r="T185" t="s">
        <v>60</v>
      </c>
      <c r="U185" t="s">
        <v>1737</v>
      </c>
      <c r="V185" t="s">
        <v>1738</v>
      </c>
      <c r="W185" t="s">
        <v>793</v>
      </c>
      <c r="X185">
        <v>2002</v>
      </c>
      <c r="Y185">
        <v>1</v>
      </c>
      <c r="Z185">
        <v>800.80000000000007</v>
      </c>
      <c r="AA185" t="s">
        <v>1735</v>
      </c>
      <c r="AB185" t="s">
        <v>1735</v>
      </c>
      <c r="AC185">
        <v>10</v>
      </c>
      <c r="AD185" t="s">
        <v>87</v>
      </c>
      <c r="AF185" t="s">
        <v>87</v>
      </c>
      <c r="AG185" t="s">
        <v>1735</v>
      </c>
    </row>
    <row r="186" spans="1:33" x14ac:dyDescent="0.3">
      <c r="A186" t="s">
        <v>181</v>
      </c>
      <c r="B186" t="s">
        <v>606</v>
      </c>
      <c r="C186" t="s">
        <v>49</v>
      </c>
      <c r="D186" t="s">
        <v>677</v>
      </c>
      <c r="E186" t="s">
        <v>1474</v>
      </c>
      <c r="F186" t="s">
        <v>1739</v>
      </c>
      <c r="G186" t="s">
        <v>33</v>
      </c>
      <c r="H186" s="1">
        <v>44219</v>
      </c>
      <c r="I186">
        <v>1100</v>
      </c>
      <c r="J186" t="s">
        <v>1740</v>
      </c>
      <c r="K186" t="s">
        <v>1034</v>
      </c>
      <c r="L186" t="s">
        <v>1741</v>
      </c>
      <c r="M186" t="s">
        <v>1742</v>
      </c>
      <c r="N186" t="s">
        <v>57</v>
      </c>
      <c r="O186">
        <v>3</v>
      </c>
      <c r="P186" t="s">
        <v>73</v>
      </c>
      <c r="Q186" t="s">
        <v>58</v>
      </c>
      <c r="R186" t="s">
        <v>1743</v>
      </c>
      <c r="S186" s="1">
        <v>45604</v>
      </c>
      <c r="T186" t="s">
        <v>165</v>
      </c>
      <c r="U186" t="s">
        <v>1744</v>
      </c>
      <c r="V186" t="s">
        <v>1745</v>
      </c>
      <c r="W186" t="s">
        <v>1746</v>
      </c>
      <c r="X186">
        <v>1329</v>
      </c>
      <c r="Y186">
        <v>4</v>
      </c>
      <c r="Z186">
        <v>2126.4</v>
      </c>
      <c r="AA186" t="s">
        <v>1742</v>
      </c>
      <c r="AB186" t="s">
        <v>1742</v>
      </c>
      <c r="AC186">
        <v>10</v>
      </c>
      <c r="AE186" t="s">
        <v>37</v>
      </c>
      <c r="AF186" t="s">
        <v>37</v>
      </c>
      <c r="AG186" t="s">
        <v>1742</v>
      </c>
    </row>
    <row r="187" spans="1:33" x14ac:dyDescent="0.3">
      <c r="A187" t="s">
        <v>47</v>
      </c>
      <c r="B187" t="s">
        <v>1483</v>
      </c>
      <c r="C187" t="s">
        <v>49</v>
      </c>
      <c r="D187" t="s">
        <v>370</v>
      </c>
      <c r="E187" t="s">
        <v>804</v>
      </c>
      <c r="F187" t="s">
        <v>1747</v>
      </c>
      <c r="G187" t="s">
        <v>33</v>
      </c>
      <c r="H187" s="1">
        <v>44908</v>
      </c>
      <c r="I187">
        <v>1300</v>
      </c>
      <c r="J187" t="s">
        <v>1748</v>
      </c>
      <c r="K187" t="s">
        <v>1749</v>
      </c>
      <c r="L187" t="s">
        <v>1750</v>
      </c>
      <c r="M187" t="s">
        <v>1751</v>
      </c>
      <c r="N187" t="s">
        <v>116</v>
      </c>
      <c r="O187">
        <v>17</v>
      </c>
      <c r="P187" t="s">
        <v>73</v>
      </c>
      <c r="Q187" t="s">
        <v>58</v>
      </c>
      <c r="R187" t="s">
        <v>1752</v>
      </c>
      <c r="S187" s="1">
        <v>45495</v>
      </c>
      <c r="T187" t="s">
        <v>103</v>
      </c>
      <c r="U187" t="s">
        <v>1753</v>
      </c>
      <c r="V187" t="s">
        <v>1754</v>
      </c>
      <c r="W187" t="s">
        <v>1755</v>
      </c>
      <c r="X187">
        <v>1233</v>
      </c>
      <c r="Y187">
        <v>2</v>
      </c>
      <c r="Z187">
        <v>986.40000000000009</v>
      </c>
      <c r="AA187" t="s">
        <v>1751</v>
      </c>
      <c r="AB187" t="s">
        <v>1751</v>
      </c>
      <c r="AC187">
        <v>11</v>
      </c>
      <c r="AE187" t="s">
        <v>37</v>
      </c>
      <c r="AF187" t="s">
        <v>37</v>
      </c>
      <c r="AG187" t="s">
        <v>1751</v>
      </c>
    </row>
    <row r="188" spans="1:33" x14ac:dyDescent="0.3">
      <c r="A188" t="s">
        <v>93</v>
      </c>
      <c r="B188" t="s">
        <v>1483</v>
      </c>
      <c r="C188" t="s">
        <v>49</v>
      </c>
      <c r="D188" t="s">
        <v>30</v>
      </c>
      <c r="E188" t="s">
        <v>1560</v>
      </c>
      <c r="F188" t="s">
        <v>1756</v>
      </c>
      <c r="G188" t="s">
        <v>33</v>
      </c>
      <c r="H188" s="1">
        <v>45207</v>
      </c>
      <c r="I188">
        <v>1000</v>
      </c>
      <c r="J188" t="s">
        <v>1757</v>
      </c>
      <c r="K188" t="s">
        <v>796</v>
      </c>
      <c r="L188" t="s">
        <v>1758</v>
      </c>
      <c r="M188" t="s">
        <v>1759</v>
      </c>
      <c r="N188" t="s">
        <v>72</v>
      </c>
      <c r="O188">
        <v>9</v>
      </c>
      <c r="P188" t="s">
        <v>40</v>
      </c>
      <c r="Q188" t="s">
        <v>101</v>
      </c>
      <c r="R188" t="s">
        <v>1760</v>
      </c>
      <c r="S188" s="1">
        <v>45362</v>
      </c>
      <c r="T188" t="s">
        <v>258</v>
      </c>
      <c r="U188" t="s">
        <v>1761</v>
      </c>
      <c r="V188" t="s">
        <v>1762</v>
      </c>
      <c r="W188" t="s">
        <v>1763</v>
      </c>
      <c r="X188">
        <v>687</v>
      </c>
      <c r="Y188">
        <v>8</v>
      </c>
      <c r="Z188">
        <v>2198.4</v>
      </c>
      <c r="AA188" t="s">
        <v>1759</v>
      </c>
      <c r="AB188" t="s">
        <v>1759</v>
      </c>
      <c r="AC188">
        <v>10</v>
      </c>
      <c r="AD188" t="s">
        <v>87</v>
      </c>
      <c r="AF188" t="s">
        <v>87</v>
      </c>
      <c r="AG188" t="s">
        <v>1759</v>
      </c>
    </row>
    <row r="189" spans="1:33" x14ac:dyDescent="0.3">
      <c r="A189" t="s">
        <v>133</v>
      </c>
      <c r="B189" t="s">
        <v>145</v>
      </c>
      <c r="C189" t="s">
        <v>80</v>
      </c>
      <c r="D189" t="s">
        <v>109</v>
      </c>
      <c r="E189" t="s">
        <v>996</v>
      </c>
      <c r="F189" t="s">
        <v>1764</v>
      </c>
      <c r="G189" t="s">
        <v>96</v>
      </c>
      <c r="H189" s="1">
        <v>44332</v>
      </c>
      <c r="I189">
        <v>1100</v>
      </c>
      <c r="J189" t="s">
        <v>1765</v>
      </c>
      <c r="K189" t="s">
        <v>581</v>
      </c>
      <c r="L189" t="s">
        <v>1766</v>
      </c>
      <c r="M189" t="s">
        <v>1767</v>
      </c>
      <c r="N189" t="s">
        <v>57</v>
      </c>
      <c r="O189">
        <v>19</v>
      </c>
      <c r="P189" t="s">
        <v>40</v>
      </c>
      <c r="Q189" t="s">
        <v>74</v>
      </c>
      <c r="R189" t="s">
        <v>1768</v>
      </c>
      <c r="S189" s="1">
        <v>45447</v>
      </c>
      <c r="T189" t="s">
        <v>43</v>
      </c>
      <c r="U189" t="s">
        <v>1769</v>
      </c>
      <c r="V189" t="s">
        <v>1770</v>
      </c>
      <c r="W189" t="s">
        <v>1771</v>
      </c>
      <c r="X189">
        <v>722</v>
      </c>
      <c r="Y189">
        <v>7</v>
      </c>
      <c r="Z189">
        <v>2021.6000000000001</v>
      </c>
      <c r="AA189" t="s">
        <v>1767</v>
      </c>
      <c r="AB189" t="s">
        <v>1767</v>
      </c>
      <c r="AC189">
        <v>10</v>
      </c>
      <c r="AD189" t="s">
        <v>87</v>
      </c>
      <c r="AF189" t="s">
        <v>87</v>
      </c>
      <c r="AG189" t="s">
        <v>1767</v>
      </c>
    </row>
    <row r="190" spans="1:33" x14ac:dyDescent="0.3">
      <c r="A190" t="s">
        <v>93</v>
      </c>
      <c r="B190" t="s">
        <v>79</v>
      </c>
      <c r="C190" t="s">
        <v>80</v>
      </c>
      <c r="D190" t="s">
        <v>677</v>
      </c>
      <c r="E190" t="s">
        <v>66</v>
      </c>
      <c r="F190" t="s">
        <v>1772</v>
      </c>
      <c r="G190" t="s">
        <v>96</v>
      </c>
      <c r="H190" s="1">
        <v>44707</v>
      </c>
      <c r="I190">
        <v>1000</v>
      </c>
      <c r="J190" t="s">
        <v>1773</v>
      </c>
      <c r="K190" t="s">
        <v>307</v>
      </c>
      <c r="L190" t="s">
        <v>1774</v>
      </c>
      <c r="M190" t="s">
        <v>1775</v>
      </c>
      <c r="N190" t="s">
        <v>116</v>
      </c>
      <c r="O190">
        <v>15</v>
      </c>
      <c r="P190" t="s">
        <v>73</v>
      </c>
      <c r="Q190" t="s">
        <v>74</v>
      </c>
      <c r="R190" t="s">
        <v>1776</v>
      </c>
      <c r="S190" s="1">
        <v>45415</v>
      </c>
      <c r="T190" t="s">
        <v>129</v>
      </c>
      <c r="U190" t="s">
        <v>1777</v>
      </c>
      <c r="V190" t="s">
        <v>1778</v>
      </c>
      <c r="W190" t="s">
        <v>1779</v>
      </c>
      <c r="X190">
        <v>1078</v>
      </c>
      <c r="Y190">
        <v>4</v>
      </c>
      <c r="Z190">
        <v>1724.8000000000002</v>
      </c>
      <c r="AA190" t="s">
        <v>1775</v>
      </c>
      <c r="AB190" t="s">
        <v>1775</v>
      </c>
      <c r="AC190">
        <v>10</v>
      </c>
      <c r="AE190" t="s">
        <v>37</v>
      </c>
      <c r="AF190" t="s">
        <v>37</v>
      </c>
      <c r="AG190" t="s">
        <v>1775</v>
      </c>
    </row>
    <row r="191" spans="1:33" x14ac:dyDescent="0.3">
      <c r="A191" t="s">
        <v>181</v>
      </c>
      <c r="B191" t="s">
        <v>347</v>
      </c>
      <c r="C191" t="s">
        <v>80</v>
      </c>
      <c r="D191" t="s">
        <v>206</v>
      </c>
      <c r="E191" t="s">
        <v>326</v>
      </c>
      <c r="F191" t="s">
        <v>1780</v>
      </c>
      <c r="G191" t="s">
        <v>96</v>
      </c>
      <c r="H191" s="1">
        <v>44750</v>
      </c>
      <c r="I191">
        <v>1300</v>
      </c>
      <c r="J191" t="s">
        <v>1781</v>
      </c>
      <c r="K191" t="s">
        <v>670</v>
      </c>
      <c r="L191" t="s">
        <v>1782</v>
      </c>
      <c r="M191" t="s">
        <v>1783</v>
      </c>
      <c r="N191" t="s">
        <v>57</v>
      </c>
      <c r="O191">
        <v>10</v>
      </c>
      <c r="P191" t="s">
        <v>73</v>
      </c>
      <c r="Q191" t="s">
        <v>41</v>
      </c>
      <c r="R191" t="s">
        <v>1784</v>
      </c>
      <c r="S191" s="1">
        <v>45450</v>
      </c>
      <c r="T191" t="s">
        <v>43</v>
      </c>
      <c r="U191" t="s">
        <v>1785</v>
      </c>
      <c r="V191" t="s">
        <v>1786</v>
      </c>
      <c r="W191" t="s">
        <v>793</v>
      </c>
      <c r="X191">
        <v>2854</v>
      </c>
      <c r="Y191">
        <v>6</v>
      </c>
      <c r="Z191">
        <v>6849.6</v>
      </c>
      <c r="AA191" t="s">
        <v>1783</v>
      </c>
      <c r="AB191" t="s">
        <v>1783</v>
      </c>
      <c r="AC191">
        <v>10</v>
      </c>
      <c r="AD191" t="s">
        <v>87</v>
      </c>
      <c r="AF191" t="s">
        <v>87</v>
      </c>
      <c r="AG191" t="s">
        <v>1783</v>
      </c>
    </row>
    <row r="192" spans="1:33" x14ac:dyDescent="0.3">
      <c r="A192" t="s">
        <v>93</v>
      </c>
      <c r="B192" t="s">
        <v>169</v>
      </c>
      <c r="C192" t="s">
        <v>49</v>
      </c>
      <c r="D192" t="s">
        <v>219</v>
      </c>
      <c r="E192" t="s">
        <v>314</v>
      </c>
      <c r="F192" t="s">
        <v>1787</v>
      </c>
      <c r="G192" t="s">
        <v>96</v>
      </c>
      <c r="H192" s="1">
        <v>43974</v>
      </c>
      <c r="I192">
        <v>1200</v>
      </c>
      <c r="J192" t="s">
        <v>1788</v>
      </c>
      <c r="K192" t="s">
        <v>1511</v>
      </c>
      <c r="L192" t="s">
        <v>1789</v>
      </c>
      <c r="M192" t="s">
        <v>1790</v>
      </c>
      <c r="N192" t="s">
        <v>57</v>
      </c>
      <c r="O192">
        <v>8</v>
      </c>
      <c r="P192" t="s">
        <v>40</v>
      </c>
      <c r="Q192" t="s">
        <v>74</v>
      </c>
      <c r="R192" t="s">
        <v>1791</v>
      </c>
      <c r="S192" s="1">
        <v>45334</v>
      </c>
      <c r="T192" t="s">
        <v>321</v>
      </c>
      <c r="U192" t="s">
        <v>1792</v>
      </c>
      <c r="V192" t="s">
        <v>1793</v>
      </c>
      <c r="W192" t="s">
        <v>1374</v>
      </c>
      <c r="X192">
        <v>2958</v>
      </c>
      <c r="Y192">
        <v>4</v>
      </c>
      <c r="Z192">
        <v>4732.8</v>
      </c>
      <c r="AA192" t="s">
        <v>1790</v>
      </c>
      <c r="AB192" t="s">
        <v>1790</v>
      </c>
      <c r="AC192">
        <v>11</v>
      </c>
      <c r="AE192" t="s">
        <v>37</v>
      </c>
      <c r="AF192" t="s">
        <v>37</v>
      </c>
      <c r="AG192" t="s">
        <v>1790</v>
      </c>
    </row>
    <row r="193" spans="1:33" x14ac:dyDescent="0.3">
      <c r="A193" t="s">
        <v>93</v>
      </c>
      <c r="B193" t="s">
        <v>390</v>
      </c>
      <c r="C193" t="s">
        <v>80</v>
      </c>
      <c r="D193" t="s">
        <v>146</v>
      </c>
      <c r="E193" t="s">
        <v>304</v>
      </c>
      <c r="F193" t="s">
        <v>1794</v>
      </c>
      <c r="G193" t="s">
        <v>33</v>
      </c>
      <c r="H193" s="1">
        <v>44566</v>
      </c>
      <c r="I193">
        <v>1000</v>
      </c>
      <c r="J193" t="s">
        <v>1795</v>
      </c>
      <c r="K193" t="s">
        <v>1796</v>
      </c>
      <c r="L193" t="s">
        <v>1797</v>
      </c>
      <c r="M193" t="s">
        <v>1798</v>
      </c>
      <c r="N193" t="s">
        <v>116</v>
      </c>
      <c r="O193">
        <v>16</v>
      </c>
      <c r="P193" t="s">
        <v>40</v>
      </c>
      <c r="Q193" t="s">
        <v>101</v>
      </c>
      <c r="R193" t="s">
        <v>1799</v>
      </c>
      <c r="S193" s="1">
        <v>45597</v>
      </c>
      <c r="T193" t="s">
        <v>165</v>
      </c>
      <c r="U193" t="s">
        <v>1800</v>
      </c>
      <c r="V193" t="s">
        <v>1801</v>
      </c>
      <c r="W193" t="s">
        <v>1802</v>
      </c>
      <c r="X193">
        <v>1267</v>
      </c>
      <c r="Y193">
        <v>8</v>
      </c>
      <c r="Z193">
        <v>4054.4</v>
      </c>
      <c r="AA193" t="s">
        <v>1798</v>
      </c>
      <c r="AB193" t="s">
        <v>1798</v>
      </c>
      <c r="AC193">
        <v>10</v>
      </c>
      <c r="AE193" t="s">
        <v>37</v>
      </c>
      <c r="AF193" t="s">
        <v>37</v>
      </c>
      <c r="AG193" t="s">
        <v>1798</v>
      </c>
    </row>
    <row r="194" spans="1:33" x14ac:dyDescent="0.3">
      <c r="A194" t="s">
        <v>27</v>
      </c>
      <c r="B194" t="s">
        <v>240</v>
      </c>
      <c r="C194" t="s">
        <v>49</v>
      </c>
      <c r="D194" t="s">
        <v>109</v>
      </c>
      <c r="E194" t="s">
        <v>283</v>
      </c>
      <c r="F194" t="s">
        <v>1803</v>
      </c>
      <c r="G194" t="s">
        <v>96</v>
      </c>
      <c r="H194" s="1">
        <v>44885</v>
      </c>
      <c r="I194">
        <v>800</v>
      </c>
      <c r="J194" t="s">
        <v>1804</v>
      </c>
      <c r="K194" t="s">
        <v>1162</v>
      </c>
      <c r="L194" t="s">
        <v>1805</v>
      </c>
      <c r="M194" t="s">
        <v>1806</v>
      </c>
      <c r="N194" t="s">
        <v>72</v>
      </c>
      <c r="O194">
        <v>16</v>
      </c>
      <c r="P194" t="s">
        <v>40</v>
      </c>
      <c r="Q194" t="s">
        <v>58</v>
      </c>
      <c r="R194" t="s">
        <v>1807</v>
      </c>
      <c r="S194" s="1">
        <v>45323</v>
      </c>
      <c r="T194" t="s">
        <v>321</v>
      </c>
      <c r="U194" t="s">
        <v>1808</v>
      </c>
      <c r="V194" t="s">
        <v>1809</v>
      </c>
      <c r="W194" t="s">
        <v>1810</v>
      </c>
      <c r="X194">
        <v>2810</v>
      </c>
      <c r="Y194">
        <v>8</v>
      </c>
      <c r="Z194">
        <v>8992</v>
      </c>
      <c r="AA194" t="s">
        <v>1806</v>
      </c>
      <c r="AB194" t="s">
        <v>1806</v>
      </c>
      <c r="AC194">
        <v>10</v>
      </c>
      <c r="AD194" t="s">
        <v>87</v>
      </c>
      <c r="AF194" t="s">
        <v>87</v>
      </c>
      <c r="AG194" t="s">
        <v>1806</v>
      </c>
    </row>
    <row r="195" spans="1:33" x14ac:dyDescent="0.3">
      <c r="A195" t="s">
        <v>133</v>
      </c>
      <c r="B195" t="s">
        <v>650</v>
      </c>
      <c r="C195" t="s">
        <v>49</v>
      </c>
      <c r="D195" t="s">
        <v>30</v>
      </c>
      <c r="E195" t="s">
        <v>521</v>
      </c>
      <c r="F195" t="s">
        <v>1811</v>
      </c>
      <c r="G195" t="s">
        <v>96</v>
      </c>
      <c r="H195" s="1">
        <v>45110</v>
      </c>
      <c r="I195">
        <v>1100</v>
      </c>
      <c r="J195" t="s">
        <v>1812</v>
      </c>
      <c r="K195" t="s">
        <v>514</v>
      </c>
      <c r="L195" t="s">
        <v>1813</v>
      </c>
      <c r="M195" t="s">
        <v>1814</v>
      </c>
      <c r="N195" t="s">
        <v>72</v>
      </c>
      <c r="O195">
        <v>5</v>
      </c>
      <c r="P195" t="s">
        <v>73</v>
      </c>
      <c r="Q195" t="s">
        <v>41</v>
      </c>
      <c r="R195" t="s">
        <v>1815</v>
      </c>
      <c r="S195" s="1">
        <v>45519</v>
      </c>
      <c r="T195" t="s">
        <v>201</v>
      </c>
      <c r="U195" t="s">
        <v>1816</v>
      </c>
      <c r="V195" t="s">
        <v>1817</v>
      </c>
      <c r="W195" t="s">
        <v>1818</v>
      </c>
      <c r="X195">
        <v>914</v>
      </c>
      <c r="Y195">
        <v>2</v>
      </c>
      <c r="Z195">
        <v>731.2</v>
      </c>
      <c r="AA195" t="s">
        <v>1814</v>
      </c>
      <c r="AB195" t="s">
        <v>1814</v>
      </c>
      <c r="AC195">
        <v>10</v>
      </c>
      <c r="AE195" t="s">
        <v>37</v>
      </c>
      <c r="AF195" t="s">
        <v>37</v>
      </c>
      <c r="AG195" t="s">
        <v>1814</v>
      </c>
    </row>
    <row r="196" spans="1:33" x14ac:dyDescent="0.3">
      <c r="A196" t="s">
        <v>27</v>
      </c>
      <c r="B196" t="s">
        <v>558</v>
      </c>
      <c r="C196" t="s">
        <v>29</v>
      </c>
      <c r="D196" t="s">
        <v>146</v>
      </c>
      <c r="E196" t="s">
        <v>1005</v>
      </c>
      <c r="F196" t="s">
        <v>1819</v>
      </c>
      <c r="G196" t="s">
        <v>96</v>
      </c>
      <c r="H196" s="1">
        <v>44470</v>
      </c>
      <c r="I196">
        <v>1200</v>
      </c>
      <c r="J196" t="s">
        <v>1820</v>
      </c>
      <c r="K196" t="s">
        <v>1821</v>
      </c>
      <c r="L196" t="s">
        <v>1822</v>
      </c>
      <c r="M196" t="s">
        <v>1823</v>
      </c>
      <c r="N196" t="s">
        <v>39</v>
      </c>
      <c r="O196">
        <v>4</v>
      </c>
      <c r="P196" t="s">
        <v>73</v>
      </c>
      <c r="Q196" t="s">
        <v>74</v>
      </c>
      <c r="R196" t="s">
        <v>1824</v>
      </c>
      <c r="S196" s="1">
        <v>45530</v>
      </c>
      <c r="T196" t="s">
        <v>201</v>
      </c>
      <c r="U196" t="s">
        <v>1825</v>
      </c>
      <c r="V196" t="s">
        <v>1826</v>
      </c>
      <c r="W196" t="s">
        <v>1827</v>
      </c>
      <c r="X196">
        <v>2623</v>
      </c>
      <c r="Y196">
        <v>1</v>
      </c>
      <c r="Z196">
        <v>1049.2</v>
      </c>
      <c r="AA196" t="s">
        <v>1823</v>
      </c>
      <c r="AB196" t="s">
        <v>1823</v>
      </c>
      <c r="AC196">
        <v>10</v>
      </c>
      <c r="AE196" t="s">
        <v>37</v>
      </c>
      <c r="AF196" t="s">
        <v>37</v>
      </c>
      <c r="AG196" t="s">
        <v>1823</v>
      </c>
    </row>
    <row r="197" spans="1:33" x14ac:dyDescent="0.3">
      <c r="A197" t="s">
        <v>27</v>
      </c>
      <c r="B197" t="s">
        <v>218</v>
      </c>
      <c r="C197" t="s">
        <v>49</v>
      </c>
      <c r="D197" t="s">
        <v>50</v>
      </c>
      <c r="E197" t="s">
        <v>51</v>
      </c>
      <c r="F197" t="s">
        <v>1828</v>
      </c>
      <c r="G197" t="s">
        <v>33</v>
      </c>
      <c r="H197" s="1">
        <v>45426</v>
      </c>
      <c r="I197">
        <v>950</v>
      </c>
      <c r="J197" t="s">
        <v>1829</v>
      </c>
      <c r="K197" t="s">
        <v>706</v>
      </c>
      <c r="L197" t="s">
        <v>1830</v>
      </c>
      <c r="M197" t="s">
        <v>1831</v>
      </c>
      <c r="N197" t="s">
        <v>57</v>
      </c>
      <c r="O197">
        <v>19</v>
      </c>
      <c r="P197" t="s">
        <v>73</v>
      </c>
      <c r="Q197" t="s">
        <v>58</v>
      </c>
      <c r="R197" t="s">
        <v>1832</v>
      </c>
      <c r="S197" s="1">
        <v>45578</v>
      </c>
      <c r="T197" t="s">
        <v>177</v>
      </c>
      <c r="U197" t="s">
        <v>1833</v>
      </c>
      <c r="V197" t="s">
        <v>1834</v>
      </c>
      <c r="W197" t="s">
        <v>1835</v>
      </c>
      <c r="X197">
        <v>560</v>
      </c>
      <c r="Y197">
        <v>5</v>
      </c>
      <c r="Z197">
        <v>1120</v>
      </c>
      <c r="AA197" t="s">
        <v>1831</v>
      </c>
      <c r="AB197" t="s">
        <v>1831</v>
      </c>
      <c r="AC197">
        <v>10</v>
      </c>
      <c r="AE197" t="s">
        <v>37</v>
      </c>
      <c r="AF197" t="s">
        <v>37</v>
      </c>
      <c r="AG197" t="s">
        <v>1831</v>
      </c>
    </row>
    <row r="198" spans="1:33" x14ac:dyDescent="0.3">
      <c r="A198" t="s">
        <v>133</v>
      </c>
      <c r="B198" t="s">
        <v>157</v>
      </c>
      <c r="C198" t="s">
        <v>49</v>
      </c>
      <c r="D198" t="s">
        <v>370</v>
      </c>
      <c r="E198" t="s">
        <v>740</v>
      </c>
      <c r="F198" t="s">
        <v>1836</v>
      </c>
      <c r="G198" t="s">
        <v>33</v>
      </c>
      <c r="H198" s="1">
        <v>45616</v>
      </c>
      <c r="I198">
        <v>1400</v>
      </c>
      <c r="J198" t="s">
        <v>1837</v>
      </c>
      <c r="K198" t="s">
        <v>384</v>
      </c>
      <c r="L198" t="s">
        <v>1838</v>
      </c>
      <c r="M198" t="s">
        <v>1839</v>
      </c>
      <c r="N198" t="s">
        <v>39</v>
      </c>
      <c r="O198">
        <v>11</v>
      </c>
      <c r="P198" t="s">
        <v>73</v>
      </c>
      <c r="Q198" t="s">
        <v>58</v>
      </c>
      <c r="R198" t="s">
        <v>1840</v>
      </c>
      <c r="S198" s="1">
        <v>45597</v>
      </c>
      <c r="T198" t="s">
        <v>165</v>
      </c>
      <c r="U198" t="s">
        <v>1841</v>
      </c>
      <c r="V198" t="s">
        <v>1842</v>
      </c>
      <c r="W198" t="s">
        <v>1843</v>
      </c>
      <c r="X198">
        <v>2502</v>
      </c>
      <c r="Y198">
        <v>1</v>
      </c>
      <c r="Z198">
        <v>1000.8000000000001</v>
      </c>
      <c r="AA198" t="s">
        <v>1839</v>
      </c>
      <c r="AB198" t="s">
        <v>1839</v>
      </c>
      <c r="AC198">
        <v>10</v>
      </c>
      <c r="AE198" t="s">
        <v>37</v>
      </c>
      <c r="AF198" t="s">
        <v>37</v>
      </c>
      <c r="AG198" t="s">
        <v>1839</v>
      </c>
    </row>
    <row r="199" spans="1:33" x14ac:dyDescent="0.3">
      <c r="A199" t="s">
        <v>336</v>
      </c>
      <c r="B199" t="s">
        <v>182</v>
      </c>
      <c r="C199" t="s">
        <v>49</v>
      </c>
      <c r="D199" t="s">
        <v>241</v>
      </c>
      <c r="E199" t="s">
        <v>134</v>
      </c>
      <c r="F199" t="s">
        <v>1844</v>
      </c>
      <c r="G199" t="s">
        <v>33</v>
      </c>
      <c r="H199" s="1">
        <v>44186</v>
      </c>
      <c r="I199">
        <v>1200</v>
      </c>
      <c r="J199" t="s">
        <v>1845</v>
      </c>
      <c r="K199" t="s">
        <v>1846</v>
      </c>
      <c r="L199" t="s">
        <v>1847</v>
      </c>
      <c r="M199" t="s">
        <v>1848</v>
      </c>
      <c r="N199" t="s">
        <v>39</v>
      </c>
      <c r="O199">
        <v>7</v>
      </c>
      <c r="P199" t="s">
        <v>40</v>
      </c>
      <c r="Q199" t="s">
        <v>58</v>
      </c>
      <c r="R199" t="s">
        <v>1849</v>
      </c>
      <c r="S199" s="1">
        <v>45413</v>
      </c>
      <c r="T199" t="s">
        <v>129</v>
      </c>
      <c r="U199" t="s">
        <v>1850</v>
      </c>
      <c r="V199" t="s">
        <v>1851</v>
      </c>
      <c r="W199" t="s">
        <v>1852</v>
      </c>
      <c r="X199">
        <v>1667</v>
      </c>
      <c r="Y199">
        <v>6</v>
      </c>
      <c r="Z199">
        <v>4000.8</v>
      </c>
      <c r="AA199" t="s">
        <v>1848</v>
      </c>
      <c r="AB199" t="s">
        <v>1848</v>
      </c>
      <c r="AC199">
        <v>10</v>
      </c>
      <c r="AE199" t="s">
        <v>37</v>
      </c>
      <c r="AF199" t="s">
        <v>37</v>
      </c>
      <c r="AG199" t="s">
        <v>1848</v>
      </c>
    </row>
    <row r="200" spans="1:33" x14ac:dyDescent="0.3">
      <c r="A200" t="s">
        <v>47</v>
      </c>
      <c r="B200" t="s">
        <v>920</v>
      </c>
      <c r="C200" t="s">
        <v>29</v>
      </c>
      <c r="D200" t="s">
        <v>241</v>
      </c>
      <c r="E200" t="s">
        <v>894</v>
      </c>
      <c r="F200" t="s">
        <v>1853</v>
      </c>
      <c r="G200" t="s">
        <v>33</v>
      </c>
      <c r="H200" s="1">
        <v>44705</v>
      </c>
      <c r="I200">
        <v>800</v>
      </c>
      <c r="J200" t="s">
        <v>1854</v>
      </c>
      <c r="K200" t="s">
        <v>113</v>
      </c>
      <c r="L200" t="s">
        <v>1855</v>
      </c>
      <c r="M200" t="s">
        <v>1856</v>
      </c>
      <c r="N200" t="s">
        <v>72</v>
      </c>
      <c r="O200">
        <v>3</v>
      </c>
      <c r="P200" t="s">
        <v>40</v>
      </c>
      <c r="Q200" t="s">
        <v>74</v>
      </c>
      <c r="R200" t="s">
        <v>1857</v>
      </c>
      <c r="S200" s="1">
        <v>45617</v>
      </c>
      <c r="T200" t="s">
        <v>165</v>
      </c>
      <c r="U200" t="s">
        <v>1858</v>
      </c>
      <c r="V200" t="s">
        <v>1859</v>
      </c>
      <c r="W200" t="s">
        <v>1040</v>
      </c>
      <c r="X200">
        <v>2911</v>
      </c>
      <c r="Y200">
        <v>3</v>
      </c>
      <c r="Z200">
        <v>3493.2000000000003</v>
      </c>
      <c r="AA200" t="s">
        <v>1856</v>
      </c>
      <c r="AB200" t="s">
        <v>1856</v>
      </c>
      <c r="AC200">
        <v>10</v>
      </c>
      <c r="AD200" t="s">
        <v>87</v>
      </c>
      <c r="AF200" t="s">
        <v>87</v>
      </c>
      <c r="AG200" t="s">
        <v>1856</v>
      </c>
    </row>
    <row r="201" spans="1:33" x14ac:dyDescent="0.3">
      <c r="A201" t="s">
        <v>93</v>
      </c>
      <c r="B201" t="s">
        <v>182</v>
      </c>
      <c r="C201" t="s">
        <v>29</v>
      </c>
      <c r="D201" t="s">
        <v>241</v>
      </c>
      <c r="E201" t="s">
        <v>986</v>
      </c>
      <c r="F201" t="s">
        <v>1860</v>
      </c>
      <c r="G201" t="s">
        <v>96</v>
      </c>
      <c r="H201" s="1">
        <v>45131</v>
      </c>
      <c r="I201">
        <v>1200</v>
      </c>
      <c r="J201" t="s">
        <v>1861</v>
      </c>
      <c r="K201" t="s">
        <v>1862</v>
      </c>
      <c r="L201" t="s">
        <v>1863</v>
      </c>
      <c r="M201" t="s">
        <v>1864</v>
      </c>
      <c r="N201" t="s">
        <v>39</v>
      </c>
      <c r="O201">
        <v>10</v>
      </c>
      <c r="P201" t="s">
        <v>40</v>
      </c>
      <c r="Q201" t="s">
        <v>101</v>
      </c>
      <c r="R201" t="s">
        <v>1865</v>
      </c>
      <c r="S201" s="1">
        <v>45457</v>
      </c>
      <c r="T201" t="s">
        <v>43</v>
      </c>
      <c r="U201" t="s">
        <v>1866</v>
      </c>
      <c r="V201" t="s">
        <v>1867</v>
      </c>
      <c r="W201" t="s">
        <v>1868</v>
      </c>
      <c r="X201">
        <v>2839</v>
      </c>
      <c r="Y201">
        <v>3</v>
      </c>
      <c r="Z201">
        <v>3406.8</v>
      </c>
      <c r="AA201" t="s">
        <v>1864</v>
      </c>
      <c r="AB201" t="s">
        <v>1864</v>
      </c>
      <c r="AC201">
        <v>10</v>
      </c>
      <c r="AE201" t="s">
        <v>37</v>
      </c>
      <c r="AF201" t="s">
        <v>37</v>
      </c>
      <c r="AG201" t="s">
        <v>1864</v>
      </c>
    </row>
    <row r="202" spans="1:33" x14ac:dyDescent="0.3">
      <c r="A202" t="s">
        <v>107</v>
      </c>
      <c r="B202" t="s">
        <v>205</v>
      </c>
      <c r="C202" t="s">
        <v>49</v>
      </c>
      <c r="D202" t="s">
        <v>370</v>
      </c>
      <c r="E202" t="s">
        <v>304</v>
      </c>
      <c r="F202" t="s">
        <v>1869</v>
      </c>
      <c r="G202" t="s">
        <v>33</v>
      </c>
      <c r="H202" s="1">
        <v>44901</v>
      </c>
      <c r="I202">
        <v>1000</v>
      </c>
      <c r="J202" t="s">
        <v>1870</v>
      </c>
      <c r="K202" t="s">
        <v>1034</v>
      </c>
      <c r="L202" t="s">
        <v>1871</v>
      </c>
      <c r="M202" t="s">
        <v>1872</v>
      </c>
      <c r="N202" t="s">
        <v>116</v>
      </c>
      <c r="O202">
        <v>15</v>
      </c>
      <c r="P202" t="s">
        <v>40</v>
      </c>
      <c r="Q202" t="s">
        <v>41</v>
      </c>
      <c r="R202" t="s">
        <v>1873</v>
      </c>
      <c r="S202" s="1">
        <v>45433</v>
      </c>
      <c r="T202" t="s">
        <v>129</v>
      </c>
      <c r="U202" t="s">
        <v>1874</v>
      </c>
      <c r="V202" t="s">
        <v>1875</v>
      </c>
      <c r="W202" t="s">
        <v>1876</v>
      </c>
      <c r="X202">
        <v>1325</v>
      </c>
      <c r="Y202">
        <v>1</v>
      </c>
      <c r="Z202">
        <v>530</v>
      </c>
      <c r="AA202" t="s">
        <v>1872</v>
      </c>
      <c r="AB202" t="s">
        <v>1872</v>
      </c>
      <c r="AC202">
        <v>10</v>
      </c>
      <c r="AE202" t="s">
        <v>37</v>
      </c>
      <c r="AF202" t="s">
        <v>37</v>
      </c>
      <c r="AG202" t="s">
        <v>1872</v>
      </c>
    </row>
    <row r="203" spans="1:33" x14ac:dyDescent="0.3">
      <c r="A203" t="s">
        <v>47</v>
      </c>
      <c r="B203" t="s">
        <v>946</v>
      </c>
      <c r="C203" t="s">
        <v>49</v>
      </c>
      <c r="D203" t="s">
        <v>241</v>
      </c>
      <c r="E203" t="s">
        <v>1877</v>
      </c>
      <c r="F203" t="s">
        <v>1878</v>
      </c>
      <c r="G203" t="s">
        <v>33</v>
      </c>
      <c r="H203" s="1">
        <v>44523</v>
      </c>
      <c r="I203">
        <v>1300</v>
      </c>
      <c r="J203" t="s">
        <v>1879</v>
      </c>
      <c r="K203" t="s">
        <v>625</v>
      </c>
      <c r="L203" t="s">
        <v>1880</v>
      </c>
      <c r="M203" t="s">
        <v>1881</v>
      </c>
      <c r="N203" t="s">
        <v>57</v>
      </c>
      <c r="O203">
        <v>18</v>
      </c>
      <c r="P203" t="s">
        <v>73</v>
      </c>
      <c r="Q203" t="s">
        <v>58</v>
      </c>
      <c r="R203" t="s">
        <v>1882</v>
      </c>
      <c r="S203" s="1">
        <v>45431</v>
      </c>
      <c r="T203" t="s">
        <v>129</v>
      </c>
      <c r="U203" t="s">
        <v>1883</v>
      </c>
      <c r="V203" t="s">
        <v>1884</v>
      </c>
      <c r="W203" t="s">
        <v>1885</v>
      </c>
      <c r="X203">
        <v>746</v>
      </c>
      <c r="Y203">
        <v>1</v>
      </c>
      <c r="Z203">
        <v>298.40000000000003</v>
      </c>
      <c r="AA203" t="s">
        <v>1881</v>
      </c>
      <c r="AB203" t="s">
        <v>1881</v>
      </c>
      <c r="AC203">
        <v>10</v>
      </c>
      <c r="AE203" t="s">
        <v>37</v>
      </c>
      <c r="AF203" t="s">
        <v>37</v>
      </c>
      <c r="AG203" t="s">
        <v>1881</v>
      </c>
    </row>
    <row r="204" spans="1:33" x14ac:dyDescent="0.3">
      <c r="A204" t="s">
        <v>47</v>
      </c>
      <c r="B204" t="s">
        <v>262</v>
      </c>
      <c r="C204" t="s">
        <v>29</v>
      </c>
      <c r="D204" t="s">
        <v>109</v>
      </c>
      <c r="E204" t="s">
        <v>703</v>
      </c>
      <c r="F204" t="s">
        <v>1886</v>
      </c>
      <c r="G204" t="s">
        <v>33</v>
      </c>
      <c r="H204" s="1">
        <v>43861</v>
      </c>
      <c r="I204">
        <v>950</v>
      </c>
      <c r="J204" t="s">
        <v>1887</v>
      </c>
      <c r="K204" t="s">
        <v>1319</v>
      </c>
      <c r="L204" t="s">
        <v>1888</v>
      </c>
      <c r="M204" t="s">
        <v>1889</v>
      </c>
      <c r="N204" t="s">
        <v>116</v>
      </c>
      <c r="O204">
        <v>8</v>
      </c>
      <c r="P204" t="s">
        <v>40</v>
      </c>
      <c r="Q204" t="s">
        <v>41</v>
      </c>
      <c r="R204" t="s">
        <v>1890</v>
      </c>
      <c r="S204" s="1">
        <v>45547</v>
      </c>
      <c r="T204" t="s">
        <v>214</v>
      </c>
      <c r="U204" t="s">
        <v>1891</v>
      </c>
      <c r="V204" t="s">
        <v>1892</v>
      </c>
      <c r="W204" t="s">
        <v>1893</v>
      </c>
      <c r="X204">
        <v>2637</v>
      </c>
      <c r="Y204">
        <v>6</v>
      </c>
      <c r="Z204">
        <v>6328.8</v>
      </c>
      <c r="AA204" t="s">
        <v>1889</v>
      </c>
      <c r="AB204" t="s">
        <v>1889</v>
      </c>
      <c r="AC204">
        <v>10</v>
      </c>
      <c r="AD204" t="s">
        <v>87</v>
      </c>
      <c r="AF204" t="s">
        <v>87</v>
      </c>
      <c r="AG204" t="s">
        <v>1889</v>
      </c>
    </row>
    <row r="205" spans="1:33" x14ac:dyDescent="0.3">
      <c r="A205" t="s">
        <v>121</v>
      </c>
      <c r="B205" t="s">
        <v>218</v>
      </c>
      <c r="C205" t="s">
        <v>49</v>
      </c>
      <c r="D205" t="s">
        <v>241</v>
      </c>
      <c r="E205" t="s">
        <v>1415</v>
      </c>
      <c r="F205" t="s">
        <v>1894</v>
      </c>
      <c r="G205" t="s">
        <v>33</v>
      </c>
      <c r="H205" s="1">
        <v>44034</v>
      </c>
      <c r="I205">
        <v>1300</v>
      </c>
      <c r="J205" t="s">
        <v>1895</v>
      </c>
      <c r="K205" t="s">
        <v>1121</v>
      </c>
      <c r="L205" t="s">
        <v>1896</v>
      </c>
      <c r="M205" t="s">
        <v>1897</v>
      </c>
      <c r="N205" t="s">
        <v>57</v>
      </c>
      <c r="O205">
        <v>19</v>
      </c>
      <c r="P205" t="s">
        <v>40</v>
      </c>
      <c r="Q205" t="s">
        <v>74</v>
      </c>
      <c r="R205" t="s">
        <v>1898</v>
      </c>
      <c r="S205" s="1">
        <v>45605</v>
      </c>
      <c r="T205" t="s">
        <v>165</v>
      </c>
      <c r="U205" t="s">
        <v>1899</v>
      </c>
      <c r="V205" t="s">
        <v>1900</v>
      </c>
      <c r="W205" t="s">
        <v>204</v>
      </c>
      <c r="X205">
        <v>2010</v>
      </c>
      <c r="Y205">
        <v>1</v>
      </c>
      <c r="Z205">
        <v>804</v>
      </c>
      <c r="AA205" t="s">
        <v>1897</v>
      </c>
      <c r="AB205" t="s">
        <v>1897</v>
      </c>
      <c r="AC205">
        <v>10</v>
      </c>
      <c r="AD205" t="s">
        <v>87</v>
      </c>
      <c r="AF205" t="s">
        <v>87</v>
      </c>
      <c r="AG205" t="s">
        <v>1897</v>
      </c>
    </row>
    <row r="206" spans="1:33" x14ac:dyDescent="0.3">
      <c r="A206" t="s">
        <v>336</v>
      </c>
      <c r="B206" t="s">
        <v>64</v>
      </c>
      <c r="C206" t="s">
        <v>29</v>
      </c>
      <c r="D206" t="s">
        <v>206</v>
      </c>
      <c r="E206" t="s">
        <v>122</v>
      </c>
      <c r="F206" t="s">
        <v>1901</v>
      </c>
      <c r="G206" t="s">
        <v>96</v>
      </c>
      <c r="H206" s="1">
        <v>44829</v>
      </c>
      <c r="I206">
        <v>950</v>
      </c>
      <c r="J206" t="s">
        <v>1902</v>
      </c>
      <c r="K206" t="s">
        <v>1162</v>
      </c>
      <c r="L206" t="s">
        <v>1903</v>
      </c>
      <c r="M206" t="s">
        <v>1904</v>
      </c>
      <c r="N206" t="s">
        <v>72</v>
      </c>
      <c r="O206">
        <v>14</v>
      </c>
      <c r="P206" t="s">
        <v>40</v>
      </c>
      <c r="Q206" t="s">
        <v>58</v>
      </c>
      <c r="R206" t="s">
        <v>1905</v>
      </c>
      <c r="S206" s="1">
        <v>45400</v>
      </c>
      <c r="T206" t="s">
        <v>60</v>
      </c>
      <c r="U206" t="s">
        <v>1906</v>
      </c>
      <c r="V206" t="s">
        <v>1907</v>
      </c>
      <c r="W206" t="s">
        <v>1771</v>
      </c>
      <c r="X206">
        <v>2146</v>
      </c>
      <c r="Y206">
        <v>1</v>
      </c>
      <c r="Z206">
        <v>858.40000000000009</v>
      </c>
      <c r="AA206" t="s">
        <v>1904</v>
      </c>
      <c r="AB206" t="s">
        <v>1904</v>
      </c>
      <c r="AC206">
        <v>10</v>
      </c>
      <c r="AE206" t="s">
        <v>37</v>
      </c>
      <c r="AF206" t="s">
        <v>37</v>
      </c>
      <c r="AG206" t="s">
        <v>1904</v>
      </c>
    </row>
    <row r="207" spans="1:33" x14ac:dyDescent="0.3">
      <c r="A207" t="s">
        <v>93</v>
      </c>
      <c r="B207" t="s">
        <v>650</v>
      </c>
      <c r="C207" t="s">
        <v>29</v>
      </c>
      <c r="D207" t="s">
        <v>65</v>
      </c>
      <c r="E207" t="s">
        <v>1908</v>
      </c>
      <c r="F207" t="s">
        <v>1909</v>
      </c>
      <c r="G207" t="s">
        <v>33</v>
      </c>
      <c r="H207" s="1">
        <v>45582</v>
      </c>
      <c r="I207">
        <v>1100</v>
      </c>
      <c r="J207" t="s">
        <v>1910</v>
      </c>
      <c r="K207" t="s">
        <v>361</v>
      </c>
      <c r="L207" t="s">
        <v>1911</v>
      </c>
      <c r="M207" t="s">
        <v>1912</v>
      </c>
      <c r="N207" t="s">
        <v>39</v>
      </c>
      <c r="O207">
        <v>10</v>
      </c>
      <c r="P207" t="s">
        <v>40</v>
      </c>
      <c r="Q207" t="s">
        <v>41</v>
      </c>
      <c r="R207" t="s">
        <v>1913</v>
      </c>
      <c r="S207" s="1">
        <v>45543</v>
      </c>
      <c r="T207" t="s">
        <v>214</v>
      </c>
      <c r="U207" t="s">
        <v>1914</v>
      </c>
      <c r="V207" t="s">
        <v>1915</v>
      </c>
      <c r="W207" t="s">
        <v>1916</v>
      </c>
      <c r="X207">
        <v>986</v>
      </c>
      <c r="Y207">
        <v>4</v>
      </c>
      <c r="Z207">
        <v>1577.6000000000001</v>
      </c>
      <c r="AA207" t="s">
        <v>1912</v>
      </c>
      <c r="AB207" t="s">
        <v>1912</v>
      </c>
      <c r="AC207">
        <v>10</v>
      </c>
      <c r="AE207" t="s">
        <v>37</v>
      </c>
      <c r="AF207" t="s">
        <v>37</v>
      </c>
      <c r="AG207" t="s">
        <v>1912</v>
      </c>
    </row>
    <row r="208" spans="1:33" x14ac:dyDescent="0.3">
      <c r="A208" t="s">
        <v>107</v>
      </c>
      <c r="B208" t="s">
        <v>205</v>
      </c>
      <c r="C208" t="s">
        <v>49</v>
      </c>
      <c r="D208" t="s">
        <v>50</v>
      </c>
      <c r="E208" t="s">
        <v>1917</v>
      </c>
      <c r="F208" t="s">
        <v>1918</v>
      </c>
      <c r="G208" t="s">
        <v>96</v>
      </c>
      <c r="H208" s="1">
        <v>44955</v>
      </c>
      <c r="I208">
        <v>950</v>
      </c>
      <c r="J208" t="s">
        <v>1919</v>
      </c>
      <c r="K208" t="s">
        <v>960</v>
      </c>
      <c r="L208" t="s">
        <v>1920</v>
      </c>
      <c r="M208" t="s">
        <v>1921</v>
      </c>
      <c r="N208" t="s">
        <v>72</v>
      </c>
      <c r="O208">
        <v>3</v>
      </c>
      <c r="P208" t="s">
        <v>73</v>
      </c>
      <c r="Q208" t="s">
        <v>74</v>
      </c>
      <c r="R208" t="s">
        <v>1922</v>
      </c>
      <c r="S208" s="1">
        <v>45579</v>
      </c>
      <c r="T208" t="s">
        <v>177</v>
      </c>
      <c r="U208" t="s">
        <v>1923</v>
      </c>
      <c r="V208" t="s">
        <v>1924</v>
      </c>
      <c r="W208" t="s">
        <v>1925</v>
      </c>
      <c r="X208">
        <v>2968</v>
      </c>
      <c r="Y208">
        <v>1</v>
      </c>
      <c r="Z208">
        <v>1187.2</v>
      </c>
      <c r="AA208" t="s">
        <v>1921</v>
      </c>
      <c r="AB208" t="s">
        <v>1921</v>
      </c>
      <c r="AC208">
        <v>10</v>
      </c>
      <c r="AD208" t="s">
        <v>87</v>
      </c>
      <c r="AF208" t="s">
        <v>87</v>
      </c>
      <c r="AG208" t="s">
        <v>1921</v>
      </c>
    </row>
    <row r="209" spans="1:33" x14ac:dyDescent="0.3">
      <c r="A209" t="s">
        <v>181</v>
      </c>
      <c r="B209" t="s">
        <v>262</v>
      </c>
      <c r="C209" t="s">
        <v>29</v>
      </c>
      <c r="D209" t="s">
        <v>81</v>
      </c>
      <c r="E209" t="s">
        <v>1683</v>
      </c>
      <c r="F209" t="s">
        <v>1926</v>
      </c>
      <c r="G209" t="s">
        <v>33</v>
      </c>
      <c r="H209" s="1">
        <v>44570</v>
      </c>
      <c r="I209">
        <v>1300</v>
      </c>
      <c r="J209" t="s">
        <v>1927</v>
      </c>
      <c r="K209" t="s">
        <v>960</v>
      </c>
      <c r="L209" t="s">
        <v>1928</v>
      </c>
      <c r="M209" t="s">
        <v>1929</v>
      </c>
      <c r="N209" t="s">
        <v>39</v>
      </c>
      <c r="O209">
        <v>4</v>
      </c>
      <c r="P209" t="s">
        <v>73</v>
      </c>
      <c r="Q209" t="s">
        <v>74</v>
      </c>
      <c r="R209" t="s">
        <v>1930</v>
      </c>
      <c r="S209" s="1">
        <v>45370</v>
      </c>
      <c r="T209" t="s">
        <v>258</v>
      </c>
      <c r="U209" t="s">
        <v>1931</v>
      </c>
      <c r="V209" t="s">
        <v>1932</v>
      </c>
      <c r="W209" t="s">
        <v>1933</v>
      </c>
      <c r="X209">
        <v>1692</v>
      </c>
      <c r="Y209">
        <v>8</v>
      </c>
      <c r="Z209">
        <v>5414.4000000000015</v>
      </c>
      <c r="AA209" t="s">
        <v>1929</v>
      </c>
      <c r="AB209" t="s">
        <v>1929</v>
      </c>
      <c r="AC209">
        <v>10</v>
      </c>
      <c r="AE209" t="s">
        <v>37</v>
      </c>
      <c r="AF209" t="s">
        <v>37</v>
      </c>
      <c r="AG209" t="s">
        <v>1929</v>
      </c>
    </row>
    <row r="210" spans="1:33" x14ac:dyDescent="0.3">
      <c r="A210" t="s">
        <v>27</v>
      </c>
      <c r="B210" t="s">
        <v>470</v>
      </c>
      <c r="C210" t="s">
        <v>49</v>
      </c>
      <c r="D210" t="s">
        <v>206</v>
      </c>
      <c r="E210" t="s">
        <v>501</v>
      </c>
      <c r="F210" t="s">
        <v>1934</v>
      </c>
      <c r="G210" t="s">
        <v>33</v>
      </c>
      <c r="H210" s="1">
        <v>43832</v>
      </c>
      <c r="I210">
        <v>1300</v>
      </c>
      <c r="J210" t="s">
        <v>1935</v>
      </c>
      <c r="K210" t="s">
        <v>85</v>
      </c>
      <c r="L210" t="s">
        <v>1936</v>
      </c>
      <c r="M210" t="s">
        <v>1937</v>
      </c>
      <c r="N210" t="s">
        <v>72</v>
      </c>
      <c r="O210">
        <v>12</v>
      </c>
      <c r="P210" t="s">
        <v>40</v>
      </c>
      <c r="Q210" t="s">
        <v>58</v>
      </c>
      <c r="R210" t="s">
        <v>1938</v>
      </c>
      <c r="S210" s="1">
        <v>45571</v>
      </c>
      <c r="T210" t="s">
        <v>177</v>
      </c>
      <c r="U210" t="s">
        <v>1939</v>
      </c>
      <c r="V210" t="s">
        <v>1940</v>
      </c>
      <c r="W210" t="s">
        <v>1632</v>
      </c>
      <c r="X210">
        <v>1324</v>
      </c>
      <c r="Y210">
        <v>5</v>
      </c>
      <c r="Z210">
        <v>2648</v>
      </c>
      <c r="AA210" t="s">
        <v>1937</v>
      </c>
      <c r="AB210" t="s">
        <v>1937</v>
      </c>
      <c r="AC210">
        <v>10</v>
      </c>
      <c r="AD210" t="s">
        <v>87</v>
      </c>
      <c r="AF210" t="s">
        <v>87</v>
      </c>
      <c r="AG210" t="s">
        <v>1937</v>
      </c>
    </row>
    <row r="211" spans="1:33" x14ac:dyDescent="0.3">
      <c r="A211" t="s">
        <v>121</v>
      </c>
      <c r="B211" t="s">
        <v>1023</v>
      </c>
      <c r="C211" t="s">
        <v>29</v>
      </c>
      <c r="D211" t="s">
        <v>206</v>
      </c>
      <c r="E211" t="s">
        <v>1049</v>
      </c>
      <c r="F211" t="s">
        <v>1941</v>
      </c>
      <c r="G211" t="s">
        <v>33</v>
      </c>
      <c r="H211" s="1">
        <v>44405</v>
      </c>
      <c r="I211">
        <v>800</v>
      </c>
      <c r="J211" t="s">
        <v>1942</v>
      </c>
      <c r="K211" t="s">
        <v>463</v>
      </c>
      <c r="L211" t="s">
        <v>1943</v>
      </c>
      <c r="M211" t="s">
        <v>1944</v>
      </c>
      <c r="N211" t="s">
        <v>57</v>
      </c>
      <c r="O211">
        <v>15</v>
      </c>
      <c r="P211" t="s">
        <v>40</v>
      </c>
      <c r="Q211" t="s">
        <v>58</v>
      </c>
      <c r="R211" t="s">
        <v>1945</v>
      </c>
      <c r="S211" s="1">
        <v>45607</v>
      </c>
      <c r="T211" t="s">
        <v>165</v>
      </c>
      <c r="U211" t="s">
        <v>1946</v>
      </c>
      <c r="V211" t="s">
        <v>1947</v>
      </c>
      <c r="W211" t="s">
        <v>1948</v>
      </c>
      <c r="X211">
        <v>2685</v>
      </c>
      <c r="Y211">
        <v>1</v>
      </c>
      <c r="Z211">
        <v>1074</v>
      </c>
      <c r="AA211" t="s">
        <v>1944</v>
      </c>
      <c r="AB211" t="s">
        <v>1944</v>
      </c>
      <c r="AC211">
        <v>10</v>
      </c>
      <c r="AE211" t="s">
        <v>37</v>
      </c>
      <c r="AF211" t="s">
        <v>37</v>
      </c>
      <c r="AG211" t="s">
        <v>1944</v>
      </c>
    </row>
    <row r="212" spans="1:33" x14ac:dyDescent="0.3">
      <c r="A212" t="s">
        <v>47</v>
      </c>
      <c r="B212" t="s">
        <v>369</v>
      </c>
      <c r="C212" t="s">
        <v>80</v>
      </c>
      <c r="D212" t="s">
        <v>65</v>
      </c>
      <c r="E212" t="s">
        <v>1949</v>
      </c>
      <c r="F212" t="s">
        <v>1950</v>
      </c>
      <c r="G212" t="s">
        <v>33</v>
      </c>
      <c r="H212" s="1">
        <v>44909</v>
      </c>
      <c r="I212">
        <v>1200</v>
      </c>
      <c r="J212" t="s">
        <v>1951</v>
      </c>
      <c r="K212" t="s">
        <v>897</v>
      </c>
      <c r="L212" t="s">
        <v>1952</v>
      </c>
      <c r="M212" t="s">
        <v>1953</v>
      </c>
      <c r="N212" t="s">
        <v>57</v>
      </c>
      <c r="O212">
        <v>10</v>
      </c>
      <c r="P212" t="s">
        <v>40</v>
      </c>
      <c r="Q212" t="s">
        <v>58</v>
      </c>
      <c r="R212" t="s">
        <v>1954</v>
      </c>
      <c r="S212" s="1">
        <v>45359</v>
      </c>
      <c r="T212" t="s">
        <v>258</v>
      </c>
      <c r="U212" t="s">
        <v>1955</v>
      </c>
      <c r="V212" t="s">
        <v>1956</v>
      </c>
      <c r="W212" t="s">
        <v>1957</v>
      </c>
      <c r="X212">
        <v>1230</v>
      </c>
      <c r="Y212">
        <v>8</v>
      </c>
      <c r="Z212">
        <v>3936</v>
      </c>
      <c r="AA212" t="s">
        <v>1953</v>
      </c>
      <c r="AB212" t="s">
        <v>1953</v>
      </c>
      <c r="AC212">
        <v>10</v>
      </c>
      <c r="AE212" t="s">
        <v>37</v>
      </c>
      <c r="AF212" t="s">
        <v>37</v>
      </c>
      <c r="AG212" t="s">
        <v>1953</v>
      </c>
    </row>
    <row r="213" spans="1:33" x14ac:dyDescent="0.3">
      <c r="A213" t="s">
        <v>181</v>
      </c>
      <c r="B213" t="s">
        <v>920</v>
      </c>
      <c r="C213" t="s">
        <v>80</v>
      </c>
      <c r="D213" t="s">
        <v>50</v>
      </c>
      <c r="E213" t="s">
        <v>1441</v>
      </c>
      <c r="F213" t="s">
        <v>1958</v>
      </c>
      <c r="G213" t="s">
        <v>33</v>
      </c>
      <c r="H213" s="1">
        <v>44587</v>
      </c>
      <c r="I213">
        <v>1300</v>
      </c>
      <c r="J213" t="s">
        <v>1959</v>
      </c>
      <c r="K213" t="s">
        <v>454</v>
      </c>
      <c r="L213" t="s">
        <v>1960</v>
      </c>
      <c r="M213" t="s">
        <v>1961</v>
      </c>
      <c r="N213" t="s">
        <v>57</v>
      </c>
      <c r="O213">
        <v>4</v>
      </c>
      <c r="P213" t="s">
        <v>40</v>
      </c>
      <c r="Q213" t="s">
        <v>101</v>
      </c>
      <c r="R213" t="s">
        <v>1962</v>
      </c>
      <c r="S213" s="1">
        <v>45402</v>
      </c>
      <c r="T213" t="s">
        <v>60</v>
      </c>
      <c r="U213" t="s">
        <v>1963</v>
      </c>
      <c r="V213" t="s">
        <v>1964</v>
      </c>
      <c r="W213" t="s">
        <v>1965</v>
      </c>
      <c r="X213">
        <v>2426</v>
      </c>
      <c r="Y213">
        <v>6</v>
      </c>
      <c r="Z213">
        <v>5822.4000000000015</v>
      </c>
      <c r="AA213" t="s">
        <v>1961</v>
      </c>
      <c r="AB213" t="s">
        <v>1961</v>
      </c>
      <c r="AC213">
        <v>10</v>
      </c>
      <c r="AE213" t="s">
        <v>37</v>
      </c>
      <c r="AF213" t="s">
        <v>37</v>
      </c>
      <c r="AG213" t="s">
        <v>1961</v>
      </c>
    </row>
    <row r="214" spans="1:33" x14ac:dyDescent="0.3">
      <c r="A214" t="s">
        <v>107</v>
      </c>
      <c r="B214" t="s">
        <v>108</v>
      </c>
      <c r="C214" t="s">
        <v>29</v>
      </c>
      <c r="D214" t="s">
        <v>219</v>
      </c>
      <c r="E214" t="s">
        <v>170</v>
      </c>
      <c r="F214" t="s">
        <v>1966</v>
      </c>
      <c r="G214" t="s">
        <v>33</v>
      </c>
      <c r="H214" s="1">
        <v>45011</v>
      </c>
      <c r="I214">
        <v>950</v>
      </c>
      <c r="J214" t="s">
        <v>1967</v>
      </c>
      <c r="K214" t="s">
        <v>161</v>
      </c>
      <c r="L214" t="s">
        <v>1968</v>
      </c>
      <c r="M214" t="s">
        <v>1969</v>
      </c>
      <c r="N214" t="s">
        <v>116</v>
      </c>
      <c r="O214">
        <v>12</v>
      </c>
      <c r="P214" t="s">
        <v>73</v>
      </c>
      <c r="Q214" t="s">
        <v>41</v>
      </c>
      <c r="R214" t="s">
        <v>1970</v>
      </c>
      <c r="S214" s="1">
        <v>45573</v>
      </c>
      <c r="T214" t="s">
        <v>177</v>
      </c>
      <c r="U214" t="s">
        <v>1971</v>
      </c>
      <c r="V214" t="s">
        <v>1972</v>
      </c>
      <c r="W214" t="s">
        <v>1973</v>
      </c>
      <c r="X214">
        <v>2628</v>
      </c>
      <c r="Y214">
        <v>8</v>
      </c>
      <c r="Z214">
        <v>8409.6</v>
      </c>
      <c r="AA214" t="s">
        <v>1969</v>
      </c>
      <c r="AB214" t="s">
        <v>1969</v>
      </c>
      <c r="AC214">
        <v>10</v>
      </c>
      <c r="AE214" t="s">
        <v>37</v>
      </c>
      <c r="AF214" t="s">
        <v>37</v>
      </c>
      <c r="AG214" t="s">
        <v>1969</v>
      </c>
    </row>
    <row r="215" spans="1:33" x14ac:dyDescent="0.3">
      <c r="A215" t="s">
        <v>133</v>
      </c>
      <c r="B215" t="s">
        <v>411</v>
      </c>
      <c r="C215" t="s">
        <v>80</v>
      </c>
      <c r="D215" t="s">
        <v>219</v>
      </c>
      <c r="E215" t="s">
        <v>1908</v>
      </c>
      <c r="F215" t="s">
        <v>1974</v>
      </c>
      <c r="G215" t="s">
        <v>33</v>
      </c>
      <c r="H215" s="1">
        <v>44449</v>
      </c>
      <c r="I215">
        <v>1400</v>
      </c>
      <c r="J215" t="s">
        <v>1975</v>
      </c>
      <c r="K215" t="s">
        <v>1359</v>
      </c>
      <c r="L215" t="s">
        <v>1976</v>
      </c>
      <c r="M215" t="s">
        <v>1977</v>
      </c>
      <c r="N215" t="s">
        <v>116</v>
      </c>
      <c r="O215">
        <v>16</v>
      </c>
      <c r="P215" t="s">
        <v>40</v>
      </c>
      <c r="Q215" t="s">
        <v>58</v>
      </c>
      <c r="R215" t="s">
        <v>1978</v>
      </c>
      <c r="S215" s="1">
        <v>45515</v>
      </c>
      <c r="T215" t="s">
        <v>201</v>
      </c>
      <c r="U215" t="s">
        <v>1979</v>
      </c>
      <c r="V215" t="s">
        <v>1980</v>
      </c>
      <c r="W215" t="s">
        <v>1981</v>
      </c>
      <c r="X215">
        <v>1409</v>
      </c>
      <c r="Y215">
        <v>3</v>
      </c>
      <c r="Z215">
        <v>1690.8000000000002</v>
      </c>
      <c r="AA215" t="s">
        <v>1977</v>
      </c>
      <c r="AB215" t="s">
        <v>1977</v>
      </c>
      <c r="AC215">
        <v>11</v>
      </c>
      <c r="AE215" t="s">
        <v>37</v>
      </c>
      <c r="AF215" t="s">
        <v>37</v>
      </c>
      <c r="AG215" t="s">
        <v>1977</v>
      </c>
    </row>
    <row r="216" spans="1:33" x14ac:dyDescent="0.3">
      <c r="A216" t="s">
        <v>47</v>
      </c>
      <c r="B216" t="s">
        <v>731</v>
      </c>
      <c r="C216" t="s">
        <v>80</v>
      </c>
      <c r="D216" t="s">
        <v>241</v>
      </c>
      <c r="E216" t="s">
        <v>713</v>
      </c>
      <c r="F216" t="s">
        <v>1982</v>
      </c>
      <c r="G216" t="s">
        <v>33</v>
      </c>
      <c r="H216" s="1">
        <v>44224</v>
      </c>
      <c r="I216">
        <v>1400</v>
      </c>
      <c r="J216" t="s">
        <v>1983</v>
      </c>
      <c r="K216" t="s">
        <v>1477</v>
      </c>
      <c r="L216" t="s">
        <v>1984</v>
      </c>
      <c r="M216" t="s">
        <v>1985</v>
      </c>
      <c r="N216" t="s">
        <v>116</v>
      </c>
      <c r="O216">
        <v>10</v>
      </c>
      <c r="P216" t="s">
        <v>73</v>
      </c>
      <c r="Q216" t="s">
        <v>58</v>
      </c>
      <c r="R216" t="s">
        <v>1986</v>
      </c>
      <c r="S216" s="1">
        <v>45527</v>
      </c>
      <c r="T216" t="s">
        <v>201</v>
      </c>
      <c r="U216" t="s">
        <v>1987</v>
      </c>
      <c r="V216" t="s">
        <v>1988</v>
      </c>
      <c r="W216" t="s">
        <v>1989</v>
      </c>
      <c r="X216">
        <v>2658</v>
      </c>
      <c r="Y216">
        <v>4</v>
      </c>
      <c r="Z216">
        <v>4252.8</v>
      </c>
      <c r="AA216" t="s">
        <v>1985</v>
      </c>
      <c r="AB216" t="s">
        <v>1985</v>
      </c>
      <c r="AC216">
        <v>10</v>
      </c>
      <c r="AD216" t="s">
        <v>87</v>
      </c>
      <c r="AF216" t="s">
        <v>87</v>
      </c>
      <c r="AG216" t="s">
        <v>1985</v>
      </c>
    </row>
    <row r="217" spans="1:33" x14ac:dyDescent="0.3">
      <c r="A217" t="s">
        <v>133</v>
      </c>
      <c r="B217" t="s">
        <v>218</v>
      </c>
      <c r="C217" t="s">
        <v>49</v>
      </c>
      <c r="D217" t="s">
        <v>677</v>
      </c>
      <c r="E217" t="s">
        <v>82</v>
      </c>
      <c r="F217" t="s">
        <v>1990</v>
      </c>
      <c r="G217" t="s">
        <v>33</v>
      </c>
      <c r="H217" s="1">
        <v>44278</v>
      </c>
      <c r="I217">
        <v>1400</v>
      </c>
      <c r="J217" t="s">
        <v>1991</v>
      </c>
      <c r="K217" t="s">
        <v>113</v>
      </c>
      <c r="L217" t="s">
        <v>1992</v>
      </c>
      <c r="M217" t="s">
        <v>1993</v>
      </c>
      <c r="N217" t="s">
        <v>57</v>
      </c>
      <c r="O217">
        <v>5</v>
      </c>
      <c r="P217" t="s">
        <v>73</v>
      </c>
      <c r="Q217" t="s">
        <v>58</v>
      </c>
      <c r="R217" t="s">
        <v>1994</v>
      </c>
      <c r="S217" s="1">
        <v>45421</v>
      </c>
      <c r="T217" t="s">
        <v>129</v>
      </c>
      <c r="U217" t="s">
        <v>1995</v>
      </c>
      <c r="V217" t="s">
        <v>1996</v>
      </c>
      <c r="W217" t="s">
        <v>1997</v>
      </c>
      <c r="X217">
        <v>2923</v>
      </c>
      <c r="Y217">
        <v>4</v>
      </c>
      <c r="Z217">
        <v>4676.8</v>
      </c>
      <c r="AA217" t="s">
        <v>1993</v>
      </c>
      <c r="AB217" t="s">
        <v>1993</v>
      </c>
      <c r="AC217">
        <v>10</v>
      </c>
      <c r="AE217" t="s">
        <v>37</v>
      </c>
      <c r="AF217" t="s">
        <v>37</v>
      </c>
      <c r="AG217" t="s">
        <v>1993</v>
      </c>
    </row>
    <row r="218" spans="1:33" x14ac:dyDescent="0.3">
      <c r="A218" t="s">
        <v>121</v>
      </c>
      <c r="B218" t="s">
        <v>920</v>
      </c>
      <c r="C218" t="s">
        <v>49</v>
      </c>
      <c r="D218" t="s">
        <v>370</v>
      </c>
      <c r="E218" t="s">
        <v>531</v>
      </c>
      <c r="F218" t="s">
        <v>1998</v>
      </c>
      <c r="G218" t="s">
        <v>33</v>
      </c>
      <c r="H218" s="1">
        <v>44622</v>
      </c>
      <c r="I218">
        <v>800</v>
      </c>
      <c r="J218" t="s">
        <v>1999</v>
      </c>
      <c r="K218" t="s">
        <v>1319</v>
      </c>
      <c r="L218" t="s">
        <v>2000</v>
      </c>
      <c r="M218" t="s">
        <v>2001</v>
      </c>
      <c r="N218" t="s">
        <v>39</v>
      </c>
      <c r="O218">
        <v>3</v>
      </c>
      <c r="P218" t="s">
        <v>73</v>
      </c>
      <c r="Q218" t="s">
        <v>58</v>
      </c>
      <c r="R218" t="s">
        <v>2002</v>
      </c>
      <c r="S218" s="1">
        <v>45296</v>
      </c>
      <c r="T218" t="s">
        <v>141</v>
      </c>
      <c r="U218" t="s">
        <v>2003</v>
      </c>
      <c r="V218" t="s">
        <v>2004</v>
      </c>
      <c r="W218" t="s">
        <v>239</v>
      </c>
      <c r="X218">
        <v>2859</v>
      </c>
      <c r="Y218">
        <v>2</v>
      </c>
      <c r="Z218">
        <v>2287.2000000000003</v>
      </c>
      <c r="AA218" t="s">
        <v>2001</v>
      </c>
      <c r="AB218" t="s">
        <v>2001</v>
      </c>
      <c r="AC218">
        <v>10</v>
      </c>
      <c r="AD218" t="s">
        <v>87</v>
      </c>
      <c r="AF218" t="s">
        <v>87</v>
      </c>
      <c r="AG218" t="s">
        <v>2001</v>
      </c>
    </row>
    <row r="219" spans="1:33" x14ac:dyDescent="0.3">
      <c r="A219" t="s">
        <v>336</v>
      </c>
      <c r="B219" t="s">
        <v>920</v>
      </c>
      <c r="C219" t="s">
        <v>49</v>
      </c>
      <c r="D219" t="s">
        <v>206</v>
      </c>
      <c r="E219" t="s">
        <v>1474</v>
      </c>
      <c r="F219" t="s">
        <v>2005</v>
      </c>
      <c r="G219" t="s">
        <v>96</v>
      </c>
      <c r="H219" s="1">
        <v>45561</v>
      </c>
      <c r="I219">
        <v>1300</v>
      </c>
      <c r="J219" t="s">
        <v>2006</v>
      </c>
      <c r="K219" t="s">
        <v>716</v>
      </c>
      <c r="L219" t="s">
        <v>2007</v>
      </c>
      <c r="M219" t="s">
        <v>2008</v>
      </c>
      <c r="N219" t="s">
        <v>39</v>
      </c>
      <c r="O219">
        <v>6</v>
      </c>
      <c r="P219" t="s">
        <v>73</v>
      </c>
      <c r="Q219" t="s">
        <v>74</v>
      </c>
      <c r="R219" t="s">
        <v>2009</v>
      </c>
      <c r="S219" s="1">
        <v>45313</v>
      </c>
      <c r="T219" t="s">
        <v>141</v>
      </c>
      <c r="U219" t="s">
        <v>2010</v>
      </c>
      <c r="V219" t="s">
        <v>2011</v>
      </c>
      <c r="W219" t="s">
        <v>2012</v>
      </c>
      <c r="X219">
        <v>616</v>
      </c>
      <c r="Y219">
        <v>6</v>
      </c>
      <c r="Z219">
        <v>1478.4</v>
      </c>
      <c r="AA219" t="s">
        <v>2008</v>
      </c>
      <c r="AB219" t="s">
        <v>2008</v>
      </c>
      <c r="AC219">
        <v>10</v>
      </c>
      <c r="AE219" t="s">
        <v>37</v>
      </c>
      <c r="AF219" t="s">
        <v>37</v>
      </c>
      <c r="AG219" t="s">
        <v>2008</v>
      </c>
    </row>
    <row r="220" spans="1:33" x14ac:dyDescent="0.3">
      <c r="A220" t="s">
        <v>27</v>
      </c>
      <c r="B220" t="s">
        <v>218</v>
      </c>
      <c r="C220" t="s">
        <v>49</v>
      </c>
      <c r="D220" t="s">
        <v>50</v>
      </c>
      <c r="E220" t="s">
        <v>401</v>
      </c>
      <c r="F220" t="s">
        <v>2013</v>
      </c>
      <c r="G220" t="s">
        <v>33</v>
      </c>
      <c r="H220" s="1">
        <v>44679</v>
      </c>
      <c r="I220">
        <v>1000</v>
      </c>
      <c r="J220" t="s">
        <v>2014</v>
      </c>
      <c r="K220" t="s">
        <v>680</v>
      </c>
      <c r="L220" t="s">
        <v>2015</v>
      </c>
      <c r="M220" t="s">
        <v>2016</v>
      </c>
      <c r="N220" t="s">
        <v>72</v>
      </c>
      <c r="O220">
        <v>4</v>
      </c>
      <c r="P220" t="s">
        <v>73</v>
      </c>
      <c r="Q220" t="s">
        <v>58</v>
      </c>
      <c r="R220" t="s">
        <v>2017</v>
      </c>
      <c r="S220" s="1">
        <v>45304</v>
      </c>
      <c r="T220" t="s">
        <v>141</v>
      </c>
      <c r="U220" t="s">
        <v>2018</v>
      </c>
      <c r="V220" t="s">
        <v>2019</v>
      </c>
      <c r="W220" t="s">
        <v>2020</v>
      </c>
      <c r="X220">
        <v>2128</v>
      </c>
      <c r="Y220">
        <v>6</v>
      </c>
      <c r="Z220">
        <v>5107.2000000000007</v>
      </c>
      <c r="AA220" t="s">
        <v>2016</v>
      </c>
      <c r="AB220" t="s">
        <v>2016</v>
      </c>
      <c r="AC220">
        <v>10</v>
      </c>
      <c r="AE220" t="s">
        <v>37</v>
      </c>
      <c r="AF220" t="s">
        <v>37</v>
      </c>
      <c r="AG220" t="s">
        <v>2016</v>
      </c>
    </row>
    <row r="221" spans="1:33" x14ac:dyDescent="0.3">
      <c r="A221" t="s">
        <v>336</v>
      </c>
      <c r="B221" t="s">
        <v>28</v>
      </c>
      <c r="C221" t="s">
        <v>49</v>
      </c>
      <c r="D221" t="s">
        <v>50</v>
      </c>
      <c r="E221" t="s">
        <v>641</v>
      </c>
      <c r="F221" t="s">
        <v>2021</v>
      </c>
      <c r="G221" t="s">
        <v>96</v>
      </c>
      <c r="H221" s="1">
        <v>45022</v>
      </c>
      <c r="I221">
        <v>1200</v>
      </c>
      <c r="J221" t="s">
        <v>2022</v>
      </c>
      <c r="K221" t="s">
        <v>210</v>
      </c>
      <c r="L221" t="s">
        <v>2023</v>
      </c>
      <c r="M221" t="s">
        <v>2024</v>
      </c>
      <c r="N221" t="s">
        <v>72</v>
      </c>
      <c r="O221">
        <v>20</v>
      </c>
      <c r="P221" t="s">
        <v>73</v>
      </c>
      <c r="Q221" t="s">
        <v>101</v>
      </c>
      <c r="R221" t="s">
        <v>2025</v>
      </c>
      <c r="S221" s="1">
        <v>45396</v>
      </c>
      <c r="T221" t="s">
        <v>60</v>
      </c>
      <c r="U221" t="s">
        <v>2026</v>
      </c>
      <c r="V221" t="s">
        <v>2027</v>
      </c>
      <c r="W221" t="s">
        <v>885</v>
      </c>
      <c r="X221">
        <v>1969</v>
      </c>
      <c r="Y221">
        <v>6</v>
      </c>
      <c r="Z221">
        <v>4725.6000000000004</v>
      </c>
      <c r="AA221" t="s">
        <v>2024</v>
      </c>
      <c r="AB221" t="s">
        <v>2024</v>
      </c>
      <c r="AC221">
        <v>10</v>
      </c>
      <c r="AE221" t="s">
        <v>37</v>
      </c>
      <c r="AF221" t="s">
        <v>37</v>
      </c>
      <c r="AG221" t="s">
        <v>2024</v>
      </c>
    </row>
    <row r="222" spans="1:33" x14ac:dyDescent="0.3">
      <c r="A222" t="s">
        <v>47</v>
      </c>
      <c r="B222" t="s">
        <v>193</v>
      </c>
      <c r="C222" t="s">
        <v>49</v>
      </c>
      <c r="D222" t="s">
        <v>81</v>
      </c>
      <c r="E222" t="s">
        <v>431</v>
      </c>
      <c r="F222" t="s">
        <v>2028</v>
      </c>
      <c r="G222" t="s">
        <v>96</v>
      </c>
      <c r="H222" s="1">
        <v>44671</v>
      </c>
      <c r="I222">
        <v>950</v>
      </c>
      <c r="J222" t="s">
        <v>2029</v>
      </c>
      <c r="K222" t="s">
        <v>254</v>
      </c>
      <c r="L222" t="s">
        <v>2030</v>
      </c>
      <c r="M222" t="s">
        <v>2031</v>
      </c>
      <c r="N222" t="s">
        <v>116</v>
      </c>
      <c r="O222">
        <v>18</v>
      </c>
      <c r="P222" t="s">
        <v>73</v>
      </c>
      <c r="Q222" t="s">
        <v>74</v>
      </c>
      <c r="R222" t="s">
        <v>2032</v>
      </c>
      <c r="S222" s="1">
        <v>45607</v>
      </c>
      <c r="T222" t="s">
        <v>165</v>
      </c>
      <c r="U222" t="s">
        <v>2033</v>
      </c>
      <c r="V222" t="s">
        <v>2034</v>
      </c>
      <c r="W222" t="s">
        <v>2035</v>
      </c>
      <c r="X222">
        <v>2352</v>
      </c>
      <c r="Y222">
        <v>2</v>
      </c>
      <c r="Z222">
        <v>1881.6000000000001</v>
      </c>
      <c r="AA222" t="s">
        <v>2031</v>
      </c>
      <c r="AB222" t="s">
        <v>2031</v>
      </c>
      <c r="AC222">
        <v>11</v>
      </c>
      <c r="AE222" t="s">
        <v>37</v>
      </c>
      <c r="AF222" t="s">
        <v>37</v>
      </c>
      <c r="AG222" t="s">
        <v>2031</v>
      </c>
    </row>
    <row r="223" spans="1:33" x14ac:dyDescent="0.3">
      <c r="A223" t="s">
        <v>133</v>
      </c>
      <c r="B223" t="s">
        <v>293</v>
      </c>
      <c r="C223" t="s">
        <v>29</v>
      </c>
      <c r="D223" t="s">
        <v>50</v>
      </c>
      <c r="E223" t="s">
        <v>957</v>
      </c>
      <c r="F223" t="s">
        <v>2036</v>
      </c>
      <c r="G223" t="s">
        <v>33</v>
      </c>
      <c r="H223" s="1">
        <v>45222</v>
      </c>
      <c r="I223">
        <v>1400</v>
      </c>
      <c r="J223" t="s">
        <v>2037</v>
      </c>
      <c r="K223" t="s">
        <v>85</v>
      </c>
      <c r="L223" t="s">
        <v>2038</v>
      </c>
      <c r="M223" t="s">
        <v>2039</v>
      </c>
      <c r="N223" t="s">
        <v>116</v>
      </c>
      <c r="O223">
        <v>3</v>
      </c>
      <c r="P223" t="s">
        <v>73</v>
      </c>
      <c r="Q223" t="s">
        <v>74</v>
      </c>
      <c r="R223" t="s">
        <v>2040</v>
      </c>
      <c r="S223" s="1">
        <v>45332</v>
      </c>
      <c r="T223" t="s">
        <v>321</v>
      </c>
      <c r="U223" t="s">
        <v>2041</v>
      </c>
      <c r="V223" t="s">
        <v>2042</v>
      </c>
      <c r="W223" t="s">
        <v>1266</v>
      </c>
      <c r="X223">
        <v>1499</v>
      </c>
      <c r="Y223">
        <v>4</v>
      </c>
      <c r="Z223">
        <v>2398.4</v>
      </c>
      <c r="AA223" t="s">
        <v>2039</v>
      </c>
      <c r="AB223" t="s">
        <v>2039</v>
      </c>
      <c r="AC223">
        <v>10</v>
      </c>
      <c r="AE223" t="s">
        <v>37</v>
      </c>
      <c r="AF223" t="s">
        <v>37</v>
      </c>
      <c r="AG223" t="s">
        <v>2039</v>
      </c>
    </row>
    <row r="224" spans="1:33" x14ac:dyDescent="0.3">
      <c r="A224" t="s">
        <v>181</v>
      </c>
      <c r="B224" t="s">
        <v>731</v>
      </c>
      <c r="C224" t="s">
        <v>49</v>
      </c>
      <c r="D224" t="s">
        <v>81</v>
      </c>
      <c r="E224" t="s">
        <v>1674</v>
      </c>
      <c r="F224" t="s">
        <v>2043</v>
      </c>
      <c r="G224" t="s">
        <v>33</v>
      </c>
      <c r="H224" s="1">
        <v>44681</v>
      </c>
      <c r="I224">
        <v>1100</v>
      </c>
      <c r="J224" t="s">
        <v>2044</v>
      </c>
      <c r="K224" t="s">
        <v>54</v>
      </c>
      <c r="L224" t="s">
        <v>2045</v>
      </c>
      <c r="M224" t="s">
        <v>2046</v>
      </c>
      <c r="N224" t="s">
        <v>72</v>
      </c>
      <c r="O224">
        <v>17</v>
      </c>
      <c r="P224" t="s">
        <v>73</v>
      </c>
      <c r="Q224" t="s">
        <v>101</v>
      </c>
      <c r="R224" t="s">
        <v>2047</v>
      </c>
      <c r="S224" s="1">
        <v>45321</v>
      </c>
      <c r="T224" t="s">
        <v>141</v>
      </c>
      <c r="U224" t="s">
        <v>2048</v>
      </c>
      <c r="V224" t="s">
        <v>2049</v>
      </c>
      <c r="W224" t="s">
        <v>557</v>
      </c>
      <c r="X224">
        <v>759</v>
      </c>
      <c r="Y224">
        <v>2</v>
      </c>
      <c r="Z224">
        <v>607.20000000000005</v>
      </c>
      <c r="AA224" t="s">
        <v>2046</v>
      </c>
      <c r="AB224" t="s">
        <v>2046</v>
      </c>
      <c r="AC224">
        <v>10</v>
      </c>
      <c r="AE224" t="s">
        <v>37</v>
      </c>
      <c r="AF224" t="s">
        <v>37</v>
      </c>
      <c r="AG224" t="s">
        <v>2046</v>
      </c>
    </row>
    <row r="225" spans="1:33" x14ac:dyDescent="0.3">
      <c r="A225" t="s">
        <v>27</v>
      </c>
      <c r="B225" t="s">
        <v>357</v>
      </c>
      <c r="C225" t="s">
        <v>49</v>
      </c>
      <c r="D225" t="s">
        <v>370</v>
      </c>
      <c r="E225" t="s">
        <v>1608</v>
      </c>
      <c r="F225" t="s">
        <v>2050</v>
      </c>
      <c r="G225" t="s">
        <v>96</v>
      </c>
      <c r="H225" s="1">
        <v>45345</v>
      </c>
      <c r="I225">
        <v>1100</v>
      </c>
      <c r="J225" t="s">
        <v>2051</v>
      </c>
      <c r="K225" t="s">
        <v>85</v>
      </c>
      <c r="L225" t="s">
        <v>2052</v>
      </c>
      <c r="M225" t="s">
        <v>2053</v>
      </c>
      <c r="N225" t="s">
        <v>39</v>
      </c>
      <c r="O225">
        <v>13</v>
      </c>
      <c r="P225" t="s">
        <v>73</v>
      </c>
      <c r="Q225" t="s">
        <v>58</v>
      </c>
      <c r="R225" t="s">
        <v>2054</v>
      </c>
      <c r="S225" s="1">
        <v>45382</v>
      </c>
      <c r="T225" t="s">
        <v>258</v>
      </c>
      <c r="U225" t="s">
        <v>2055</v>
      </c>
      <c r="V225" t="s">
        <v>2056</v>
      </c>
      <c r="W225" t="s">
        <v>2057</v>
      </c>
      <c r="X225">
        <v>1045</v>
      </c>
      <c r="Y225">
        <v>6</v>
      </c>
      <c r="Z225">
        <v>2508</v>
      </c>
      <c r="AA225" t="s">
        <v>2053</v>
      </c>
      <c r="AB225" t="s">
        <v>2053</v>
      </c>
      <c r="AC225">
        <v>10</v>
      </c>
      <c r="AE225" t="s">
        <v>37</v>
      </c>
      <c r="AF225" t="s">
        <v>37</v>
      </c>
      <c r="AG225" t="s">
        <v>2053</v>
      </c>
    </row>
    <row r="226" spans="1:33" x14ac:dyDescent="0.3">
      <c r="A226" t="s">
        <v>93</v>
      </c>
      <c r="B226" t="s">
        <v>28</v>
      </c>
      <c r="C226" t="s">
        <v>49</v>
      </c>
      <c r="D226" t="s">
        <v>30</v>
      </c>
      <c r="E226" t="s">
        <v>1917</v>
      </c>
      <c r="F226" t="s">
        <v>2058</v>
      </c>
      <c r="G226" t="s">
        <v>96</v>
      </c>
      <c r="H226" s="1">
        <v>45061</v>
      </c>
      <c r="I226">
        <v>950</v>
      </c>
      <c r="J226" t="s">
        <v>2059</v>
      </c>
      <c r="K226" t="s">
        <v>581</v>
      </c>
      <c r="L226" t="s">
        <v>2060</v>
      </c>
      <c r="M226" t="s">
        <v>2061</v>
      </c>
      <c r="N226" t="s">
        <v>72</v>
      </c>
      <c r="O226">
        <v>10</v>
      </c>
      <c r="P226" t="s">
        <v>73</v>
      </c>
      <c r="Q226" t="s">
        <v>101</v>
      </c>
      <c r="R226" t="s">
        <v>2062</v>
      </c>
      <c r="S226" s="1">
        <v>45592</v>
      </c>
      <c r="T226" t="s">
        <v>177</v>
      </c>
      <c r="U226" t="s">
        <v>2063</v>
      </c>
      <c r="V226" t="s">
        <v>2064</v>
      </c>
      <c r="W226" t="s">
        <v>2065</v>
      </c>
      <c r="X226">
        <v>1309</v>
      </c>
      <c r="Y226">
        <v>4</v>
      </c>
      <c r="Z226">
        <v>2094.4</v>
      </c>
      <c r="AA226" t="s">
        <v>2061</v>
      </c>
      <c r="AB226" t="s">
        <v>2061</v>
      </c>
      <c r="AC226">
        <v>10</v>
      </c>
      <c r="AD226" t="s">
        <v>87</v>
      </c>
      <c r="AF226" t="s">
        <v>87</v>
      </c>
      <c r="AG226" t="s">
        <v>2061</v>
      </c>
    </row>
    <row r="227" spans="1:33" x14ac:dyDescent="0.3">
      <c r="A227" t="s">
        <v>121</v>
      </c>
      <c r="B227" t="s">
        <v>650</v>
      </c>
      <c r="C227" t="s">
        <v>80</v>
      </c>
      <c r="D227" t="s">
        <v>50</v>
      </c>
      <c r="E227" t="s">
        <v>1441</v>
      </c>
      <c r="F227" t="s">
        <v>2066</v>
      </c>
      <c r="G227" t="s">
        <v>33</v>
      </c>
      <c r="H227" s="1">
        <v>45131</v>
      </c>
      <c r="I227">
        <v>950</v>
      </c>
      <c r="J227" t="s">
        <v>2067</v>
      </c>
      <c r="K227" t="s">
        <v>245</v>
      </c>
      <c r="L227" t="s">
        <v>2068</v>
      </c>
      <c r="M227" t="s">
        <v>2069</v>
      </c>
      <c r="N227" t="s">
        <v>116</v>
      </c>
      <c r="O227">
        <v>15</v>
      </c>
      <c r="P227" t="s">
        <v>40</v>
      </c>
      <c r="Q227" t="s">
        <v>41</v>
      </c>
      <c r="R227" t="s">
        <v>2070</v>
      </c>
      <c r="S227" s="1">
        <v>45303</v>
      </c>
      <c r="T227" t="s">
        <v>141</v>
      </c>
      <c r="U227" t="s">
        <v>2071</v>
      </c>
      <c r="V227" t="s">
        <v>2072</v>
      </c>
      <c r="W227" t="s">
        <v>1559</v>
      </c>
      <c r="X227">
        <v>680</v>
      </c>
      <c r="Y227">
        <v>5</v>
      </c>
      <c r="Z227">
        <v>1360</v>
      </c>
      <c r="AA227" t="s">
        <v>2069</v>
      </c>
      <c r="AB227" t="s">
        <v>2069</v>
      </c>
      <c r="AC227">
        <v>10</v>
      </c>
      <c r="AD227" t="s">
        <v>87</v>
      </c>
      <c r="AF227" t="s">
        <v>87</v>
      </c>
      <c r="AG227" t="s">
        <v>2069</v>
      </c>
    </row>
    <row r="228" spans="1:33" x14ac:dyDescent="0.3">
      <c r="A228" t="s">
        <v>27</v>
      </c>
      <c r="B228" t="s">
        <v>946</v>
      </c>
      <c r="C228" t="s">
        <v>29</v>
      </c>
      <c r="D228" t="s">
        <v>370</v>
      </c>
      <c r="E228" t="s">
        <v>511</v>
      </c>
      <c r="F228" t="s">
        <v>2073</v>
      </c>
      <c r="G228" t="s">
        <v>96</v>
      </c>
      <c r="H228" s="1">
        <v>43880</v>
      </c>
      <c r="I228">
        <v>1000</v>
      </c>
      <c r="J228" t="s">
        <v>2074</v>
      </c>
      <c r="K228" t="s">
        <v>384</v>
      </c>
      <c r="L228" t="s">
        <v>2075</v>
      </c>
      <c r="M228" t="s">
        <v>2076</v>
      </c>
      <c r="N228" t="s">
        <v>39</v>
      </c>
      <c r="O228">
        <v>3</v>
      </c>
      <c r="P228" t="s">
        <v>40</v>
      </c>
      <c r="Q228" t="s">
        <v>58</v>
      </c>
      <c r="R228" t="s">
        <v>2077</v>
      </c>
      <c r="S228" s="1">
        <v>45482</v>
      </c>
      <c r="T228" t="s">
        <v>103</v>
      </c>
      <c r="U228" t="s">
        <v>2078</v>
      </c>
      <c r="V228" t="s">
        <v>2079</v>
      </c>
      <c r="W228" t="s">
        <v>2080</v>
      </c>
      <c r="X228">
        <v>2531</v>
      </c>
      <c r="Y228">
        <v>3</v>
      </c>
      <c r="Z228">
        <v>3037.2000000000003</v>
      </c>
      <c r="AA228" t="s">
        <v>2076</v>
      </c>
      <c r="AB228" t="s">
        <v>2076</v>
      </c>
      <c r="AC228">
        <v>10</v>
      </c>
      <c r="AE228" t="s">
        <v>37</v>
      </c>
      <c r="AF228" t="s">
        <v>37</v>
      </c>
      <c r="AG228" t="s">
        <v>2076</v>
      </c>
    </row>
    <row r="229" spans="1:33" x14ac:dyDescent="0.3">
      <c r="A229" t="s">
        <v>93</v>
      </c>
      <c r="B229" t="s">
        <v>946</v>
      </c>
      <c r="C229" t="s">
        <v>49</v>
      </c>
      <c r="D229" t="s">
        <v>219</v>
      </c>
      <c r="E229" t="s">
        <v>230</v>
      </c>
      <c r="F229" t="s">
        <v>2081</v>
      </c>
      <c r="G229" t="s">
        <v>96</v>
      </c>
      <c r="H229" s="1">
        <v>45373</v>
      </c>
      <c r="I229">
        <v>1300</v>
      </c>
      <c r="J229" t="s">
        <v>2082</v>
      </c>
      <c r="K229" t="s">
        <v>2083</v>
      </c>
      <c r="L229" t="s">
        <v>2084</v>
      </c>
      <c r="M229" t="s">
        <v>2085</v>
      </c>
      <c r="N229" t="s">
        <v>116</v>
      </c>
      <c r="O229">
        <v>10</v>
      </c>
      <c r="P229" t="s">
        <v>40</v>
      </c>
      <c r="Q229" t="s">
        <v>41</v>
      </c>
      <c r="R229" t="s">
        <v>2086</v>
      </c>
      <c r="S229" s="1">
        <v>45422</v>
      </c>
      <c r="T229" t="s">
        <v>129</v>
      </c>
      <c r="U229" t="s">
        <v>2087</v>
      </c>
      <c r="V229" t="s">
        <v>2088</v>
      </c>
      <c r="W229" t="s">
        <v>2089</v>
      </c>
      <c r="X229">
        <v>773</v>
      </c>
      <c r="Y229">
        <v>4</v>
      </c>
      <c r="Z229">
        <v>1236.8000000000002</v>
      </c>
      <c r="AA229" t="s">
        <v>2085</v>
      </c>
      <c r="AB229" t="s">
        <v>2085</v>
      </c>
      <c r="AC229">
        <v>10</v>
      </c>
      <c r="AE229" t="s">
        <v>37</v>
      </c>
      <c r="AF229" t="s">
        <v>37</v>
      </c>
      <c r="AG229" t="s">
        <v>2085</v>
      </c>
    </row>
    <row r="230" spans="1:33" x14ac:dyDescent="0.3">
      <c r="A230" t="s">
        <v>47</v>
      </c>
      <c r="B230" t="s">
        <v>510</v>
      </c>
      <c r="C230" t="s">
        <v>29</v>
      </c>
      <c r="D230" t="s">
        <v>206</v>
      </c>
      <c r="E230" t="s">
        <v>194</v>
      </c>
      <c r="F230" t="s">
        <v>2090</v>
      </c>
      <c r="G230" t="s">
        <v>33</v>
      </c>
      <c r="H230" s="1">
        <v>44702</v>
      </c>
      <c r="I230">
        <v>1200</v>
      </c>
      <c r="J230" t="s">
        <v>2091</v>
      </c>
      <c r="K230" t="s">
        <v>514</v>
      </c>
      <c r="L230" t="s">
        <v>2092</v>
      </c>
      <c r="M230" t="s">
        <v>2093</v>
      </c>
      <c r="N230" t="s">
        <v>39</v>
      </c>
      <c r="O230">
        <v>12</v>
      </c>
      <c r="P230" t="s">
        <v>40</v>
      </c>
      <c r="Q230" t="s">
        <v>101</v>
      </c>
      <c r="R230" t="s">
        <v>2094</v>
      </c>
      <c r="S230" s="1">
        <v>45457</v>
      </c>
      <c r="T230" t="s">
        <v>43</v>
      </c>
      <c r="U230" t="s">
        <v>2095</v>
      </c>
      <c r="V230" t="s">
        <v>2096</v>
      </c>
      <c r="W230" t="s">
        <v>2097</v>
      </c>
      <c r="X230">
        <v>2044</v>
      </c>
      <c r="Y230">
        <v>7</v>
      </c>
      <c r="Z230">
        <v>5723.2000000000007</v>
      </c>
      <c r="AA230" t="s">
        <v>2093</v>
      </c>
      <c r="AB230" t="s">
        <v>2093</v>
      </c>
      <c r="AC230">
        <v>10</v>
      </c>
      <c r="AD230" t="s">
        <v>87</v>
      </c>
      <c r="AF230" t="s">
        <v>87</v>
      </c>
      <c r="AG230" t="s">
        <v>2093</v>
      </c>
    </row>
    <row r="231" spans="1:33" x14ac:dyDescent="0.3">
      <c r="A231" t="s">
        <v>47</v>
      </c>
      <c r="B231" t="s">
        <v>985</v>
      </c>
      <c r="C231" t="s">
        <v>49</v>
      </c>
      <c r="D231" t="s">
        <v>109</v>
      </c>
      <c r="E231" t="s">
        <v>1608</v>
      </c>
      <c r="F231" t="s">
        <v>2098</v>
      </c>
      <c r="G231" t="s">
        <v>96</v>
      </c>
      <c r="H231" s="1">
        <v>44784</v>
      </c>
      <c r="I231">
        <v>1400</v>
      </c>
      <c r="J231" t="s">
        <v>2099</v>
      </c>
      <c r="K231" t="s">
        <v>1643</v>
      </c>
      <c r="L231" t="s">
        <v>2100</v>
      </c>
      <c r="M231" t="s">
        <v>2101</v>
      </c>
      <c r="N231" t="s">
        <v>57</v>
      </c>
      <c r="O231">
        <v>10</v>
      </c>
      <c r="P231" t="s">
        <v>73</v>
      </c>
      <c r="Q231" t="s">
        <v>101</v>
      </c>
      <c r="R231" t="s">
        <v>2102</v>
      </c>
      <c r="S231" s="1">
        <v>45461</v>
      </c>
      <c r="T231" t="s">
        <v>43</v>
      </c>
      <c r="U231" t="s">
        <v>2103</v>
      </c>
      <c r="V231" t="s">
        <v>2104</v>
      </c>
      <c r="W231" t="s">
        <v>2105</v>
      </c>
      <c r="X231">
        <v>1882</v>
      </c>
      <c r="Y231">
        <v>4</v>
      </c>
      <c r="Z231">
        <v>3011.2000000000003</v>
      </c>
      <c r="AA231" t="s">
        <v>2101</v>
      </c>
      <c r="AB231" t="s">
        <v>2101</v>
      </c>
      <c r="AC231">
        <v>11</v>
      </c>
      <c r="AE231" t="s">
        <v>37</v>
      </c>
      <c r="AF231" t="s">
        <v>37</v>
      </c>
      <c r="AG231" t="s">
        <v>2101</v>
      </c>
    </row>
    <row r="232" spans="1:33" x14ac:dyDescent="0.3">
      <c r="A232" t="s">
        <v>47</v>
      </c>
      <c r="B232" t="s">
        <v>64</v>
      </c>
      <c r="C232" t="s">
        <v>49</v>
      </c>
      <c r="D232" t="s">
        <v>677</v>
      </c>
      <c r="E232" t="s">
        <v>814</v>
      </c>
      <c r="F232" t="s">
        <v>2106</v>
      </c>
      <c r="G232" t="s">
        <v>33</v>
      </c>
      <c r="H232" s="1">
        <v>43932</v>
      </c>
      <c r="I232">
        <v>1100</v>
      </c>
      <c r="J232" t="s">
        <v>2107</v>
      </c>
      <c r="K232" t="s">
        <v>150</v>
      </c>
      <c r="L232" t="s">
        <v>2108</v>
      </c>
      <c r="M232" t="s">
        <v>2109</v>
      </c>
      <c r="N232" t="s">
        <v>72</v>
      </c>
      <c r="O232">
        <v>10</v>
      </c>
      <c r="P232" t="s">
        <v>40</v>
      </c>
      <c r="Q232" t="s">
        <v>58</v>
      </c>
      <c r="R232" t="s">
        <v>2110</v>
      </c>
      <c r="S232" s="1">
        <v>45558</v>
      </c>
      <c r="T232" t="s">
        <v>214</v>
      </c>
      <c r="U232" t="s">
        <v>2111</v>
      </c>
      <c r="V232" t="s">
        <v>2112</v>
      </c>
      <c r="W232" t="s">
        <v>2113</v>
      </c>
      <c r="X232">
        <v>2086</v>
      </c>
      <c r="Y232">
        <v>4</v>
      </c>
      <c r="Z232">
        <v>3337.6000000000004</v>
      </c>
      <c r="AA232" t="s">
        <v>2109</v>
      </c>
      <c r="AB232" t="s">
        <v>2109</v>
      </c>
      <c r="AC232">
        <v>10</v>
      </c>
      <c r="AD232" t="s">
        <v>87</v>
      </c>
      <c r="AF232" t="s">
        <v>87</v>
      </c>
      <c r="AG232" t="s">
        <v>2109</v>
      </c>
    </row>
    <row r="233" spans="1:33" x14ac:dyDescent="0.3">
      <c r="A233" t="s">
        <v>107</v>
      </c>
      <c r="B233" t="s">
        <v>229</v>
      </c>
      <c r="C233" t="s">
        <v>29</v>
      </c>
      <c r="D233" t="s">
        <v>81</v>
      </c>
      <c r="E233" t="s">
        <v>1608</v>
      </c>
      <c r="F233" t="s">
        <v>2114</v>
      </c>
      <c r="G233" t="s">
        <v>33</v>
      </c>
      <c r="H233" s="1">
        <v>44757</v>
      </c>
      <c r="I233">
        <v>1100</v>
      </c>
      <c r="J233" t="s">
        <v>2115</v>
      </c>
      <c r="K233" t="s">
        <v>1260</v>
      </c>
      <c r="L233" t="s">
        <v>2116</v>
      </c>
      <c r="M233" t="s">
        <v>2117</v>
      </c>
      <c r="N233" t="s">
        <v>39</v>
      </c>
      <c r="O233">
        <v>5</v>
      </c>
      <c r="P233" t="s">
        <v>73</v>
      </c>
      <c r="Q233" t="s">
        <v>58</v>
      </c>
      <c r="R233" t="s">
        <v>2118</v>
      </c>
      <c r="S233" s="1">
        <v>45602</v>
      </c>
      <c r="T233" t="s">
        <v>165</v>
      </c>
      <c r="U233" t="s">
        <v>2119</v>
      </c>
      <c r="V233" t="s">
        <v>2120</v>
      </c>
      <c r="W233" t="s">
        <v>2121</v>
      </c>
      <c r="X233">
        <v>2537</v>
      </c>
      <c r="Y233">
        <v>2</v>
      </c>
      <c r="Z233">
        <v>2029.6000000000001</v>
      </c>
      <c r="AA233" t="s">
        <v>2117</v>
      </c>
      <c r="AB233" t="s">
        <v>2117</v>
      </c>
      <c r="AC233">
        <v>10</v>
      </c>
      <c r="AD233" t="s">
        <v>87</v>
      </c>
      <c r="AF233" t="s">
        <v>87</v>
      </c>
      <c r="AG233" t="s">
        <v>2117</v>
      </c>
    </row>
    <row r="234" spans="1:33" x14ac:dyDescent="0.3">
      <c r="A234" t="s">
        <v>121</v>
      </c>
      <c r="B234" t="s">
        <v>920</v>
      </c>
      <c r="C234" t="s">
        <v>80</v>
      </c>
      <c r="D234" t="s">
        <v>81</v>
      </c>
      <c r="E234" t="s">
        <v>1683</v>
      </c>
      <c r="F234" t="s">
        <v>2122</v>
      </c>
      <c r="G234" t="s">
        <v>96</v>
      </c>
      <c r="H234" s="1">
        <v>45608</v>
      </c>
      <c r="I234">
        <v>800</v>
      </c>
      <c r="J234" t="s">
        <v>2123</v>
      </c>
      <c r="K234" t="s">
        <v>1686</v>
      </c>
      <c r="L234" t="s">
        <v>2124</v>
      </c>
      <c r="M234" t="s">
        <v>2125</v>
      </c>
      <c r="N234" t="s">
        <v>57</v>
      </c>
      <c r="O234">
        <v>8</v>
      </c>
      <c r="P234" t="s">
        <v>40</v>
      </c>
      <c r="Q234" t="s">
        <v>41</v>
      </c>
      <c r="R234" t="s">
        <v>2126</v>
      </c>
      <c r="S234" s="1">
        <v>45355</v>
      </c>
      <c r="T234" t="s">
        <v>258</v>
      </c>
      <c r="U234" t="s">
        <v>2127</v>
      </c>
      <c r="V234" t="s">
        <v>2128</v>
      </c>
      <c r="W234" t="s">
        <v>2129</v>
      </c>
      <c r="X234">
        <v>1735</v>
      </c>
      <c r="Y234">
        <v>2</v>
      </c>
      <c r="Z234">
        <v>1388</v>
      </c>
      <c r="AA234" t="s">
        <v>2125</v>
      </c>
      <c r="AB234" t="s">
        <v>2125</v>
      </c>
      <c r="AC234">
        <v>11</v>
      </c>
      <c r="AE234" t="s">
        <v>37</v>
      </c>
      <c r="AF234" t="s">
        <v>37</v>
      </c>
      <c r="AG234" t="s">
        <v>2125</v>
      </c>
    </row>
    <row r="235" spans="1:33" x14ac:dyDescent="0.3">
      <c r="A235" t="s">
        <v>93</v>
      </c>
      <c r="B235" t="s">
        <v>450</v>
      </c>
      <c r="C235" t="s">
        <v>49</v>
      </c>
      <c r="D235" t="s">
        <v>50</v>
      </c>
      <c r="E235" t="s">
        <v>371</v>
      </c>
      <c r="F235" t="s">
        <v>2130</v>
      </c>
      <c r="G235" t="s">
        <v>96</v>
      </c>
      <c r="H235" s="1">
        <v>43852</v>
      </c>
      <c r="I235">
        <v>800</v>
      </c>
      <c r="J235" t="s">
        <v>2131</v>
      </c>
      <c r="K235" t="s">
        <v>796</v>
      </c>
      <c r="L235" t="s">
        <v>2132</v>
      </c>
      <c r="M235" t="s">
        <v>2133</v>
      </c>
      <c r="N235" t="s">
        <v>72</v>
      </c>
      <c r="O235">
        <v>8</v>
      </c>
      <c r="P235" t="s">
        <v>40</v>
      </c>
      <c r="Q235" t="s">
        <v>58</v>
      </c>
      <c r="R235" t="s">
        <v>2134</v>
      </c>
      <c r="S235" s="1">
        <v>45533</v>
      </c>
      <c r="T235" t="s">
        <v>201</v>
      </c>
      <c r="U235" t="s">
        <v>2135</v>
      </c>
      <c r="V235" t="s">
        <v>2136</v>
      </c>
      <c r="W235" t="s">
        <v>2137</v>
      </c>
      <c r="X235">
        <v>1679</v>
      </c>
      <c r="Y235">
        <v>8</v>
      </c>
      <c r="Z235">
        <v>5372.8</v>
      </c>
      <c r="AA235" t="s">
        <v>2133</v>
      </c>
      <c r="AB235" t="s">
        <v>2133</v>
      </c>
      <c r="AC235">
        <v>10</v>
      </c>
      <c r="AD235" t="s">
        <v>87</v>
      </c>
      <c r="AF235" t="s">
        <v>87</v>
      </c>
      <c r="AG235" t="s">
        <v>2133</v>
      </c>
    </row>
    <row r="236" spans="1:33" x14ac:dyDescent="0.3">
      <c r="A236" t="s">
        <v>93</v>
      </c>
      <c r="B236" t="s">
        <v>390</v>
      </c>
      <c r="C236" t="s">
        <v>80</v>
      </c>
      <c r="D236" t="s">
        <v>81</v>
      </c>
      <c r="E236" t="s">
        <v>1168</v>
      </c>
      <c r="F236" t="s">
        <v>2138</v>
      </c>
      <c r="G236" t="s">
        <v>33</v>
      </c>
      <c r="H236" s="1">
        <v>45134</v>
      </c>
      <c r="I236">
        <v>1400</v>
      </c>
      <c r="J236" t="s">
        <v>2139</v>
      </c>
      <c r="K236" t="s">
        <v>787</v>
      </c>
      <c r="L236" t="s">
        <v>2140</v>
      </c>
      <c r="M236" t="s">
        <v>2141</v>
      </c>
      <c r="N236" t="s">
        <v>72</v>
      </c>
      <c r="O236">
        <v>9</v>
      </c>
      <c r="P236" t="s">
        <v>73</v>
      </c>
      <c r="Q236" t="s">
        <v>58</v>
      </c>
      <c r="R236" t="s">
        <v>2142</v>
      </c>
      <c r="S236" s="1">
        <v>45592</v>
      </c>
      <c r="T236" t="s">
        <v>177</v>
      </c>
      <c r="U236" t="s">
        <v>2143</v>
      </c>
      <c r="V236" t="s">
        <v>2144</v>
      </c>
      <c r="W236" t="s">
        <v>2145</v>
      </c>
      <c r="X236">
        <v>1266</v>
      </c>
      <c r="Y236">
        <v>8</v>
      </c>
      <c r="Z236">
        <v>4051.2000000000003</v>
      </c>
      <c r="AA236" t="s">
        <v>2141</v>
      </c>
      <c r="AB236" t="s">
        <v>2141</v>
      </c>
      <c r="AC236">
        <v>10</v>
      </c>
      <c r="AD236" t="s">
        <v>87</v>
      </c>
      <c r="AF236" t="s">
        <v>87</v>
      </c>
      <c r="AG236" t="s">
        <v>2141</v>
      </c>
    </row>
    <row r="237" spans="1:33" x14ac:dyDescent="0.3">
      <c r="A237" t="s">
        <v>27</v>
      </c>
      <c r="B237" t="s">
        <v>568</v>
      </c>
      <c r="C237" t="s">
        <v>80</v>
      </c>
      <c r="D237" t="s">
        <v>65</v>
      </c>
      <c r="E237" t="s">
        <v>750</v>
      </c>
      <c r="F237" t="s">
        <v>2146</v>
      </c>
      <c r="G237" t="s">
        <v>33</v>
      </c>
      <c r="H237" s="1">
        <v>43858</v>
      </c>
      <c r="I237">
        <v>950</v>
      </c>
      <c r="J237" t="s">
        <v>2147</v>
      </c>
      <c r="K237" t="s">
        <v>266</v>
      </c>
      <c r="L237" t="s">
        <v>2148</v>
      </c>
      <c r="M237" t="s">
        <v>2149</v>
      </c>
      <c r="N237" t="s">
        <v>57</v>
      </c>
      <c r="O237">
        <v>12</v>
      </c>
      <c r="P237" t="s">
        <v>73</v>
      </c>
      <c r="Q237" t="s">
        <v>101</v>
      </c>
      <c r="R237" t="s">
        <v>2150</v>
      </c>
      <c r="S237" s="1">
        <v>45482</v>
      </c>
      <c r="T237" t="s">
        <v>103</v>
      </c>
      <c r="U237" t="s">
        <v>2151</v>
      </c>
      <c r="V237" t="s">
        <v>2152</v>
      </c>
      <c r="W237" t="s">
        <v>1117</v>
      </c>
      <c r="X237">
        <v>2131</v>
      </c>
      <c r="Y237">
        <v>6</v>
      </c>
      <c r="Z237">
        <v>5114.4000000000015</v>
      </c>
      <c r="AA237" t="s">
        <v>2149</v>
      </c>
      <c r="AB237" t="s">
        <v>2149</v>
      </c>
      <c r="AC237">
        <v>10</v>
      </c>
      <c r="AE237" t="s">
        <v>37</v>
      </c>
      <c r="AF237" t="s">
        <v>37</v>
      </c>
      <c r="AG237" t="s">
        <v>2149</v>
      </c>
    </row>
    <row r="238" spans="1:33" x14ac:dyDescent="0.3">
      <c r="A238" t="s">
        <v>133</v>
      </c>
      <c r="B238" t="s">
        <v>182</v>
      </c>
      <c r="C238" t="s">
        <v>80</v>
      </c>
      <c r="D238" t="s">
        <v>50</v>
      </c>
      <c r="E238" t="s">
        <v>2153</v>
      </c>
      <c r="F238" t="s">
        <v>2154</v>
      </c>
      <c r="G238" t="s">
        <v>96</v>
      </c>
      <c r="H238" s="1">
        <v>43993</v>
      </c>
      <c r="I238">
        <v>950</v>
      </c>
      <c r="J238" t="s">
        <v>2155</v>
      </c>
      <c r="K238" t="s">
        <v>1749</v>
      </c>
      <c r="L238" t="s">
        <v>2156</v>
      </c>
      <c r="M238" t="s">
        <v>2157</v>
      </c>
      <c r="N238" t="s">
        <v>57</v>
      </c>
      <c r="O238">
        <v>11</v>
      </c>
      <c r="P238" t="s">
        <v>73</v>
      </c>
      <c r="Q238" t="s">
        <v>74</v>
      </c>
      <c r="R238" t="s">
        <v>2158</v>
      </c>
      <c r="S238" s="1">
        <v>45564</v>
      </c>
      <c r="T238" t="s">
        <v>214</v>
      </c>
      <c r="U238" t="s">
        <v>2159</v>
      </c>
      <c r="V238" t="s">
        <v>2160</v>
      </c>
      <c r="W238" t="s">
        <v>2161</v>
      </c>
      <c r="X238">
        <v>1725</v>
      </c>
      <c r="Y238">
        <v>6</v>
      </c>
      <c r="Z238">
        <v>4140</v>
      </c>
      <c r="AA238" t="s">
        <v>2157</v>
      </c>
      <c r="AB238" t="s">
        <v>2157</v>
      </c>
      <c r="AC238">
        <v>10</v>
      </c>
      <c r="AE238" t="s">
        <v>37</v>
      </c>
      <c r="AF238" t="s">
        <v>37</v>
      </c>
      <c r="AG238" t="s">
        <v>2157</v>
      </c>
    </row>
    <row r="239" spans="1:33" x14ac:dyDescent="0.3">
      <c r="A239" t="s">
        <v>133</v>
      </c>
      <c r="B239" t="s">
        <v>262</v>
      </c>
      <c r="C239" t="s">
        <v>80</v>
      </c>
      <c r="D239" t="s">
        <v>30</v>
      </c>
      <c r="E239" t="s">
        <v>841</v>
      </c>
      <c r="F239" t="s">
        <v>2162</v>
      </c>
      <c r="G239" t="s">
        <v>33</v>
      </c>
      <c r="H239" s="1">
        <v>44781</v>
      </c>
      <c r="I239">
        <v>1000</v>
      </c>
      <c r="J239" t="s">
        <v>2163</v>
      </c>
      <c r="K239" t="s">
        <v>1052</v>
      </c>
      <c r="L239" t="s">
        <v>2164</v>
      </c>
      <c r="M239" t="s">
        <v>2165</v>
      </c>
      <c r="N239" t="s">
        <v>39</v>
      </c>
      <c r="O239">
        <v>11</v>
      </c>
      <c r="P239" t="s">
        <v>73</v>
      </c>
      <c r="Q239" t="s">
        <v>41</v>
      </c>
      <c r="R239" t="s">
        <v>2166</v>
      </c>
      <c r="S239" s="1">
        <v>45492</v>
      </c>
      <c r="T239" t="s">
        <v>103</v>
      </c>
      <c r="U239" t="s">
        <v>2167</v>
      </c>
      <c r="V239" t="s">
        <v>2168</v>
      </c>
      <c r="W239" t="s">
        <v>2169</v>
      </c>
      <c r="X239">
        <v>1681</v>
      </c>
      <c r="Y239">
        <v>3</v>
      </c>
      <c r="Z239">
        <v>2017.2</v>
      </c>
      <c r="AA239" t="s">
        <v>2165</v>
      </c>
      <c r="AB239" t="s">
        <v>2165</v>
      </c>
      <c r="AC239">
        <v>11</v>
      </c>
      <c r="AE239" t="s">
        <v>37</v>
      </c>
      <c r="AF239" t="s">
        <v>37</v>
      </c>
      <c r="AG239" t="s">
        <v>2165</v>
      </c>
    </row>
    <row r="240" spans="1:33" x14ac:dyDescent="0.3">
      <c r="A240" t="s">
        <v>181</v>
      </c>
      <c r="B240" t="s">
        <v>108</v>
      </c>
      <c r="C240" t="s">
        <v>29</v>
      </c>
      <c r="D240" t="s">
        <v>370</v>
      </c>
      <c r="E240" t="s">
        <v>1917</v>
      </c>
      <c r="F240" t="s">
        <v>2170</v>
      </c>
      <c r="G240" t="s">
        <v>96</v>
      </c>
      <c r="H240" s="1">
        <v>44623</v>
      </c>
      <c r="I240">
        <v>1400</v>
      </c>
      <c r="J240" t="s">
        <v>2171</v>
      </c>
      <c r="K240" t="s">
        <v>245</v>
      </c>
      <c r="L240" t="s">
        <v>2172</v>
      </c>
      <c r="M240" t="s">
        <v>2173</v>
      </c>
      <c r="N240" t="s">
        <v>72</v>
      </c>
      <c r="O240">
        <v>15</v>
      </c>
      <c r="P240" t="s">
        <v>73</v>
      </c>
      <c r="Q240" t="s">
        <v>41</v>
      </c>
      <c r="R240" t="s">
        <v>2174</v>
      </c>
      <c r="S240" s="1">
        <v>45586</v>
      </c>
      <c r="T240" t="s">
        <v>177</v>
      </c>
      <c r="U240" t="s">
        <v>2175</v>
      </c>
      <c r="V240" t="s">
        <v>2176</v>
      </c>
      <c r="W240" t="s">
        <v>974</v>
      </c>
      <c r="X240">
        <v>1879</v>
      </c>
      <c r="Y240">
        <v>4</v>
      </c>
      <c r="Z240">
        <v>3006.4</v>
      </c>
      <c r="AA240" t="s">
        <v>2173</v>
      </c>
      <c r="AB240" t="s">
        <v>2173</v>
      </c>
      <c r="AC240">
        <v>10</v>
      </c>
      <c r="AE240" t="s">
        <v>37</v>
      </c>
      <c r="AF240" t="s">
        <v>37</v>
      </c>
      <c r="AG240" t="s">
        <v>2173</v>
      </c>
    </row>
    <row r="241" spans="1:33" x14ac:dyDescent="0.3">
      <c r="A241" t="s">
        <v>181</v>
      </c>
      <c r="B241" t="s">
        <v>803</v>
      </c>
      <c r="C241" t="s">
        <v>80</v>
      </c>
      <c r="D241" t="s">
        <v>30</v>
      </c>
      <c r="E241" t="s">
        <v>31</v>
      </c>
      <c r="F241" t="s">
        <v>2177</v>
      </c>
      <c r="G241" t="s">
        <v>33</v>
      </c>
      <c r="H241" s="1">
        <v>44194</v>
      </c>
      <c r="I241">
        <v>1200</v>
      </c>
      <c r="J241" t="s">
        <v>2178</v>
      </c>
      <c r="K241" t="s">
        <v>989</v>
      </c>
      <c r="L241" t="s">
        <v>2179</v>
      </c>
      <c r="M241" t="s">
        <v>2180</v>
      </c>
      <c r="N241" t="s">
        <v>72</v>
      </c>
      <c r="O241">
        <v>13</v>
      </c>
      <c r="P241" t="s">
        <v>73</v>
      </c>
      <c r="Q241" t="s">
        <v>74</v>
      </c>
      <c r="R241" t="s">
        <v>2181</v>
      </c>
      <c r="S241" s="1">
        <v>45502</v>
      </c>
      <c r="T241" t="s">
        <v>103</v>
      </c>
      <c r="U241" t="s">
        <v>2182</v>
      </c>
      <c r="V241" t="s">
        <v>2183</v>
      </c>
      <c r="W241" t="s">
        <v>2184</v>
      </c>
      <c r="X241">
        <v>2624</v>
      </c>
      <c r="Y241">
        <v>8</v>
      </c>
      <c r="Z241">
        <v>8396.8000000000011</v>
      </c>
      <c r="AA241" t="s">
        <v>2180</v>
      </c>
      <c r="AB241" t="s">
        <v>2180</v>
      </c>
      <c r="AC241">
        <v>11</v>
      </c>
      <c r="AE241" t="s">
        <v>37</v>
      </c>
      <c r="AF241" t="s">
        <v>37</v>
      </c>
      <c r="AG241" t="s">
        <v>2180</v>
      </c>
    </row>
    <row r="242" spans="1:33" x14ac:dyDescent="0.3">
      <c r="A242" t="s">
        <v>107</v>
      </c>
      <c r="B242" t="s">
        <v>568</v>
      </c>
      <c r="C242" t="s">
        <v>49</v>
      </c>
      <c r="D242" t="s">
        <v>50</v>
      </c>
      <c r="E242" t="s">
        <v>358</v>
      </c>
      <c r="F242" t="s">
        <v>2185</v>
      </c>
      <c r="G242" t="s">
        <v>33</v>
      </c>
      <c r="H242" s="1">
        <v>44104</v>
      </c>
      <c r="I242">
        <v>1100</v>
      </c>
      <c r="J242" t="s">
        <v>2186</v>
      </c>
      <c r="K242" t="s">
        <v>923</v>
      </c>
      <c r="L242" t="s">
        <v>2187</v>
      </c>
      <c r="M242" t="s">
        <v>2188</v>
      </c>
      <c r="N242" t="s">
        <v>116</v>
      </c>
      <c r="O242">
        <v>10</v>
      </c>
      <c r="P242" t="s">
        <v>73</v>
      </c>
      <c r="Q242" t="s">
        <v>101</v>
      </c>
      <c r="R242" t="s">
        <v>2189</v>
      </c>
      <c r="S242" s="1">
        <v>45534</v>
      </c>
      <c r="T242" t="s">
        <v>201</v>
      </c>
      <c r="U242" t="s">
        <v>2190</v>
      </c>
      <c r="V242" t="s">
        <v>2191</v>
      </c>
      <c r="W242" t="s">
        <v>2192</v>
      </c>
      <c r="X242">
        <v>871</v>
      </c>
      <c r="Y242">
        <v>4</v>
      </c>
      <c r="Z242">
        <v>1393.6000000000001</v>
      </c>
      <c r="AA242" t="s">
        <v>2188</v>
      </c>
      <c r="AB242" t="s">
        <v>2188</v>
      </c>
      <c r="AC242">
        <v>10</v>
      </c>
      <c r="AE242" t="s">
        <v>37</v>
      </c>
      <c r="AF242" t="s">
        <v>37</v>
      </c>
      <c r="AG242" t="s">
        <v>2188</v>
      </c>
    </row>
    <row r="243" spans="1:33" x14ac:dyDescent="0.3">
      <c r="A243" t="s">
        <v>181</v>
      </c>
      <c r="B243" t="s">
        <v>229</v>
      </c>
      <c r="C243" t="s">
        <v>80</v>
      </c>
      <c r="D243" t="s">
        <v>65</v>
      </c>
      <c r="E243" t="s">
        <v>1168</v>
      </c>
      <c r="F243" t="s">
        <v>2193</v>
      </c>
      <c r="G243" t="s">
        <v>33</v>
      </c>
      <c r="H243" s="1">
        <v>44569</v>
      </c>
      <c r="I243">
        <v>1400</v>
      </c>
      <c r="J243" t="s">
        <v>2194</v>
      </c>
      <c r="K243" t="s">
        <v>835</v>
      </c>
      <c r="L243" t="s">
        <v>2195</v>
      </c>
      <c r="M243" t="s">
        <v>2196</v>
      </c>
      <c r="N243" t="s">
        <v>57</v>
      </c>
      <c r="O243">
        <v>15</v>
      </c>
      <c r="P243" t="s">
        <v>73</v>
      </c>
      <c r="Q243" t="s">
        <v>58</v>
      </c>
      <c r="R243" t="s">
        <v>2197</v>
      </c>
      <c r="S243" s="1">
        <v>45389</v>
      </c>
      <c r="T243" t="s">
        <v>60</v>
      </c>
      <c r="U243" t="s">
        <v>2198</v>
      </c>
      <c r="V243" t="s">
        <v>2199</v>
      </c>
      <c r="W243" t="s">
        <v>1802</v>
      </c>
      <c r="X243">
        <v>1757</v>
      </c>
      <c r="Y243">
        <v>3</v>
      </c>
      <c r="Z243">
        <v>2108.4</v>
      </c>
      <c r="AA243" t="s">
        <v>2196</v>
      </c>
      <c r="AB243" t="s">
        <v>2196</v>
      </c>
      <c r="AC243">
        <v>10</v>
      </c>
      <c r="AE243" t="s">
        <v>37</v>
      </c>
      <c r="AF243" t="s">
        <v>37</v>
      </c>
      <c r="AG243" t="s">
        <v>2196</v>
      </c>
    </row>
    <row r="244" spans="1:33" x14ac:dyDescent="0.3">
      <c r="A244" t="s">
        <v>121</v>
      </c>
      <c r="B244" t="s">
        <v>229</v>
      </c>
      <c r="C244" t="s">
        <v>29</v>
      </c>
      <c r="D244" t="s">
        <v>50</v>
      </c>
      <c r="E244" t="s">
        <v>31</v>
      </c>
      <c r="F244" t="s">
        <v>2200</v>
      </c>
      <c r="G244" t="s">
        <v>96</v>
      </c>
      <c r="H244" s="1">
        <v>45118</v>
      </c>
      <c r="I244">
        <v>1300</v>
      </c>
      <c r="J244" t="s">
        <v>2201</v>
      </c>
      <c r="K244" t="s">
        <v>989</v>
      </c>
      <c r="L244" t="s">
        <v>2202</v>
      </c>
      <c r="M244" t="s">
        <v>2203</v>
      </c>
      <c r="N244" t="s">
        <v>57</v>
      </c>
      <c r="O244">
        <v>7</v>
      </c>
      <c r="P244" t="s">
        <v>73</v>
      </c>
      <c r="Q244" t="s">
        <v>74</v>
      </c>
      <c r="R244" t="s">
        <v>2204</v>
      </c>
      <c r="S244" s="1">
        <v>45319</v>
      </c>
      <c r="T244" t="s">
        <v>141</v>
      </c>
      <c r="U244" t="s">
        <v>2205</v>
      </c>
      <c r="V244" t="s">
        <v>2206</v>
      </c>
      <c r="W244" t="s">
        <v>539</v>
      </c>
      <c r="X244">
        <v>798</v>
      </c>
      <c r="Y244">
        <v>2</v>
      </c>
      <c r="Z244">
        <v>638.40000000000009</v>
      </c>
      <c r="AA244" t="s">
        <v>2203</v>
      </c>
      <c r="AB244" t="s">
        <v>2203</v>
      </c>
      <c r="AC244">
        <v>10</v>
      </c>
      <c r="AE244" t="s">
        <v>37</v>
      </c>
      <c r="AF244" t="s">
        <v>37</v>
      </c>
      <c r="AG244" t="s">
        <v>2203</v>
      </c>
    </row>
    <row r="245" spans="1:33" x14ac:dyDescent="0.3">
      <c r="A245" t="s">
        <v>121</v>
      </c>
      <c r="B245" t="s">
        <v>946</v>
      </c>
      <c r="C245" t="s">
        <v>80</v>
      </c>
      <c r="D245" t="s">
        <v>677</v>
      </c>
      <c r="E245" t="s">
        <v>596</v>
      </c>
      <c r="F245" t="s">
        <v>2207</v>
      </c>
      <c r="G245" t="s">
        <v>33</v>
      </c>
      <c r="H245" s="1">
        <v>43851</v>
      </c>
      <c r="I245">
        <v>1400</v>
      </c>
      <c r="J245" t="s">
        <v>2208</v>
      </c>
      <c r="K245" t="s">
        <v>796</v>
      </c>
      <c r="L245" t="s">
        <v>2209</v>
      </c>
      <c r="M245" t="s">
        <v>2210</v>
      </c>
      <c r="N245" t="s">
        <v>39</v>
      </c>
      <c r="O245">
        <v>15</v>
      </c>
      <c r="P245" t="s">
        <v>40</v>
      </c>
      <c r="Q245" t="s">
        <v>41</v>
      </c>
      <c r="R245" t="s">
        <v>2211</v>
      </c>
      <c r="S245" s="1">
        <v>45363</v>
      </c>
      <c r="T245" t="s">
        <v>258</v>
      </c>
      <c r="U245" t="s">
        <v>2212</v>
      </c>
      <c r="V245" t="s">
        <v>2213</v>
      </c>
      <c r="W245" t="s">
        <v>2214</v>
      </c>
      <c r="X245">
        <v>2389</v>
      </c>
      <c r="Y245">
        <v>8</v>
      </c>
      <c r="Z245">
        <v>7644.8</v>
      </c>
      <c r="AA245" t="s">
        <v>2210</v>
      </c>
      <c r="AB245" t="s">
        <v>2210</v>
      </c>
      <c r="AC245">
        <v>10</v>
      </c>
      <c r="AE245" t="s">
        <v>37</v>
      </c>
      <c r="AF245" t="s">
        <v>37</v>
      </c>
      <c r="AG245" t="s">
        <v>2210</v>
      </c>
    </row>
    <row r="246" spans="1:33" x14ac:dyDescent="0.3">
      <c r="A246" t="s">
        <v>27</v>
      </c>
      <c r="B246" t="s">
        <v>145</v>
      </c>
      <c r="C246" t="s">
        <v>80</v>
      </c>
      <c r="D246" t="s">
        <v>219</v>
      </c>
      <c r="E246" t="s">
        <v>2215</v>
      </c>
      <c r="F246" t="s">
        <v>2216</v>
      </c>
      <c r="G246" t="s">
        <v>33</v>
      </c>
      <c r="H246" s="1">
        <v>44773</v>
      </c>
      <c r="I246">
        <v>1400</v>
      </c>
      <c r="J246" t="s">
        <v>2217</v>
      </c>
      <c r="K246" t="s">
        <v>361</v>
      </c>
      <c r="L246" t="s">
        <v>2218</v>
      </c>
      <c r="M246" t="s">
        <v>2219</v>
      </c>
      <c r="N246" t="s">
        <v>72</v>
      </c>
      <c r="O246">
        <v>13</v>
      </c>
      <c r="P246" t="s">
        <v>73</v>
      </c>
      <c r="Q246" t="s">
        <v>41</v>
      </c>
      <c r="R246" t="s">
        <v>2220</v>
      </c>
      <c r="S246" s="1">
        <v>45452</v>
      </c>
      <c r="T246" t="s">
        <v>43</v>
      </c>
      <c r="U246" t="s">
        <v>2221</v>
      </c>
      <c r="V246" t="s">
        <v>2222</v>
      </c>
      <c r="W246" t="s">
        <v>2223</v>
      </c>
      <c r="X246">
        <v>2919</v>
      </c>
      <c r="Y246">
        <v>4</v>
      </c>
      <c r="Z246">
        <v>4670.4000000000005</v>
      </c>
      <c r="AA246" t="s">
        <v>2219</v>
      </c>
      <c r="AB246" t="s">
        <v>2219</v>
      </c>
      <c r="AC246">
        <v>10</v>
      </c>
      <c r="AE246" t="s">
        <v>37</v>
      </c>
      <c r="AF246" t="s">
        <v>37</v>
      </c>
      <c r="AG246" t="s">
        <v>2219</v>
      </c>
    </row>
    <row r="247" spans="1:33" x14ac:dyDescent="0.3">
      <c r="A247" t="s">
        <v>133</v>
      </c>
      <c r="B247" t="s">
        <v>157</v>
      </c>
      <c r="C247" t="s">
        <v>29</v>
      </c>
      <c r="D247" t="s">
        <v>50</v>
      </c>
      <c r="E247" t="s">
        <v>122</v>
      </c>
      <c r="F247" t="s">
        <v>2224</v>
      </c>
      <c r="G247" t="s">
        <v>96</v>
      </c>
      <c r="H247" s="1">
        <v>45261</v>
      </c>
      <c r="I247">
        <v>1300</v>
      </c>
      <c r="J247" t="s">
        <v>2225</v>
      </c>
      <c r="K247" t="s">
        <v>1153</v>
      </c>
      <c r="L247" t="s">
        <v>2226</v>
      </c>
      <c r="M247" t="s">
        <v>2227</v>
      </c>
      <c r="N247" t="s">
        <v>39</v>
      </c>
      <c r="O247">
        <v>3</v>
      </c>
      <c r="P247" t="s">
        <v>73</v>
      </c>
      <c r="Q247" t="s">
        <v>74</v>
      </c>
      <c r="R247" t="s">
        <v>2228</v>
      </c>
      <c r="S247" s="1">
        <v>45384</v>
      </c>
      <c r="T247" t="s">
        <v>60</v>
      </c>
      <c r="U247" t="s">
        <v>2229</v>
      </c>
      <c r="V247" t="s">
        <v>2230</v>
      </c>
      <c r="W247" t="s">
        <v>1241</v>
      </c>
      <c r="X247">
        <v>920</v>
      </c>
      <c r="Y247">
        <v>6</v>
      </c>
      <c r="Z247">
        <v>2208</v>
      </c>
      <c r="AA247" t="s">
        <v>2227</v>
      </c>
      <c r="AB247" t="s">
        <v>2227</v>
      </c>
      <c r="AC247">
        <v>10</v>
      </c>
      <c r="AE247" t="s">
        <v>37</v>
      </c>
      <c r="AF247" t="s">
        <v>37</v>
      </c>
      <c r="AG247" t="s">
        <v>2227</v>
      </c>
    </row>
    <row r="248" spans="1:33" x14ac:dyDescent="0.3">
      <c r="A248" t="s">
        <v>107</v>
      </c>
      <c r="B248" t="s">
        <v>64</v>
      </c>
      <c r="C248" t="s">
        <v>80</v>
      </c>
      <c r="D248" t="s">
        <v>146</v>
      </c>
      <c r="E248" t="s">
        <v>1092</v>
      </c>
      <c r="F248" t="s">
        <v>2231</v>
      </c>
      <c r="G248" t="s">
        <v>33</v>
      </c>
      <c r="H248" s="1">
        <v>45234</v>
      </c>
      <c r="I248">
        <v>950</v>
      </c>
      <c r="J248" t="s">
        <v>2232</v>
      </c>
      <c r="K248" t="s">
        <v>743</v>
      </c>
      <c r="L248" t="s">
        <v>2233</v>
      </c>
      <c r="M248" t="s">
        <v>2234</v>
      </c>
      <c r="N248" t="s">
        <v>116</v>
      </c>
      <c r="O248">
        <v>17</v>
      </c>
      <c r="P248" t="s">
        <v>40</v>
      </c>
      <c r="Q248" t="s">
        <v>58</v>
      </c>
      <c r="R248" t="s">
        <v>2235</v>
      </c>
      <c r="S248" s="1">
        <v>45611</v>
      </c>
      <c r="T248" t="s">
        <v>165</v>
      </c>
      <c r="U248" t="s">
        <v>2236</v>
      </c>
      <c r="V248" t="s">
        <v>2237</v>
      </c>
      <c r="W248" t="s">
        <v>292</v>
      </c>
      <c r="X248">
        <v>2329</v>
      </c>
      <c r="Y248">
        <v>3</v>
      </c>
      <c r="Z248">
        <v>2794.8</v>
      </c>
      <c r="AA248" t="s">
        <v>2234</v>
      </c>
      <c r="AB248" t="s">
        <v>2234</v>
      </c>
      <c r="AC248">
        <v>10</v>
      </c>
      <c r="AD248" t="s">
        <v>87</v>
      </c>
      <c r="AF248" t="s">
        <v>87</v>
      </c>
      <c r="AG248" t="s">
        <v>2234</v>
      </c>
    </row>
    <row r="249" spans="1:33" x14ac:dyDescent="0.3">
      <c r="A249" t="s">
        <v>93</v>
      </c>
      <c r="B249" t="s">
        <v>240</v>
      </c>
      <c r="C249" t="s">
        <v>29</v>
      </c>
      <c r="D249" t="s">
        <v>50</v>
      </c>
      <c r="E249" t="s">
        <v>1683</v>
      </c>
      <c r="F249" t="s">
        <v>2238</v>
      </c>
      <c r="G249" t="s">
        <v>33</v>
      </c>
      <c r="H249" s="1">
        <v>45432</v>
      </c>
      <c r="I249">
        <v>1200</v>
      </c>
      <c r="J249" t="s">
        <v>2239</v>
      </c>
      <c r="K249" t="s">
        <v>137</v>
      </c>
      <c r="L249" t="s">
        <v>2240</v>
      </c>
      <c r="M249" t="s">
        <v>2241</v>
      </c>
      <c r="N249" t="s">
        <v>39</v>
      </c>
      <c r="O249">
        <v>3</v>
      </c>
      <c r="P249" t="s">
        <v>73</v>
      </c>
      <c r="Q249" t="s">
        <v>58</v>
      </c>
      <c r="R249" t="s">
        <v>2242</v>
      </c>
      <c r="S249" s="1">
        <v>45573</v>
      </c>
      <c r="T249" t="s">
        <v>177</v>
      </c>
      <c r="U249" t="s">
        <v>2243</v>
      </c>
      <c r="V249" t="s">
        <v>2244</v>
      </c>
      <c r="W249" t="s">
        <v>2245</v>
      </c>
      <c r="X249">
        <v>2122</v>
      </c>
      <c r="Y249">
        <v>2</v>
      </c>
      <c r="Z249">
        <v>1697.6000000000001</v>
      </c>
      <c r="AA249" t="s">
        <v>2241</v>
      </c>
      <c r="AB249" t="s">
        <v>2241</v>
      </c>
      <c r="AC249">
        <v>10</v>
      </c>
      <c r="AD249" t="s">
        <v>87</v>
      </c>
      <c r="AF249" t="s">
        <v>87</v>
      </c>
      <c r="AG249" t="s">
        <v>2241</v>
      </c>
    </row>
    <row r="250" spans="1:33" x14ac:dyDescent="0.3">
      <c r="A250" t="s">
        <v>107</v>
      </c>
      <c r="B250" t="s">
        <v>411</v>
      </c>
      <c r="C250" t="s">
        <v>49</v>
      </c>
      <c r="D250" t="s">
        <v>219</v>
      </c>
      <c r="E250" t="s">
        <v>431</v>
      </c>
      <c r="F250" t="s">
        <v>2246</v>
      </c>
      <c r="G250" t="s">
        <v>33</v>
      </c>
      <c r="H250" s="1">
        <v>44819</v>
      </c>
      <c r="I250">
        <v>1000</v>
      </c>
      <c r="J250" t="s">
        <v>2247</v>
      </c>
      <c r="K250" t="s">
        <v>743</v>
      </c>
      <c r="L250" t="s">
        <v>2248</v>
      </c>
      <c r="M250" t="s">
        <v>2249</v>
      </c>
      <c r="N250" t="s">
        <v>57</v>
      </c>
      <c r="O250">
        <v>20</v>
      </c>
      <c r="P250" t="s">
        <v>40</v>
      </c>
      <c r="Q250" t="s">
        <v>58</v>
      </c>
      <c r="R250" t="s">
        <v>2250</v>
      </c>
      <c r="S250" s="1">
        <v>45579</v>
      </c>
      <c r="T250" t="s">
        <v>177</v>
      </c>
      <c r="U250" t="s">
        <v>2251</v>
      </c>
      <c r="V250" t="s">
        <v>2252</v>
      </c>
      <c r="W250" t="s">
        <v>2253</v>
      </c>
      <c r="X250">
        <v>2801</v>
      </c>
      <c r="Y250">
        <v>5</v>
      </c>
      <c r="Z250">
        <v>5602</v>
      </c>
      <c r="AA250" t="s">
        <v>2249</v>
      </c>
      <c r="AB250" t="s">
        <v>2249</v>
      </c>
      <c r="AC250">
        <v>10</v>
      </c>
      <c r="AE250" t="s">
        <v>37</v>
      </c>
      <c r="AF250" t="s">
        <v>37</v>
      </c>
      <c r="AG250" t="s">
        <v>2249</v>
      </c>
    </row>
    <row r="251" spans="1:33" x14ac:dyDescent="0.3">
      <c r="A251" t="s">
        <v>107</v>
      </c>
      <c r="B251" t="s">
        <v>946</v>
      </c>
      <c r="C251" t="s">
        <v>80</v>
      </c>
      <c r="D251" t="s">
        <v>81</v>
      </c>
      <c r="E251" t="s">
        <v>431</v>
      </c>
      <c r="F251" t="s">
        <v>2254</v>
      </c>
      <c r="G251" t="s">
        <v>33</v>
      </c>
      <c r="H251" s="1">
        <v>45448</v>
      </c>
      <c r="I251">
        <v>1400</v>
      </c>
      <c r="J251" t="s">
        <v>2255</v>
      </c>
      <c r="K251" t="s">
        <v>1302</v>
      </c>
      <c r="L251" t="s">
        <v>2256</v>
      </c>
      <c r="M251" t="s">
        <v>2257</v>
      </c>
      <c r="N251" t="s">
        <v>57</v>
      </c>
      <c r="O251">
        <v>7</v>
      </c>
      <c r="P251" t="s">
        <v>73</v>
      </c>
      <c r="Q251" t="s">
        <v>58</v>
      </c>
      <c r="R251" t="s">
        <v>2258</v>
      </c>
      <c r="S251" s="1">
        <v>45617</v>
      </c>
      <c r="T251" t="s">
        <v>165</v>
      </c>
      <c r="U251" t="s">
        <v>2259</v>
      </c>
      <c r="V251" t="s">
        <v>2260</v>
      </c>
      <c r="W251" t="s">
        <v>2065</v>
      </c>
      <c r="X251">
        <v>2129</v>
      </c>
      <c r="Y251">
        <v>3</v>
      </c>
      <c r="Z251">
        <v>2554.8000000000002</v>
      </c>
      <c r="AA251" t="s">
        <v>2257</v>
      </c>
      <c r="AB251" t="s">
        <v>2257</v>
      </c>
      <c r="AC251">
        <v>11</v>
      </c>
      <c r="AE251" t="s">
        <v>37</v>
      </c>
      <c r="AF251" t="s">
        <v>37</v>
      </c>
      <c r="AG251" t="s">
        <v>2257</v>
      </c>
    </row>
    <row r="252" spans="1:33" x14ac:dyDescent="0.3">
      <c r="A252" t="s">
        <v>121</v>
      </c>
      <c r="B252" t="s">
        <v>28</v>
      </c>
      <c r="C252" t="s">
        <v>80</v>
      </c>
      <c r="D252" t="s">
        <v>219</v>
      </c>
      <c r="E252" t="s">
        <v>975</v>
      </c>
      <c r="F252" t="s">
        <v>2261</v>
      </c>
      <c r="G252" t="s">
        <v>96</v>
      </c>
      <c r="H252" s="1">
        <v>44196</v>
      </c>
      <c r="I252">
        <v>1300</v>
      </c>
      <c r="J252" t="s">
        <v>2262</v>
      </c>
      <c r="K252" t="s">
        <v>725</v>
      </c>
      <c r="L252" t="s">
        <v>2263</v>
      </c>
      <c r="M252" t="s">
        <v>2264</v>
      </c>
      <c r="N252" t="s">
        <v>39</v>
      </c>
      <c r="O252">
        <v>7</v>
      </c>
      <c r="P252" t="s">
        <v>40</v>
      </c>
      <c r="Q252" t="s">
        <v>41</v>
      </c>
      <c r="R252" t="s">
        <v>2265</v>
      </c>
      <c r="S252" s="1">
        <v>45592</v>
      </c>
      <c r="T252" t="s">
        <v>177</v>
      </c>
      <c r="U252" t="s">
        <v>2266</v>
      </c>
      <c r="V252" t="s">
        <v>2267</v>
      </c>
      <c r="W252" t="s">
        <v>2268</v>
      </c>
      <c r="X252">
        <v>2152</v>
      </c>
      <c r="Y252">
        <v>1</v>
      </c>
      <c r="Z252">
        <v>860.80000000000007</v>
      </c>
      <c r="AA252" t="s">
        <v>2264</v>
      </c>
      <c r="AB252" t="s">
        <v>2264</v>
      </c>
      <c r="AC252">
        <v>10</v>
      </c>
      <c r="AE252" t="s">
        <v>37</v>
      </c>
      <c r="AF252" t="s">
        <v>37</v>
      </c>
      <c r="AG252" t="s">
        <v>2264</v>
      </c>
    </row>
    <row r="253" spans="1:33" x14ac:dyDescent="0.3">
      <c r="A253" t="s">
        <v>107</v>
      </c>
      <c r="B253" t="s">
        <v>1128</v>
      </c>
      <c r="C253" t="s">
        <v>80</v>
      </c>
      <c r="D253" t="s">
        <v>677</v>
      </c>
      <c r="E253" t="s">
        <v>273</v>
      </c>
      <c r="F253" t="s">
        <v>2269</v>
      </c>
      <c r="G253" t="s">
        <v>96</v>
      </c>
      <c r="H253" s="1">
        <v>45559</v>
      </c>
      <c r="I253">
        <v>1000</v>
      </c>
      <c r="J253" t="s">
        <v>1820</v>
      </c>
      <c r="K253" t="s">
        <v>1643</v>
      </c>
      <c r="L253" t="s">
        <v>2270</v>
      </c>
      <c r="M253" t="s">
        <v>2271</v>
      </c>
      <c r="N253" t="s">
        <v>72</v>
      </c>
      <c r="O253">
        <v>20</v>
      </c>
      <c r="P253" t="s">
        <v>40</v>
      </c>
      <c r="Q253" t="s">
        <v>101</v>
      </c>
      <c r="R253" t="s">
        <v>2272</v>
      </c>
      <c r="S253" s="1">
        <v>45493</v>
      </c>
      <c r="T253" t="s">
        <v>103</v>
      </c>
      <c r="U253" t="s">
        <v>2273</v>
      </c>
      <c r="V253" t="s">
        <v>2274</v>
      </c>
      <c r="W253" t="s">
        <v>2275</v>
      </c>
      <c r="X253">
        <v>1289</v>
      </c>
      <c r="Y253">
        <v>3</v>
      </c>
      <c r="Z253">
        <v>1546.8000000000002</v>
      </c>
      <c r="AA253" t="s">
        <v>2271</v>
      </c>
      <c r="AB253" t="s">
        <v>2271</v>
      </c>
      <c r="AC253">
        <v>10</v>
      </c>
      <c r="AE253" t="s">
        <v>37</v>
      </c>
      <c r="AF253" t="s">
        <v>37</v>
      </c>
      <c r="AG253" t="s">
        <v>2271</v>
      </c>
    </row>
    <row r="254" spans="1:33" x14ac:dyDescent="0.3">
      <c r="A254" t="s">
        <v>181</v>
      </c>
      <c r="B254" t="s">
        <v>510</v>
      </c>
      <c r="C254" t="s">
        <v>29</v>
      </c>
      <c r="D254" t="s">
        <v>206</v>
      </c>
      <c r="E254" t="s">
        <v>170</v>
      </c>
      <c r="F254" t="s">
        <v>2276</v>
      </c>
      <c r="G254" t="s">
        <v>96</v>
      </c>
      <c r="H254" s="1">
        <v>44177</v>
      </c>
      <c r="I254">
        <v>950</v>
      </c>
      <c r="J254" t="s">
        <v>2277</v>
      </c>
      <c r="K254" t="s">
        <v>307</v>
      </c>
      <c r="L254" t="s">
        <v>2278</v>
      </c>
      <c r="M254" t="s">
        <v>2279</v>
      </c>
      <c r="N254" t="s">
        <v>72</v>
      </c>
      <c r="O254">
        <v>12</v>
      </c>
      <c r="P254" t="s">
        <v>40</v>
      </c>
      <c r="Q254" t="s">
        <v>101</v>
      </c>
      <c r="R254" t="s">
        <v>2280</v>
      </c>
      <c r="S254" s="1">
        <v>45322</v>
      </c>
      <c r="T254" t="s">
        <v>141</v>
      </c>
      <c r="U254" t="s">
        <v>2281</v>
      </c>
      <c r="V254" t="s">
        <v>2282</v>
      </c>
      <c r="W254" t="s">
        <v>2283</v>
      </c>
      <c r="X254">
        <v>2202</v>
      </c>
      <c r="Y254">
        <v>8</v>
      </c>
      <c r="Z254">
        <v>7046.4000000000015</v>
      </c>
      <c r="AA254" t="s">
        <v>2279</v>
      </c>
      <c r="AB254" t="s">
        <v>2279</v>
      </c>
      <c r="AC254">
        <v>10</v>
      </c>
      <c r="AE254" t="s">
        <v>37</v>
      </c>
      <c r="AF254" t="s">
        <v>37</v>
      </c>
      <c r="AG254" t="s">
        <v>2279</v>
      </c>
    </row>
    <row r="255" spans="1:33" x14ac:dyDescent="0.3">
      <c r="A255" t="s">
        <v>336</v>
      </c>
      <c r="B255" t="s">
        <v>169</v>
      </c>
      <c r="C255" t="s">
        <v>49</v>
      </c>
      <c r="D255" t="s">
        <v>81</v>
      </c>
      <c r="E255" t="s">
        <v>832</v>
      </c>
      <c r="F255" t="s">
        <v>2284</v>
      </c>
      <c r="G255" t="s">
        <v>33</v>
      </c>
      <c r="H255" s="1">
        <v>45307</v>
      </c>
      <c r="I255">
        <v>950</v>
      </c>
      <c r="J255" t="s">
        <v>2285</v>
      </c>
      <c r="K255" t="s">
        <v>2286</v>
      </c>
      <c r="L255" t="s">
        <v>2287</v>
      </c>
      <c r="M255" t="s">
        <v>2288</v>
      </c>
      <c r="N255" t="s">
        <v>57</v>
      </c>
      <c r="O255">
        <v>17</v>
      </c>
      <c r="P255" t="s">
        <v>73</v>
      </c>
      <c r="Q255" t="s">
        <v>58</v>
      </c>
      <c r="R255" t="s">
        <v>2289</v>
      </c>
      <c r="S255" s="1">
        <v>45511</v>
      </c>
      <c r="T255" t="s">
        <v>201</v>
      </c>
      <c r="U255" t="s">
        <v>2290</v>
      </c>
      <c r="V255" t="s">
        <v>2291</v>
      </c>
      <c r="W255" t="s">
        <v>2292</v>
      </c>
      <c r="X255">
        <v>2438</v>
      </c>
      <c r="Y255">
        <v>1</v>
      </c>
      <c r="Z255">
        <v>975.2</v>
      </c>
      <c r="AA255" t="s">
        <v>2288</v>
      </c>
      <c r="AB255" t="s">
        <v>2288</v>
      </c>
      <c r="AC255">
        <v>10</v>
      </c>
      <c r="AD255" t="s">
        <v>87</v>
      </c>
      <c r="AF255" t="s">
        <v>87</v>
      </c>
      <c r="AG255" t="s">
        <v>2288</v>
      </c>
    </row>
    <row r="256" spans="1:33" x14ac:dyDescent="0.3">
      <c r="A256" t="s">
        <v>47</v>
      </c>
      <c r="B256" t="s">
        <v>558</v>
      </c>
      <c r="C256" t="s">
        <v>80</v>
      </c>
      <c r="D256" t="s">
        <v>50</v>
      </c>
      <c r="E256" t="s">
        <v>521</v>
      </c>
      <c r="F256" t="s">
        <v>2293</v>
      </c>
      <c r="G256" t="s">
        <v>96</v>
      </c>
      <c r="H256" s="1">
        <v>44590</v>
      </c>
      <c r="I256">
        <v>1400</v>
      </c>
      <c r="J256" t="s">
        <v>2294</v>
      </c>
      <c r="K256" t="s">
        <v>2295</v>
      </c>
      <c r="L256" t="s">
        <v>2296</v>
      </c>
      <c r="M256" t="s">
        <v>2297</v>
      </c>
      <c r="N256" t="s">
        <v>72</v>
      </c>
      <c r="O256">
        <v>10</v>
      </c>
      <c r="P256" t="s">
        <v>40</v>
      </c>
      <c r="Q256" t="s">
        <v>41</v>
      </c>
      <c r="R256" t="s">
        <v>2298</v>
      </c>
      <c r="S256" s="1">
        <v>45523</v>
      </c>
      <c r="T256" t="s">
        <v>201</v>
      </c>
      <c r="U256" t="s">
        <v>2299</v>
      </c>
      <c r="V256" t="s">
        <v>2300</v>
      </c>
      <c r="W256" t="s">
        <v>2301</v>
      </c>
      <c r="X256">
        <v>2194</v>
      </c>
      <c r="Y256">
        <v>4</v>
      </c>
      <c r="Z256">
        <v>3510.4</v>
      </c>
      <c r="AA256" t="s">
        <v>2297</v>
      </c>
      <c r="AB256" t="s">
        <v>2297</v>
      </c>
      <c r="AC256">
        <v>11</v>
      </c>
      <c r="AE256" t="s">
        <v>37</v>
      </c>
      <c r="AF256" t="s">
        <v>37</v>
      </c>
      <c r="AG256" t="s">
        <v>2297</v>
      </c>
    </row>
    <row r="257" spans="1:33" x14ac:dyDescent="0.3">
      <c r="A257" t="s">
        <v>107</v>
      </c>
      <c r="B257" t="s">
        <v>193</v>
      </c>
      <c r="C257" t="s">
        <v>29</v>
      </c>
      <c r="D257" t="s">
        <v>65</v>
      </c>
      <c r="E257" t="s">
        <v>207</v>
      </c>
      <c r="F257" t="s">
        <v>2302</v>
      </c>
      <c r="G257" t="s">
        <v>96</v>
      </c>
      <c r="H257" s="1">
        <v>44997</v>
      </c>
      <c r="I257">
        <v>1200</v>
      </c>
      <c r="J257" t="s">
        <v>2303</v>
      </c>
      <c r="K257" t="s">
        <v>222</v>
      </c>
      <c r="L257" t="s">
        <v>2304</v>
      </c>
      <c r="M257" t="s">
        <v>2305</v>
      </c>
      <c r="N257" t="s">
        <v>57</v>
      </c>
      <c r="O257">
        <v>10</v>
      </c>
      <c r="P257" t="s">
        <v>73</v>
      </c>
      <c r="Q257" t="s">
        <v>101</v>
      </c>
      <c r="R257" t="s">
        <v>2306</v>
      </c>
      <c r="S257" s="1">
        <v>45341</v>
      </c>
      <c r="T257" t="s">
        <v>321</v>
      </c>
      <c r="U257" t="s">
        <v>2307</v>
      </c>
      <c r="V257" t="s">
        <v>2308</v>
      </c>
      <c r="W257" t="s">
        <v>2309</v>
      </c>
      <c r="X257">
        <v>2334</v>
      </c>
      <c r="Y257">
        <v>8</v>
      </c>
      <c r="Z257">
        <v>7468.8</v>
      </c>
      <c r="AA257" t="s">
        <v>2305</v>
      </c>
      <c r="AB257" t="s">
        <v>2305</v>
      </c>
      <c r="AC257">
        <v>10</v>
      </c>
      <c r="AE257" t="s">
        <v>37</v>
      </c>
      <c r="AF257" t="s">
        <v>37</v>
      </c>
      <c r="AG257" t="s">
        <v>2305</v>
      </c>
    </row>
    <row r="258" spans="1:33" x14ac:dyDescent="0.3">
      <c r="A258" t="s">
        <v>27</v>
      </c>
      <c r="B258" t="s">
        <v>1128</v>
      </c>
      <c r="C258" t="s">
        <v>29</v>
      </c>
      <c r="D258" t="s">
        <v>219</v>
      </c>
      <c r="E258" t="s">
        <v>451</v>
      </c>
      <c r="F258" t="s">
        <v>2310</v>
      </c>
      <c r="G258" t="s">
        <v>33</v>
      </c>
      <c r="H258" s="1">
        <v>44064</v>
      </c>
      <c r="I258">
        <v>950</v>
      </c>
      <c r="J258" t="s">
        <v>2311</v>
      </c>
      <c r="K258" t="s">
        <v>914</v>
      </c>
      <c r="L258" t="s">
        <v>2312</v>
      </c>
      <c r="M258" t="s">
        <v>2313</v>
      </c>
      <c r="N258" t="s">
        <v>116</v>
      </c>
      <c r="O258">
        <v>20</v>
      </c>
      <c r="P258" t="s">
        <v>73</v>
      </c>
      <c r="Q258" t="s">
        <v>58</v>
      </c>
      <c r="R258" t="s">
        <v>2314</v>
      </c>
      <c r="S258" s="1">
        <v>45440</v>
      </c>
      <c r="T258" t="s">
        <v>129</v>
      </c>
      <c r="U258" t="s">
        <v>2315</v>
      </c>
      <c r="V258" t="s">
        <v>2316</v>
      </c>
      <c r="W258" t="s">
        <v>2317</v>
      </c>
      <c r="X258">
        <v>1082</v>
      </c>
      <c r="Y258">
        <v>6</v>
      </c>
      <c r="Z258">
        <v>2596.8000000000002</v>
      </c>
      <c r="AA258" t="s">
        <v>2313</v>
      </c>
      <c r="AB258" t="s">
        <v>2313</v>
      </c>
      <c r="AC258">
        <v>10</v>
      </c>
      <c r="AD258" t="s">
        <v>87</v>
      </c>
      <c r="AF258" t="s">
        <v>87</v>
      </c>
      <c r="AG258" t="s">
        <v>2313</v>
      </c>
    </row>
    <row r="259" spans="1:33" x14ac:dyDescent="0.3">
      <c r="A259" t="s">
        <v>181</v>
      </c>
      <c r="B259" t="s">
        <v>48</v>
      </c>
      <c r="C259" t="s">
        <v>29</v>
      </c>
      <c r="D259" t="s">
        <v>206</v>
      </c>
      <c r="E259" t="s">
        <v>868</v>
      </c>
      <c r="F259" t="s">
        <v>2318</v>
      </c>
      <c r="G259" t="s">
        <v>96</v>
      </c>
      <c r="H259" s="1">
        <v>45609</v>
      </c>
      <c r="I259">
        <v>1100</v>
      </c>
      <c r="J259" t="s">
        <v>2319</v>
      </c>
      <c r="K259" t="s">
        <v>1477</v>
      </c>
      <c r="L259" t="s">
        <v>2320</v>
      </c>
      <c r="M259" t="s">
        <v>2321</v>
      </c>
      <c r="N259" t="s">
        <v>39</v>
      </c>
      <c r="O259">
        <v>10</v>
      </c>
      <c r="P259" t="s">
        <v>73</v>
      </c>
      <c r="Q259" t="s">
        <v>58</v>
      </c>
      <c r="R259" t="s">
        <v>2322</v>
      </c>
      <c r="S259" s="1">
        <v>45360</v>
      </c>
      <c r="T259" t="s">
        <v>258</v>
      </c>
      <c r="U259" t="s">
        <v>2323</v>
      </c>
      <c r="V259" t="s">
        <v>2324</v>
      </c>
      <c r="W259" t="s">
        <v>966</v>
      </c>
      <c r="X259">
        <v>2201</v>
      </c>
      <c r="Y259">
        <v>5</v>
      </c>
      <c r="Z259">
        <v>4402</v>
      </c>
      <c r="AA259" t="s">
        <v>2321</v>
      </c>
      <c r="AB259" t="s">
        <v>2321</v>
      </c>
      <c r="AC259">
        <v>10</v>
      </c>
      <c r="AE259" t="s">
        <v>37</v>
      </c>
      <c r="AF259" t="s">
        <v>37</v>
      </c>
      <c r="AG259" t="s">
        <v>2321</v>
      </c>
    </row>
    <row r="260" spans="1:33" x14ac:dyDescent="0.3">
      <c r="A260" t="s">
        <v>93</v>
      </c>
      <c r="B260" t="s">
        <v>470</v>
      </c>
      <c r="C260" t="s">
        <v>49</v>
      </c>
      <c r="D260" t="s">
        <v>206</v>
      </c>
      <c r="E260" t="s">
        <v>31</v>
      </c>
      <c r="F260" t="s">
        <v>2325</v>
      </c>
      <c r="G260" t="s">
        <v>33</v>
      </c>
      <c r="H260" s="1">
        <v>44835</v>
      </c>
      <c r="I260">
        <v>950</v>
      </c>
      <c r="J260" t="s">
        <v>2326</v>
      </c>
      <c r="K260" t="s">
        <v>137</v>
      </c>
      <c r="L260" t="s">
        <v>2327</v>
      </c>
      <c r="M260" t="s">
        <v>2328</v>
      </c>
      <c r="N260" t="s">
        <v>57</v>
      </c>
      <c r="O260">
        <v>16</v>
      </c>
      <c r="P260" t="s">
        <v>40</v>
      </c>
      <c r="Q260" t="s">
        <v>41</v>
      </c>
      <c r="R260" t="s">
        <v>2329</v>
      </c>
      <c r="S260" s="1">
        <v>45337</v>
      </c>
      <c r="T260" t="s">
        <v>321</v>
      </c>
      <c r="U260" t="s">
        <v>2330</v>
      </c>
      <c r="V260" t="s">
        <v>2331</v>
      </c>
      <c r="W260" t="s">
        <v>1957</v>
      </c>
      <c r="X260">
        <v>780</v>
      </c>
      <c r="Y260">
        <v>6</v>
      </c>
      <c r="Z260">
        <v>1872</v>
      </c>
      <c r="AA260" t="s">
        <v>2328</v>
      </c>
      <c r="AB260" t="s">
        <v>2328</v>
      </c>
      <c r="AC260">
        <v>10</v>
      </c>
      <c r="AE260" t="s">
        <v>37</v>
      </c>
      <c r="AF260" t="s">
        <v>37</v>
      </c>
      <c r="AG260" t="s">
        <v>2328</v>
      </c>
    </row>
    <row r="261" spans="1:33" x14ac:dyDescent="0.3">
      <c r="A261" t="s">
        <v>121</v>
      </c>
      <c r="B261" t="s">
        <v>731</v>
      </c>
      <c r="C261" t="s">
        <v>49</v>
      </c>
      <c r="D261" t="s">
        <v>241</v>
      </c>
      <c r="E261" t="s">
        <v>273</v>
      </c>
      <c r="F261" t="s">
        <v>2332</v>
      </c>
      <c r="G261" t="s">
        <v>33</v>
      </c>
      <c r="H261" s="1">
        <v>44989</v>
      </c>
      <c r="I261">
        <v>1200</v>
      </c>
      <c r="J261" t="s">
        <v>2333</v>
      </c>
      <c r="K261" t="s">
        <v>950</v>
      </c>
      <c r="L261" t="s">
        <v>2334</v>
      </c>
      <c r="M261" t="s">
        <v>2335</v>
      </c>
      <c r="N261" t="s">
        <v>57</v>
      </c>
      <c r="O261">
        <v>11</v>
      </c>
      <c r="P261" t="s">
        <v>73</v>
      </c>
      <c r="Q261" t="s">
        <v>101</v>
      </c>
      <c r="R261" t="s">
        <v>2336</v>
      </c>
      <c r="S261" s="1">
        <v>45324</v>
      </c>
      <c r="T261" t="s">
        <v>321</v>
      </c>
      <c r="U261" t="s">
        <v>2337</v>
      </c>
      <c r="V261" t="s">
        <v>2338</v>
      </c>
      <c r="W261" t="s">
        <v>2339</v>
      </c>
      <c r="X261">
        <v>1690</v>
      </c>
      <c r="Y261">
        <v>1</v>
      </c>
      <c r="Z261">
        <v>676</v>
      </c>
      <c r="AA261" t="s">
        <v>2335</v>
      </c>
      <c r="AB261" t="s">
        <v>2335</v>
      </c>
      <c r="AC261">
        <v>10</v>
      </c>
      <c r="AE261" t="s">
        <v>37</v>
      </c>
      <c r="AF261" t="s">
        <v>37</v>
      </c>
      <c r="AG261" t="s">
        <v>2335</v>
      </c>
    </row>
    <row r="262" spans="1:33" x14ac:dyDescent="0.3">
      <c r="A262" t="s">
        <v>107</v>
      </c>
      <c r="B262" t="s">
        <v>568</v>
      </c>
      <c r="C262" t="s">
        <v>29</v>
      </c>
      <c r="D262" t="s">
        <v>65</v>
      </c>
      <c r="E262" t="s">
        <v>481</v>
      </c>
      <c r="F262" t="s">
        <v>2340</v>
      </c>
      <c r="G262" t="s">
        <v>96</v>
      </c>
      <c r="H262" s="1">
        <v>45082</v>
      </c>
      <c r="I262">
        <v>1100</v>
      </c>
      <c r="J262" t="s">
        <v>2341</v>
      </c>
      <c r="K262" t="s">
        <v>978</v>
      </c>
      <c r="L262" t="s">
        <v>2342</v>
      </c>
      <c r="M262" t="s">
        <v>2343</v>
      </c>
      <c r="N262" t="s">
        <v>39</v>
      </c>
      <c r="O262">
        <v>12</v>
      </c>
      <c r="P262" t="s">
        <v>73</v>
      </c>
      <c r="Q262" t="s">
        <v>58</v>
      </c>
      <c r="R262" t="s">
        <v>2344</v>
      </c>
      <c r="S262" s="1">
        <v>45306</v>
      </c>
      <c r="T262" t="s">
        <v>141</v>
      </c>
      <c r="U262" t="s">
        <v>2345</v>
      </c>
      <c r="V262" t="s">
        <v>2346</v>
      </c>
      <c r="W262" t="s">
        <v>767</v>
      </c>
      <c r="X262">
        <v>2470</v>
      </c>
      <c r="Y262">
        <v>7</v>
      </c>
      <c r="Z262">
        <v>6916</v>
      </c>
      <c r="AA262" t="s">
        <v>2343</v>
      </c>
      <c r="AB262" t="s">
        <v>2343</v>
      </c>
      <c r="AC262">
        <v>10</v>
      </c>
      <c r="AD262" t="s">
        <v>87</v>
      </c>
      <c r="AF262" t="s">
        <v>87</v>
      </c>
      <c r="AG262" t="s">
        <v>2343</v>
      </c>
    </row>
    <row r="263" spans="1:33" x14ac:dyDescent="0.3">
      <c r="A263" t="s">
        <v>93</v>
      </c>
      <c r="B263" t="s">
        <v>240</v>
      </c>
      <c r="C263" t="s">
        <v>80</v>
      </c>
      <c r="D263" t="s">
        <v>65</v>
      </c>
      <c r="E263" t="s">
        <v>1067</v>
      </c>
      <c r="F263" t="s">
        <v>2347</v>
      </c>
      <c r="G263" t="s">
        <v>96</v>
      </c>
      <c r="H263" s="1">
        <v>44182</v>
      </c>
      <c r="I263">
        <v>1400</v>
      </c>
      <c r="J263" t="s">
        <v>2348</v>
      </c>
      <c r="K263" t="s">
        <v>98</v>
      </c>
      <c r="L263" t="s">
        <v>2349</v>
      </c>
      <c r="M263" t="s">
        <v>2350</v>
      </c>
      <c r="N263" t="s">
        <v>57</v>
      </c>
      <c r="O263">
        <v>19</v>
      </c>
      <c r="P263" t="s">
        <v>40</v>
      </c>
      <c r="Q263" t="s">
        <v>101</v>
      </c>
      <c r="R263" t="s">
        <v>2351</v>
      </c>
      <c r="S263" s="1">
        <v>45508</v>
      </c>
      <c r="T263" t="s">
        <v>201</v>
      </c>
      <c r="U263" t="s">
        <v>2352</v>
      </c>
      <c r="V263" t="s">
        <v>2353</v>
      </c>
      <c r="W263" t="s">
        <v>567</v>
      </c>
      <c r="X263">
        <v>1317</v>
      </c>
      <c r="Y263">
        <v>7</v>
      </c>
      <c r="Z263">
        <v>3687.6000000000004</v>
      </c>
      <c r="AA263" t="s">
        <v>2350</v>
      </c>
      <c r="AB263" t="s">
        <v>2350</v>
      </c>
      <c r="AC263">
        <v>10</v>
      </c>
      <c r="AE263" t="s">
        <v>37</v>
      </c>
      <c r="AF263" t="s">
        <v>37</v>
      </c>
      <c r="AG263" t="s">
        <v>2350</v>
      </c>
    </row>
    <row r="264" spans="1:33" x14ac:dyDescent="0.3">
      <c r="A264" t="s">
        <v>133</v>
      </c>
      <c r="B264" t="s">
        <v>650</v>
      </c>
      <c r="C264" t="s">
        <v>80</v>
      </c>
      <c r="D264" t="s">
        <v>30</v>
      </c>
      <c r="E264" t="s">
        <v>975</v>
      </c>
      <c r="F264" t="s">
        <v>2354</v>
      </c>
      <c r="G264" t="s">
        <v>33</v>
      </c>
      <c r="H264" s="1">
        <v>44895</v>
      </c>
      <c r="I264">
        <v>1300</v>
      </c>
      <c r="J264" t="s">
        <v>2355</v>
      </c>
      <c r="K264" t="s">
        <v>1359</v>
      </c>
      <c r="L264" t="s">
        <v>2356</v>
      </c>
      <c r="M264" t="s">
        <v>2357</v>
      </c>
      <c r="N264" t="s">
        <v>116</v>
      </c>
      <c r="O264">
        <v>15</v>
      </c>
      <c r="P264" t="s">
        <v>73</v>
      </c>
      <c r="Q264" t="s">
        <v>74</v>
      </c>
      <c r="R264" t="s">
        <v>2358</v>
      </c>
      <c r="S264" s="1">
        <v>45518</v>
      </c>
      <c r="T264" t="s">
        <v>201</v>
      </c>
      <c r="U264" t="s">
        <v>2359</v>
      </c>
      <c r="V264" t="s">
        <v>2360</v>
      </c>
      <c r="W264" t="s">
        <v>2361</v>
      </c>
      <c r="X264">
        <v>1431</v>
      </c>
      <c r="Y264">
        <v>4</v>
      </c>
      <c r="Z264">
        <v>2289.6</v>
      </c>
      <c r="AA264" t="s">
        <v>2357</v>
      </c>
      <c r="AB264" t="s">
        <v>2357</v>
      </c>
      <c r="AC264">
        <v>10</v>
      </c>
      <c r="AD264" t="s">
        <v>87</v>
      </c>
      <c r="AF264" t="s">
        <v>87</v>
      </c>
      <c r="AG264" t="s">
        <v>2357</v>
      </c>
    </row>
    <row r="265" spans="1:33" x14ac:dyDescent="0.3">
      <c r="A265" t="s">
        <v>133</v>
      </c>
      <c r="B265" t="s">
        <v>390</v>
      </c>
      <c r="C265" t="s">
        <v>80</v>
      </c>
      <c r="D265" t="s">
        <v>50</v>
      </c>
      <c r="E265" t="s">
        <v>1290</v>
      </c>
      <c r="F265" t="s">
        <v>2362</v>
      </c>
      <c r="G265" t="s">
        <v>96</v>
      </c>
      <c r="H265" s="1">
        <v>44929</v>
      </c>
      <c r="I265">
        <v>950</v>
      </c>
      <c r="J265" t="s">
        <v>2363</v>
      </c>
      <c r="K265" t="s">
        <v>680</v>
      </c>
      <c r="L265" t="s">
        <v>2364</v>
      </c>
      <c r="M265" t="s">
        <v>2365</v>
      </c>
      <c r="N265" t="s">
        <v>57</v>
      </c>
      <c r="O265">
        <v>8</v>
      </c>
      <c r="P265" t="s">
        <v>73</v>
      </c>
      <c r="Q265" t="s">
        <v>58</v>
      </c>
      <c r="R265" t="s">
        <v>2366</v>
      </c>
      <c r="S265" s="1">
        <v>45544</v>
      </c>
      <c r="T265" t="s">
        <v>214</v>
      </c>
      <c r="U265" t="s">
        <v>2367</v>
      </c>
      <c r="V265" t="s">
        <v>2368</v>
      </c>
      <c r="W265" t="s">
        <v>2065</v>
      </c>
      <c r="X265">
        <v>1053</v>
      </c>
      <c r="Y265">
        <v>2</v>
      </c>
      <c r="Z265">
        <v>842.40000000000009</v>
      </c>
      <c r="AA265" t="s">
        <v>2365</v>
      </c>
      <c r="AB265" t="s">
        <v>2365</v>
      </c>
      <c r="AC265">
        <v>10</v>
      </c>
      <c r="AD265" t="s">
        <v>87</v>
      </c>
      <c r="AF265" t="s">
        <v>87</v>
      </c>
      <c r="AG265" t="s">
        <v>2365</v>
      </c>
    </row>
    <row r="266" spans="1:33" x14ac:dyDescent="0.3">
      <c r="A266" t="s">
        <v>181</v>
      </c>
      <c r="B266" t="s">
        <v>411</v>
      </c>
      <c r="C266" t="s">
        <v>49</v>
      </c>
      <c r="D266" t="s">
        <v>241</v>
      </c>
      <c r="E266" t="s">
        <v>1560</v>
      </c>
      <c r="F266" t="s">
        <v>2369</v>
      </c>
      <c r="G266" t="s">
        <v>96</v>
      </c>
      <c r="H266" s="1">
        <v>44279</v>
      </c>
      <c r="I266">
        <v>1100</v>
      </c>
      <c r="J266" t="s">
        <v>2370</v>
      </c>
      <c r="K266" t="s">
        <v>1162</v>
      </c>
      <c r="L266" t="s">
        <v>2371</v>
      </c>
      <c r="M266" t="s">
        <v>2372</v>
      </c>
      <c r="N266" t="s">
        <v>57</v>
      </c>
      <c r="O266">
        <v>8</v>
      </c>
      <c r="P266" t="s">
        <v>73</v>
      </c>
      <c r="Q266" t="s">
        <v>41</v>
      </c>
      <c r="R266" t="s">
        <v>2373</v>
      </c>
      <c r="S266" s="1">
        <v>45433</v>
      </c>
      <c r="T266" t="s">
        <v>129</v>
      </c>
      <c r="U266" t="s">
        <v>2374</v>
      </c>
      <c r="V266" t="s">
        <v>2375</v>
      </c>
      <c r="W266" t="s">
        <v>2376</v>
      </c>
      <c r="X266">
        <v>1566</v>
      </c>
      <c r="Y266">
        <v>7</v>
      </c>
      <c r="Z266">
        <v>4384.8</v>
      </c>
      <c r="AA266" t="s">
        <v>2372</v>
      </c>
      <c r="AB266" t="s">
        <v>2372</v>
      </c>
      <c r="AC266">
        <v>10</v>
      </c>
      <c r="AD266" t="s">
        <v>87</v>
      </c>
      <c r="AF266" t="s">
        <v>87</v>
      </c>
      <c r="AG266" t="s">
        <v>2372</v>
      </c>
    </row>
    <row r="267" spans="1:33" x14ac:dyDescent="0.3">
      <c r="A267" t="s">
        <v>181</v>
      </c>
      <c r="B267" t="s">
        <v>470</v>
      </c>
      <c r="C267" t="s">
        <v>49</v>
      </c>
      <c r="D267" t="s">
        <v>65</v>
      </c>
      <c r="E267" t="s">
        <v>540</v>
      </c>
      <c r="F267" t="s">
        <v>2377</v>
      </c>
      <c r="G267" t="s">
        <v>33</v>
      </c>
      <c r="H267" s="1">
        <v>44712</v>
      </c>
      <c r="I267">
        <v>1100</v>
      </c>
      <c r="J267" t="s">
        <v>2378</v>
      </c>
      <c r="K267" t="s">
        <v>1302</v>
      </c>
      <c r="L267" t="s">
        <v>2379</v>
      </c>
      <c r="M267" t="s">
        <v>2380</v>
      </c>
      <c r="N267" t="s">
        <v>116</v>
      </c>
      <c r="O267">
        <v>17</v>
      </c>
      <c r="P267" t="s">
        <v>40</v>
      </c>
      <c r="Q267" t="s">
        <v>74</v>
      </c>
      <c r="R267" t="s">
        <v>2381</v>
      </c>
      <c r="S267" s="1">
        <v>45536</v>
      </c>
      <c r="T267" t="s">
        <v>214</v>
      </c>
      <c r="U267" t="s">
        <v>2382</v>
      </c>
      <c r="V267" t="s">
        <v>2383</v>
      </c>
      <c r="W267" t="s">
        <v>2384</v>
      </c>
      <c r="X267">
        <v>1102</v>
      </c>
      <c r="Y267">
        <v>4</v>
      </c>
      <c r="Z267">
        <v>1763.2</v>
      </c>
      <c r="AA267" t="s">
        <v>2380</v>
      </c>
      <c r="AB267" t="s">
        <v>2380</v>
      </c>
      <c r="AC267">
        <v>10</v>
      </c>
      <c r="AE267" t="s">
        <v>37</v>
      </c>
      <c r="AF267" t="s">
        <v>37</v>
      </c>
      <c r="AG267" t="s">
        <v>2380</v>
      </c>
    </row>
    <row r="268" spans="1:33" x14ac:dyDescent="0.3">
      <c r="A268" t="s">
        <v>93</v>
      </c>
      <c r="B268" t="s">
        <v>1128</v>
      </c>
      <c r="C268" t="s">
        <v>49</v>
      </c>
      <c r="D268" t="s">
        <v>677</v>
      </c>
      <c r="E268" t="s">
        <v>578</v>
      </c>
      <c r="F268" t="s">
        <v>2385</v>
      </c>
      <c r="G268" t="s">
        <v>96</v>
      </c>
      <c r="H268" s="1">
        <v>45350</v>
      </c>
      <c r="I268">
        <v>1000</v>
      </c>
      <c r="J268" t="s">
        <v>2386</v>
      </c>
      <c r="K268" t="s">
        <v>680</v>
      </c>
      <c r="L268" t="s">
        <v>2387</v>
      </c>
      <c r="M268" t="s">
        <v>2388</v>
      </c>
      <c r="N268" t="s">
        <v>72</v>
      </c>
      <c r="O268">
        <v>7</v>
      </c>
      <c r="P268" t="s">
        <v>73</v>
      </c>
      <c r="Q268" t="s">
        <v>41</v>
      </c>
      <c r="R268" t="s">
        <v>2389</v>
      </c>
      <c r="S268" s="1">
        <v>45404</v>
      </c>
      <c r="T268" t="s">
        <v>60</v>
      </c>
      <c r="U268" t="s">
        <v>2390</v>
      </c>
      <c r="V268" t="s">
        <v>2391</v>
      </c>
      <c r="W268" t="s">
        <v>2392</v>
      </c>
      <c r="X268">
        <v>2494</v>
      </c>
      <c r="Y268">
        <v>4</v>
      </c>
      <c r="Z268">
        <v>3990.4</v>
      </c>
      <c r="AA268" t="s">
        <v>2388</v>
      </c>
      <c r="AB268" t="s">
        <v>2388</v>
      </c>
      <c r="AC268">
        <v>10</v>
      </c>
      <c r="AD268" t="s">
        <v>87</v>
      </c>
      <c r="AF268" t="s">
        <v>87</v>
      </c>
      <c r="AG268" t="s">
        <v>2388</v>
      </c>
    </row>
    <row r="269" spans="1:33" x14ac:dyDescent="0.3">
      <c r="A269" t="s">
        <v>336</v>
      </c>
      <c r="B269" t="s">
        <v>325</v>
      </c>
      <c r="C269" t="s">
        <v>49</v>
      </c>
      <c r="D269" t="s">
        <v>146</v>
      </c>
      <c r="E269" t="s">
        <v>986</v>
      </c>
      <c r="F269" t="s">
        <v>2393</v>
      </c>
      <c r="G269" t="s">
        <v>96</v>
      </c>
      <c r="H269" s="1">
        <v>44183</v>
      </c>
      <c r="I269">
        <v>1000</v>
      </c>
      <c r="J269" t="s">
        <v>2394</v>
      </c>
      <c r="K269" t="s">
        <v>474</v>
      </c>
      <c r="L269" t="s">
        <v>2395</v>
      </c>
      <c r="M269" t="s">
        <v>2396</v>
      </c>
      <c r="N269" t="s">
        <v>116</v>
      </c>
      <c r="O269">
        <v>14</v>
      </c>
      <c r="P269" t="s">
        <v>73</v>
      </c>
      <c r="Q269" t="s">
        <v>58</v>
      </c>
      <c r="R269" t="s">
        <v>2397</v>
      </c>
      <c r="S269" s="1">
        <v>45373</v>
      </c>
      <c r="T269" t="s">
        <v>258</v>
      </c>
      <c r="U269" t="s">
        <v>2398</v>
      </c>
      <c r="V269" t="s">
        <v>2399</v>
      </c>
      <c r="W269" t="s">
        <v>722</v>
      </c>
      <c r="X269">
        <v>649</v>
      </c>
      <c r="Y269">
        <v>1</v>
      </c>
      <c r="Z269">
        <v>259.60000000000002</v>
      </c>
      <c r="AA269" t="s">
        <v>2396</v>
      </c>
      <c r="AB269" t="s">
        <v>2396</v>
      </c>
      <c r="AC269">
        <v>11</v>
      </c>
      <c r="AE269" t="s">
        <v>37</v>
      </c>
      <c r="AF269" t="s">
        <v>37</v>
      </c>
      <c r="AG269" t="s">
        <v>2396</v>
      </c>
    </row>
    <row r="270" spans="1:33" x14ac:dyDescent="0.3">
      <c r="A270" t="s">
        <v>27</v>
      </c>
      <c r="B270" t="s">
        <v>784</v>
      </c>
      <c r="C270" t="s">
        <v>49</v>
      </c>
      <c r="D270" t="s">
        <v>50</v>
      </c>
      <c r="E270" t="s">
        <v>194</v>
      </c>
      <c r="F270" t="s">
        <v>2400</v>
      </c>
      <c r="G270" t="s">
        <v>33</v>
      </c>
      <c r="H270" s="1">
        <v>45217</v>
      </c>
      <c r="I270">
        <v>1400</v>
      </c>
      <c r="J270" t="s">
        <v>2401</v>
      </c>
      <c r="K270" t="s">
        <v>186</v>
      </c>
      <c r="L270" t="s">
        <v>2402</v>
      </c>
      <c r="M270" t="s">
        <v>2403</v>
      </c>
      <c r="N270" t="s">
        <v>116</v>
      </c>
      <c r="O270">
        <v>11</v>
      </c>
      <c r="P270" t="s">
        <v>40</v>
      </c>
      <c r="Q270" t="s">
        <v>58</v>
      </c>
      <c r="R270" t="s">
        <v>2404</v>
      </c>
      <c r="S270" s="1">
        <v>45579</v>
      </c>
      <c r="T270" t="s">
        <v>177</v>
      </c>
      <c r="U270" t="s">
        <v>2405</v>
      </c>
      <c r="V270" t="s">
        <v>2406</v>
      </c>
      <c r="W270" t="s">
        <v>2407</v>
      </c>
      <c r="X270">
        <v>2287</v>
      </c>
      <c r="Y270">
        <v>6</v>
      </c>
      <c r="Z270">
        <v>5488.8</v>
      </c>
      <c r="AA270" t="s">
        <v>2403</v>
      </c>
      <c r="AB270" t="s">
        <v>2403</v>
      </c>
      <c r="AC270">
        <v>10</v>
      </c>
      <c r="AE270" t="s">
        <v>37</v>
      </c>
      <c r="AF270" t="s">
        <v>37</v>
      </c>
      <c r="AG270" t="s">
        <v>2403</v>
      </c>
    </row>
    <row r="271" spans="1:33" x14ac:dyDescent="0.3">
      <c r="A271" t="s">
        <v>107</v>
      </c>
      <c r="B271" t="s">
        <v>205</v>
      </c>
      <c r="C271" t="s">
        <v>80</v>
      </c>
      <c r="D271" t="s">
        <v>30</v>
      </c>
      <c r="E271" t="s">
        <v>2408</v>
      </c>
      <c r="F271" t="s">
        <v>2409</v>
      </c>
      <c r="G271" t="s">
        <v>33</v>
      </c>
      <c r="H271" s="1">
        <v>43900</v>
      </c>
      <c r="I271">
        <v>800</v>
      </c>
      <c r="J271" t="s">
        <v>2410</v>
      </c>
      <c r="K271" t="s">
        <v>625</v>
      </c>
      <c r="L271" t="s">
        <v>2411</v>
      </c>
      <c r="M271" t="s">
        <v>2412</v>
      </c>
      <c r="N271" t="s">
        <v>116</v>
      </c>
      <c r="O271">
        <v>6</v>
      </c>
      <c r="P271" t="s">
        <v>40</v>
      </c>
      <c r="Q271" t="s">
        <v>41</v>
      </c>
      <c r="R271" t="s">
        <v>2413</v>
      </c>
      <c r="S271" s="1">
        <v>45327</v>
      </c>
      <c r="T271" t="s">
        <v>321</v>
      </c>
      <c r="U271" t="s">
        <v>2414</v>
      </c>
      <c r="V271" t="s">
        <v>2415</v>
      </c>
      <c r="W271" t="s">
        <v>2184</v>
      </c>
      <c r="X271">
        <v>1013</v>
      </c>
      <c r="Y271">
        <v>8</v>
      </c>
      <c r="Z271">
        <v>3241.6000000000004</v>
      </c>
      <c r="AA271" t="s">
        <v>2412</v>
      </c>
      <c r="AB271" t="s">
        <v>2412</v>
      </c>
      <c r="AC271">
        <v>10</v>
      </c>
      <c r="AE271" t="s">
        <v>37</v>
      </c>
      <c r="AF271" t="s">
        <v>37</v>
      </c>
      <c r="AG271" t="s">
        <v>2412</v>
      </c>
    </row>
    <row r="272" spans="1:33" x14ac:dyDescent="0.3">
      <c r="A272" t="s">
        <v>93</v>
      </c>
      <c r="B272" t="s">
        <v>369</v>
      </c>
      <c r="C272" t="s">
        <v>49</v>
      </c>
      <c r="D272" t="s">
        <v>370</v>
      </c>
      <c r="E272" t="s">
        <v>230</v>
      </c>
      <c r="F272" t="s">
        <v>2416</v>
      </c>
      <c r="G272" t="s">
        <v>96</v>
      </c>
      <c r="H272" s="1">
        <v>45154</v>
      </c>
      <c r="I272">
        <v>800</v>
      </c>
      <c r="J272" t="s">
        <v>2417</v>
      </c>
      <c r="K272" t="s">
        <v>825</v>
      </c>
      <c r="L272" t="s">
        <v>2418</v>
      </c>
      <c r="M272" t="s">
        <v>2419</v>
      </c>
      <c r="N272" t="s">
        <v>72</v>
      </c>
      <c r="O272">
        <v>19</v>
      </c>
      <c r="P272" t="s">
        <v>40</v>
      </c>
      <c r="Q272" t="s">
        <v>74</v>
      </c>
      <c r="R272" t="s">
        <v>2420</v>
      </c>
      <c r="S272" s="1">
        <v>45591</v>
      </c>
      <c r="T272" t="s">
        <v>177</v>
      </c>
      <c r="U272" t="s">
        <v>2421</v>
      </c>
      <c r="V272" t="s">
        <v>2422</v>
      </c>
      <c r="W272" t="s">
        <v>2423</v>
      </c>
      <c r="X272">
        <v>1606</v>
      </c>
      <c r="Y272">
        <v>4</v>
      </c>
      <c r="Z272">
        <v>2569.6000000000004</v>
      </c>
      <c r="AA272" t="s">
        <v>2419</v>
      </c>
      <c r="AB272" t="s">
        <v>2419</v>
      </c>
      <c r="AC272">
        <v>10</v>
      </c>
      <c r="AD272" t="s">
        <v>87</v>
      </c>
      <c r="AF272" t="s">
        <v>87</v>
      </c>
      <c r="AG272" t="s">
        <v>2419</v>
      </c>
    </row>
    <row r="273" spans="1:33" x14ac:dyDescent="0.3">
      <c r="A273" t="s">
        <v>93</v>
      </c>
      <c r="B273" t="s">
        <v>1118</v>
      </c>
      <c r="C273" t="s">
        <v>80</v>
      </c>
      <c r="D273" t="s">
        <v>219</v>
      </c>
      <c r="E273" t="s">
        <v>511</v>
      </c>
      <c r="F273" t="s">
        <v>2424</v>
      </c>
      <c r="G273" t="s">
        <v>96</v>
      </c>
      <c r="H273" s="1">
        <v>44609</v>
      </c>
      <c r="I273">
        <v>1300</v>
      </c>
      <c r="J273" t="s">
        <v>2425</v>
      </c>
      <c r="K273" t="s">
        <v>54</v>
      </c>
      <c r="L273" t="s">
        <v>2426</v>
      </c>
      <c r="M273" t="s">
        <v>2427</v>
      </c>
      <c r="N273" t="s">
        <v>57</v>
      </c>
      <c r="O273">
        <v>19</v>
      </c>
      <c r="P273" t="s">
        <v>40</v>
      </c>
      <c r="Q273" t="s">
        <v>74</v>
      </c>
      <c r="R273" t="s">
        <v>2428</v>
      </c>
      <c r="S273" s="1">
        <v>45383</v>
      </c>
      <c r="T273" t="s">
        <v>60</v>
      </c>
      <c r="U273" t="s">
        <v>2429</v>
      </c>
      <c r="V273" t="s">
        <v>2430</v>
      </c>
      <c r="W273" t="s">
        <v>1692</v>
      </c>
      <c r="X273">
        <v>2383</v>
      </c>
      <c r="Y273">
        <v>2</v>
      </c>
      <c r="Z273">
        <v>1906.4</v>
      </c>
      <c r="AA273" t="s">
        <v>2427</v>
      </c>
      <c r="AB273" t="s">
        <v>2427</v>
      </c>
      <c r="AC273">
        <v>10</v>
      </c>
      <c r="AE273" t="s">
        <v>37</v>
      </c>
      <c r="AF273" t="s">
        <v>37</v>
      </c>
      <c r="AG273" t="s">
        <v>2427</v>
      </c>
    </row>
    <row r="274" spans="1:33" x14ac:dyDescent="0.3">
      <c r="A274" t="s">
        <v>27</v>
      </c>
      <c r="B274" t="s">
        <v>182</v>
      </c>
      <c r="C274" t="s">
        <v>80</v>
      </c>
      <c r="D274" t="s">
        <v>81</v>
      </c>
      <c r="E274" t="s">
        <v>263</v>
      </c>
      <c r="F274" t="s">
        <v>2431</v>
      </c>
      <c r="G274" t="s">
        <v>96</v>
      </c>
      <c r="H274" s="1">
        <v>45588</v>
      </c>
      <c r="I274">
        <v>1300</v>
      </c>
      <c r="J274" t="s">
        <v>2432</v>
      </c>
      <c r="K274" t="s">
        <v>2433</v>
      </c>
      <c r="L274" t="s">
        <v>2434</v>
      </c>
      <c r="M274" t="s">
        <v>2435</v>
      </c>
      <c r="N274" t="s">
        <v>39</v>
      </c>
      <c r="O274">
        <v>13</v>
      </c>
      <c r="P274" t="s">
        <v>73</v>
      </c>
      <c r="Q274" t="s">
        <v>74</v>
      </c>
      <c r="R274" t="s">
        <v>2436</v>
      </c>
      <c r="S274" s="1">
        <v>45310</v>
      </c>
      <c r="T274" t="s">
        <v>141</v>
      </c>
      <c r="U274" t="s">
        <v>2437</v>
      </c>
      <c r="V274" t="s">
        <v>2438</v>
      </c>
      <c r="W274" t="s">
        <v>2439</v>
      </c>
      <c r="X274">
        <v>727</v>
      </c>
      <c r="Y274">
        <v>5</v>
      </c>
      <c r="Z274">
        <v>1454</v>
      </c>
      <c r="AA274" t="s">
        <v>2435</v>
      </c>
      <c r="AB274" t="s">
        <v>2435</v>
      </c>
      <c r="AC274">
        <v>10</v>
      </c>
      <c r="AE274" t="s">
        <v>37</v>
      </c>
      <c r="AF274" t="s">
        <v>37</v>
      </c>
      <c r="AG274" t="s">
        <v>2435</v>
      </c>
    </row>
    <row r="275" spans="1:33" x14ac:dyDescent="0.3">
      <c r="A275" t="s">
        <v>181</v>
      </c>
      <c r="B275" t="s">
        <v>411</v>
      </c>
      <c r="C275" t="s">
        <v>49</v>
      </c>
      <c r="D275" t="s">
        <v>65</v>
      </c>
      <c r="E275" t="s">
        <v>1908</v>
      </c>
      <c r="F275" t="s">
        <v>2440</v>
      </c>
      <c r="G275" t="s">
        <v>96</v>
      </c>
      <c r="H275" s="1">
        <v>45180</v>
      </c>
      <c r="I275">
        <v>950</v>
      </c>
      <c r="J275" t="s">
        <v>2441</v>
      </c>
      <c r="K275" t="s">
        <v>1052</v>
      </c>
      <c r="L275" t="s">
        <v>2442</v>
      </c>
      <c r="M275" t="s">
        <v>2443</v>
      </c>
      <c r="N275" t="s">
        <v>116</v>
      </c>
      <c r="O275">
        <v>17</v>
      </c>
      <c r="P275" t="s">
        <v>40</v>
      </c>
      <c r="Q275" t="s">
        <v>74</v>
      </c>
      <c r="R275" t="s">
        <v>2444</v>
      </c>
      <c r="S275" s="1">
        <v>45447</v>
      </c>
      <c r="T275" t="s">
        <v>43</v>
      </c>
      <c r="U275" t="s">
        <v>2445</v>
      </c>
      <c r="V275" t="s">
        <v>2446</v>
      </c>
      <c r="W275" t="s">
        <v>1876</v>
      </c>
      <c r="X275">
        <v>1227</v>
      </c>
      <c r="Y275">
        <v>2</v>
      </c>
      <c r="Z275">
        <v>981.6</v>
      </c>
      <c r="AA275" t="s">
        <v>2443</v>
      </c>
      <c r="AB275" t="s">
        <v>2443</v>
      </c>
      <c r="AC275">
        <v>10</v>
      </c>
      <c r="AE275" t="s">
        <v>37</v>
      </c>
      <c r="AF275" t="s">
        <v>37</v>
      </c>
      <c r="AG275" t="s">
        <v>2443</v>
      </c>
    </row>
    <row r="276" spans="1:33" x14ac:dyDescent="0.3">
      <c r="A276" t="s">
        <v>107</v>
      </c>
      <c r="B276" t="s">
        <v>650</v>
      </c>
      <c r="C276" t="s">
        <v>29</v>
      </c>
      <c r="D276" t="s">
        <v>109</v>
      </c>
      <c r="E276" t="s">
        <v>578</v>
      </c>
      <c r="F276" t="s">
        <v>2447</v>
      </c>
      <c r="G276" t="s">
        <v>33</v>
      </c>
      <c r="H276" s="1">
        <v>44969</v>
      </c>
      <c r="I276">
        <v>1200</v>
      </c>
      <c r="J276" t="s">
        <v>2448</v>
      </c>
      <c r="K276" t="s">
        <v>1034</v>
      </c>
      <c r="L276" t="s">
        <v>2449</v>
      </c>
      <c r="M276" t="s">
        <v>2450</v>
      </c>
      <c r="N276" t="s">
        <v>72</v>
      </c>
      <c r="O276">
        <v>12</v>
      </c>
      <c r="P276" t="s">
        <v>73</v>
      </c>
      <c r="Q276" t="s">
        <v>74</v>
      </c>
      <c r="R276" t="s">
        <v>2451</v>
      </c>
      <c r="S276" s="1">
        <v>45434</v>
      </c>
      <c r="T276" t="s">
        <v>129</v>
      </c>
      <c r="U276" t="s">
        <v>2452</v>
      </c>
      <c r="V276" t="s">
        <v>2453</v>
      </c>
      <c r="W276" t="s">
        <v>2454</v>
      </c>
      <c r="X276">
        <v>1909</v>
      </c>
      <c r="Y276">
        <v>1</v>
      </c>
      <c r="Z276">
        <v>763.6</v>
      </c>
      <c r="AA276" t="s">
        <v>2450</v>
      </c>
      <c r="AB276" t="s">
        <v>2450</v>
      </c>
      <c r="AC276">
        <v>10</v>
      </c>
      <c r="AD276" t="s">
        <v>87</v>
      </c>
      <c r="AF276" t="s">
        <v>87</v>
      </c>
      <c r="AG276" t="s">
        <v>2450</v>
      </c>
    </row>
    <row r="277" spans="1:33" x14ac:dyDescent="0.3">
      <c r="A277" t="s">
        <v>133</v>
      </c>
      <c r="B277" t="s">
        <v>169</v>
      </c>
      <c r="C277" t="s">
        <v>29</v>
      </c>
      <c r="D277" t="s">
        <v>81</v>
      </c>
      <c r="E277" t="s">
        <v>94</v>
      </c>
      <c r="F277" t="s">
        <v>2455</v>
      </c>
      <c r="G277" t="s">
        <v>33</v>
      </c>
      <c r="H277" s="1">
        <v>44304</v>
      </c>
      <c r="I277">
        <v>1100</v>
      </c>
      <c r="J277" t="s">
        <v>2456</v>
      </c>
      <c r="K277" t="s">
        <v>463</v>
      </c>
      <c r="L277" t="s">
        <v>2457</v>
      </c>
      <c r="M277" t="s">
        <v>2458</v>
      </c>
      <c r="N277" t="s">
        <v>116</v>
      </c>
      <c r="O277">
        <v>3</v>
      </c>
      <c r="P277" t="s">
        <v>40</v>
      </c>
      <c r="Q277" t="s">
        <v>101</v>
      </c>
      <c r="R277" t="s">
        <v>2459</v>
      </c>
      <c r="S277" s="1">
        <v>45415</v>
      </c>
      <c r="T277" t="s">
        <v>129</v>
      </c>
      <c r="U277" t="s">
        <v>2460</v>
      </c>
      <c r="V277" t="s">
        <v>2461</v>
      </c>
      <c r="W277" t="s">
        <v>2462</v>
      </c>
      <c r="X277">
        <v>1380</v>
      </c>
      <c r="Y277">
        <v>2</v>
      </c>
      <c r="Z277">
        <v>1104</v>
      </c>
      <c r="AA277" t="s">
        <v>2458</v>
      </c>
      <c r="AB277" t="s">
        <v>2458</v>
      </c>
      <c r="AC277">
        <v>10</v>
      </c>
      <c r="AE277" t="s">
        <v>37</v>
      </c>
      <c r="AF277" t="s">
        <v>37</v>
      </c>
      <c r="AG277" t="s">
        <v>2458</v>
      </c>
    </row>
    <row r="278" spans="1:33" x14ac:dyDescent="0.3">
      <c r="A278" t="s">
        <v>27</v>
      </c>
      <c r="B278" t="s">
        <v>347</v>
      </c>
      <c r="C278" t="s">
        <v>49</v>
      </c>
      <c r="D278" t="s">
        <v>206</v>
      </c>
      <c r="E278" t="s">
        <v>687</v>
      </c>
      <c r="F278" t="s">
        <v>2463</v>
      </c>
      <c r="G278" t="s">
        <v>96</v>
      </c>
      <c r="H278" s="1">
        <v>45251</v>
      </c>
      <c r="I278">
        <v>800</v>
      </c>
      <c r="J278" t="s">
        <v>2464</v>
      </c>
      <c r="K278" t="s">
        <v>1643</v>
      </c>
      <c r="L278" t="s">
        <v>2465</v>
      </c>
      <c r="M278" t="s">
        <v>2466</v>
      </c>
      <c r="N278" t="s">
        <v>72</v>
      </c>
      <c r="O278">
        <v>8</v>
      </c>
      <c r="P278" t="s">
        <v>73</v>
      </c>
      <c r="Q278" t="s">
        <v>74</v>
      </c>
      <c r="R278" t="s">
        <v>2467</v>
      </c>
      <c r="S278" s="1">
        <v>45536</v>
      </c>
      <c r="T278" t="s">
        <v>214</v>
      </c>
      <c r="U278" t="s">
        <v>2468</v>
      </c>
      <c r="V278" t="s">
        <v>2469</v>
      </c>
      <c r="W278" t="s">
        <v>2470</v>
      </c>
      <c r="X278">
        <v>957</v>
      </c>
      <c r="Y278">
        <v>4</v>
      </c>
      <c r="Z278">
        <v>1531.2</v>
      </c>
      <c r="AA278" t="s">
        <v>2466</v>
      </c>
      <c r="AB278" t="s">
        <v>2466</v>
      </c>
      <c r="AC278">
        <v>10</v>
      </c>
      <c r="AE278" t="s">
        <v>37</v>
      </c>
      <c r="AF278" t="s">
        <v>37</v>
      </c>
      <c r="AG278" t="s">
        <v>2466</v>
      </c>
    </row>
    <row r="279" spans="1:33" x14ac:dyDescent="0.3">
      <c r="A279" t="s">
        <v>27</v>
      </c>
      <c r="B279" t="s">
        <v>1023</v>
      </c>
      <c r="C279" t="s">
        <v>80</v>
      </c>
      <c r="D279" t="s">
        <v>109</v>
      </c>
      <c r="E279" t="s">
        <v>471</v>
      </c>
      <c r="F279" t="s">
        <v>904</v>
      </c>
      <c r="G279" t="s">
        <v>96</v>
      </c>
      <c r="H279" s="1">
        <v>44904</v>
      </c>
      <c r="I279">
        <v>1000</v>
      </c>
      <c r="J279" t="s">
        <v>2471</v>
      </c>
      <c r="K279" t="s">
        <v>625</v>
      </c>
      <c r="L279" t="s">
        <v>2472</v>
      </c>
      <c r="M279" t="s">
        <v>2473</v>
      </c>
      <c r="N279" t="s">
        <v>72</v>
      </c>
      <c r="O279">
        <v>11</v>
      </c>
      <c r="P279" t="s">
        <v>40</v>
      </c>
      <c r="Q279" t="s">
        <v>101</v>
      </c>
      <c r="R279" t="s">
        <v>2474</v>
      </c>
      <c r="S279" s="1">
        <v>45317</v>
      </c>
      <c r="T279" t="s">
        <v>141</v>
      </c>
      <c r="U279" t="s">
        <v>2475</v>
      </c>
      <c r="V279" t="s">
        <v>2476</v>
      </c>
      <c r="W279" t="s">
        <v>2477</v>
      </c>
      <c r="X279">
        <v>2049</v>
      </c>
      <c r="Y279">
        <v>2</v>
      </c>
      <c r="Z279">
        <v>1639.2</v>
      </c>
      <c r="AA279" t="s">
        <v>2473</v>
      </c>
      <c r="AB279" t="s">
        <v>2473</v>
      </c>
      <c r="AC279">
        <v>10</v>
      </c>
      <c r="AE279" t="s">
        <v>37</v>
      </c>
      <c r="AF279" t="s">
        <v>37</v>
      </c>
      <c r="AG279" t="s">
        <v>2473</v>
      </c>
    </row>
    <row r="280" spans="1:33" x14ac:dyDescent="0.3">
      <c r="A280" t="s">
        <v>133</v>
      </c>
      <c r="B280" t="s">
        <v>558</v>
      </c>
      <c r="C280" t="s">
        <v>49</v>
      </c>
      <c r="D280" t="s">
        <v>81</v>
      </c>
      <c r="E280" t="s">
        <v>1917</v>
      </c>
      <c r="F280" t="s">
        <v>2478</v>
      </c>
      <c r="G280" t="s">
        <v>96</v>
      </c>
      <c r="H280" s="1">
        <v>44970</v>
      </c>
      <c r="I280">
        <v>1300</v>
      </c>
      <c r="J280" t="s">
        <v>2479</v>
      </c>
      <c r="K280" t="s">
        <v>835</v>
      </c>
      <c r="L280" t="s">
        <v>2480</v>
      </c>
      <c r="M280" t="s">
        <v>2481</v>
      </c>
      <c r="N280" t="s">
        <v>57</v>
      </c>
      <c r="O280">
        <v>6</v>
      </c>
      <c r="P280" t="s">
        <v>73</v>
      </c>
      <c r="Q280" t="s">
        <v>41</v>
      </c>
      <c r="R280" t="s">
        <v>2482</v>
      </c>
      <c r="S280" s="1">
        <v>45323</v>
      </c>
      <c r="T280" t="s">
        <v>321</v>
      </c>
      <c r="U280" t="s">
        <v>2483</v>
      </c>
      <c r="V280" t="s">
        <v>2484</v>
      </c>
      <c r="W280" t="s">
        <v>2485</v>
      </c>
      <c r="X280">
        <v>2004</v>
      </c>
      <c r="Y280">
        <v>1</v>
      </c>
      <c r="Z280">
        <v>801.6</v>
      </c>
      <c r="AA280" t="s">
        <v>2481</v>
      </c>
      <c r="AB280" t="s">
        <v>2481</v>
      </c>
      <c r="AC280">
        <v>10</v>
      </c>
      <c r="AD280" t="s">
        <v>87</v>
      </c>
      <c r="AF280" t="s">
        <v>87</v>
      </c>
      <c r="AG280" t="s">
        <v>2481</v>
      </c>
    </row>
    <row r="281" spans="1:33" x14ac:dyDescent="0.3">
      <c r="A281" t="s">
        <v>121</v>
      </c>
      <c r="B281" t="s">
        <v>48</v>
      </c>
      <c r="C281" t="s">
        <v>80</v>
      </c>
      <c r="D281" t="s">
        <v>109</v>
      </c>
      <c r="E281" t="s">
        <v>2486</v>
      </c>
      <c r="F281" t="s">
        <v>2487</v>
      </c>
      <c r="G281" t="s">
        <v>33</v>
      </c>
      <c r="H281" s="1">
        <v>45126</v>
      </c>
      <c r="I281">
        <v>1000</v>
      </c>
      <c r="J281" t="s">
        <v>2488</v>
      </c>
      <c r="K281" t="s">
        <v>853</v>
      </c>
      <c r="L281" t="s">
        <v>2489</v>
      </c>
      <c r="M281" t="s">
        <v>2490</v>
      </c>
      <c r="N281" t="s">
        <v>116</v>
      </c>
      <c r="O281">
        <v>10</v>
      </c>
      <c r="P281" t="s">
        <v>40</v>
      </c>
      <c r="Q281" t="s">
        <v>58</v>
      </c>
      <c r="R281" t="s">
        <v>2491</v>
      </c>
      <c r="S281" s="1">
        <v>45394</v>
      </c>
      <c r="T281" t="s">
        <v>60</v>
      </c>
      <c r="U281" t="s">
        <v>2492</v>
      </c>
      <c r="V281" t="s">
        <v>2493</v>
      </c>
      <c r="W281" t="s">
        <v>379</v>
      </c>
      <c r="X281">
        <v>1118</v>
      </c>
      <c r="Y281">
        <v>3</v>
      </c>
      <c r="Z281">
        <v>1341.6000000000001</v>
      </c>
      <c r="AA281" t="s">
        <v>2490</v>
      </c>
      <c r="AB281" t="s">
        <v>2490</v>
      </c>
      <c r="AC281">
        <v>10</v>
      </c>
      <c r="AD281" t="s">
        <v>87</v>
      </c>
      <c r="AF281" t="s">
        <v>87</v>
      </c>
      <c r="AG281" t="s">
        <v>2490</v>
      </c>
    </row>
    <row r="282" spans="1:33" x14ac:dyDescent="0.3">
      <c r="A282" t="s">
        <v>47</v>
      </c>
      <c r="B282" t="s">
        <v>357</v>
      </c>
      <c r="C282" t="s">
        <v>49</v>
      </c>
      <c r="D282" t="s">
        <v>677</v>
      </c>
      <c r="E282" t="s">
        <v>1693</v>
      </c>
      <c r="F282" t="s">
        <v>2494</v>
      </c>
      <c r="G282" t="s">
        <v>96</v>
      </c>
      <c r="H282" s="1">
        <v>44989</v>
      </c>
      <c r="I282">
        <v>800</v>
      </c>
      <c r="J282" t="s">
        <v>2495</v>
      </c>
      <c r="K282" t="s">
        <v>825</v>
      </c>
      <c r="L282" t="s">
        <v>2496</v>
      </c>
      <c r="M282" t="s">
        <v>2497</v>
      </c>
      <c r="N282" t="s">
        <v>39</v>
      </c>
      <c r="O282">
        <v>8</v>
      </c>
      <c r="P282" t="s">
        <v>73</v>
      </c>
      <c r="Q282" t="s">
        <v>101</v>
      </c>
      <c r="R282" t="s">
        <v>2498</v>
      </c>
      <c r="S282" s="1">
        <v>45504</v>
      </c>
      <c r="T282" t="s">
        <v>103</v>
      </c>
      <c r="U282" t="s">
        <v>2499</v>
      </c>
      <c r="V282" t="s">
        <v>2500</v>
      </c>
      <c r="W282" t="s">
        <v>2501</v>
      </c>
      <c r="X282">
        <v>2264</v>
      </c>
      <c r="Y282">
        <v>2</v>
      </c>
      <c r="Z282">
        <v>1811.2</v>
      </c>
      <c r="AA282" t="s">
        <v>2497</v>
      </c>
      <c r="AB282" t="s">
        <v>2497</v>
      </c>
      <c r="AC282">
        <v>10</v>
      </c>
      <c r="AD282" t="s">
        <v>87</v>
      </c>
      <c r="AF282" t="s">
        <v>87</v>
      </c>
      <c r="AG282" t="s">
        <v>2497</v>
      </c>
    </row>
    <row r="283" spans="1:33" x14ac:dyDescent="0.3">
      <c r="A283" t="s">
        <v>27</v>
      </c>
      <c r="B283" t="s">
        <v>157</v>
      </c>
      <c r="C283" t="s">
        <v>80</v>
      </c>
      <c r="D283" t="s">
        <v>677</v>
      </c>
      <c r="E283" t="s">
        <v>294</v>
      </c>
      <c r="F283" t="s">
        <v>2502</v>
      </c>
      <c r="G283" t="s">
        <v>33</v>
      </c>
      <c r="H283" s="1">
        <v>45566</v>
      </c>
      <c r="I283">
        <v>950</v>
      </c>
      <c r="J283" t="s">
        <v>2503</v>
      </c>
      <c r="K283" t="s">
        <v>1153</v>
      </c>
      <c r="L283" t="s">
        <v>2504</v>
      </c>
      <c r="M283" t="s">
        <v>2505</v>
      </c>
      <c r="N283" t="s">
        <v>116</v>
      </c>
      <c r="O283">
        <v>11</v>
      </c>
      <c r="P283" t="s">
        <v>40</v>
      </c>
      <c r="Q283" t="s">
        <v>41</v>
      </c>
      <c r="R283" t="s">
        <v>2506</v>
      </c>
      <c r="S283" s="1">
        <v>45542</v>
      </c>
      <c r="T283" t="s">
        <v>214</v>
      </c>
      <c r="U283" t="s">
        <v>2507</v>
      </c>
      <c r="V283" t="s">
        <v>2508</v>
      </c>
      <c r="W283" t="s">
        <v>2509</v>
      </c>
      <c r="X283">
        <v>1974</v>
      </c>
      <c r="Y283">
        <v>6</v>
      </c>
      <c r="Z283">
        <v>4737.6000000000004</v>
      </c>
      <c r="AA283" t="s">
        <v>2505</v>
      </c>
      <c r="AB283" t="s">
        <v>2505</v>
      </c>
      <c r="AC283">
        <v>10</v>
      </c>
      <c r="AE283" t="s">
        <v>37</v>
      </c>
      <c r="AF283" t="s">
        <v>37</v>
      </c>
      <c r="AG283" t="s">
        <v>2505</v>
      </c>
    </row>
    <row r="284" spans="1:33" x14ac:dyDescent="0.3">
      <c r="A284" t="s">
        <v>107</v>
      </c>
      <c r="B284" t="s">
        <v>1128</v>
      </c>
      <c r="C284" t="s">
        <v>49</v>
      </c>
      <c r="D284" t="s">
        <v>206</v>
      </c>
      <c r="E284" t="s">
        <v>207</v>
      </c>
      <c r="F284" t="s">
        <v>2510</v>
      </c>
      <c r="G284" t="s">
        <v>96</v>
      </c>
      <c r="H284" s="1">
        <v>43903</v>
      </c>
      <c r="I284">
        <v>1000</v>
      </c>
      <c r="J284" t="s">
        <v>2511</v>
      </c>
      <c r="K284" t="s">
        <v>524</v>
      </c>
      <c r="L284" t="s">
        <v>2512</v>
      </c>
      <c r="M284" t="s">
        <v>2513</v>
      </c>
      <c r="N284" t="s">
        <v>39</v>
      </c>
      <c r="O284">
        <v>3</v>
      </c>
      <c r="P284" t="s">
        <v>73</v>
      </c>
      <c r="Q284" t="s">
        <v>41</v>
      </c>
      <c r="R284" t="s">
        <v>2514</v>
      </c>
      <c r="S284" s="1">
        <v>45464</v>
      </c>
      <c r="T284" t="s">
        <v>43</v>
      </c>
      <c r="U284" t="s">
        <v>2515</v>
      </c>
      <c r="V284" t="s">
        <v>2516</v>
      </c>
      <c r="W284" t="s">
        <v>228</v>
      </c>
      <c r="X284">
        <v>2321</v>
      </c>
      <c r="Y284">
        <v>8</v>
      </c>
      <c r="Z284">
        <v>7427.2000000000007</v>
      </c>
      <c r="AA284" t="s">
        <v>2513</v>
      </c>
      <c r="AB284" t="s">
        <v>2513</v>
      </c>
      <c r="AC284">
        <v>10</v>
      </c>
      <c r="AD284" t="s">
        <v>87</v>
      </c>
      <c r="AF284" t="s">
        <v>87</v>
      </c>
      <c r="AG284" t="s">
        <v>2513</v>
      </c>
    </row>
    <row r="285" spans="1:33" x14ac:dyDescent="0.3">
      <c r="A285" t="s">
        <v>47</v>
      </c>
      <c r="B285" t="s">
        <v>169</v>
      </c>
      <c r="C285" t="s">
        <v>29</v>
      </c>
      <c r="D285" t="s">
        <v>677</v>
      </c>
      <c r="E285" t="s">
        <v>207</v>
      </c>
      <c r="F285" t="s">
        <v>2517</v>
      </c>
      <c r="G285" t="s">
        <v>33</v>
      </c>
      <c r="H285" s="1">
        <v>44880</v>
      </c>
      <c r="I285">
        <v>1300</v>
      </c>
      <c r="J285" t="s">
        <v>2518</v>
      </c>
      <c r="K285" t="s">
        <v>210</v>
      </c>
      <c r="L285" t="s">
        <v>2519</v>
      </c>
      <c r="M285" t="s">
        <v>2520</v>
      </c>
      <c r="N285" t="s">
        <v>57</v>
      </c>
      <c r="O285">
        <v>12</v>
      </c>
      <c r="P285" t="s">
        <v>40</v>
      </c>
      <c r="Q285" t="s">
        <v>58</v>
      </c>
      <c r="R285" t="s">
        <v>2521</v>
      </c>
      <c r="S285" s="1">
        <v>45609</v>
      </c>
      <c r="T285" t="s">
        <v>165</v>
      </c>
      <c r="U285" t="s">
        <v>2522</v>
      </c>
      <c r="V285" t="s">
        <v>2523</v>
      </c>
      <c r="W285" t="s">
        <v>2470</v>
      </c>
      <c r="X285">
        <v>1930</v>
      </c>
      <c r="Y285">
        <v>4</v>
      </c>
      <c r="Z285">
        <v>3088</v>
      </c>
      <c r="AA285" t="s">
        <v>2520</v>
      </c>
      <c r="AB285" t="s">
        <v>2520</v>
      </c>
      <c r="AC285">
        <v>10</v>
      </c>
      <c r="AE285" t="s">
        <v>37</v>
      </c>
      <c r="AF285" t="s">
        <v>37</v>
      </c>
      <c r="AG285" t="s">
        <v>2520</v>
      </c>
    </row>
    <row r="286" spans="1:33" x14ac:dyDescent="0.3">
      <c r="A286" t="s">
        <v>27</v>
      </c>
      <c r="B286" t="s">
        <v>193</v>
      </c>
      <c r="C286" t="s">
        <v>29</v>
      </c>
      <c r="D286" t="s">
        <v>206</v>
      </c>
      <c r="E286" t="s">
        <v>1949</v>
      </c>
      <c r="F286" t="s">
        <v>2524</v>
      </c>
      <c r="G286" t="s">
        <v>33</v>
      </c>
      <c r="H286" s="1">
        <v>44256</v>
      </c>
      <c r="I286">
        <v>950</v>
      </c>
      <c r="J286" t="s">
        <v>2525</v>
      </c>
      <c r="K286" t="s">
        <v>186</v>
      </c>
      <c r="L286" t="s">
        <v>2526</v>
      </c>
      <c r="M286" t="s">
        <v>2527</v>
      </c>
      <c r="N286" t="s">
        <v>57</v>
      </c>
      <c r="O286">
        <v>20</v>
      </c>
      <c r="P286" t="s">
        <v>73</v>
      </c>
      <c r="Q286" t="s">
        <v>101</v>
      </c>
      <c r="R286" t="s">
        <v>2528</v>
      </c>
      <c r="S286" s="1">
        <v>45467</v>
      </c>
      <c r="T286" t="s">
        <v>43</v>
      </c>
      <c r="U286" t="s">
        <v>2529</v>
      </c>
      <c r="V286" t="s">
        <v>2530</v>
      </c>
      <c r="W286" t="s">
        <v>849</v>
      </c>
      <c r="X286">
        <v>1495</v>
      </c>
      <c r="Y286">
        <v>3</v>
      </c>
      <c r="Z286">
        <v>1794</v>
      </c>
      <c r="AA286" t="s">
        <v>2527</v>
      </c>
      <c r="AB286" t="s">
        <v>2527</v>
      </c>
      <c r="AC286">
        <v>10</v>
      </c>
      <c r="AD286" t="s">
        <v>87</v>
      </c>
      <c r="AF286" t="s">
        <v>87</v>
      </c>
      <c r="AG286" t="s">
        <v>2527</v>
      </c>
    </row>
    <row r="287" spans="1:33" x14ac:dyDescent="0.3">
      <c r="A287" t="s">
        <v>181</v>
      </c>
      <c r="B287" t="s">
        <v>510</v>
      </c>
      <c r="C287" t="s">
        <v>49</v>
      </c>
      <c r="D287" t="s">
        <v>81</v>
      </c>
      <c r="E287" t="s">
        <v>947</v>
      </c>
      <c r="F287" t="s">
        <v>2531</v>
      </c>
      <c r="G287" t="s">
        <v>33</v>
      </c>
      <c r="H287" s="1">
        <v>44940</v>
      </c>
      <c r="I287">
        <v>950</v>
      </c>
      <c r="J287" t="s">
        <v>2532</v>
      </c>
      <c r="K287" t="s">
        <v>424</v>
      </c>
      <c r="L287" t="s">
        <v>2533</v>
      </c>
      <c r="M287" t="s">
        <v>2534</v>
      </c>
      <c r="N287" t="s">
        <v>39</v>
      </c>
      <c r="O287">
        <v>6</v>
      </c>
      <c r="P287" t="s">
        <v>40</v>
      </c>
      <c r="Q287" t="s">
        <v>58</v>
      </c>
      <c r="R287" t="s">
        <v>2535</v>
      </c>
      <c r="S287" s="1">
        <v>45316</v>
      </c>
      <c r="T287" t="s">
        <v>141</v>
      </c>
      <c r="U287" t="s">
        <v>2536</v>
      </c>
      <c r="V287" t="s">
        <v>2537</v>
      </c>
      <c r="W287" t="s">
        <v>2538</v>
      </c>
      <c r="X287">
        <v>1472</v>
      </c>
      <c r="Y287">
        <v>6</v>
      </c>
      <c r="Z287">
        <v>3532.8</v>
      </c>
      <c r="AA287" t="s">
        <v>2534</v>
      </c>
      <c r="AB287" t="s">
        <v>2534</v>
      </c>
      <c r="AC287">
        <v>10</v>
      </c>
      <c r="AE287" t="s">
        <v>37</v>
      </c>
      <c r="AF287" t="s">
        <v>37</v>
      </c>
      <c r="AG287" t="s">
        <v>2534</v>
      </c>
    </row>
    <row r="288" spans="1:33" x14ac:dyDescent="0.3">
      <c r="A288" t="s">
        <v>133</v>
      </c>
      <c r="B288" t="s">
        <v>411</v>
      </c>
      <c r="C288" t="s">
        <v>49</v>
      </c>
      <c r="D288" t="s">
        <v>30</v>
      </c>
      <c r="E288" t="s">
        <v>1014</v>
      </c>
      <c r="F288" t="s">
        <v>2539</v>
      </c>
      <c r="G288" t="s">
        <v>96</v>
      </c>
      <c r="H288" s="1">
        <v>45110</v>
      </c>
      <c r="I288">
        <v>800</v>
      </c>
      <c r="J288" t="s">
        <v>2540</v>
      </c>
      <c r="K288" t="s">
        <v>978</v>
      </c>
      <c r="L288" t="s">
        <v>2541</v>
      </c>
      <c r="M288" t="s">
        <v>2542</v>
      </c>
      <c r="N288" t="s">
        <v>57</v>
      </c>
      <c r="O288">
        <v>13</v>
      </c>
      <c r="P288" t="s">
        <v>73</v>
      </c>
      <c r="Q288" t="s">
        <v>41</v>
      </c>
      <c r="R288" t="s">
        <v>2543</v>
      </c>
      <c r="S288" s="1">
        <v>45539</v>
      </c>
      <c r="T288" t="s">
        <v>214</v>
      </c>
      <c r="U288" t="s">
        <v>2544</v>
      </c>
      <c r="V288" t="s">
        <v>2545</v>
      </c>
      <c r="W288" t="s">
        <v>2546</v>
      </c>
      <c r="X288">
        <v>1656</v>
      </c>
      <c r="Y288">
        <v>2</v>
      </c>
      <c r="Z288">
        <v>1324.8000000000002</v>
      </c>
      <c r="AA288" t="s">
        <v>2542</v>
      </c>
      <c r="AB288" t="s">
        <v>2542</v>
      </c>
      <c r="AC288">
        <v>10</v>
      </c>
      <c r="AE288" t="s">
        <v>37</v>
      </c>
      <c r="AF288" t="s">
        <v>37</v>
      </c>
      <c r="AG288" t="s">
        <v>2542</v>
      </c>
    </row>
    <row r="289" spans="1:33" x14ac:dyDescent="0.3">
      <c r="A289" t="s">
        <v>133</v>
      </c>
      <c r="B289" t="s">
        <v>357</v>
      </c>
      <c r="C289" t="s">
        <v>49</v>
      </c>
      <c r="D289" t="s">
        <v>146</v>
      </c>
      <c r="E289" t="s">
        <v>750</v>
      </c>
      <c r="F289" t="s">
        <v>2547</v>
      </c>
      <c r="G289" t="s">
        <v>96</v>
      </c>
      <c r="H289" s="1">
        <v>45128</v>
      </c>
      <c r="I289">
        <v>800</v>
      </c>
      <c r="J289" t="s">
        <v>2548</v>
      </c>
      <c r="K289" t="s">
        <v>989</v>
      </c>
      <c r="L289" t="s">
        <v>2549</v>
      </c>
      <c r="M289" t="s">
        <v>2550</v>
      </c>
      <c r="N289" t="s">
        <v>116</v>
      </c>
      <c r="O289">
        <v>5</v>
      </c>
      <c r="P289" t="s">
        <v>73</v>
      </c>
      <c r="Q289" t="s">
        <v>101</v>
      </c>
      <c r="R289" t="s">
        <v>2551</v>
      </c>
      <c r="S289" s="1">
        <v>45336</v>
      </c>
      <c r="T289" t="s">
        <v>321</v>
      </c>
      <c r="U289" t="s">
        <v>2552</v>
      </c>
      <c r="V289" t="s">
        <v>2553</v>
      </c>
      <c r="W289" t="s">
        <v>2554</v>
      </c>
      <c r="X289">
        <v>2524</v>
      </c>
      <c r="Y289">
        <v>6</v>
      </c>
      <c r="Z289">
        <v>6057.6</v>
      </c>
      <c r="AA289" t="s">
        <v>2550</v>
      </c>
      <c r="AB289" t="s">
        <v>2550</v>
      </c>
      <c r="AC289">
        <v>10</v>
      </c>
      <c r="AE289" t="s">
        <v>37</v>
      </c>
      <c r="AF289" t="s">
        <v>37</v>
      </c>
      <c r="AG289" t="s">
        <v>2550</v>
      </c>
    </row>
    <row r="290" spans="1:33" x14ac:dyDescent="0.3">
      <c r="A290" t="s">
        <v>133</v>
      </c>
      <c r="B290" t="s">
        <v>784</v>
      </c>
      <c r="C290" t="s">
        <v>80</v>
      </c>
      <c r="D290" t="s">
        <v>65</v>
      </c>
      <c r="E290" t="s">
        <v>501</v>
      </c>
      <c r="F290" t="s">
        <v>2555</v>
      </c>
      <c r="G290" t="s">
        <v>33</v>
      </c>
      <c r="H290" s="1">
        <v>44735</v>
      </c>
      <c r="I290">
        <v>1100</v>
      </c>
      <c r="J290" t="s">
        <v>2556</v>
      </c>
      <c r="K290" t="s">
        <v>978</v>
      </c>
      <c r="L290" t="s">
        <v>2557</v>
      </c>
      <c r="M290" t="s">
        <v>2558</v>
      </c>
      <c r="N290" t="s">
        <v>116</v>
      </c>
      <c r="O290">
        <v>17</v>
      </c>
      <c r="P290" t="s">
        <v>40</v>
      </c>
      <c r="Q290" t="s">
        <v>41</v>
      </c>
      <c r="R290" t="s">
        <v>2559</v>
      </c>
      <c r="S290" s="1">
        <v>45575</v>
      </c>
      <c r="T290" t="s">
        <v>177</v>
      </c>
      <c r="U290" t="s">
        <v>2560</v>
      </c>
      <c r="V290" t="s">
        <v>2561</v>
      </c>
      <c r="W290" t="s">
        <v>2562</v>
      </c>
      <c r="X290">
        <v>1255</v>
      </c>
      <c r="Y290">
        <v>2</v>
      </c>
      <c r="Z290">
        <v>1004</v>
      </c>
      <c r="AA290" t="s">
        <v>2558</v>
      </c>
      <c r="AB290" t="s">
        <v>2558</v>
      </c>
      <c r="AC290">
        <v>10</v>
      </c>
      <c r="AD290" t="s">
        <v>87</v>
      </c>
      <c r="AF290" t="s">
        <v>87</v>
      </c>
      <c r="AG290" t="s">
        <v>2558</v>
      </c>
    </row>
    <row r="291" spans="1:33" x14ac:dyDescent="0.3">
      <c r="A291" t="s">
        <v>93</v>
      </c>
      <c r="B291" t="s">
        <v>108</v>
      </c>
      <c r="C291" t="s">
        <v>49</v>
      </c>
      <c r="D291" t="s">
        <v>219</v>
      </c>
      <c r="E291" t="s">
        <v>947</v>
      </c>
      <c r="F291" t="s">
        <v>2563</v>
      </c>
      <c r="G291" t="s">
        <v>33</v>
      </c>
      <c r="H291" s="1">
        <v>45048</v>
      </c>
      <c r="I291">
        <v>1300</v>
      </c>
      <c r="J291" t="s">
        <v>2564</v>
      </c>
      <c r="K291" t="s">
        <v>210</v>
      </c>
      <c r="L291" t="s">
        <v>2565</v>
      </c>
      <c r="M291" t="s">
        <v>2566</v>
      </c>
      <c r="N291" t="s">
        <v>39</v>
      </c>
      <c r="O291">
        <v>19</v>
      </c>
      <c r="P291" t="s">
        <v>40</v>
      </c>
      <c r="Q291" t="s">
        <v>74</v>
      </c>
      <c r="R291" t="s">
        <v>2567</v>
      </c>
      <c r="S291" s="1">
        <v>45485</v>
      </c>
      <c r="T291" t="s">
        <v>103</v>
      </c>
      <c r="U291" t="s">
        <v>2568</v>
      </c>
      <c r="V291" t="s">
        <v>2569</v>
      </c>
      <c r="W291" t="s">
        <v>2570</v>
      </c>
      <c r="X291">
        <v>1528</v>
      </c>
      <c r="Y291">
        <v>6</v>
      </c>
      <c r="Z291">
        <v>3667.2000000000003</v>
      </c>
      <c r="AA291" t="s">
        <v>2566</v>
      </c>
      <c r="AB291" t="s">
        <v>2566</v>
      </c>
      <c r="AC291">
        <v>10</v>
      </c>
      <c r="AE291" t="s">
        <v>37</v>
      </c>
      <c r="AF291" t="s">
        <v>37</v>
      </c>
      <c r="AG291" t="s">
        <v>2566</v>
      </c>
    </row>
    <row r="292" spans="1:33" x14ac:dyDescent="0.3">
      <c r="A292" t="s">
        <v>336</v>
      </c>
      <c r="B292" t="s">
        <v>347</v>
      </c>
      <c r="C292" t="s">
        <v>80</v>
      </c>
      <c r="D292" t="s">
        <v>50</v>
      </c>
      <c r="E292" t="s">
        <v>540</v>
      </c>
      <c r="F292" t="s">
        <v>2571</v>
      </c>
      <c r="G292" t="s">
        <v>33</v>
      </c>
      <c r="H292" s="1">
        <v>43908</v>
      </c>
      <c r="I292">
        <v>1400</v>
      </c>
      <c r="J292" t="s">
        <v>2572</v>
      </c>
      <c r="K292" t="s">
        <v>350</v>
      </c>
      <c r="L292" t="s">
        <v>2573</v>
      </c>
      <c r="M292" t="s">
        <v>2574</v>
      </c>
      <c r="N292" t="s">
        <v>39</v>
      </c>
      <c r="O292">
        <v>6</v>
      </c>
      <c r="P292" t="s">
        <v>73</v>
      </c>
      <c r="Q292" t="s">
        <v>41</v>
      </c>
      <c r="R292" t="s">
        <v>2575</v>
      </c>
      <c r="S292" s="1">
        <v>45615</v>
      </c>
      <c r="T292" t="s">
        <v>165</v>
      </c>
      <c r="U292" t="s">
        <v>2576</v>
      </c>
      <c r="V292" t="s">
        <v>2577</v>
      </c>
      <c r="W292" t="s">
        <v>2578</v>
      </c>
      <c r="X292">
        <v>2358</v>
      </c>
      <c r="Y292">
        <v>7</v>
      </c>
      <c r="Z292">
        <v>6602.4000000000015</v>
      </c>
      <c r="AA292" t="s">
        <v>2574</v>
      </c>
      <c r="AB292" t="s">
        <v>2574</v>
      </c>
      <c r="AC292">
        <v>10</v>
      </c>
      <c r="AE292" t="s">
        <v>37</v>
      </c>
      <c r="AF292" t="s">
        <v>37</v>
      </c>
      <c r="AG292" t="s">
        <v>2574</v>
      </c>
    </row>
    <row r="293" spans="1:33" x14ac:dyDescent="0.3">
      <c r="A293" t="s">
        <v>336</v>
      </c>
      <c r="B293" t="s">
        <v>650</v>
      </c>
      <c r="C293" t="s">
        <v>49</v>
      </c>
      <c r="D293" t="s">
        <v>65</v>
      </c>
      <c r="E293" t="s">
        <v>82</v>
      </c>
      <c r="F293" t="s">
        <v>2579</v>
      </c>
      <c r="G293" t="s">
        <v>33</v>
      </c>
      <c r="H293" s="1">
        <v>44894</v>
      </c>
      <c r="I293">
        <v>1200</v>
      </c>
      <c r="J293" t="s">
        <v>1820</v>
      </c>
      <c r="K293" t="s">
        <v>753</v>
      </c>
      <c r="L293" t="s">
        <v>2580</v>
      </c>
      <c r="M293" t="s">
        <v>2581</v>
      </c>
      <c r="N293" t="s">
        <v>39</v>
      </c>
      <c r="O293">
        <v>5</v>
      </c>
      <c r="P293" t="s">
        <v>40</v>
      </c>
      <c r="Q293" t="s">
        <v>41</v>
      </c>
      <c r="R293" t="s">
        <v>2582</v>
      </c>
      <c r="S293" s="1">
        <v>45396</v>
      </c>
      <c r="T293" t="s">
        <v>60</v>
      </c>
      <c r="U293" t="s">
        <v>2583</v>
      </c>
      <c r="V293" t="s">
        <v>2584</v>
      </c>
      <c r="W293" t="s">
        <v>614</v>
      </c>
      <c r="X293">
        <v>1086</v>
      </c>
      <c r="Y293">
        <v>6</v>
      </c>
      <c r="Z293">
        <v>2606.4</v>
      </c>
      <c r="AA293" t="s">
        <v>2581</v>
      </c>
      <c r="AB293" t="s">
        <v>2581</v>
      </c>
      <c r="AC293">
        <v>10</v>
      </c>
      <c r="AD293" t="s">
        <v>87</v>
      </c>
      <c r="AF293" t="s">
        <v>87</v>
      </c>
      <c r="AG293" t="s">
        <v>2581</v>
      </c>
    </row>
    <row r="294" spans="1:33" x14ac:dyDescent="0.3">
      <c r="A294" t="s">
        <v>93</v>
      </c>
      <c r="B294" t="s">
        <v>193</v>
      </c>
      <c r="C294" t="s">
        <v>80</v>
      </c>
      <c r="D294" t="s">
        <v>30</v>
      </c>
      <c r="E294" t="s">
        <v>2585</v>
      </c>
      <c r="F294" t="s">
        <v>2586</v>
      </c>
      <c r="G294" t="s">
        <v>33</v>
      </c>
      <c r="H294" s="1">
        <v>44684</v>
      </c>
      <c r="I294">
        <v>1400</v>
      </c>
      <c r="J294" t="s">
        <v>2587</v>
      </c>
      <c r="K294" t="s">
        <v>599</v>
      </c>
      <c r="L294" t="s">
        <v>2588</v>
      </c>
      <c r="M294" t="s">
        <v>2589</v>
      </c>
      <c r="N294" t="s">
        <v>57</v>
      </c>
      <c r="O294">
        <v>3</v>
      </c>
      <c r="P294" t="s">
        <v>40</v>
      </c>
      <c r="Q294" t="s">
        <v>58</v>
      </c>
      <c r="R294" t="s">
        <v>2590</v>
      </c>
      <c r="S294" s="1">
        <v>45463</v>
      </c>
      <c r="T294" t="s">
        <v>43</v>
      </c>
      <c r="U294" t="s">
        <v>2591</v>
      </c>
      <c r="V294" t="s">
        <v>2592</v>
      </c>
      <c r="W294" t="s">
        <v>1340</v>
      </c>
      <c r="X294">
        <v>1217</v>
      </c>
      <c r="Y294">
        <v>2</v>
      </c>
      <c r="Z294">
        <v>973.6</v>
      </c>
      <c r="AA294" t="s">
        <v>2589</v>
      </c>
      <c r="AB294" t="s">
        <v>2589</v>
      </c>
      <c r="AC294">
        <v>10</v>
      </c>
      <c r="AD294" t="s">
        <v>87</v>
      </c>
      <c r="AF294" t="s">
        <v>87</v>
      </c>
      <c r="AG294" t="s">
        <v>2589</v>
      </c>
    </row>
    <row r="295" spans="1:33" x14ac:dyDescent="0.3">
      <c r="A295" t="s">
        <v>133</v>
      </c>
      <c r="B295" t="s">
        <v>369</v>
      </c>
      <c r="C295" t="s">
        <v>49</v>
      </c>
      <c r="D295" t="s">
        <v>206</v>
      </c>
      <c r="E295" t="s">
        <v>1441</v>
      </c>
      <c r="F295" t="s">
        <v>2593</v>
      </c>
      <c r="G295" t="s">
        <v>33</v>
      </c>
      <c r="H295" s="1">
        <v>45399</v>
      </c>
      <c r="I295">
        <v>800</v>
      </c>
      <c r="J295" t="s">
        <v>2594</v>
      </c>
      <c r="K295" t="s">
        <v>254</v>
      </c>
      <c r="L295" t="s">
        <v>2595</v>
      </c>
      <c r="M295" t="s">
        <v>2596</v>
      </c>
      <c r="N295" t="s">
        <v>39</v>
      </c>
      <c r="O295">
        <v>12</v>
      </c>
      <c r="P295" t="s">
        <v>73</v>
      </c>
      <c r="Q295" t="s">
        <v>101</v>
      </c>
      <c r="R295" t="s">
        <v>2597</v>
      </c>
      <c r="S295" s="1">
        <v>45368</v>
      </c>
      <c r="T295" t="s">
        <v>258</v>
      </c>
      <c r="U295" t="s">
        <v>2598</v>
      </c>
      <c r="V295" t="s">
        <v>2599</v>
      </c>
      <c r="W295" t="s">
        <v>2600</v>
      </c>
      <c r="X295">
        <v>1605</v>
      </c>
      <c r="Y295">
        <v>3</v>
      </c>
      <c r="Z295">
        <v>1926</v>
      </c>
      <c r="AA295" t="s">
        <v>2596</v>
      </c>
      <c r="AB295" t="s">
        <v>2596</v>
      </c>
      <c r="AC295">
        <v>10</v>
      </c>
      <c r="AD295" t="s">
        <v>87</v>
      </c>
      <c r="AF295" t="s">
        <v>87</v>
      </c>
      <c r="AG295" t="s">
        <v>2596</v>
      </c>
    </row>
    <row r="296" spans="1:33" x14ac:dyDescent="0.3">
      <c r="A296" t="s">
        <v>47</v>
      </c>
      <c r="B296" t="s">
        <v>357</v>
      </c>
      <c r="C296" t="s">
        <v>29</v>
      </c>
      <c r="D296" t="s">
        <v>146</v>
      </c>
      <c r="E296" t="s">
        <v>578</v>
      </c>
      <c r="F296" t="s">
        <v>2601</v>
      </c>
      <c r="G296" t="s">
        <v>33</v>
      </c>
      <c r="H296" s="1">
        <v>44544</v>
      </c>
      <c r="I296">
        <v>1000</v>
      </c>
      <c r="J296" t="s">
        <v>2602</v>
      </c>
      <c r="K296" t="s">
        <v>286</v>
      </c>
      <c r="L296" t="s">
        <v>2603</v>
      </c>
      <c r="M296" t="s">
        <v>2604</v>
      </c>
      <c r="N296" t="s">
        <v>57</v>
      </c>
      <c r="O296">
        <v>8</v>
      </c>
      <c r="P296" t="s">
        <v>40</v>
      </c>
      <c r="Q296" t="s">
        <v>101</v>
      </c>
      <c r="R296" t="s">
        <v>2605</v>
      </c>
      <c r="S296" s="1">
        <v>45512</v>
      </c>
      <c r="T296" t="s">
        <v>201</v>
      </c>
      <c r="U296" t="s">
        <v>2606</v>
      </c>
      <c r="V296" t="s">
        <v>2607</v>
      </c>
      <c r="W296" t="s">
        <v>2608</v>
      </c>
      <c r="X296">
        <v>2238</v>
      </c>
      <c r="Y296">
        <v>7</v>
      </c>
      <c r="Z296">
        <v>6266.4000000000015</v>
      </c>
      <c r="AA296" t="s">
        <v>2604</v>
      </c>
      <c r="AB296" t="s">
        <v>2604</v>
      </c>
      <c r="AC296">
        <v>10</v>
      </c>
      <c r="AE296" t="s">
        <v>37</v>
      </c>
      <c r="AF296" t="s">
        <v>37</v>
      </c>
      <c r="AG296" t="s">
        <v>2604</v>
      </c>
    </row>
    <row r="297" spans="1:33" x14ac:dyDescent="0.3">
      <c r="A297" t="s">
        <v>27</v>
      </c>
      <c r="B297" t="s">
        <v>558</v>
      </c>
      <c r="C297" t="s">
        <v>49</v>
      </c>
      <c r="D297" t="s">
        <v>81</v>
      </c>
      <c r="E297" t="s">
        <v>94</v>
      </c>
      <c r="F297" t="s">
        <v>2609</v>
      </c>
      <c r="G297" t="s">
        <v>33</v>
      </c>
      <c r="H297" s="1">
        <v>45402</v>
      </c>
      <c r="I297">
        <v>1400</v>
      </c>
      <c r="J297" t="s">
        <v>2610</v>
      </c>
      <c r="K297" t="s">
        <v>210</v>
      </c>
      <c r="L297" t="s">
        <v>2611</v>
      </c>
      <c r="M297" t="s">
        <v>2612</v>
      </c>
      <c r="N297" t="s">
        <v>116</v>
      </c>
      <c r="O297">
        <v>18</v>
      </c>
      <c r="P297" t="s">
        <v>73</v>
      </c>
      <c r="Q297" t="s">
        <v>58</v>
      </c>
      <c r="R297" t="s">
        <v>2613</v>
      </c>
      <c r="S297" s="1">
        <v>45313</v>
      </c>
      <c r="T297" t="s">
        <v>141</v>
      </c>
      <c r="U297" t="s">
        <v>2614</v>
      </c>
      <c r="V297" t="s">
        <v>2615</v>
      </c>
      <c r="W297" t="s">
        <v>2616</v>
      </c>
      <c r="X297">
        <v>2731</v>
      </c>
      <c r="Y297">
        <v>8</v>
      </c>
      <c r="Z297">
        <v>8739.2000000000007</v>
      </c>
      <c r="AA297" t="s">
        <v>2612</v>
      </c>
      <c r="AB297" t="s">
        <v>2612</v>
      </c>
      <c r="AC297">
        <v>10</v>
      </c>
      <c r="AE297" t="s">
        <v>37</v>
      </c>
      <c r="AF297" t="s">
        <v>37</v>
      </c>
      <c r="AG297" t="s">
        <v>2612</v>
      </c>
    </row>
    <row r="298" spans="1:33" x14ac:dyDescent="0.3">
      <c r="A298" t="s">
        <v>133</v>
      </c>
      <c r="B298" t="s">
        <v>920</v>
      </c>
      <c r="C298" t="s">
        <v>80</v>
      </c>
      <c r="D298" t="s">
        <v>219</v>
      </c>
      <c r="E298" t="s">
        <v>501</v>
      </c>
      <c r="F298" t="s">
        <v>2617</v>
      </c>
      <c r="G298" t="s">
        <v>96</v>
      </c>
      <c r="H298" s="1">
        <v>43927</v>
      </c>
      <c r="I298">
        <v>1400</v>
      </c>
      <c r="J298" t="s">
        <v>2618</v>
      </c>
      <c r="K298" t="s">
        <v>1103</v>
      </c>
      <c r="L298" t="s">
        <v>2619</v>
      </c>
      <c r="M298" t="s">
        <v>2620</v>
      </c>
      <c r="N298" t="s">
        <v>116</v>
      </c>
      <c r="O298">
        <v>15</v>
      </c>
      <c r="P298" t="s">
        <v>73</v>
      </c>
      <c r="Q298" t="s">
        <v>58</v>
      </c>
      <c r="R298" t="s">
        <v>2621</v>
      </c>
      <c r="S298" s="1">
        <v>45508</v>
      </c>
      <c r="T298" t="s">
        <v>201</v>
      </c>
      <c r="U298" t="s">
        <v>2622</v>
      </c>
      <c r="V298" t="s">
        <v>2623</v>
      </c>
      <c r="W298" t="s">
        <v>1058</v>
      </c>
      <c r="X298">
        <v>692</v>
      </c>
      <c r="Y298">
        <v>5</v>
      </c>
      <c r="Z298">
        <v>1384</v>
      </c>
      <c r="AA298" t="s">
        <v>2620</v>
      </c>
      <c r="AB298" t="s">
        <v>2620</v>
      </c>
      <c r="AC298">
        <v>10</v>
      </c>
      <c r="AE298" t="s">
        <v>37</v>
      </c>
      <c r="AF298" t="s">
        <v>37</v>
      </c>
      <c r="AG298" t="s">
        <v>2620</v>
      </c>
    </row>
    <row r="299" spans="1:33" x14ac:dyDescent="0.3">
      <c r="A299" t="s">
        <v>107</v>
      </c>
      <c r="B299" t="s">
        <v>28</v>
      </c>
      <c r="C299" t="s">
        <v>80</v>
      </c>
      <c r="D299" t="s">
        <v>241</v>
      </c>
      <c r="E299" t="s">
        <v>490</v>
      </c>
      <c r="F299" t="s">
        <v>2624</v>
      </c>
      <c r="G299" t="s">
        <v>96</v>
      </c>
      <c r="H299" s="1">
        <v>44289</v>
      </c>
      <c r="I299">
        <v>950</v>
      </c>
      <c r="J299" t="s">
        <v>2625</v>
      </c>
      <c r="K299" t="s">
        <v>524</v>
      </c>
      <c r="L299" t="s">
        <v>2626</v>
      </c>
      <c r="M299" t="s">
        <v>2627</v>
      </c>
      <c r="N299" t="s">
        <v>57</v>
      </c>
      <c r="O299">
        <v>16</v>
      </c>
      <c r="P299" t="s">
        <v>73</v>
      </c>
      <c r="Q299" t="s">
        <v>41</v>
      </c>
      <c r="R299" t="s">
        <v>2628</v>
      </c>
      <c r="S299" s="1">
        <v>45608</v>
      </c>
      <c r="T299" t="s">
        <v>165</v>
      </c>
      <c r="U299" t="s">
        <v>2629</v>
      </c>
      <c r="V299" t="s">
        <v>2630</v>
      </c>
      <c r="W299" t="s">
        <v>2631</v>
      </c>
      <c r="X299">
        <v>2218</v>
      </c>
      <c r="Y299">
        <v>1</v>
      </c>
      <c r="Z299">
        <v>887.2</v>
      </c>
      <c r="AA299" t="s">
        <v>2627</v>
      </c>
      <c r="AB299" t="s">
        <v>2627</v>
      </c>
      <c r="AC299">
        <v>10</v>
      </c>
      <c r="AE299" t="s">
        <v>37</v>
      </c>
      <c r="AF299" t="s">
        <v>37</v>
      </c>
      <c r="AG299" t="s">
        <v>2627</v>
      </c>
    </row>
    <row r="300" spans="1:33" x14ac:dyDescent="0.3">
      <c r="A300" t="s">
        <v>336</v>
      </c>
      <c r="B300" t="s">
        <v>347</v>
      </c>
      <c r="C300" t="s">
        <v>49</v>
      </c>
      <c r="D300" t="s">
        <v>81</v>
      </c>
      <c r="E300" t="s">
        <v>294</v>
      </c>
      <c r="F300" t="s">
        <v>2632</v>
      </c>
      <c r="G300" t="s">
        <v>33</v>
      </c>
      <c r="H300" s="1">
        <v>45568</v>
      </c>
      <c r="I300">
        <v>1200</v>
      </c>
      <c r="J300" t="s">
        <v>2633</v>
      </c>
      <c r="K300" t="s">
        <v>404</v>
      </c>
      <c r="L300" t="s">
        <v>2634</v>
      </c>
      <c r="M300" t="s">
        <v>2635</v>
      </c>
      <c r="N300" t="s">
        <v>39</v>
      </c>
      <c r="O300">
        <v>19</v>
      </c>
      <c r="P300" t="s">
        <v>73</v>
      </c>
      <c r="Q300" t="s">
        <v>101</v>
      </c>
      <c r="R300" t="s">
        <v>2636</v>
      </c>
      <c r="S300" s="1">
        <v>45480</v>
      </c>
      <c r="T300" t="s">
        <v>103</v>
      </c>
      <c r="U300" t="s">
        <v>2637</v>
      </c>
      <c r="V300" t="s">
        <v>2638</v>
      </c>
      <c r="W300" t="s">
        <v>2639</v>
      </c>
      <c r="X300">
        <v>1248</v>
      </c>
      <c r="Y300">
        <v>5</v>
      </c>
      <c r="Z300">
        <v>2496</v>
      </c>
      <c r="AA300" t="s">
        <v>2635</v>
      </c>
      <c r="AB300" t="s">
        <v>2635</v>
      </c>
      <c r="AC300">
        <v>10</v>
      </c>
      <c r="AD300" t="s">
        <v>87</v>
      </c>
      <c r="AF300" t="s">
        <v>87</v>
      </c>
      <c r="AG300" t="s">
        <v>2635</v>
      </c>
    </row>
    <row r="301" spans="1:33" x14ac:dyDescent="0.3">
      <c r="A301" t="s">
        <v>93</v>
      </c>
      <c r="B301" t="s">
        <v>470</v>
      </c>
      <c r="C301" t="s">
        <v>80</v>
      </c>
      <c r="D301" t="s">
        <v>30</v>
      </c>
      <c r="E301" t="s">
        <v>481</v>
      </c>
      <c r="F301" t="s">
        <v>2640</v>
      </c>
      <c r="G301" t="s">
        <v>96</v>
      </c>
      <c r="H301" s="1">
        <v>44543</v>
      </c>
      <c r="I301">
        <v>1100</v>
      </c>
      <c r="J301" t="s">
        <v>2641</v>
      </c>
      <c r="K301" t="s">
        <v>1796</v>
      </c>
      <c r="L301" t="s">
        <v>2642</v>
      </c>
      <c r="M301" t="s">
        <v>2643</v>
      </c>
      <c r="N301" t="s">
        <v>72</v>
      </c>
      <c r="O301">
        <v>16</v>
      </c>
      <c r="P301" t="s">
        <v>40</v>
      </c>
      <c r="Q301" t="s">
        <v>41</v>
      </c>
      <c r="R301" t="s">
        <v>2644</v>
      </c>
      <c r="S301" s="1">
        <v>45511</v>
      </c>
      <c r="T301" t="s">
        <v>201</v>
      </c>
      <c r="U301" t="s">
        <v>2645</v>
      </c>
      <c r="V301" t="s">
        <v>2646</v>
      </c>
      <c r="W301" t="s">
        <v>2647</v>
      </c>
      <c r="X301">
        <v>2269</v>
      </c>
      <c r="Y301">
        <v>7</v>
      </c>
      <c r="Z301">
        <v>6353.2000000000007</v>
      </c>
      <c r="AA301" t="s">
        <v>2643</v>
      </c>
      <c r="AB301" t="s">
        <v>2643</v>
      </c>
      <c r="AC301">
        <v>10</v>
      </c>
      <c r="AD301" t="s">
        <v>87</v>
      </c>
      <c r="AF301" t="s">
        <v>87</v>
      </c>
      <c r="AG301" t="s">
        <v>2643</v>
      </c>
    </row>
    <row r="302" spans="1:33" x14ac:dyDescent="0.3">
      <c r="A302" t="s">
        <v>93</v>
      </c>
      <c r="B302" t="s">
        <v>470</v>
      </c>
      <c r="C302" t="s">
        <v>80</v>
      </c>
      <c r="D302" t="s">
        <v>109</v>
      </c>
      <c r="E302" t="s">
        <v>1724</v>
      </c>
      <c r="F302" t="s">
        <v>2648</v>
      </c>
      <c r="G302" t="s">
        <v>33</v>
      </c>
      <c r="H302" s="1">
        <v>45524</v>
      </c>
      <c r="I302">
        <v>1100</v>
      </c>
      <c r="J302" t="s">
        <v>2649</v>
      </c>
      <c r="K302" t="s">
        <v>897</v>
      </c>
      <c r="L302" t="s">
        <v>2650</v>
      </c>
      <c r="M302" t="s">
        <v>2651</v>
      </c>
      <c r="N302" t="s">
        <v>116</v>
      </c>
      <c r="O302">
        <v>10</v>
      </c>
      <c r="P302" t="s">
        <v>73</v>
      </c>
      <c r="Q302" t="s">
        <v>101</v>
      </c>
      <c r="R302" t="s">
        <v>2652</v>
      </c>
      <c r="S302" s="1">
        <v>45574</v>
      </c>
      <c r="T302" t="s">
        <v>177</v>
      </c>
      <c r="U302" t="s">
        <v>2653</v>
      </c>
      <c r="V302" t="s">
        <v>2654</v>
      </c>
      <c r="W302" t="s">
        <v>2655</v>
      </c>
      <c r="X302">
        <v>1418</v>
      </c>
      <c r="Y302">
        <v>3</v>
      </c>
      <c r="Z302">
        <v>1701.6000000000001</v>
      </c>
      <c r="AA302" t="s">
        <v>2651</v>
      </c>
      <c r="AB302" t="s">
        <v>2651</v>
      </c>
      <c r="AC302">
        <v>10</v>
      </c>
      <c r="AE302" t="s">
        <v>37</v>
      </c>
      <c r="AF302" t="s">
        <v>37</v>
      </c>
      <c r="AG302" t="s">
        <v>2651</v>
      </c>
    </row>
    <row r="303" spans="1:33" x14ac:dyDescent="0.3">
      <c r="A303" t="s">
        <v>121</v>
      </c>
      <c r="B303" t="s">
        <v>450</v>
      </c>
      <c r="C303" t="s">
        <v>80</v>
      </c>
      <c r="D303" t="s">
        <v>50</v>
      </c>
      <c r="E303" t="s">
        <v>51</v>
      </c>
      <c r="F303" t="s">
        <v>2656</v>
      </c>
      <c r="G303" t="s">
        <v>33</v>
      </c>
      <c r="H303" s="1">
        <v>44910</v>
      </c>
      <c r="I303">
        <v>1100</v>
      </c>
      <c r="J303" t="s">
        <v>2657</v>
      </c>
      <c r="K303" t="s">
        <v>716</v>
      </c>
      <c r="L303" t="s">
        <v>2658</v>
      </c>
      <c r="M303" t="s">
        <v>2659</v>
      </c>
      <c r="N303" t="s">
        <v>39</v>
      </c>
      <c r="O303">
        <v>4</v>
      </c>
      <c r="P303" t="s">
        <v>40</v>
      </c>
      <c r="Q303" t="s">
        <v>41</v>
      </c>
      <c r="R303" t="s">
        <v>2660</v>
      </c>
      <c r="S303" s="1">
        <v>45619</v>
      </c>
      <c r="T303" t="s">
        <v>165</v>
      </c>
      <c r="U303" t="s">
        <v>2661</v>
      </c>
      <c r="V303" t="s">
        <v>2662</v>
      </c>
      <c r="W303" t="s">
        <v>2663</v>
      </c>
      <c r="X303">
        <v>1731</v>
      </c>
      <c r="Y303">
        <v>6</v>
      </c>
      <c r="Z303">
        <v>4154.4000000000015</v>
      </c>
      <c r="AA303" t="s">
        <v>2659</v>
      </c>
      <c r="AB303" t="s">
        <v>2659</v>
      </c>
      <c r="AC303">
        <v>11</v>
      </c>
      <c r="AE303" t="s">
        <v>37</v>
      </c>
      <c r="AF303" t="s">
        <v>37</v>
      </c>
      <c r="AG303" t="s">
        <v>2659</v>
      </c>
    </row>
    <row r="304" spans="1:33" x14ac:dyDescent="0.3">
      <c r="A304" t="s">
        <v>336</v>
      </c>
      <c r="B304" t="s">
        <v>347</v>
      </c>
      <c r="C304" t="s">
        <v>80</v>
      </c>
      <c r="D304" t="s">
        <v>370</v>
      </c>
      <c r="E304" t="s">
        <v>975</v>
      </c>
      <c r="F304" t="s">
        <v>2664</v>
      </c>
      <c r="G304" t="s">
        <v>96</v>
      </c>
      <c r="H304" s="1">
        <v>43859</v>
      </c>
      <c r="I304">
        <v>1400</v>
      </c>
      <c r="J304" t="s">
        <v>2665</v>
      </c>
      <c r="K304" t="s">
        <v>1643</v>
      </c>
      <c r="L304" t="s">
        <v>2666</v>
      </c>
      <c r="M304" t="s">
        <v>2667</v>
      </c>
      <c r="N304" t="s">
        <v>57</v>
      </c>
      <c r="O304">
        <v>9</v>
      </c>
      <c r="P304" t="s">
        <v>40</v>
      </c>
      <c r="Q304" t="s">
        <v>74</v>
      </c>
      <c r="R304" t="s">
        <v>2668</v>
      </c>
      <c r="S304" s="1">
        <v>45474</v>
      </c>
      <c r="T304" t="s">
        <v>103</v>
      </c>
      <c r="U304" t="s">
        <v>2669</v>
      </c>
      <c r="V304" t="s">
        <v>2670</v>
      </c>
      <c r="W304" t="s">
        <v>2671</v>
      </c>
      <c r="X304">
        <v>2082</v>
      </c>
      <c r="Y304">
        <v>2</v>
      </c>
      <c r="Z304">
        <v>1665.6000000000001</v>
      </c>
      <c r="AA304" t="s">
        <v>2667</v>
      </c>
      <c r="AB304" t="s">
        <v>2667</v>
      </c>
      <c r="AC304">
        <v>10</v>
      </c>
      <c r="AE304" t="s">
        <v>37</v>
      </c>
      <c r="AF304" t="s">
        <v>37</v>
      </c>
      <c r="AG304" t="s">
        <v>2667</v>
      </c>
    </row>
    <row r="305" spans="1:33" x14ac:dyDescent="0.3">
      <c r="A305" t="s">
        <v>133</v>
      </c>
      <c r="B305" t="s">
        <v>229</v>
      </c>
      <c r="C305" t="s">
        <v>80</v>
      </c>
      <c r="D305" t="s">
        <v>50</v>
      </c>
      <c r="E305" t="s">
        <v>263</v>
      </c>
      <c r="F305" t="s">
        <v>2672</v>
      </c>
      <c r="G305" t="s">
        <v>33</v>
      </c>
      <c r="H305" s="1">
        <v>44393</v>
      </c>
      <c r="I305">
        <v>1000</v>
      </c>
      <c r="J305" t="s">
        <v>2673</v>
      </c>
      <c r="K305" t="s">
        <v>463</v>
      </c>
      <c r="L305" t="s">
        <v>2674</v>
      </c>
      <c r="M305" t="s">
        <v>2675</v>
      </c>
      <c r="N305" t="s">
        <v>72</v>
      </c>
      <c r="O305">
        <v>4</v>
      </c>
      <c r="P305" t="s">
        <v>40</v>
      </c>
      <c r="Q305" t="s">
        <v>74</v>
      </c>
      <c r="R305" t="s">
        <v>2676</v>
      </c>
      <c r="S305" s="1">
        <v>45462</v>
      </c>
      <c r="T305" t="s">
        <v>43</v>
      </c>
      <c r="U305" t="s">
        <v>2677</v>
      </c>
      <c r="V305" t="s">
        <v>2678</v>
      </c>
      <c r="W305" t="s">
        <v>775</v>
      </c>
      <c r="X305">
        <v>1661</v>
      </c>
      <c r="Y305">
        <v>3</v>
      </c>
      <c r="Z305">
        <v>1993.2</v>
      </c>
      <c r="AA305" t="s">
        <v>2675</v>
      </c>
      <c r="AB305" t="s">
        <v>2675</v>
      </c>
      <c r="AC305">
        <v>10</v>
      </c>
      <c r="AD305" t="s">
        <v>87</v>
      </c>
      <c r="AF305" t="s">
        <v>87</v>
      </c>
      <c r="AG305" t="s">
        <v>2675</v>
      </c>
    </row>
    <row r="306" spans="1:33" x14ac:dyDescent="0.3">
      <c r="A306" t="s">
        <v>47</v>
      </c>
      <c r="B306" t="s">
        <v>510</v>
      </c>
      <c r="C306" t="s">
        <v>80</v>
      </c>
      <c r="D306" t="s">
        <v>370</v>
      </c>
      <c r="E306" t="s">
        <v>1415</v>
      </c>
      <c r="F306" t="s">
        <v>2679</v>
      </c>
      <c r="G306" t="s">
        <v>96</v>
      </c>
      <c r="H306" s="1">
        <v>44344</v>
      </c>
      <c r="I306">
        <v>950</v>
      </c>
      <c r="J306" t="s">
        <v>2680</v>
      </c>
      <c r="K306" t="s">
        <v>113</v>
      </c>
      <c r="L306" t="s">
        <v>2681</v>
      </c>
      <c r="M306" t="s">
        <v>2682</v>
      </c>
      <c r="N306" t="s">
        <v>57</v>
      </c>
      <c r="O306">
        <v>12</v>
      </c>
      <c r="P306" t="s">
        <v>40</v>
      </c>
      <c r="Q306" t="s">
        <v>41</v>
      </c>
      <c r="R306" t="s">
        <v>2683</v>
      </c>
      <c r="S306" s="1">
        <v>45597</v>
      </c>
      <c r="T306" t="s">
        <v>165</v>
      </c>
      <c r="U306" t="s">
        <v>2684</v>
      </c>
      <c r="V306" t="s">
        <v>2685</v>
      </c>
      <c r="W306" t="s">
        <v>2686</v>
      </c>
      <c r="X306">
        <v>1743</v>
      </c>
      <c r="Y306">
        <v>1</v>
      </c>
      <c r="Z306">
        <v>697.2</v>
      </c>
      <c r="AA306" t="s">
        <v>2682</v>
      </c>
      <c r="AB306" t="s">
        <v>2682</v>
      </c>
      <c r="AC306">
        <v>10</v>
      </c>
      <c r="AD306" t="s">
        <v>87</v>
      </c>
      <c r="AF306" t="s">
        <v>87</v>
      </c>
      <c r="AG306" t="s">
        <v>2682</v>
      </c>
    </row>
    <row r="307" spans="1:33" x14ac:dyDescent="0.3">
      <c r="A307" t="s">
        <v>121</v>
      </c>
      <c r="B307" t="s">
        <v>325</v>
      </c>
      <c r="C307" t="s">
        <v>80</v>
      </c>
      <c r="D307" t="s">
        <v>677</v>
      </c>
      <c r="E307" t="s">
        <v>1049</v>
      </c>
      <c r="F307" t="s">
        <v>2687</v>
      </c>
      <c r="G307" t="s">
        <v>96</v>
      </c>
      <c r="H307" s="1">
        <v>44351</v>
      </c>
      <c r="I307">
        <v>950</v>
      </c>
      <c r="J307" t="s">
        <v>2688</v>
      </c>
      <c r="K307" t="s">
        <v>653</v>
      </c>
      <c r="L307" t="s">
        <v>2689</v>
      </c>
      <c r="M307" t="s">
        <v>2690</v>
      </c>
      <c r="N307" t="s">
        <v>39</v>
      </c>
      <c r="O307">
        <v>7</v>
      </c>
      <c r="P307" t="s">
        <v>73</v>
      </c>
      <c r="Q307" t="s">
        <v>74</v>
      </c>
      <c r="R307" t="s">
        <v>2691</v>
      </c>
      <c r="S307" s="1">
        <v>45449</v>
      </c>
      <c r="T307" t="s">
        <v>43</v>
      </c>
      <c r="U307" t="s">
        <v>2692</v>
      </c>
      <c r="V307" t="s">
        <v>2693</v>
      </c>
      <c r="W307" t="s">
        <v>2694</v>
      </c>
      <c r="X307">
        <v>1644</v>
      </c>
      <c r="Y307">
        <v>4</v>
      </c>
      <c r="Z307">
        <v>2630.4</v>
      </c>
      <c r="AA307" t="s">
        <v>2690</v>
      </c>
      <c r="AB307" t="s">
        <v>2690</v>
      </c>
      <c r="AC307">
        <v>10</v>
      </c>
      <c r="AE307" t="s">
        <v>37</v>
      </c>
      <c r="AF307" t="s">
        <v>37</v>
      </c>
      <c r="AG307" t="s">
        <v>2690</v>
      </c>
    </row>
    <row r="308" spans="1:33" x14ac:dyDescent="0.3">
      <c r="A308" t="s">
        <v>107</v>
      </c>
      <c r="B308" t="s">
        <v>145</v>
      </c>
      <c r="C308" t="s">
        <v>80</v>
      </c>
      <c r="D308" t="s">
        <v>109</v>
      </c>
      <c r="E308" t="s">
        <v>559</v>
      </c>
      <c r="F308" t="s">
        <v>2695</v>
      </c>
      <c r="G308" t="s">
        <v>33</v>
      </c>
      <c r="H308" s="1">
        <v>44232</v>
      </c>
      <c r="I308">
        <v>800</v>
      </c>
      <c r="J308" t="s">
        <v>2696</v>
      </c>
      <c r="K308" t="s">
        <v>307</v>
      </c>
      <c r="L308" t="s">
        <v>2697</v>
      </c>
      <c r="M308" t="s">
        <v>2698</v>
      </c>
      <c r="N308" t="s">
        <v>57</v>
      </c>
      <c r="O308">
        <v>15</v>
      </c>
      <c r="P308" t="s">
        <v>40</v>
      </c>
      <c r="Q308" t="s">
        <v>58</v>
      </c>
      <c r="R308" t="s">
        <v>2699</v>
      </c>
      <c r="S308" s="1">
        <v>45560</v>
      </c>
      <c r="T308" t="s">
        <v>214</v>
      </c>
      <c r="U308" t="s">
        <v>2700</v>
      </c>
      <c r="V308" t="s">
        <v>2701</v>
      </c>
      <c r="W308" t="s">
        <v>2702</v>
      </c>
      <c r="X308">
        <v>2194</v>
      </c>
      <c r="Y308">
        <v>2</v>
      </c>
      <c r="Z308">
        <v>1755.2</v>
      </c>
      <c r="AA308" t="s">
        <v>2698</v>
      </c>
      <c r="AB308" t="s">
        <v>2698</v>
      </c>
      <c r="AC308">
        <v>10</v>
      </c>
      <c r="AD308" t="s">
        <v>87</v>
      </c>
      <c r="AF308" t="s">
        <v>87</v>
      </c>
      <c r="AG308" t="s">
        <v>2698</v>
      </c>
    </row>
    <row r="309" spans="1:33" x14ac:dyDescent="0.3">
      <c r="A309" t="s">
        <v>133</v>
      </c>
      <c r="B309" t="s">
        <v>784</v>
      </c>
      <c r="C309" t="s">
        <v>80</v>
      </c>
      <c r="D309" t="s">
        <v>109</v>
      </c>
      <c r="E309" t="s">
        <v>1092</v>
      </c>
      <c r="F309" t="s">
        <v>2703</v>
      </c>
      <c r="G309" t="s">
        <v>96</v>
      </c>
      <c r="H309" s="1">
        <v>45571</v>
      </c>
      <c r="I309">
        <v>1400</v>
      </c>
      <c r="J309" t="s">
        <v>1102</v>
      </c>
      <c r="K309" t="s">
        <v>297</v>
      </c>
      <c r="L309" t="s">
        <v>2704</v>
      </c>
      <c r="M309" t="s">
        <v>2705</v>
      </c>
      <c r="N309" t="s">
        <v>39</v>
      </c>
      <c r="O309">
        <v>16</v>
      </c>
      <c r="P309" t="s">
        <v>40</v>
      </c>
      <c r="Q309" t="s">
        <v>74</v>
      </c>
      <c r="R309" t="s">
        <v>2706</v>
      </c>
      <c r="S309" s="1">
        <v>45319</v>
      </c>
      <c r="T309" t="s">
        <v>141</v>
      </c>
      <c r="U309" t="s">
        <v>2707</v>
      </c>
      <c r="V309" t="s">
        <v>2708</v>
      </c>
      <c r="W309" t="s">
        <v>2709</v>
      </c>
      <c r="X309">
        <v>1194</v>
      </c>
      <c r="Y309">
        <v>8</v>
      </c>
      <c r="Z309">
        <v>3820.8</v>
      </c>
      <c r="AA309" t="s">
        <v>2705</v>
      </c>
      <c r="AB309" t="s">
        <v>2705</v>
      </c>
      <c r="AC309">
        <v>10</v>
      </c>
      <c r="AD309" t="s">
        <v>87</v>
      </c>
      <c r="AF309" t="s">
        <v>87</v>
      </c>
      <c r="AG309" t="s">
        <v>2705</v>
      </c>
    </row>
    <row r="310" spans="1:33" x14ac:dyDescent="0.3">
      <c r="A310" t="s">
        <v>133</v>
      </c>
      <c r="B310" t="s">
        <v>182</v>
      </c>
      <c r="C310" t="s">
        <v>80</v>
      </c>
      <c r="D310" t="s">
        <v>30</v>
      </c>
      <c r="E310" t="s">
        <v>1474</v>
      </c>
      <c r="F310" t="s">
        <v>2710</v>
      </c>
      <c r="G310" t="s">
        <v>33</v>
      </c>
      <c r="H310" s="1">
        <v>44918</v>
      </c>
      <c r="I310">
        <v>1200</v>
      </c>
      <c r="J310" t="s">
        <v>2711</v>
      </c>
      <c r="K310" t="s">
        <v>1686</v>
      </c>
      <c r="L310" t="s">
        <v>2712</v>
      </c>
      <c r="M310" t="s">
        <v>2713</v>
      </c>
      <c r="N310" t="s">
        <v>57</v>
      </c>
      <c r="O310">
        <v>13</v>
      </c>
      <c r="P310" t="s">
        <v>73</v>
      </c>
      <c r="Q310" t="s">
        <v>74</v>
      </c>
      <c r="R310" t="s">
        <v>2714</v>
      </c>
      <c r="S310" s="1">
        <v>45613</v>
      </c>
      <c r="T310" t="s">
        <v>165</v>
      </c>
      <c r="U310" t="s">
        <v>2715</v>
      </c>
      <c r="V310" t="s">
        <v>2716</v>
      </c>
      <c r="W310" t="s">
        <v>2717</v>
      </c>
      <c r="X310">
        <v>652</v>
      </c>
      <c r="Y310">
        <v>4</v>
      </c>
      <c r="Z310">
        <v>1043.2</v>
      </c>
      <c r="AA310" t="s">
        <v>2713</v>
      </c>
      <c r="AB310" t="s">
        <v>2713</v>
      </c>
      <c r="AC310">
        <v>10</v>
      </c>
      <c r="AE310" t="s">
        <v>37</v>
      </c>
      <c r="AF310" t="s">
        <v>37</v>
      </c>
      <c r="AG310" t="s">
        <v>2713</v>
      </c>
    </row>
    <row r="311" spans="1:33" x14ac:dyDescent="0.3">
      <c r="A311" t="s">
        <v>107</v>
      </c>
      <c r="B311" t="s">
        <v>157</v>
      </c>
      <c r="C311" t="s">
        <v>29</v>
      </c>
      <c r="D311" t="s">
        <v>109</v>
      </c>
      <c r="E311" t="s">
        <v>381</v>
      </c>
      <c r="F311" t="s">
        <v>2718</v>
      </c>
      <c r="G311" t="s">
        <v>96</v>
      </c>
      <c r="H311" s="1">
        <v>43959</v>
      </c>
      <c r="I311">
        <v>1300</v>
      </c>
      <c r="J311" t="s">
        <v>2719</v>
      </c>
      <c r="K311" t="s">
        <v>54</v>
      </c>
      <c r="L311" t="s">
        <v>2720</v>
      </c>
      <c r="M311" t="s">
        <v>2721</v>
      </c>
      <c r="N311" t="s">
        <v>57</v>
      </c>
      <c r="O311">
        <v>11</v>
      </c>
      <c r="P311" t="s">
        <v>40</v>
      </c>
      <c r="Q311" t="s">
        <v>74</v>
      </c>
      <c r="R311" t="s">
        <v>2722</v>
      </c>
      <c r="S311" s="1">
        <v>45619</v>
      </c>
      <c r="T311" t="s">
        <v>165</v>
      </c>
      <c r="U311" t="s">
        <v>2723</v>
      </c>
      <c r="V311" t="s">
        <v>2724</v>
      </c>
      <c r="W311" t="s">
        <v>2725</v>
      </c>
      <c r="X311">
        <v>2625</v>
      </c>
      <c r="Y311">
        <v>4</v>
      </c>
      <c r="Z311">
        <v>4200</v>
      </c>
      <c r="AA311" t="s">
        <v>2721</v>
      </c>
      <c r="AB311" t="s">
        <v>2721</v>
      </c>
      <c r="AC311">
        <v>10</v>
      </c>
      <c r="AE311" t="s">
        <v>37</v>
      </c>
      <c r="AF311" t="s">
        <v>37</v>
      </c>
      <c r="AG311" t="s">
        <v>2721</v>
      </c>
    </row>
    <row r="312" spans="1:33" x14ac:dyDescent="0.3">
      <c r="A312" t="s">
        <v>133</v>
      </c>
      <c r="B312" t="s">
        <v>64</v>
      </c>
      <c r="C312" t="s">
        <v>49</v>
      </c>
      <c r="D312" t="s">
        <v>81</v>
      </c>
      <c r="E312" t="s">
        <v>2486</v>
      </c>
      <c r="F312" t="s">
        <v>2726</v>
      </c>
      <c r="G312" t="s">
        <v>96</v>
      </c>
      <c r="H312" s="1">
        <v>43904</v>
      </c>
      <c r="I312">
        <v>1100</v>
      </c>
      <c r="J312" t="s">
        <v>2727</v>
      </c>
      <c r="K312" t="s">
        <v>1319</v>
      </c>
      <c r="L312" t="s">
        <v>2728</v>
      </c>
      <c r="M312" t="s">
        <v>2729</v>
      </c>
      <c r="N312" t="s">
        <v>116</v>
      </c>
      <c r="O312">
        <v>9</v>
      </c>
      <c r="P312" t="s">
        <v>73</v>
      </c>
      <c r="Q312" t="s">
        <v>101</v>
      </c>
      <c r="R312" t="s">
        <v>2730</v>
      </c>
      <c r="S312" s="1">
        <v>45497</v>
      </c>
      <c r="T312" t="s">
        <v>103</v>
      </c>
      <c r="U312" t="s">
        <v>2731</v>
      </c>
      <c r="V312" t="s">
        <v>2732</v>
      </c>
      <c r="W312" t="s">
        <v>2733</v>
      </c>
      <c r="X312">
        <v>1848</v>
      </c>
      <c r="Y312">
        <v>3</v>
      </c>
      <c r="Z312">
        <v>2217.6</v>
      </c>
      <c r="AA312" t="s">
        <v>2729</v>
      </c>
      <c r="AB312" t="s">
        <v>2729</v>
      </c>
      <c r="AC312">
        <v>10</v>
      </c>
      <c r="AD312" t="s">
        <v>87</v>
      </c>
      <c r="AF312" t="s">
        <v>87</v>
      </c>
      <c r="AG312" t="s">
        <v>2729</v>
      </c>
    </row>
    <row r="313" spans="1:33" x14ac:dyDescent="0.3">
      <c r="A313" t="s">
        <v>133</v>
      </c>
      <c r="B313" t="s">
        <v>946</v>
      </c>
      <c r="C313" t="s">
        <v>29</v>
      </c>
      <c r="D313" t="s">
        <v>206</v>
      </c>
      <c r="E313" t="s">
        <v>2585</v>
      </c>
      <c r="F313" t="s">
        <v>2734</v>
      </c>
      <c r="G313" t="s">
        <v>33</v>
      </c>
      <c r="H313" s="1">
        <v>45472</v>
      </c>
      <c r="I313">
        <v>1400</v>
      </c>
      <c r="J313" t="s">
        <v>2735</v>
      </c>
      <c r="K313" t="s">
        <v>1749</v>
      </c>
      <c r="L313" t="s">
        <v>2736</v>
      </c>
      <c r="M313" t="s">
        <v>2737</v>
      </c>
      <c r="N313" t="s">
        <v>57</v>
      </c>
      <c r="O313">
        <v>6</v>
      </c>
      <c r="P313" t="s">
        <v>73</v>
      </c>
      <c r="Q313" t="s">
        <v>58</v>
      </c>
      <c r="R313" t="s">
        <v>2738</v>
      </c>
      <c r="S313" s="1">
        <v>45468</v>
      </c>
      <c r="T313" t="s">
        <v>43</v>
      </c>
      <c r="U313" t="s">
        <v>2739</v>
      </c>
      <c r="V313" t="s">
        <v>2740</v>
      </c>
      <c r="W313" t="s">
        <v>2020</v>
      </c>
      <c r="X313">
        <v>998</v>
      </c>
      <c r="Y313">
        <v>3</v>
      </c>
      <c r="Z313">
        <v>1197.6000000000001</v>
      </c>
      <c r="AA313" t="s">
        <v>2737</v>
      </c>
      <c r="AB313" t="s">
        <v>2737</v>
      </c>
      <c r="AC313">
        <v>10</v>
      </c>
      <c r="AE313" t="s">
        <v>37</v>
      </c>
      <c r="AF313" t="s">
        <v>37</v>
      </c>
      <c r="AG313" t="s">
        <v>2737</v>
      </c>
    </row>
    <row r="314" spans="1:33" x14ac:dyDescent="0.3">
      <c r="A314" t="s">
        <v>47</v>
      </c>
      <c r="B314" t="s">
        <v>450</v>
      </c>
      <c r="C314" t="s">
        <v>29</v>
      </c>
      <c r="D314" t="s">
        <v>219</v>
      </c>
      <c r="E314" t="s">
        <v>641</v>
      </c>
      <c r="F314" t="s">
        <v>2741</v>
      </c>
      <c r="G314" t="s">
        <v>33</v>
      </c>
      <c r="H314" s="1">
        <v>44736</v>
      </c>
      <c r="I314">
        <v>1200</v>
      </c>
      <c r="J314" t="s">
        <v>2742</v>
      </c>
      <c r="K314" t="s">
        <v>787</v>
      </c>
      <c r="L314" t="s">
        <v>2743</v>
      </c>
      <c r="M314" t="s">
        <v>2744</v>
      </c>
      <c r="N314" t="s">
        <v>72</v>
      </c>
      <c r="O314">
        <v>3</v>
      </c>
      <c r="P314" t="s">
        <v>73</v>
      </c>
      <c r="Q314" t="s">
        <v>74</v>
      </c>
      <c r="R314" t="s">
        <v>2745</v>
      </c>
      <c r="S314" s="1">
        <v>45310</v>
      </c>
      <c r="T314" t="s">
        <v>141</v>
      </c>
      <c r="U314" t="s">
        <v>2746</v>
      </c>
      <c r="V314" t="s">
        <v>2747</v>
      </c>
      <c r="W314" t="s">
        <v>2748</v>
      </c>
      <c r="X314">
        <v>1321</v>
      </c>
      <c r="Y314">
        <v>8</v>
      </c>
      <c r="Z314">
        <v>4227.2</v>
      </c>
      <c r="AA314" t="s">
        <v>2744</v>
      </c>
      <c r="AB314" t="s">
        <v>2744</v>
      </c>
      <c r="AC314">
        <v>10</v>
      </c>
      <c r="AE314" t="s">
        <v>37</v>
      </c>
      <c r="AF314" t="s">
        <v>37</v>
      </c>
      <c r="AG314" t="s">
        <v>2744</v>
      </c>
    </row>
    <row r="315" spans="1:33" x14ac:dyDescent="0.3">
      <c r="A315" t="s">
        <v>121</v>
      </c>
      <c r="B315" t="s">
        <v>784</v>
      </c>
      <c r="C315" t="s">
        <v>80</v>
      </c>
      <c r="D315" t="s">
        <v>206</v>
      </c>
      <c r="E315" t="s">
        <v>894</v>
      </c>
      <c r="F315" t="s">
        <v>2749</v>
      </c>
      <c r="G315" t="s">
        <v>33</v>
      </c>
      <c r="H315" s="1">
        <v>44468</v>
      </c>
      <c r="I315">
        <v>1000</v>
      </c>
      <c r="J315" t="s">
        <v>2750</v>
      </c>
      <c r="K315" t="s">
        <v>599</v>
      </c>
      <c r="L315" t="s">
        <v>2751</v>
      </c>
      <c r="M315" t="s">
        <v>2752</v>
      </c>
      <c r="N315" t="s">
        <v>57</v>
      </c>
      <c r="O315">
        <v>20</v>
      </c>
      <c r="P315" t="s">
        <v>40</v>
      </c>
      <c r="Q315" t="s">
        <v>101</v>
      </c>
      <c r="R315" t="s">
        <v>2753</v>
      </c>
      <c r="S315" s="1">
        <v>45393</v>
      </c>
      <c r="T315" t="s">
        <v>60</v>
      </c>
      <c r="U315" t="s">
        <v>2754</v>
      </c>
      <c r="V315" t="s">
        <v>2755</v>
      </c>
      <c r="W315" t="s">
        <v>192</v>
      </c>
      <c r="X315">
        <v>1617</v>
      </c>
      <c r="Y315">
        <v>6</v>
      </c>
      <c r="Z315">
        <v>3880.8</v>
      </c>
      <c r="AA315" t="s">
        <v>2752</v>
      </c>
      <c r="AB315" t="s">
        <v>2752</v>
      </c>
      <c r="AC315">
        <v>10</v>
      </c>
      <c r="AE315" t="s">
        <v>37</v>
      </c>
      <c r="AF315" t="s">
        <v>37</v>
      </c>
      <c r="AG315" t="s">
        <v>2752</v>
      </c>
    </row>
    <row r="316" spans="1:33" x14ac:dyDescent="0.3">
      <c r="A316" t="s">
        <v>133</v>
      </c>
      <c r="B316" t="s">
        <v>262</v>
      </c>
      <c r="C316" t="s">
        <v>80</v>
      </c>
      <c r="D316" t="s">
        <v>50</v>
      </c>
      <c r="E316" t="s">
        <v>451</v>
      </c>
      <c r="F316" t="s">
        <v>2756</v>
      </c>
      <c r="G316" t="s">
        <v>33</v>
      </c>
      <c r="H316" s="1">
        <v>43840</v>
      </c>
      <c r="I316">
        <v>1000</v>
      </c>
      <c r="J316" t="s">
        <v>2757</v>
      </c>
      <c r="K316" t="s">
        <v>1034</v>
      </c>
      <c r="L316" t="s">
        <v>2758</v>
      </c>
      <c r="M316" t="s">
        <v>2759</v>
      </c>
      <c r="N316" t="s">
        <v>39</v>
      </c>
      <c r="O316">
        <v>10</v>
      </c>
      <c r="P316" t="s">
        <v>73</v>
      </c>
      <c r="Q316" t="s">
        <v>101</v>
      </c>
      <c r="R316" t="s">
        <v>2760</v>
      </c>
      <c r="S316" s="1">
        <v>45406</v>
      </c>
      <c r="T316" t="s">
        <v>60</v>
      </c>
      <c r="U316" t="s">
        <v>2761</v>
      </c>
      <c r="V316" t="s">
        <v>2762</v>
      </c>
      <c r="W316" t="s">
        <v>1657</v>
      </c>
      <c r="X316">
        <v>2464</v>
      </c>
      <c r="Y316">
        <v>6</v>
      </c>
      <c r="Z316">
        <v>5913.6</v>
      </c>
      <c r="AA316" t="s">
        <v>2759</v>
      </c>
      <c r="AB316" t="s">
        <v>2759</v>
      </c>
      <c r="AC316">
        <v>10</v>
      </c>
      <c r="AD316" t="s">
        <v>87</v>
      </c>
      <c r="AF316" t="s">
        <v>87</v>
      </c>
      <c r="AG316" t="s">
        <v>2759</v>
      </c>
    </row>
    <row r="317" spans="1:33" x14ac:dyDescent="0.3">
      <c r="A317" t="s">
        <v>93</v>
      </c>
      <c r="B317" t="s">
        <v>157</v>
      </c>
      <c r="C317" t="s">
        <v>49</v>
      </c>
      <c r="D317" t="s">
        <v>241</v>
      </c>
      <c r="E317" t="s">
        <v>1290</v>
      </c>
      <c r="F317" t="s">
        <v>2763</v>
      </c>
      <c r="G317" t="s">
        <v>33</v>
      </c>
      <c r="H317" s="1">
        <v>45208</v>
      </c>
      <c r="I317">
        <v>1000</v>
      </c>
      <c r="J317" t="s">
        <v>2764</v>
      </c>
      <c r="K317" t="s">
        <v>706</v>
      </c>
      <c r="L317" t="s">
        <v>2765</v>
      </c>
      <c r="M317" t="s">
        <v>2766</v>
      </c>
      <c r="N317" t="s">
        <v>116</v>
      </c>
      <c r="O317">
        <v>3</v>
      </c>
      <c r="P317" t="s">
        <v>73</v>
      </c>
      <c r="Q317" t="s">
        <v>74</v>
      </c>
      <c r="R317" t="s">
        <v>2767</v>
      </c>
      <c r="S317" s="1">
        <v>45468</v>
      </c>
      <c r="T317" t="s">
        <v>43</v>
      </c>
      <c r="U317" t="s">
        <v>2768</v>
      </c>
      <c r="V317" t="s">
        <v>2769</v>
      </c>
      <c r="W317" t="s">
        <v>2770</v>
      </c>
      <c r="X317">
        <v>971</v>
      </c>
      <c r="Y317">
        <v>4</v>
      </c>
      <c r="Z317">
        <v>1553.6000000000001</v>
      </c>
      <c r="AA317" t="s">
        <v>2766</v>
      </c>
      <c r="AB317" t="s">
        <v>2766</v>
      </c>
      <c r="AC317">
        <v>10</v>
      </c>
      <c r="AE317" t="s">
        <v>37</v>
      </c>
      <c r="AF317" t="s">
        <v>37</v>
      </c>
      <c r="AG317" t="s">
        <v>2766</v>
      </c>
    </row>
    <row r="318" spans="1:33" x14ac:dyDescent="0.3">
      <c r="A318" t="s">
        <v>107</v>
      </c>
      <c r="B318" t="s">
        <v>1118</v>
      </c>
      <c r="C318" t="s">
        <v>49</v>
      </c>
      <c r="D318" t="s">
        <v>370</v>
      </c>
      <c r="E318" t="s">
        <v>501</v>
      </c>
      <c r="F318" t="s">
        <v>2771</v>
      </c>
      <c r="G318" t="s">
        <v>96</v>
      </c>
      <c r="H318" s="1">
        <v>44616</v>
      </c>
      <c r="I318">
        <v>800</v>
      </c>
      <c r="J318" t="s">
        <v>2772</v>
      </c>
      <c r="K318" t="s">
        <v>1359</v>
      </c>
      <c r="L318" t="s">
        <v>2773</v>
      </c>
      <c r="M318" t="s">
        <v>2774</v>
      </c>
      <c r="N318" t="s">
        <v>39</v>
      </c>
      <c r="O318">
        <v>3</v>
      </c>
      <c r="P318" t="s">
        <v>40</v>
      </c>
      <c r="Q318" t="s">
        <v>41</v>
      </c>
      <c r="R318" t="s">
        <v>2775</v>
      </c>
      <c r="S318" s="1">
        <v>45579</v>
      </c>
      <c r="T318" t="s">
        <v>177</v>
      </c>
      <c r="U318" t="s">
        <v>2776</v>
      </c>
      <c r="V318" t="s">
        <v>2777</v>
      </c>
      <c r="W318" t="s">
        <v>2778</v>
      </c>
      <c r="X318">
        <v>2447</v>
      </c>
      <c r="Y318">
        <v>2</v>
      </c>
      <c r="Z318">
        <v>1957.6000000000001</v>
      </c>
      <c r="AA318" t="s">
        <v>2774</v>
      </c>
      <c r="AB318" t="s">
        <v>2774</v>
      </c>
      <c r="AC318">
        <v>10</v>
      </c>
      <c r="AD318" t="s">
        <v>87</v>
      </c>
      <c r="AF318" t="s">
        <v>87</v>
      </c>
      <c r="AG318" t="s">
        <v>2774</v>
      </c>
    </row>
    <row r="319" spans="1:33" x14ac:dyDescent="0.3">
      <c r="A319" t="s">
        <v>27</v>
      </c>
      <c r="B319" t="s">
        <v>1118</v>
      </c>
      <c r="C319" t="s">
        <v>49</v>
      </c>
      <c r="D319" t="s">
        <v>370</v>
      </c>
      <c r="E319" t="s">
        <v>2585</v>
      </c>
      <c r="F319" t="s">
        <v>2779</v>
      </c>
      <c r="G319" t="s">
        <v>96</v>
      </c>
      <c r="H319" s="1">
        <v>45161</v>
      </c>
      <c r="I319">
        <v>1400</v>
      </c>
      <c r="J319" t="s">
        <v>2780</v>
      </c>
      <c r="K319" t="s">
        <v>1034</v>
      </c>
      <c r="L319" t="s">
        <v>2781</v>
      </c>
      <c r="M319" t="s">
        <v>2782</v>
      </c>
      <c r="N319" t="s">
        <v>116</v>
      </c>
      <c r="O319">
        <v>16</v>
      </c>
      <c r="P319" t="s">
        <v>73</v>
      </c>
      <c r="Q319" t="s">
        <v>58</v>
      </c>
      <c r="R319" t="s">
        <v>2783</v>
      </c>
      <c r="S319" s="1">
        <v>45419</v>
      </c>
      <c r="T319" t="s">
        <v>129</v>
      </c>
      <c r="U319" t="s">
        <v>2784</v>
      </c>
      <c r="V319" t="s">
        <v>2785</v>
      </c>
      <c r="W319" t="s">
        <v>228</v>
      </c>
      <c r="X319">
        <v>1086</v>
      </c>
      <c r="Y319">
        <v>2</v>
      </c>
      <c r="Z319">
        <v>868.80000000000007</v>
      </c>
      <c r="AA319" t="s">
        <v>2782</v>
      </c>
      <c r="AB319" t="s">
        <v>2782</v>
      </c>
      <c r="AC319">
        <v>11</v>
      </c>
      <c r="AE319" t="s">
        <v>37</v>
      </c>
      <c r="AF319" t="s">
        <v>37</v>
      </c>
      <c r="AG319" t="s">
        <v>2782</v>
      </c>
    </row>
    <row r="320" spans="1:33" x14ac:dyDescent="0.3">
      <c r="A320" t="s">
        <v>47</v>
      </c>
      <c r="B320" t="s">
        <v>145</v>
      </c>
      <c r="C320" t="s">
        <v>49</v>
      </c>
      <c r="D320" t="s">
        <v>109</v>
      </c>
      <c r="E320" t="s">
        <v>1724</v>
      </c>
      <c r="F320" t="s">
        <v>2786</v>
      </c>
      <c r="G320" t="s">
        <v>96</v>
      </c>
      <c r="H320" s="1">
        <v>44302</v>
      </c>
      <c r="I320">
        <v>1200</v>
      </c>
      <c r="J320" t="s">
        <v>2787</v>
      </c>
      <c r="K320" t="s">
        <v>493</v>
      </c>
      <c r="L320" t="s">
        <v>2788</v>
      </c>
      <c r="M320" t="s">
        <v>2789</v>
      </c>
      <c r="N320" t="s">
        <v>116</v>
      </c>
      <c r="O320">
        <v>5</v>
      </c>
      <c r="P320" t="s">
        <v>73</v>
      </c>
      <c r="Q320" t="s">
        <v>101</v>
      </c>
      <c r="R320" t="s">
        <v>2790</v>
      </c>
      <c r="S320" s="1">
        <v>45489</v>
      </c>
      <c r="T320" t="s">
        <v>103</v>
      </c>
      <c r="U320" t="s">
        <v>2791</v>
      </c>
      <c r="V320" t="s">
        <v>2792</v>
      </c>
      <c r="W320" t="s">
        <v>2793</v>
      </c>
      <c r="X320">
        <v>739</v>
      </c>
      <c r="Y320">
        <v>5</v>
      </c>
      <c r="Z320">
        <v>1478</v>
      </c>
      <c r="AA320" t="s">
        <v>2789</v>
      </c>
      <c r="AB320" t="s">
        <v>2789</v>
      </c>
      <c r="AC320">
        <v>10</v>
      </c>
      <c r="AD320" t="s">
        <v>87</v>
      </c>
      <c r="AF320" t="s">
        <v>87</v>
      </c>
      <c r="AG320" t="s">
        <v>2789</v>
      </c>
    </row>
    <row r="321" spans="1:33" x14ac:dyDescent="0.3">
      <c r="A321" t="s">
        <v>27</v>
      </c>
      <c r="B321" t="s">
        <v>606</v>
      </c>
      <c r="C321" t="s">
        <v>80</v>
      </c>
      <c r="D321" t="s">
        <v>206</v>
      </c>
      <c r="E321" t="s">
        <v>147</v>
      </c>
      <c r="F321" t="s">
        <v>2794</v>
      </c>
      <c r="G321" t="s">
        <v>96</v>
      </c>
      <c r="H321" s="1">
        <v>45601</v>
      </c>
      <c r="I321">
        <v>1200</v>
      </c>
      <c r="J321" t="s">
        <v>2795</v>
      </c>
      <c r="K321" t="s">
        <v>286</v>
      </c>
      <c r="L321" t="s">
        <v>2796</v>
      </c>
      <c r="M321" t="s">
        <v>2797</v>
      </c>
      <c r="N321" t="s">
        <v>116</v>
      </c>
      <c r="O321">
        <v>11</v>
      </c>
      <c r="P321" t="s">
        <v>40</v>
      </c>
      <c r="Q321" t="s">
        <v>41</v>
      </c>
      <c r="R321" t="s">
        <v>2798</v>
      </c>
      <c r="S321" s="1">
        <v>45488</v>
      </c>
      <c r="T321" t="s">
        <v>103</v>
      </c>
      <c r="U321" t="s">
        <v>2799</v>
      </c>
      <c r="V321" t="s">
        <v>2800</v>
      </c>
      <c r="W321" t="s">
        <v>2801</v>
      </c>
      <c r="X321">
        <v>2213</v>
      </c>
      <c r="Y321">
        <v>7</v>
      </c>
      <c r="Z321">
        <v>6196.4000000000015</v>
      </c>
      <c r="AA321" t="s">
        <v>2797</v>
      </c>
      <c r="AB321" t="s">
        <v>2797</v>
      </c>
      <c r="AC321">
        <v>10</v>
      </c>
      <c r="AE321" t="s">
        <v>37</v>
      </c>
      <c r="AF321" t="s">
        <v>37</v>
      </c>
      <c r="AG321" t="s">
        <v>2797</v>
      </c>
    </row>
    <row r="322" spans="1:33" x14ac:dyDescent="0.3">
      <c r="A322" t="s">
        <v>181</v>
      </c>
      <c r="B322" t="s">
        <v>1483</v>
      </c>
      <c r="C322" t="s">
        <v>80</v>
      </c>
      <c r="D322" t="s">
        <v>677</v>
      </c>
      <c r="E322" t="s">
        <v>740</v>
      </c>
      <c r="F322" t="s">
        <v>2802</v>
      </c>
      <c r="G322" t="s">
        <v>96</v>
      </c>
      <c r="H322" s="1">
        <v>44330</v>
      </c>
      <c r="I322">
        <v>1300</v>
      </c>
      <c r="J322" t="s">
        <v>2803</v>
      </c>
      <c r="K322" t="s">
        <v>653</v>
      </c>
      <c r="L322" t="s">
        <v>2804</v>
      </c>
      <c r="M322" t="s">
        <v>2805</v>
      </c>
      <c r="N322" t="s">
        <v>39</v>
      </c>
      <c r="O322">
        <v>9</v>
      </c>
      <c r="P322" t="s">
        <v>40</v>
      </c>
      <c r="Q322" t="s">
        <v>74</v>
      </c>
      <c r="R322" t="s">
        <v>2806</v>
      </c>
      <c r="S322" s="1">
        <v>45629</v>
      </c>
      <c r="T322" t="s">
        <v>365</v>
      </c>
      <c r="U322" t="s">
        <v>2807</v>
      </c>
      <c r="V322" t="s">
        <v>2808</v>
      </c>
      <c r="W322" t="s">
        <v>2809</v>
      </c>
      <c r="X322">
        <v>1006</v>
      </c>
      <c r="Y322">
        <v>4</v>
      </c>
      <c r="Z322">
        <v>1609.6000000000001</v>
      </c>
      <c r="AA322" t="s">
        <v>2805</v>
      </c>
      <c r="AB322" t="s">
        <v>2805</v>
      </c>
      <c r="AC322">
        <v>11</v>
      </c>
      <c r="AE322" t="s">
        <v>37</v>
      </c>
      <c r="AF322" t="s">
        <v>37</v>
      </c>
      <c r="AG322" t="s">
        <v>2805</v>
      </c>
    </row>
    <row r="323" spans="1:33" x14ac:dyDescent="0.3">
      <c r="A323" t="s">
        <v>47</v>
      </c>
      <c r="B323" t="s">
        <v>193</v>
      </c>
      <c r="C323" t="s">
        <v>49</v>
      </c>
      <c r="D323" t="s">
        <v>30</v>
      </c>
      <c r="E323" t="s">
        <v>147</v>
      </c>
      <c r="F323" t="s">
        <v>2810</v>
      </c>
      <c r="G323" t="s">
        <v>96</v>
      </c>
      <c r="H323" s="1">
        <v>44257</v>
      </c>
      <c r="I323">
        <v>800</v>
      </c>
      <c r="J323" t="s">
        <v>2811</v>
      </c>
      <c r="K323" t="s">
        <v>113</v>
      </c>
      <c r="L323" t="s">
        <v>2812</v>
      </c>
      <c r="M323" t="s">
        <v>2813</v>
      </c>
      <c r="N323" t="s">
        <v>72</v>
      </c>
      <c r="O323">
        <v>15</v>
      </c>
      <c r="P323" t="s">
        <v>40</v>
      </c>
      <c r="Q323" t="s">
        <v>101</v>
      </c>
      <c r="R323" t="s">
        <v>2814</v>
      </c>
      <c r="S323" s="1">
        <v>45415</v>
      </c>
      <c r="T323" t="s">
        <v>129</v>
      </c>
      <c r="U323" t="s">
        <v>2815</v>
      </c>
      <c r="V323" t="s">
        <v>2816</v>
      </c>
      <c r="W323" t="s">
        <v>2817</v>
      </c>
      <c r="X323">
        <v>1323</v>
      </c>
      <c r="Y323">
        <v>8</v>
      </c>
      <c r="Z323">
        <v>4233.6000000000004</v>
      </c>
      <c r="AA323" t="s">
        <v>2813</v>
      </c>
      <c r="AB323" t="s">
        <v>2813</v>
      </c>
      <c r="AC323">
        <v>10</v>
      </c>
      <c r="AE323" t="s">
        <v>37</v>
      </c>
      <c r="AF323" t="s">
        <v>37</v>
      </c>
      <c r="AG323" t="s">
        <v>2813</v>
      </c>
    </row>
    <row r="324" spans="1:33" x14ac:dyDescent="0.3">
      <c r="A324" t="s">
        <v>27</v>
      </c>
      <c r="B324" t="s">
        <v>731</v>
      </c>
      <c r="C324" t="s">
        <v>29</v>
      </c>
      <c r="D324" t="s">
        <v>65</v>
      </c>
      <c r="E324" t="s">
        <v>94</v>
      </c>
      <c r="F324" t="s">
        <v>2818</v>
      </c>
      <c r="G324" t="s">
        <v>33</v>
      </c>
      <c r="H324" s="1">
        <v>45555</v>
      </c>
      <c r="I324">
        <v>1200</v>
      </c>
      <c r="J324" t="s">
        <v>2819</v>
      </c>
      <c r="K324" t="s">
        <v>1686</v>
      </c>
      <c r="L324" t="s">
        <v>2820</v>
      </c>
      <c r="M324" t="s">
        <v>2821</v>
      </c>
      <c r="N324" t="s">
        <v>57</v>
      </c>
      <c r="O324">
        <v>18</v>
      </c>
      <c r="P324" t="s">
        <v>73</v>
      </c>
      <c r="Q324" t="s">
        <v>58</v>
      </c>
      <c r="R324" t="s">
        <v>2822</v>
      </c>
      <c r="S324" s="1">
        <v>45627</v>
      </c>
      <c r="T324" t="s">
        <v>365</v>
      </c>
      <c r="U324" t="s">
        <v>2823</v>
      </c>
      <c r="V324" t="s">
        <v>2824</v>
      </c>
      <c r="W324" t="s">
        <v>2825</v>
      </c>
      <c r="X324">
        <v>2653</v>
      </c>
      <c r="Y324">
        <v>2</v>
      </c>
      <c r="Z324">
        <v>2122.4</v>
      </c>
      <c r="AA324" t="s">
        <v>2821</v>
      </c>
      <c r="AB324" t="s">
        <v>2821</v>
      </c>
      <c r="AC324">
        <v>10</v>
      </c>
      <c r="AE324" t="s">
        <v>37</v>
      </c>
      <c r="AF324" t="s">
        <v>37</v>
      </c>
      <c r="AG324" t="s">
        <v>2821</v>
      </c>
    </row>
    <row r="325" spans="1:33" x14ac:dyDescent="0.3">
      <c r="A325" t="s">
        <v>107</v>
      </c>
      <c r="B325" t="s">
        <v>28</v>
      </c>
      <c r="C325" t="s">
        <v>49</v>
      </c>
      <c r="D325" t="s">
        <v>50</v>
      </c>
      <c r="E325" t="s">
        <v>740</v>
      </c>
      <c r="F325" t="s">
        <v>2826</v>
      </c>
      <c r="G325" t="s">
        <v>96</v>
      </c>
      <c r="H325" s="1">
        <v>43891</v>
      </c>
      <c r="I325">
        <v>1000</v>
      </c>
      <c r="J325" t="s">
        <v>2827</v>
      </c>
      <c r="K325" t="s">
        <v>514</v>
      </c>
      <c r="L325" t="s">
        <v>2828</v>
      </c>
      <c r="M325" t="s">
        <v>2829</v>
      </c>
      <c r="N325" t="s">
        <v>57</v>
      </c>
      <c r="O325">
        <v>16</v>
      </c>
      <c r="P325" t="s">
        <v>73</v>
      </c>
      <c r="Q325" t="s">
        <v>41</v>
      </c>
      <c r="R325" t="s">
        <v>2830</v>
      </c>
      <c r="S325" s="1">
        <v>45341</v>
      </c>
      <c r="T325" t="s">
        <v>321</v>
      </c>
      <c r="U325" t="s">
        <v>2831</v>
      </c>
      <c r="V325" t="s">
        <v>2832</v>
      </c>
      <c r="W325" t="s">
        <v>2538</v>
      </c>
      <c r="X325">
        <v>2291</v>
      </c>
      <c r="Y325">
        <v>7</v>
      </c>
      <c r="Z325">
        <v>6414.8</v>
      </c>
      <c r="AA325" t="s">
        <v>2829</v>
      </c>
      <c r="AB325" t="s">
        <v>2829</v>
      </c>
      <c r="AC325">
        <v>10</v>
      </c>
      <c r="AE325" t="s">
        <v>37</v>
      </c>
      <c r="AF325" t="s">
        <v>37</v>
      </c>
      <c r="AG325" t="s">
        <v>2829</v>
      </c>
    </row>
    <row r="326" spans="1:33" x14ac:dyDescent="0.3">
      <c r="A326" t="s">
        <v>133</v>
      </c>
      <c r="B326" t="s">
        <v>803</v>
      </c>
      <c r="C326" t="s">
        <v>49</v>
      </c>
      <c r="D326" t="s">
        <v>677</v>
      </c>
      <c r="E326" t="s">
        <v>381</v>
      </c>
      <c r="F326" t="s">
        <v>2833</v>
      </c>
      <c r="G326" t="s">
        <v>96</v>
      </c>
      <c r="H326" s="1">
        <v>44777</v>
      </c>
      <c r="I326">
        <v>1400</v>
      </c>
      <c r="J326" t="s">
        <v>2834</v>
      </c>
      <c r="K326" t="s">
        <v>434</v>
      </c>
      <c r="L326" t="s">
        <v>2835</v>
      </c>
      <c r="M326" t="s">
        <v>2836</v>
      </c>
      <c r="N326" t="s">
        <v>39</v>
      </c>
      <c r="O326">
        <v>11</v>
      </c>
      <c r="P326" t="s">
        <v>40</v>
      </c>
      <c r="Q326" t="s">
        <v>74</v>
      </c>
      <c r="R326" t="s">
        <v>2837</v>
      </c>
      <c r="S326" s="1">
        <v>45367</v>
      </c>
      <c r="T326" t="s">
        <v>258</v>
      </c>
      <c r="U326" t="s">
        <v>2838</v>
      </c>
      <c r="V326" t="s">
        <v>2839</v>
      </c>
      <c r="W326" t="s">
        <v>2840</v>
      </c>
      <c r="X326">
        <v>625</v>
      </c>
      <c r="Y326">
        <v>4</v>
      </c>
      <c r="Z326">
        <v>1000</v>
      </c>
      <c r="AA326" t="s">
        <v>2836</v>
      </c>
      <c r="AB326" t="s">
        <v>2836</v>
      </c>
      <c r="AC326">
        <v>10</v>
      </c>
      <c r="AE326" t="s">
        <v>37</v>
      </c>
      <c r="AF326" t="s">
        <v>37</v>
      </c>
      <c r="AG326" t="s">
        <v>2836</v>
      </c>
    </row>
    <row r="327" spans="1:33" x14ac:dyDescent="0.3">
      <c r="A327" t="s">
        <v>107</v>
      </c>
      <c r="B327" t="s">
        <v>946</v>
      </c>
      <c r="C327" t="s">
        <v>49</v>
      </c>
      <c r="D327" t="s">
        <v>65</v>
      </c>
      <c r="E327" t="s">
        <v>122</v>
      </c>
      <c r="F327" t="s">
        <v>2841</v>
      </c>
      <c r="G327" t="s">
        <v>33</v>
      </c>
      <c r="H327" s="1">
        <v>45192</v>
      </c>
      <c r="I327">
        <v>1000</v>
      </c>
      <c r="J327" t="s">
        <v>2842</v>
      </c>
      <c r="K327" t="s">
        <v>853</v>
      </c>
      <c r="L327" t="s">
        <v>2843</v>
      </c>
      <c r="M327" t="s">
        <v>2844</v>
      </c>
      <c r="N327" t="s">
        <v>39</v>
      </c>
      <c r="O327">
        <v>15</v>
      </c>
      <c r="P327" t="s">
        <v>40</v>
      </c>
      <c r="Q327" t="s">
        <v>41</v>
      </c>
      <c r="R327" t="s">
        <v>2845</v>
      </c>
      <c r="S327" s="1">
        <v>45309</v>
      </c>
      <c r="T327" t="s">
        <v>141</v>
      </c>
      <c r="U327" t="s">
        <v>2846</v>
      </c>
      <c r="V327" t="s">
        <v>2847</v>
      </c>
      <c r="W327" t="s">
        <v>2848</v>
      </c>
      <c r="X327">
        <v>2039</v>
      </c>
      <c r="Y327">
        <v>8</v>
      </c>
      <c r="Z327">
        <v>6524.8</v>
      </c>
      <c r="AA327" t="s">
        <v>2844</v>
      </c>
      <c r="AB327" t="s">
        <v>2844</v>
      </c>
      <c r="AC327">
        <v>10</v>
      </c>
      <c r="AD327" t="s">
        <v>87</v>
      </c>
      <c r="AF327" t="s">
        <v>87</v>
      </c>
      <c r="AG327" t="s">
        <v>2844</v>
      </c>
    </row>
    <row r="328" spans="1:33" x14ac:dyDescent="0.3">
      <c r="A328" t="s">
        <v>27</v>
      </c>
      <c r="B328" t="s">
        <v>182</v>
      </c>
      <c r="C328" t="s">
        <v>49</v>
      </c>
      <c r="D328" t="s">
        <v>677</v>
      </c>
      <c r="E328" t="s">
        <v>2849</v>
      </c>
      <c r="F328" t="s">
        <v>2850</v>
      </c>
      <c r="G328" t="s">
        <v>33</v>
      </c>
      <c r="H328" s="1">
        <v>45120</v>
      </c>
      <c r="I328">
        <v>950</v>
      </c>
      <c r="J328" t="s">
        <v>2851</v>
      </c>
      <c r="K328" t="s">
        <v>950</v>
      </c>
      <c r="L328" t="s">
        <v>2852</v>
      </c>
      <c r="M328" t="s">
        <v>2853</v>
      </c>
      <c r="N328" t="s">
        <v>116</v>
      </c>
      <c r="O328">
        <v>18</v>
      </c>
      <c r="P328" t="s">
        <v>40</v>
      </c>
      <c r="Q328" t="s">
        <v>101</v>
      </c>
      <c r="R328" t="s">
        <v>2854</v>
      </c>
      <c r="S328" s="1">
        <v>45295</v>
      </c>
      <c r="T328" t="s">
        <v>141</v>
      </c>
      <c r="U328" t="s">
        <v>2855</v>
      </c>
      <c r="V328" t="s">
        <v>2856</v>
      </c>
      <c r="W328" t="s">
        <v>2857</v>
      </c>
      <c r="X328">
        <v>1660</v>
      </c>
      <c r="Y328">
        <v>8</v>
      </c>
      <c r="Z328">
        <v>5312</v>
      </c>
      <c r="AA328" t="s">
        <v>2853</v>
      </c>
      <c r="AB328" t="s">
        <v>2853</v>
      </c>
      <c r="AC328">
        <v>10</v>
      </c>
      <c r="AE328" t="s">
        <v>37</v>
      </c>
      <c r="AF328" t="s">
        <v>37</v>
      </c>
      <c r="AG328" t="s">
        <v>2853</v>
      </c>
    </row>
    <row r="329" spans="1:33" x14ac:dyDescent="0.3">
      <c r="A329" t="s">
        <v>107</v>
      </c>
      <c r="B329" t="s">
        <v>803</v>
      </c>
      <c r="C329" t="s">
        <v>29</v>
      </c>
      <c r="D329" t="s">
        <v>50</v>
      </c>
      <c r="E329" t="s">
        <v>531</v>
      </c>
      <c r="F329" t="s">
        <v>2858</v>
      </c>
      <c r="G329" t="s">
        <v>96</v>
      </c>
      <c r="H329" s="1">
        <v>44956</v>
      </c>
      <c r="I329">
        <v>1300</v>
      </c>
      <c r="J329" t="s">
        <v>2859</v>
      </c>
      <c r="K329" t="s">
        <v>85</v>
      </c>
      <c r="L329" t="s">
        <v>2860</v>
      </c>
      <c r="M329" t="s">
        <v>2861</v>
      </c>
      <c r="N329" t="s">
        <v>39</v>
      </c>
      <c r="O329">
        <v>8</v>
      </c>
      <c r="P329" t="s">
        <v>73</v>
      </c>
      <c r="Q329" t="s">
        <v>58</v>
      </c>
      <c r="R329" t="s">
        <v>2862</v>
      </c>
      <c r="S329" s="1">
        <v>45358</v>
      </c>
      <c r="T329" t="s">
        <v>258</v>
      </c>
      <c r="U329" t="s">
        <v>2863</v>
      </c>
      <c r="V329" t="s">
        <v>2864</v>
      </c>
      <c r="W329" t="s">
        <v>2865</v>
      </c>
      <c r="X329">
        <v>1997</v>
      </c>
      <c r="Y329">
        <v>7</v>
      </c>
      <c r="Z329">
        <v>5591.6</v>
      </c>
      <c r="AA329" t="s">
        <v>2861</v>
      </c>
      <c r="AB329" t="s">
        <v>2861</v>
      </c>
      <c r="AC329">
        <v>10</v>
      </c>
      <c r="AE329" t="s">
        <v>37</v>
      </c>
      <c r="AF329" t="s">
        <v>37</v>
      </c>
      <c r="AG329" t="s">
        <v>2861</v>
      </c>
    </row>
    <row r="330" spans="1:33" x14ac:dyDescent="0.3">
      <c r="A330" t="s">
        <v>133</v>
      </c>
      <c r="B330" t="s">
        <v>450</v>
      </c>
      <c r="C330" t="s">
        <v>29</v>
      </c>
      <c r="D330" t="s">
        <v>219</v>
      </c>
      <c r="E330" t="s">
        <v>170</v>
      </c>
      <c r="F330" t="s">
        <v>2866</v>
      </c>
      <c r="G330" t="s">
        <v>33</v>
      </c>
      <c r="H330" s="1">
        <v>44672</v>
      </c>
      <c r="I330">
        <v>950</v>
      </c>
      <c r="J330" t="s">
        <v>2867</v>
      </c>
      <c r="K330" t="s">
        <v>474</v>
      </c>
      <c r="L330" t="s">
        <v>2868</v>
      </c>
      <c r="M330" t="s">
        <v>2869</v>
      </c>
      <c r="N330" t="s">
        <v>39</v>
      </c>
      <c r="O330">
        <v>14</v>
      </c>
      <c r="P330" t="s">
        <v>40</v>
      </c>
      <c r="Q330" t="s">
        <v>41</v>
      </c>
      <c r="R330" t="s">
        <v>2870</v>
      </c>
      <c r="S330" s="1">
        <v>45325</v>
      </c>
      <c r="T330" t="s">
        <v>321</v>
      </c>
      <c r="U330" t="s">
        <v>2871</v>
      </c>
      <c r="V330" t="s">
        <v>2872</v>
      </c>
      <c r="W330" t="s">
        <v>793</v>
      </c>
      <c r="X330">
        <v>710</v>
      </c>
      <c r="Y330">
        <v>1</v>
      </c>
      <c r="Z330">
        <v>284</v>
      </c>
      <c r="AA330" t="s">
        <v>2869</v>
      </c>
      <c r="AB330" t="s">
        <v>2869</v>
      </c>
      <c r="AC330">
        <v>10</v>
      </c>
      <c r="AE330" t="s">
        <v>37</v>
      </c>
      <c r="AF330" t="s">
        <v>37</v>
      </c>
      <c r="AG330" t="s">
        <v>2869</v>
      </c>
    </row>
    <row r="331" spans="1:33" x14ac:dyDescent="0.3">
      <c r="A331" t="s">
        <v>133</v>
      </c>
      <c r="B331" t="s">
        <v>182</v>
      </c>
      <c r="C331" t="s">
        <v>49</v>
      </c>
      <c r="D331" t="s">
        <v>370</v>
      </c>
      <c r="E331" t="s">
        <v>1290</v>
      </c>
      <c r="F331" t="s">
        <v>2873</v>
      </c>
      <c r="G331" t="s">
        <v>96</v>
      </c>
      <c r="H331" s="1">
        <v>45340</v>
      </c>
      <c r="I331">
        <v>1200</v>
      </c>
      <c r="J331" t="s">
        <v>2874</v>
      </c>
      <c r="K331" t="s">
        <v>861</v>
      </c>
      <c r="L331" t="s">
        <v>2875</v>
      </c>
      <c r="M331" t="s">
        <v>2876</v>
      </c>
      <c r="N331" t="s">
        <v>72</v>
      </c>
      <c r="O331">
        <v>10</v>
      </c>
      <c r="P331" t="s">
        <v>73</v>
      </c>
      <c r="Q331" t="s">
        <v>101</v>
      </c>
      <c r="R331" t="s">
        <v>1089</v>
      </c>
      <c r="S331" s="1">
        <v>45343</v>
      </c>
      <c r="T331" t="s">
        <v>321</v>
      </c>
      <c r="U331" t="s">
        <v>2877</v>
      </c>
      <c r="V331" t="s">
        <v>2878</v>
      </c>
      <c r="W331" t="s">
        <v>2879</v>
      </c>
      <c r="X331">
        <v>1058</v>
      </c>
      <c r="Y331">
        <v>4</v>
      </c>
      <c r="Z331">
        <v>1692.8000000000002</v>
      </c>
      <c r="AA331" t="s">
        <v>2876</v>
      </c>
      <c r="AB331" t="s">
        <v>2876</v>
      </c>
      <c r="AC331">
        <v>10</v>
      </c>
      <c r="AD331" t="s">
        <v>87</v>
      </c>
      <c r="AF331" t="s">
        <v>87</v>
      </c>
      <c r="AG331" t="s">
        <v>2876</v>
      </c>
    </row>
    <row r="332" spans="1:33" x14ac:dyDescent="0.3">
      <c r="A332" t="s">
        <v>93</v>
      </c>
      <c r="B332" t="s">
        <v>240</v>
      </c>
      <c r="C332" t="s">
        <v>80</v>
      </c>
      <c r="D332" t="s">
        <v>146</v>
      </c>
      <c r="E332" t="s">
        <v>1674</v>
      </c>
      <c r="F332" t="s">
        <v>2880</v>
      </c>
      <c r="G332" t="s">
        <v>96</v>
      </c>
      <c r="H332" s="1">
        <v>45140</v>
      </c>
      <c r="I332">
        <v>1000</v>
      </c>
      <c r="J332" t="s">
        <v>2881</v>
      </c>
      <c r="K332" t="s">
        <v>233</v>
      </c>
      <c r="L332" t="s">
        <v>2882</v>
      </c>
      <c r="M332" t="s">
        <v>2883</v>
      </c>
      <c r="N332" t="s">
        <v>39</v>
      </c>
      <c r="O332">
        <v>17</v>
      </c>
      <c r="P332" t="s">
        <v>40</v>
      </c>
      <c r="Q332" t="s">
        <v>74</v>
      </c>
      <c r="R332" t="s">
        <v>2884</v>
      </c>
      <c r="S332" s="1">
        <v>45398</v>
      </c>
      <c r="T332" t="s">
        <v>60</v>
      </c>
      <c r="U332" t="s">
        <v>2885</v>
      </c>
      <c r="V332" t="s">
        <v>2886</v>
      </c>
      <c r="W332" t="s">
        <v>2887</v>
      </c>
      <c r="X332">
        <v>1070</v>
      </c>
      <c r="Y332">
        <v>2</v>
      </c>
      <c r="Z332">
        <v>856</v>
      </c>
      <c r="AA332" t="s">
        <v>2883</v>
      </c>
      <c r="AB332" t="s">
        <v>2883</v>
      </c>
      <c r="AC332">
        <v>10</v>
      </c>
      <c r="AD332" t="s">
        <v>87</v>
      </c>
      <c r="AF332" t="s">
        <v>87</v>
      </c>
      <c r="AG332" t="s">
        <v>2883</v>
      </c>
    </row>
    <row r="333" spans="1:33" x14ac:dyDescent="0.3">
      <c r="A333" t="s">
        <v>133</v>
      </c>
      <c r="B333" t="s">
        <v>510</v>
      </c>
      <c r="C333" t="s">
        <v>49</v>
      </c>
      <c r="D333" t="s">
        <v>241</v>
      </c>
      <c r="E333" t="s">
        <v>283</v>
      </c>
      <c r="F333" t="s">
        <v>2888</v>
      </c>
      <c r="G333" t="s">
        <v>96</v>
      </c>
      <c r="H333" s="1">
        <v>44182</v>
      </c>
      <c r="I333">
        <v>950</v>
      </c>
      <c r="J333" t="s">
        <v>2889</v>
      </c>
      <c r="K333" t="s">
        <v>2295</v>
      </c>
      <c r="L333" t="s">
        <v>2890</v>
      </c>
      <c r="M333" t="s">
        <v>2891</v>
      </c>
      <c r="N333" t="s">
        <v>72</v>
      </c>
      <c r="O333">
        <v>6</v>
      </c>
      <c r="P333" t="s">
        <v>73</v>
      </c>
      <c r="Q333" t="s">
        <v>41</v>
      </c>
      <c r="R333" t="s">
        <v>2892</v>
      </c>
      <c r="S333" s="1">
        <v>45628</v>
      </c>
      <c r="T333" t="s">
        <v>365</v>
      </c>
      <c r="U333" t="s">
        <v>2893</v>
      </c>
      <c r="V333" t="s">
        <v>2894</v>
      </c>
      <c r="W333" t="s">
        <v>631</v>
      </c>
      <c r="X333">
        <v>1678</v>
      </c>
      <c r="Y333">
        <v>3</v>
      </c>
      <c r="Z333">
        <v>2013.6000000000001</v>
      </c>
      <c r="AA333" t="s">
        <v>2891</v>
      </c>
      <c r="AB333" t="s">
        <v>2891</v>
      </c>
      <c r="AC333">
        <v>10</v>
      </c>
      <c r="AD333" t="s">
        <v>87</v>
      </c>
      <c r="AF333" t="s">
        <v>87</v>
      </c>
      <c r="AG333" t="s">
        <v>2891</v>
      </c>
    </row>
    <row r="334" spans="1:33" x14ac:dyDescent="0.3">
      <c r="A334" t="s">
        <v>133</v>
      </c>
      <c r="B334" t="s">
        <v>1023</v>
      </c>
      <c r="C334" t="s">
        <v>80</v>
      </c>
      <c r="D334" t="s">
        <v>241</v>
      </c>
      <c r="E334" t="s">
        <v>51</v>
      </c>
      <c r="F334" t="s">
        <v>2895</v>
      </c>
      <c r="G334" t="s">
        <v>96</v>
      </c>
      <c r="H334" s="1">
        <v>44666</v>
      </c>
      <c r="I334">
        <v>950</v>
      </c>
      <c r="J334" t="s">
        <v>2896</v>
      </c>
      <c r="K334" t="s">
        <v>960</v>
      </c>
      <c r="L334" t="s">
        <v>2897</v>
      </c>
      <c r="M334" t="s">
        <v>2898</v>
      </c>
      <c r="N334" t="s">
        <v>57</v>
      </c>
      <c r="O334">
        <v>18</v>
      </c>
      <c r="P334" t="s">
        <v>40</v>
      </c>
      <c r="Q334" t="s">
        <v>41</v>
      </c>
      <c r="R334" t="s">
        <v>2899</v>
      </c>
      <c r="S334" s="1">
        <v>45333</v>
      </c>
      <c r="T334" t="s">
        <v>321</v>
      </c>
      <c r="U334" t="s">
        <v>2900</v>
      </c>
      <c r="V334" t="s">
        <v>2901</v>
      </c>
      <c r="W334" t="s">
        <v>2902</v>
      </c>
      <c r="X334">
        <v>2446</v>
      </c>
      <c r="Y334">
        <v>8</v>
      </c>
      <c r="Z334">
        <v>7827.2000000000007</v>
      </c>
      <c r="AA334" t="s">
        <v>2898</v>
      </c>
      <c r="AB334" t="s">
        <v>2898</v>
      </c>
      <c r="AC334">
        <v>10</v>
      </c>
      <c r="AD334" t="s">
        <v>87</v>
      </c>
      <c r="AF334" t="s">
        <v>87</v>
      </c>
      <c r="AG334" t="s">
        <v>2898</v>
      </c>
    </row>
    <row r="335" spans="1:33" x14ac:dyDescent="0.3">
      <c r="A335" t="s">
        <v>336</v>
      </c>
      <c r="B335" t="s">
        <v>450</v>
      </c>
      <c r="C335" t="s">
        <v>80</v>
      </c>
      <c r="D335" t="s">
        <v>146</v>
      </c>
      <c r="E335" t="s">
        <v>230</v>
      </c>
      <c r="F335" t="s">
        <v>2903</v>
      </c>
      <c r="G335" t="s">
        <v>33</v>
      </c>
      <c r="H335" s="1">
        <v>44818</v>
      </c>
      <c r="I335">
        <v>800</v>
      </c>
      <c r="J335" t="s">
        <v>2904</v>
      </c>
      <c r="K335" t="s">
        <v>1626</v>
      </c>
      <c r="L335" t="s">
        <v>2905</v>
      </c>
      <c r="M335" t="s">
        <v>2906</v>
      </c>
      <c r="N335" t="s">
        <v>57</v>
      </c>
      <c r="O335">
        <v>14</v>
      </c>
      <c r="P335" t="s">
        <v>73</v>
      </c>
      <c r="Q335" t="s">
        <v>58</v>
      </c>
      <c r="R335" t="s">
        <v>2907</v>
      </c>
      <c r="S335" s="1">
        <v>45482</v>
      </c>
      <c r="T335" t="s">
        <v>103</v>
      </c>
      <c r="U335" t="s">
        <v>2908</v>
      </c>
      <c r="V335" t="s">
        <v>2909</v>
      </c>
      <c r="W335" t="s">
        <v>2910</v>
      </c>
      <c r="X335">
        <v>861</v>
      </c>
      <c r="Y335">
        <v>5</v>
      </c>
      <c r="Z335">
        <v>1722</v>
      </c>
      <c r="AA335" t="s">
        <v>2906</v>
      </c>
      <c r="AB335" t="s">
        <v>2906</v>
      </c>
      <c r="AC335">
        <v>10</v>
      </c>
      <c r="AD335" t="s">
        <v>87</v>
      </c>
      <c r="AF335" t="s">
        <v>87</v>
      </c>
      <c r="AG335" t="s">
        <v>2906</v>
      </c>
    </row>
    <row r="336" spans="1:33" x14ac:dyDescent="0.3">
      <c r="A336" t="s">
        <v>181</v>
      </c>
      <c r="B336" t="s">
        <v>205</v>
      </c>
      <c r="C336" t="s">
        <v>29</v>
      </c>
      <c r="D336" t="s">
        <v>109</v>
      </c>
      <c r="E336" t="s">
        <v>540</v>
      </c>
      <c r="F336" t="s">
        <v>2911</v>
      </c>
      <c r="G336" t="s">
        <v>33</v>
      </c>
      <c r="H336" s="1">
        <v>45451</v>
      </c>
      <c r="I336">
        <v>800</v>
      </c>
      <c r="J336" t="s">
        <v>2912</v>
      </c>
      <c r="K336" t="s">
        <v>753</v>
      </c>
      <c r="L336" t="s">
        <v>2913</v>
      </c>
      <c r="M336" t="s">
        <v>2914</v>
      </c>
      <c r="N336" t="s">
        <v>116</v>
      </c>
      <c r="O336">
        <v>3</v>
      </c>
      <c r="P336" t="s">
        <v>73</v>
      </c>
      <c r="Q336" t="s">
        <v>101</v>
      </c>
      <c r="R336" t="s">
        <v>2915</v>
      </c>
      <c r="S336" s="1">
        <v>45389</v>
      </c>
      <c r="T336" t="s">
        <v>60</v>
      </c>
      <c r="U336" t="s">
        <v>2916</v>
      </c>
      <c r="V336" t="s">
        <v>2917</v>
      </c>
      <c r="W336" t="s">
        <v>1707</v>
      </c>
      <c r="X336">
        <v>2553</v>
      </c>
      <c r="Y336">
        <v>3</v>
      </c>
      <c r="Z336">
        <v>3063.6000000000004</v>
      </c>
      <c r="AA336" t="s">
        <v>2914</v>
      </c>
      <c r="AB336" t="s">
        <v>2914</v>
      </c>
      <c r="AC336">
        <v>10</v>
      </c>
      <c r="AE336" t="s">
        <v>37</v>
      </c>
      <c r="AF336" t="s">
        <v>37</v>
      </c>
      <c r="AG336" t="s">
        <v>2914</v>
      </c>
    </row>
    <row r="337" spans="1:33" x14ac:dyDescent="0.3">
      <c r="A337" t="s">
        <v>107</v>
      </c>
      <c r="B337" t="s">
        <v>390</v>
      </c>
      <c r="C337" t="s">
        <v>80</v>
      </c>
      <c r="D337" t="s">
        <v>30</v>
      </c>
      <c r="E337" t="s">
        <v>986</v>
      </c>
      <c r="F337" t="s">
        <v>2918</v>
      </c>
      <c r="G337" t="s">
        <v>96</v>
      </c>
      <c r="H337" s="1">
        <v>44359</v>
      </c>
      <c r="I337">
        <v>1100</v>
      </c>
      <c r="J337" t="s">
        <v>2919</v>
      </c>
      <c r="K337" t="s">
        <v>978</v>
      </c>
      <c r="L337" t="s">
        <v>2920</v>
      </c>
      <c r="M337" t="s">
        <v>2921</v>
      </c>
      <c r="N337" t="s">
        <v>57</v>
      </c>
      <c r="O337">
        <v>6</v>
      </c>
      <c r="P337" t="s">
        <v>73</v>
      </c>
      <c r="Q337" t="s">
        <v>41</v>
      </c>
      <c r="R337" t="s">
        <v>2922</v>
      </c>
      <c r="S337" s="1">
        <v>45383</v>
      </c>
      <c r="T337" t="s">
        <v>60</v>
      </c>
      <c r="U337" t="s">
        <v>2923</v>
      </c>
      <c r="V337" t="s">
        <v>2924</v>
      </c>
      <c r="W337" t="s">
        <v>2925</v>
      </c>
      <c r="X337">
        <v>820</v>
      </c>
      <c r="Y337">
        <v>2</v>
      </c>
      <c r="Z337">
        <v>656</v>
      </c>
      <c r="AA337" t="s">
        <v>2921</v>
      </c>
      <c r="AB337" t="s">
        <v>2921</v>
      </c>
      <c r="AC337">
        <v>11</v>
      </c>
      <c r="AE337" t="s">
        <v>37</v>
      </c>
      <c r="AF337" t="s">
        <v>37</v>
      </c>
      <c r="AG337" t="s">
        <v>2921</v>
      </c>
    </row>
    <row r="338" spans="1:33" x14ac:dyDescent="0.3">
      <c r="A338" t="s">
        <v>107</v>
      </c>
      <c r="B338" t="s">
        <v>325</v>
      </c>
      <c r="C338" t="s">
        <v>29</v>
      </c>
      <c r="D338" t="s">
        <v>30</v>
      </c>
      <c r="E338" t="s">
        <v>632</v>
      </c>
      <c r="F338" t="s">
        <v>2926</v>
      </c>
      <c r="G338" t="s">
        <v>96</v>
      </c>
      <c r="H338" s="1">
        <v>44072</v>
      </c>
      <c r="I338">
        <v>800</v>
      </c>
      <c r="J338" t="s">
        <v>2927</v>
      </c>
      <c r="K338" t="s">
        <v>716</v>
      </c>
      <c r="L338" t="s">
        <v>2928</v>
      </c>
      <c r="M338" t="s">
        <v>2929</v>
      </c>
      <c r="N338" t="s">
        <v>116</v>
      </c>
      <c r="O338">
        <v>14</v>
      </c>
      <c r="P338" t="s">
        <v>73</v>
      </c>
      <c r="Q338" t="s">
        <v>58</v>
      </c>
      <c r="R338" t="s">
        <v>2930</v>
      </c>
      <c r="S338" s="1">
        <v>45573</v>
      </c>
      <c r="T338" t="s">
        <v>177</v>
      </c>
      <c r="U338" t="s">
        <v>2931</v>
      </c>
      <c r="V338" t="s">
        <v>2932</v>
      </c>
      <c r="W338" t="s">
        <v>2933</v>
      </c>
      <c r="X338">
        <v>2412</v>
      </c>
      <c r="Y338">
        <v>6</v>
      </c>
      <c r="Z338">
        <v>5788.8</v>
      </c>
      <c r="AA338" t="s">
        <v>2929</v>
      </c>
      <c r="AB338" t="s">
        <v>2929</v>
      </c>
      <c r="AC338">
        <v>10</v>
      </c>
      <c r="AE338" t="s">
        <v>37</v>
      </c>
      <c r="AF338" t="s">
        <v>37</v>
      </c>
      <c r="AG338" t="s">
        <v>2929</v>
      </c>
    </row>
    <row r="339" spans="1:33" x14ac:dyDescent="0.3">
      <c r="A339" t="s">
        <v>336</v>
      </c>
      <c r="B339" t="s">
        <v>1118</v>
      </c>
      <c r="C339" t="s">
        <v>80</v>
      </c>
      <c r="D339" t="s">
        <v>81</v>
      </c>
      <c r="E339" t="s">
        <v>2849</v>
      </c>
      <c r="F339" t="s">
        <v>2934</v>
      </c>
      <c r="G339" t="s">
        <v>33</v>
      </c>
      <c r="H339" s="1">
        <v>44340</v>
      </c>
      <c r="I339">
        <v>950</v>
      </c>
      <c r="J339" t="s">
        <v>2935</v>
      </c>
      <c r="K339" t="s">
        <v>514</v>
      </c>
      <c r="L339" t="s">
        <v>2936</v>
      </c>
      <c r="M339" t="s">
        <v>2937</v>
      </c>
      <c r="N339" t="s">
        <v>57</v>
      </c>
      <c r="O339">
        <v>7</v>
      </c>
      <c r="P339" t="s">
        <v>40</v>
      </c>
      <c r="Q339" t="s">
        <v>74</v>
      </c>
      <c r="R339" t="s">
        <v>2938</v>
      </c>
      <c r="S339" s="1">
        <v>45374</v>
      </c>
      <c r="T339" t="s">
        <v>258</v>
      </c>
      <c r="U339" t="s">
        <v>2939</v>
      </c>
      <c r="V339" t="s">
        <v>2940</v>
      </c>
      <c r="W339" t="s">
        <v>410</v>
      </c>
      <c r="X339">
        <v>510</v>
      </c>
      <c r="Y339">
        <v>3</v>
      </c>
      <c r="Z339">
        <v>612</v>
      </c>
      <c r="AA339" t="s">
        <v>2937</v>
      </c>
      <c r="AB339" t="s">
        <v>2937</v>
      </c>
      <c r="AC339">
        <v>10</v>
      </c>
      <c r="AD339" t="s">
        <v>87</v>
      </c>
      <c r="AF339" t="s">
        <v>87</v>
      </c>
      <c r="AG339" t="s">
        <v>2937</v>
      </c>
    </row>
    <row r="340" spans="1:33" x14ac:dyDescent="0.3">
      <c r="A340" t="s">
        <v>181</v>
      </c>
      <c r="B340" t="s">
        <v>157</v>
      </c>
      <c r="C340" t="s">
        <v>80</v>
      </c>
      <c r="D340" t="s">
        <v>30</v>
      </c>
      <c r="E340" t="s">
        <v>641</v>
      </c>
      <c r="F340" t="s">
        <v>2941</v>
      </c>
      <c r="G340" t="s">
        <v>33</v>
      </c>
      <c r="H340" s="1">
        <v>44980</v>
      </c>
      <c r="I340">
        <v>800</v>
      </c>
      <c r="J340" t="s">
        <v>2942</v>
      </c>
      <c r="K340" t="s">
        <v>1086</v>
      </c>
      <c r="L340" t="s">
        <v>2943</v>
      </c>
      <c r="M340" t="s">
        <v>2944</v>
      </c>
      <c r="N340" t="s">
        <v>57</v>
      </c>
      <c r="O340">
        <v>13</v>
      </c>
      <c r="P340" t="s">
        <v>40</v>
      </c>
      <c r="Q340" t="s">
        <v>41</v>
      </c>
      <c r="R340" t="s">
        <v>2945</v>
      </c>
      <c r="S340" s="1">
        <v>45354</v>
      </c>
      <c r="T340" t="s">
        <v>258</v>
      </c>
      <c r="U340" t="s">
        <v>2946</v>
      </c>
      <c r="V340" t="s">
        <v>2947</v>
      </c>
      <c r="W340" t="s">
        <v>2948</v>
      </c>
      <c r="X340">
        <v>1587</v>
      </c>
      <c r="Y340">
        <v>1</v>
      </c>
      <c r="Z340">
        <v>634.80000000000007</v>
      </c>
      <c r="AA340" t="s">
        <v>2944</v>
      </c>
      <c r="AB340" t="s">
        <v>2944</v>
      </c>
      <c r="AC340">
        <v>10</v>
      </c>
      <c r="AE340" t="s">
        <v>37</v>
      </c>
      <c r="AF340" t="s">
        <v>37</v>
      </c>
      <c r="AG340" t="s">
        <v>2944</v>
      </c>
    </row>
    <row r="341" spans="1:33" x14ac:dyDescent="0.3">
      <c r="A341" t="s">
        <v>93</v>
      </c>
      <c r="B341" t="s">
        <v>240</v>
      </c>
      <c r="C341" t="s">
        <v>49</v>
      </c>
      <c r="D341" t="s">
        <v>206</v>
      </c>
      <c r="E341" t="s">
        <v>2153</v>
      </c>
      <c r="F341" t="s">
        <v>2949</v>
      </c>
      <c r="G341" t="s">
        <v>33</v>
      </c>
      <c r="H341" s="1">
        <v>44256</v>
      </c>
      <c r="I341">
        <v>800</v>
      </c>
      <c r="J341" t="s">
        <v>2950</v>
      </c>
      <c r="K341" t="s">
        <v>950</v>
      </c>
      <c r="L341" t="s">
        <v>2951</v>
      </c>
      <c r="M341" t="s">
        <v>2952</v>
      </c>
      <c r="N341" t="s">
        <v>57</v>
      </c>
      <c r="O341">
        <v>11</v>
      </c>
      <c r="P341" t="s">
        <v>73</v>
      </c>
      <c r="Q341" t="s">
        <v>101</v>
      </c>
      <c r="R341" t="s">
        <v>2953</v>
      </c>
      <c r="S341" s="1">
        <v>45362</v>
      </c>
      <c r="T341" t="s">
        <v>258</v>
      </c>
      <c r="U341" t="s">
        <v>2954</v>
      </c>
      <c r="V341" t="s">
        <v>2955</v>
      </c>
      <c r="W341" t="s">
        <v>2956</v>
      </c>
      <c r="X341">
        <v>2166</v>
      </c>
      <c r="Y341">
        <v>6</v>
      </c>
      <c r="Z341">
        <v>5198.4000000000015</v>
      </c>
      <c r="AA341" t="s">
        <v>2952</v>
      </c>
      <c r="AB341" t="s">
        <v>2952</v>
      </c>
      <c r="AC341">
        <v>10</v>
      </c>
      <c r="AE341" t="s">
        <v>37</v>
      </c>
      <c r="AF341" t="s">
        <v>37</v>
      </c>
      <c r="AG341" t="s">
        <v>2952</v>
      </c>
    </row>
    <row r="342" spans="1:33" x14ac:dyDescent="0.3">
      <c r="A342" t="s">
        <v>27</v>
      </c>
      <c r="B342" t="s">
        <v>79</v>
      </c>
      <c r="C342" t="s">
        <v>80</v>
      </c>
      <c r="D342" t="s">
        <v>81</v>
      </c>
      <c r="E342" t="s">
        <v>2957</v>
      </c>
      <c r="F342" t="s">
        <v>2958</v>
      </c>
      <c r="G342" t="s">
        <v>96</v>
      </c>
      <c r="H342" s="1">
        <v>44104</v>
      </c>
      <c r="I342">
        <v>950</v>
      </c>
      <c r="J342" t="s">
        <v>2959</v>
      </c>
      <c r="K342" t="s">
        <v>524</v>
      </c>
      <c r="L342" t="s">
        <v>2960</v>
      </c>
      <c r="M342" t="s">
        <v>2961</v>
      </c>
      <c r="N342" t="s">
        <v>72</v>
      </c>
      <c r="O342">
        <v>12</v>
      </c>
      <c r="P342" t="s">
        <v>40</v>
      </c>
      <c r="Q342" t="s">
        <v>74</v>
      </c>
      <c r="R342" t="s">
        <v>2962</v>
      </c>
      <c r="S342" s="1">
        <v>45547</v>
      </c>
      <c r="T342" t="s">
        <v>214</v>
      </c>
      <c r="U342" t="s">
        <v>2963</v>
      </c>
      <c r="V342" t="s">
        <v>2964</v>
      </c>
      <c r="W342" t="s">
        <v>2965</v>
      </c>
      <c r="X342">
        <v>825</v>
      </c>
      <c r="Y342">
        <v>2</v>
      </c>
      <c r="Z342">
        <v>660</v>
      </c>
      <c r="AA342" t="s">
        <v>2961</v>
      </c>
      <c r="AB342" t="s">
        <v>2961</v>
      </c>
      <c r="AC342">
        <v>10</v>
      </c>
      <c r="AE342" t="s">
        <v>37</v>
      </c>
      <c r="AF342" t="s">
        <v>37</v>
      </c>
      <c r="AG342" t="s">
        <v>2961</v>
      </c>
    </row>
    <row r="343" spans="1:33" x14ac:dyDescent="0.3">
      <c r="A343" t="s">
        <v>27</v>
      </c>
      <c r="B343" t="s">
        <v>262</v>
      </c>
      <c r="C343" t="s">
        <v>49</v>
      </c>
      <c r="D343" t="s">
        <v>677</v>
      </c>
      <c r="E343" t="s">
        <v>1365</v>
      </c>
      <c r="F343" t="s">
        <v>2966</v>
      </c>
      <c r="G343" t="s">
        <v>96</v>
      </c>
      <c r="H343" s="1">
        <v>45438</v>
      </c>
      <c r="I343">
        <v>1400</v>
      </c>
      <c r="J343" t="s">
        <v>2967</v>
      </c>
      <c r="K343" t="s">
        <v>113</v>
      </c>
      <c r="L343" t="s">
        <v>2968</v>
      </c>
      <c r="M343" t="s">
        <v>2969</v>
      </c>
      <c r="N343" t="s">
        <v>39</v>
      </c>
      <c r="O343">
        <v>4</v>
      </c>
      <c r="P343" t="s">
        <v>73</v>
      </c>
      <c r="Q343" t="s">
        <v>74</v>
      </c>
      <c r="R343" t="s">
        <v>2970</v>
      </c>
      <c r="S343" s="1">
        <v>45572</v>
      </c>
      <c r="T343" t="s">
        <v>177</v>
      </c>
      <c r="U343" t="s">
        <v>2971</v>
      </c>
      <c r="V343" t="s">
        <v>2972</v>
      </c>
      <c r="W343" t="s">
        <v>2973</v>
      </c>
      <c r="X343">
        <v>1434</v>
      </c>
      <c r="Y343">
        <v>8</v>
      </c>
      <c r="Z343">
        <v>4588.8</v>
      </c>
      <c r="AA343" t="s">
        <v>2969</v>
      </c>
      <c r="AB343" t="s">
        <v>2969</v>
      </c>
      <c r="AC343">
        <v>10</v>
      </c>
      <c r="AD343" t="s">
        <v>87</v>
      </c>
      <c r="AF343" t="s">
        <v>87</v>
      </c>
      <c r="AG343" t="s">
        <v>2969</v>
      </c>
    </row>
    <row r="344" spans="1:33" x14ac:dyDescent="0.3">
      <c r="A344" t="s">
        <v>47</v>
      </c>
      <c r="B344" t="s">
        <v>262</v>
      </c>
      <c r="C344" t="s">
        <v>80</v>
      </c>
      <c r="D344" t="s">
        <v>81</v>
      </c>
      <c r="E344" t="s">
        <v>2408</v>
      </c>
      <c r="F344" t="s">
        <v>2974</v>
      </c>
      <c r="G344" t="s">
        <v>96</v>
      </c>
      <c r="H344" s="1">
        <v>45276</v>
      </c>
      <c r="I344">
        <v>800</v>
      </c>
      <c r="J344" t="s">
        <v>2975</v>
      </c>
      <c r="K344" t="s">
        <v>35</v>
      </c>
      <c r="L344" t="s">
        <v>2976</v>
      </c>
      <c r="M344" t="s">
        <v>2977</v>
      </c>
      <c r="N344" t="s">
        <v>57</v>
      </c>
      <c r="O344">
        <v>3</v>
      </c>
      <c r="P344" t="s">
        <v>73</v>
      </c>
      <c r="Q344" t="s">
        <v>74</v>
      </c>
      <c r="R344" t="s">
        <v>2978</v>
      </c>
      <c r="S344" s="1">
        <v>45389</v>
      </c>
      <c r="T344" t="s">
        <v>60</v>
      </c>
      <c r="U344" t="s">
        <v>2979</v>
      </c>
      <c r="V344" t="s">
        <v>2980</v>
      </c>
      <c r="W344" t="s">
        <v>2981</v>
      </c>
      <c r="X344">
        <v>792</v>
      </c>
      <c r="Y344">
        <v>6</v>
      </c>
      <c r="Z344">
        <v>1900.8000000000002</v>
      </c>
      <c r="AA344" t="s">
        <v>2977</v>
      </c>
      <c r="AB344" t="s">
        <v>2977</v>
      </c>
      <c r="AC344">
        <v>10</v>
      </c>
      <c r="AE344" t="s">
        <v>37</v>
      </c>
      <c r="AF344" t="s">
        <v>37</v>
      </c>
      <c r="AG344" t="s">
        <v>2977</v>
      </c>
    </row>
    <row r="345" spans="1:33" x14ac:dyDescent="0.3">
      <c r="A345" t="s">
        <v>181</v>
      </c>
      <c r="B345" t="s">
        <v>240</v>
      </c>
      <c r="C345" t="s">
        <v>29</v>
      </c>
      <c r="D345" t="s">
        <v>677</v>
      </c>
      <c r="E345" t="s">
        <v>1168</v>
      </c>
      <c r="F345" t="s">
        <v>2982</v>
      </c>
      <c r="G345" t="s">
        <v>96</v>
      </c>
      <c r="H345" s="1">
        <v>44867</v>
      </c>
      <c r="I345">
        <v>950</v>
      </c>
      <c r="J345" t="s">
        <v>2983</v>
      </c>
      <c r="K345" t="s">
        <v>989</v>
      </c>
      <c r="L345" t="s">
        <v>2984</v>
      </c>
      <c r="M345" t="s">
        <v>2985</v>
      </c>
      <c r="N345" t="s">
        <v>72</v>
      </c>
      <c r="O345">
        <v>6</v>
      </c>
      <c r="P345" t="s">
        <v>40</v>
      </c>
      <c r="Q345" t="s">
        <v>58</v>
      </c>
      <c r="R345" t="s">
        <v>2986</v>
      </c>
      <c r="S345" s="1">
        <v>45478</v>
      </c>
      <c r="T345" t="s">
        <v>103</v>
      </c>
      <c r="U345" t="s">
        <v>2987</v>
      </c>
      <c r="V345" t="s">
        <v>2988</v>
      </c>
      <c r="W345" t="s">
        <v>2989</v>
      </c>
      <c r="X345">
        <v>1121</v>
      </c>
      <c r="Y345">
        <v>6</v>
      </c>
      <c r="Z345">
        <v>2690.4</v>
      </c>
      <c r="AA345" t="s">
        <v>2985</v>
      </c>
      <c r="AB345" t="s">
        <v>2985</v>
      </c>
      <c r="AC345">
        <v>10</v>
      </c>
      <c r="AE345" t="s">
        <v>37</v>
      </c>
      <c r="AF345" t="s">
        <v>37</v>
      </c>
      <c r="AG345" t="s">
        <v>2985</v>
      </c>
    </row>
    <row r="346" spans="1:33" x14ac:dyDescent="0.3">
      <c r="A346" t="s">
        <v>133</v>
      </c>
      <c r="B346" t="s">
        <v>813</v>
      </c>
      <c r="C346" t="s">
        <v>80</v>
      </c>
      <c r="D346" t="s">
        <v>30</v>
      </c>
      <c r="E346" t="s">
        <v>1049</v>
      </c>
      <c r="F346" t="s">
        <v>2990</v>
      </c>
      <c r="G346" t="s">
        <v>96</v>
      </c>
      <c r="H346" s="1">
        <v>43909</v>
      </c>
      <c r="I346">
        <v>800</v>
      </c>
      <c r="J346" t="s">
        <v>2991</v>
      </c>
      <c r="K346" t="s">
        <v>853</v>
      </c>
      <c r="L346" t="s">
        <v>2992</v>
      </c>
      <c r="M346" t="s">
        <v>2993</v>
      </c>
      <c r="N346" t="s">
        <v>57</v>
      </c>
      <c r="O346">
        <v>14</v>
      </c>
      <c r="P346" t="s">
        <v>40</v>
      </c>
      <c r="Q346" t="s">
        <v>41</v>
      </c>
      <c r="R346" t="s">
        <v>2994</v>
      </c>
      <c r="S346" s="1">
        <v>45432</v>
      </c>
      <c r="T346" t="s">
        <v>129</v>
      </c>
      <c r="U346" t="s">
        <v>2995</v>
      </c>
      <c r="V346" t="s">
        <v>2996</v>
      </c>
      <c r="W346" t="s">
        <v>2554</v>
      </c>
      <c r="X346">
        <v>1577</v>
      </c>
      <c r="Y346">
        <v>1</v>
      </c>
      <c r="Z346">
        <v>630.80000000000007</v>
      </c>
      <c r="AA346" t="s">
        <v>2993</v>
      </c>
      <c r="AB346" t="s">
        <v>2993</v>
      </c>
      <c r="AC346">
        <v>10</v>
      </c>
      <c r="AD346" t="s">
        <v>87</v>
      </c>
      <c r="AF346" t="s">
        <v>87</v>
      </c>
      <c r="AG346" t="s">
        <v>2993</v>
      </c>
    </row>
    <row r="347" spans="1:33" x14ac:dyDescent="0.3">
      <c r="A347" t="s">
        <v>181</v>
      </c>
      <c r="B347" t="s">
        <v>205</v>
      </c>
      <c r="C347" t="s">
        <v>49</v>
      </c>
      <c r="D347" t="s">
        <v>30</v>
      </c>
      <c r="E347" t="s">
        <v>2215</v>
      </c>
      <c r="F347" t="s">
        <v>2997</v>
      </c>
      <c r="G347" t="s">
        <v>33</v>
      </c>
      <c r="H347" s="1">
        <v>43949</v>
      </c>
      <c r="I347">
        <v>950</v>
      </c>
      <c r="J347" t="s">
        <v>2998</v>
      </c>
      <c r="K347" t="s">
        <v>914</v>
      </c>
      <c r="L347" t="s">
        <v>2999</v>
      </c>
      <c r="M347" t="s">
        <v>3000</v>
      </c>
      <c r="N347" t="s">
        <v>57</v>
      </c>
      <c r="O347">
        <v>18</v>
      </c>
      <c r="P347" t="s">
        <v>40</v>
      </c>
      <c r="Q347" t="s">
        <v>74</v>
      </c>
      <c r="R347" t="s">
        <v>3001</v>
      </c>
      <c r="S347" s="1">
        <v>45593</v>
      </c>
      <c r="T347" t="s">
        <v>177</v>
      </c>
      <c r="U347" t="s">
        <v>3002</v>
      </c>
      <c r="V347" t="s">
        <v>3003</v>
      </c>
      <c r="W347" t="s">
        <v>3004</v>
      </c>
      <c r="X347">
        <v>2190</v>
      </c>
      <c r="Y347">
        <v>5</v>
      </c>
      <c r="Z347">
        <v>4380</v>
      </c>
      <c r="AA347" t="s">
        <v>3000</v>
      </c>
      <c r="AB347" t="s">
        <v>3000</v>
      </c>
      <c r="AC347">
        <v>10</v>
      </c>
      <c r="AE347" t="s">
        <v>37</v>
      </c>
      <c r="AF347" t="s">
        <v>37</v>
      </c>
      <c r="AG347" t="s">
        <v>3000</v>
      </c>
    </row>
    <row r="348" spans="1:33" x14ac:dyDescent="0.3">
      <c r="A348" t="s">
        <v>121</v>
      </c>
      <c r="B348" t="s">
        <v>784</v>
      </c>
      <c r="C348" t="s">
        <v>29</v>
      </c>
      <c r="D348" t="s">
        <v>370</v>
      </c>
      <c r="E348" t="s">
        <v>1225</v>
      </c>
      <c r="F348" t="s">
        <v>3005</v>
      </c>
      <c r="G348" t="s">
        <v>96</v>
      </c>
      <c r="H348" s="1">
        <v>44569</v>
      </c>
      <c r="I348">
        <v>1100</v>
      </c>
      <c r="J348" t="s">
        <v>3006</v>
      </c>
      <c r="K348" t="s">
        <v>1511</v>
      </c>
      <c r="L348" t="s">
        <v>3007</v>
      </c>
      <c r="M348" t="s">
        <v>3008</v>
      </c>
      <c r="N348" t="s">
        <v>116</v>
      </c>
      <c r="O348">
        <v>9</v>
      </c>
      <c r="P348" t="s">
        <v>40</v>
      </c>
      <c r="Q348" t="s">
        <v>58</v>
      </c>
      <c r="R348" t="s">
        <v>3009</v>
      </c>
      <c r="S348" s="1">
        <v>45326</v>
      </c>
      <c r="T348" t="s">
        <v>321</v>
      </c>
      <c r="U348" t="s">
        <v>3010</v>
      </c>
      <c r="V348" t="s">
        <v>3011</v>
      </c>
      <c r="W348" t="s">
        <v>3012</v>
      </c>
      <c r="X348">
        <v>718</v>
      </c>
      <c r="Y348">
        <v>6</v>
      </c>
      <c r="Z348">
        <v>1723.2</v>
      </c>
      <c r="AA348" t="s">
        <v>3008</v>
      </c>
      <c r="AB348" t="s">
        <v>3008</v>
      </c>
      <c r="AC348">
        <v>10</v>
      </c>
      <c r="AD348" t="s">
        <v>87</v>
      </c>
      <c r="AF348" t="s">
        <v>87</v>
      </c>
      <c r="AG348" t="s">
        <v>3008</v>
      </c>
    </row>
    <row r="349" spans="1:33" x14ac:dyDescent="0.3">
      <c r="A349" t="s">
        <v>27</v>
      </c>
      <c r="B349" t="s">
        <v>731</v>
      </c>
      <c r="C349" t="s">
        <v>80</v>
      </c>
      <c r="D349" t="s">
        <v>109</v>
      </c>
      <c r="E349" t="s">
        <v>1534</v>
      </c>
      <c r="F349" t="s">
        <v>3013</v>
      </c>
      <c r="G349" t="s">
        <v>96</v>
      </c>
      <c r="H349" s="1">
        <v>45209</v>
      </c>
      <c r="I349">
        <v>800</v>
      </c>
      <c r="J349" t="s">
        <v>3014</v>
      </c>
      <c r="K349" t="s">
        <v>1034</v>
      </c>
      <c r="L349" t="s">
        <v>3015</v>
      </c>
      <c r="M349" t="s">
        <v>3016</v>
      </c>
      <c r="N349" t="s">
        <v>72</v>
      </c>
      <c r="O349">
        <v>10</v>
      </c>
      <c r="P349" t="s">
        <v>73</v>
      </c>
      <c r="Q349" t="s">
        <v>58</v>
      </c>
      <c r="R349" t="s">
        <v>3017</v>
      </c>
      <c r="S349" s="1">
        <v>45370</v>
      </c>
      <c r="T349" t="s">
        <v>258</v>
      </c>
      <c r="U349" t="s">
        <v>3018</v>
      </c>
      <c r="V349" t="s">
        <v>3019</v>
      </c>
      <c r="W349" t="s">
        <v>3020</v>
      </c>
      <c r="X349">
        <v>1632</v>
      </c>
      <c r="Y349">
        <v>7</v>
      </c>
      <c r="Z349">
        <v>4569.6000000000004</v>
      </c>
      <c r="AA349" t="s">
        <v>3016</v>
      </c>
      <c r="AB349" t="s">
        <v>3016</v>
      </c>
      <c r="AC349">
        <v>10</v>
      </c>
      <c r="AD349" t="s">
        <v>87</v>
      </c>
      <c r="AF349" t="s">
        <v>87</v>
      </c>
      <c r="AG349" t="s">
        <v>3016</v>
      </c>
    </row>
    <row r="350" spans="1:33" x14ac:dyDescent="0.3">
      <c r="A350" t="s">
        <v>47</v>
      </c>
      <c r="B350" t="s">
        <v>1128</v>
      </c>
      <c r="C350" t="s">
        <v>49</v>
      </c>
      <c r="D350" t="s">
        <v>370</v>
      </c>
      <c r="E350" t="s">
        <v>122</v>
      </c>
      <c r="F350" t="s">
        <v>3021</v>
      </c>
      <c r="G350" t="s">
        <v>96</v>
      </c>
      <c r="H350" s="1">
        <v>45299</v>
      </c>
      <c r="I350">
        <v>1200</v>
      </c>
      <c r="J350" t="s">
        <v>3022</v>
      </c>
      <c r="K350" t="s">
        <v>861</v>
      </c>
      <c r="L350" t="s">
        <v>3023</v>
      </c>
      <c r="M350" t="s">
        <v>3024</v>
      </c>
      <c r="N350" t="s">
        <v>57</v>
      </c>
      <c r="O350">
        <v>10</v>
      </c>
      <c r="P350" t="s">
        <v>73</v>
      </c>
      <c r="Q350" t="s">
        <v>74</v>
      </c>
      <c r="R350" t="s">
        <v>3025</v>
      </c>
      <c r="S350" s="1">
        <v>45334</v>
      </c>
      <c r="T350" t="s">
        <v>321</v>
      </c>
      <c r="U350" t="s">
        <v>3026</v>
      </c>
      <c r="V350" t="s">
        <v>3027</v>
      </c>
      <c r="W350" t="s">
        <v>368</v>
      </c>
      <c r="X350">
        <v>2012</v>
      </c>
      <c r="Y350">
        <v>1</v>
      </c>
      <c r="Z350">
        <v>804.80000000000007</v>
      </c>
      <c r="AA350" t="s">
        <v>3024</v>
      </c>
      <c r="AB350" t="s">
        <v>3024</v>
      </c>
      <c r="AC350">
        <v>10</v>
      </c>
      <c r="AE350" t="s">
        <v>37</v>
      </c>
      <c r="AF350" t="s">
        <v>37</v>
      </c>
      <c r="AG350" t="s">
        <v>3024</v>
      </c>
    </row>
    <row r="351" spans="1:33" x14ac:dyDescent="0.3">
      <c r="A351" t="s">
        <v>107</v>
      </c>
      <c r="B351" t="s">
        <v>558</v>
      </c>
      <c r="C351" t="s">
        <v>80</v>
      </c>
      <c r="D351" t="s">
        <v>206</v>
      </c>
      <c r="E351" t="s">
        <v>540</v>
      </c>
      <c r="F351" t="s">
        <v>3028</v>
      </c>
      <c r="G351" t="s">
        <v>33</v>
      </c>
      <c r="H351" s="1">
        <v>45521</v>
      </c>
      <c r="I351">
        <v>1400</v>
      </c>
      <c r="J351" t="s">
        <v>3029</v>
      </c>
      <c r="K351" t="s">
        <v>706</v>
      </c>
      <c r="L351" t="s">
        <v>3030</v>
      </c>
      <c r="M351" t="s">
        <v>3031</v>
      </c>
      <c r="N351" t="s">
        <v>39</v>
      </c>
      <c r="O351">
        <v>19</v>
      </c>
      <c r="P351" t="s">
        <v>40</v>
      </c>
      <c r="Q351" t="s">
        <v>41</v>
      </c>
      <c r="R351" t="s">
        <v>3032</v>
      </c>
      <c r="S351" s="1">
        <v>45589</v>
      </c>
      <c r="T351" t="s">
        <v>177</v>
      </c>
      <c r="U351" t="s">
        <v>3033</v>
      </c>
      <c r="V351" t="s">
        <v>3034</v>
      </c>
      <c r="W351" t="s">
        <v>480</v>
      </c>
      <c r="X351">
        <v>1407</v>
      </c>
      <c r="Y351">
        <v>7</v>
      </c>
      <c r="Z351">
        <v>3939.6000000000004</v>
      </c>
      <c r="AA351" t="s">
        <v>3031</v>
      </c>
      <c r="AB351" t="s">
        <v>3031</v>
      </c>
      <c r="AC351">
        <v>10</v>
      </c>
      <c r="AE351" t="s">
        <v>37</v>
      </c>
      <c r="AF351" t="s">
        <v>37</v>
      </c>
      <c r="AG351" t="s">
        <v>3031</v>
      </c>
    </row>
    <row r="352" spans="1:33" x14ac:dyDescent="0.3">
      <c r="A352" t="s">
        <v>336</v>
      </c>
      <c r="B352" t="s">
        <v>731</v>
      </c>
      <c r="C352" t="s">
        <v>49</v>
      </c>
      <c r="D352" t="s">
        <v>81</v>
      </c>
      <c r="E352" t="s">
        <v>957</v>
      </c>
      <c r="F352" t="s">
        <v>3035</v>
      </c>
      <c r="G352" t="s">
        <v>33</v>
      </c>
      <c r="H352" s="1">
        <v>44376</v>
      </c>
      <c r="I352">
        <v>950</v>
      </c>
      <c r="J352" t="s">
        <v>3036</v>
      </c>
      <c r="K352" t="s">
        <v>1260</v>
      </c>
      <c r="L352" t="s">
        <v>3037</v>
      </c>
      <c r="M352" t="s">
        <v>3038</v>
      </c>
      <c r="N352" t="s">
        <v>39</v>
      </c>
      <c r="O352">
        <v>17</v>
      </c>
      <c r="P352" t="s">
        <v>73</v>
      </c>
      <c r="Q352" t="s">
        <v>41</v>
      </c>
      <c r="R352" t="s">
        <v>3039</v>
      </c>
      <c r="S352" s="1">
        <v>45430</v>
      </c>
      <c r="T352" t="s">
        <v>129</v>
      </c>
      <c r="U352" t="s">
        <v>3040</v>
      </c>
      <c r="V352" t="s">
        <v>3041</v>
      </c>
      <c r="W352" t="s">
        <v>3042</v>
      </c>
      <c r="X352">
        <v>1174</v>
      </c>
      <c r="Y352">
        <v>2</v>
      </c>
      <c r="Z352">
        <v>939.2</v>
      </c>
      <c r="AA352" t="s">
        <v>3038</v>
      </c>
      <c r="AB352" t="s">
        <v>3038</v>
      </c>
      <c r="AC352">
        <v>11</v>
      </c>
      <c r="AE352" t="s">
        <v>37</v>
      </c>
      <c r="AF352" t="s">
        <v>37</v>
      </c>
      <c r="AG352" t="s">
        <v>3038</v>
      </c>
    </row>
    <row r="353" spans="1:33" x14ac:dyDescent="0.3">
      <c r="A353" t="s">
        <v>93</v>
      </c>
      <c r="B353" t="s">
        <v>450</v>
      </c>
      <c r="C353" t="s">
        <v>80</v>
      </c>
      <c r="D353" t="s">
        <v>109</v>
      </c>
      <c r="E353" t="s">
        <v>957</v>
      </c>
      <c r="F353" t="s">
        <v>3043</v>
      </c>
      <c r="G353" t="s">
        <v>33</v>
      </c>
      <c r="H353" s="1">
        <v>44098</v>
      </c>
      <c r="I353">
        <v>1200</v>
      </c>
      <c r="J353" t="s">
        <v>3044</v>
      </c>
      <c r="K353" t="s">
        <v>861</v>
      </c>
      <c r="L353" t="s">
        <v>3045</v>
      </c>
      <c r="M353" t="s">
        <v>3046</v>
      </c>
      <c r="N353" t="s">
        <v>116</v>
      </c>
      <c r="O353">
        <v>15</v>
      </c>
      <c r="P353" t="s">
        <v>40</v>
      </c>
      <c r="Q353" t="s">
        <v>41</v>
      </c>
      <c r="R353" t="s">
        <v>3047</v>
      </c>
      <c r="S353" s="1">
        <v>45402</v>
      </c>
      <c r="T353" t="s">
        <v>60</v>
      </c>
      <c r="U353" t="s">
        <v>3048</v>
      </c>
      <c r="V353" t="s">
        <v>3049</v>
      </c>
      <c r="W353" t="s">
        <v>3050</v>
      </c>
      <c r="X353">
        <v>1425</v>
      </c>
      <c r="Y353">
        <v>1</v>
      </c>
      <c r="Z353">
        <v>570</v>
      </c>
      <c r="AA353" t="s">
        <v>3046</v>
      </c>
      <c r="AB353" t="s">
        <v>3046</v>
      </c>
      <c r="AC353">
        <v>10</v>
      </c>
      <c r="AE353" t="s">
        <v>37</v>
      </c>
      <c r="AF353" t="s">
        <v>37</v>
      </c>
      <c r="AG353" t="s">
        <v>3046</v>
      </c>
    </row>
    <row r="354" spans="1:33" x14ac:dyDescent="0.3">
      <c r="A354" t="s">
        <v>181</v>
      </c>
      <c r="B354" t="s">
        <v>813</v>
      </c>
      <c r="C354" t="s">
        <v>49</v>
      </c>
      <c r="D354" t="s">
        <v>370</v>
      </c>
      <c r="E354" t="s">
        <v>3051</v>
      </c>
      <c r="F354" t="s">
        <v>3052</v>
      </c>
      <c r="G354" t="s">
        <v>96</v>
      </c>
      <c r="H354" s="1">
        <v>44963</v>
      </c>
      <c r="I354">
        <v>800</v>
      </c>
      <c r="J354" t="s">
        <v>3053</v>
      </c>
      <c r="K354" t="s">
        <v>3054</v>
      </c>
      <c r="L354" t="s">
        <v>3055</v>
      </c>
      <c r="M354" t="s">
        <v>3056</v>
      </c>
      <c r="N354" t="s">
        <v>116</v>
      </c>
      <c r="O354">
        <v>20</v>
      </c>
      <c r="P354" t="s">
        <v>40</v>
      </c>
      <c r="Q354" t="s">
        <v>101</v>
      </c>
      <c r="R354" t="s">
        <v>3057</v>
      </c>
      <c r="S354" s="1">
        <v>45308</v>
      </c>
      <c r="T354" t="s">
        <v>141</v>
      </c>
      <c r="U354" t="s">
        <v>3058</v>
      </c>
      <c r="V354" t="s">
        <v>3059</v>
      </c>
      <c r="W354" t="s">
        <v>1500</v>
      </c>
      <c r="X354">
        <v>1596</v>
      </c>
      <c r="Y354">
        <v>3</v>
      </c>
      <c r="Z354">
        <v>1915.2</v>
      </c>
      <c r="AA354" t="s">
        <v>3056</v>
      </c>
      <c r="AB354" t="s">
        <v>3056</v>
      </c>
      <c r="AC354">
        <v>10</v>
      </c>
      <c r="AE354" t="s">
        <v>37</v>
      </c>
      <c r="AF354" t="s">
        <v>37</v>
      </c>
      <c r="AG354" t="s">
        <v>3056</v>
      </c>
    </row>
    <row r="355" spans="1:33" x14ac:dyDescent="0.3">
      <c r="A355" t="s">
        <v>107</v>
      </c>
      <c r="B355" t="s">
        <v>510</v>
      </c>
      <c r="C355" t="s">
        <v>49</v>
      </c>
      <c r="D355" t="s">
        <v>81</v>
      </c>
      <c r="E355" t="s">
        <v>986</v>
      </c>
      <c r="F355" t="s">
        <v>3060</v>
      </c>
      <c r="G355" t="s">
        <v>96</v>
      </c>
      <c r="H355" s="1">
        <v>44869</v>
      </c>
      <c r="I355">
        <v>1000</v>
      </c>
      <c r="J355" t="s">
        <v>3061</v>
      </c>
      <c r="K355" t="s">
        <v>1078</v>
      </c>
      <c r="L355" t="s">
        <v>3062</v>
      </c>
      <c r="M355" t="s">
        <v>3063</v>
      </c>
      <c r="N355" t="s">
        <v>39</v>
      </c>
      <c r="O355">
        <v>20</v>
      </c>
      <c r="P355" t="s">
        <v>40</v>
      </c>
      <c r="Q355" t="s">
        <v>41</v>
      </c>
      <c r="R355" t="s">
        <v>3064</v>
      </c>
      <c r="S355" s="1">
        <v>45609</v>
      </c>
      <c r="T355" t="s">
        <v>165</v>
      </c>
      <c r="U355" t="s">
        <v>3065</v>
      </c>
      <c r="V355" t="s">
        <v>3066</v>
      </c>
      <c r="W355" t="s">
        <v>1048</v>
      </c>
      <c r="X355">
        <v>1200</v>
      </c>
      <c r="Y355">
        <v>7</v>
      </c>
      <c r="Z355">
        <v>3360</v>
      </c>
      <c r="AA355" t="s">
        <v>3063</v>
      </c>
      <c r="AB355" t="s">
        <v>3063</v>
      </c>
      <c r="AC355">
        <v>10</v>
      </c>
      <c r="AD355" t="s">
        <v>87</v>
      </c>
      <c r="AF355" t="s">
        <v>87</v>
      </c>
      <c r="AG355" t="s">
        <v>3063</v>
      </c>
    </row>
    <row r="356" spans="1:33" x14ac:dyDescent="0.3">
      <c r="A356" t="s">
        <v>107</v>
      </c>
      <c r="B356" t="s">
        <v>606</v>
      </c>
      <c r="C356" t="s">
        <v>29</v>
      </c>
      <c r="D356" t="s">
        <v>219</v>
      </c>
      <c r="E356" t="s">
        <v>687</v>
      </c>
      <c r="F356" t="s">
        <v>3067</v>
      </c>
      <c r="G356" t="s">
        <v>33</v>
      </c>
      <c r="H356" s="1">
        <v>44622</v>
      </c>
      <c r="I356">
        <v>1100</v>
      </c>
      <c r="J356" t="s">
        <v>3068</v>
      </c>
      <c r="K356" t="s">
        <v>3069</v>
      </c>
      <c r="L356" t="s">
        <v>3070</v>
      </c>
      <c r="M356" t="s">
        <v>3071</v>
      </c>
      <c r="N356" t="s">
        <v>116</v>
      </c>
      <c r="O356">
        <v>20</v>
      </c>
      <c r="P356" t="s">
        <v>73</v>
      </c>
      <c r="Q356" t="s">
        <v>101</v>
      </c>
      <c r="R356" t="s">
        <v>3072</v>
      </c>
      <c r="S356" s="1">
        <v>45346</v>
      </c>
      <c r="T356" t="s">
        <v>321</v>
      </c>
      <c r="U356" t="s">
        <v>3073</v>
      </c>
      <c r="V356" t="s">
        <v>3074</v>
      </c>
      <c r="W356" t="s">
        <v>3075</v>
      </c>
      <c r="X356">
        <v>1713</v>
      </c>
      <c r="Y356">
        <v>7</v>
      </c>
      <c r="Z356">
        <v>4796.4000000000015</v>
      </c>
      <c r="AA356" t="s">
        <v>3071</v>
      </c>
      <c r="AB356" t="s">
        <v>3071</v>
      </c>
      <c r="AC356">
        <v>10</v>
      </c>
      <c r="AE356" t="s">
        <v>37</v>
      </c>
      <c r="AF356" t="s">
        <v>37</v>
      </c>
      <c r="AG356" t="s">
        <v>3071</v>
      </c>
    </row>
    <row r="357" spans="1:33" x14ac:dyDescent="0.3">
      <c r="A357" t="s">
        <v>47</v>
      </c>
      <c r="B357" t="s">
        <v>1128</v>
      </c>
      <c r="C357" t="s">
        <v>49</v>
      </c>
      <c r="D357" t="s">
        <v>370</v>
      </c>
      <c r="E357" t="s">
        <v>578</v>
      </c>
      <c r="F357" t="s">
        <v>3076</v>
      </c>
      <c r="G357" t="s">
        <v>33</v>
      </c>
      <c r="H357" s="1">
        <v>44182</v>
      </c>
      <c r="I357">
        <v>1100</v>
      </c>
      <c r="J357" t="s">
        <v>3077</v>
      </c>
      <c r="K357" t="s">
        <v>923</v>
      </c>
      <c r="L357" t="s">
        <v>3078</v>
      </c>
      <c r="M357" t="s">
        <v>3079</v>
      </c>
      <c r="N357" t="s">
        <v>116</v>
      </c>
      <c r="O357">
        <v>17</v>
      </c>
      <c r="P357" t="s">
        <v>40</v>
      </c>
      <c r="Q357" t="s">
        <v>74</v>
      </c>
      <c r="R357" t="s">
        <v>3080</v>
      </c>
      <c r="S357" s="1">
        <v>45413</v>
      </c>
      <c r="T357" t="s">
        <v>129</v>
      </c>
      <c r="U357" t="s">
        <v>3081</v>
      </c>
      <c r="V357" t="s">
        <v>3082</v>
      </c>
      <c r="W357" t="s">
        <v>3083</v>
      </c>
      <c r="X357">
        <v>1348</v>
      </c>
      <c r="Y357">
        <v>5</v>
      </c>
      <c r="Z357">
        <v>2696</v>
      </c>
      <c r="AA357" t="s">
        <v>3079</v>
      </c>
      <c r="AB357" t="s">
        <v>3079</v>
      </c>
      <c r="AC357">
        <v>10</v>
      </c>
      <c r="AE357" t="s">
        <v>37</v>
      </c>
      <c r="AF357" t="s">
        <v>37</v>
      </c>
      <c r="AG357" t="s">
        <v>3079</v>
      </c>
    </row>
    <row r="358" spans="1:33" x14ac:dyDescent="0.3">
      <c r="A358" t="s">
        <v>181</v>
      </c>
      <c r="B358" t="s">
        <v>157</v>
      </c>
      <c r="C358" t="s">
        <v>49</v>
      </c>
      <c r="D358" t="s">
        <v>241</v>
      </c>
      <c r="E358" t="s">
        <v>431</v>
      </c>
      <c r="F358" t="s">
        <v>3084</v>
      </c>
      <c r="G358" t="s">
        <v>33</v>
      </c>
      <c r="H358" s="1">
        <v>44506</v>
      </c>
      <c r="I358">
        <v>950</v>
      </c>
      <c r="J358" t="s">
        <v>3085</v>
      </c>
      <c r="K358" t="s">
        <v>3086</v>
      </c>
      <c r="L358" t="s">
        <v>3087</v>
      </c>
      <c r="M358" t="s">
        <v>3088</v>
      </c>
      <c r="N358" t="s">
        <v>57</v>
      </c>
      <c r="O358">
        <v>3</v>
      </c>
      <c r="P358" t="s">
        <v>73</v>
      </c>
      <c r="Q358" t="s">
        <v>74</v>
      </c>
      <c r="R358" t="s">
        <v>3089</v>
      </c>
      <c r="S358" s="1">
        <v>45342</v>
      </c>
      <c r="T358" t="s">
        <v>321</v>
      </c>
      <c r="U358" t="s">
        <v>3090</v>
      </c>
      <c r="V358" t="s">
        <v>3091</v>
      </c>
      <c r="W358" t="s">
        <v>3092</v>
      </c>
      <c r="X358">
        <v>2089</v>
      </c>
      <c r="Y358">
        <v>8</v>
      </c>
      <c r="Z358">
        <v>6684.8</v>
      </c>
      <c r="AA358" t="s">
        <v>3088</v>
      </c>
      <c r="AB358" t="s">
        <v>3088</v>
      </c>
      <c r="AC358">
        <v>10</v>
      </c>
      <c r="AE358" t="s">
        <v>37</v>
      </c>
      <c r="AF358" t="s">
        <v>37</v>
      </c>
      <c r="AG358" t="s">
        <v>3088</v>
      </c>
    </row>
    <row r="359" spans="1:33" x14ac:dyDescent="0.3">
      <c r="A359" t="s">
        <v>47</v>
      </c>
      <c r="B359" t="s">
        <v>145</v>
      </c>
      <c r="C359" t="s">
        <v>29</v>
      </c>
      <c r="D359" t="s">
        <v>81</v>
      </c>
      <c r="E359" t="s">
        <v>134</v>
      </c>
      <c r="F359" t="s">
        <v>3093</v>
      </c>
      <c r="G359" t="s">
        <v>33</v>
      </c>
      <c r="H359" s="1">
        <v>44974</v>
      </c>
      <c r="I359">
        <v>1300</v>
      </c>
      <c r="J359" t="s">
        <v>3094</v>
      </c>
      <c r="K359" t="s">
        <v>914</v>
      </c>
      <c r="L359" t="s">
        <v>3095</v>
      </c>
      <c r="M359" t="s">
        <v>3096</v>
      </c>
      <c r="N359" t="s">
        <v>116</v>
      </c>
      <c r="O359">
        <v>19</v>
      </c>
      <c r="P359" t="s">
        <v>40</v>
      </c>
      <c r="Q359" t="s">
        <v>58</v>
      </c>
      <c r="R359" t="s">
        <v>3097</v>
      </c>
      <c r="S359" s="1">
        <v>45408</v>
      </c>
      <c r="T359" t="s">
        <v>60</v>
      </c>
      <c r="U359" t="s">
        <v>3098</v>
      </c>
      <c r="V359" t="s">
        <v>3099</v>
      </c>
      <c r="W359" t="s">
        <v>410</v>
      </c>
      <c r="X359">
        <v>1932</v>
      </c>
      <c r="Y359">
        <v>2</v>
      </c>
      <c r="Z359">
        <v>1545.6000000000001</v>
      </c>
      <c r="AA359" t="s">
        <v>3096</v>
      </c>
      <c r="AB359" t="s">
        <v>3096</v>
      </c>
      <c r="AC359">
        <v>10</v>
      </c>
      <c r="AE359" t="s">
        <v>37</v>
      </c>
      <c r="AF359" t="s">
        <v>37</v>
      </c>
      <c r="AG359" t="s">
        <v>3096</v>
      </c>
    </row>
    <row r="360" spans="1:33" x14ac:dyDescent="0.3">
      <c r="A360" t="s">
        <v>107</v>
      </c>
      <c r="B360" t="s">
        <v>650</v>
      </c>
      <c r="C360" t="s">
        <v>80</v>
      </c>
      <c r="D360" t="s">
        <v>50</v>
      </c>
      <c r="E360" t="s">
        <v>273</v>
      </c>
      <c r="F360" t="s">
        <v>3100</v>
      </c>
      <c r="G360" t="s">
        <v>96</v>
      </c>
      <c r="H360" s="1">
        <v>45303</v>
      </c>
      <c r="I360">
        <v>950</v>
      </c>
      <c r="J360" t="s">
        <v>3101</v>
      </c>
      <c r="K360" t="s">
        <v>625</v>
      </c>
      <c r="L360" t="s">
        <v>3102</v>
      </c>
      <c r="M360" t="s">
        <v>3103</v>
      </c>
      <c r="N360" t="s">
        <v>39</v>
      </c>
      <c r="O360">
        <v>19</v>
      </c>
      <c r="P360" t="s">
        <v>40</v>
      </c>
      <c r="Q360" t="s">
        <v>58</v>
      </c>
      <c r="R360" t="s">
        <v>3104</v>
      </c>
      <c r="S360" s="1">
        <v>45584</v>
      </c>
      <c r="T360" t="s">
        <v>177</v>
      </c>
      <c r="U360" t="s">
        <v>3105</v>
      </c>
      <c r="V360" t="s">
        <v>3106</v>
      </c>
      <c r="W360" t="s">
        <v>1542</v>
      </c>
      <c r="X360">
        <v>1159</v>
      </c>
      <c r="Y360">
        <v>1</v>
      </c>
      <c r="Z360">
        <v>463.6</v>
      </c>
      <c r="AA360" t="s">
        <v>3103</v>
      </c>
      <c r="AB360" t="s">
        <v>3103</v>
      </c>
      <c r="AC360">
        <v>10</v>
      </c>
      <c r="AE360" t="s">
        <v>37</v>
      </c>
      <c r="AF360" t="s">
        <v>37</v>
      </c>
      <c r="AG360" t="s">
        <v>3103</v>
      </c>
    </row>
    <row r="361" spans="1:33" x14ac:dyDescent="0.3">
      <c r="A361" t="s">
        <v>336</v>
      </c>
      <c r="B361" t="s">
        <v>568</v>
      </c>
      <c r="C361" t="s">
        <v>49</v>
      </c>
      <c r="D361" t="s">
        <v>677</v>
      </c>
      <c r="E361" t="s">
        <v>2215</v>
      </c>
      <c r="F361" t="s">
        <v>3107</v>
      </c>
      <c r="G361" t="s">
        <v>96</v>
      </c>
      <c r="H361" s="1">
        <v>44040</v>
      </c>
      <c r="I361">
        <v>800</v>
      </c>
      <c r="J361" t="s">
        <v>3108</v>
      </c>
      <c r="K361" t="s">
        <v>914</v>
      </c>
      <c r="L361" t="s">
        <v>3109</v>
      </c>
      <c r="M361" t="s">
        <v>3110</v>
      </c>
      <c r="N361" t="s">
        <v>72</v>
      </c>
      <c r="O361">
        <v>7</v>
      </c>
      <c r="P361" t="s">
        <v>40</v>
      </c>
      <c r="Q361" t="s">
        <v>58</v>
      </c>
      <c r="R361" t="s">
        <v>3111</v>
      </c>
      <c r="S361" s="1">
        <v>45569</v>
      </c>
      <c r="T361" t="s">
        <v>177</v>
      </c>
      <c r="U361" t="s">
        <v>3112</v>
      </c>
      <c r="V361" t="s">
        <v>3113</v>
      </c>
      <c r="W361" t="s">
        <v>3114</v>
      </c>
      <c r="X361">
        <v>2192</v>
      </c>
      <c r="Y361">
        <v>3</v>
      </c>
      <c r="Z361">
        <v>2630.4</v>
      </c>
      <c r="AA361" t="s">
        <v>3110</v>
      </c>
      <c r="AB361" t="s">
        <v>3110</v>
      </c>
      <c r="AC361">
        <v>10</v>
      </c>
      <c r="AD361" t="s">
        <v>87</v>
      </c>
      <c r="AF361" t="s">
        <v>87</v>
      </c>
      <c r="AG361" t="s">
        <v>3110</v>
      </c>
    </row>
    <row r="362" spans="1:33" x14ac:dyDescent="0.3">
      <c r="A362" t="s">
        <v>181</v>
      </c>
      <c r="B362" t="s">
        <v>229</v>
      </c>
      <c r="C362" t="s">
        <v>80</v>
      </c>
      <c r="D362" t="s">
        <v>206</v>
      </c>
      <c r="E362" t="s">
        <v>1290</v>
      </c>
      <c r="F362" t="s">
        <v>3115</v>
      </c>
      <c r="G362" t="s">
        <v>96</v>
      </c>
      <c r="H362" s="1">
        <v>45239</v>
      </c>
      <c r="I362">
        <v>1200</v>
      </c>
      <c r="J362" t="s">
        <v>3116</v>
      </c>
      <c r="K362" t="s">
        <v>69</v>
      </c>
      <c r="L362" t="s">
        <v>3117</v>
      </c>
      <c r="M362" t="s">
        <v>3118</v>
      </c>
      <c r="N362" t="s">
        <v>39</v>
      </c>
      <c r="O362">
        <v>5</v>
      </c>
      <c r="P362" t="s">
        <v>73</v>
      </c>
      <c r="Q362" t="s">
        <v>74</v>
      </c>
      <c r="R362" t="s">
        <v>3119</v>
      </c>
      <c r="S362" s="1">
        <v>45406</v>
      </c>
      <c r="T362" t="s">
        <v>60</v>
      </c>
      <c r="U362" t="s">
        <v>3120</v>
      </c>
      <c r="V362" t="s">
        <v>3121</v>
      </c>
      <c r="W362" t="s">
        <v>995</v>
      </c>
      <c r="X362">
        <v>1024</v>
      </c>
      <c r="Y362">
        <v>3</v>
      </c>
      <c r="Z362">
        <v>1228.8000000000002</v>
      </c>
      <c r="AA362" t="s">
        <v>3118</v>
      </c>
      <c r="AB362" t="s">
        <v>3118</v>
      </c>
      <c r="AC362">
        <v>10</v>
      </c>
      <c r="AE362" t="s">
        <v>37</v>
      </c>
      <c r="AF362" t="s">
        <v>37</v>
      </c>
      <c r="AG362" t="s">
        <v>3118</v>
      </c>
    </row>
    <row r="363" spans="1:33" x14ac:dyDescent="0.3">
      <c r="A363" t="s">
        <v>107</v>
      </c>
      <c r="B363" t="s">
        <v>108</v>
      </c>
      <c r="C363" t="s">
        <v>49</v>
      </c>
      <c r="D363" t="s">
        <v>50</v>
      </c>
      <c r="E363" t="s">
        <v>3122</v>
      </c>
      <c r="F363" t="s">
        <v>3123</v>
      </c>
      <c r="G363" t="s">
        <v>96</v>
      </c>
      <c r="H363" s="1">
        <v>44202</v>
      </c>
      <c r="I363">
        <v>1200</v>
      </c>
      <c r="J363" t="s">
        <v>3124</v>
      </c>
      <c r="K363" t="s">
        <v>653</v>
      </c>
      <c r="L363" t="s">
        <v>3125</v>
      </c>
      <c r="M363" t="s">
        <v>3126</v>
      </c>
      <c r="N363" t="s">
        <v>57</v>
      </c>
      <c r="O363">
        <v>19</v>
      </c>
      <c r="P363" t="s">
        <v>40</v>
      </c>
      <c r="Q363" t="s">
        <v>101</v>
      </c>
      <c r="R363" t="s">
        <v>3127</v>
      </c>
      <c r="S363" s="1">
        <v>45415</v>
      </c>
      <c r="T363" t="s">
        <v>129</v>
      </c>
      <c r="U363" t="s">
        <v>3128</v>
      </c>
      <c r="V363" t="s">
        <v>3129</v>
      </c>
      <c r="W363" t="s">
        <v>3130</v>
      </c>
      <c r="X363">
        <v>849</v>
      </c>
      <c r="Y363">
        <v>1</v>
      </c>
      <c r="Z363">
        <v>339.6</v>
      </c>
      <c r="AA363" t="s">
        <v>3126</v>
      </c>
      <c r="AB363" t="s">
        <v>3126</v>
      </c>
      <c r="AC363">
        <v>11</v>
      </c>
      <c r="AE363" t="s">
        <v>37</v>
      </c>
      <c r="AF363" t="s">
        <v>37</v>
      </c>
      <c r="AG363" t="s">
        <v>3126</v>
      </c>
    </row>
    <row r="364" spans="1:33" x14ac:dyDescent="0.3">
      <c r="A364" t="s">
        <v>47</v>
      </c>
      <c r="B364" t="s">
        <v>813</v>
      </c>
      <c r="C364" t="s">
        <v>49</v>
      </c>
      <c r="D364" t="s">
        <v>370</v>
      </c>
      <c r="E364" t="s">
        <v>531</v>
      </c>
      <c r="F364" t="s">
        <v>3131</v>
      </c>
      <c r="G364" t="s">
        <v>96</v>
      </c>
      <c r="H364" s="1">
        <v>44112</v>
      </c>
      <c r="I364">
        <v>1200</v>
      </c>
      <c r="J364" t="s">
        <v>3132</v>
      </c>
      <c r="K364" t="s">
        <v>197</v>
      </c>
      <c r="L364" t="s">
        <v>3133</v>
      </c>
      <c r="M364" t="s">
        <v>3134</v>
      </c>
      <c r="N364" t="s">
        <v>72</v>
      </c>
      <c r="O364">
        <v>14</v>
      </c>
      <c r="P364" t="s">
        <v>40</v>
      </c>
      <c r="Q364" t="s">
        <v>41</v>
      </c>
      <c r="R364" t="s">
        <v>3135</v>
      </c>
      <c r="S364" s="1">
        <v>45590</v>
      </c>
      <c r="T364" t="s">
        <v>177</v>
      </c>
      <c r="U364" t="s">
        <v>3136</v>
      </c>
      <c r="V364" t="s">
        <v>3137</v>
      </c>
      <c r="W364" t="s">
        <v>3138</v>
      </c>
      <c r="X364">
        <v>2664</v>
      </c>
      <c r="Y364">
        <v>8</v>
      </c>
      <c r="Z364">
        <v>8524.8000000000011</v>
      </c>
      <c r="AA364" t="s">
        <v>3134</v>
      </c>
      <c r="AB364" t="s">
        <v>3134</v>
      </c>
      <c r="AC364">
        <v>10</v>
      </c>
      <c r="AE364" t="s">
        <v>37</v>
      </c>
      <c r="AF364" t="s">
        <v>37</v>
      </c>
      <c r="AG364" t="s">
        <v>3134</v>
      </c>
    </row>
    <row r="365" spans="1:33" x14ac:dyDescent="0.3">
      <c r="A365" t="s">
        <v>133</v>
      </c>
      <c r="B365" t="s">
        <v>946</v>
      </c>
      <c r="C365" t="s">
        <v>80</v>
      </c>
      <c r="D365" t="s">
        <v>677</v>
      </c>
      <c r="E365" t="s">
        <v>207</v>
      </c>
      <c r="F365" t="s">
        <v>3139</v>
      </c>
      <c r="G365" t="s">
        <v>96</v>
      </c>
      <c r="H365" s="1">
        <v>45157</v>
      </c>
      <c r="I365">
        <v>800</v>
      </c>
      <c r="J365" t="s">
        <v>3140</v>
      </c>
      <c r="K365" t="s">
        <v>1293</v>
      </c>
      <c r="L365" t="s">
        <v>3141</v>
      </c>
      <c r="M365" t="s">
        <v>3142</v>
      </c>
      <c r="N365" t="s">
        <v>39</v>
      </c>
      <c r="O365">
        <v>20</v>
      </c>
      <c r="P365" t="s">
        <v>73</v>
      </c>
      <c r="Q365" t="s">
        <v>74</v>
      </c>
      <c r="R365" t="s">
        <v>3143</v>
      </c>
      <c r="S365" s="1">
        <v>45530</v>
      </c>
      <c r="T365" t="s">
        <v>201</v>
      </c>
      <c r="U365" t="s">
        <v>3144</v>
      </c>
      <c r="V365" t="s">
        <v>3145</v>
      </c>
      <c r="W365" t="s">
        <v>3146</v>
      </c>
      <c r="X365">
        <v>1548</v>
      </c>
      <c r="Y365">
        <v>4</v>
      </c>
      <c r="Z365">
        <v>2476.8000000000002</v>
      </c>
      <c r="AA365" t="s">
        <v>3142</v>
      </c>
      <c r="AB365" t="s">
        <v>3142</v>
      </c>
      <c r="AC365">
        <v>10</v>
      </c>
      <c r="AE365" t="s">
        <v>37</v>
      </c>
      <c r="AF365" t="s">
        <v>37</v>
      </c>
      <c r="AG365" t="s">
        <v>3142</v>
      </c>
    </row>
    <row r="366" spans="1:33" x14ac:dyDescent="0.3">
      <c r="A366" t="s">
        <v>133</v>
      </c>
      <c r="B366" t="s">
        <v>803</v>
      </c>
      <c r="C366" t="s">
        <v>80</v>
      </c>
      <c r="D366" t="s">
        <v>30</v>
      </c>
      <c r="E366" t="s">
        <v>122</v>
      </c>
      <c r="F366" t="s">
        <v>3147</v>
      </c>
      <c r="G366" t="s">
        <v>33</v>
      </c>
      <c r="H366" s="1">
        <v>45254</v>
      </c>
      <c r="I366">
        <v>1100</v>
      </c>
      <c r="J366" t="s">
        <v>3148</v>
      </c>
      <c r="K366" t="s">
        <v>897</v>
      </c>
      <c r="L366" t="s">
        <v>3149</v>
      </c>
      <c r="M366" t="s">
        <v>3150</v>
      </c>
      <c r="N366" t="s">
        <v>57</v>
      </c>
      <c r="O366">
        <v>11</v>
      </c>
      <c r="P366" t="s">
        <v>40</v>
      </c>
      <c r="Q366" t="s">
        <v>74</v>
      </c>
      <c r="R366" t="s">
        <v>3151</v>
      </c>
      <c r="S366" s="1">
        <v>45505</v>
      </c>
      <c r="T366" t="s">
        <v>201</v>
      </c>
      <c r="U366" t="s">
        <v>3152</v>
      </c>
      <c r="V366" t="s">
        <v>3153</v>
      </c>
      <c r="W366" t="s">
        <v>3154</v>
      </c>
      <c r="X366">
        <v>1238</v>
      </c>
      <c r="Y366">
        <v>5</v>
      </c>
      <c r="Z366">
        <v>2476</v>
      </c>
      <c r="AA366" t="s">
        <v>3150</v>
      </c>
      <c r="AB366" t="s">
        <v>3150</v>
      </c>
      <c r="AC366">
        <v>10</v>
      </c>
      <c r="AE366" t="s">
        <v>37</v>
      </c>
      <c r="AF366" t="s">
        <v>37</v>
      </c>
      <c r="AG366" t="s">
        <v>3150</v>
      </c>
    </row>
    <row r="367" spans="1:33" x14ac:dyDescent="0.3">
      <c r="A367" t="s">
        <v>181</v>
      </c>
      <c r="B367" t="s">
        <v>1483</v>
      </c>
      <c r="C367" t="s">
        <v>49</v>
      </c>
      <c r="D367" t="s">
        <v>65</v>
      </c>
      <c r="E367" t="s">
        <v>531</v>
      </c>
      <c r="F367" t="s">
        <v>3155</v>
      </c>
      <c r="G367" t="s">
        <v>96</v>
      </c>
      <c r="H367" s="1">
        <v>43885</v>
      </c>
      <c r="I367">
        <v>950</v>
      </c>
      <c r="J367" t="s">
        <v>3156</v>
      </c>
      <c r="K367" t="s">
        <v>254</v>
      </c>
      <c r="L367" t="s">
        <v>3157</v>
      </c>
      <c r="M367" t="s">
        <v>3158</v>
      </c>
      <c r="N367" t="s">
        <v>72</v>
      </c>
      <c r="O367">
        <v>20</v>
      </c>
      <c r="P367" t="s">
        <v>73</v>
      </c>
      <c r="Q367" t="s">
        <v>58</v>
      </c>
      <c r="R367" t="s">
        <v>3159</v>
      </c>
      <c r="S367" s="1">
        <v>45599</v>
      </c>
      <c r="T367" t="s">
        <v>165</v>
      </c>
      <c r="U367" t="s">
        <v>3160</v>
      </c>
      <c r="V367" t="s">
        <v>3161</v>
      </c>
      <c r="W367" t="s">
        <v>1457</v>
      </c>
      <c r="X367">
        <v>2840</v>
      </c>
      <c r="Y367">
        <v>6</v>
      </c>
      <c r="Z367">
        <v>6816</v>
      </c>
      <c r="AA367" t="s">
        <v>3158</v>
      </c>
      <c r="AB367" t="s">
        <v>3158</v>
      </c>
      <c r="AC367">
        <v>10</v>
      </c>
      <c r="AE367" t="s">
        <v>37</v>
      </c>
      <c r="AF367" t="s">
        <v>37</v>
      </c>
      <c r="AG367" t="s">
        <v>3158</v>
      </c>
    </row>
    <row r="368" spans="1:33" x14ac:dyDescent="0.3">
      <c r="A368" t="s">
        <v>121</v>
      </c>
      <c r="B368" t="s">
        <v>568</v>
      </c>
      <c r="C368" t="s">
        <v>29</v>
      </c>
      <c r="D368" t="s">
        <v>109</v>
      </c>
      <c r="E368" t="s">
        <v>451</v>
      </c>
      <c r="F368" t="s">
        <v>3162</v>
      </c>
      <c r="G368" t="s">
        <v>96</v>
      </c>
      <c r="H368" s="1">
        <v>44067</v>
      </c>
      <c r="I368">
        <v>1400</v>
      </c>
      <c r="J368" t="s">
        <v>3163</v>
      </c>
      <c r="K368" t="s">
        <v>978</v>
      </c>
      <c r="L368" t="s">
        <v>3164</v>
      </c>
      <c r="M368" t="s">
        <v>3165</v>
      </c>
      <c r="N368" t="s">
        <v>116</v>
      </c>
      <c r="O368">
        <v>9</v>
      </c>
      <c r="P368" t="s">
        <v>40</v>
      </c>
      <c r="Q368" t="s">
        <v>41</v>
      </c>
      <c r="R368" t="s">
        <v>3166</v>
      </c>
      <c r="S368" s="1">
        <v>45512</v>
      </c>
      <c r="T368" t="s">
        <v>201</v>
      </c>
      <c r="U368" t="s">
        <v>3167</v>
      </c>
      <c r="V368" t="s">
        <v>3168</v>
      </c>
      <c r="W368" t="s">
        <v>3169</v>
      </c>
      <c r="X368">
        <v>612</v>
      </c>
      <c r="Y368">
        <v>7</v>
      </c>
      <c r="Z368">
        <v>1713.6000000000001</v>
      </c>
      <c r="AA368" t="s">
        <v>3165</v>
      </c>
      <c r="AB368" t="s">
        <v>3165</v>
      </c>
      <c r="AC368">
        <v>10</v>
      </c>
      <c r="AE368" t="s">
        <v>37</v>
      </c>
      <c r="AF368" t="s">
        <v>37</v>
      </c>
      <c r="AG368" t="s">
        <v>3165</v>
      </c>
    </row>
    <row r="369" spans="1:33" x14ac:dyDescent="0.3">
      <c r="A369" t="s">
        <v>336</v>
      </c>
      <c r="B369" t="s">
        <v>48</v>
      </c>
      <c r="C369" t="s">
        <v>29</v>
      </c>
      <c r="D369" t="s">
        <v>81</v>
      </c>
      <c r="E369" t="s">
        <v>337</v>
      </c>
      <c r="F369" t="s">
        <v>3170</v>
      </c>
      <c r="G369" t="s">
        <v>33</v>
      </c>
      <c r="H369" s="1">
        <v>45355</v>
      </c>
      <c r="I369">
        <v>1200</v>
      </c>
      <c r="J369" t="s">
        <v>3171</v>
      </c>
      <c r="K369" t="s">
        <v>1162</v>
      </c>
      <c r="L369" t="s">
        <v>3172</v>
      </c>
      <c r="M369" t="s">
        <v>3173</v>
      </c>
      <c r="N369" t="s">
        <v>116</v>
      </c>
      <c r="O369">
        <v>10</v>
      </c>
      <c r="P369" t="s">
        <v>73</v>
      </c>
      <c r="Q369" t="s">
        <v>101</v>
      </c>
      <c r="R369" t="s">
        <v>3174</v>
      </c>
      <c r="S369" s="1">
        <v>45298</v>
      </c>
      <c r="T369" t="s">
        <v>141</v>
      </c>
      <c r="U369" t="s">
        <v>3175</v>
      </c>
      <c r="V369" t="s">
        <v>3176</v>
      </c>
      <c r="W369" t="s">
        <v>3177</v>
      </c>
      <c r="X369">
        <v>2632</v>
      </c>
      <c r="Y369">
        <v>5</v>
      </c>
      <c r="Z369">
        <v>5264</v>
      </c>
      <c r="AA369" t="s">
        <v>3173</v>
      </c>
      <c r="AB369" t="s">
        <v>3173</v>
      </c>
      <c r="AC369">
        <v>10</v>
      </c>
      <c r="AD369" t="s">
        <v>87</v>
      </c>
      <c r="AF369" t="s">
        <v>87</v>
      </c>
      <c r="AG369" t="s">
        <v>3173</v>
      </c>
    </row>
    <row r="370" spans="1:33" x14ac:dyDescent="0.3">
      <c r="A370" t="s">
        <v>93</v>
      </c>
      <c r="B370" t="s">
        <v>985</v>
      </c>
      <c r="C370" t="s">
        <v>80</v>
      </c>
      <c r="D370" t="s">
        <v>146</v>
      </c>
      <c r="E370" t="s">
        <v>283</v>
      </c>
      <c r="F370" t="s">
        <v>3178</v>
      </c>
      <c r="G370" t="s">
        <v>96</v>
      </c>
      <c r="H370" s="1">
        <v>44969</v>
      </c>
      <c r="I370">
        <v>1100</v>
      </c>
      <c r="J370" t="s">
        <v>3179</v>
      </c>
      <c r="K370" t="s">
        <v>384</v>
      </c>
      <c r="L370" t="s">
        <v>3180</v>
      </c>
      <c r="M370" t="s">
        <v>3181</v>
      </c>
      <c r="N370" t="s">
        <v>39</v>
      </c>
      <c r="O370">
        <v>4</v>
      </c>
      <c r="P370" t="s">
        <v>73</v>
      </c>
      <c r="Q370" t="s">
        <v>74</v>
      </c>
      <c r="R370" t="s">
        <v>3182</v>
      </c>
      <c r="S370" s="1">
        <v>45424</v>
      </c>
      <c r="T370" t="s">
        <v>129</v>
      </c>
      <c r="U370" t="s">
        <v>3183</v>
      </c>
      <c r="V370" t="s">
        <v>3184</v>
      </c>
      <c r="W370" t="s">
        <v>3185</v>
      </c>
      <c r="X370">
        <v>2855</v>
      </c>
      <c r="Y370">
        <v>5</v>
      </c>
      <c r="Z370">
        <v>5710</v>
      </c>
      <c r="AA370" t="s">
        <v>3181</v>
      </c>
      <c r="AB370" t="s">
        <v>3181</v>
      </c>
      <c r="AC370">
        <v>10</v>
      </c>
      <c r="AE370" t="s">
        <v>37</v>
      </c>
      <c r="AF370" t="s">
        <v>37</v>
      </c>
      <c r="AG370" t="s">
        <v>3181</v>
      </c>
    </row>
    <row r="371" spans="1:33" x14ac:dyDescent="0.3">
      <c r="A371" t="s">
        <v>93</v>
      </c>
      <c r="B371" t="s">
        <v>500</v>
      </c>
      <c r="C371" t="s">
        <v>80</v>
      </c>
      <c r="D371" t="s">
        <v>206</v>
      </c>
      <c r="E371" t="s">
        <v>273</v>
      </c>
      <c r="F371" t="s">
        <v>3186</v>
      </c>
      <c r="G371" t="s">
        <v>33</v>
      </c>
      <c r="H371" s="1">
        <v>44794</v>
      </c>
      <c r="I371">
        <v>800</v>
      </c>
      <c r="J371" t="s">
        <v>3187</v>
      </c>
      <c r="K371" t="s">
        <v>329</v>
      </c>
      <c r="L371" t="s">
        <v>3188</v>
      </c>
      <c r="M371" t="s">
        <v>3189</v>
      </c>
      <c r="N371" t="s">
        <v>116</v>
      </c>
      <c r="O371">
        <v>5</v>
      </c>
      <c r="P371" t="s">
        <v>40</v>
      </c>
      <c r="Q371" t="s">
        <v>41</v>
      </c>
      <c r="R371" t="s">
        <v>3190</v>
      </c>
      <c r="S371" s="1">
        <v>45401</v>
      </c>
      <c r="T371" t="s">
        <v>60</v>
      </c>
      <c r="U371" t="s">
        <v>3191</v>
      </c>
      <c r="V371" t="s">
        <v>3192</v>
      </c>
      <c r="W371" t="s">
        <v>3193</v>
      </c>
      <c r="X371">
        <v>731</v>
      </c>
      <c r="Y371">
        <v>5</v>
      </c>
      <c r="Z371">
        <v>1462</v>
      </c>
      <c r="AA371" t="s">
        <v>3189</v>
      </c>
      <c r="AB371" t="s">
        <v>3189</v>
      </c>
      <c r="AC371">
        <v>10</v>
      </c>
      <c r="AE371" t="s">
        <v>37</v>
      </c>
      <c r="AF371" t="s">
        <v>37</v>
      </c>
      <c r="AG371" t="s">
        <v>3189</v>
      </c>
    </row>
    <row r="372" spans="1:33" x14ac:dyDescent="0.3">
      <c r="A372" t="s">
        <v>336</v>
      </c>
      <c r="B372" t="s">
        <v>784</v>
      </c>
      <c r="C372" t="s">
        <v>80</v>
      </c>
      <c r="D372" t="s">
        <v>206</v>
      </c>
      <c r="E372" t="s">
        <v>122</v>
      </c>
      <c r="F372" t="s">
        <v>3194</v>
      </c>
      <c r="G372" t="s">
        <v>96</v>
      </c>
      <c r="H372" s="1">
        <v>45489</v>
      </c>
      <c r="I372">
        <v>950</v>
      </c>
      <c r="J372" t="s">
        <v>3195</v>
      </c>
      <c r="K372" t="s">
        <v>493</v>
      </c>
      <c r="L372" t="s">
        <v>3196</v>
      </c>
      <c r="M372" t="s">
        <v>3197</v>
      </c>
      <c r="N372" t="s">
        <v>72</v>
      </c>
      <c r="O372">
        <v>3</v>
      </c>
      <c r="P372" t="s">
        <v>40</v>
      </c>
      <c r="Q372" t="s">
        <v>41</v>
      </c>
      <c r="R372" t="s">
        <v>3198</v>
      </c>
      <c r="S372" s="1">
        <v>45460</v>
      </c>
      <c r="T372" t="s">
        <v>43</v>
      </c>
      <c r="U372" t="s">
        <v>3199</v>
      </c>
      <c r="V372" t="s">
        <v>3200</v>
      </c>
      <c r="W372" t="s">
        <v>3201</v>
      </c>
      <c r="X372">
        <v>1164</v>
      </c>
      <c r="Y372">
        <v>5</v>
      </c>
      <c r="Z372">
        <v>2328</v>
      </c>
      <c r="AA372" t="s">
        <v>3197</v>
      </c>
      <c r="AB372" t="s">
        <v>3197</v>
      </c>
      <c r="AC372">
        <v>10</v>
      </c>
      <c r="AE372" t="s">
        <v>37</v>
      </c>
      <c r="AF372" t="s">
        <v>37</v>
      </c>
      <c r="AG372" t="s">
        <v>3197</v>
      </c>
    </row>
    <row r="373" spans="1:33" x14ac:dyDescent="0.3">
      <c r="A373" t="s">
        <v>121</v>
      </c>
      <c r="B373" t="s">
        <v>169</v>
      </c>
      <c r="C373" t="s">
        <v>49</v>
      </c>
      <c r="D373" t="s">
        <v>241</v>
      </c>
      <c r="E373" t="s">
        <v>1168</v>
      </c>
      <c r="F373" t="s">
        <v>3202</v>
      </c>
      <c r="G373" t="s">
        <v>96</v>
      </c>
      <c r="H373" s="1">
        <v>43886</v>
      </c>
      <c r="I373">
        <v>1000</v>
      </c>
      <c r="J373" t="s">
        <v>3203</v>
      </c>
      <c r="K373" t="s">
        <v>514</v>
      </c>
      <c r="L373" t="s">
        <v>3204</v>
      </c>
      <c r="M373" t="s">
        <v>3205</v>
      </c>
      <c r="N373" t="s">
        <v>116</v>
      </c>
      <c r="O373">
        <v>15</v>
      </c>
      <c r="P373" t="s">
        <v>40</v>
      </c>
      <c r="Q373" t="s">
        <v>101</v>
      </c>
      <c r="R373" t="s">
        <v>3206</v>
      </c>
      <c r="S373" s="1">
        <v>45515</v>
      </c>
      <c r="T373" t="s">
        <v>201</v>
      </c>
      <c r="U373" t="s">
        <v>3207</v>
      </c>
      <c r="V373" t="s">
        <v>3208</v>
      </c>
      <c r="W373" t="s">
        <v>1233</v>
      </c>
      <c r="X373">
        <v>2636</v>
      </c>
      <c r="Y373">
        <v>2</v>
      </c>
      <c r="Z373">
        <v>2108.8000000000002</v>
      </c>
      <c r="AA373" t="s">
        <v>3205</v>
      </c>
      <c r="AB373" t="s">
        <v>3205</v>
      </c>
      <c r="AC373">
        <v>10</v>
      </c>
      <c r="AD373" t="s">
        <v>87</v>
      </c>
      <c r="AF373" t="s">
        <v>87</v>
      </c>
      <c r="AG373" t="s">
        <v>3205</v>
      </c>
    </row>
    <row r="374" spans="1:33" x14ac:dyDescent="0.3">
      <c r="A374" t="s">
        <v>336</v>
      </c>
      <c r="B374" t="s">
        <v>1023</v>
      </c>
      <c r="C374" t="s">
        <v>49</v>
      </c>
      <c r="D374" t="s">
        <v>81</v>
      </c>
      <c r="E374" t="s">
        <v>337</v>
      </c>
      <c r="F374" t="s">
        <v>3209</v>
      </c>
      <c r="G374" t="s">
        <v>96</v>
      </c>
      <c r="H374" s="1">
        <v>44498</v>
      </c>
      <c r="I374">
        <v>1400</v>
      </c>
      <c r="J374" t="s">
        <v>3210</v>
      </c>
      <c r="K374" t="s">
        <v>1486</v>
      </c>
      <c r="L374" t="s">
        <v>3211</v>
      </c>
      <c r="M374" t="s">
        <v>3212</v>
      </c>
      <c r="N374" t="s">
        <v>116</v>
      </c>
      <c r="O374">
        <v>7</v>
      </c>
      <c r="P374" t="s">
        <v>40</v>
      </c>
      <c r="Q374" t="s">
        <v>58</v>
      </c>
      <c r="R374" t="s">
        <v>3213</v>
      </c>
      <c r="S374" s="1">
        <v>45293</v>
      </c>
      <c r="T374" t="s">
        <v>141</v>
      </c>
      <c r="U374" t="s">
        <v>3214</v>
      </c>
      <c r="V374" t="s">
        <v>3215</v>
      </c>
      <c r="W374" t="s">
        <v>3216</v>
      </c>
      <c r="X374">
        <v>2900</v>
      </c>
      <c r="Y374">
        <v>4</v>
      </c>
      <c r="Z374">
        <v>4640</v>
      </c>
      <c r="AA374" t="s">
        <v>3212</v>
      </c>
      <c r="AB374" t="s">
        <v>3212</v>
      </c>
      <c r="AC374">
        <v>10</v>
      </c>
      <c r="AE374" t="s">
        <v>37</v>
      </c>
      <c r="AF374" t="s">
        <v>37</v>
      </c>
      <c r="AG374" t="s">
        <v>3212</v>
      </c>
    </row>
    <row r="375" spans="1:33" x14ac:dyDescent="0.3">
      <c r="A375" t="s">
        <v>107</v>
      </c>
      <c r="B375" t="s">
        <v>218</v>
      </c>
      <c r="C375" t="s">
        <v>49</v>
      </c>
      <c r="D375" t="s">
        <v>65</v>
      </c>
      <c r="E375" t="s">
        <v>1674</v>
      </c>
      <c r="F375" t="s">
        <v>3217</v>
      </c>
      <c r="G375" t="s">
        <v>96</v>
      </c>
      <c r="H375" s="1">
        <v>44120</v>
      </c>
      <c r="I375">
        <v>950</v>
      </c>
      <c r="J375" t="s">
        <v>3218</v>
      </c>
      <c r="K375" t="s">
        <v>581</v>
      </c>
      <c r="L375" t="s">
        <v>3219</v>
      </c>
      <c r="M375" t="s">
        <v>3220</v>
      </c>
      <c r="N375" t="s">
        <v>39</v>
      </c>
      <c r="O375">
        <v>16</v>
      </c>
      <c r="P375" t="s">
        <v>40</v>
      </c>
      <c r="Q375" t="s">
        <v>101</v>
      </c>
      <c r="R375" t="s">
        <v>3221</v>
      </c>
      <c r="S375" s="1">
        <v>45533</v>
      </c>
      <c r="T375" t="s">
        <v>201</v>
      </c>
      <c r="U375" t="s">
        <v>3222</v>
      </c>
      <c r="V375" t="s">
        <v>3223</v>
      </c>
      <c r="W375" t="s">
        <v>3050</v>
      </c>
      <c r="X375">
        <v>974</v>
      </c>
      <c r="Y375">
        <v>2</v>
      </c>
      <c r="Z375">
        <v>779.2</v>
      </c>
      <c r="AA375" t="s">
        <v>3220</v>
      </c>
      <c r="AB375" t="s">
        <v>3220</v>
      </c>
      <c r="AC375">
        <v>10</v>
      </c>
      <c r="AD375" t="s">
        <v>87</v>
      </c>
      <c r="AF375" t="s">
        <v>87</v>
      </c>
      <c r="AG375" t="s">
        <v>3220</v>
      </c>
    </row>
    <row r="376" spans="1:33" x14ac:dyDescent="0.3">
      <c r="A376" t="s">
        <v>133</v>
      </c>
      <c r="B376" t="s">
        <v>470</v>
      </c>
      <c r="C376" t="s">
        <v>80</v>
      </c>
      <c r="D376" t="s">
        <v>206</v>
      </c>
      <c r="E376" t="s">
        <v>1608</v>
      </c>
      <c r="F376" t="s">
        <v>3224</v>
      </c>
      <c r="G376" t="s">
        <v>33</v>
      </c>
      <c r="H376" s="1">
        <v>44215</v>
      </c>
      <c r="I376">
        <v>800</v>
      </c>
      <c r="J376" t="s">
        <v>3225</v>
      </c>
      <c r="K376" t="s">
        <v>474</v>
      </c>
      <c r="L376" t="s">
        <v>3226</v>
      </c>
      <c r="M376" t="s">
        <v>3227</v>
      </c>
      <c r="N376" t="s">
        <v>57</v>
      </c>
      <c r="O376">
        <v>12</v>
      </c>
      <c r="P376" t="s">
        <v>40</v>
      </c>
      <c r="Q376" t="s">
        <v>58</v>
      </c>
      <c r="R376" t="s">
        <v>3228</v>
      </c>
      <c r="S376" s="1">
        <v>45578</v>
      </c>
      <c r="T376" t="s">
        <v>177</v>
      </c>
      <c r="U376" t="s">
        <v>3229</v>
      </c>
      <c r="V376" t="s">
        <v>3230</v>
      </c>
      <c r="W376" t="s">
        <v>3231</v>
      </c>
      <c r="X376">
        <v>1425</v>
      </c>
      <c r="Y376">
        <v>3</v>
      </c>
      <c r="Z376">
        <v>1710</v>
      </c>
      <c r="AA376" t="s">
        <v>3227</v>
      </c>
      <c r="AB376" t="s">
        <v>3227</v>
      </c>
      <c r="AC376">
        <v>10</v>
      </c>
      <c r="AD376" t="s">
        <v>87</v>
      </c>
      <c r="AF376" t="s">
        <v>87</v>
      </c>
      <c r="AG376" t="s">
        <v>3227</v>
      </c>
    </row>
    <row r="377" spans="1:33" x14ac:dyDescent="0.3">
      <c r="A377" t="s">
        <v>181</v>
      </c>
      <c r="B377" t="s">
        <v>205</v>
      </c>
      <c r="C377" t="s">
        <v>80</v>
      </c>
      <c r="D377" t="s">
        <v>109</v>
      </c>
      <c r="E377" t="s">
        <v>431</v>
      </c>
      <c r="F377" t="s">
        <v>3232</v>
      </c>
      <c r="G377" t="s">
        <v>96</v>
      </c>
      <c r="H377" s="1">
        <v>44615</v>
      </c>
      <c r="I377">
        <v>1400</v>
      </c>
      <c r="J377" t="s">
        <v>3233</v>
      </c>
      <c r="K377" t="s">
        <v>1846</v>
      </c>
      <c r="L377" t="s">
        <v>3234</v>
      </c>
      <c r="M377" t="s">
        <v>3235</v>
      </c>
      <c r="N377" t="s">
        <v>116</v>
      </c>
      <c r="O377">
        <v>6</v>
      </c>
      <c r="P377" t="s">
        <v>73</v>
      </c>
      <c r="Q377" t="s">
        <v>101</v>
      </c>
      <c r="R377" t="s">
        <v>3236</v>
      </c>
      <c r="S377" s="1">
        <v>45488</v>
      </c>
      <c r="T377" t="s">
        <v>103</v>
      </c>
      <c r="U377" t="s">
        <v>3237</v>
      </c>
      <c r="V377" t="s">
        <v>3238</v>
      </c>
      <c r="W377" t="s">
        <v>3239</v>
      </c>
      <c r="X377">
        <v>1303</v>
      </c>
      <c r="Y377">
        <v>6</v>
      </c>
      <c r="Z377">
        <v>3127.2000000000003</v>
      </c>
      <c r="AA377" t="s">
        <v>3235</v>
      </c>
      <c r="AB377" t="s">
        <v>3235</v>
      </c>
      <c r="AC377">
        <v>11</v>
      </c>
      <c r="AE377" t="s">
        <v>37</v>
      </c>
      <c r="AF377" t="s">
        <v>37</v>
      </c>
      <c r="AG377" t="s">
        <v>3235</v>
      </c>
    </row>
    <row r="378" spans="1:33" x14ac:dyDescent="0.3">
      <c r="A378" t="s">
        <v>181</v>
      </c>
      <c r="B378" t="s">
        <v>182</v>
      </c>
      <c r="C378" t="s">
        <v>80</v>
      </c>
      <c r="D378" t="s">
        <v>50</v>
      </c>
      <c r="E378" t="s">
        <v>894</v>
      </c>
      <c r="F378" t="s">
        <v>3240</v>
      </c>
      <c r="G378" t="s">
        <v>96</v>
      </c>
      <c r="H378" s="1">
        <v>45137</v>
      </c>
      <c r="I378">
        <v>950</v>
      </c>
      <c r="J378" t="s">
        <v>3241</v>
      </c>
      <c r="K378" t="s">
        <v>3086</v>
      </c>
      <c r="L378" t="s">
        <v>3242</v>
      </c>
      <c r="M378" t="s">
        <v>3243</v>
      </c>
      <c r="N378" t="s">
        <v>116</v>
      </c>
      <c r="O378">
        <v>15</v>
      </c>
      <c r="P378" t="s">
        <v>40</v>
      </c>
      <c r="Q378" t="s">
        <v>41</v>
      </c>
      <c r="R378" t="s">
        <v>3244</v>
      </c>
      <c r="S378" s="1">
        <v>45312</v>
      </c>
      <c r="T378" t="s">
        <v>141</v>
      </c>
      <c r="U378" t="s">
        <v>3245</v>
      </c>
      <c r="V378" t="s">
        <v>3246</v>
      </c>
      <c r="W378" t="s">
        <v>3247</v>
      </c>
      <c r="X378">
        <v>2530</v>
      </c>
      <c r="Y378">
        <v>7</v>
      </c>
      <c r="Z378">
        <v>7084</v>
      </c>
      <c r="AA378" t="s">
        <v>3243</v>
      </c>
      <c r="AB378" t="s">
        <v>3243</v>
      </c>
      <c r="AC378">
        <v>10</v>
      </c>
      <c r="AE378" t="s">
        <v>37</v>
      </c>
      <c r="AF378" t="s">
        <v>37</v>
      </c>
      <c r="AG378" t="s">
        <v>3243</v>
      </c>
    </row>
    <row r="379" spans="1:33" x14ac:dyDescent="0.3">
      <c r="A379" t="s">
        <v>47</v>
      </c>
      <c r="B379" t="s">
        <v>293</v>
      </c>
      <c r="C379" t="s">
        <v>80</v>
      </c>
      <c r="D379" t="s">
        <v>81</v>
      </c>
      <c r="E379" t="s">
        <v>391</v>
      </c>
      <c r="F379" t="s">
        <v>3248</v>
      </c>
      <c r="G379" t="s">
        <v>33</v>
      </c>
      <c r="H379" s="1">
        <v>44049</v>
      </c>
      <c r="I379">
        <v>950</v>
      </c>
      <c r="J379" t="s">
        <v>3249</v>
      </c>
      <c r="K379" t="s">
        <v>3054</v>
      </c>
      <c r="L379" t="s">
        <v>3250</v>
      </c>
      <c r="M379" t="s">
        <v>3251</v>
      </c>
      <c r="N379" t="s">
        <v>72</v>
      </c>
      <c r="O379">
        <v>7</v>
      </c>
      <c r="P379" t="s">
        <v>73</v>
      </c>
      <c r="Q379" t="s">
        <v>58</v>
      </c>
      <c r="R379" t="s">
        <v>3252</v>
      </c>
      <c r="S379" s="1">
        <v>45487</v>
      </c>
      <c r="T379" t="s">
        <v>103</v>
      </c>
      <c r="U379" t="s">
        <v>3253</v>
      </c>
      <c r="V379" t="s">
        <v>3254</v>
      </c>
      <c r="W379" t="s">
        <v>567</v>
      </c>
      <c r="X379">
        <v>1232</v>
      </c>
      <c r="Y379">
        <v>1</v>
      </c>
      <c r="Z379">
        <v>492.8</v>
      </c>
      <c r="AA379" t="s">
        <v>3251</v>
      </c>
      <c r="AB379" t="s">
        <v>3251</v>
      </c>
      <c r="AC379">
        <v>10</v>
      </c>
      <c r="AE379" t="s">
        <v>37</v>
      </c>
      <c r="AF379" t="s">
        <v>37</v>
      </c>
      <c r="AG379" t="s">
        <v>3251</v>
      </c>
    </row>
    <row r="380" spans="1:33" x14ac:dyDescent="0.3">
      <c r="A380" t="s">
        <v>107</v>
      </c>
      <c r="B380" t="s">
        <v>1023</v>
      </c>
      <c r="C380" t="s">
        <v>49</v>
      </c>
      <c r="D380" t="s">
        <v>206</v>
      </c>
      <c r="E380" t="s">
        <v>975</v>
      </c>
      <c r="F380" t="s">
        <v>3255</v>
      </c>
      <c r="G380" t="s">
        <v>96</v>
      </c>
      <c r="H380" s="1">
        <v>45099</v>
      </c>
      <c r="I380">
        <v>800</v>
      </c>
      <c r="J380" t="s">
        <v>3256</v>
      </c>
      <c r="K380" t="s">
        <v>493</v>
      </c>
      <c r="L380" t="s">
        <v>3257</v>
      </c>
      <c r="M380" t="s">
        <v>3258</v>
      </c>
      <c r="N380" t="s">
        <v>57</v>
      </c>
      <c r="O380">
        <v>9</v>
      </c>
      <c r="P380" t="s">
        <v>40</v>
      </c>
      <c r="Q380" t="s">
        <v>74</v>
      </c>
      <c r="R380" t="s">
        <v>3259</v>
      </c>
      <c r="S380" s="1">
        <v>45436</v>
      </c>
      <c r="T380" t="s">
        <v>129</v>
      </c>
      <c r="U380" t="s">
        <v>3260</v>
      </c>
      <c r="V380" t="s">
        <v>3261</v>
      </c>
      <c r="W380" t="s">
        <v>2129</v>
      </c>
      <c r="X380">
        <v>1902</v>
      </c>
      <c r="Y380">
        <v>1</v>
      </c>
      <c r="Z380">
        <v>760.80000000000007</v>
      </c>
      <c r="AA380" t="s">
        <v>3258</v>
      </c>
      <c r="AB380" t="s">
        <v>3258</v>
      </c>
      <c r="AC380">
        <v>10</v>
      </c>
      <c r="AE380" t="s">
        <v>37</v>
      </c>
      <c r="AF380" t="s">
        <v>37</v>
      </c>
      <c r="AG380" t="s">
        <v>3258</v>
      </c>
    </row>
    <row r="381" spans="1:33" x14ac:dyDescent="0.3">
      <c r="A381" t="s">
        <v>47</v>
      </c>
      <c r="B381" t="s">
        <v>193</v>
      </c>
      <c r="C381" t="s">
        <v>29</v>
      </c>
      <c r="D381" t="s">
        <v>146</v>
      </c>
      <c r="E381" t="s">
        <v>1005</v>
      </c>
      <c r="F381" t="s">
        <v>3262</v>
      </c>
      <c r="G381" t="s">
        <v>96</v>
      </c>
      <c r="H381" s="1">
        <v>44503</v>
      </c>
      <c r="I381">
        <v>1100</v>
      </c>
      <c r="J381" t="s">
        <v>3263</v>
      </c>
      <c r="K381" t="s">
        <v>978</v>
      </c>
      <c r="L381" t="s">
        <v>3264</v>
      </c>
      <c r="M381" t="s">
        <v>3265</v>
      </c>
      <c r="N381" t="s">
        <v>72</v>
      </c>
      <c r="O381">
        <v>7</v>
      </c>
      <c r="P381" t="s">
        <v>73</v>
      </c>
      <c r="Q381" t="s">
        <v>101</v>
      </c>
      <c r="R381" t="s">
        <v>3266</v>
      </c>
      <c r="S381" s="1">
        <v>45407</v>
      </c>
      <c r="T381" t="s">
        <v>60</v>
      </c>
      <c r="U381" t="s">
        <v>3267</v>
      </c>
      <c r="V381" t="s">
        <v>3268</v>
      </c>
      <c r="W381" t="s">
        <v>3269</v>
      </c>
      <c r="X381">
        <v>501</v>
      </c>
      <c r="Y381">
        <v>6</v>
      </c>
      <c r="Z381">
        <v>1202.4000000000001</v>
      </c>
      <c r="AA381" t="s">
        <v>3265</v>
      </c>
      <c r="AB381" t="s">
        <v>3265</v>
      </c>
      <c r="AC381">
        <v>11</v>
      </c>
      <c r="AE381" t="s">
        <v>37</v>
      </c>
      <c r="AF381" t="s">
        <v>37</v>
      </c>
      <c r="AG381" t="s">
        <v>3265</v>
      </c>
    </row>
    <row r="382" spans="1:33" x14ac:dyDescent="0.3">
      <c r="A382" t="s">
        <v>27</v>
      </c>
      <c r="B382" t="s">
        <v>262</v>
      </c>
      <c r="C382" t="s">
        <v>80</v>
      </c>
      <c r="D382" t="s">
        <v>677</v>
      </c>
      <c r="E382" t="s">
        <v>996</v>
      </c>
      <c r="F382" t="s">
        <v>3270</v>
      </c>
      <c r="G382" t="s">
        <v>96</v>
      </c>
      <c r="H382" s="1">
        <v>44898</v>
      </c>
      <c r="I382">
        <v>1000</v>
      </c>
      <c r="J382" t="s">
        <v>3271</v>
      </c>
      <c r="K382" t="s">
        <v>835</v>
      </c>
      <c r="L382" t="s">
        <v>3272</v>
      </c>
      <c r="M382" t="s">
        <v>3273</v>
      </c>
      <c r="N382" t="s">
        <v>57</v>
      </c>
      <c r="O382">
        <v>6</v>
      </c>
      <c r="P382" t="s">
        <v>40</v>
      </c>
      <c r="Q382" t="s">
        <v>101</v>
      </c>
      <c r="R382" t="s">
        <v>3274</v>
      </c>
      <c r="S382" s="1">
        <v>45358</v>
      </c>
      <c r="T382" t="s">
        <v>258</v>
      </c>
      <c r="U382" t="s">
        <v>3275</v>
      </c>
      <c r="V382" t="s">
        <v>3276</v>
      </c>
      <c r="W382" t="s">
        <v>3277</v>
      </c>
      <c r="X382">
        <v>2993</v>
      </c>
      <c r="Y382">
        <v>1</v>
      </c>
      <c r="Z382">
        <v>1197.2</v>
      </c>
      <c r="AA382" t="s">
        <v>3273</v>
      </c>
      <c r="AB382" t="s">
        <v>3273</v>
      </c>
      <c r="AC382">
        <v>10</v>
      </c>
      <c r="AD382" t="s">
        <v>87</v>
      </c>
      <c r="AF382" t="s">
        <v>87</v>
      </c>
      <c r="AG382" t="s">
        <v>3273</v>
      </c>
    </row>
    <row r="383" spans="1:33" x14ac:dyDescent="0.3">
      <c r="A383" t="s">
        <v>47</v>
      </c>
      <c r="B383" t="s">
        <v>450</v>
      </c>
      <c r="C383" t="s">
        <v>29</v>
      </c>
      <c r="D383" t="s">
        <v>206</v>
      </c>
      <c r="E383" t="s">
        <v>578</v>
      </c>
      <c r="F383" t="s">
        <v>3278</v>
      </c>
      <c r="G383" t="s">
        <v>96</v>
      </c>
      <c r="H383" s="1">
        <v>44390</v>
      </c>
      <c r="I383">
        <v>800</v>
      </c>
      <c r="J383" t="s">
        <v>3279</v>
      </c>
      <c r="K383" t="s">
        <v>424</v>
      </c>
      <c r="L383" t="s">
        <v>3280</v>
      </c>
      <c r="M383" t="s">
        <v>3281</v>
      </c>
      <c r="N383" t="s">
        <v>57</v>
      </c>
      <c r="O383">
        <v>7</v>
      </c>
      <c r="P383" t="s">
        <v>73</v>
      </c>
      <c r="Q383" t="s">
        <v>58</v>
      </c>
      <c r="R383" t="s">
        <v>3282</v>
      </c>
      <c r="S383" s="1">
        <v>45455</v>
      </c>
      <c r="T383" t="s">
        <v>43</v>
      </c>
      <c r="U383" t="s">
        <v>3283</v>
      </c>
      <c r="V383" t="s">
        <v>3284</v>
      </c>
      <c r="W383" t="s">
        <v>3285</v>
      </c>
      <c r="X383">
        <v>2564</v>
      </c>
      <c r="Y383">
        <v>4</v>
      </c>
      <c r="Z383">
        <v>4102.4000000000015</v>
      </c>
      <c r="AA383" t="s">
        <v>3281</v>
      </c>
      <c r="AB383" t="s">
        <v>3281</v>
      </c>
      <c r="AC383">
        <v>10</v>
      </c>
      <c r="AD383" t="s">
        <v>87</v>
      </c>
      <c r="AF383" t="s">
        <v>87</v>
      </c>
      <c r="AG383" t="s">
        <v>3281</v>
      </c>
    </row>
    <row r="384" spans="1:33" x14ac:dyDescent="0.3">
      <c r="A384" t="s">
        <v>93</v>
      </c>
      <c r="B384" t="s">
        <v>229</v>
      </c>
      <c r="C384" t="s">
        <v>29</v>
      </c>
      <c r="D384" t="s">
        <v>109</v>
      </c>
      <c r="E384" t="s">
        <v>431</v>
      </c>
      <c r="F384" t="s">
        <v>3286</v>
      </c>
      <c r="G384" t="s">
        <v>33</v>
      </c>
      <c r="H384" s="1">
        <v>44622</v>
      </c>
      <c r="I384">
        <v>950</v>
      </c>
      <c r="J384" t="s">
        <v>3287</v>
      </c>
      <c r="K384" t="s">
        <v>276</v>
      </c>
      <c r="L384" t="s">
        <v>3288</v>
      </c>
      <c r="M384" t="s">
        <v>3289</v>
      </c>
      <c r="N384" t="s">
        <v>39</v>
      </c>
      <c r="O384">
        <v>6</v>
      </c>
      <c r="P384" t="s">
        <v>40</v>
      </c>
      <c r="Q384" t="s">
        <v>58</v>
      </c>
      <c r="R384" t="s">
        <v>3290</v>
      </c>
      <c r="S384" s="1">
        <v>45474</v>
      </c>
      <c r="T384" t="s">
        <v>103</v>
      </c>
      <c r="U384" t="s">
        <v>3291</v>
      </c>
      <c r="V384" t="s">
        <v>3292</v>
      </c>
      <c r="W384" t="s">
        <v>3293</v>
      </c>
      <c r="X384">
        <v>2490</v>
      </c>
      <c r="Y384">
        <v>3</v>
      </c>
      <c r="Z384">
        <v>2988</v>
      </c>
      <c r="AA384" t="s">
        <v>3289</v>
      </c>
      <c r="AB384" t="s">
        <v>3289</v>
      </c>
      <c r="AC384">
        <v>10</v>
      </c>
      <c r="AE384" t="s">
        <v>37</v>
      </c>
      <c r="AF384" t="s">
        <v>37</v>
      </c>
      <c r="AG384" t="s">
        <v>3289</v>
      </c>
    </row>
    <row r="385" spans="1:33" x14ac:dyDescent="0.3">
      <c r="A385" t="s">
        <v>181</v>
      </c>
      <c r="B385" t="s">
        <v>450</v>
      </c>
      <c r="C385" t="s">
        <v>80</v>
      </c>
      <c r="D385" t="s">
        <v>109</v>
      </c>
      <c r="E385" t="s">
        <v>501</v>
      </c>
      <c r="F385" t="s">
        <v>3294</v>
      </c>
      <c r="G385" t="s">
        <v>33</v>
      </c>
      <c r="H385" s="1">
        <v>44924</v>
      </c>
      <c r="I385">
        <v>1200</v>
      </c>
      <c r="J385" t="s">
        <v>3295</v>
      </c>
      <c r="K385" t="s">
        <v>245</v>
      </c>
      <c r="L385" t="s">
        <v>3296</v>
      </c>
      <c r="M385" t="s">
        <v>3297</v>
      </c>
      <c r="N385" t="s">
        <v>72</v>
      </c>
      <c r="O385">
        <v>19</v>
      </c>
      <c r="P385" t="s">
        <v>73</v>
      </c>
      <c r="Q385" t="s">
        <v>41</v>
      </c>
      <c r="R385" t="s">
        <v>3298</v>
      </c>
      <c r="S385" s="1">
        <v>45345</v>
      </c>
      <c r="T385" t="s">
        <v>321</v>
      </c>
      <c r="U385" t="s">
        <v>3299</v>
      </c>
      <c r="V385" t="s">
        <v>3300</v>
      </c>
      <c r="W385" t="s">
        <v>3301</v>
      </c>
      <c r="X385">
        <v>1954</v>
      </c>
      <c r="Y385">
        <v>7</v>
      </c>
      <c r="Z385">
        <v>5471.2000000000007</v>
      </c>
      <c r="AA385" t="s">
        <v>3297</v>
      </c>
      <c r="AB385" t="s">
        <v>3297</v>
      </c>
      <c r="AC385">
        <v>10</v>
      </c>
      <c r="AD385" t="s">
        <v>87</v>
      </c>
      <c r="AF385" t="s">
        <v>87</v>
      </c>
      <c r="AG385" t="s">
        <v>3297</v>
      </c>
    </row>
    <row r="386" spans="1:33" x14ac:dyDescent="0.3">
      <c r="A386" t="s">
        <v>336</v>
      </c>
      <c r="B386" t="s">
        <v>64</v>
      </c>
      <c r="C386" t="s">
        <v>80</v>
      </c>
      <c r="D386" t="s">
        <v>677</v>
      </c>
      <c r="E386" t="s">
        <v>3122</v>
      </c>
      <c r="F386" t="s">
        <v>3302</v>
      </c>
      <c r="G386" t="s">
        <v>96</v>
      </c>
      <c r="H386" s="1">
        <v>44950</v>
      </c>
      <c r="I386">
        <v>800</v>
      </c>
      <c r="J386" t="s">
        <v>3303</v>
      </c>
      <c r="K386" t="s">
        <v>960</v>
      </c>
      <c r="L386" t="s">
        <v>3304</v>
      </c>
      <c r="M386" t="s">
        <v>3305</v>
      </c>
      <c r="N386" t="s">
        <v>57</v>
      </c>
      <c r="O386">
        <v>17</v>
      </c>
      <c r="P386" t="s">
        <v>73</v>
      </c>
      <c r="Q386" t="s">
        <v>41</v>
      </c>
      <c r="R386" t="s">
        <v>3306</v>
      </c>
      <c r="S386" s="1">
        <v>45532</v>
      </c>
      <c r="T386" t="s">
        <v>201</v>
      </c>
      <c r="U386" t="s">
        <v>3307</v>
      </c>
      <c r="V386" t="s">
        <v>3308</v>
      </c>
      <c r="W386" t="s">
        <v>1143</v>
      </c>
      <c r="X386">
        <v>1651</v>
      </c>
      <c r="Y386">
        <v>6</v>
      </c>
      <c r="Z386">
        <v>3962.4</v>
      </c>
      <c r="AA386" t="s">
        <v>3305</v>
      </c>
      <c r="AB386" t="s">
        <v>3305</v>
      </c>
      <c r="AC386">
        <v>10</v>
      </c>
      <c r="AE386" t="s">
        <v>37</v>
      </c>
      <c r="AF386" t="s">
        <v>37</v>
      </c>
      <c r="AG386" t="s">
        <v>3305</v>
      </c>
    </row>
    <row r="387" spans="1:33" x14ac:dyDescent="0.3">
      <c r="A387" t="s">
        <v>336</v>
      </c>
      <c r="B387" t="s">
        <v>325</v>
      </c>
      <c r="C387" t="s">
        <v>49</v>
      </c>
      <c r="D387" t="s">
        <v>206</v>
      </c>
      <c r="E387" t="s">
        <v>3309</v>
      </c>
      <c r="F387" t="s">
        <v>3310</v>
      </c>
      <c r="G387" t="s">
        <v>33</v>
      </c>
      <c r="H387" s="1">
        <v>45100</v>
      </c>
      <c r="I387">
        <v>1300</v>
      </c>
      <c r="J387" t="s">
        <v>3311</v>
      </c>
      <c r="K387" t="s">
        <v>923</v>
      </c>
      <c r="L387" t="s">
        <v>3312</v>
      </c>
      <c r="M387" t="s">
        <v>3313</v>
      </c>
      <c r="N387" t="s">
        <v>39</v>
      </c>
      <c r="O387">
        <v>4</v>
      </c>
      <c r="P387" t="s">
        <v>73</v>
      </c>
      <c r="Q387" t="s">
        <v>41</v>
      </c>
      <c r="R387" t="s">
        <v>3314</v>
      </c>
      <c r="S387" s="1">
        <v>45367</v>
      </c>
      <c r="T387" t="s">
        <v>258</v>
      </c>
      <c r="U387" t="s">
        <v>3315</v>
      </c>
      <c r="V387" t="s">
        <v>3316</v>
      </c>
      <c r="W387" t="s">
        <v>3317</v>
      </c>
      <c r="X387">
        <v>1787</v>
      </c>
      <c r="Y387">
        <v>4</v>
      </c>
      <c r="Z387">
        <v>2859.2000000000003</v>
      </c>
      <c r="AA387" t="s">
        <v>3313</v>
      </c>
      <c r="AB387" t="s">
        <v>3313</v>
      </c>
      <c r="AC387">
        <v>10</v>
      </c>
      <c r="AE387" t="s">
        <v>37</v>
      </c>
      <c r="AF387" t="s">
        <v>37</v>
      </c>
      <c r="AG387" t="s">
        <v>3313</v>
      </c>
    </row>
    <row r="388" spans="1:33" x14ac:dyDescent="0.3">
      <c r="A388" t="s">
        <v>181</v>
      </c>
      <c r="B388" t="s">
        <v>193</v>
      </c>
      <c r="C388" t="s">
        <v>49</v>
      </c>
      <c r="D388" t="s">
        <v>219</v>
      </c>
      <c r="E388" t="s">
        <v>1917</v>
      </c>
      <c r="F388" t="s">
        <v>3318</v>
      </c>
      <c r="G388" t="s">
        <v>96</v>
      </c>
      <c r="H388" s="1">
        <v>44733</v>
      </c>
      <c r="I388">
        <v>1200</v>
      </c>
      <c r="J388" t="s">
        <v>3319</v>
      </c>
      <c r="K388" t="s">
        <v>897</v>
      </c>
      <c r="L388" t="s">
        <v>3320</v>
      </c>
      <c r="M388" t="s">
        <v>3321</v>
      </c>
      <c r="N388" t="s">
        <v>72</v>
      </c>
      <c r="O388">
        <v>16</v>
      </c>
      <c r="P388" t="s">
        <v>40</v>
      </c>
      <c r="Q388" t="s">
        <v>101</v>
      </c>
      <c r="R388" t="s">
        <v>3322</v>
      </c>
      <c r="S388" s="1">
        <v>45604</v>
      </c>
      <c r="T388" t="s">
        <v>165</v>
      </c>
      <c r="U388" t="s">
        <v>3323</v>
      </c>
      <c r="V388" t="s">
        <v>3324</v>
      </c>
      <c r="W388" t="s">
        <v>3325</v>
      </c>
      <c r="X388">
        <v>1663</v>
      </c>
      <c r="Y388">
        <v>6</v>
      </c>
      <c r="Z388">
        <v>3991.2000000000003</v>
      </c>
      <c r="AA388" t="s">
        <v>3321</v>
      </c>
      <c r="AB388" t="s">
        <v>3321</v>
      </c>
      <c r="AC388">
        <v>10</v>
      </c>
      <c r="AE388" t="s">
        <v>37</v>
      </c>
      <c r="AF388" t="s">
        <v>37</v>
      </c>
      <c r="AG388" t="s">
        <v>3321</v>
      </c>
    </row>
    <row r="389" spans="1:33" x14ac:dyDescent="0.3">
      <c r="A389" t="s">
        <v>133</v>
      </c>
      <c r="B389" t="s">
        <v>803</v>
      </c>
      <c r="C389" t="s">
        <v>49</v>
      </c>
      <c r="D389" t="s">
        <v>81</v>
      </c>
      <c r="E389" t="s">
        <v>1908</v>
      </c>
      <c r="F389" t="s">
        <v>3326</v>
      </c>
      <c r="G389" t="s">
        <v>33</v>
      </c>
      <c r="H389" s="1">
        <v>45016</v>
      </c>
      <c r="I389">
        <v>1000</v>
      </c>
      <c r="J389" t="s">
        <v>3327</v>
      </c>
      <c r="K389" t="s">
        <v>1121</v>
      </c>
      <c r="L389" t="s">
        <v>3328</v>
      </c>
      <c r="M389" t="s">
        <v>3329</v>
      </c>
      <c r="N389" t="s">
        <v>57</v>
      </c>
      <c r="O389">
        <v>19</v>
      </c>
      <c r="P389" t="s">
        <v>73</v>
      </c>
      <c r="Q389" t="s">
        <v>101</v>
      </c>
      <c r="R389" t="s">
        <v>3330</v>
      </c>
      <c r="S389" s="1">
        <v>45458</v>
      </c>
      <c r="T389" t="s">
        <v>43</v>
      </c>
      <c r="U389" t="s">
        <v>3331</v>
      </c>
      <c r="V389" t="s">
        <v>3332</v>
      </c>
      <c r="W389" t="s">
        <v>3333</v>
      </c>
      <c r="X389">
        <v>2402</v>
      </c>
      <c r="Y389">
        <v>2</v>
      </c>
      <c r="Z389">
        <v>1921.6000000000001</v>
      </c>
      <c r="AA389" t="s">
        <v>3329</v>
      </c>
      <c r="AB389" t="s">
        <v>3329</v>
      </c>
      <c r="AC389">
        <v>10</v>
      </c>
      <c r="AE389" t="s">
        <v>37</v>
      </c>
      <c r="AF389" t="s">
        <v>37</v>
      </c>
      <c r="AG389" t="s">
        <v>3329</v>
      </c>
    </row>
    <row r="390" spans="1:33" x14ac:dyDescent="0.3">
      <c r="A390" t="s">
        <v>93</v>
      </c>
      <c r="B390" t="s">
        <v>380</v>
      </c>
      <c r="C390" t="s">
        <v>29</v>
      </c>
      <c r="D390" t="s">
        <v>677</v>
      </c>
      <c r="E390" t="s">
        <v>3309</v>
      </c>
      <c r="F390" t="s">
        <v>3334</v>
      </c>
      <c r="G390" t="s">
        <v>96</v>
      </c>
      <c r="H390" s="1">
        <v>44876</v>
      </c>
      <c r="I390">
        <v>1000</v>
      </c>
      <c r="J390" t="s">
        <v>3335</v>
      </c>
      <c r="K390" t="s">
        <v>753</v>
      </c>
      <c r="L390" t="s">
        <v>3336</v>
      </c>
      <c r="M390" t="s">
        <v>3337</v>
      </c>
      <c r="N390" t="s">
        <v>116</v>
      </c>
      <c r="O390">
        <v>10</v>
      </c>
      <c r="P390" t="s">
        <v>73</v>
      </c>
      <c r="Q390" t="s">
        <v>74</v>
      </c>
      <c r="R390" t="s">
        <v>3338</v>
      </c>
      <c r="S390" s="1">
        <v>45418</v>
      </c>
      <c r="T390" t="s">
        <v>129</v>
      </c>
      <c r="U390" t="s">
        <v>3339</v>
      </c>
      <c r="V390" t="s">
        <v>3340</v>
      </c>
      <c r="W390" t="s">
        <v>3341</v>
      </c>
      <c r="X390">
        <v>1136</v>
      </c>
      <c r="Y390">
        <v>2</v>
      </c>
      <c r="Z390">
        <v>908.80000000000007</v>
      </c>
      <c r="AA390" t="s">
        <v>3337</v>
      </c>
      <c r="AB390" t="s">
        <v>3337</v>
      </c>
      <c r="AC390">
        <v>10</v>
      </c>
      <c r="AE390" t="s">
        <v>37</v>
      </c>
      <c r="AF390" t="s">
        <v>37</v>
      </c>
      <c r="AG390" t="s">
        <v>3337</v>
      </c>
    </row>
    <row r="391" spans="1:33" x14ac:dyDescent="0.3">
      <c r="A391" t="s">
        <v>133</v>
      </c>
      <c r="B391" t="s">
        <v>568</v>
      </c>
      <c r="C391" t="s">
        <v>29</v>
      </c>
      <c r="D391" t="s">
        <v>81</v>
      </c>
      <c r="E391" t="s">
        <v>51</v>
      </c>
      <c r="F391" t="s">
        <v>1136</v>
      </c>
      <c r="G391" t="s">
        <v>96</v>
      </c>
      <c r="H391" s="1">
        <v>45520</v>
      </c>
      <c r="I391">
        <v>1000</v>
      </c>
      <c r="J391" t="s">
        <v>3342</v>
      </c>
      <c r="K391" t="s">
        <v>1319</v>
      </c>
      <c r="L391" t="s">
        <v>3343</v>
      </c>
      <c r="M391" t="s">
        <v>3344</v>
      </c>
      <c r="N391" t="s">
        <v>39</v>
      </c>
      <c r="O391">
        <v>4</v>
      </c>
      <c r="P391" t="s">
        <v>40</v>
      </c>
      <c r="Q391" t="s">
        <v>101</v>
      </c>
      <c r="R391" t="s">
        <v>3345</v>
      </c>
      <c r="S391" s="1">
        <v>45354</v>
      </c>
      <c r="T391" t="s">
        <v>258</v>
      </c>
      <c r="U391" t="s">
        <v>3346</v>
      </c>
      <c r="V391" t="s">
        <v>3347</v>
      </c>
      <c r="W391" t="s">
        <v>3348</v>
      </c>
      <c r="X391">
        <v>1933</v>
      </c>
      <c r="Y391">
        <v>5</v>
      </c>
      <c r="Z391">
        <v>3866</v>
      </c>
      <c r="AA391" t="s">
        <v>3344</v>
      </c>
      <c r="AB391" t="s">
        <v>3344</v>
      </c>
      <c r="AC391">
        <v>10</v>
      </c>
      <c r="AD391" t="s">
        <v>87</v>
      </c>
      <c r="AF391" t="s">
        <v>87</v>
      </c>
      <c r="AG391" t="s">
        <v>3344</v>
      </c>
    </row>
    <row r="392" spans="1:33" x14ac:dyDescent="0.3">
      <c r="A392" t="s">
        <v>121</v>
      </c>
      <c r="B392" t="s">
        <v>1483</v>
      </c>
      <c r="C392" t="s">
        <v>80</v>
      </c>
      <c r="D392" t="s">
        <v>370</v>
      </c>
      <c r="E392" t="s">
        <v>1608</v>
      </c>
      <c r="F392" t="s">
        <v>3349</v>
      </c>
      <c r="G392" t="s">
        <v>96</v>
      </c>
      <c r="H392" s="1">
        <v>45386</v>
      </c>
      <c r="I392">
        <v>1400</v>
      </c>
      <c r="J392" t="s">
        <v>3350</v>
      </c>
      <c r="K392" t="s">
        <v>1846</v>
      </c>
      <c r="L392" t="s">
        <v>3351</v>
      </c>
      <c r="M392" t="s">
        <v>3352</v>
      </c>
      <c r="N392" t="s">
        <v>116</v>
      </c>
      <c r="O392">
        <v>14</v>
      </c>
      <c r="P392" t="s">
        <v>40</v>
      </c>
      <c r="Q392" t="s">
        <v>58</v>
      </c>
      <c r="R392" t="s">
        <v>3353</v>
      </c>
      <c r="S392" s="1">
        <v>45613</v>
      </c>
      <c r="T392" t="s">
        <v>165</v>
      </c>
      <c r="U392" t="s">
        <v>3354</v>
      </c>
      <c r="V392" t="s">
        <v>3355</v>
      </c>
      <c r="W392" t="s">
        <v>3356</v>
      </c>
      <c r="X392">
        <v>2603</v>
      </c>
      <c r="Y392">
        <v>1</v>
      </c>
      <c r="Z392">
        <v>1041.2</v>
      </c>
      <c r="AA392" t="s">
        <v>3352</v>
      </c>
      <c r="AB392" t="s">
        <v>3352</v>
      </c>
      <c r="AC392">
        <v>10</v>
      </c>
      <c r="AE392" t="s">
        <v>37</v>
      </c>
      <c r="AF392" t="s">
        <v>37</v>
      </c>
      <c r="AG392" t="s">
        <v>3352</v>
      </c>
    </row>
    <row r="393" spans="1:33" x14ac:dyDescent="0.3">
      <c r="A393" t="s">
        <v>133</v>
      </c>
      <c r="B393" t="s">
        <v>411</v>
      </c>
      <c r="C393" t="s">
        <v>80</v>
      </c>
      <c r="D393" t="s">
        <v>109</v>
      </c>
      <c r="E393" t="s">
        <v>814</v>
      </c>
      <c r="F393" t="s">
        <v>3357</v>
      </c>
      <c r="G393" t="s">
        <v>33</v>
      </c>
      <c r="H393" s="1">
        <v>44817</v>
      </c>
      <c r="I393">
        <v>1300</v>
      </c>
      <c r="J393" t="s">
        <v>3358</v>
      </c>
      <c r="K393" t="s">
        <v>1626</v>
      </c>
      <c r="L393" t="s">
        <v>3359</v>
      </c>
      <c r="M393" t="s">
        <v>3360</v>
      </c>
      <c r="N393" t="s">
        <v>116</v>
      </c>
      <c r="O393">
        <v>8</v>
      </c>
      <c r="P393" t="s">
        <v>40</v>
      </c>
      <c r="Q393" t="s">
        <v>58</v>
      </c>
      <c r="R393" t="s">
        <v>3361</v>
      </c>
      <c r="S393" s="1">
        <v>45337</v>
      </c>
      <c r="T393" t="s">
        <v>321</v>
      </c>
      <c r="U393" t="s">
        <v>3362</v>
      </c>
      <c r="V393" t="s">
        <v>3363</v>
      </c>
      <c r="W393" t="s">
        <v>3364</v>
      </c>
      <c r="X393">
        <v>1278</v>
      </c>
      <c r="Y393">
        <v>5</v>
      </c>
      <c r="Z393">
        <v>2556</v>
      </c>
      <c r="AA393" t="s">
        <v>3360</v>
      </c>
      <c r="AB393" t="s">
        <v>3360</v>
      </c>
      <c r="AC393">
        <v>10</v>
      </c>
      <c r="AD393" t="s">
        <v>87</v>
      </c>
      <c r="AF393" t="s">
        <v>87</v>
      </c>
      <c r="AG393" t="s">
        <v>3360</v>
      </c>
    </row>
    <row r="394" spans="1:33" x14ac:dyDescent="0.3">
      <c r="A394" t="s">
        <v>93</v>
      </c>
      <c r="B394" t="s">
        <v>568</v>
      </c>
      <c r="C394" t="s">
        <v>29</v>
      </c>
      <c r="D394" t="s">
        <v>219</v>
      </c>
      <c r="E394" t="s">
        <v>501</v>
      </c>
      <c r="F394" t="s">
        <v>3365</v>
      </c>
      <c r="G394" t="s">
        <v>33</v>
      </c>
      <c r="H394" s="1">
        <v>44192</v>
      </c>
      <c r="I394">
        <v>1300</v>
      </c>
      <c r="J394" t="s">
        <v>3366</v>
      </c>
      <c r="K394" t="s">
        <v>186</v>
      </c>
      <c r="L394" t="s">
        <v>3367</v>
      </c>
      <c r="M394" t="s">
        <v>3368</v>
      </c>
      <c r="N394" t="s">
        <v>116</v>
      </c>
      <c r="O394">
        <v>13</v>
      </c>
      <c r="P394" t="s">
        <v>40</v>
      </c>
      <c r="Q394" t="s">
        <v>101</v>
      </c>
      <c r="R394" t="s">
        <v>3369</v>
      </c>
      <c r="S394" s="1">
        <v>45618</v>
      </c>
      <c r="T394" t="s">
        <v>165</v>
      </c>
      <c r="U394" t="s">
        <v>3370</v>
      </c>
      <c r="V394" t="s">
        <v>3371</v>
      </c>
      <c r="W394" t="s">
        <v>3372</v>
      </c>
      <c r="X394">
        <v>2933</v>
      </c>
      <c r="Y394">
        <v>4</v>
      </c>
      <c r="Z394">
        <v>4692.8</v>
      </c>
      <c r="AA394" t="s">
        <v>3368</v>
      </c>
      <c r="AB394" t="s">
        <v>3368</v>
      </c>
      <c r="AC394">
        <v>11</v>
      </c>
      <c r="AE394" t="s">
        <v>37</v>
      </c>
      <c r="AF394" t="s">
        <v>37</v>
      </c>
      <c r="AG394" t="s">
        <v>3368</v>
      </c>
    </row>
    <row r="395" spans="1:33" x14ac:dyDescent="0.3">
      <c r="A395" t="s">
        <v>121</v>
      </c>
      <c r="B395" t="s">
        <v>390</v>
      </c>
      <c r="C395" t="s">
        <v>29</v>
      </c>
      <c r="D395" t="s">
        <v>677</v>
      </c>
      <c r="E395" t="s">
        <v>1877</v>
      </c>
      <c r="F395" t="s">
        <v>3373</v>
      </c>
      <c r="G395" t="s">
        <v>33</v>
      </c>
      <c r="H395" s="1">
        <v>44871</v>
      </c>
      <c r="I395">
        <v>1300</v>
      </c>
      <c r="J395" t="s">
        <v>3374</v>
      </c>
      <c r="K395" t="s">
        <v>897</v>
      </c>
      <c r="L395" t="s">
        <v>3375</v>
      </c>
      <c r="M395" t="s">
        <v>3376</v>
      </c>
      <c r="N395" t="s">
        <v>39</v>
      </c>
      <c r="O395">
        <v>19</v>
      </c>
      <c r="P395" t="s">
        <v>73</v>
      </c>
      <c r="Q395" t="s">
        <v>74</v>
      </c>
      <c r="R395" t="s">
        <v>3377</v>
      </c>
      <c r="S395" s="1">
        <v>45423</v>
      </c>
      <c r="T395" t="s">
        <v>129</v>
      </c>
      <c r="U395" t="s">
        <v>3378</v>
      </c>
      <c r="V395" t="s">
        <v>3379</v>
      </c>
      <c r="W395" t="s">
        <v>1533</v>
      </c>
      <c r="X395">
        <v>2911</v>
      </c>
      <c r="Y395">
        <v>3</v>
      </c>
      <c r="Z395">
        <v>3493.2000000000003</v>
      </c>
      <c r="AA395" t="s">
        <v>3376</v>
      </c>
      <c r="AB395" t="s">
        <v>3376</v>
      </c>
      <c r="AC395">
        <v>10</v>
      </c>
      <c r="AE395" t="s">
        <v>37</v>
      </c>
      <c r="AF395" t="s">
        <v>37</v>
      </c>
      <c r="AG395" t="s">
        <v>3376</v>
      </c>
    </row>
    <row r="396" spans="1:33" x14ac:dyDescent="0.3">
      <c r="A396" t="s">
        <v>133</v>
      </c>
      <c r="B396" t="s">
        <v>145</v>
      </c>
      <c r="C396" t="s">
        <v>80</v>
      </c>
      <c r="D396" t="s">
        <v>241</v>
      </c>
      <c r="E396" t="s">
        <v>957</v>
      </c>
      <c r="F396" t="s">
        <v>3380</v>
      </c>
      <c r="G396" t="s">
        <v>96</v>
      </c>
      <c r="H396" s="1">
        <v>44019</v>
      </c>
      <c r="I396">
        <v>1400</v>
      </c>
      <c r="J396" t="s">
        <v>3381</v>
      </c>
      <c r="K396" t="s">
        <v>1749</v>
      </c>
      <c r="L396" t="s">
        <v>3382</v>
      </c>
      <c r="M396" t="s">
        <v>3383</v>
      </c>
      <c r="N396" t="s">
        <v>116</v>
      </c>
      <c r="O396">
        <v>11</v>
      </c>
      <c r="P396" t="s">
        <v>73</v>
      </c>
      <c r="Q396" t="s">
        <v>41</v>
      </c>
      <c r="R396" t="s">
        <v>3384</v>
      </c>
      <c r="S396" s="1">
        <v>45315</v>
      </c>
      <c r="T396" t="s">
        <v>141</v>
      </c>
      <c r="U396" t="s">
        <v>3385</v>
      </c>
      <c r="V396" t="s">
        <v>3386</v>
      </c>
      <c r="W396" t="s">
        <v>1159</v>
      </c>
      <c r="X396">
        <v>1822</v>
      </c>
      <c r="Y396">
        <v>3</v>
      </c>
      <c r="Z396">
        <v>2186.4</v>
      </c>
      <c r="AA396" t="s">
        <v>3383</v>
      </c>
      <c r="AB396" t="s">
        <v>3383</v>
      </c>
      <c r="AC396">
        <v>10</v>
      </c>
      <c r="AD396" t="s">
        <v>87</v>
      </c>
      <c r="AF396" t="s">
        <v>87</v>
      </c>
      <c r="AG396" t="s">
        <v>3383</v>
      </c>
    </row>
    <row r="397" spans="1:33" x14ac:dyDescent="0.3">
      <c r="A397" t="s">
        <v>47</v>
      </c>
      <c r="B397" t="s">
        <v>920</v>
      </c>
      <c r="C397" t="s">
        <v>80</v>
      </c>
      <c r="D397" t="s">
        <v>50</v>
      </c>
      <c r="E397" t="s">
        <v>31</v>
      </c>
      <c r="F397" t="s">
        <v>3387</v>
      </c>
      <c r="G397" t="s">
        <v>33</v>
      </c>
      <c r="H397" s="1">
        <v>44827</v>
      </c>
      <c r="I397">
        <v>950</v>
      </c>
      <c r="J397" t="s">
        <v>3388</v>
      </c>
      <c r="K397" t="s">
        <v>1846</v>
      </c>
      <c r="L397" t="s">
        <v>3389</v>
      </c>
      <c r="M397" t="s">
        <v>3390</v>
      </c>
      <c r="N397" t="s">
        <v>39</v>
      </c>
      <c r="O397">
        <v>8</v>
      </c>
      <c r="P397" t="s">
        <v>40</v>
      </c>
      <c r="Q397" t="s">
        <v>101</v>
      </c>
      <c r="R397" t="s">
        <v>3391</v>
      </c>
      <c r="S397" s="1">
        <v>45562</v>
      </c>
      <c r="T397" t="s">
        <v>214</v>
      </c>
      <c r="U397" t="s">
        <v>3392</v>
      </c>
      <c r="V397" t="s">
        <v>3393</v>
      </c>
      <c r="W397" t="s">
        <v>3394</v>
      </c>
      <c r="X397">
        <v>2496</v>
      </c>
      <c r="Y397">
        <v>1</v>
      </c>
      <c r="Z397">
        <v>998.40000000000009</v>
      </c>
      <c r="AA397" t="s">
        <v>3390</v>
      </c>
      <c r="AB397" t="s">
        <v>3390</v>
      </c>
      <c r="AC397">
        <v>10</v>
      </c>
      <c r="AD397" t="s">
        <v>87</v>
      </c>
      <c r="AF397" t="s">
        <v>87</v>
      </c>
      <c r="AG397" t="s">
        <v>3390</v>
      </c>
    </row>
    <row r="398" spans="1:33" x14ac:dyDescent="0.3">
      <c r="A398" t="s">
        <v>93</v>
      </c>
      <c r="B398" t="s">
        <v>606</v>
      </c>
      <c r="C398" t="s">
        <v>29</v>
      </c>
      <c r="D398" t="s">
        <v>146</v>
      </c>
      <c r="E398" t="s">
        <v>283</v>
      </c>
      <c r="F398" t="s">
        <v>3395</v>
      </c>
      <c r="G398" t="s">
        <v>96</v>
      </c>
      <c r="H398" s="1">
        <v>44515</v>
      </c>
      <c r="I398">
        <v>1400</v>
      </c>
      <c r="J398" t="s">
        <v>3396</v>
      </c>
      <c r="K398" t="s">
        <v>317</v>
      </c>
      <c r="L398" t="s">
        <v>3397</v>
      </c>
      <c r="M398" t="s">
        <v>3398</v>
      </c>
      <c r="N398" t="s">
        <v>116</v>
      </c>
      <c r="O398">
        <v>19</v>
      </c>
      <c r="P398" t="s">
        <v>40</v>
      </c>
      <c r="Q398" t="s">
        <v>101</v>
      </c>
      <c r="R398" t="s">
        <v>3399</v>
      </c>
      <c r="S398" s="1">
        <v>45303</v>
      </c>
      <c r="T398" t="s">
        <v>141</v>
      </c>
      <c r="U398" t="s">
        <v>3400</v>
      </c>
      <c r="V398" t="s">
        <v>3401</v>
      </c>
      <c r="W398" t="s">
        <v>2501</v>
      </c>
      <c r="X398">
        <v>1073</v>
      </c>
      <c r="Y398">
        <v>3</v>
      </c>
      <c r="Z398">
        <v>1287.6000000000001</v>
      </c>
      <c r="AA398" t="s">
        <v>3398</v>
      </c>
      <c r="AB398" t="s">
        <v>3398</v>
      </c>
      <c r="AC398">
        <v>10</v>
      </c>
      <c r="AE398" t="s">
        <v>37</v>
      </c>
      <c r="AF398" t="s">
        <v>37</v>
      </c>
      <c r="AG398" t="s">
        <v>3398</v>
      </c>
    </row>
    <row r="399" spans="1:33" x14ac:dyDescent="0.3">
      <c r="A399" t="s">
        <v>336</v>
      </c>
      <c r="B399" t="s">
        <v>193</v>
      </c>
      <c r="C399" t="s">
        <v>49</v>
      </c>
      <c r="D399" t="s">
        <v>81</v>
      </c>
      <c r="E399" t="s">
        <v>242</v>
      </c>
      <c r="F399" t="s">
        <v>3402</v>
      </c>
      <c r="G399" t="s">
        <v>96</v>
      </c>
      <c r="H399" s="1">
        <v>44628</v>
      </c>
      <c r="I399">
        <v>1000</v>
      </c>
      <c r="J399" t="s">
        <v>3403</v>
      </c>
      <c r="K399" t="s">
        <v>825</v>
      </c>
      <c r="L399" t="s">
        <v>3404</v>
      </c>
      <c r="M399" t="s">
        <v>3405</v>
      </c>
      <c r="N399" t="s">
        <v>39</v>
      </c>
      <c r="O399">
        <v>8</v>
      </c>
      <c r="P399" t="s">
        <v>73</v>
      </c>
      <c r="Q399" t="s">
        <v>101</v>
      </c>
      <c r="R399" t="s">
        <v>3406</v>
      </c>
      <c r="S399" s="1">
        <v>45410</v>
      </c>
      <c r="T399" t="s">
        <v>60</v>
      </c>
      <c r="U399" t="s">
        <v>3407</v>
      </c>
      <c r="V399" t="s">
        <v>3408</v>
      </c>
      <c r="W399" t="s">
        <v>3409</v>
      </c>
      <c r="X399">
        <v>1211</v>
      </c>
      <c r="Y399">
        <v>7</v>
      </c>
      <c r="Z399">
        <v>3390.8</v>
      </c>
      <c r="AA399" t="s">
        <v>3405</v>
      </c>
      <c r="AB399" t="s">
        <v>3405</v>
      </c>
      <c r="AC399">
        <v>10</v>
      </c>
      <c r="AE399" t="s">
        <v>37</v>
      </c>
      <c r="AF399" t="s">
        <v>37</v>
      </c>
      <c r="AG399" t="s">
        <v>3405</v>
      </c>
    </row>
    <row r="400" spans="1:33" x14ac:dyDescent="0.3">
      <c r="A400" t="s">
        <v>336</v>
      </c>
      <c r="B400" t="s">
        <v>79</v>
      </c>
      <c r="C400" t="s">
        <v>29</v>
      </c>
      <c r="D400" t="s">
        <v>81</v>
      </c>
      <c r="E400" t="s">
        <v>740</v>
      </c>
      <c r="F400" t="s">
        <v>3410</v>
      </c>
      <c r="G400" t="s">
        <v>96</v>
      </c>
      <c r="H400" s="1">
        <v>44248</v>
      </c>
      <c r="I400">
        <v>1200</v>
      </c>
      <c r="J400" t="s">
        <v>3411</v>
      </c>
      <c r="K400" t="s">
        <v>1302</v>
      </c>
      <c r="L400" t="s">
        <v>3412</v>
      </c>
      <c r="M400" t="s">
        <v>3413</v>
      </c>
      <c r="N400" t="s">
        <v>116</v>
      </c>
      <c r="O400">
        <v>7</v>
      </c>
      <c r="P400" t="s">
        <v>40</v>
      </c>
      <c r="Q400" t="s">
        <v>41</v>
      </c>
      <c r="R400" t="s">
        <v>3414</v>
      </c>
      <c r="S400" s="1">
        <v>45321</v>
      </c>
      <c r="T400" t="s">
        <v>141</v>
      </c>
      <c r="U400" t="s">
        <v>3415</v>
      </c>
      <c r="V400" t="s">
        <v>3416</v>
      </c>
      <c r="W400" t="s">
        <v>876</v>
      </c>
      <c r="X400">
        <v>1572</v>
      </c>
      <c r="Y400">
        <v>1</v>
      </c>
      <c r="Z400">
        <v>628.80000000000007</v>
      </c>
      <c r="AA400" t="s">
        <v>3413</v>
      </c>
      <c r="AB400" t="s">
        <v>3413</v>
      </c>
      <c r="AC400">
        <v>10</v>
      </c>
      <c r="AE400" t="s">
        <v>37</v>
      </c>
      <c r="AF400" t="s">
        <v>37</v>
      </c>
      <c r="AG400" t="s">
        <v>3413</v>
      </c>
    </row>
    <row r="401" spans="1:33" x14ac:dyDescent="0.3">
      <c r="A401" t="s">
        <v>27</v>
      </c>
      <c r="B401" t="s">
        <v>1483</v>
      </c>
      <c r="C401" t="s">
        <v>29</v>
      </c>
      <c r="D401" t="s">
        <v>677</v>
      </c>
      <c r="E401" t="s">
        <v>2215</v>
      </c>
      <c r="F401" t="s">
        <v>3417</v>
      </c>
      <c r="G401" t="s">
        <v>96</v>
      </c>
      <c r="H401" s="1">
        <v>44291</v>
      </c>
      <c r="I401">
        <v>1400</v>
      </c>
      <c r="J401" t="s">
        <v>3418</v>
      </c>
      <c r="K401" t="s">
        <v>1319</v>
      </c>
      <c r="L401" t="s">
        <v>3419</v>
      </c>
      <c r="M401" t="s">
        <v>3420</v>
      </c>
      <c r="N401" t="s">
        <v>39</v>
      </c>
      <c r="O401">
        <v>19</v>
      </c>
      <c r="P401" t="s">
        <v>73</v>
      </c>
      <c r="Q401" t="s">
        <v>58</v>
      </c>
      <c r="R401" t="s">
        <v>3421</v>
      </c>
      <c r="S401" s="1">
        <v>45367</v>
      </c>
      <c r="T401" t="s">
        <v>258</v>
      </c>
      <c r="U401" t="s">
        <v>3422</v>
      </c>
      <c r="V401" t="s">
        <v>3423</v>
      </c>
      <c r="W401" t="s">
        <v>1933</v>
      </c>
      <c r="X401">
        <v>2480</v>
      </c>
      <c r="Y401">
        <v>3</v>
      </c>
      <c r="Z401">
        <v>2976</v>
      </c>
      <c r="AA401" t="s">
        <v>3420</v>
      </c>
      <c r="AB401" t="s">
        <v>3420</v>
      </c>
      <c r="AC401">
        <v>10</v>
      </c>
      <c r="AE401" t="s">
        <v>37</v>
      </c>
      <c r="AF401" t="s">
        <v>37</v>
      </c>
      <c r="AG401" t="s">
        <v>3420</v>
      </c>
    </row>
    <row r="402" spans="1:33" x14ac:dyDescent="0.3">
      <c r="A402" t="s">
        <v>93</v>
      </c>
      <c r="B402" t="s">
        <v>240</v>
      </c>
      <c r="C402" t="s">
        <v>49</v>
      </c>
      <c r="D402" t="s">
        <v>65</v>
      </c>
      <c r="E402" t="s">
        <v>1177</v>
      </c>
      <c r="F402" t="s">
        <v>3424</v>
      </c>
      <c r="G402" t="s">
        <v>96</v>
      </c>
      <c r="H402" s="1">
        <v>44377</v>
      </c>
      <c r="I402">
        <v>1200</v>
      </c>
      <c r="J402" t="s">
        <v>3425</v>
      </c>
      <c r="K402" t="s">
        <v>2083</v>
      </c>
      <c r="L402" t="s">
        <v>3426</v>
      </c>
      <c r="M402" t="s">
        <v>3427</v>
      </c>
      <c r="N402" t="s">
        <v>72</v>
      </c>
      <c r="O402">
        <v>7</v>
      </c>
      <c r="P402" t="s">
        <v>73</v>
      </c>
      <c r="Q402" t="s">
        <v>58</v>
      </c>
      <c r="R402" t="s">
        <v>3428</v>
      </c>
      <c r="S402" s="1">
        <v>45399</v>
      </c>
      <c r="T402" t="s">
        <v>60</v>
      </c>
      <c r="U402" t="s">
        <v>3429</v>
      </c>
      <c r="V402" t="s">
        <v>3430</v>
      </c>
      <c r="W402" t="s">
        <v>937</v>
      </c>
      <c r="X402">
        <v>863</v>
      </c>
      <c r="Y402">
        <v>4</v>
      </c>
      <c r="Z402">
        <v>1380.8000000000002</v>
      </c>
      <c r="AA402" t="s">
        <v>3427</v>
      </c>
      <c r="AB402" t="s">
        <v>3427</v>
      </c>
      <c r="AC402">
        <v>10</v>
      </c>
      <c r="AD402" t="s">
        <v>87</v>
      </c>
      <c r="AF402" t="s">
        <v>87</v>
      </c>
      <c r="AG402" t="s">
        <v>3427</v>
      </c>
    </row>
    <row r="403" spans="1:33" x14ac:dyDescent="0.3">
      <c r="A403" t="s">
        <v>47</v>
      </c>
      <c r="B403" t="s">
        <v>325</v>
      </c>
      <c r="C403" t="s">
        <v>29</v>
      </c>
      <c r="D403" t="s">
        <v>677</v>
      </c>
      <c r="E403" t="s">
        <v>850</v>
      </c>
      <c r="F403" t="s">
        <v>3431</v>
      </c>
      <c r="G403" t="s">
        <v>33</v>
      </c>
      <c r="H403" s="1">
        <v>45495</v>
      </c>
      <c r="I403">
        <v>1200</v>
      </c>
      <c r="J403" t="s">
        <v>3432</v>
      </c>
      <c r="K403" t="s">
        <v>1418</v>
      </c>
      <c r="L403" t="s">
        <v>3433</v>
      </c>
      <c r="M403" t="s">
        <v>3434</v>
      </c>
      <c r="N403" t="s">
        <v>116</v>
      </c>
      <c r="O403">
        <v>14</v>
      </c>
      <c r="P403" t="s">
        <v>73</v>
      </c>
      <c r="Q403" t="s">
        <v>101</v>
      </c>
      <c r="R403" t="s">
        <v>3435</v>
      </c>
      <c r="S403" s="1">
        <v>45292</v>
      </c>
      <c r="T403" t="s">
        <v>141</v>
      </c>
      <c r="U403" t="s">
        <v>3436</v>
      </c>
      <c r="V403" t="s">
        <v>3437</v>
      </c>
      <c r="W403" t="s">
        <v>3438</v>
      </c>
      <c r="X403">
        <v>2499</v>
      </c>
      <c r="Y403">
        <v>7</v>
      </c>
      <c r="Z403">
        <v>6997.2000000000007</v>
      </c>
      <c r="AA403" t="s">
        <v>3434</v>
      </c>
      <c r="AB403" t="s">
        <v>3434</v>
      </c>
      <c r="AC403">
        <v>10</v>
      </c>
      <c r="AE403" t="s">
        <v>37</v>
      </c>
      <c r="AF403" t="s">
        <v>37</v>
      </c>
      <c r="AG403" t="s">
        <v>3434</v>
      </c>
    </row>
    <row r="404" spans="1:33" x14ac:dyDescent="0.3">
      <c r="A404" t="s">
        <v>121</v>
      </c>
      <c r="B404" t="s">
        <v>731</v>
      </c>
      <c r="C404" t="s">
        <v>49</v>
      </c>
      <c r="D404" t="s">
        <v>206</v>
      </c>
      <c r="E404" t="s">
        <v>3439</v>
      </c>
      <c r="F404" t="s">
        <v>3440</v>
      </c>
      <c r="G404" t="s">
        <v>33</v>
      </c>
      <c r="H404" s="1">
        <v>43866</v>
      </c>
      <c r="I404">
        <v>1100</v>
      </c>
      <c r="J404" t="s">
        <v>3441</v>
      </c>
      <c r="K404" t="s">
        <v>835</v>
      </c>
      <c r="L404" t="s">
        <v>3442</v>
      </c>
      <c r="M404" t="s">
        <v>3443</v>
      </c>
      <c r="N404" t="s">
        <v>39</v>
      </c>
      <c r="O404">
        <v>15</v>
      </c>
      <c r="P404" t="s">
        <v>40</v>
      </c>
      <c r="Q404" t="s">
        <v>58</v>
      </c>
      <c r="R404" t="s">
        <v>3444</v>
      </c>
      <c r="S404" s="1">
        <v>45621</v>
      </c>
      <c r="T404" t="s">
        <v>165</v>
      </c>
      <c r="U404" t="s">
        <v>3445</v>
      </c>
      <c r="V404" t="s">
        <v>3446</v>
      </c>
      <c r="W404" t="s">
        <v>3447</v>
      </c>
      <c r="X404">
        <v>2319</v>
      </c>
      <c r="Y404">
        <v>7</v>
      </c>
      <c r="Z404">
        <v>6493.2000000000007</v>
      </c>
      <c r="AA404" t="s">
        <v>3443</v>
      </c>
      <c r="AB404" t="s">
        <v>3443</v>
      </c>
      <c r="AC404">
        <v>10</v>
      </c>
      <c r="AE404" t="s">
        <v>37</v>
      </c>
      <c r="AF404" t="s">
        <v>37</v>
      </c>
      <c r="AG404" t="s">
        <v>3443</v>
      </c>
    </row>
    <row r="405" spans="1:33" x14ac:dyDescent="0.3">
      <c r="A405" t="s">
        <v>27</v>
      </c>
      <c r="B405" t="s">
        <v>470</v>
      </c>
      <c r="C405" t="s">
        <v>49</v>
      </c>
      <c r="D405" t="s">
        <v>241</v>
      </c>
      <c r="E405" t="s">
        <v>304</v>
      </c>
      <c r="F405" t="s">
        <v>3448</v>
      </c>
      <c r="G405" t="s">
        <v>96</v>
      </c>
      <c r="H405" s="1">
        <v>44681</v>
      </c>
      <c r="I405">
        <v>1400</v>
      </c>
      <c r="J405" t="s">
        <v>3449</v>
      </c>
      <c r="K405" t="s">
        <v>1086</v>
      </c>
      <c r="L405" t="s">
        <v>3450</v>
      </c>
      <c r="M405" t="s">
        <v>3451</v>
      </c>
      <c r="N405" t="s">
        <v>39</v>
      </c>
      <c r="O405">
        <v>4</v>
      </c>
      <c r="P405" t="s">
        <v>73</v>
      </c>
      <c r="Q405" t="s">
        <v>101</v>
      </c>
      <c r="R405" t="s">
        <v>3452</v>
      </c>
      <c r="S405" s="1">
        <v>45588</v>
      </c>
      <c r="T405" t="s">
        <v>177</v>
      </c>
      <c r="U405" t="s">
        <v>3453</v>
      </c>
      <c r="V405" t="s">
        <v>3454</v>
      </c>
      <c r="W405" t="s">
        <v>595</v>
      </c>
      <c r="X405">
        <v>1738</v>
      </c>
      <c r="Y405">
        <v>4</v>
      </c>
      <c r="Z405">
        <v>2780.8</v>
      </c>
      <c r="AA405" t="s">
        <v>3451</v>
      </c>
      <c r="AB405" t="s">
        <v>3451</v>
      </c>
      <c r="AC405">
        <v>10</v>
      </c>
      <c r="AE405" t="s">
        <v>37</v>
      </c>
      <c r="AF405" t="s">
        <v>37</v>
      </c>
      <c r="AG405" t="s">
        <v>3451</v>
      </c>
    </row>
    <row r="406" spans="1:33" x14ac:dyDescent="0.3">
      <c r="A406" t="s">
        <v>336</v>
      </c>
      <c r="B406" t="s">
        <v>169</v>
      </c>
      <c r="C406" t="s">
        <v>49</v>
      </c>
      <c r="D406" t="s">
        <v>50</v>
      </c>
      <c r="E406" t="s">
        <v>1724</v>
      </c>
      <c r="F406" t="s">
        <v>3455</v>
      </c>
      <c r="G406" t="s">
        <v>33</v>
      </c>
      <c r="H406" s="1">
        <v>44266</v>
      </c>
      <c r="I406">
        <v>1400</v>
      </c>
      <c r="J406" t="s">
        <v>3456</v>
      </c>
      <c r="K406" t="s">
        <v>1821</v>
      </c>
      <c r="L406" t="s">
        <v>3457</v>
      </c>
      <c r="M406" t="s">
        <v>3458</v>
      </c>
      <c r="N406" t="s">
        <v>39</v>
      </c>
      <c r="O406">
        <v>10</v>
      </c>
      <c r="P406" t="s">
        <v>40</v>
      </c>
      <c r="Q406" t="s">
        <v>41</v>
      </c>
      <c r="R406" t="s">
        <v>3459</v>
      </c>
      <c r="S406" s="1">
        <v>45306</v>
      </c>
      <c r="T406" t="s">
        <v>141</v>
      </c>
      <c r="U406" t="s">
        <v>3460</v>
      </c>
      <c r="V406" t="s">
        <v>3461</v>
      </c>
      <c r="W406" t="s">
        <v>2570</v>
      </c>
      <c r="X406">
        <v>2043</v>
      </c>
      <c r="Y406">
        <v>8</v>
      </c>
      <c r="Z406">
        <v>6537.6</v>
      </c>
      <c r="AA406" t="s">
        <v>3458</v>
      </c>
      <c r="AB406" t="s">
        <v>3458</v>
      </c>
      <c r="AC406">
        <v>10</v>
      </c>
      <c r="AE406" t="s">
        <v>37</v>
      </c>
      <c r="AF406" t="s">
        <v>37</v>
      </c>
      <c r="AG406" t="s">
        <v>3458</v>
      </c>
    </row>
    <row r="407" spans="1:33" x14ac:dyDescent="0.3">
      <c r="A407" t="s">
        <v>181</v>
      </c>
      <c r="B407" t="s">
        <v>510</v>
      </c>
      <c r="C407" t="s">
        <v>80</v>
      </c>
      <c r="D407" t="s">
        <v>241</v>
      </c>
      <c r="E407" t="s">
        <v>421</v>
      </c>
      <c r="F407" t="s">
        <v>3462</v>
      </c>
      <c r="G407" t="s">
        <v>33</v>
      </c>
      <c r="H407" s="1">
        <v>44622</v>
      </c>
      <c r="I407">
        <v>1300</v>
      </c>
      <c r="J407" t="s">
        <v>3463</v>
      </c>
      <c r="K407" t="s">
        <v>3054</v>
      </c>
      <c r="L407" t="s">
        <v>3464</v>
      </c>
      <c r="M407" t="s">
        <v>3465</v>
      </c>
      <c r="N407" t="s">
        <v>57</v>
      </c>
      <c r="O407">
        <v>5</v>
      </c>
      <c r="P407" t="s">
        <v>40</v>
      </c>
      <c r="Q407" t="s">
        <v>58</v>
      </c>
      <c r="R407" t="s">
        <v>3466</v>
      </c>
      <c r="S407" s="1">
        <v>45474</v>
      </c>
      <c r="T407" t="s">
        <v>103</v>
      </c>
      <c r="U407" t="s">
        <v>3467</v>
      </c>
      <c r="V407" t="s">
        <v>3468</v>
      </c>
      <c r="W407" t="s">
        <v>3469</v>
      </c>
      <c r="X407">
        <v>546</v>
      </c>
      <c r="Y407">
        <v>1</v>
      </c>
      <c r="Z407">
        <v>218.4</v>
      </c>
      <c r="AA407" t="s">
        <v>3465</v>
      </c>
      <c r="AB407" t="s">
        <v>3465</v>
      </c>
      <c r="AC407">
        <v>10</v>
      </c>
      <c r="AD407" t="s">
        <v>87</v>
      </c>
      <c r="AF407" t="s">
        <v>87</v>
      </c>
      <c r="AG407" t="s">
        <v>3465</v>
      </c>
    </row>
    <row r="408" spans="1:33" x14ac:dyDescent="0.3">
      <c r="A408" t="s">
        <v>27</v>
      </c>
      <c r="B408" t="s">
        <v>48</v>
      </c>
      <c r="C408" t="s">
        <v>29</v>
      </c>
      <c r="D408" t="s">
        <v>30</v>
      </c>
      <c r="E408" t="s">
        <v>431</v>
      </c>
      <c r="F408" t="s">
        <v>3470</v>
      </c>
      <c r="G408" t="s">
        <v>96</v>
      </c>
      <c r="H408" s="1">
        <v>45579</v>
      </c>
      <c r="I408">
        <v>950</v>
      </c>
      <c r="J408" t="s">
        <v>3471</v>
      </c>
      <c r="K408" t="s">
        <v>493</v>
      </c>
      <c r="L408" t="s">
        <v>3472</v>
      </c>
      <c r="M408" t="s">
        <v>3473</v>
      </c>
      <c r="N408" t="s">
        <v>72</v>
      </c>
      <c r="O408">
        <v>13</v>
      </c>
      <c r="P408" t="s">
        <v>73</v>
      </c>
      <c r="Q408" t="s">
        <v>58</v>
      </c>
      <c r="R408" t="s">
        <v>3474</v>
      </c>
      <c r="S408" s="1">
        <v>45518</v>
      </c>
      <c r="T408" t="s">
        <v>201</v>
      </c>
      <c r="U408" t="s">
        <v>3475</v>
      </c>
      <c r="V408" t="s">
        <v>3476</v>
      </c>
      <c r="W408" t="s">
        <v>3477</v>
      </c>
      <c r="X408">
        <v>1765</v>
      </c>
      <c r="Y408">
        <v>1</v>
      </c>
      <c r="Z408">
        <v>706</v>
      </c>
      <c r="AA408" t="s">
        <v>3473</v>
      </c>
      <c r="AB408" t="s">
        <v>3473</v>
      </c>
      <c r="AC408">
        <v>10</v>
      </c>
      <c r="AD408" t="s">
        <v>87</v>
      </c>
      <c r="AF408" t="s">
        <v>87</v>
      </c>
      <c r="AG408" t="s">
        <v>3473</v>
      </c>
    </row>
    <row r="409" spans="1:33" x14ac:dyDescent="0.3">
      <c r="A409" t="s">
        <v>47</v>
      </c>
      <c r="B409" t="s">
        <v>985</v>
      </c>
      <c r="C409" t="s">
        <v>29</v>
      </c>
      <c r="D409" t="s">
        <v>677</v>
      </c>
      <c r="E409" t="s">
        <v>986</v>
      </c>
      <c r="F409" t="s">
        <v>3478</v>
      </c>
      <c r="G409" t="s">
        <v>96</v>
      </c>
      <c r="H409" s="1">
        <v>45186</v>
      </c>
      <c r="I409">
        <v>1300</v>
      </c>
      <c r="J409" t="s">
        <v>3479</v>
      </c>
      <c r="K409" t="s">
        <v>361</v>
      </c>
      <c r="L409" t="s">
        <v>3480</v>
      </c>
      <c r="M409" t="s">
        <v>3481</v>
      </c>
      <c r="N409" t="s">
        <v>39</v>
      </c>
      <c r="O409">
        <v>14</v>
      </c>
      <c r="P409" t="s">
        <v>40</v>
      </c>
      <c r="Q409" t="s">
        <v>101</v>
      </c>
      <c r="R409" t="s">
        <v>3482</v>
      </c>
      <c r="S409" s="1">
        <v>45414</v>
      </c>
      <c r="T409" t="s">
        <v>129</v>
      </c>
      <c r="U409" t="s">
        <v>3483</v>
      </c>
      <c r="V409" t="s">
        <v>3484</v>
      </c>
      <c r="W409" t="s">
        <v>812</v>
      </c>
      <c r="X409">
        <v>2660</v>
      </c>
      <c r="Y409">
        <v>7</v>
      </c>
      <c r="Z409">
        <v>7448</v>
      </c>
      <c r="AA409" t="s">
        <v>3481</v>
      </c>
      <c r="AB409" t="s">
        <v>3481</v>
      </c>
      <c r="AC409">
        <v>10</v>
      </c>
      <c r="AE409" t="s">
        <v>37</v>
      </c>
      <c r="AF409" t="s">
        <v>37</v>
      </c>
      <c r="AG409" t="s">
        <v>3481</v>
      </c>
    </row>
    <row r="410" spans="1:33" x14ac:dyDescent="0.3">
      <c r="A410" t="s">
        <v>27</v>
      </c>
      <c r="B410" t="s">
        <v>946</v>
      </c>
      <c r="C410" t="s">
        <v>49</v>
      </c>
      <c r="D410" t="s">
        <v>109</v>
      </c>
      <c r="E410" t="s">
        <v>2153</v>
      </c>
      <c r="F410" t="s">
        <v>3485</v>
      </c>
      <c r="G410" t="s">
        <v>96</v>
      </c>
      <c r="H410" s="1">
        <v>44565</v>
      </c>
      <c r="I410">
        <v>800</v>
      </c>
      <c r="J410" t="s">
        <v>3486</v>
      </c>
      <c r="K410" t="s">
        <v>186</v>
      </c>
      <c r="L410" t="s">
        <v>3487</v>
      </c>
      <c r="M410" t="s">
        <v>3488</v>
      </c>
      <c r="N410" t="s">
        <v>57</v>
      </c>
      <c r="O410">
        <v>20</v>
      </c>
      <c r="P410" t="s">
        <v>73</v>
      </c>
      <c r="Q410" t="s">
        <v>41</v>
      </c>
      <c r="R410" t="s">
        <v>3489</v>
      </c>
      <c r="S410" s="1">
        <v>45492</v>
      </c>
      <c r="T410" t="s">
        <v>103</v>
      </c>
      <c r="U410" t="s">
        <v>3490</v>
      </c>
      <c r="V410" t="s">
        <v>3491</v>
      </c>
      <c r="W410" t="s">
        <v>3042</v>
      </c>
      <c r="X410">
        <v>1998</v>
      </c>
      <c r="Y410">
        <v>5</v>
      </c>
      <c r="Z410">
        <v>3996</v>
      </c>
      <c r="AA410" t="s">
        <v>3488</v>
      </c>
      <c r="AB410" t="s">
        <v>3488</v>
      </c>
      <c r="AC410">
        <v>10</v>
      </c>
      <c r="AE410" t="s">
        <v>37</v>
      </c>
      <c r="AF410" t="s">
        <v>37</v>
      </c>
      <c r="AG410" t="s">
        <v>3488</v>
      </c>
    </row>
    <row r="411" spans="1:33" x14ac:dyDescent="0.3">
      <c r="A411" t="s">
        <v>121</v>
      </c>
      <c r="B411" t="s">
        <v>450</v>
      </c>
      <c r="C411" t="s">
        <v>49</v>
      </c>
      <c r="D411" t="s">
        <v>146</v>
      </c>
      <c r="E411" t="s">
        <v>703</v>
      </c>
      <c r="F411" t="s">
        <v>3492</v>
      </c>
      <c r="G411" t="s">
        <v>33</v>
      </c>
      <c r="H411" s="1">
        <v>44852</v>
      </c>
      <c r="I411">
        <v>1100</v>
      </c>
      <c r="J411" t="s">
        <v>3493</v>
      </c>
      <c r="K411" t="s">
        <v>581</v>
      </c>
      <c r="L411" t="s">
        <v>3494</v>
      </c>
      <c r="M411" t="s">
        <v>3495</v>
      </c>
      <c r="N411" t="s">
        <v>72</v>
      </c>
      <c r="O411">
        <v>17</v>
      </c>
      <c r="P411" t="s">
        <v>73</v>
      </c>
      <c r="Q411" t="s">
        <v>101</v>
      </c>
      <c r="R411" t="s">
        <v>3496</v>
      </c>
      <c r="S411" s="1">
        <v>45307</v>
      </c>
      <c r="T411" t="s">
        <v>141</v>
      </c>
      <c r="U411" t="s">
        <v>3497</v>
      </c>
      <c r="V411" t="s">
        <v>3498</v>
      </c>
      <c r="W411" t="s">
        <v>2801</v>
      </c>
      <c r="X411">
        <v>2426</v>
      </c>
      <c r="Y411">
        <v>4</v>
      </c>
      <c r="Z411">
        <v>3881.6000000000004</v>
      </c>
      <c r="AA411" t="s">
        <v>3495</v>
      </c>
      <c r="AB411" t="s">
        <v>3495</v>
      </c>
      <c r="AC411">
        <v>10</v>
      </c>
      <c r="AE411" t="s">
        <v>37</v>
      </c>
      <c r="AF411" t="s">
        <v>37</v>
      </c>
      <c r="AG411" t="s">
        <v>3495</v>
      </c>
    </row>
    <row r="412" spans="1:33" x14ac:dyDescent="0.3">
      <c r="A412" t="s">
        <v>27</v>
      </c>
      <c r="B412" t="s">
        <v>470</v>
      </c>
      <c r="C412" t="s">
        <v>49</v>
      </c>
      <c r="D412" t="s">
        <v>50</v>
      </c>
      <c r="E412" t="s">
        <v>2849</v>
      </c>
      <c r="F412" t="s">
        <v>3499</v>
      </c>
      <c r="G412" t="s">
        <v>96</v>
      </c>
      <c r="H412" s="1">
        <v>44697</v>
      </c>
      <c r="I412">
        <v>1400</v>
      </c>
      <c r="J412" t="s">
        <v>3500</v>
      </c>
      <c r="K412" t="s">
        <v>474</v>
      </c>
      <c r="L412" t="s">
        <v>3501</v>
      </c>
      <c r="M412" t="s">
        <v>3502</v>
      </c>
      <c r="N412" t="s">
        <v>57</v>
      </c>
      <c r="O412">
        <v>20</v>
      </c>
      <c r="P412" t="s">
        <v>73</v>
      </c>
      <c r="Q412" t="s">
        <v>74</v>
      </c>
      <c r="R412" t="s">
        <v>3503</v>
      </c>
      <c r="S412" s="1">
        <v>45596</v>
      </c>
      <c r="T412" t="s">
        <v>177</v>
      </c>
      <c r="U412" t="s">
        <v>3504</v>
      </c>
      <c r="V412" t="s">
        <v>3505</v>
      </c>
      <c r="W412" t="s">
        <v>46</v>
      </c>
      <c r="X412">
        <v>1809</v>
      </c>
      <c r="Y412">
        <v>3</v>
      </c>
      <c r="Z412">
        <v>2170.8000000000002</v>
      </c>
      <c r="AA412" t="s">
        <v>3502</v>
      </c>
      <c r="AB412" t="s">
        <v>3502</v>
      </c>
      <c r="AC412">
        <v>10</v>
      </c>
      <c r="AD412" t="s">
        <v>87</v>
      </c>
      <c r="AF412" t="s">
        <v>87</v>
      </c>
      <c r="AG412" t="s">
        <v>3502</v>
      </c>
    </row>
    <row r="413" spans="1:33" x14ac:dyDescent="0.3">
      <c r="A413" t="s">
        <v>27</v>
      </c>
      <c r="B413" t="s">
        <v>218</v>
      </c>
      <c r="C413" t="s">
        <v>29</v>
      </c>
      <c r="D413" t="s">
        <v>65</v>
      </c>
      <c r="E413" t="s">
        <v>1949</v>
      </c>
      <c r="F413" t="s">
        <v>3506</v>
      </c>
      <c r="G413" t="s">
        <v>33</v>
      </c>
      <c r="H413" s="1">
        <v>45544</v>
      </c>
      <c r="I413">
        <v>1300</v>
      </c>
      <c r="J413" t="s">
        <v>3507</v>
      </c>
      <c r="K413" t="s">
        <v>1260</v>
      </c>
      <c r="L413" t="s">
        <v>3508</v>
      </c>
      <c r="M413" t="s">
        <v>3509</v>
      </c>
      <c r="N413" t="s">
        <v>72</v>
      </c>
      <c r="O413">
        <v>4</v>
      </c>
      <c r="P413" t="s">
        <v>73</v>
      </c>
      <c r="Q413" t="s">
        <v>41</v>
      </c>
      <c r="R413" t="s">
        <v>3510</v>
      </c>
      <c r="S413" s="1">
        <v>45435</v>
      </c>
      <c r="T413" t="s">
        <v>129</v>
      </c>
      <c r="U413" t="s">
        <v>3511</v>
      </c>
      <c r="V413" t="s">
        <v>3512</v>
      </c>
      <c r="W413" t="s">
        <v>1249</v>
      </c>
      <c r="X413">
        <v>1376</v>
      </c>
      <c r="Y413">
        <v>7</v>
      </c>
      <c r="Z413">
        <v>3852.8</v>
      </c>
      <c r="AA413" t="s">
        <v>3509</v>
      </c>
      <c r="AB413" t="s">
        <v>3509</v>
      </c>
      <c r="AC413">
        <v>10</v>
      </c>
      <c r="AE413" t="s">
        <v>37</v>
      </c>
      <c r="AF413" t="s">
        <v>37</v>
      </c>
      <c r="AG413" t="s">
        <v>3509</v>
      </c>
    </row>
    <row r="414" spans="1:33" x14ac:dyDescent="0.3">
      <c r="A414" t="s">
        <v>93</v>
      </c>
      <c r="B414" t="s">
        <v>470</v>
      </c>
      <c r="C414" t="s">
        <v>29</v>
      </c>
      <c r="D414" t="s">
        <v>206</v>
      </c>
      <c r="E414" t="s">
        <v>170</v>
      </c>
      <c r="F414" t="s">
        <v>3513</v>
      </c>
      <c r="G414" t="s">
        <v>96</v>
      </c>
      <c r="H414" s="1">
        <v>45392</v>
      </c>
      <c r="I414">
        <v>1000</v>
      </c>
      <c r="J414" t="s">
        <v>3514</v>
      </c>
      <c r="K414" t="s">
        <v>1626</v>
      </c>
      <c r="L414" t="s">
        <v>3515</v>
      </c>
      <c r="M414" t="s">
        <v>3516</v>
      </c>
      <c r="N414" t="s">
        <v>72</v>
      </c>
      <c r="O414">
        <v>7</v>
      </c>
      <c r="P414" t="s">
        <v>73</v>
      </c>
      <c r="Q414" t="s">
        <v>74</v>
      </c>
      <c r="R414" t="s">
        <v>3517</v>
      </c>
      <c r="S414" s="1">
        <v>45516</v>
      </c>
      <c r="T414" t="s">
        <v>201</v>
      </c>
      <c r="U414" t="s">
        <v>3518</v>
      </c>
      <c r="V414" t="s">
        <v>3519</v>
      </c>
      <c r="W414" t="s">
        <v>1584</v>
      </c>
      <c r="X414">
        <v>2347</v>
      </c>
      <c r="Y414">
        <v>7</v>
      </c>
      <c r="Z414">
        <v>6571.6</v>
      </c>
      <c r="AA414" t="s">
        <v>3516</v>
      </c>
      <c r="AB414" t="s">
        <v>3516</v>
      </c>
      <c r="AC414">
        <v>10</v>
      </c>
      <c r="AD414" t="s">
        <v>87</v>
      </c>
      <c r="AF414" t="s">
        <v>87</v>
      </c>
      <c r="AG414" t="s">
        <v>3516</v>
      </c>
    </row>
    <row r="415" spans="1:33" x14ac:dyDescent="0.3">
      <c r="A415" t="s">
        <v>27</v>
      </c>
      <c r="B415" t="s">
        <v>347</v>
      </c>
      <c r="C415" t="s">
        <v>29</v>
      </c>
      <c r="D415" t="s">
        <v>370</v>
      </c>
      <c r="E415" t="s">
        <v>1908</v>
      </c>
      <c r="F415" t="s">
        <v>3520</v>
      </c>
      <c r="G415" t="s">
        <v>33</v>
      </c>
      <c r="H415" s="1">
        <v>44366</v>
      </c>
      <c r="I415">
        <v>800</v>
      </c>
      <c r="J415" t="s">
        <v>1259</v>
      </c>
      <c r="K415" t="s">
        <v>653</v>
      </c>
      <c r="L415" t="s">
        <v>3521</v>
      </c>
      <c r="M415" t="s">
        <v>3522</v>
      </c>
      <c r="N415" t="s">
        <v>39</v>
      </c>
      <c r="O415">
        <v>12</v>
      </c>
      <c r="P415" t="s">
        <v>40</v>
      </c>
      <c r="Q415" t="s">
        <v>74</v>
      </c>
      <c r="R415" t="s">
        <v>3523</v>
      </c>
      <c r="S415" s="1">
        <v>45614</v>
      </c>
      <c r="T415" t="s">
        <v>165</v>
      </c>
      <c r="U415" t="s">
        <v>3524</v>
      </c>
      <c r="V415" t="s">
        <v>3525</v>
      </c>
      <c r="W415" t="s">
        <v>261</v>
      </c>
      <c r="X415">
        <v>1890</v>
      </c>
      <c r="Y415">
        <v>5</v>
      </c>
      <c r="Z415">
        <v>3780</v>
      </c>
      <c r="AA415" t="s">
        <v>3522</v>
      </c>
      <c r="AB415" t="s">
        <v>3522</v>
      </c>
      <c r="AC415">
        <v>10</v>
      </c>
      <c r="AD415" t="s">
        <v>87</v>
      </c>
      <c r="AF415" t="s">
        <v>87</v>
      </c>
      <c r="AG415" t="s">
        <v>3522</v>
      </c>
    </row>
    <row r="416" spans="1:33" x14ac:dyDescent="0.3">
      <c r="A416" t="s">
        <v>47</v>
      </c>
      <c r="B416" t="s">
        <v>731</v>
      </c>
      <c r="C416" t="s">
        <v>29</v>
      </c>
      <c r="D416" t="s">
        <v>65</v>
      </c>
      <c r="E416" t="s">
        <v>147</v>
      </c>
      <c r="F416" t="s">
        <v>3526</v>
      </c>
      <c r="G416" t="s">
        <v>33</v>
      </c>
      <c r="H416" s="1">
        <v>44898</v>
      </c>
      <c r="I416">
        <v>1000</v>
      </c>
      <c r="J416" t="s">
        <v>3527</v>
      </c>
      <c r="K416" t="s">
        <v>796</v>
      </c>
      <c r="L416" t="s">
        <v>3528</v>
      </c>
      <c r="M416" t="s">
        <v>3529</v>
      </c>
      <c r="N416" t="s">
        <v>116</v>
      </c>
      <c r="O416">
        <v>4</v>
      </c>
      <c r="P416" t="s">
        <v>73</v>
      </c>
      <c r="Q416" t="s">
        <v>58</v>
      </c>
      <c r="R416" t="s">
        <v>3530</v>
      </c>
      <c r="S416" s="1">
        <v>45323</v>
      </c>
      <c r="T416" t="s">
        <v>321</v>
      </c>
      <c r="U416" t="s">
        <v>3531</v>
      </c>
      <c r="V416" t="s">
        <v>3532</v>
      </c>
      <c r="W416" t="s">
        <v>1257</v>
      </c>
      <c r="X416">
        <v>2603</v>
      </c>
      <c r="Y416">
        <v>5</v>
      </c>
      <c r="Z416">
        <v>5206</v>
      </c>
      <c r="AA416" t="s">
        <v>3529</v>
      </c>
      <c r="AB416" t="s">
        <v>3529</v>
      </c>
      <c r="AC416">
        <v>10</v>
      </c>
      <c r="AE416" t="s">
        <v>37</v>
      </c>
      <c r="AF416" t="s">
        <v>37</v>
      </c>
      <c r="AG416" t="s">
        <v>3529</v>
      </c>
    </row>
    <row r="417" spans="1:33" x14ac:dyDescent="0.3">
      <c r="A417" t="s">
        <v>93</v>
      </c>
      <c r="B417" t="s">
        <v>229</v>
      </c>
      <c r="C417" t="s">
        <v>29</v>
      </c>
      <c r="D417" t="s">
        <v>241</v>
      </c>
      <c r="E417" t="s">
        <v>326</v>
      </c>
      <c r="F417" t="s">
        <v>3533</v>
      </c>
      <c r="G417" t="s">
        <v>33</v>
      </c>
      <c r="H417" s="1">
        <v>44385</v>
      </c>
      <c r="I417">
        <v>1200</v>
      </c>
      <c r="J417" t="s">
        <v>3534</v>
      </c>
      <c r="K417" t="s">
        <v>1121</v>
      </c>
      <c r="L417" t="s">
        <v>3535</v>
      </c>
      <c r="M417" t="s">
        <v>3536</v>
      </c>
      <c r="N417" t="s">
        <v>72</v>
      </c>
      <c r="O417">
        <v>5</v>
      </c>
      <c r="P417" t="s">
        <v>73</v>
      </c>
      <c r="Q417" t="s">
        <v>74</v>
      </c>
      <c r="R417" t="s">
        <v>3537</v>
      </c>
      <c r="S417" s="1">
        <v>45542</v>
      </c>
      <c r="T417" t="s">
        <v>214</v>
      </c>
      <c r="U417" t="s">
        <v>3538</v>
      </c>
      <c r="V417" t="s">
        <v>3539</v>
      </c>
      <c r="W417" t="s">
        <v>903</v>
      </c>
      <c r="X417">
        <v>2524</v>
      </c>
      <c r="Y417">
        <v>1</v>
      </c>
      <c r="Z417">
        <v>1009.6</v>
      </c>
      <c r="AA417" t="s">
        <v>3536</v>
      </c>
      <c r="AB417" t="s">
        <v>3536</v>
      </c>
      <c r="AC417">
        <v>10</v>
      </c>
      <c r="AE417" t="s">
        <v>37</v>
      </c>
      <c r="AF417" t="s">
        <v>37</v>
      </c>
      <c r="AG417" t="s">
        <v>3536</v>
      </c>
    </row>
    <row r="418" spans="1:33" x14ac:dyDescent="0.3">
      <c r="A418" t="s">
        <v>181</v>
      </c>
      <c r="B418" t="s">
        <v>205</v>
      </c>
      <c r="C418" t="s">
        <v>80</v>
      </c>
      <c r="D418" t="s">
        <v>241</v>
      </c>
      <c r="E418" t="s">
        <v>1177</v>
      </c>
      <c r="F418" t="s">
        <v>3540</v>
      </c>
      <c r="G418" t="s">
        <v>33</v>
      </c>
      <c r="H418" s="1">
        <v>44870</v>
      </c>
      <c r="I418">
        <v>1400</v>
      </c>
      <c r="J418" t="s">
        <v>3541</v>
      </c>
      <c r="K418" t="s">
        <v>1846</v>
      </c>
      <c r="L418" t="s">
        <v>3542</v>
      </c>
      <c r="M418" t="s">
        <v>3543</v>
      </c>
      <c r="N418" t="s">
        <v>39</v>
      </c>
      <c r="O418">
        <v>19</v>
      </c>
      <c r="P418" t="s">
        <v>40</v>
      </c>
      <c r="Q418" t="s">
        <v>58</v>
      </c>
      <c r="R418" t="s">
        <v>3544</v>
      </c>
      <c r="S418" s="1">
        <v>45598</v>
      </c>
      <c r="T418" t="s">
        <v>165</v>
      </c>
      <c r="U418" t="s">
        <v>3545</v>
      </c>
      <c r="V418" t="s">
        <v>3546</v>
      </c>
      <c r="W418" t="s">
        <v>3547</v>
      </c>
      <c r="X418">
        <v>2759</v>
      </c>
      <c r="Y418">
        <v>4</v>
      </c>
      <c r="Z418">
        <v>4414.4000000000015</v>
      </c>
      <c r="AA418" t="s">
        <v>3543</v>
      </c>
      <c r="AB418" t="s">
        <v>3543</v>
      </c>
      <c r="AC418">
        <v>10</v>
      </c>
      <c r="AE418" t="s">
        <v>37</v>
      </c>
      <c r="AF418" t="s">
        <v>37</v>
      </c>
      <c r="AG418" t="s">
        <v>3543</v>
      </c>
    </row>
    <row r="419" spans="1:33" x14ac:dyDescent="0.3">
      <c r="A419" t="s">
        <v>181</v>
      </c>
      <c r="B419" t="s">
        <v>293</v>
      </c>
      <c r="C419" t="s">
        <v>29</v>
      </c>
      <c r="D419" t="s">
        <v>241</v>
      </c>
      <c r="E419" t="s">
        <v>1693</v>
      </c>
      <c r="F419" t="s">
        <v>3548</v>
      </c>
      <c r="G419" t="s">
        <v>33</v>
      </c>
      <c r="H419" s="1">
        <v>45096</v>
      </c>
      <c r="I419">
        <v>1300</v>
      </c>
      <c r="J419" t="s">
        <v>3549</v>
      </c>
      <c r="K419" t="s">
        <v>753</v>
      </c>
      <c r="L419" t="s">
        <v>3550</v>
      </c>
      <c r="M419" t="s">
        <v>3551</v>
      </c>
      <c r="N419" t="s">
        <v>57</v>
      </c>
      <c r="O419">
        <v>3</v>
      </c>
      <c r="P419" t="s">
        <v>73</v>
      </c>
      <c r="Q419" t="s">
        <v>41</v>
      </c>
      <c r="R419" t="s">
        <v>3552</v>
      </c>
      <c r="S419" s="1">
        <v>45454</v>
      </c>
      <c r="T419" t="s">
        <v>43</v>
      </c>
      <c r="U419" t="s">
        <v>3553</v>
      </c>
      <c r="V419" t="s">
        <v>3554</v>
      </c>
      <c r="W419" t="s">
        <v>3555</v>
      </c>
      <c r="X419">
        <v>772</v>
      </c>
      <c r="Y419">
        <v>4</v>
      </c>
      <c r="Z419">
        <v>1235.2</v>
      </c>
      <c r="AA419" t="s">
        <v>3551</v>
      </c>
      <c r="AB419" t="s">
        <v>3551</v>
      </c>
      <c r="AC419">
        <v>11</v>
      </c>
      <c r="AE419" t="s">
        <v>37</v>
      </c>
      <c r="AF419" t="s">
        <v>37</v>
      </c>
      <c r="AG419" t="s">
        <v>3551</v>
      </c>
    </row>
    <row r="420" spans="1:33" x14ac:dyDescent="0.3">
      <c r="A420" t="s">
        <v>336</v>
      </c>
      <c r="B420" t="s">
        <v>380</v>
      </c>
      <c r="C420" t="s">
        <v>49</v>
      </c>
      <c r="D420" t="s">
        <v>81</v>
      </c>
      <c r="E420" t="s">
        <v>947</v>
      </c>
      <c r="F420" t="s">
        <v>3556</v>
      </c>
      <c r="G420" t="s">
        <v>96</v>
      </c>
      <c r="H420" s="1">
        <v>43952</v>
      </c>
      <c r="I420">
        <v>1200</v>
      </c>
      <c r="J420" t="s">
        <v>3557</v>
      </c>
      <c r="K420" t="s">
        <v>245</v>
      </c>
      <c r="L420" t="s">
        <v>3558</v>
      </c>
      <c r="M420" t="s">
        <v>3559</v>
      </c>
      <c r="N420" t="s">
        <v>39</v>
      </c>
      <c r="O420">
        <v>13</v>
      </c>
      <c r="P420" t="s">
        <v>73</v>
      </c>
      <c r="Q420" t="s">
        <v>101</v>
      </c>
      <c r="R420" t="s">
        <v>3560</v>
      </c>
      <c r="S420" s="1">
        <v>45322</v>
      </c>
      <c r="T420" t="s">
        <v>141</v>
      </c>
      <c r="U420" t="s">
        <v>3561</v>
      </c>
      <c r="V420" t="s">
        <v>3562</v>
      </c>
      <c r="W420" t="s">
        <v>3563</v>
      </c>
      <c r="X420">
        <v>2015</v>
      </c>
      <c r="Y420">
        <v>6</v>
      </c>
      <c r="Z420">
        <v>4836</v>
      </c>
      <c r="AA420" t="s">
        <v>3559</v>
      </c>
      <c r="AB420" t="s">
        <v>3559</v>
      </c>
      <c r="AC420">
        <v>10</v>
      </c>
      <c r="AD420" t="s">
        <v>87</v>
      </c>
      <c r="AF420" t="s">
        <v>87</v>
      </c>
      <c r="AG420" t="s">
        <v>3559</v>
      </c>
    </row>
    <row r="421" spans="1:33" x14ac:dyDescent="0.3">
      <c r="A421" t="s">
        <v>121</v>
      </c>
      <c r="B421" t="s">
        <v>145</v>
      </c>
      <c r="C421" t="s">
        <v>49</v>
      </c>
      <c r="D421" t="s">
        <v>146</v>
      </c>
      <c r="E421" t="s">
        <v>183</v>
      </c>
      <c r="F421" t="s">
        <v>3564</v>
      </c>
      <c r="G421" t="s">
        <v>33</v>
      </c>
      <c r="H421" s="1">
        <v>44886</v>
      </c>
      <c r="I421">
        <v>1400</v>
      </c>
      <c r="J421" t="s">
        <v>3565</v>
      </c>
      <c r="K421" t="s">
        <v>1293</v>
      </c>
      <c r="L421" t="s">
        <v>3566</v>
      </c>
      <c r="M421" t="s">
        <v>3567</v>
      </c>
      <c r="N421" t="s">
        <v>72</v>
      </c>
      <c r="O421">
        <v>19</v>
      </c>
      <c r="P421" t="s">
        <v>73</v>
      </c>
      <c r="Q421" t="s">
        <v>74</v>
      </c>
      <c r="R421" t="s">
        <v>3568</v>
      </c>
      <c r="S421" s="1">
        <v>45608</v>
      </c>
      <c r="T421" t="s">
        <v>165</v>
      </c>
      <c r="U421" t="s">
        <v>3569</v>
      </c>
      <c r="V421" t="s">
        <v>3570</v>
      </c>
      <c r="W421" t="s">
        <v>2245</v>
      </c>
      <c r="X421">
        <v>2739</v>
      </c>
      <c r="Y421">
        <v>7</v>
      </c>
      <c r="Z421">
        <v>7669.2000000000007</v>
      </c>
      <c r="AA421" t="s">
        <v>3567</v>
      </c>
      <c r="AB421" t="s">
        <v>3567</v>
      </c>
      <c r="AC421">
        <v>10</v>
      </c>
      <c r="AD421" t="s">
        <v>87</v>
      </c>
      <c r="AF421" t="s">
        <v>87</v>
      </c>
      <c r="AG421" t="s">
        <v>3567</v>
      </c>
    </row>
    <row r="422" spans="1:33" x14ac:dyDescent="0.3">
      <c r="A422" t="s">
        <v>336</v>
      </c>
      <c r="B422" t="s">
        <v>182</v>
      </c>
      <c r="C422" t="s">
        <v>80</v>
      </c>
      <c r="D422" t="s">
        <v>81</v>
      </c>
      <c r="E422" t="s">
        <v>147</v>
      </c>
      <c r="F422" t="s">
        <v>3571</v>
      </c>
      <c r="G422" t="s">
        <v>33</v>
      </c>
      <c r="H422" s="1">
        <v>45538</v>
      </c>
      <c r="I422">
        <v>1400</v>
      </c>
      <c r="J422" t="s">
        <v>3572</v>
      </c>
      <c r="K422" t="s">
        <v>297</v>
      </c>
      <c r="L422" t="s">
        <v>3573</v>
      </c>
      <c r="M422" t="s">
        <v>3574</v>
      </c>
      <c r="N422" t="s">
        <v>39</v>
      </c>
      <c r="O422">
        <v>6</v>
      </c>
      <c r="P422" t="s">
        <v>73</v>
      </c>
      <c r="Q422" t="s">
        <v>41</v>
      </c>
      <c r="R422" t="s">
        <v>3575</v>
      </c>
      <c r="S422" s="1">
        <v>45384</v>
      </c>
      <c r="T422" t="s">
        <v>60</v>
      </c>
      <c r="U422" t="s">
        <v>3576</v>
      </c>
      <c r="V422" t="s">
        <v>3577</v>
      </c>
      <c r="W422" t="s">
        <v>313</v>
      </c>
      <c r="X422">
        <v>505</v>
      </c>
      <c r="Y422">
        <v>4</v>
      </c>
      <c r="Z422">
        <v>808</v>
      </c>
      <c r="AA422" t="s">
        <v>3574</v>
      </c>
      <c r="AB422" t="s">
        <v>3574</v>
      </c>
      <c r="AC422">
        <v>10</v>
      </c>
      <c r="AE422" t="s">
        <v>37</v>
      </c>
      <c r="AF422" t="s">
        <v>37</v>
      </c>
      <c r="AG422" t="s">
        <v>3574</v>
      </c>
    </row>
    <row r="423" spans="1:33" x14ac:dyDescent="0.3">
      <c r="A423" t="s">
        <v>27</v>
      </c>
      <c r="B423" t="s">
        <v>1118</v>
      </c>
      <c r="C423" t="s">
        <v>80</v>
      </c>
      <c r="D423" t="s">
        <v>206</v>
      </c>
      <c r="E423" t="s">
        <v>2849</v>
      </c>
      <c r="F423" t="s">
        <v>3578</v>
      </c>
      <c r="G423" t="s">
        <v>96</v>
      </c>
      <c r="H423" s="1">
        <v>45528</v>
      </c>
      <c r="I423">
        <v>1400</v>
      </c>
      <c r="J423" t="s">
        <v>3579</v>
      </c>
      <c r="K423" t="s">
        <v>384</v>
      </c>
      <c r="L423" t="s">
        <v>3580</v>
      </c>
      <c r="M423" t="s">
        <v>3581</v>
      </c>
      <c r="N423" t="s">
        <v>57</v>
      </c>
      <c r="O423">
        <v>4</v>
      </c>
      <c r="P423" t="s">
        <v>73</v>
      </c>
      <c r="Q423" t="s">
        <v>74</v>
      </c>
      <c r="R423" t="s">
        <v>3582</v>
      </c>
      <c r="S423" s="1">
        <v>45401</v>
      </c>
      <c r="T423" t="s">
        <v>60</v>
      </c>
      <c r="U423" t="s">
        <v>3583</v>
      </c>
      <c r="V423" t="s">
        <v>3584</v>
      </c>
      <c r="W423" t="s">
        <v>3585</v>
      </c>
      <c r="X423">
        <v>857</v>
      </c>
      <c r="Y423">
        <v>5</v>
      </c>
      <c r="Z423">
        <v>1714</v>
      </c>
      <c r="AA423" t="s">
        <v>3581</v>
      </c>
      <c r="AB423" t="s">
        <v>3581</v>
      </c>
      <c r="AC423">
        <v>11</v>
      </c>
      <c r="AE423" t="s">
        <v>37</v>
      </c>
      <c r="AF423" t="s">
        <v>37</v>
      </c>
      <c r="AG423" t="s">
        <v>3581</v>
      </c>
    </row>
    <row r="424" spans="1:33" x14ac:dyDescent="0.3">
      <c r="A424" t="s">
        <v>336</v>
      </c>
      <c r="B424" t="s">
        <v>369</v>
      </c>
      <c r="C424" t="s">
        <v>29</v>
      </c>
      <c r="D424" t="s">
        <v>65</v>
      </c>
      <c r="E424" t="s">
        <v>2408</v>
      </c>
      <c r="F424" t="s">
        <v>3586</v>
      </c>
      <c r="G424" t="s">
        <v>33</v>
      </c>
      <c r="H424" s="1">
        <v>44588</v>
      </c>
      <c r="I424">
        <v>1100</v>
      </c>
      <c r="J424" t="s">
        <v>3587</v>
      </c>
      <c r="K424" t="s">
        <v>960</v>
      </c>
      <c r="L424" t="s">
        <v>3588</v>
      </c>
      <c r="M424" t="s">
        <v>3589</v>
      </c>
      <c r="N424" t="s">
        <v>57</v>
      </c>
      <c r="O424">
        <v>16</v>
      </c>
      <c r="P424" t="s">
        <v>73</v>
      </c>
      <c r="Q424" t="s">
        <v>101</v>
      </c>
      <c r="R424" t="s">
        <v>3590</v>
      </c>
      <c r="S424" s="1">
        <v>45572</v>
      </c>
      <c r="T424" t="s">
        <v>177</v>
      </c>
      <c r="U424" t="s">
        <v>3591</v>
      </c>
      <c r="V424" t="s">
        <v>3592</v>
      </c>
      <c r="W424" t="s">
        <v>3593</v>
      </c>
      <c r="X424">
        <v>2394</v>
      </c>
      <c r="Y424">
        <v>3</v>
      </c>
      <c r="Z424">
        <v>2872.8</v>
      </c>
      <c r="AA424" t="s">
        <v>3589</v>
      </c>
      <c r="AB424" t="s">
        <v>3589</v>
      </c>
      <c r="AC424">
        <v>10</v>
      </c>
      <c r="AD424" t="s">
        <v>87</v>
      </c>
      <c r="AF424" t="s">
        <v>87</v>
      </c>
      <c r="AG424" t="s">
        <v>3589</v>
      </c>
    </row>
    <row r="425" spans="1:33" x14ac:dyDescent="0.3">
      <c r="A425" t="s">
        <v>27</v>
      </c>
      <c r="B425" t="s">
        <v>380</v>
      </c>
      <c r="C425" t="s">
        <v>49</v>
      </c>
      <c r="D425" t="s">
        <v>241</v>
      </c>
      <c r="E425" t="s">
        <v>441</v>
      </c>
      <c r="F425" t="s">
        <v>3594</v>
      </c>
      <c r="G425" t="s">
        <v>33</v>
      </c>
      <c r="H425" s="1">
        <v>44175</v>
      </c>
      <c r="I425">
        <v>1100</v>
      </c>
      <c r="J425" t="s">
        <v>3595</v>
      </c>
      <c r="K425" t="s">
        <v>454</v>
      </c>
      <c r="L425" t="s">
        <v>3596</v>
      </c>
      <c r="M425" t="s">
        <v>3597</v>
      </c>
      <c r="N425" t="s">
        <v>39</v>
      </c>
      <c r="O425">
        <v>13</v>
      </c>
      <c r="P425" t="s">
        <v>73</v>
      </c>
      <c r="Q425" t="s">
        <v>74</v>
      </c>
      <c r="R425" t="s">
        <v>3598</v>
      </c>
      <c r="S425" s="1">
        <v>45606</v>
      </c>
      <c r="T425" t="s">
        <v>165</v>
      </c>
      <c r="U425" t="s">
        <v>3599</v>
      </c>
      <c r="V425" t="s">
        <v>3600</v>
      </c>
      <c r="W425" t="s">
        <v>3364</v>
      </c>
      <c r="X425">
        <v>1804</v>
      </c>
      <c r="Y425">
        <v>6</v>
      </c>
      <c r="Z425">
        <v>4329.6000000000004</v>
      </c>
      <c r="AA425" t="s">
        <v>3597</v>
      </c>
      <c r="AB425" t="s">
        <v>3597</v>
      </c>
      <c r="AC425">
        <v>10</v>
      </c>
      <c r="AD425" t="s">
        <v>87</v>
      </c>
      <c r="AF425" t="s">
        <v>87</v>
      </c>
      <c r="AG425" t="s">
        <v>3597</v>
      </c>
    </row>
    <row r="426" spans="1:33" x14ac:dyDescent="0.3">
      <c r="A426" t="s">
        <v>107</v>
      </c>
      <c r="B426" t="s">
        <v>390</v>
      </c>
      <c r="C426" t="s">
        <v>80</v>
      </c>
      <c r="D426" t="s">
        <v>206</v>
      </c>
      <c r="E426" t="s">
        <v>804</v>
      </c>
      <c r="F426" t="s">
        <v>3601</v>
      </c>
      <c r="G426" t="s">
        <v>33</v>
      </c>
      <c r="H426" s="1">
        <v>43932</v>
      </c>
      <c r="I426">
        <v>1000</v>
      </c>
      <c r="J426" t="s">
        <v>3602</v>
      </c>
      <c r="K426" t="s">
        <v>493</v>
      </c>
      <c r="L426" t="s">
        <v>3603</v>
      </c>
      <c r="M426" t="s">
        <v>3604</v>
      </c>
      <c r="N426" t="s">
        <v>116</v>
      </c>
      <c r="O426">
        <v>7</v>
      </c>
      <c r="P426" t="s">
        <v>73</v>
      </c>
      <c r="Q426" t="s">
        <v>101</v>
      </c>
      <c r="R426" t="s">
        <v>3605</v>
      </c>
      <c r="S426" s="1">
        <v>45445</v>
      </c>
      <c r="T426" t="s">
        <v>43</v>
      </c>
      <c r="U426" t="s">
        <v>3606</v>
      </c>
      <c r="V426" t="s">
        <v>3607</v>
      </c>
      <c r="W426" t="s">
        <v>132</v>
      </c>
      <c r="X426">
        <v>1987</v>
      </c>
      <c r="Y426">
        <v>8</v>
      </c>
      <c r="Z426">
        <v>6358.4000000000015</v>
      </c>
      <c r="AA426" t="s">
        <v>3604</v>
      </c>
      <c r="AB426" t="s">
        <v>3604</v>
      </c>
      <c r="AC426">
        <v>10</v>
      </c>
      <c r="AD426" t="s">
        <v>87</v>
      </c>
      <c r="AF426" t="s">
        <v>87</v>
      </c>
      <c r="AG426" t="s">
        <v>3604</v>
      </c>
    </row>
    <row r="427" spans="1:33" x14ac:dyDescent="0.3">
      <c r="A427" t="s">
        <v>336</v>
      </c>
      <c r="B427" t="s">
        <v>470</v>
      </c>
      <c r="C427" t="s">
        <v>80</v>
      </c>
      <c r="D427" t="s">
        <v>241</v>
      </c>
      <c r="E427" t="s">
        <v>703</v>
      </c>
      <c r="F427" t="s">
        <v>3608</v>
      </c>
      <c r="G427" t="s">
        <v>96</v>
      </c>
      <c r="H427" s="1">
        <v>45389</v>
      </c>
      <c r="I427">
        <v>1200</v>
      </c>
      <c r="J427" t="s">
        <v>3609</v>
      </c>
      <c r="K427" t="s">
        <v>1749</v>
      </c>
      <c r="L427" t="s">
        <v>3610</v>
      </c>
      <c r="M427" t="s">
        <v>3611</v>
      </c>
      <c r="N427" t="s">
        <v>57</v>
      </c>
      <c r="O427">
        <v>12</v>
      </c>
      <c r="P427" t="s">
        <v>40</v>
      </c>
      <c r="Q427" t="s">
        <v>101</v>
      </c>
      <c r="R427" t="s">
        <v>3612</v>
      </c>
      <c r="S427" s="1">
        <v>45359</v>
      </c>
      <c r="T427" t="s">
        <v>258</v>
      </c>
      <c r="U427" t="s">
        <v>3613</v>
      </c>
      <c r="V427" t="s">
        <v>3614</v>
      </c>
      <c r="W427" t="s">
        <v>3615</v>
      </c>
      <c r="X427">
        <v>582</v>
      </c>
      <c r="Y427">
        <v>4</v>
      </c>
      <c r="Z427">
        <v>931.2</v>
      </c>
      <c r="AA427" t="s">
        <v>3611</v>
      </c>
      <c r="AB427" t="s">
        <v>3611</v>
      </c>
      <c r="AC427">
        <v>10</v>
      </c>
      <c r="AE427" t="s">
        <v>37</v>
      </c>
      <c r="AF427" t="s">
        <v>37</v>
      </c>
      <c r="AG427" t="s">
        <v>3611</v>
      </c>
    </row>
    <row r="428" spans="1:33" x14ac:dyDescent="0.3">
      <c r="A428" t="s">
        <v>93</v>
      </c>
      <c r="B428" t="s">
        <v>325</v>
      </c>
      <c r="C428" t="s">
        <v>80</v>
      </c>
      <c r="D428" t="s">
        <v>219</v>
      </c>
      <c r="E428" t="s">
        <v>549</v>
      </c>
      <c r="F428" t="s">
        <v>3616</v>
      </c>
      <c r="G428" t="s">
        <v>96</v>
      </c>
      <c r="H428" s="1">
        <v>45079</v>
      </c>
      <c r="I428">
        <v>1100</v>
      </c>
      <c r="J428" t="s">
        <v>3617</v>
      </c>
      <c r="K428" t="s">
        <v>85</v>
      </c>
      <c r="L428" t="s">
        <v>3618</v>
      </c>
      <c r="M428" t="s">
        <v>3619</v>
      </c>
      <c r="N428" t="s">
        <v>116</v>
      </c>
      <c r="O428">
        <v>13</v>
      </c>
      <c r="P428" t="s">
        <v>40</v>
      </c>
      <c r="Q428" t="s">
        <v>101</v>
      </c>
      <c r="R428" t="s">
        <v>3620</v>
      </c>
      <c r="S428" s="1">
        <v>45388</v>
      </c>
      <c r="T428" t="s">
        <v>60</v>
      </c>
      <c r="U428" t="s">
        <v>3621</v>
      </c>
      <c r="V428" t="s">
        <v>3622</v>
      </c>
      <c r="W428" t="s">
        <v>640</v>
      </c>
      <c r="X428">
        <v>1257</v>
      </c>
      <c r="Y428">
        <v>8</v>
      </c>
      <c r="Z428">
        <v>4022.4</v>
      </c>
      <c r="AA428" t="s">
        <v>3619</v>
      </c>
      <c r="AB428" t="s">
        <v>3619</v>
      </c>
      <c r="AC428">
        <v>10</v>
      </c>
      <c r="AE428" t="s">
        <v>37</v>
      </c>
      <c r="AF428" t="s">
        <v>37</v>
      </c>
      <c r="AG428" t="s">
        <v>3619</v>
      </c>
    </row>
    <row r="429" spans="1:33" x14ac:dyDescent="0.3">
      <c r="A429" t="s">
        <v>133</v>
      </c>
      <c r="B429" t="s">
        <v>813</v>
      </c>
      <c r="C429" t="s">
        <v>29</v>
      </c>
      <c r="D429" t="s">
        <v>81</v>
      </c>
      <c r="E429" t="s">
        <v>1908</v>
      </c>
      <c r="F429" t="s">
        <v>3623</v>
      </c>
      <c r="G429" t="s">
        <v>96</v>
      </c>
      <c r="H429" s="1">
        <v>45316</v>
      </c>
      <c r="I429">
        <v>800</v>
      </c>
      <c r="J429" t="s">
        <v>3624</v>
      </c>
      <c r="K429" t="s">
        <v>404</v>
      </c>
      <c r="L429" t="s">
        <v>3625</v>
      </c>
      <c r="M429" t="s">
        <v>3626</v>
      </c>
      <c r="N429" t="s">
        <v>116</v>
      </c>
      <c r="O429">
        <v>5</v>
      </c>
      <c r="P429" t="s">
        <v>73</v>
      </c>
      <c r="Q429" t="s">
        <v>41</v>
      </c>
      <c r="R429" t="s">
        <v>3627</v>
      </c>
      <c r="S429" s="1">
        <v>45296</v>
      </c>
      <c r="T429" t="s">
        <v>141</v>
      </c>
      <c r="U429" t="s">
        <v>3628</v>
      </c>
      <c r="V429" t="s">
        <v>3629</v>
      </c>
      <c r="W429" t="s">
        <v>3630</v>
      </c>
      <c r="X429">
        <v>2199</v>
      </c>
      <c r="Y429">
        <v>5</v>
      </c>
      <c r="Z429">
        <v>4398</v>
      </c>
      <c r="AA429" t="s">
        <v>3626</v>
      </c>
      <c r="AB429" t="s">
        <v>3626</v>
      </c>
      <c r="AC429">
        <v>10</v>
      </c>
      <c r="AD429" t="s">
        <v>87</v>
      </c>
      <c r="AF429" t="s">
        <v>87</v>
      </c>
      <c r="AG429" t="s">
        <v>3626</v>
      </c>
    </row>
    <row r="430" spans="1:33" x14ac:dyDescent="0.3">
      <c r="A430" t="s">
        <v>93</v>
      </c>
      <c r="B430" t="s">
        <v>218</v>
      </c>
      <c r="C430" t="s">
        <v>29</v>
      </c>
      <c r="D430" t="s">
        <v>146</v>
      </c>
      <c r="E430" t="s">
        <v>1177</v>
      </c>
      <c r="F430" t="s">
        <v>3631</v>
      </c>
      <c r="G430" t="s">
        <v>33</v>
      </c>
      <c r="H430" s="1">
        <v>44077</v>
      </c>
      <c r="I430">
        <v>1300</v>
      </c>
      <c r="J430" t="s">
        <v>3632</v>
      </c>
      <c r="K430" t="s">
        <v>69</v>
      </c>
      <c r="L430" t="s">
        <v>3633</v>
      </c>
      <c r="M430" t="s">
        <v>3634</v>
      </c>
      <c r="N430" t="s">
        <v>72</v>
      </c>
      <c r="O430">
        <v>16</v>
      </c>
      <c r="P430" t="s">
        <v>40</v>
      </c>
      <c r="Q430" t="s">
        <v>74</v>
      </c>
      <c r="R430" t="s">
        <v>3635</v>
      </c>
      <c r="S430" s="1">
        <v>45505</v>
      </c>
      <c r="T430" t="s">
        <v>201</v>
      </c>
      <c r="U430" t="s">
        <v>3636</v>
      </c>
      <c r="V430" t="s">
        <v>3637</v>
      </c>
      <c r="W430" t="s">
        <v>3638</v>
      </c>
      <c r="X430">
        <v>2276</v>
      </c>
      <c r="Y430">
        <v>1</v>
      </c>
      <c r="Z430">
        <v>910.40000000000009</v>
      </c>
      <c r="AA430" t="s">
        <v>3634</v>
      </c>
      <c r="AB430" t="s">
        <v>3634</v>
      </c>
      <c r="AC430">
        <v>11</v>
      </c>
      <c r="AE430" t="s">
        <v>37</v>
      </c>
      <c r="AF430" t="s">
        <v>37</v>
      </c>
      <c r="AG430" t="s">
        <v>3634</v>
      </c>
    </row>
    <row r="431" spans="1:33" x14ac:dyDescent="0.3">
      <c r="A431" t="s">
        <v>133</v>
      </c>
      <c r="B431" t="s">
        <v>357</v>
      </c>
      <c r="C431" t="s">
        <v>49</v>
      </c>
      <c r="D431" t="s">
        <v>241</v>
      </c>
      <c r="E431" t="s">
        <v>841</v>
      </c>
      <c r="F431" t="s">
        <v>3639</v>
      </c>
      <c r="G431" t="s">
        <v>96</v>
      </c>
      <c r="H431" s="1">
        <v>45250</v>
      </c>
      <c r="I431">
        <v>1200</v>
      </c>
      <c r="J431" t="s">
        <v>3640</v>
      </c>
      <c r="K431" t="s">
        <v>1862</v>
      </c>
      <c r="L431" t="s">
        <v>3641</v>
      </c>
      <c r="M431" t="s">
        <v>3642</v>
      </c>
      <c r="N431" t="s">
        <v>116</v>
      </c>
      <c r="O431">
        <v>7</v>
      </c>
      <c r="P431" t="s">
        <v>73</v>
      </c>
      <c r="Q431" t="s">
        <v>41</v>
      </c>
      <c r="R431" t="s">
        <v>3643</v>
      </c>
      <c r="S431" s="1">
        <v>45627</v>
      </c>
      <c r="T431" t="s">
        <v>365</v>
      </c>
      <c r="U431" t="s">
        <v>3644</v>
      </c>
      <c r="V431" t="s">
        <v>3645</v>
      </c>
      <c r="W431" t="s">
        <v>3646</v>
      </c>
      <c r="X431">
        <v>1039</v>
      </c>
      <c r="Y431">
        <v>3</v>
      </c>
      <c r="Z431">
        <v>1246.8000000000002</v>
      </c>
      <c r="AA431" t="s">
        <v>3642</v>
      </c>
      <c r="AB431" t="s">
        <v>3642</v>
      </c>
      <c r="AC431">
        <v>10</v>
      </c>
      <c r="AE431" t="s">
        <v>37</v>
      </c>
      <c r="AF431" t="s">
        <v>37</v>
      </c>
      <c r="AG431" t="s">
        <v>3642</v>
      </c>
    </row>
    <row r="432" spans="1:33" x14ac:dyDescent="0.3">
      <c r="A432" t="s">
        <v>47</v>
      </c>
      <c r="B432" t="s">
        <v>731</v>
      </c>
      <c r="C432" t="s">
        <v>80</v>
      </c>
      <c r="D432" t="s">
        <v>50</v>
      </c>
      <c r="E432" t="s">
        <v>1092</v>
      </c>
      <c r="F432" t="s">
        <v>3647</v>
      </c>
      <c r="G432" t="s">
        <v>96</v>
      </c>
      <c r="H432" s="1">
        <v>44824</v>
      </c>
      <c r="I432">
        <v>1300</v>
      </c>
      <c r="J432" t="s">
        <v>3648</v>
      </c>
      <c r="K432" t="s">
        <v>825</v>
      </c>
      <c r="L432" t="s">
        <v>3649</v>
      </c>
      <c r="M432" t="s">
        <v>3650</v>
      </c>
      <c r="N432" t="s">
        <v>39</v>
      </c>
      <c r="O432">
        <v>16</v>
      </c>
      <c r="P432" t="s">
        <v>73</v>
      </c>
      <c r="Q432" t="s">
        <v>41</v>
      </c>
      <c r="R432" t="s">
        <v>3651</v>
      </c>
      <c r="S432" s="1">
        <v>45378</v>
      </c>
      <c r="T432" t="s">
        <v>258</v>
      </c>
      <c r="U432" t="s">
        <v>3652</v>
      </c>
      <c r="V432" t="s">
        <v>3653</v>
      </c>
      <c r="W432" t="s">
        <v>3654</v>
      </c>
      <c r="X432">
        <v>2376</v>
      </c>
      <c r="Y432">
        <v>6</v>
      </c>
      <c r="Z432">
        <v>5702.4000000000015</v>
      </c>
      <c r="AA432" t="s">
        <v>3650</v>
      </c>
      <c r="AB432" t="s">
        <v>3650</v>
      </c>
      <c r="AC432">
        <v>10</v>
      </c>
      <c r="AE432" t="s">
        <v>37</v>
      </c>
      <c r="AF432" t="s">
        <v>37</v>
      </c>
      <c r="AG432" t="s">
        <v>3650</v>
      </c>
    </row>
    <row r="433" spans="1:33" x14ac:dyDescent="0.3">
      <c r="A433" t="s">
        <v>27</v>
      </c>
      <c r="B433" t="s">
        <v>380</v>
      </c>
      <c r="C433" t="s">
        <v>29</v>
      </c>
      <c r="D433" t="s">
        <v>109</v>
      </c>
      <c r="E433" t="s">
        <v>1543</v>
      </c>
      <c r="F433" t="s">
        <v>3655</v>
      </c>
      <c r="G433" t="s">
        <v>33</v>
      </c>
      <c r="H433" s="1">
        <v>44820</v>
      </c>
      <c r="I433">
        <v>1200</v>
      </c>
      <c r="J433" t="s">
        <v>3656</v>
      </c>
      <c r="K433" t="s">
        <v>1862</v>
      </c>
      <c r="L433" t="s">
        <v>3657</v>
      </c>
      <c r="M433" t="s">
        <v>3658</v>
      </c>
      <c r="N433" t="s">
        <v>39</v>
      </c>
      <c r="O433">
        <v>15</v>
      </c>
      <c r="P433" t="s">
        <v>40</v>
      </c>
      <c r="Q433" t="s">
        <v>101</v>
      </c>
      <c r="R433" t="s">
        <v>3659</v>
      </c>
      <c r="S433" s="1">
        <v>45558</v>
      </c>
      <c r="T433" t="s">
        <v>214</v>
      </c>
      <c r="U433" t="s">
        <v>3660</v>
      </c>
      <c r="V433" t="s">
        <v>3661</v>
      </c>
      <c r="W433" t="s">
        <v>1559</v>
      </c>
      <c r="X433">
        <v>661</v>
      </c>
      <c r="Y433">
        <v>2</v>
      </c>
      <c r="Z433">
        <v>528.80000000000007</v>
      </c>
      <c r="AA433" t="s">
        <v>3658</v>
      </c>
      <c r="AB433" t="s">
        <v>3658</v>
      </c>
      <c r="AC433">
        <v>10</v>
      </c>
      <c r="AD433" t="s">
        <v>87</v>
      </c>
      <c r="AF433" t="s">
        <v>87</v>
      </c>
      <c r="AG433" t="s">
        <v>3658</v>
      </c>
    </row>
    <row r="434" spans="1:33" x14ac:dyDescent="0.3">
      <c r="A434" t="s">
        <v>336</v>
      </c>
      <c r="B434" t="s">
        <v>1483</v>
      </c>
      <c r="C434" t="s">
        <v>49</v>
      </c>
      <c r="D434" t="s">
        <v>30</v>
      </c>
      <c r="E434" t="s">
        <v>641</v>
      </c>
      <c r="F434" t="s">
        <v>3662</v>
      </c>
      <c r="G434" t="s">
        <v>33</v>
      </c>
      <c r="H434" s="1">
        <v>43980</v>
      </c>
      <c r="I434">
        <v>950</v>
      </c>
      <c r="J434" t="s">
        <v>3663</v>
      </c>
      <c r="K434" t="s">
        <v>960</v>
      </c>
      <c r="L434" t="s">
        <v>3664</v>
      </c>
      <c r="M434" t="s">
        <v>3665</v>
      </c>
      <c r="N434" t="s">
        <v>72</v>
      </c>
      <c r="O434">
        <v>8</v>
      </c>
      <c r="P434" t="s">
        <v>73</v>
      </c>
      <c r="Q434" t="s">
        <v>58</v>
      </c>
      <c r="R434" t="s">
        <v>3666</v>
      </c>
      <c r="S434" s="1">
        <v>45446</v>
      </c>
      <c r="T434" t="s">
        <v>43</v>
      </c>
      <c r="U434" t="s">
        <v>3667</v>
      </c>
      <c r="V434" t="s">
        <v>3668</v>
      </c>
      <c r="W434" t="s">
        <v>3669</v>
      </c>
      <c r="X434">
        <v>1181</v>
      </c>
      <c r="Y434">
        <v>8</v>
      </c>
      <c r="Z434">
        <v>3779.2000000000003</v>
      </c>
      <c r="AA434" t="s">
        <v>3665</v>
      </c>
      <c r="AB434" t="s">
        <v>3665</v>
      </c>
      <c r="AC434">
        <v>10</v>
      </c>
      <c r="AE434" t="s">
        <v>37</v>
      </c>
      <c r="AF434" t="s">
        <v>37</v>
      </c>
      <c r="AG434" t="s">
        <v>3665</v>
      </c>
    </row>
    <row r="435" spans="1:33" x14ac:dyDescent="0.3">
      <c r="A435" t="s">
        <v>27</v>
      </c>
      <c r="B435" t="s">
        <v>357</v>
      </c>
      <c r="C435" t="s">
        <v>80</v>
      </c>
      <c r="D435" t="s">
        <v>30</v>
      </c>
      <c r="E435" t="s">
        <v>147</v>
      </c>
      <c r="F435" t="s">
        <v>3670</v>
      </c>
      <c r="G435" t="s">
        <v>33</v>
      </c>
      <c r="H435" s="1">
        <v>45406</v>
      </c>
      <c r="I435">
        <v>950</v>
      </c>
      <c r="J435" t="s">
        <v>3671</v>
      </c>
      <c r="K435" t="s">
        <v>463</v>
      </c>
      <c r="L435" t="s">
        <v>3672</v>
      </c>
      <c r="M435" t="s">
        <v>3673</v>
      </c>
      <c r="N435" t="s">
        <v>39</v>
      </c>
      <c r="O435">
        <v>9</v>
      </c>
      <c r="P435" t="s">
        <v>73</v>
      </c>
      <c r="Q435" t="s">
        <v>74</v>
      </c>
      <c r="R435" t="s">
        <v>3674</v>
      </c>
      <c r="S435" s="1">
        <v>45311</v>
      </c>
      <c r="T435" t="s">
        <v>141</v>
      </c>
      <c r="U435" t="s">
        <v>3675</v>
      </c>
      <c r="V435" t="s">
        <v>3676</v>
      </c>
      <c r="W435" t="s">
        <v>1810</v>
      </c>
      <c r="X435">
        <v>2791</v>
      </c>
      <c r="Y435">
        <v>5</v>
      </c>
      <c r="Z435">
        <v>5582</v>
      </c>
      <c r="AA435" t="s">
        <v>3673</v>
      </c>
      <c r="AB435" t="s">
        <v>3673</v>
      </c>
      <c r="AC435">
        <v>10</v>
      </c>
      <c r="AD435" t="s">
        <v>87</v>
      </c>
      <c r="AF435" t="s">
        <v>87</v>
      </c>
      <c r="AG435" t="s">
        <v>3673</v>
      </c>
    </row>
    <row r="436" spans="1:33" x14ac:dyDescent="0.3">
      <c r="A436" t="s">
        <v>107</v>
      </c>
      <c r="B436" t="s">
        <v>946</v>
      </c>
      <c r="C436" t="s">
        <v>80</v>
      </c>
      <c r="D436" t="s">
        <v>109</v>
      </c>
      <c r="E436" t="s">
        <v>1534</v>
      </c>
      <c r="F436" t="s">
        <v>3677</v>
      </c>
      <c r="G436" t="s">
        <v>33</v>
      </c>
      <c r="H436" s="1">
        <v>44580</v>
      </c>
      <c r="I436">
        <v>1400</v>
      </c>
      <c r="J436" t="s">
        <v>3678</v>
      </c>
      <c r="K436" t="s">
        <v>825</v>
      </c>
      <c r="L436" t="s">
        <v>3679</v>
      </c>
      <c r="M436" t="s">
        <v>3680</v>
      </c>
      <c r="N436" t="s">
        <v>39</v>
      </c>
      <c r="O436">
        <v>17</v>
      </c>
      <c r="P436" t="s">
        <v>73</v>
      </c>
      <c r="Q436" t="s">
        <v>58</v>
      </c>
      <c r="R436" t="s">
        <v>3681</v>
      </c>
      <c r="S436" s="1">
        <v>45606</v>
      </c>
      <c r="T436" t="s">
        <v>165</v>
      </c>
      <c r="U436" t="s">
        <v>3682</v>
      </c>
      <c r="V436" t="s">
        <v>3683</v>
      </c>
      <c r="W436" t="s">
        <v>1249</v>
      </c>
      <c r="X436">
        <v>788</v>
      </c>
      <c r="Y436">
        <v>7</v>
      </c>
      <c r="Z436">
        <v>2206.4</v>
      </c>
      <c r="AA436" t="s">
        <v>3680</v>
      </c>
      <c r="AB436" t="s">
        <v>3680</v>
      </c>
      <c r="AC436">
        <v>10</v>
      </c>
      <c r="AE436" t="s">
        <v>37</v>
      </c>
      <c r="AF436" t="s">
        <v>37</v>
      </c>
      <c r="AG436" t="s">
        <v>3680</v>
      </c>
    </row>
    <row r="437" spans="1:33" x14ac:dyDescent="0.3">
      <c r="A437" t="s">
        <v>93</v>
      </c>
      <c r="B437" t="s">
        <v>558</v>
      </c>
      <c r="C437" t="s">
        <v>29</v>
      </c>
      <c r="D437" t="s">
        <v>370</v>
      </c>
      <c r="E437" t="s">
        <v>1560</v>
      </c>
      <c r="F437" t="s">
        <v>3684</v>
      </c>
      <c r="G437" t="s">
        <v>33</v>
      </c>
      <c r="H437" s="1">
        <v>43833</v>
      </c>
      <c r="I437">
        <v>1100</v>
      </c>
      <c r="J437" t="s">
        <v>3685</v>
      </c>
      <c r="K437" t="s">
        <v>2433</v>
      </c>
      <c r="L437" t="s">
        <v>3686</v>
      </c>
      <c r="M437" t="s">
        <v>3687</v>
      </c>
      <c r="N437" t="s">
        <v>57</v>
      </c>
      <c r="O437">
        <v>19</v>
      </c>
      <c r="P437" t="s">
        <v>40</v>
      </c>
      <c r="Q437" t="s">
        <v>101</v>
      </c>
      <c r="R437" t="s">
        <v>3688</v>
      </c>
      <c r="S437" s="1">
        <v>45359</v>
      </c>
      <c r="T437" t="s">
        <v>258</v>
      </c>
      <c r="U437" t="s">
        <v>3689</v>
      </c>
      <c r="V437" t="s">
        <v>3690</v>
      </c>
      <c r="W437" t="s">
        <v>3691</v>
      </c>
      <c r="X437">
        <v>1023</v>
      </c>
      <c r="Y437">
        <v>2</v>
      </c>
      <c r="Z437">
        <v>818.40000000000009</v>
      </c>
      <c r="AA437" t="s">
        <v>3687</v>
      </c>
      <c r="AB437" t="s">
        <v>3687</v>
      </c>
      <c r="AC437">
        <v>10</v>
      </c>
      <c r="AE437" t="s">
        <v>37</v>
      </c>
      <c r="AF437" t="s">
        <v>37</v>
      </c>
      <c r="AG437" t="s">
        <v>3687</v>
      </c>
    </row>
    <row r="438" spans="1:33" x14ac:dyDescent="0.3">
      <c r="A438" t="s">
        <v>107</v>
      </c>
      <c r="B438" t="s">
        <v>79</v>
      </c>
      <c r="C438" t="s">
        <v>49</v>
      </c>
      <c r="D438" t="s">
        <v>146</v>
      </c>
      <c r="E438" t="s">
        <v>441</v>
      </c>
      <c r="F438" t="s">
        <v>3692</v>
      </c>
      <c r="G438" t="s">
        <v>96</v>
      </c>
      <c r="H438" s="1">
        <v>45297</v>
      </c>
      <c r="I438">
        <v>1000</v>
      </c>
      <c r="J438" t="s">
        <v>3693</v>
      </c>
      <c r="K438" t="s">
        <v>950</v>
      </c>
      <c r="L438" t="s">
        <v>3694</v>
      </c>
      <c r="M438" t="s">
        <v>3695</v>
      </c>
      <c r="N438" t="s">
        <v>116</v>
      </c>
      <c r="O438">
        <v>15</v>
      </c>
      <c r="P438" t="s">
        <v>73</v>
      </c>
      <c r="Q438" t="s">
        <v>41</v>
      </c>
      <c r="R438" t="s">
        <v>3696</v>
      </c>
      <c r="S438" s="1">
        <v>45626</v>
      </c>
      <c r="T438" t="s">
        <v>165</v>
      </c>
      <c r="U438" t="s">
        <v>3697</v>
      </c>
      <c r="V438" t="s">
        <v>3698</v>
      </c>
      <c r="W438" t="s">
        <v>2671</v>
      </c>
      <c r="X438">
        <v>2677</v>
      </c>
      <c r="Y438">
        <v>3</v>
      </c>
      <c r="Z438">
        <v>3212.4</v>
      </c>
      <c r="AA438" t="s">
        <v>3695</v>
      </c>
      <c r="AB438" t="s">
        <v>3695</v>
      </c>
      <c r="AC438">
        <v>10</v>
      </c>
      <c r="AE438" t="s">
        <v>37</v>
      </c>
      <c r="AF438" t="s">
        <v>37</v>
      </c>
      <c r="AG438" t="s">
        <v>3695</v>
      </c>
    </row>
    <row r="439" spans="1:33" x14ac:dyDescent="0.3">
      <c r="A439" t="s">
        <v>47</v>
      </c>
      <c r="B439" t="s">
        <v>293</v>
      </c>
      <c r="C439" t="s">
        <v>80</v>
      </c>
      <c r="D439" t="s">
        <v>30</v>
      </c>
      <c r="E439" t="s">
        <v>632</v>
      </c>
      <c r="F439" t="s">
        <v>3699</v>
      </c>
      <c r="G439" t="s">
        <v>96</v>
      </c>
      <c r="H439" s="1">
        <v>44560</v>
      </c>
      <c r="I439">
        <v>1400</v>
      </c>
      <c r="J439" t="s">
        <v>3700</v>
      </c>
      <c r="K439" t="s">
        <v>1796</v>
      </c>
      <c r="L439" t="s">
        <v>3701</v>
      </c>
      <c r="M439" t="s">
        <v>3702</v>
      </c>
      <c r="N439" t="s">
        <v>57</v>
      </c>
      <c r="O439">
        <v>16</v>
      </c>
      <c r="P439" t="s">
        <v>40</v>
      </c>
      <c r="Q439" t="s">
        <v>41</v>
      </c>
      <c r="R439" t="s">
        <v>3703</v>
      </c>
      <c r="S439" s="1">
        <v>45578</v>
      </c>
      <c r="T439" t="s">
        <v>177</v>
      </c>
      <c r="U439" t="s">
        <v>3704</v>
      </c>
      <c r="V439" t="s">
        <v>3705</v>
      </c>
      <c r="W439" t="s">
        <v>1340</v>
      </c>
      <c r="X439">
        <v>2824</v>
      </c>
      <c r="Y439">
        <v>4</v>
      </c>
      <c r="Z439">
        <v>4518.4000000000015</v>
      </c>
      <c r="AA439" t="s">
        <v>3702</v>
      </c>
      <c r="AB439" t="s">
        <v>3702</v>
      </c>
      <c r="AC439">
        <v>10</v>
      </c>
      <c r="AE439" t="s">
        <v>37</v>
      </c>
      <c r="AF439" t="s">
        <v>37</v>
      </c>
      <c r="AG439" t="s">
        <v>3702</v>
      </c>
    </row>
    <row r="440" spans="1:33" x14ac:dyDescent="0.3">
      <c r="A440" t="s">
        <v>181</v>
      </c>
      <c r="B440" t="s">
        <v>157</v>
      </c>
      <c r="C440" t="s">
        <v>29</v>
      </c>
      <c r="D440" t="s">
        <v>219</v>
      </c>
      <c r="E440" t="s">
        <v>2408</v>
      </c>
      <c r="F440" t="s">
        <v>3706</v>
      </c>
      <c r="G440" t="s">
        <v>33</v>
      </c>
      <c r="H440" s="1">
        <v>44749</v>
      </c>
      <c r="I440">
        <v>1100</v>
      </c>
      <c r="J440" t="s">
        <v>3707</v>
      </c>
      <c r="K440" t="s">
        <v>340</v>
      </c>
      <c r="L440" t="s">
        <v>3708</v>
      </c>
      <c r="M440" t="s">
        <v>3709</v>
      </c>
      <c r="N440" t="s">
        <v>57</v>
      </c>
      <c r="O440">
        <v>17</v>
      </c>
      <c r="P440" t="s">
        <v>40</v>
      </c>
      <c r="Q440" t="s">
        <v>74</v>
      </c>
      <c r="R440" t="s">
        <v>3710</v>
      </c>
      <c r="S440" s="1">
        <v>45328</v>
      </c>
      <c r="T440" t="s">
        <v>321</v>
      </c>
      <c r="U440" t="s">
        <v>3711</v>
      </c>
      <c r="V440" t="s">
        <v>3712</v>
      </c>
      <c r="W440" t="s">
        <v>3713</v>
      </c>
      <c r="X440">
        <v>1722</v>
      </c>
      <c r="Y440">
        <v>1</v>
      </c>
      <c r="Z440">
        <v>688.80000000000007</v>
      </c>
      <c r="AA440" t="s">
        <v>3709</v>
      </c>
      <c r="AB440" t="s">
        <v>3709</v>
      </c>
      <c r="AC440">
        <v>10</v>
      </c>
      <c r="AE440" t="s">
        <v>37</v>
      </c>
      <c r="AF440" t="s">
        <v>37</v>
      </c>
      <c r="AG440" t="s">
        <v>3709</v>
      </c>
    </row>
    <row r="441" spans="1:33" x14ac:dyDescent="0.3">
      <c r="A441" t="s">
        <v>107</v>
      </c>
      <c r="B441" t="s">
        <v>985</v>
      </c>
      <c r="C441" t="s">
        <v>80</v>
      </c>
      <c r="D441" t="s">
        <v>219</v>
      </c>
      <c r="E441" t="s">
        <v>894</v>
      </c>
      <c r="F441" t="s">
        <v>3714</v>
      </c>
      <c r="G441" t="s">
        <v>33</v>
      </c>
      <c r="H441" s="1">
        <v>45222</v>
      </c>
      <c r="I441">
        <v>1400</v>
      </c>
      <c r="J441" t="s">
        <v>3715</v>
      </c>
      <c r="K441" t="s">
        <v>307</v>
      </c>
      <c r="L441" t="s">
        <v>3716</v>
      </c>
      <c r="M441" t="s">
        <v>3717</v>
      </c>
      <c r="N441" t="s">
        <v>116</v>
      </c>
      <c r="O441">
        <v>8</v>
      </c>
      <c r="P441" t="s">
        <v>40</v>
      </c>
      <c r="Q441" t="s">
        <v>58</v>
      </c>
      <c r="R441" t="s">
        <v>3718</v>
      </c>
      <c r="S441" s="1">
        <v>45392</v>
      </c>
      <c r="T441" t="s">
        <v>60</v>
      </c>
      <c r="U441" t="s">
        <v>3719</v>
      </c>
      <c r="V441" t="s">
        <v>3720</v>
      </c>
      <c r="W441" t="s">
        <v>1492</v>
      </c>
      <c r="X441">
        <v>1906</v>
      </c>
      <c r="Y441">
        <v>8</v>
      </c>
      <c r="Z441">
        <v>6099.2000000000007</v>
      </c>
      <c r="AA441" t="s">
        <v>3717</v>
      </c>
      <c r="AB441" t="s">
        <v>3717</v>
      </c>
      <c r="AC441">
        <v>10</v>
      </c>
      <c r="AE441" t="s">
        <v>37</v>
      </c>
      <c r="AF441" t="s">
        <v>37</v>
      </c>
      <c r="AG441" t="s">
        <v>3717</v>
      </c>
    </row>
    <row r="442" spans="1:33" x14ac:dyDescent="0.3">
      <c r="A442" t="s">
        <v>181</v>
      </c>
      <c r="B442" t="s">
        <v>262</v>
      </c>
      <c r="C442" t="s">
        <v>80</v>
      </c>
      <c r="D442" t="s">
        <v>65</v>
      </c>
      <c r="E442" t="s">
        <v>713</v>
      </c>
      <c r="F442" t="s">
        <v>3721</v>
      </c>
      <c r="G442" t="s">
        <v>96</v>
      </c>
      <c r="H442" s="1">
        <v>44636</v>
      </c>
      <c r="I442">
        <v>1200</v>
      </c>
      <c r="J442" t="s">
        <v>3722</v>
      </c>
      <c r="K442" t="s">
        <v>233</v>
      </c>
      <c r="L442" t="s">
        <v>3723</v>
      </c>
      <c r="M442" t="s">
        <v>3724</v>
      </c>
      <c r="N442" t="s">
        <v>72</v>
      </c>
      <c r="O442">
        <v>8</v>
      </c>
      <c r="P442" t="s">
        <v>73</v>
      </c>
      <c r="Q442" t="s">
        <v>58</v>
      </c>
      <c r="R442" t="s">
        <v>3725</v>
      </c>
      <c r="S442" s="1">
        <v>45318</v>
      </c>
      <c r="T442" t="s">
        <v>141</v>
      </c>
      <c r="U442" t="s">
        <v>3726</v>
      </c>
      <c r="V442" t="s">
        <v>3727</v>
      </c>
      <c r="W442" t="s">
        <v>3728</v>
      </c>
      <c r="X442">
        <v>2756</v>
      </c>
      <c r="Y442">
        <v>7</v>
      </c>
      <c r="Z442">
        <v>7716.8</v>
      </c>
      <c r="AA442" t="s">
        <v>3724</v>
      </c>
      <c r="AB442" t="s">
        <v>3724</v>
      </c>
      <c r="AC442">
        <v>10</v>
      </c>
      <c r="AE442" t="s">
        <v>37</v>
      </c>
      <c r="AF442" t="s">
        <v>37</v>
      </c>
      <c r="AG442" t="s">
        <v>3724</v>
      </c>
    </row>
    <row r="443" spans="1:33" x14ac:dyDescent="0.3">
      <c r="A443" t="s">
        <v>336</v>
      </c>
      <c r="B443" t="s">
        <v>450</v>
      </c>
      <c r="C443" t="s">
        <v>80</v>
      </c>
      <c r="D443" t="s">
        <v>219</v>
      </c>
      <c r="E443" t="s">
        <v>632</v>
      </c>
      <c r="F443" t="s">
        <v>3729</v>
      </c>
      <c r="G443" t="s">
        <v>33</v>
      </c>
      <c r="H443" s="1">
        <v>44424</v>
      </c>
      <c r="I443">
        <v>1300</v>
      </c>
      <c r="J443" t="s">
        <v>3730</v>
      </c>
      <c r="K443" t="s">
        <v>254</v>
      </c>
      <c r="L443" t="s">
        <v>3731</v>
      </c>
      <c r="M443" t="s">
        <v>3732</v>
      </c>
      <c r="N443" t="s">
        <v>39</v>
      </c>
      <c r="O443">
        <v>9</v>
      </c>
      <c r="P443" t="s">
        <v>40</v>
      </c>
      <c r="Q443" t="s">
        <v>41</v>
      </c>
      <c r="R443" t="s">
        <v>3733</v>
      </c>
      <c r="S443" s="1">
        <v>45374</v>
      </c>
      <c r="T443" t="s">
        <v>258</v>
      </c>
      <c r="U443" t="s">
        <v>3734</v>
      </c>
      <c r="V443" t="s">
        <v>3735</v>
      </c>
      <c r="W443" t="s">
        <v>3736</v>
      </c>
      <c r="X443">
        <v>1489</v>
      </c>
      <c r="Y443">
        <v>5</v>
      </c>
      <c r="Z443">
        <v>2978</v>
      </c>
      <c r="AA443" t="s">
        <v>3732</v>
      </c>
      <c r="AB443" t="s">
        <v>3732</v>
      </c>
      <c r="AC443">
        <v>10</v>
      </c>
      <c r="AD443" t="s">
        <v>87</v>
      </c>
      <c r="AF443" t="s">
        <v>87</v>
      </c>
      <c r="AG443" t="s">
        <v>3732</v>
      </c>
    </row>
    <row r="444" spans="1:33" x14ac:dyDescent="0.3">
      <c r="A444" t="s">
        <v>121</v>
      </c>
      <c r="B444" t="s">
        <v>500</v>
      </c>
      <c r="C444" t="s">
        <v>29</v>
      </c>
      <c r="D444" t="s">
        <v>219</v>
      </c>
      <c r="E444" t="s">
        <v>326</v>
      </c>
      <c r="F444" t="s">
        <v>3737</v>
      </c>
      <c r="G444" t="s">
        <v>96</v>
      </c>
      <c r="H444" s="1">
        <v>45485</v>
      </c>
      <c r="I444">
        <v>1100</v>
      </c>
      <c r="J444" t="s">
        <v>2787</v>
      </c>
      <c r="K444" t="s">
        <v>286</v>
      </c>
      <c r="L444" t="s">
        <v>3738</v>
      </c>
      <c r="M444" t="s">
        <v>3739</v>
      </c>
      <c r="N444" t="s">
        <v>72</v>
      </c>
      <c r="O444">
        <v>4</v>
      </c>
      <c r="P444" t="s">
        <v>73</v>
      </c>
      <c r="Q444" t="s">
        <v>101</v>
      </c>
      <c r="R444" t="s">
        <v>3740</v>
      </c>
      <c r="S444" s="1">
        <v>45413</v>
      </c>
      <c r="T444" t="s">
        <v>129</v>
      </c>
      <c r="U444" t="s">
        <v>3741</v>
      </c>
      <c r="V444" t="s">
        <v>3742</v>
      </c>
      <c r="W444" t="s">
        <v>631</v>
      </c>
      <c r="X444">
        <v>2406</v>
      </c>
      <c r="Y444">
        <v>2</v>
      </c>
      <c r="Z444">
        <v>1924.8000000000002</v>
      </c>
      <c r="AA444" t="s">
        <v>3739</v>
      </c>
      <c r="AB444" t="s">
        <v>3739</v>
      </c>
      <c r="AC444">
        <v>10</v>
      </c>
      <c r="AD444" t="s">
        <v>87</v>
      </c>
      <c r="AF444" t="s">
        <v>87</v>
      </c>
      <c r="AG444" t="s">
        <v>3739</v>
      </c>
    </row>
    <row r="445" spans="1:33" x14ac:dyDescent="0.3">
      <c r="A445" t="s">
        <v>93</v>
      </c>
      <c r="B445" t="s">
        <v>169</v>
      </c>
      <c r="C445" t="s">
        <v>49</v>
      </c>
      <c r="D445" t="s">
        <v>219</v>
      </c>
      <c r="E445" t="s">
        <v>2215</v>
      </c>
      <c r="F445" t="s">
        <v>3743</v>
      </c>
      <c r="G445" t="s">
        <v>96</v>
      </c>
      <c r="H445" s="1">
        <v>44936</v>
      </c>
      <c r="I445">
        <v>1000</v>
      </c>
      <c r="J445" t="s">
        <v>3744</v>
      </c>
      <c r="K445" t="s">
        <v>150</v>
      </c>
      <c r="L445" t="s">
        <v>3745</v>
      </c>
      <c r="M445" t="s">
        <v>3746</v>
      </c>
      <c r="N445" t="s">
        <v>116</v>
      </c>
      <c r="O445">
        <v>9</v>
      </c>
      <c r="P445" t="s">
        <v>73</v>
      </c>
      <c r="Q445" t="s">
        <v>58</v>
      </c>
      <c r="R445" t="s">
        <v>3747</v>
      </c>
      <c r="S445" s="1">
        <v>45311</v>
      </c>
      <c r="T445" t="s">
        <v>141</v>
      </c>
      <c r="U445" t="s">
        <v>3748</v>
      </c>
      <c r="V445" t="s">
        <v>3749</v>
      </c>
      <c r="W445" t="s">
        <v>1933</v>
      </c>
      <c r="X445">
        <v>1676</v>
      </c>
      <c r="Y445">
        <v>6</v>
      </c>
      <c r="Z445">
        <v>4022.4</v>
      </c>
      <c r="AA445" t="s">
        <v>3746</v>
      </c>
      <c r="AB445" t="s">
        <v>3746</v>
      </c>
      <c r="AC445">
        <v>10</v>
      </c>
      <c r="AE445" t="s">
        <v>37</v>
      </c>
      <c r="AF445" t="s">
        <v>37</v>
      </c>
      <c r="AG445" t="s">
        <v>3746</v>
      </c>
    </row>
    <row r="446" spans="1:33" x14ac:dyDescent="0.3">
      <c r="A446" t="s">
        <v>336</v>
      </c>
      <c r="B446" t="s">
        <v>108</v>
      </c>
      <c r="C446" t="s">
        <v>80</v>
      </c>
      <c r="D446" t="s">
        <v>30</v>
      </c>
      <c r="E446" t="s">
        <v>1365</v>
      </c>
      <c r="F446" t="s">
        <v>3750</v>
      </c>
      <c r="G446" t="s">
        <v>33</v>
      </c>
      <c r="H446" s="1">
        <v>45083</v>
      </c>
      <c r="I446">
        <v>950</v>
      </c>
      <c r="J446" t="s">
        <v>3751</v>
      </c>
      <c r="K446" t="s">
        <v>350</v>
      </c>
      <c r="L446" t="s">
        <v>3752</v>
      </c>
      <c r="M446" t="s">
        <v>3753</v>
      </c>
      <c r="N446" t="s">
        <v>116</v>
      </c>
      <c r="O446">
        <v>9</v>
      </c>
      <c r="P446" t="s">
        <v>73</v>
      </c>
      <c r="Q446" t="s">
        <v>101</v>
      </c>
      <c r="R446" t="s">
        <v>3754</v>
      </c>
      <c r="S446" s="1">
        <v>45628</v>
      </c>
      <c r="T446" t="s">
        <v>365</v>
      </c>
      <c r="U446" t="s">
        <v>3755</v>
      </c>
      <c r="V446" t="s">
        <v>3756</v>
      </c>
      <c r="W446" t="s">
        <v>3757</v>
      </c>
      <c r="X446">
        <v>2994</v>
      </c>
      <c r="Y446">
        <v>1</v>
      </c>
      <c r="Z446">
        <v>1197.6000000000001</v>
      </c>
      <c r="AA446" t="s">
        <v>3753</v>
      </c>
      <c r="AB446" t="s">
        <v>3753</v>
      </c>
      <c r="AC446">
        <v>10</v>
      </c>
      <c r="AE446" t="s">
        <v>37</v>
      </c>
      <c r="AF446" t="s">
        <v>37</v>
      </c>
      <c r="AG446" t="s">
        <v>3753</v>
      </c>
    </row>
    <row r="447" spans="1:33" x14ac:dyDescent="0.3">
      <c r="A447" t="s">
        <v>133</v>
      </c>
      <c r="B447" t="s">
        <v>240</v>
      </c>
      <c r="C447" t="s">
        <v>80</v>
      </c>
      <c r="D447" t="s">
        <v>109</v>
      </c>
      <c r="E447" t="s">
        <v>1168</v>
      </c>
      <c r="F447" t="s">
        <v>3758</v>
      </c>
      <c r="G447" t="s">
        <v>96</v>
      </c>
      <c r="H447" s="1">
        <v>44170</v>
      </c>
      <c r="I447">
        <v>1100</v>
      </c>
      <c r="J447" t="s">
        <v>3759</v>
      </c>
      <c r="K447" t="s">
        <v>113</v>
      </c>
      <c r="L447" t="s">
        <v>3760</v>
      </c>
      <c r="M447" t="s">
        <v>3761</v>
      </c>
      <c r="N447" t="s">
        <v>72</v>
      </c>
      <c r="O447">
        <v>17</v>
      </c>
      <c r="P447" t="s">
        <v>40</v>
      </c>
      <c r="Q447" t="s">
        <v>74</v>
      </c>
      <c r="R447" t="s">
        <v>3762</v>
      </c>
      <c r="S447" s="1">
        <v>45438</v>
      </c>
      <c r="T447" t="s">
        <v>129</v>
      </c>
      <c r="U447" t="s">
        <v>3763</v>
      </c>
      <c r="V447" t="s">
        <v>3764</v>
      </c>
      <c r="W447" t="s">
        <v>2407</v>
      </c>
      <c r="X447">
        <v>2833</v>
      </c>
      <c r="Y447">
        <v>5</v>
      </c>
      <c r="Z447">
        <v>5666</v>
      </c>
      <c r="AA447" t="s">
        <v>3761</v>
      </c>
      <c r="AB447" t="s">
        <v>3761</v>
      </c>
      <c r="AC447">
        <v>11</v>
      </c>
      <c r="AE447" t="s">
        <v>37</v>
      </c>
      <c r="AF447" t="s">
        <v>37</v>
      </c>
      <c r="AG447" t="s">
        <v>3761</v>
      </c>
    </row>
    <row r="448" spans="1:33" x14ac:dyDescent="0.3">
      <c r="A448" t="s">
        <v>336</v>
      </c>
      <c r="B448" t="s">
        <v>470</v>
      </c>
      <c r="C448" t="s">
        <v>80</v>
      </c>
      <c r="D448" t="s">
        <v>370</v>
      </c>
      <c r="E448" t="s">
        <v>441</v>
      </c>
      <c r="F448" t="s">
        <v>3765</v>
      </c>
      <c r="G448" t="s">
        <v>33</v>
      </c>
      <c r="H448" s="1">
        <v>45297</v>
      </c>
      <c r="I448">
        <v>1400</v>
      </c>
      <c r="J448" t="s">
        <v>3766</v>
      </c>
      <c r="K448" t="s">
        <v>897</v>
      </c>
      <c r="L448" t="s">
        <v>3767</v>
      </c>
      <c r="M448" t="s">
        <v>3768</v>
      </c>
      <c r="N448" t="s">
        <v>72</v>
      </c>
      <c r="O448">
        <v>6</v>
      </c>
      <c r="P448" t="s">
        <v>40</v>
      </c>
      <c r="Q448" t="s">
        <v>58</v>
      </c>
      <c r="R448" t="s">
        <v>3769</v>
      </c>
      <c r="S448" s="1">
        <v>45465</v>
      </c>
      <c r="T448" t="s">
        <v>43</v>
      </c>
      <c r="U448" t="s">
        <v>3770</v>
      </c>
      <c r="V448" t="s">
        <v>3771</v>
      </c>
      <c r="W448" t="s">
        <v>3772</v>
      </c>
      <c r="X448">
        <v>1202</v>
      </c>
      <c r="Y448">
        <v>3</v>
      </c>
      <c r="Z448">
        <v>1442.4</v>
      </c>
      <c r="AA448" t="s">
        <v>3768</v>
      </c>
      <c r="AB448" t="s">
        <v>3768</v>
      </c>
      <c r="AC448">
        <v>10</v>
      </c>
      <c r="AE448" t="s">
        <v>37</v>
      </c>
      <c r="AF448" t="s">
        <v>37</v>
      </c>
      <c r="AG448" t="s">
        <v>3768</v>
      </c>
    </row>
    <row r="449" spans="1:33" x14ac:dyDescent="0.3">
      <c r="A449" t="s">
        <v>181</v>
      </c>
      <c r="B449" t="s">
        <v>568</v>
      </c>
      <c r="C449" t="s">
        <v>29</v>
      </c>
      <c r="D449" t="s">
        <v>30</v>
      </c>
      <c r="E449" t="s">
        <v>1365</v>
      </c>
      <c r="F449" t="s">
        <v>3773</v>
      </c>
      <c r="G449" t="s">
        <v>96</v>
      </c>
      <c r="H449" s="1">
        <v>44323</v>
      </c>
      <c r="I449">
        <v>950</v>
      </c>
      <c r="J449" t="s">
        <v>3774</v>
      </c>
      <c r="K449" t="s">
        <v>54</v>
      </c>
      <c r="L449" t="s">
        <v>3775</v>
      </c>
      <c r="M449" t="s">
        <v>3776</v>
      </c>
      <c r="N449" t="s">
        <v>72</v>
      </c>
      <c r="O449">
        <v>8</v>
      </c>
      <c r="P449" t="s">
        <v>40</v>
      </c>
      <c r="Q449" t="s">
        <v>74</v>
      </c>
      <c r="R449" t="s">
        <v>3777</v>
      </c>
      <c r="S449" s="1">
        <v>45585</v>
      </c>
      <c r="T449" t="s">
        <v>177</v>
      </c>
      <c r="U449" t="s">
        <v>3778</v>
      </c>
      <c r="V449" t="s">
        <v>3779</v>
      </c>
      <c r="W449" t="s">
        <v>3780</v>
      </c>
      <c r="X449">
        <v>2941</v>
      </c>
      <c r="Y449">
        <v>7</v>
      </c>
      <c r="Z449">
        <v>8234.8000000000011</v>
      </c>
      <c r="AA449" t="s">
        <v>3776</v>
      </c>
      <c r="AB449" t="s">
        <v>3776</v>
      </c>
      <c r="AC449">
        <v>10</v>
      </c>
      <c r="AD449" t="s">
        <v>87</v>
      </c>
      <c r="AF449" t="s">
        <v>87</v>
      </c>
      <c r="AG449" t="s">
        <v>3776</v>
      </c>
    </row>
    <row r="450" spans="1:33" x14ac:dyDescent="0.3">
      <c r="A450" t="s">
        <v>121</v>
      </c>
      <c r="B450" t="s">
        <v>1023</v>
      </c>
      <c r="C450" t="s">
        <v>29</v>
      </c>
      <c r="D450" t="s">
        <v>65</v>
      </c>
      <c r="E450" t="s">
        <v>1543</v>
      </c>
      <c r="F450" t="s">
        <v>3781</v>
      </c>
      <c r="G450" t="s">
        <v>33</v>
      </c>
      <c r="H450" s="1">
        <v>44787</v>
      </c>
      <c r="I450">
        <v>1300</v>
      </c>
      <c r="J450" t="s">
        <v>3782</v>
      </c>
      <c r="K450" t="s">
        <v>1821</v>
      </c>
      <c r="L450" t="s">
        <v>3783</v>
      </c>
      <c r="M450" t="s">
        <v>3784</v>
      </c>
      <c r="N450" t="s">
        <v>57</v>
      </c>
      <c r="O450">
        <v>4</v>
      </c>
      <c r="P450" t="s">
        <v>73</v>
      </c>
      <c r="Q450" t="s">
        <v>41</v>
      </c>
      <c r="R450" t="s">
        <v>3785</v>
      </c>
      <c r="S450" s="1">
        <v>45307</v>
      </c>
      <c r="T450" t="s">
        <v>141</v>
      </c>
      <c r="U450" t="s">
        <v>3786</v>
      </c>
      <c r="V450" t="s">
        <v>3787</v>
      </c>
      <c r="W450" t="s">
        <v>3788</v>
      </c>
      <c r="X450">
        <v>2503</v>
      </c>
      <c r="Y450">
        <v>8</v>
      </c>
      <c r="Z450">
        <v>8009.6</v>
      </c>
      <c r="AA450" t="s">
        <v>3784</v>
      </c>
      <c r="AB450" t="s">
        <v>3784</v>
      </c>
      <c r="AC450">
        <v>10</v>
      </c>
      <c r="AD450" t="s">
        <v>87</v>
      </c>
      <c r="AF450" t="s">
        <v>87</v>
      </c>
      <c r="AG450" t="s">
        <v>3784</v>
      </c>
    </row>
    <row r="451" spans="1:33" x14ac:dyDescent="0.3">
      <c r="A451" t="s">
        <v>133</v>
      </c>
      <c r="B451" t="s">
        <v>205</v>
      </c>
      <c r="C451" t="s">
        <v>80</v>
      </c>
      <c r="D451" t="s">
        <v>30</v>
      </c>
      <c r="E451" t="s">
        <v>1441</v>
      </c>
      <c r="F451" t="s">
        <v>3789</v>
      </c>
      <c r="G451" t="s">
        <v>33</v>
      </c>
      <c r="H451" s="1">
        <v>43990</v>
      </c>
      <c r="I451">
        <v>1400</v>
      </c>
      <c r="J451" t="s">
        <v>3790</v>
      </c>
      <c r="K451" t="s">
        <v>1796</v>
      </c>
      <c r="L451" t="s">
        <v>3791</v>
      </c>
      <c r="M451" t="s">
        <v>3792</v>
      </c>
      <c r="N451" t="s">
        <v>39</v>
      </c>
      <c r="O451">
        <v>18</v>
      </c>
      <c r="P451" t="s">
        <v>40</v>
      </c>
      <c r="Q451" t="s">
        <v>101</v>
      </c>
      <c r="R451" t="s">
        <v>3793</v>
      </c>
      <c r="S451" s="1">
        <v>45369</v>
      </c>
      <c r="T451" t="s">
        <v>258</v>
      </c>
      <c r="U451" t="s">
        <v>3794</v>
      </c>
      <c r="V451" t="s">
        <v>3795</v>
      </c>
      <c r="W451" t="s">
        <v>3547</v>
      </c>
      <c r="X451">
        <v>2859</v>
      </c>
      <c r="Y451">
        <v>1</v>
      </c>
      <c r="Z451">
        <v>1143.6000000000001</v>
      </c>
      <c r="AA451" t="s">
        <v>3792</v>
      </c>
      <c r="AB451" t="s">
        <v>3792</v>
      </c>
      <c r="AC451">
        <v>10</v>
      </c>
      <c r="AD451" t="s">
        <v>87</v>
      </c>
      <c r="AF451" t="s">
        <v>87</v>
      </c>
      <c r="AG451" t="s">
        <v>3792</v>
      </c>
    </row>
    <row r="452" spans="1:33" x14ac:dyDescent="0.3">
      <c r="A452" t="s">
        <v>107</v>
      </c>
      <c r="B452" t="s">
        <v>193</v>
      </c>
      <c r="C452" t="s">
        <v>29</v>
      </c>
      <c r="D452" t="s">
        <v>50</v>
      </c>
      <c r="E452" t="s">
        <v>540</v>
      </c>
      <c r="F452" t="s">
        <v>3796</v>
      </c>
      <c r="G452" t="s">
        <v>33</v>
      </c>
      <c r="H452" s="1">
        <v>45322</v>
      </c>
      <c r="I452">
        <v>1300</v>
      </c>
      <c r="J452" t="s">
        <v>3797</v>
      </c>
      <c r="K452" t="s">
        <v>923</v>
      </c>
      <c r="L452" t="s">
        <v>3798</v>
      </c>
      <c r="M452" t="s">
        <v>3799</v>
      </c>
      <c r="N452" t="s">
        <v>116</v>
      </c>
      <c r="O452">
        <v>14</v>
      </c>
      <c r="P452" t="s">
        <v>40</v>
      </c>
      <c r="Q452" t="s">
        <v>58</v>
      </c>
      <c r="R452" t="s">
        <v>3800</v>
      </c>
      <c r="S452" s="1">
        <v>45317</v>
      </c>
      <c r="T452" t="s">
        <v>141</v>
      </c>
      <c r="U452" t="s">
        <v>3801</v>
      </c>
      <c r="V452" t="s">
        <v>3802</v>
      </c>
      <c r="W452" t="s">
        <v>2709</v>
      </c>
      <c r="X452">
        <v>1465</v>
      </c>
      <c r="Y452">
        <v>6</v>
      </c>
      <c r="Z452">
        <v>3516</v>
      </c>
      <c r="AA452" t="s">
        <v>3799</v>
      </c>
      <c r="AB452" t="s">
        <v>3799</v>
      </c>
      <c r="AC452">
        <v>10</v>
      </c>
      <c r="AD452" t="s">
        <v>87</v>
      </c>
      <c r="AF452" t="s">
        <v>87</v>
      </c>
      <c r="AG452" t="s">
        <v>3799</v>
      </c>
    </row>
    <row r="453" spans="1:33" x14ac:dyDescent="0.3">
      <c r="A453" t="s">
        <v>27</v>
      </c>
      <c r="B453" t="s">
        <v>380</v>
      </c>
      <c r="C453" t="s">
        <v>49</v>
      </c>
      <c r="D453" t="s">
        <v>370</v>
      </c>
      <c r="E453" t="s">
        <v>242</v>
      </c>
      <c r="F453" t="s">
        <v>3803</v>
      </c>
      <c r="G453" t="s">
        <v>96</v>
      </c>
      <c r="H453" s="1">
        <v>44835</v>
      </c>
      <c r="I453">
        <v>1200</v>
      </c>
      <c r="J453" t="s">
        <v>3804</v>
      </c>
      <c r="K453" t="s">
        <v>1418</v>
      </c>
      <c r="L453" t="s">
        <v>3805</v>
      </c>
      <c r="M453" t="s">
        <v>3806</v>
      </c>
      <c r="N453" t="s">
        <v>39</v>
      </c>
      <c r="O453">
        <v>20</v>
      </c>
      <c r="P453" t="s">
        <v>40</v>
      </c>
      <c r="Q453" t="s">
        <v>74</v>
      </c>
      <c r="R453" t="s">
        <v>3807</v>
      </c>
      <c r="S453" s="1">
        <v>45553</v>
      </c>
      <c r="T453" t="s">
        <v>214</v>
      </c>
      <c r="U453" t="s">
        <v>3808</v>
      </c>
      <c r="V453" t="s">
        <v>3809</v>
      </c>
      <c r="W453" t="s">
        <v>3810</v>
      </c>
      <c r="X453">
        <v>2612</v>
      </c>
      <c r="Y453">
        <v>1</v>
      </c>
      <c r="Z453">
        <v>1044.8</v>
      </c>
      <c r="AA453" t="s">
        <v>3806</v>
      </c>
      <c r="AB453" t="s">
        <v>3806</v>
      </c>
      <c r="AC453">
        <v>10</v>
      </c>
      <c r="AE453" t="s">
        <v>37</v>
      </c>
      <c r="AF453" t="s">
        <v>37</v>
      </c>
      <c r="AG453" t="s">
        <v>3806</v>
      </c>
    </row>
    <row r="454" spans="1:33" x14ac:dyDescent="0.3">
      <c r="A454" t="s">
        <v>47</v>
      </c>
      <c r="B454" t="s">
        <v>48</v>
      </c>
      <c r="C454" t="s">
        <v>29</v>
      </c>
      <c r="D454" t="s">
        <v>65</v>
      </c>
      <c r="E454" t="s">
        <v>1608</v>
      </c>
      <c r="F454" t="s">
        <v>3811</v>
      </c>
      <c r="G454" t="s">
        <v>96</v>
      </c>
      <c r="H454" s="1">
        <v>45206</v>
      </c>
      <c r="I454">
        <v>800</v>
      </c>
      <c r="J454" t="s">
        <v>3812</v>
      </c>
      <c r="K454" t="s">
        <v>3813</v>
      </c>
      <c r="L454" t="s">
        <v>3814</v>
      </c>
      <c r="M454" t="s">
        <v>3815</v>
      </c>
      <c r="N454" t="s">
        <v>57</v>
      </c>
      <c r="O454">
        <v>3</v>
      </c>
      <c r="P454" t="s">
        <v>40</v>
      </c>
      <c r="Q454" t="s">
        <v>101</v>
      </c>
      <c r="R454" t="s">
        <v>3816</v>
      </c>
      <c r="S454" s="1">
        <v>45431</v>
      </c>
      <c r="T454" t="s">
        <v>129</v>
      </c>
      <c r="U454" t="s">
        <v>3817</v>
      </c>
      <c r="V454" t="s">
        <v>3818</v>
      </c>
      <c r="W454" t="s">
        <v>749</v>
      </c>
      <c r="X454">
        <v>899</v>
      </c>
      <c r="Y454">
        <v>4</v>
      </c>
      <c r="Z454">
        <v>1438.4</v>
      </c>
      <c r="AA454" t="s">
        <v>3815</v>
      </c>
      <c r="AB454" t="s">
        <v>3815</v>
      </c>
      <c r="AC454">
        <v>10</v>
      </c>
      <c r="AD454" t="s">
        <v>87</v>
      </c>
      <c r="AF454" t="s">
        <v>87</v>
      </c>
      <c r="AG454" t="s">
        <v>3815</v>
      </c>
    </row>
    <row r="455" spans="1:33" x14ac:dyDescent="0.3">
      <c r="A455" t="s">
        <v>27</v>
      </c>
      <c r="B455" t="s">
        <v>803</v>
      </c>
      <c r="C455" t="s">
        <v>49</v>
      </c>
      <c r="D455" t="s">
        <v>50</v>
      </c>
      <c r="E455" t="s">
        <v>2153</v>
      </c>
      <c r="F455" t="s">
        <v>3819</v>
      </c>
      <c r="G455" t="s">
        <v>33</v>
      </c>
      <c r="H455" s="1">
        <v>43853</v>
      </c>
      <c r="I455">
        <v>800</v>
      </c>
      <c r="J455" t="s">
        <v>3820</v>
      </c>
      <c r="K455" t="s">
        <v>1626</v>
      </c>
      <c r="L455" t="s">
        <v>3821</v>
      </c>
      <c r="M455" t="s">
        <v>3822</v>
      </c>
      <c r="N455" t="s">
        <v>39</v>
      </c>
      <c r="O455">
        <v>6</v>
      </c>
      <c r="P455" t="s">
        <v>40</v>
      </c>
      <c r="Q455" t="s">
        <v>58</v>
      </c>
      <c r="R455" t="s">
        <v>3823</v>
      </c>
      <c r="S455" s="1">
        <v>45342</v>
      </c>
      <c r="T455" t="s">
        <v>321</v>
      </c>
      <c r="U455" t="s">
        <v>3824</v>
      </c>
      <c r="V455" t="s">
        <v>3825</v>
      </c>
      <c r="W455" t="s">
        <v>3826</v>
      </c>
      <c r="X455">
        <v>2085</v>
      </c>
      <c r="Y455">
        <v>3</v>
      </c>
      <c r="Z455">
        <v>2502</v>
      </c>
      <c r="AA455" t="s">
        <v>3822</v>
      </c>
      <c r="AB455" t="s">
        <v>3822</v>
      </c>
      <c r="AC455">
        <v>10</v>
      </c>
      <c r="AE455" t="s">
        <v>37</v>
      </c>
      <c r="AF455" t="s">
        <v>37</v>
      </c>
      <c r="AG455" t="s">
        <v>3822</v>
      </c>
    </row>
    <row r="456" spans="1:33" x14ac:dyDescent="0.3">
      <c r="A456" t="s">
        <v>336</v>
      </c>
      <c r="B456" t="s">
        <v>182</v>
      </c>
      <c r="C456" t="s">
        <v>29</v>
      </c>
      <c r="D456" t="s">
        <v>81</v>
      </c>
      <c r="E456" t="s">
        <v>1908</v>
      </c>
      <c r="F456" t="s">
        <v>3827</v>
      </c>
      <c r="G456" t="s">
        <v>96</v>
      </c>
      <c r="H456" s="1">
        <v>44119</v>
      </c>
      <c r="I456">
        <v>1000</v>
      </c>
      <c r="J456" t="s">
        <v>3828</v>
      </c>
      <c r="K456" t="s">
        <v>1319</v>
      </c>
      <c r="L456" t="s">
        <v>3829</v>
      </c>
      <c r="M456" t="s">
        <v>3830</v>
      </c>
      <c r="N456" t="s">
        <v>39</v>
      </c>
      <c r="O456">
        <v>7</v>
      </c>
      <c r="P456" t="s">
        <v>73</v>
      </c>
      <c r="Q456" t="s">
        <v>41</v>
      </c>
      <c r="R456" t="s">
        <v>3831</v>
      </c>
      <c r="S456" s="1">
        <v>45526</v>
      </c>
      <c r="T456" t="s">
        <v>201</v>
      </c>
      <c r="U456" t="s">
        <v>3832</v>
      </c>
      <c r="V456" t="s">
        <v>3833</v>
      </c>
      <c r="W456" t="s">
        <v>1525</v>
      </c>
      <c r="X456">
        <v>1673</v>
      </c>
      <c r="Y456">
        <v>4</v>
      </c>
      <c r="Z456">
        <v>2676.8</v>
      </c>
      <c r="AA456" t="s">
        <v>3830</v>
      </c>
      <c r="AB456" t="s">
        <v>3830</v>
      </c>
      <c r="AC456">
        <v>10</v>
      </c>
      <c r="AE456" t="s">
        <v>37</v>
      </c>
      <c r="AF456" t="s">
        <v>37</v>
      </c>
      <c r="AG456" t="s">
        <v>3830</v>
      </c>
    </row>
    <row r="457" spans="1:33" x14ac:dyDescent="0.3">
      <c r="A457" t="s">
        <v>47</v>
      </c>
      <c r="B457" t="s">
        <v>411</v>
      </c>
      <c r="C457" t="s">
        <v>49</v>
      </c>
      <c r="D457" t="s">
        <v>109</v>
      </c>
      <c r="E457" t="s">
        <v>1225</v>
      </c>
      <c r="F457" t="s">
        <v>3834</v>
      </c>
      <c r="G457" t="s">
        <v>33</v>
      </c>
      <c r="H457" s="1">
        <v>44648</v>
      </c>
      <c r="I457">
        <v>1200</v>
      </c>
      <c r="J457" t="s">
        <v>3835</v>
      </c>
      <c r="K457" t="s">
        <v>706</v>
      </c>
      <c r="L457" t="s">
        <v>3836</v>
      </c>
      <c r="M457" t="s">
        <v>3837</v>
      </c>
      <c r="N457" t="s">
        <v>39</v>
      </c>
      <c r="O457">
        <v>6</v>
      </c>
      <c r="P457" t="s">
        <v>73</v>
      </c>
      <c r="Q457" t="s">
        <v>58</v>
      </c>
      <c r="R457" t="s">
        <v>3838</v>
      </c>
      <c r="S457" s="1">
        <v>45563</v>
      </c>
      <c r="T457" t="s">
        <v>214</v>
      </c>
      <c r="U457" t="s">
        <v>3839</v>
      </c>
      <c r="V457" t="s">
        <v>3840</v>
      </c>
      <c r="W457" t="s">
        <v>1916</v>
      </c>
      <c r="X457">
        <v>1324</v>
      </c>
      <c r="Y457">
        <v>4</v>
      </c>
      <c r="Z457">
        <v>2118.4</v>
      </c>
      <c r="AA457" t="s">
        <v>3837</v>
      </c>
      <c r="AB457" t="s">
        <v>3837</v>
      </c>
      <c r="AC457">
        <v>10</v>
      </c>
      <c r="AE457" t="s">
        <v>37</v>
      </c>
      <c r="AF457" t="s">
        <v>37</v>
      </c>
      <c r="AG457" t="s">
        <v>3837</v>
      </c>
    </row>
    <row r="458" spans="1:33" x14ac:dyDescent="0.3">
      <c r="A458" t="s">
        <v>121</v>
      </c>
      <c r="B458" t="s">
        <v>946</v>
      </c>
      <c r="C458" t="s">
        <v>49</v>
      </c>
      <c r="D458" t="s">
        <v>30</v>
      </c>
      <c r="E458" t="s">
        <v>183</v>
      </c>
      <c r="F458" t="s">
        <v>3841</v>
      </c>
      <c r="G458" t="s">
        <v>33</v>
      </c>
      <c r="H458" s="1">
        <v>44367</v>
      </c>
      <c r="I458">
        <v>800</v>
      </c>
      <c r="J458" t="s">
        <v>3842</v>
      </c>
      <c r="K458" t="s">
        <v>463</v>
      </c>
      <c r="L458" t="s">
        <v>3843</v>
      </c>
      <c r="M458" t="s">
        <v>3844</v>
      </c>
      <c r="N458" t="s">
        <v>39</v>
      </c>
      <c r="O458">
        <v>10</v>
      </c>
      <c r="P458" t="s">
        <v>40</v>
      </c>
      <c r="Q458" t="s">
        <v>101</v>
      </c>
      <c r="R458" t="s">
        <v>3845</v>
      </c>
      <c r="S458" s="1">
        <v>45374</v>
      </c>
      <c r="T458" t="s">
        <v>258</v>
      </c>
      <c r="U458" t="s">
        <v>3846</v>
      </c>
      <c r="V458" t="s">
        <v>3847</v>
      </c>
      <c r="W458" t="s">
        <v>3848</v>
      </c>
      <c r="X458">
        <v>2075</v>
      </c>
      <c r="Y458">
        <v>5</v>
      </c>
      <c r="Z458">
        <v>4150</v>
      </c>
      <c r="AA458" t="s">
        <v>3844</v>
      </c>
      <c r="AB458" t="s">
        <v>3844</v>
      </c>
      <c r="AC458">
        <v>10</v>
      </c>
      <c r="AE458" t="s">
        <v>37</v>
      </c>
      <c r="AF458" t="s">
        <v>37</v>
      </c>
      <c r="AG458" t="s">
        <v>3844</v>
      </c>
    </row>
    <row r="459" spans="1:33" x14ac:dyDescent="0.3">
      <c r="A459" t="s">
        <v>336</v>
      </c>
      <c r="B459" t="s">
        <v>182</v>
      </c>
      <c r="C459" t="s">
        <v>80</v>
      </c>
      <c r="D459" t="s">
        <v>241</v>
      </c>
      <c r="E459" t="s">
        <v>337</v>
      </c>
      <c r="F459" t="s">
        <v>3849</v>
      </c>
      <c r="G459" t="s">
        <v>96</v>
      </c>
      <c r="H459" s="1">
        <v>44967</v>
      </c>
      <c r="I459">
        <v>950</v>
      </c>
      <c r="J459" t="s">
        <v>3850</v>
      </c>
      <c r="K459" t="s">
        <v>1486</v>
      </c>
      <c r="L459" t="s">
        <v>3851</v>
      </c>
      <c r="M459" t="s">
        <v>3852</v>
      </c>
      <c r="N459" t="s">
        <v>57</v>
      </c>
      <c r="O459">
        <v>16</v>
      </c>
      <c r="P459" t="s">
        <v>40</v>
      </c>
      <c r="Q459" t="s">
        <v>58</v>
      </c>
      <c r="R459" t="s">
        <v>3853</v>
      </c>
      <c r="S459" s="1">
        <v>45437</v>
      </c>
      <c r="T459" t="s">
        <v>129</v>
      </c>
      <c r="U459" t="s">
        <v>3854</v>
      </c>
      <c r="V459" t="s">
        <v>3855</v>
      </c>
      <c r="W459" t="s">
        <v>2809</v>
      </c>
      <c r="X459">
        <v>1559</v>
      </c>
      <c r="Y459">
        <v>4</v>
      </c>
      <c r="Z459">
        <v>2494.4</v>
      </c>
      <c r="AA459" t="s">
        <v>3852</v>
      </c>
      <c r="AB459" t="s">
        <v>3852</v>
      </c>
      <c r="AC459">
        <v>10</v>
      </c>
      <c r="AE459" t="s">
        <v>37</v>
      </c>
      <c r="AF459" t="s">
        <v>37</v>
      </c>
      <c r="AG459" t="s">
        <v>3852</v>
      </c>
    </row>
    <row r="460" spans="1:33" x14ac:dyDescent="0.3">
      <c r="A460" t="s">
        <v>27</v>
      </c>
      <c r="B460" t="s">
        <v>500</v>
      </c>
      <c r="C460" t="s">
        <v>49</v>
      </c>
      <c r="D460" t="s">
        <v>30</v>
      </c>
      <c r="E460" t="s">
        <v>31</v>
      </c>
      <c r="F460" t="s">
        <v>3856</v>
      </c>
      <c r="G460" t="s">
        <v>96</v>
      </c>
      <c r="H460" s="1">
        <v>44714</v>
      </c>
      <c r="I460">
        <v>1300</v>
      </c>
      <c r="J460" t="s">
        <v>3857</v>
      </c>
      <c r="K460" t="s">
        <v>1260</v>
      </c>
      <c r="L460" t="s">
        <v>3858</v>
      </c>
      <c r="M460" t="s">
        <v>3859</v>
      </c>
      <c r="N460" t="s">
        <v>72</v>
      </c>
      <c r="O460">
        <v>17</v>
      </c>
      <c r="P460" t="s">
        <v>40</v>
      </c>
      <c r="Q460" t="s">
        <v>101</v>
      </c>
      <c r="R460" t="s">
        <v>3860</v>
      </c>
      <c r="S460" s="1">
        <v>45533</v>
      </c>
      <c r="T460" t="s">
        <v>201</v>
      </c>
      <c r="U460" t="s">
        <v>3861</v>
      </c>
      <c r="V460" t="s">
        <v>3862</v>
      </c>
      <c r="W460" t="s">
        <v>460</v>
      </c>
      <c r="X460">
        <v>2040</v>
      </c>
      <c r="Y460">
        <v>6</v>
      </c>
      <c r="Z460">
        <v>4896</v>
      </c>
      <c r="AA460" t="s">
        <v>3859</v>
      </c>
      <c r="AB460" t="s">
        <v>3859</v>
      </c>
      <c r="AC460">
        <v>10</v>
      </c>
      <c r="AE460" t="s">
        <v>37</v>
      </c>
      <c r="AF460" t="s">
        <v>37</v>
      </c>
      <c r="AG460" t="s">
        <v>3859</v>
      </c>
    </row>
    <row r="461" spans="1:33" x14ac:dyDescent="0.3">
      <c r="A461" t="s">
        <v>133</v>
      </c>
      <c r="B461" t="s">
        <v>262</v>
      </c>
      <c r="C461" t="s">
        <v>49</v>
      </c>
      <c r="D461" t="s">
        <v>109</v>
      </c>
      <c r="E461" t="s">
        <v>1949</v>
      </c>
      <c r="F461" t="s">
        <v>3863</v>
      </c>
      <c r="G461" t="s">
        <v>96</v>
      </c>
      <c r="H461" s="1">
        <v>45266</v>
      </c>
      <c r="I461">
        <v>1200</v>
      </c>
      <c r="J461" t="s">
        <v>3864</v>
      </c>
      <c r="K461" t="s">
        <v>384</v>
      </c>
      <c r="L461" t="s">
        <v>3865</v>
      </c>
      <c r="M461" t="s">
        <v>3866</v>
      </c>
      <c r="N461" t="s">
        <v>116</v>
      </c>
      <c r="O461">
        <v>14</v>
      </c>
      <c r="P461" t="s">
        <v>40</v>
      </c>
      <c r="Q461" t="s">
        <v>101</v>
      </c>
      <c r="R461" t="s">
        <v>3867</v>
      </c>
      <c r="S461" s="1">
        <v>45436</v>
      </c>
      <c r="T461" t="s">
        <v>129</v>
      </c>
      <c r="U461" t="s">
        <v>3868</v>
      </c>
      <c r="V461" t="s">
        <v>3869</v>
      </c>
      <c r="W461" t="s">
        <v>3870</v>
      </c>
      <c r="X461">
        <v>2066</v>
      </c>
      <c r="Y461">
        <v>3</v>
      </c>
      <c r="Z461">
        <v>2479.2000000000003</v>
      </c>
      <c r="AA461" t="s">
        <v>3866</v>
      </c>
      <c r="AB461" t="s">
        <v>3866</v>
      </c>
      <c r="AC461">
        <v>10</v>
      </c>
      <c r="AE461" t="s">
        <v>37</v>
      </c>
      <c r="AF461" t="s">
        <v>37</v>
      </c>
      <c r="AG461" t="s">
        <v>3866</v>
      </c>
    </row>
    <row r="462" spans="1:33" x14ac:dyDescent="0.3">
      <c r="A462" t="s">
        <v>133</v>
      </c>
      <c r="B462" t="s">
        <v>920</v>
      </c>
      <c r="C462" t="s">
        <v>49</v>
      </c>
      <c r="D462" t="s">
        <v>219</v>
      </c>
      <c r="E462" t="s">
        <v>632</v>
      </c>
      <c r="F462" t="s">
        <v>3871</v>
      </c>
      <c r="G462" t="s">
        <v>96</v>
      </c>
      <c r="H462" s="1">
        <v>44353</v>
      </c>
      <c r="I462">
        <v>1300</v>
      </c>
      <c r="J462" t="s">
        <v>3872</v>
      </c>
      <c r="K462" t="s">
        <v>835</v>
      </c>
      <c r="L462" t="s">
        <v>3873</v>
      </c>
      <c r="M462" t="s">
        <v>3874</v>
      </c>
      <c r="N462" t="s">
        <v>39</v>
      </c>
      <c r="O462">
        <v>5</v>
      </c>
      <c r="P462" t="s">
        <v>40</v>
      </c>
      <c r="Q462" t="s">
        <v>58</v>
      </c>
      <c r="R462" t="s">
        <v>3875</v>
      </c>
      <c r="S462" s="1">
        <v>45477</v>
      </c>
      <c r="T462" t="s">
        <v>103</v>
      </c>
      <c r="U462" t="s">
        <v>3876</v>
      </c>
      <c r="V462" t="s">
        <v>3877</v>
      </c>
      <c r="W462" t="s">
        <v>2339</v>
      </c>
      <c r="X462">
        <v>1261</v>
      </c>
      <c r="Y462">
        <v>6</v>
      </c>
      <c r="Z462">
        <v>3026.4</v>
      </c>
      <c r="AA462" t="s">
        <v>3874</v>
      </c>
      <c r="AB462" t="s">
        <v>3874</v>
      </c>
      <c r="AC462">
        <v>10</v>
      </c>
      <c r="AD462" t="s">
        <v>87</v>
      </c>
      <c r="AF462" t="s">
        <v>87</v>
      </c>
      <c r="AG462" t="s">
        <v>3874</v>
      </c>
    </row>
    <row r="463" spans="1:33" x14ac:dyDescent="0.3">
      <c r="A463" t="s">
        <v>93</v>
      </c>
      <c r="B463" t="s">
        <v>218</v>
      </c>
      <c r="C463" t="s">
        <v>29</v>
      </c>
      <c r="D463" t="s">
        <v>146</v>
      </c>
      <c r="E463" t="s">
        <v>122</v>
      </c>
      <c r="F463" t="s">
        <v>3878</v>
      </c>
      <c r="G463" t="s">
        <v>96</v>
      </c>
      <c r="H463" s="1">
        <v>44892</v>
      </c>
      <c r="I463">
        <v>1300</v>
      </c>
      <c r="J463" t="s">
        <v>3879</v>
      </c>
      <c r="K463" t="s">
        <v>307</v>
      </c>
      <c r="L463" t="s">
        <v>3880</v>
      </c>
      <c r="M463" t="s">
        <v>3881</v>
      </c>
      <c r="N463" t="s">
        <v>39</v>
      </c>
      <c r="O463">
        <v>7</v>
      </c>
      <c r="P463" t="s">
        <v>73</v>
      </c>
      <c r="Q463" t="s">
        <v>101</v>
      </c>
      <c r="R463" t="s">
        <v>3882</v>
      </c>
      <c r="S463" s="1">
        <v>45506</v>
      </c>
      <c r="T463" t="s">
        <v>201</v>
      </c>
      <c r="U463" t="s">
        <v>3883</v>
      </c>
      <c r="V463" t="s">
        <v>3884</v>
      </c>
      <c r="W463" t="s">
        <v>3885</v>
      </c>
      <c r="X463">
        <v>2945</v>
      </c>
      <c r="Y463">
        <v>1</v>
      </c>
      <c r="Z463">
        <v>1178</v>
      </c>
      <c r="AA463" t="s">
        <v>3881</v>
      </c>
      <c r="AB463" t="s">
        <v>3881</v>
      </c>
      <c r="AC463">
        <v>11</v>
      </c>
      <c r="AE463" t="s">
        <v>37</v>
      </c>
      <c r="AF463" t="s">
        <v>37</v>
      </c>
      <c r="AG463" t="s">
        <v>3881</v>
      </c>
    </row>
    <row r="464" spans="1:33" x14ac:dyDescent="0.3">
      <c r="A464" t="s">
        <v>47</v>
      </c>
      <c r="B464" t="s">
        <v>157</v>
      </c>
      <c r="C464" t="s">
        <v>80</v>
      </c>
      <c r="D464" t="s">
        <v>677</v>
      </c>
      <c r="E464" t="s">
        <v>750</v>
      </c>
      <c r="F464" t="s">
        <v>3886</v>
      </c>
      <c r="G464" t="s">
        <v>33</v>
      </c>
      <c r="H464" s="1">
        <v>45119</v>
      </c>
      <c r="I464">
        <v>1100</v>
      </c>
      <c r="J464" t="s">
        <v>3887</v>
      </c>
      <c r="K464" t="s">
        <v>599</v>
      </c>
      <c r="L464" t="s">
        <v>3888</v>
      </c>
      <c r="M464" t="s">
        <v>3889</v>
      </c>
      <c r="N464" t="s">
        <v>72</v>
      </c>
      <c r="O464">
        <v>12</v>
      </c>
      <c r="P464" t="s">
        <v>40</v>
      </c>
      <c r="Q464" t="s">
        <v>74</v>
      </c>
      <c r="R464" t="s">
        <v>3890</v>
      </c>
      <c r="S464" s="1">
        <v>45404</v>
      </c>
      <c r="T464" t="s">
        <v>60</v>
      </c>
      <c r="U464" t="s">
        <v>3891</v>
      </c>
      <c r="V464" t="s">
        <v>3892</v>
      </c>
      <c r="W464" t="s">
        <v>3893</v>
      </c>
      <c r="X464">
        <v>784</v>
      </c>
      <c r="Y464">
        <v>6</v>
      </c>
      <c r="Z464">
        <v>1881.6000000000001</v>
      </c>
      <c r="AA464" t="s">
        <v>3889</v>
      </c>
      <c r="AB464" t="s">
        <v>3889</v>
      </c>
      <c r="AC464">
        <v>10</v>
      </c>
      <c r="AD464" t="s">
        <v>87</v>
      </c>
      <c r="AF464" t="s">
        <v>87</v>
      </c>
      <c r="AG464" t="s">
        <v>3889</v>
      </c>
    </row>
    <row r="465" spans="1:33" x14ac:dyDescent="0.3">
      <c r="A465" t="s">
        <v>336</v>
      </c>
      <c r="B465" t="s">
        <v>79</v>
      </c>
      <c r="C465" t="s">
        <v>49</v>
      </c>
      <c r="D465" t="s">
        <v>81</v>
      </c>
      <c r="E465" t="s">
        <v>1225</v>
      </c>
      <c r="F465" t="s">
        <v>3894</v>
      </c>
      <c r="G465" t="s">
        <v>96</v>
      </c>
      <c r="H465" s="1">
        <v>44029</v>
      </c>
      <c r="I465">
        <v>1100</v>
      </c>
      <c r="J465" t="s">
        <v>3895</v>
      </c>
      <c r="K465" t="s">
        <v>3054</v>
      </c>
      <c r="L465" t="s">
        <v>3896</v>
      </c>
      <c r="M465" t="s">
        <v>3897</v>
      </c>
      <c r="N465" t="s">
        <v>116</v>
      </c>
      <c r="O465">
        <v>17</v>
      </c>
      <c r="P465" t="s">
        <v>40</v>
      </c>
      <c r="Q465" t="s">
        <v>101</v>
      </c>
      <c r="R465" t="s">
        <v>3898</v>
      </c>
      <c r="S465" s="1">
        <v>45527</v>
      </c>
      <c r="T465" t="s">
        <v>201</v>
      </c>
      <c r="U465" t="s">
        <v>3899</v>
      </c>
      <c r="V465" t="s">
        <v>3900</v>
      </c>
      <c r="W465" t="s">
        <v>659</v>
      </c>
      <c r="X465">
        <v>1653</v>
      </c>
      <c r="Y465">
        <v>1</v>
      </c>
      <c r="Z465">
        <v>661.2</v>
      </c>
      <c r="AA465" t="s">
        <v>3897</v>
      </c>
      <c r="AB465" t="s">
        <v>3897</v>
      </c>
      <c r="AC465">
        <v>10</v>
      </c>
      <c r="AE465" t="s">
        <v>37</v>
      </c>
      <c r="AF465" t="s">
        <v>37</v>
      </c>
      <c r="AG465" t="s">
        <v>3897</v>
      </c>
    </row>
    <row r="466" spans="1:33" x14ac:dyDescent="0.3">
      <c r="A466" t="s">
        <v>93</v>
      </c>
      <c r="B466" t="s">
        <v>64</v>
      </c>
      <c r="C466" t="s">
        <v>80</v>
      </c>
      <c r="D466" t="s">
        <v>206</v>
      </c>
      <c r="E466" t="s">
        <v>750</v>
      </c>
      <c r="F466" t="s">
        <v>3901</v>
      </c>
      <c r="G466" t="s">
        <v>33</v>
      </c>
      <c r="H466" s="1">
        <v>45187</v>
      </c>
      <c r="I466">
        <v>1300</v>
      </c>
      <c r="J466" t="s">
        <v>3902</v>
      </c>
      <c r="K466" t="s">
        <v>434</v>
      </c>
      <c r="L466" t="s">
        <v>3903</v>
      </c>
      <c r="M466" t="s">
        <v>3904</v>
      </c>
      <c r="N466" t="s">
        <v>57</v>
      </c>
      <c r="O466">
        <v>6</v>
      </c>
      <c r="P466" t="s">
        <v>73</v>
      </c>
      <c r="Q466" t="s">
        <v>74</v>
      </c>
      <c r="R466" t="s">
        <v>3905</v>
      </c>
      <c r="S466" s="1">
        <v>45402</v>
      </c>
      <c r="T466" t="s">
        <v>60</v>
      </c>
      <c r="U466" t="s">
        <v>3906</v>
      </c>
      <c r="V466" t="s">
        <v>3907</v>
      </c>
      <c r="W466" t="s">
        <v>3908</v>
      </c>
      <c r="X466">
        <v>1364</v>
      </c>
      <c r="Y466">
        <v>4</v>
      </c>
      <c r="Z466">
        <v>2182.4</v>
      </c>
      <c r="AA466" t="s">
        <v>3904</v>
      </c>
      <c r="AB466" t="s">
        <v>3904</v>
      </c>
      <c r="AC466">
        <v>10</v>
      </c>
      <c r="AE466" t="s">
        <v>37</v>
      </c>
      <c r="AF466" t="s">
        <v>37</v>
      </c>
      <c r="AG466" t="s">
        <v>3904</v>
      </c>
    </row>
    <row r="467" spans="1:33" x14ac:dyDescent="0.3">
      <c r="A467" t="s">
        <v>133</v>
      </c>
      <c r="B467" t="s">
        <v>1483</v>
      </c>
      <c r="C467" t="s">
        <v>80</v>
      </c>
      <c r="D467" t="s">
        <v>50</v>
      </c>
      <c r="E467" t="s">
        <v>230</v>
      </c>
      <c r="F467" t="s">
        <v>3909</v>
      </c>
      <c r="G467" t="s">
        <v>96</v>
      </c>
      <c r="H467" s="1">
        <v>45041</v>
      </c>
      <c r="I467">
        <v>1400</v>
      </c>
      <c r="J467" t="s">
        <v>3910</v>
      </c>
      <c r="K467" t="s">
        <v>474</v>
      </c>
      <c r="L467" t="s">
        <v>3911</v>
      </c>
      <c r="M467" t="s">
        <v>3912</v>
      </c>
      <c r="N467" t="s">
        <v>39</v>
      </c>
      <c r="O467">
        <v>14</v>
      </c>
      <c r="P467" t="s">
        <v>73</v>
      </c>
      <c r="Q467" t="s">
        <v>41</v>
      </c>
      <c r="R467" t="s">
        <v>3913</v>
      </c>
      <c r="S467" s="1">
        <v>45542</v>
      </c>
      <c r="T467" t="s">
        <v>214</v>
      </c>
      <c r="U467" t="s">
        <v>3914</v>
      </c>
      <c r="V467" t="s">
        <v>3915</v>
      </c>
      <c r="W467" t="s">
        <v>1933</v>
      </c>
      <c r="X467">
        <v>2710</v>
      </c>
      <c r="Y467">
        <v>3</v>
      </c>
      <c r="Z467">
        <v>3252</v>
      </c>
      <c r="AA467" t="s">
        <v>3912</v>
      </c>
      <c r="AB467" t="s">
        <v>3912</v>
      </c>
      <c r="AC467">
        <v>10</v>
      </c>
      <c r="AE467" t="s">
        <v>37</v>
      </c>
      <c r="AF467" t="s">
        <v>37</v>
      </c>
      <c r="AG467" t="s">
        <v>3912</v>
      </c>
    </row>
    <row r="468" spans="1:33" x14ac:dyDescent="0.3">
      <c r="A468" t="s">
        <v>121</v>
      </c>
      <c r="B468" t="s">
        <v>946</v>
      </c>
      <c r="C468" t="s">
        <v>49</v>
      </c>
      <c r="D468" t="s">
        <v>206</v>
      </c>
      <c r="E468" t="s">
        <v>1674</v>
      </c>
      <c r="F468" t="s">
        <v>3916</v>
      </c>
      <c r="G468" t="s">
        <v>96</v>
      </c>
      <c r="H468" s="1">
        <v>44774</v>
      </c>
      <c r="I468">
        <v>1300</v>
      </c>
      <c r="J468" t="s">
        <v>3917</v>
      </c>
      <c r="K468" t="s">
        <v>914</v>
      </c>
      <c r="L468" t="s">
        <v>3918</v>
      </c>
      <c r="M468" t="s">
        <v>3919</v>
      </c>
      <c r="N468" t="s">
        <v>57</v>
      </c>
      <c r="O468">
        <v>6</v>
      </c>
      <c r="P468" t="s">
        <v>73</v>
      </c>
      <c r="Q468" t="s">
        <v>41</v>
      </c>
      <c r="R468" t="s">
        <v>3920</v>
      </c>
      <c r="S468" s="1">
        <v>45508</v>
      </c>
      <c r="T468" t="s">
        <v>201</v>
      </c>
      <c r="U468" t="s">
        <v>3921</v>
      </c>
      <c r="V468" t="s">
        <v>3922</v>
      </c>
      <c r="W468" t="s">
        <v>2616</v>
      </c>
      <c r="X468">
        <v>829</v>
      </c>
      <c r="Y468">
        <v>3</v>
      </c>
      <c r="Z468">
        <v>994.80000000000007</v>
      </c>
      <c r="AA468" t="s">
        <v>3919</v>
      </c>
      <c r="AB468" t="s">
        <v>3919</v>
      </c>
      <c r="AC468">
        <v>10</v>
      </c>
      <c r="AE468" t="s">
        <v>37</v>
      </c>
      <c r="AF468" t="s">
        <v>37</v>
      </c>
      <c r="AG468" t="s">
        <v>3919</v>
      </c>
    </row>
    <row r="469" spans="1:33" x14ac:dyDescent="0.3">
      <c r="A469" t="s">
        <v>27</v>
      </c>
      <c r="B469" t="s">
        <v>920</v>
      </c>
      <c r="C469" t="s">
        <v>80</v>
      </c>
      <c r="D469" t="s">
        <v>241</v>
      </c>
      <c r="E469" t="s">
        <v>1441</v>
      </c>
      <c r="F469" t="s">
        <v>3923</v>
      </c>
      <c r="G469" t="s">
        <v>33</v>
      </c>
      <c r="H469" s="1">
        <v>45253</v>
      </c>
      <c r="I469">
        <v>1400</v>
      </c>
      <c r="J469" t="s">
        <v>3924</v>
      </c>
      <c r="K469" t="s">
        <v>340</v>
      </c>
      <c r="L469" t="s">
        <v>3925</v>
      </c>
      <c r="M469" t="s">
        <v>3926</v>
      </c>
      <c r="N469" t="s">
        <v>57</v>
      </c>
      <c r="O469">
        <v>5</v>
      </c>
      <c r="P469" t="s">
        <v>40</v>
      </c>
      <c r="Q469" t="s">
        <v>41</v>
      </c>
      <c r="R469" t="s">
        <v>3927</v>
      </c>
      <c r="S469" s="1">
        <v>45394</v>
      </c>
      <c r="T469" t="s">
        <v>60</v>
      </c>
      <c r="U469" t="s">
        <v>3928</v>
      </c>
      <c r="V469" t="s">
        <v>3929</v>
      </c>
      <c r="W469" t="s">
        <v>3930</v>
      </c>
      <c r="X469">
        <v>1336</v>
      </c>
      <c r="Y469">
        <v>8</v>
      </c>
      <c r="Z469">
        <v>4275.2</v>
      </c>
      <c r="AA469" t="s">
        <v>3926</v>
      </c>
      <c r="AB469" t="s">
        <v>3926</v>
      </c>
      <c r="AC469">
        <v>10</v>
      </c>
      <c r="AD469" t="s">
        <v>87</v>
      </c>
      <c r="AF469" t="s">
        <v>87</v>
      </c>
      <c r="AG469" t="s">
        <v>3926</v>
      </c>
    </row>
    <row r="470" spans="1:33" x14ac:dyDescent="0.3">
      <c r="A470" t="s">
        <v>181</v>
      </c>
      <c r="B470" t="s">
        <v>731</v>
      </c>
      <c r="C470" t="s">
        <v>29</v>
      </c>
      <c r="D470" t="s">
        <v>50</v>
      </c>
      <c r="E470" t="s">
        <v>242</v>
      </c>
      <c r="F470" t="s">
        <v>3931</v>
      </c>
      <c r="G470" t="s">
        <v>96</v>
      </c>
      <c r="H470" s="1">
        <v>45588</v>
      </c>
      <c r="I470">
        <v>800</v>
      </c>
      <c r="J470" t="s">
        <v>3932</v>
      </c>
      <c r="K470" t="s">
        <v>414</v>
      </c>
      <c r="L470" t="s">
        <v>3933</v>
      </c>
      <c r="M470" t="s">
        <v>3934</v>
      </c>
      <c r="N470" t="s">
        <v>57</v>
      </c>
      <c r="O470">
        <v>3</v>
      </c>
      <c r="P470" t="s">
        <v>40</v>
      </c>
      <c r="Q470" t="s">
        <v>74</v>
      </c>
      <c r="R470" t="s">
        <v>3935</v>
      </c>
      <c r="S470" s="1">
        <v>45428</v>
      </c>
      <c r="T470" t="s">
        <v>129</v>
      </c>
      <c r="U470" t="s">
        <v>3936</v>
      </c>
      <c r="V470" t="s">
        <v>3937</v>
      </c>
      <c r="W470" t="s">
        <v>3654</v>
      </c>
      <c r="X470">
        <v>2555</v>
      </c>
      <c r="Y470">
        <v>1</v>
      </c>
      <c r="Z470">
        <v>1022</v>
      </c>
      <c r="AA470" t="s">
        <v>3934</v>
      </c>
      <c r="AB470" t="s">
        <v>3934</v>
      </c>
      <c r="AC470">
        <v>11</v>
      </c>
      <c r="AE470" t="s">
        <v>37</v>
      </c>
      <c r="AF470" t="s">
        <v>37</v>
      </c>
      <c r="AG470" t="s">
        <v>3934</v>
      </c>
    </row>
    <row r="471" spans="1:33" x14ac:dyDescent="0.3">
      <c r="A471" t="s">
        <v>93</v>
      </c>
      <c r="B471" t="s">
        <v>157</v>
      </c>
      <c r="C471" t="s">
        <v>49</v>
      </c>
      <c r="D471" t="s">
        <v>241</v>
      </c>
      <c r="E471" t="s">
        <v>531</v>
      </c>
      <c r="F471" t="s">
        <v>3938</v>
      </c>
      <c r="G471" t="s">
        <v>33</v>
      </c>
      <c r="H471" s="1">
        <v>44279</v>
      </c>
      <c r="I471">
        <v>950</v>
      </c>
      <c r="J471" t="s">
        <v>3939</v>
      </c>
      <c r="K471" t="s">
        <v>307</v>
      </c>
      <c r="L471" t="s">
        <v>3940</v>
      </c>
      <c r="M471" t="s">
        <v>3941</v>
      </c>
      <c r="N471" t="s">
        <v>57</v>
      </c>
      <c r="O471">
        <v>19</v>
      </c>
      <c r="P471" t="s">
        <v>40</v>
      </c>
      <c r="Q471" t="s">
        <v>74</v>
      </c>
      <c r="R471" t="s">
        <v>3942</v>
      </c>
      <c r="S471" s="1">
        <v>45401</v>
      </c>
      <c r="T471" t="s">
        <v>60</v>
      </c>
      <c r="U471" t="s">
        <v>3943</v>
      </c>
      <c r="V471" t="s">
        <v>3944</v>
      </c>
      <c r="W471" t="s">
        <v>3945</v>
      </c>
      <c r="X471">
        <v>2973</v>
      </c>
      <c r="Y471">
        <v>4</v>
      </c>
      <c r="Z471">
        <v>4756.8</v>
      </c>
      <c r="AA471" t="s">
        <v>3941</v>
      </c>
      <c r="AB471" t="s">
        <v>3941</v>
      </c>
      <c r="AC471">
        <v>10</v>
      </c>
      <c r="AE471" t="s">
        <v>37</v>
      </c>
      <c r="AF471" t="s">
        <v>37</v>
      </c>
      <c r="AG471" t="s">
        <v>3941</v>
      </c>
    </row>
    <row r="472" spans="1:33" x14ac:dyDescent="0.3">
      <c r="A472" t="s">
        <v>336</v>
      </c>
      <c r="B472" t="s">
        <v>1118</v>
      </c>
      <c r="C472" t="s">
        <v>29</v>
      </c>
      <c r="D472" t="s">
        <v>50</v>
      </c>
      <c r="E472" t="s">
        <v>521</v>
      </c>
      <c r="F472" t="s">
        <v>3946</v>
      </c>
      <c r="G472" t="s">
        <v>33</v>
      </c>
      <c r="H472" s="1">
        <v>45025</v>
      </c>
      <c r="I472">
        <v>1300</v>
      </c>
      <c r="J472" t="s">
        <v>3947</v>
      </c>
      <c r="K472" t="s">
        <v>571</v>
      </c>
      <c r="L472" t="s">
        <v>3948</v>
      </c>
      <c r="M472" t="s">
        <v>3949</v>
      </c>
      <c r="N472" t="s">
        <v>72</v>
      </c>
      <c r="O472">
        <v>18</v>
      </c>
      <c r="P472" t="s">
        <v>40</v>
      </c>
      <c r="Q472" t="s">
        <v>41</v>
      </c>
      <c r="R472" t="s">
        <v>3950</v>
      </c>
      <c r="S472" s="1">
        <v>45399</v>
      </c>
      <c r="T472" t="s">
        <v>60</v>
      </c>
      <c r="U472" t="s">
        <v>3951</v>
      </c>
      <c r="V472" t="s">
        <v>3952</v>
      </c>
      <c r="W472" t="s">
        <v>3953</v>
      </c>
      <c r="X472">
        <v>2634</v>
      </c>
      <c r="Y472">
        <v>7</v>
      </c>
      <c r="Z472">
        <v>7375.2000000000007</v>
      </c>
      <c r="AA472" t="s">
        <v>3949</v>
      </c>
      <c r="AB472" t="s">
        <v>3949</v>
      </c>
      <c r="AC472">
        <v>11</v>
      </c>
      <c r="AE472" t="s">
        <v>37</v>
      </c>
      <c r="AF472" t="s">
        <v>37</v>
      </c>
      <c r="AG472" t="s">
        <v>3949</v>
      </c>
    </row>
    <row r="473" spans="1:33" x14ac:dyDescent="0.3">
      <c r="A473" t="s">
        <v>27</v>
      </c>
      <c r="B473" t="s">
        <v>803</v>
      </c>
      <c r="C473" t="s">
        <v>49</v>
      </c>
      <c r="D473" t="s">
        <v>50</v>
      </c>
      <c r="E473" t="s">
        <v>471</v>
      </c>
      <c r="F473" t="s">
        <v>3954</v>
      </c>
      <c r="G473" t="s">
        <v>96</v>
      </c>
      <c r="H473" s="1">
        <v>45463</v>
      </c>
      <c r="I473">
        <v>1000</v>
      </c>
      <c r="J473" t="s">
        <v>3955</v>
      </c>
      <c r="K473" t="s">
        <v>1319</v>
      </c>
      <c r="L473" t="s">
        <v>3956</v>
      </c>
      <c r="M473" t="s">
        <v>3957</v>
      </c>
      <c r="N473" t="s">
        <v>39</v>
      </c>
      <c r="O473">
        <v>5</v>
      </c>
      <c r="P473" t="s">
        <v>73</v>
      </c>
      <c r="Q473" t="s">
        <v>101</v>
      </c>
      <c r="R473" t="s">
        <v>3958</v>
      </c>
      <c r="S473" s="1">
        <v>45590</v>
      </c>
      <c r="T473" t="s">
        <v>177</v>
      </c>
      <c r="U473" t="s">
        <v>3959</v>
      </c>
      <c r="V473" t="s">
        <v>3960</v>
      </c>
      <c r="W473" t="s">
        <v>2407</v>
      </c>
      <c r="X473">
        <v>874</v>
      </c>
      <c r="Y473">
        <v>6</v>
      </c>
      <c r="Z473">
        <v>2097.6</v>
      </c>
      <c r="AA473" t="s">
        <v>3957</v>
      </c>
      <c r="AB473" t="s">
        <v>3957</v>
      </c>
      <c r="AC473">
        <v>10</v>
      </c>
      <c r="AE473" t="s">
        <v>37</v>
      </c>
      <c r="AF473" t="s">
        <v>37</v>
      </c>
      <c r="AG473" t="s">
        <v>3957</v>
      </c>
    </row>
    <row r="474" spans="1:33" x14ac:dyDescent="0.3">
      <c r="A474" t="s">
        <v>336</v>
      </c>
      <c r="B474" t="s">
        <v>500</v>
      </c>
      <c r="C474" t="s">
        <v>80</v>
      </c>
      <c r="D474" t="s">
        <v>50</v>
      </c>
      <c r="E474" t="s">
        <v>596</v>
      </c>
      <c r="F474" t="s">
        <v>3961</v>
      </c>
      <c r="G474" t="s">
        <v>33</v>
      </c>
      <c r="H474" s="1">
        <v>44007</v>
      </c>
      <c r="I474">
        <v>1400</v>
      </c>
      <c r="J474" t="s">
        <v>3962</v>
      </c>
      <c r="K474" t="s">
        <v>960</v>
      </c>
      <c r="L474" t="s">
        <v>3963</v>
      </c>
      <c r="M474" t="s">
        <v>3964</v>
      </c>
      <c r="N474" t="s">
        <v>72</v>
      </c>
      <c r="O474">
        <v>14</v>
      </c>
      <c r="P474" t="s">
        <v>40</v>
      </c>
      <c r="Q474" t="s">
        <v>74</v>
      </c>
      <c r="R474" t="s">
        <v>3965</v>
      </c>
      <c r="S474" s="1">
        <v>45540</v>
      </c>
      <c r="T474" t="s">
        <v>214</v>
      </c>
      <c r="U474" t="s">
        <v>3966</v>
      </c>
      <c r="V474" t="s">
        <v>3967</v>
      </c>
      <c r="W474" t="s">
        <v>2902</v>
      </c>
      <c r="X474">
        <v>2540</v>
      </c>
      <c r="Y474">
        <v>2</v>
      </c>
      <c r="Z474">
        <v>2032</v>
      </c>
      <c r="AA474" t="s">
        <v>3964</v>
      </c>
      <c r="AB474" t="s">
        <v>3964</v>
      </c>
      <c r="AC474">
        <v>10</v>
      </c>
      <c r="AD474" t="s">
        <v>87</v>
      </c>
      <c r="AF474" t="s">
        <v>87</v>
      </c>
      <c r="AG474" t="s">
        <v>3964</v>
      </c>
    </row>
    <row r="475" spans="1:33" x14ac:dyDescent="0.3">
      <c r="A475" t="s">
        <v>181</v>
      </c>
      <c r="B475" t="s">
        <v>347</v>
      </c>
      <c r="C475" t="s">
        <v>80</v>
      </c>
      <c r="D475" t="s">
        <v>206</v>
      </c>
      <c r="E475" t="s">
        <v>740</v>
      </c>
      <c r="F475" t="s">
        <v>3968</v>
      </c>
      <c r="G475" t="s">
        <v>33</v>
      </c>
      <c r="H475" s="1">
        <v>44787</v>
      </c>
      <c r="I475">
        <v>1400</v>
      </c>
      <c r="J475" t="s">
        <v>3969</v>
      </c>
      <c r="K475" t="s">
        <v>680</v>
      </c>
      <c r="L475" t="s">
        <v>3970</v>
      </c>
      <c r="M475" t="s">
        <v>3971</v>
      </c>
      <c r="N475" t="s">
        <v>39</v>
      </c>
      <c r="O475">
        <v>12</v>
      </c>
      <c r="P475" t="s">
        <v>40</v>
      </c>
      <c r="Q475" t="s">
        <v>74</v>
      </c>
      <c r="R475" t="s">
        <v>3972</v>
      </c>
      <c r="S475" s="1">
        <v>45312</v>
      </c>
      <c r="T475" t="s">
        <v>141</v>
      </c>
      <c r="U475" t="s">
        <v>3973</v>
      </c>
      <c r="V475" t="s">
        <v>3974</v>
      </c>
      <c r="W475" t="s">
        <v>3975</v>
      </c>
      <c r="X475">
        <v>1788</v>
      </c>
      <c r="Y475">
        <v>6</v>
      </c>
      <c r="Z475">
        <v>4291.2</v>
      </c>
      <c r="AA475" t="s">
        <v>3971</v>
      </c>
      <c r="AB475" t="s">
        <v>3971</v>
      </c>
      <c r="AC475">
        <v>10</v>
      </c>
      <c r="AE475" t="s">
        <v>37</v>
      </c>
      <c r="AF475" t="s">
        <v>37</v>
      </c>
      <c r="AG475" t="s">
        <v>3971</v>
      </c>
    </row>
    <row r="476" spans="1:33" x14ac:dyDescent="0.3">
      <c r="A476" t="s">
        <v>336</v>
      </c>
      <c r="B476" t="s">
        <v>262</v>
      </c>
      <c r="C476" t="s">
        <v>29</v>
      </c>
      <c r="D476" t="s">
        <v>50</v>
      </c>
      <c r="E476" t="s">
        <v>957</v>
      </c>
      <c r="F476" t="s">
        <v>3976</v>
      </c>
      <c r="G476" t="s">
        <v>33</v>
      </c>
      <c r="H476" s="1">
        <v>44173</v>
      </c>
      <c r="I476">
        <v>800</v>
      </c>
      <c r="J476" t="s">
        <v>3977</v>
      </c>
      <c r="K476" t="s">
        <v>85</v>
      </c>
      <c r="L476" t="s">
        <v>3978</v>
      </c>
      <c r="M476" t="s">
        <v>3979</v>
      </c>
      <c r="N476" t="s">
        <v>72</v>
      </c>
      <c r="O476">
        <v>19</v>
      </c>
      <c r="P476" t="s">
        <v>73</v>
      </c>
      <c r="Q476" t="s">
        <v>101</v>
      </c>
      <c r="R476" t="s">
        <v>3980</v>
      </c>
      <c r="S476" s="1">
        <v>45410</v>
      </c>
      <c r="T476" t="s">
        <v>60</v>
      </c>
      <c r="U476" t="s">
        <v>3981</v>
      </c>
      <c r="V476" t="s">
        <v>3982</v>
      </c>
      <c r="W476" t="s">
        <v>3983</v>
      </c>
      <c r="X476">
        <v>695</v>
      </c>
      <c r="Y476">
        <v>4</v>
      </c>
      <c r="Z476">
        <v>1112</v>
      </c>
      <c r="AA476" t="s">
        <v>3979</v>
      </c>
      <c r="AB476" t="s">
        <v>3979</v>
      </c>
      <c r="AC476">
        <v>10</v>
      </c>
      <c r="AE476" t="s">
        <v>37</v>
      </c>
      <c r="AF476" t="s">
        <v>37</v>
      </c>
      <c r="AG476" t="s">
        <v>3979</v>
      </c>
    </row>
    <row r="477" spans="1:33" x14ac:dyDescent="0.3">
      <c r="A477" t="s">
        <v>107</v>
      </c>
      <c r="B477" t="s">
        <v>946</v>
      </c>
      <c r="C477" t="s">
        <v>29</v>
      </c>
      <c r="D477" t="s">
        <v>206</v>
      </c>
      <c r="E477" t="s">
        <v>194</v>
      </c>
      <c r="F477" t="s">
        <v>3984</v>
      </c>
      <c r="G477" t="s">
        <v>96</v>
      </c>
      <c r="H477" s="1">
        <v>44162</v>
      </c>
      <c r="I477">
        <v>1000</v>
      </c>
      <c r="J477" t="s">
        <v>3985</v>
      </c>
      <c r="K477" t="s">
        <v>514</v>
      </c>
      <c r="L477" t="s">
        <v>3986</v>
      </c>
      <c r="M477" t="s">
        <v>3987</v>
      </c>
      <c r="N477" t="s">
        <v>39</v>
      </c>
      <c r="O477">
        <v>12</v>
      </c>
      <c r="P477" t="s">
        <v>40</v>
      </c>
      <c r="Q477" t="s">
        <v>41</v>
      </c>
      <c r="R477" t="s">
        <v>3988</v>
      </c>
      <c r="S477" s="1">
        <v>45510</v>
      </c>
      <c r="T477" t="s">
        <v>201</v>
      </c>
      <c r="U477" t="s">
        <v>3989</v>
      </c>
      <c r="V477" t="s">
        <v>3990</v>
      </c>
      <c r="W477" t="s">
        <v>3991</v>
      </c>
      <c r="X477">
        <v>1382</v>
      </c>
      <c r="Y477">
        <v>4</v>
      </c>
      <c r="Z477">
        <v>2211.2000000000003</v>
      </c>
      <c r="AA477" t="s">
        <v>3987</v>
      </c>
      <c r="AB477" t="s">
        <v>3987</v>
      </c>
      <c r="AC477">
        <v>10</v>
      </c>
      <c r="AE477" t="s">
        <v>37</v>
      </c>
      <c r="AF477" t="s">
        <v>37</v>
      </c>
      <c r="AG477" t="s">
        <v>3987</v>
      </c>
    </row>
    <row r="478" spans="1:33" x14ac:dyDescent="0.3">
      <c r="A478" t="s">
        <v>181</v>
      </c>
      <c r="B478" t="s">
        <v>1118</v>
      </c>
      <c r="C478" t="s">
        <v>49</v>
      </c>
      <c r="D478" t="s">
        <v>677</v>
      </c>
      <c r="E478" t="s">
        <v>337</v>
      </c>
      <c r="F478" t="s">
        <v>3992</v>
      </c>
      <c r="G478" t="s">
        <v>33</v>
      </c>
      <c r="H478" s="1">
        <v>44351</v>
      </c>
      <c r="I478">
        <v>800</v>
      </c>
      <c r="J478" t="s">
        <v>3993</v>
      </c>
      <c r="K478" t="s">
        <v>245</v>
      </c>
      <c r="L478" t="s">
        <v>3994</v>
      </c>
      <c r="M478" t="s">
        <v>3995</v>
      </c>
      <c r="N478" t="s">
        <v>116</v>
      </c>
      <c r="O478">
        <v>14</v>
      </c>
      <c r="P478" t="s">
        <v>40</v>
      </c>
      <c r="Q478" t="s">
        <v>58</v>
      </c>
      <c r="R478" t="s">
        <v>3996</v>
      </c>
      <c r="S478" s="1">
        <v>45557</v>
      </c>
      <c r="T478" t="s">
        <v>214</v>
      </c>
      <c r="U478" t="s">
        <v>3997</v>
      </c>
      <c r="V478" t="s">
        <v>3998</v>
      </c>
      <c r="W478" t="s">
        <v>3999</v>
      </c>
      <c r="X478">
        <v>1085</v>
      </c>
      <c r="Y478">
        <v>8</v>
      </c>
      <c r="Z478">
        <v>3472</v>
      </c>
      <c r="AA478" t="s">
        <v>3995</v>
      </c>
      <c r="AB478" t="s">
        <v>3995</v>
      </c>
      <c r="AC478">
        <v>10</v>
      </c>
      <c r="AE478" t="s">
        <v>37</v>
      </c>
      <c r="AF478" t="s">
        <v>37</v>
      </c>
      <c r="AG478" t="s">
        <v>3995</v>
      </c>
    </row>
    <row r="479" spans="1:33" x14ac:dyDescent="0.3">
      <c r="A479" t="s">
        <v>93</v>
      </c>
      <c r="B479" t="s">
        <v>182</v>
      </c>
      <c r="C479" t="s">
        <v>29</v>
      </c>
      <c r="D479" t="s">
        <v>219</v>
      </c>
      <c r="E479" t="s">
        <v>740</v>
      </c>
      <c r="F479" t="s">
        <v>4000</v>
      </c>
      <c r="G479" t="s">
        <v>96</v>
      </c>
      <c r="H479" s="1">
        <v>45307</v>
      </c>
      <c r="I479">
        <v>1300</v>
      </c>
      <c r="J479" t="s">
        <v>4001</v>
      </c>
      <c r="K479" t="s">
        <v>989</v>
      </c>
      <c r="L479" t="s">
        <v>4002</v>
      </c>
      <c r="M479" t="s">
        <v>4003</v>
      </c>
      <c r="N479" t="s">
        <v>57</v>
      </c>
      <c r="O479">
        <v>18</v>
      </c>
      <c r="P479" t="s">
        <v>40</v>
      </c>
      <c r="Q479" t="s">
        <v>58</v>
      </c>
      <c r="R479" t="s">
        <v>4004</v>
      </c>
      <c r="S479" s="1">
        <v>45581</v>
      </c>
      <c r="T479" t="s">
        <v>177</v>
      </c>
      <c r="U479" t="s">
        <v>4005</v>
      </c>
      <c r="V479" t="s">
        <v>4006</v>
      </c>
      <c r="W479" t="s">
        <v>4007</v>
      </c>
      <c r="X479">
        <v>1853</v>
      </c>
      <c r="Y479">
        <v>1</v>
      </c>
      <c r="Z479">
        <v>741.2</v>
      </c>
      <c r="AA479" t="s">
        <v>4003</v>
      </c>
      <c r="AB479" t="s">
        <v>4003</v>
      </c>
      <c r="AC479">
        <v>10</v>
      </c>
      <c r="AE479" t="s">
        <v>37</v>
      </c>
      <c r="AF479" t="s">
        <v>37</v>
      </c>
      <c r="AG479" t="s">
        <v>4003</v>
      </c>
    </row>
    <row r="480" spans="1:33" x14ac:dyDescent="0.3">
      <c r="A480" t="s">
        <v>47</v>
      </c>
      <c r="B480" t="s">
        <v>813</v>
      </c>
      <c r="C480" t="s">
        <v>29</v>
      </c>
      <c r="D480" t="s">
        <v>677</v>
      </c>
      <c r="E480" t="s">
        <v>511</v>
      </c>
      <c r="F480" t="s">
        <v>4008</v>
      </c>
      <c r="G480" t="s">
        <v>33</v>
      </c>
      <c r="H480" s="1">
        <v>43970</v>
      </c>
      <c r="I480">
        <v>1100</v>
      </c>
      <c r="J480" t="s">
        <v>4009</v>
      </c>
      <c r="K480" t="s">
        <v>960</v>
      </c>
      <c r="L480" t="s">
        <v>4010</v>
      </c>
      <c r="M480" t="s">
        <v>4011</v>
      </c>
      <c r="N480" t="s">
        <v>116</v>
      </c>
      <c r="O480">
        <v>19</v>
      </c>
      <c r="P480" t="s">
        <v>73</v>
      </c>
      <c r="Q480" t="s">
        <v>101</v>
      </c>
      <c r="R480" t="s">
        <v>4012</v>
      </c>
      <c r="S480" s="1">
        <v>45330</v>
      </c>
      <c r="T480" t="s">
        <v>321</v>
      </c>
      <c r="U480" t="s">
        <v>4013</v>
      </c>
      <c r="V480" t="s">
        <v>4014</v>
      </c>
      <c r="W480" t="s">
        <v>4015</v>
      </c>
      <c r="X480">
        <v>2228</v>
      </c>
      <c r="Y480">
        <v>4</v>
      </c>
      <c r="Z480">
        <v>3564.8</v>
      </c>
      <c r="AA480" t="s">
        <v>4011</v>
      </c>
      <c r="AB480" t="s">
        <v>4011</v>
      </c>
      <c r="AC480">
        <v>10</v>
      </c>
      <c r="AD480" t="s">
        <v>87</v>
      </c>
      <c r="AF480" t="s">
        <v>87</v>
      </c>
      <c r="AG480" t="s">
        <v>4011</v>
      </c>
    </row>
    <row r="481" spans="1:33" x14ac:dyDescent="0.3">
      <c r="A481" t="s">
        <v>107</v>
      </c>
      <c r="B481" t="s">
        <v>182</v>
      </c>
      <c r="C481" t="s">
        <v>49</v>
      </c>
      <c r="D481" t="s">
        <v>30</v>
      </c>
      <c r="E481" t="s">
        <v>832</v>
      </c>
      <c r="F481" t="s">
        <v>3571</v>
      </c>
      <c r="G481" t="s">
        <v>96</v>
      </c>
      <c r="H481" s="1">
        <v>44330</v>
      </c>
      <c r="I481">
        <v>1000</v>
      </c>
      <c r="J481" t="s">
        <v>4016</v>
      </c>
      <c r="K481" t="s">
        <v>1626</v>
      </c>
      <c r="L481" t="s">
        <v>4017</v>
      </c>
      <c r="M481" t="s">
        <v>4018</v>
      </c>
      <c r="N481" t="s">
        <v>116</v>
      </c>
      <c r="O481">
        <v>18</v>
      </c>
      <c r="P481" t="s">
        <v>73</v>
      </c>
      <c r="Q481" t="s">
        <v>41</v>
      </c>
      <c r="R481" t="s">
        <v>4019</v>
      </c>
      <c r="S481" s="1">
        <v>45559</v>
      </c>
      <c r="T481" t="s">
        <v>214</v>
      </c>
      <c r="U481" t="s">
        <v>4020</v>
      </c>
      <c r="V481" t="s">
        <v>4021</v>
      </c>
      <c r="W481" t="s">
        <v>4022</v>
      </c>
      <c r="X481">
        <v>2130</v>
      </c>
      <c r="Y481">
        <v>5</v>
      </c>
      <c r="Z481">
        <v>4260</v>
      </c>
      <c r="AA481" t="s">
        <v>4018</v>
      </c>
      <c r="AB481" t="s">
        <v>4018</v>
      </c>
      <c r="AC481">
        <v>10</v>
      </c>
      <c r="AE481" t="s">
        <v>37</v>
      </c>
      <c r="AF481" t="s">
        <v>37</v>
      </c>
      <c r="AG481" t="s">
        <v>4018</v>
      </c>
    </row>
    <row r="482" spans="1:33" x14ac:dyDescent="0.3">
      <c r="A482" t="s">
        <v>93</v>
      </c>
      <c r="B482" t="s">
        <v>369</v>
      </c>
      <c r="C482" t="s">
        <v>49</v>
      </c>
      <c r="D482" t="s">
        <v>109</v>
      </c>
      <c r="E482" t="s">
        <v>230</v>
      </c>
      <c r="F482" t="s">
        <v>4023</v>
      </c>
      <c r="G482" t="s">
        <v>96</v>
      </c>
      <c r="H482" s="1">
        <v>45082</v>
      </c>
      <c r="I482">
        <v>1400</v>
      </c>
      <c r="J482" t="s">
        <v>4024</v>
      </c>
      <c r="K482" t="s">
        <v>1034</v>
      </c>
      <c r="L482" t="s">
        <v>4025</v>
      </c>
      <c r="M482" t="s">
        <v>4026</v>
      </c>
      <c r="N482" t="s">
        <v>57</v>
      </c>
      <c r="O482">
        <v>14</v>
      </c>
      <c r="P482" t="s">
        <v>73</v>
      </c>
      <c r="Q482" t="s">
        <v>58</v>
      </c>
      <c r="R482" t="s">
        <v>4027</v>
      </c>
      <c r="S482" s="1">
        <v>45356</v>
      </c>
      <c r="T482" t="s">
        <v>258</v>
      </c>
      <c r="U482" t="s">
        <v>4028</v>
      </c>
      <c r="V482" t="s">
        <v>4029</v>
      </c>
      <c r="W482" t="s">
        <v>4030</v>
      </c>
      <c r="X482">
        <v>621</v>
      </c>
      <c r="Y482">
        <v>7</v>
      </c>
      <c r="Z482">
        <v>1738.8000000000002</v>
      </c>
      <c r="AA482" t="s">
        <v>4026</v>
      </c>
      <c r="AB482" t="s">
        <v>4026</v>
      </c>
      <c r="AC482">
        <v>10</v>
      </c>
      <c r="AD482" t="s">
        <v>87</v>
      </c>
      <c r="AF482" t="s">
        <v>87</v>
      </c>
      <c r="AG482" t="s">
        <v>4026</v>
      </c>
    </row>
    <row r="483" spans="1:33" x14ac:dyDescent="0.3">
      <c r="A483" t="s">
        <v>93</v>
      </c>
      <c r="B483" t="s">
        <v>369</v>
      </c>
      <c r="C483" t="s">
        <v>49</v>
      </c>
      <c r="D483" t="s">
        <v>206</v>
      </c>
      <c r="E483" t="s">
        <v>3122</v>
      </c>
      <c r="F483" t="s">
        <v>4031</v>
      </c>
      <c r="G483" t="s">
        <v>33</v>
      </c>
      <c r="H483" s="1">
        <v>44220</v>
      </c>
      <c r="I483">
        <v>1200</v>
      </c>
      <c r="J483" t="s">
        <v>4032</v>
      </c>
      <c r="K483" t="s">
        <v>825</v>
      </c>
      <c r="L483" t="s">
        <v>4033</v>
      </c>
      <c r="M483" t="s">
        <v>4034</v>
      </c>
      <c r="N483" t="s">
        <v>72</v>
      </c>
      <c r="O483">
        <v>17</v>
      </c>
      <c r="P483" t="s">
        <v>40</v>
      </c>
      <c r="Q483" t="s">
        <v>74</v>
      </c>
      <c r="R483" t="s">
        <v>4035</v>
      </c>
      <c r="S483" s="1">
        <v>45347</v>
      </c>
      <c r="T483" t="s">
        <v>321</v>
      </c>
      <c r="U483" t="s">
        <v>4036</v>
      </c>
      <c r="V483" t="s">
        <v>4037</v>
      </c>
      <c r="W483" t="s">
        <v>4038</v>
      </c>
      <c r="X483">
        <v>2658</v>
      </c>
      <c r="Y483">
        <v>4</v>
      </c>
      <c r="Z483">
        <v>4252.8</v>
      </c>
      <c r="AA483" t="s">
        <v>4034</v>
      </c>
      <c r="AB483" t="s">
        <v>4034</v>
      </c>
      <c r="AC483">
        <v>10</v>
      </c>
      <c r="AD483" t="s">
        <v>87</v>
      </c>
      <c r="AF483" t="s">
        <v>87</v>
      </c>
      <c r="AG483" t="s">
        <v>4034</v>
      </c>
    </row>
    <row r="484" spans="1:33" x14ac:dyDescent="0.3">
      <c r="A484" t="s">
        <v>181</v>
      </c>
      <c r="B484" t="s">
        <v>357</v>
      </c>
      <c r="C484" t="s">
        <v>80</v>
      </c>
      <c r="D484" t="s">
        <v>241</v>
      </c>
      <c r="E484" t="s">
        <v>1067</v>
      </c>
      <c r="F484" t="s">
        <v>4039</v>
      </c>
      <c r="G484" t="s">
        <v>96</v>
      </c>
      <c r="H484" s="1">
        <v>45305</v>
      </c>
      <c r="I484">
        <v>1000</v>
      </c>
      <c r="J484" t="s">
        <v>4040</v>
      </c>
      <c r="K484" t="s">
        <v>493</v>
      </c>
      <c r="L484" t="s">
        <v>4041</v>
      </c>
      <c r="M484" t="s">
        <v>4042</v>
      </c>
      <c r="N484" t="s">
        <v>116</v>
      </c>
      <c r="O484">
        <v>4</v>
      </c>
      <c r="P484" t="s">
        <v>73</v>
      </c>
      <c r="Q484" t="s">
        <v>58</v>
      </c>
      <c r="R484" t="s">
        <v>4043</v>
      </c>
      <c r="S484" s="1">
        <v>45560</v>
      </c>
      <c r="T484" t="s">
        <v>214</v>
      </c>
      <c r="U484" t="s">
        <v>4044</v>
      </c>
      <c r="V484" t="s">
        <v>4045</v>
      </c>
      <c r="W484" t="s">
        <v>4046</v>
      </c>
      <c r="X484">
        <v>522</v>
      </c>
      <c r="Y484">
        <v>7</v>
      </c>
      <c r="Z484">
        <v>1461.6000000000001</v>
      </c>
      <c r="AA484" t="s">
        <v>4042</v>
      </c>
      <c r="AB484" t="s">
        <v>4042</v>
      </c>
      <c r="AC484">
        <v>11</v>
      </c>
      <c r="AE484" t="s">
        <v>37</v>
      </c>
      <c r="AF484" t="s">
        <v>37</v>
      </c>
      <c r="AG484" t="s">
        <v>4042</v>
      </c>
    </row>
    <row r="485" spans="1:33" x14ac:dyDescent="0.3">
      <c r="A485" t="s">
        <v>47</v>
      </c>
      <c r="B485" t="s">
        <v>470</v>
      </c>
      <c r="C485" t="s">
        <v>29</v>
      </c>
      <c r="D485" t="s">
        <v>65</v>
      </c>
      <c r="E485" t="s">
        <v>51</v>
      </c>
      <c r="F485" t="s">
        <v>4047</v>
      </c>
      <c r="G485" t="s">
        <v>33</v>
      </c>
      <c r="H485" s="1">
        <v>44631</v>
      </c>
      <c r="I485">
        <v>1000</v>
      </c>
      <c r="J485" t="s">
        <v>4048</v>
      </c>
      <c r="K485" t="s">
        <v>113</v>
      </c>
      <c r="L485" t="s">
        <v>4049</v>
      </c>
      <c r="M485" t="s">
        <v>4050</v>
      </c>
      <c r="N485" t="s">
        <v>39</v>
      </c>
      <c r="O485">
        <v>7</v>
      </c>
      <c r="P485" t="s">
        <v>73</v>
      </c>
      <c r="Q485" t="s">
        <v>74</v>
      </c>
      <c r="R485" t="s">
        <v>4051</v>
      </c>
      <c r="S485" s="1">
        <v>45499</v>
      </c>
      <c r="T485" t="s">
        <v>103</v>
      </c>
      <c r="U485" t="s">
        <v>4052</v>
      </c>
      <c r="V485" t="s">
        <v>4053</v>
      </c>
      <c r="W485" t="s">
        <v>4054</v>
      </c>
      <c r="X485">
        <v>1787</v>
      </c>
      <c r="Y485">
        <v>2</v>
      </c>
      <c r="Z485">
        <v>1429.6000000000001</v>
      </c>
      <c r="AA485" t="s">
        <v>4050</v>
      </c>
      <c r="AB485" t="s">
        <v>4050</v>
      </c>
      <c r="AC485">
        <v>10</v>
      </c>
      <c r="AE485" t="s">
        <v>37</v>
      </c>
      <c r="AF485" t="s">
        <v>37</v>
      </c>
      <c r="AG485" t="s">
        <v>4050</v>
      </c>
    </row>
    <row r="486" spans="1:33" x14ac:dyDescent="0.3">
      <c r="A486" t="s">
        <v>47</v>
      </c>
      <c r="B486" t="s">
        <v>510</v>
      </c>
      <c r="C486" t="s">
        <v>29</v>
      </c>
      <c r="D486" t="s">
        <v>30</v>
      </c>
      <c r="E486" t="s">
        <v>242</v>
      </c>
      <c r="F486" t="s">
        <v>4055</v>
      </c>
      <c r="G486" t="s">
        <v>33</v>
      </c>
      <c r="H486" s="1">
        <v>44298</v>
      </c>
      <c r="I486">
        <v>800</v>
      </c>
      <c r="J486" t="s">
        <v>4056</v>
      </c>
      <c r="K486" t="s">
        <v>1086</v>
      </c>
      <c r="L486" t="s">
        <v>4057</v>
      </c>
      <c r="M486" t="s">
        <v>4058</v>
      </c>
      <c r="N486" t="s">
        <v>116</v>
      </c>
      <c r="O486">
        <v>3</v>
      </c>
      <c r="P486" t="s">
        <v>40</v>
      </c>
      <c r="Q486" t="s">
        <v>41</v>
      </c>
      <c r="R486" t="s">
        <v>4059</v>
      </c>
      <c r="S486" s="1">
        <v>45579</v>
      </c>
      <c r="T486" t="s">
        <v>177</v>
      </c>
      <c r="U486" t="s">
        <v>4060</v>
      </c>
      <c r="V486" t="s">
        <v>4061</v>
      </c>
      <c r="W486" t="s">
        <v>4062</v>
      </c>
      <c r="X486">
        <v>732</v>
      </c>
      <c r="Y486">
        <v>3</v>
      </c>
      <c r="Z486">
        <v>878.40000000000009</v>
      </c>
      <c r="AA486" t="s">
        <v>4058</v>
      </c>
      <c r="AB486" t="s">
        <v>4058</v>
      </c>
      <c r="AC486">
        <v>10</v>
      </c>
      <c r="AD486" t="s">
        <v>87</v>
      </c>
      <c r="AF486" t="s">
        <v>87</v>
      </c>
      <c r="AG486" t="s">
        <v>4058</v>
      </c>
    </row>
    <row r="487" spans="1:33" x14ac:dyDescent="0.3">
      <c r="A487" t="s">
        <v>47</v>
      </c>
      <c r="B487" t="s">
        <v>1023</v>
      </c>
      <c r="C487" t="s">
        <v>80</v>
      </c>
      <c r="D487" t="s">
        <v>81</v>
      </c>
      <c r="E487" t="s">
        <v>511</v>
      </c>
      <c r="F487" t="s">
        <v>4063</v>
      </c>
      <c r="G487" t="s">
        <v>96</v>
      </c>
      <c r="H487" s="1">
        <v>44439</v>
      </c>
      <c r="I487">
        <v>1100</v>
      </c>
      <c r="J487" t="s">
        <v>4064</v>
      </c>
      <c r="K487" t="s">
        <v>276</v>
      </c>
      <c r="L487" t="s">
        <v>4065</v>
      </c>
      <c r="M487" t="s">
        <v>4066</v>
      </c>
      <c r="N487" t="s">
        <v>39</v>
      </c>
      <c r="O487">
        <v>19</v>
      </c>
      <c r="P487" t="s">
        <v>40</v>
      </c>
      <c r="Q487" t="s">
        <v>41</v>
      </c>
      <c r="R487" t="s">
        <v>4067</v>
      </c>
      <c r="S487" s="1">
        <v>45440</v>
      </c>
      <c r="T487" t="s">
        <v>129</v>
      </c>
      <c r="U487" t="s">
        <v>4068</v>
      </c>
      <c r="V487" t="s">
        <v>4069</v>
      </c>
      <c r="W487" t="s">
        <v>1193</v>
      </c>
      <c r="X487">
        <v>2529</v>
      </c>
      <c r="Y487">
        <v>2</v>
      </c>
      <c r="Z487">
        <v>2023.2</v>
      </c>
      <c r="AA487" t="s">
        <v>4066</v>
      </c>
      <c r="AB487" t="s">
        <v>4066</v>
      </c>
      <c r="AC487">
        <v>10</v>
      </c>
      <c r="AD487" t="s">
        <v>87</v>
      </c>
      <c r="AF487" t="s">
        <v>87</v>
      </c>
      <c r="AG487" t="s">
        <v>4066</v>
      </c>
    </row>
    <row r="488" spans="1:33" x14ac:dyDescent="0.3">
      <c r="A488" t="s">
        <v>47</v>
      </c>
      <c r="B488" t="s">
        <v>145</v>
      </c>
      <c r="C488" t="s">
        <v>49</v>
      </c>
      <c r="D488" t="s">
        <v>677</v>
      </c>
      <c r="E488" t="s">
        <v>391</v>
      </c>
      <c r="F488" t="s">
        <v>4070</v>
      </c>
      <c r="G488" t="s">
        <v>96</v>
      </c>
      <c r="H488" s="1">
        <v>44560</v>
      </c>
      <c r="I488">
        <v>1200</v>
      </c>
      <c r="J488" t="s">
        <v>4071</v>
      </c>
      <c r="K488" t="s">
        <v>35</v>
      </c>
      <c r="L488" t="s">
        <v>4072</v>
      </c>
      <c r="M488" t="s">
        <v>4073</v>
      </c>
      <c r="N488" t="s">
        <v>57</v>
      </c>
      <c r="O488">
        <v>8</v>
      </c>
      <c r="P488" t="s">
        <v>73</v>
      </c>
      <c r="Q488" t="s">
        <v>101</v>
      </c>
      <c r="R488" t="s">
        <v>4074</v>
      </c>
      <c r="S488" s="1">
        <v>45305</v>
      </c>
      <c r="T488" t="s">
        <v>141</v>
      </c>
      <c r="U488" t="s">
        <v>4075</v>
      </c>
      <c r="V488" t="s">
        <v>4076</v>
      </c>
      <c r="W488" t="s">
        <v>4077</v>
      </c>
      <c r="X488">
        <v>1200</v>
      </c>
      <c r="Y488">
        <v>7</v>
      </c>
      <c r="Z488">
        <v>3360</v>
      </c>
      <c r="AA488" t="s">
        <v>4073</v>
      </c>
      <c r="AB488" t="s">
        <v>4073</v>
      </c>
      <c r="AC488">
        <v>11</v>
      </c>
      <c r="AE488" t="s">
        <v>37</v>
      </c>
      <c r="AF488" t="s">
        <v>37</v>
      </c>
      <c r="AG488" t="s">
        <v>4073</v>
      </c>
    </row>
    <row r="489" spans="1:33" x14ac:dyDescent="0.3">
      <c r="A489" t="s">
        <v>133</v>
      </c>
      <c r="B489" t="s">
        <v>390</v>
      </c>
      <c r="C489" t="s">
        <v>80</v>
      </c>
      <c r="D489" t="s">
        <v>81</v>
      </c>
      <c r="E489" t="s">
        <v>273</v>
      </c>
      <c r="F489" t="s">
        <v>4078</v>
      </c>
      <c r="G489" t="s">
        <v>96</v>
      </c>
      <c r="H489" s="1">
        <v>44307</v>
      </c>
      <c r="I489">
        <v>1000</v>
      </c>
      <c r="J489" t="s">
        <v>4079</v>
      </c>
      <c r="K489" t="s">
        <v>625</v>
      </c>
      <c r="L489" t="s">
        <v>4080</v>
      </c>
      <c r="M489" t="s">
        <v>4081</v>
      </c>
      <c r="N489" t="s">
        <v>57</v>
      </c>
      <c r="O489">
        <v>20</v>
      </c>
      <c r="P489" t="s">
        <v>40</v>
      </c>
      <c r="Q489" t="s">
        <v>74</v>
      </c>
      <c r="R489" t="s">
        <v>4082</v>
      </c>
      <c r="S489" s="1">
        <v>45449</v>
      </c>
      <c r="T489" t="s">
        <v>43</v>
      </c>
      <c r="U489" t="s">
        <v>4083</v>
      </c>
      <c r="V489" t="s">
        <v>4084</v>
      </c>
      <c r="W489" t="s">
        <v>4085</v>
      </c>
      <c r="X489">
        <v>912</v>
      </c>
      <c r="Y489">
        <v>6</v>
      </c>
      <c r="Z489">
        <v>2188.8000000000002</v>
      </c>
      <c r="AA489" t="s">
        <v>4081</v>
      </c>
      <c r="AB489" t="s">
        <v>4081</v>
      </c>
      <c r="AC489">
        <v>10</v>
      </c>
      <c r="AD489" t="s">
        <v>87</v>
      </c>
      <c r="AF489" t="s">
        <v>87</v>
      </c>
      <c r="AG489" t="s">
        <v>4081</v>
      </c>
    </row>
    <row r="490" spans="1:33" x14ac:dyDescent="0.3">
      <c r="A490" t="s">
        <v>121</v>
      </c>
      <c r="B490" t="s">
        <v>229</v>
      </c>
      <c r="C490" t="s">
        <v>29</v>
      </c>
      <c r="D490" t="s">
        <v>30</v>
      </c>
      <c r="E490" t="s">
        <v>421</v>
      </c>
      <c r="F490" t="s">
        <v>4086</v>
      </c>
      <c r="G490" t="s">
        <v>96</v>
      </c>
      <c r="H490" s="1">
        <v>44686</v>
      </c>
      <c r="I490">
        <v>1400</v>
      </c>
      <c r="J490" t="s">
        <v>4087</v>
      </c>
      <c r="K490" t="s">
        <v>3086</v>
      </c>
      <c r="L490" t="s">
        <v>4088</v>
      </c>
      <c r="M490" t="s">
        <v>4089</v>
      </c>
      <c r="N490" t="s">
        <v>57</v>
      </c>
      <c r="O490">
        <v>20</v>
      </c>
      <c r="P490" t="s">
        <v>73</v>
      </c>
      <c r="Q490" t="s">
        <v>41</v>
      </c>
      <c r="R490" t="s">
        <v>4090</v>
      </c>
      <c r="S490" s="1">
        <v>45484</v>
      </c>
      <c r="T490" t="s">
        <v>103</v>
      </c>
      <c r="U490" t="s">
        <v>4091</v>
      </c>
      <c r="V490" t="s">
        <v>4092</v>
      </c>
      <c r="W490" t="s">
        <v>4093</v>
      </c>
      <c r="X490">
        <v>1339</v>
      </c>
      <c r="Y490">
        <v>4</v>
      </c>
      <c r="Z490">
        <v>2142.4</v>
      </c>
      <c r="AA490" t="s">
        <v>4089</v>
      </c>
      <c r="AB490" t="s">
        <v>4089</v>
      </c>
      <c r="AC490">
        <v>10</v>
      </c>
      <c r="AE490" t="s">
        <v>37</v>
      </c>
      <c r="AF490" t="s">
        <v>37</v>
      </c>
      <c r="AG490" t="s">
        <v>4089</v>
      </c>
    </row>
    <row r="491" spans="1:33" x14ac:dyDescent="0.3">
      <c r="A491" t="s">
        <v>336</v>
      </c>
      <c r="B491" t="s">
        <v>293</v>
      </c>
      <c r="C491" t="s">
        <v>29</v>
      </c>
      <c r="D491" t="s">
        <v>146</v>
      </c>
      <c r="E491" t="s">
        <v>3439</v>
      </c>
      <c r="F491" t="s">
        <v>4094</v>
      </c>
      <c r="G491" t="s">
        <v>33</v>
      </c>
      <c r="H491" s="1">
        <v>44123</v>
      </c>
      <c r="I491">
        <v>950</v>
      </c>
      <c r="J491" t="s">
        <v>4095</v>
      </c>
      <c r="K491" t="s">
        <v>150</v>
      </c>
      <c r="L491" t="s">
        <v>4096</v>
      </c>
      <c r="M491" t="s">
        <v>4097</v>
      </c>
      <c r="N491" t="s">
        <v>116</v>
      </c>
      <c r="O491">
        <v>13</v>
      </c>
      <c r="P491" t="s">
        <v>73</v>
      </c>
      <c r="Q491" t="s">
        <v>101</v>
      </c>
      <c r="R491" t="s">
        <v>4098</v>
      </c>
      <c r="S491" s="1">
        <v>45502</v>
      </c>
      <c r="T491" t="s">
        <v>103</v>
      </c>
      <c r="U491" t="s">
        <v>4099</v>
      </c>
      <c r="V491" t="s">
        <v>4100</v>
      </c>
      <c r="W491" t="s">
        <v>4101</v>
      </c>
      <c r="X491">
        <v>2747</v>
      </c>
      <c r="Y491">
        <v>3</v>
      </c>
      <c r="Z491">
        <v>3296.4</v>
      </c>
      <c r="AA491" t="s">
        <v>4097</v>
      </c>
      <c r="AB491" t="s">
        <v>4097</v>
      </c>
      <c r="AC491">
        <v>11</v>
      </c>
      <c r="AE491" t="s">
        <v>37</v>
      </c>
      <c r="AF491" t="s">
        <v>37</v>
      </c>
      <c r="AG491" t="s">
        <v>4097</v>
      </c>
    </row>
    <row r="492" spans="1:33" x14ac:dyDescent="0.3">
      <c r="A492" t="s">
        <v>181</v>
      </c>
      <c r="B492" t="s">
        <v>390</v>
      </c>
      <c r="C492" t="s">
        <v>49</v>
      </c>
      <c r="D492" t="s">
        <v>50</v>
      </c>
      <c r="E492" t="s">
        <v>1560</v>
      </c>
      <c r="F492" t="s">
        <v>4102</v>
      </c>
      <c r="G492" t="s">
        <v>96</v>
      </c>
      <c r="H492" s="1">
        <v>44480</v>
      </c>
      <c r="I492">
        <v>1400</v>
      </c>
      <c r="J492" t="s">
        <v>4103</v>
      </c>
      <c r="K492" t="s">
        <v>137</v>
      </c>
      <c r="L492" t="s">
        <v>4104</v>
      </c>
      <c r="M492" t="s">
        <v>4105</v>
      </c>
      <c r="N492" t="s">
        <v>116</v>
      </c>
      <c r="O492">
        <v>18</v>
      </c>
      <c r="P492" t="s">
        <v>40</v>
      </c>
      <c r="Q492" t="s">
        <v>58</v>
      </c>
      <c r="R492" t="s">
        <v>4106</v>
      </c>
      <c r="S492" s="1">
        <v>45328</v>
      </c>
      <c r="T492" t="s">
        <v>321</v>
      </c>
      <c r="U492" t="s">
        <v>4107</v>
      </c>
      <c r="V492" t="s">
        <v>4108</v>
      </c>
      <c r="W492" t="s">
        <v>4109</v>
      </c>
      <c r="X492">
        <v>2459</v>
      </c>
      <c r="Y492">
        <v>8</v>
      </c>
      <c r="Z492">
        <v>7868.8</v>
      </c>
      <c r="AA492" t="s">
        <v>4105</v>
      </c>
      <c r="AB492" t="s">
        <v>4105</v>
      </c>
      <c r="AC492">
        <v>10</v>
      </c>
      <c r="AE492" t="s">
        <v>37</v>
      </c>
      <c r="AF492" t="s">
        <v>37</v>
      </c>
      <c r="AG492" t="s">
        <v>4105</v>
      </c>
    </row>
    <row r="493" spans="1:33" x14ac:dyDescent="0.3">
      <c r="A493" t="s">
        <v>336</v>
      </c>
      <c r="B493" t="s">
        <v>240</v>
      </c>
      <c r="C493" t="s">
        <v>29</v>
      </c>
      <c r="D493" t="s">
        <v>677</v>
      </c>
      <c r="E493" t="s">
        <v>1534</v>
      </c>
      <c r="F493" t="s">
        <v>4110</v>
      </c>
      <c r="G493" t="s">
        <v>33</v>
      </c>
      <c r="H493" s="1">
        <v>44340</v>
      </c>
      <c r="I493">
        <v>1000</v>
      </c>
      <c r="J493" t="s">
        <v>4111</v>
      </c>
      <c r="K493" t="s">
        <v>796</v>
      </c>
      <c r="L493" t="s">
        <v>4112</v>
      </c>
      <c r="M493" t="s">
        <v>4113</v>
      </c>
      <c r="N493" t="s">
        <v>72</v>
      </c>
      <c r="O493">
        <v>7</v>
      </c>
      <c r="P493" t="s">
        <v>73</v>
      </c>
      <c r="Q493" t="s">
        <v>74</v>
      </c>
      <c r="R493" t="s">
        <v>4114</v>
      </c>
      <c r="S493" s="1">
        <v>45401</v>
      </c>
      <c r="T493" t="s">
        <v>60</v>
      </c>
      <c r="U493" t="s">
        <v>4115</v>
      </c>
      <c r="V493" t="s">
        <v>4116</v>
      </c>
      <c r="W493" t="s">
        <v>4117</v>
      </c>
      <c r="X493">
        <v>2369</v>
      </c>
      <c r="Y493">
        <v>4</v>
      </c>
      <c r="Z493">
        <v>3790.4</v>
      </c>
      <c r="AA493" t="s">
        <v>4113</v>
      </c>
      <c r="AB493" t="s">
        <v>4113</v>
      </c>
      <c r="AC493">
        <v>10</v>
      </c>
      <c r="AE493" t="s">
        <v>37</v>
      </c>
      <c r="AF493" t="s">
        <v>37</v>
      </c>
      <c r="AG493" t="s">
        <v>4113</v>
      </c>
    </row>
    <row r="494" spans="1:33" x14ac:dyDescent="0.3">
      <c r="A494" t="s">
        <v>93</v>
      </c>
      <c r="B494" t="s">
        <v>1483</v>
      </c>
      <c r="C494" t="s">
        <v>49</v>
      </c>
      <c r="D494" t="s">
        <v>219</v>
      </c>
      <c r="E494" t="s">
        <v>894</v>
      </c>
      <c r="F494" t="s">
        <v>4118</v>
      </c>
      <c r="G494" t="s">
        <v>33</v>
      </c>
      <c r="H494" s="1">
        <v>45279</v>
      </c>
      <c r="I494">
        <v>1400</v>
      </c>
      <c r="J494" t="s">
        <v>4119</v>
      </c>
      <c r="K494" t="s">
        <v>2286</v>
      </c>
      <c r="L494" t="s">
        <v>4120</v>
      </c>
      <c r="M494" t="s">
        <v>4121</v>
      </c>
      <c r="N494" t="s">
        <v>57</v>
      </c>
      <c r="O494">
        <v>9</v>
      </c>
      <c r="P494" t="s">
        <v>73</v>
      </c>
      <c r="Q494" t="s">
        <v>101</v>
      </c>
      <c r="R494" t="s">
        <v>4122</v>
      </c>
      <c r="S494" s="1">
        <v>45331</v>
      </c>
      <c r="T494" t="s">
        <v>321</v>
      </c>
      <c r="U494" t="s">
        <v>4123</v>
      </c>
      <c r="V494" t="s">
        <v>4124</v>
      </c>
      <c r="W494" t="s">
        <v>3691</v>
      </c>
      <c r="X494">
        <v>1244</v>
      </c>
      <c r="Y494">
        <v>2</v>
      </c>
      <c r="Z494">
        <v>995.2</v>
      </c>
      <c r="AA494" t="s">
        <v>4121</v>
      </c>
      <c r="AB494" t="s">
        <v>4121</v>
      </c>
      <c r="AC494">
        <v>10</v>
      </c>
      <c r="AD494" t="s">
        <v>87</v>
      </c>
      <c r="AF494" t="s">
        <v>87</v>
      </c>
      <c r="AG494" t="s">
        <v>4121</v>
      </c>
    </row>
    <row r="495" spans="1:33" x14ac:dyDescent="0.3">
      <c r="A495" t="s">
        <v>336</v>
      </c>
      <c r="B495" t="s">
        <v>229</v>
      </c>
      <c r="C495" t="s">
        <v>80</v>
      </c>
      <c r="D495" t="s">
        <v>109</v>
      </c>
      <c r="E495" t="s">
        <v>703</v>
      </c>
      <c r="F495" t="s">
        <v>4125</v>
      </c>
      <c r="G495" t="s">
        <v>33</v>
      </c>
      <c r="H495" s="1">
        <v>44961</v>
      </c>
      <c r="I495">
        <v>1000</v>
      </c>
      <c r="J495" t="s">
        <v>4126</v>
      </c>
      <c r="K495" t="s">
        <v>861</v>
      </c>
      <c r="L495" t="s">
        <v>4127</v>
      </c>
      <c r="M495" t="s">
        <v>4128</v>
      </c>
      <c r="N495" t="s">
        <v>72</v>
      </c>
      <c r="O495">
        <v>7</v>
      </c>
      <c r="P495" t="s">
        <v>73</v>
      </c>
      <c r="Q495" t="s">
        <v>101</v>
      </c>
      <c r="R495" t="s">
        <v>4129</v>
      </c>
      <c r="S495" s="1">
        <v>45346</v>
      </c>
      <c r="T495" t="s">
        <v>321</v>
      </c>
      <c r="U495" t="s">
        <v>4130</v>
      </c>
      <c r="V495" t="s">
        <v>4131</v>
      </c>
      <c r="W495" t="s">
        <v>4132</v>
      </c>
      <c r="X495">
        <v>2994</v>
      </c>
      <c r="Y495">
        <v>7</v>
      </c>
      <c r="Z495">
        <v>8383.2000000000007</v>
      </c>
      <c r="AA495" t="s">
        <v>4128</v>
      </c>
      <c r="AB495" t="s">
        <v>4128</v>
      </c>
      <c r="AC495">
        <v>11</v>
      </c>
      <c r="AE495" t="s">
        <v>37</v>
      </c>
      <c r="AF495" t="s">
        <v>37</v>
      </c>
      <c r="AG495" t="s">
        <v>4128</v>
      </c>
    </row>
    <row r="496" spans="1:33" x14ac:dyDescent="0.3">
      <c r="A496" t="s">
        <v>133</v>
      </c>
      <c r="B496" t="s">
        <v>293</v>
      </c>
      <c r="C496" t="s">
        <v>49</v>
      </c>
      <c r="D496" t="s">
        <v>81</v>
      </c>
      <c r="E496" t="s">
        <v>263</v>
      </c>
      <c r="F496" t="s">
        <v>4133</v>
      </c>
      <c r="G496" t="s">
        <v>96</v>
      </c>
      <c r="H496" s="1">
        <v>43925</v>
      </c>
      <c r="I496">
        <v>1000</v>
      </c>
      <c r="J496" t="s">
        <v>4134</v>
      </c>
      <c r="K496" t="s">
        <v>753</v>
      </c>
      <c r="L496" t="s">
        <v>4135</v>
      </c>
      <c r="M496" t="s">
        <v>4136</v>
      </c>
      <c r="N496" t="s">
        <v>39</v>
      </c>
      <c r="O496">
        <v>11</v>
      </c>
      <c r="P496" t="s">
        <v>73</v>
      </c>
      <c r="Q496" t="s">
        <v>74</v>
      </c>
      <c r="R496" t="s">
        <v>4137</v>
      </c>
      <c r="S496" s="1">
        <v>45597</v>
      </c>
      <c r="T496" t="s">
        <v>165</v>
      </c>
      <c r="U496" t="s">
        <v>4138</v>
      </c>
      <c r="V496" t="s">
        <v>4139</v>
      </c>
      <c r="W496" t="s">
        <v>749</v>
      </c>
      <c r="X496">
        <v>2287</v>
      </c>
      <c r="Y496">
        <v>2</v>
      </c>
      <c r="Z496">
        <v>1829.6000000000001</v>
      </c>
      <c r="AA496" t="s">
        <v>4136</v>
      </c>
      <c r="AB496" t="s">
        <v>4136</v>
      </c>
      <c r="AC496">
        <v>10</v>
      </c>
      <c r="AE496" t="s">
        <v>37</v>
      </c>
      <c r="AF496" t="s">
        <v>37</v>
      </c>
      <c r="AG496" t="s">
        <v>4136</v>
      </c>
    </row>
    <row r="497" spans="1:33" x14ac:dyDescent="0.3">
      <c r="A497" t="s">
        <v>336</v>
      </c>
      <c r="B497" t="s">
        <v>205</v>
      </c>
      <c r="C497" t="s">
        <v>80</v>
      </c>
      <c r="D497" t="s">
        <v>65</v>
      </c>
      <c r="E497" t="s">
        <v>134</v>
      </c>
      <c r="F497" t="s">
        <v>4140</v>
      </c>
      <c r="G497" t="s">
        <v>33</v>
      </c>
      <c r="H497" s="1">
        <v>45192</v>
      </c>
      <c r="I497">
        <v>1300</v>
      </c>
      <c r="J497" t="s">
        <v>4141</v>
      </c>
      <c r="K497" t="s">
        <v>1418</v>
      </c>
      <c r="L497" t="s">
        <v>4142</v>
      </c>
      <c r="M497" t="s">
        <v>4143</v>
      </c>
      <c r="N497" t="s">
        <v>39</v>
      </c>
      <c r="O497">
        <v>3</v>
      </c>
      <c r="P497" t="s">
        <v>73</v>
      </c>
      <c r="Q497" t="s">
        <v>74</v>
      </c>
      <c r="R497" t="s">
        <v>4144</v>
      </c>
      <c r="S497" s="1">
        <v>45569</v>
      </c>
      <c r="T497" t="s">
        <v>177</v>
      </c>
      <c r="U497" t="s">
        <v>4145</v>
      </c>
      <c r="V497" t="s">
        <v>4146</v>
      </c>
      <c r="W497" t="s">
        <v>1492</v>
      </c>
      <c r="X497">
        <v>2741</v>
      </c>
      <c r="Y497">
        <v>7</v>
      </c>
      <c r="Z497">
        <v>7674.8</v>
      </c>
      <c r="AA497" t="s">
        <v>4143</v>
      </c>
      <c r="AB497" t="s">
        <v>4143</v>
      </c>
      <c r="AC497">
        <v>10</v>
      </c>
      <c r="AE497" t="s">
        <v>37</v>
      </c>
      <c r="AF497" t="s">
        <v>37</v>
      </c>
      <c r="AG497" t="s">
        <v>4143</v>
      </c>
    </row>
    <row r="498" spans="1:33" x14ac:dyDescent="0.3">
      <c r="A498" t="s">
        <v>336</v>
      </c>
      <c r="B498" t="s">
        <v>731</v>
      </c>
      <c r="C498" t="s">
        <v>49</v>
      </c>
      <c r="D498" t="s">
        <v>677</v>
      </c>
      <c r="E498" t="s">
        <v>230</v>
      </c>
      <c r="F498" t="s">
        <v>4147</v>
      </c>
      <c r="G498" t="s">
        <v>96</v>
      </c>
      <c r="H498" s="1">
        <v>43905</v>
      </c>
      <c r="I498">
        <v>1100</v>
      </c>
      <c r="J498" t="s">
        <v>4148</v>
      </c>
      <c r="K498" t="s">
        <v>2295</v>
      </c>
      <c r="L498" t="s">
        <v>4149</v>
      </c>
      <c r="M498" t="s">
        <v>4150</v>
      </c>
      <c r="N498" t="s">
        <v>116</v>
      </c>
      <c r="O498">
        <v>12</v>
      </c>
      <c r="P498" t="s">
        <v>73</v>
      </c>
      <c r="Q498" t="s">
        <v>101</v>
      </c>
      <c r="R498" t="s">
        <v>4151</v>
      </c>
      <c r="S498" s="1">
        <v>45459</v>
      </c>
      <c r="T498" t="s">
        <v>43</v>
      </c>
      <c r="U498" t="s">
        <v>4152</v>
      </c>
      <c r="V498" t="s">
        <v>4153</v>
      </c>
      <c r="W498" t="s">
        <v>4154</v>
      </c>
      <c r="X498">
        <v>864</v>
      </c>
      <c r="Y498">
        <v>3</v>
      </c>
      <c r="Z498">
        <v>1036.8</v>
      </c>
      <c r="AA498" t="s">
        <v>4150</v>
      </c>
      <c r="AB498" t="s">
        <v>4150</v>
      </c>
      <c r="AC498">
        <v>10</v>
      </c>
      <c r="AE498" t="s">
        <v>37</v>
      </c>
      <c r="AF498" t="s">
        <v>37</v>
      </c>
      <c r="AG498" t="s">
        <v>4150</v>
      </c>
    </row>
    <row r="499" spans="1:33" x14ac:dyDescent="0.3">
      <c r="A499" t="s">
        <v>47</v>
      </c>
      <c r="B499" t="s">
        <v>193</v>
      </c>
      <c r="C499" t="s">
        <v>29</v>
      </c>
      <c r="D499" t="s">
        <v>81</v>
      </c>
      <c r="E499" t="s">
        <v>1177</v>
      </c>
      <c r="F499" t="s">
        <v>4155</v>
      </c>
      <c r="G499" t="s">
        <v>33</v>
      </c>
      <c r="H499" s="1">
        <v>44802</v>
      </c>
      <c r="I499">
        <v>800</v>
      </c>
      <c r="J499" t="s">
        <v>4156</v>
      </c>
      <c r="K499" t="s">
        <v>1796</v>
      </c>
      <c r="L499" t="s">
        <v>4157</v>
      </c>
      <c r="M499" t="s">
        <v>4158</v>
      </c>
      <c r="N499" t="s">
        <v>72</v>
      </c>
      <c r="O499">
        <v>10</v>
      </c>
      <c r="P499" t="s">
        <v>73</v>
      </c>
      <c r="Q499" t="s">
        <v>74</v>
      </c>
      <c r="R499" t="s">
        <v>4159</v>
      </c>
      <c r="S499" s="1">
        <v>45343</v>
      </c>
      <c r="T499" t="s">
        <v>321</v>
      </c>
      <c r="U499" t="s">
        <v>4160</v>
      </c>
      <c r="V499" t="s">
        <v>4161</v>
      </c>
      <c r="W499" t="s">
        <v>2840</v>
      </c>
      <c r="X499">
        <v>2601</v>
      </c>
      <c r="Y499">
        <v>3</v>
      </c>
      <c r="Z499">
        <v>3121.2000000000003</v>
      </c>
      <c r="AA499" t="s">
        <v>4158</v>
      </c>
      <c r="AB499" t="s">
        <v>4158</v>
      </c>
      <c r="AC499">
        <v>10</v>
      </c>
      <c r="AE499" t="s">
        <v>37</v>
      </c>
      <c r="AF499" t="s">
        <v>37</v>
      </c>
      <c r="AG499" t="s">
        <v>4158</v>
      </c>
    </row>
    <row r="500" spans="1:33" x14ac:dyDescent="0.3">
      <c r="A500" t="s">
        <v>336</v>
      </c>
      <c r="B500" t="s">
        <v>64</v>
      </c>
      <c r="C500" t="s">
        <v>29</v>
      </c>
      <c r="D500" t="s">
        <v>677</v>
      </c>
      <c r="E500" t="s">
        <v>82</v>
      </c>
      <c r="F500" t="s">
        <v>4162</v>
      </c>
      <c r="G500" t="s">
        <v>96</v>
      </c>
      <c r="H500" s="1">
        <v>45057</v>
      </c>
      <c r="I500">
        <v>1300</v>
      </c>
      <c r="J500" t="s">
        <v>4163</v>
      </c>
      <c r="K500" t="s">
        <v>670</v>
      </c>
      <c r="L500" t="s">
        <v>4164</v>
      </c>
      <c r="M500" t="s">
        <v>4165</v>
      </c>
      <c r="N500" t="s">
        <v>116</v>
      </c>
      <c r="O500">
        <v>9</v>
      </c>
      <c r="P500" t="s">
        <v>73</v>
      </c>
      <c r="Q500" t="s">
        <v>58</v>
      </c>
      <c r="R500" t="s">
        <v>4166</v>
      </c>
      <c r="S500" s="1">
        <v>45359</v>
      </c>
      <c r="T500" t="s">
        <v>258</v>
      </c>
      <c r="U500" t="s">
        <v>4167</v>
      </c>
      <c r="V500" t="s">
        <v>4168</v>
      </c>
      <c r="W500" t="s">
        <v>4169</v>
      </c>
      <c r="X500">
        <v>1440</v>
      </c>
      <c r="Y500">
        <v>2</v>
      </c>
      <c r="Z500">
        <v>1152</v>
      </c>
      <c r="AA500" t="s">
        <v>4165</v>
      </c>
      <c r="AB500" t="s">
        <v>4165</v>
      </c>
      <c r="AC500">
        <v>10</v>
      </c>
      <c r="AE500" t="s">
        <v>37</v>
      </c>
      <c r="AF500" t="s">
        <v>37</v>
      </c>
      <c r="AG500" t="s">
        <v>4165</v>
      </c>
    </row>
    <row r="501" spans="1:33" x14ac:dyDescent="0.3">
      <c r="A501" t="s">
        <v>107</v>
      </c>
      <c r="B501" t="s">
        <v>369</v>
      </c>
      <c r="C501" t="s">
        <v>29</v>
      </c>
      <c r="D501" t="s">
        <v>206</v>
      </c>
      <c r="E501" t="s">
        <v>490</v>
      </c>
      <c r="F501" t="s">
        <v>4170</v>
      </c>
      <c r="G501" t="s">
        <v>33</v>
      </c>
      <c r="H501" s="1">
        <v>44793</v>
      </c>
      <c r="I501">
        <v>1400</v>
      </c>
      <c r="J501" t="s">
        <v>4171</v>
      </c>
      <c r="K501" t="s">
        <v>404</v>
      </c>
      <c r="L501" t="s">
        <v>4172</v>
      </c>
      <c r="M501" t="s">
        <v>4173</v>
      </c>
      <c r="N501" t="s">
        <v>39</v>
      </c>
      <c r="O501">
        <v>3</v>
      </c>
      <c r="P501" t="s">
        <v>73</v>
      </c>
      <c r="Q501" t="s">
        <v>101</v>
      </c>
      <c r="R501" t="s">
        <v>4174</v>
      </c>
      <c r="S501" s="1">
        <v>45400</v>
      </c>
      <c r="T501" t="s">
        <v>60</v>
      </c>
      <c r="U501" t="s">
        <v>4175</v>
      </c>
      <c r="V501" t="s">
        <v>4176</v>
      </c>
      <c r="W501" t="s">
        <v>1299</v>
      </c>
      <c r="X501">
        <v>2736</v>
      </c>
      <c r="Y501">
        <v>6</v>
      </c>
      <c r="Z501">
        <v>6566.4000000000015</v>
      </c>
      <c r="AA501" t="s">
        <v>4173</v>
      </c>
      <c r="AB501" t="s">
        <v>4173</v>
      </c>
      <c r="AC501">
        <v>10</v>
      </c>
      <c r="AE501" t="s">
        <v>37</v>
      </c>
      <c r="AF501" t="s">
        <v>37</v>
      </c>
      <c r="AG501" t="s">
        <v>4173</v>
      </c>
    </row>
    <row r="502" spans="1:33" x14ac:dyDescent="0.3">
      <c r="A502" t="s">
        <v>47</v>
      </c>
      <c r="B502" t="s">
        <v>357</v>
      </c>
      <c r="C502" t="s">
        <v>49</v>
      </c>
      <c r="D502" t="s">
        <v>30</v>
      </c>
      <c r="E502" t="s">
        <v>2585</v>
      </c>
      <c r="F502" t="s">
        <v>4177</v>
      </c>
      <c r="G502" t="s">
        <v>33</v>
      </c>
      <c r="H502" s="1">
        <v>44613</v>
      </c>
      <c r="I502">
        <v>1300</v>
      </c>
      <c r="J502" t="s">
        <v>4178</v>
      </c>
      <c r="K502" t="s">
        <v>210</v>
      </c>
      <c r="L502" t="s">
        <v>4179</v>
      </c>
      <c r="M502" t="s">
        <v>4180</v>
      </c>
      <c r="N502" t="s">
        <v>57</v>
      </c>
      <c r="O502">
        <v>16</v>
      </c>
      <c r="P502" t="s">
        <v>40</v>
      </c>
      <c r="Q502" t="s">
        <v>74</v>
      </c>
      <c r="R502" t="s">
        <v>4181</v>
      </c>
      <c r="S502" s="1">
        <v>45530</v>
      </c>
      <c r="T502" t="s">
        <v>201</v>
      </c>
      <c r="U502" t="s">
        <v>4182</v>
      </c>
      <c r="V502" t="s">
        <v>4183</v>
      </c>
      <c r="W502" t="s">
        <v>4184</v>
      </c>
      <c r="X502">
        <v>806</v>
      </c>
      <c r="Y502">
        <v>1</v>
      </c>
      <c r="Z502">
        <v>322.40000000000003</v>
      </c>
      <c r="AA502" t="s">
        <v>4180</v>
      </c>
      <c r="AB502" t="s">
        <v>4180</v>
      </c>
      <c r="AC502">
        <v>10</v>
      </c>
      <c r="AD502" t="s">
        <v>87</v>
      </c>
      <c r="AF502" t="s">
        <v>87</v>
      </c>
      <c r="AG502" t="s">
        <v>4180</v>
      </c>
    </row>
    <row r="503" spans="1:33" x14ac:dyDescent="0.3">
      <c r="A503" t="s">
        <v>27</v>
      </c>
      <c r="B503" t="s">
        <v>229</v>
      </c>
      <c r="C503" t="s">
        <v>29</v>
      </c>
      <c r="D503" t="s">
        <v>677</v>
      </c>
      <c r="E503" t="s">
        <v>194</v>
      </c>
      <c r="F503" t="s">
        <v>4185</v>
      </c>
      <c r="G503" t="s">
        <v>96</v>
      </c>
      <c r="H503" s="1">
        <v>44175</v>
      </c>
      <c r="I503">
        <v>1100</v>
      </c>
      <c r="J503" t="s">
        <v>4186</v>
      </c>
      <c r="K503" t="s">
        <v>3086</v>
      </c>
      <c r="L503" t="s">
        <v>4187</v>
      </c>
      <c r="M503" t="s">
        <v>4188</v>
      </c>
      <c r="N503" t="s">
        <v>57</v>
      </c>
      <c r="O503">
        <v>12</v>
      </c>
      <c r="P503" t="s">
        <v>73</v>
      </c>
      <c r="Q503" t="s">
        <v>74</v>
      </c>
      <c r="R503" t="s">
        <v>4189</v>
      </c>
      <c r="S503" s="1">
        <v>45447</v>
      </c>
      <c r="T503" t="s">
        <v>43</v>
      </c>
      <c r="U503" t="s">
        <v>4190</v>
      </c>
      <c r="V503" t="s">
        <v>4191</v>
      </c>
      <c r="W503" t="s">
        <v>4192</v>
      </c>
      <c r="X503">
        <v>1716</v>
      </c>
      <c r="Y503">
        <v>3</v>
      </c>
      <c r="Z503">
        <v>2059.2000000000003</v>
      </c>
      <c r="AA503" t="s">
        <v>4188</v>
      </c>
      <c r="AB503" t="s">
        <v>4188</v>
      </c>
      <c r="AC503">
        <v>10</v>
      </c>
      <c r="AE503" t="s">
        <v>37</v>
      </c>
      <c r="AF503" t="s">
        <v>37</v>
      </c>
      <c r="AG503" t="s">
        <v>4188</v>
      </c>
    </row>
    <row r="504" spans="1:33" x14ac:dyDescent="0.3">
      <c r="A504" t="s">
        <v>107</v>
      </c>
      <c r="B504" t="s">
        <v>145</v>
      </c>
      <c r="C504" t="s">
        <v>29</v>
      </c>
      <c r="D504" t="s">
        <v>81</v>
      </c>
      <c r="E504" t="s">
        <v>122</v>
      </c>
      <c r="F504" t="s">
        <v>4193</v>
      </c>
      <c r="G504" t="s">
        <v>96</v>
      </c>
      <c r="H504" s="1">
        <v>43869</v>
      </c>
      <c r="I504">
        <v>1300</v>
      </c>
      <c r="J504" t="s">
        <v>4194</v>
      </c>
      <c r="K504" t="s">
        <v>173</v>
      </c>
      <c r="L504" t="s">
        <v>4195</v>
      </c>
      <c r="M504" t="s">
        <v>4196</v>
      </c>
      <c r="N504" t="s">
        <v>116</v>
      </c>
      <c r="O504">
        <v>10</v>
      </c>
      <c r="P504" t="s">
        <v>73</v>
      </c>
      <c r="Q504" t="s">
        <v>58</v>
      </c>
      <c r="R504" t="s">
        <v>4197</v>
      </c>
      <c r="S504" s="1">
        <v>45315</v>
      </c>
      <c r="T504" t="s">
        <v>141</v>
      </c>
      <c r="U504" t="s">
        <v>4198</v>
      </c>
      <c r="V504" t="s">
        <v>4199</v>
      </c>
      <c r="W504" t="s">
        <v>4200</v>
      </c>
      <c r="X504">
        <v>1080</v>
      </c>
      <c r="Y504">
        <v>2</v>
      </c>
      <c r="Z504">
        <v>864</v>
      </c>
      <c r="AA504" t="s">
        <v>4196</v>
      </c>
      <c r="AB504" t="s">
        <v>4196</v>
      </c>
      <c r="AC504">
        <v>10</v>
      </c>
      <c r="AE504" t="s">
        <v>37</v>
      </c>
      <c r="AF504" t="s">
        <v>37</v>
      </c>
      <c r="AG504" t="s">
        <v>4196</v>
      </c>
    </row>
    <row r="505" spans="1:33" x14ac:dyDescent="0.3">
      <c r="A505" t="s">
        <v>47</v>
      </c>
      <c r="B505" t="s">
        <v>568</v>
      </c>
      <c r="C505" t="s">
        <v>29</v>
      </c>
      <c r="D505" t="s">
        <v>109</v>
      </c>
      <c r="E505" t="s">
        <v>401</v>
      </c>
      <c r="F505" t="s">
        <v>4201</v>
      </c>
      <c r="G505" t="s">
        <v>33</v>
      </c>
      <c r="H505" s="1">
        <v>44673</v>
      </c>
      <c r="I505">
        <v>1400</v>
      </c>
      <c r="J505" t="s">
        <v>4202</v>
      </c>
      <c r="K505" t="s">
        <v>1260</v>
      </c>
      <c r="L505" t="s">
        <v>4203</v>
      </c>
      <c r="M505" t="s">
        <v>4204</v>
      </c>
      <c r="N505" t="s">
        <v>57</v>
      </c>
      <c r="O505">
        <v>12</v>
      </c>
      <c r="P505" t="s">
        <v>40</v>
      </c>
      <c r="Q505" t="s">
        <v>74</v>
      </c>
      <c r="R505" t="s">
        <v>4205</v>
      </c>
      <c r="S505" s="1">
        <v>45596</v>
      </c>
      <c r="T505" t="s">
        <v>177</v>
      </c>
      <c r="U505" t="s">
        <v>4206</v>
      </c>
      <c r="V505" t="s">
        <v>4207</v>
      </c>
      <c r="W505" t="s">
        <v>649</v>
      </c>
      <c r="X505">
        <v>2586</v>
      </c>
      <c r="Y505">
        <v>1</v>
      </c>
      <c r="Z505">
        <v>1034.4000000000001</v>
      </c>
      <c r="AA505" t="s">
        <v>4204</v>
      </c>
      <c r="AB505" t="s">
        <v>4204</v>
      </c>
      <c r="AC505">
        <v>10</v>
      </c>
      <c r="AE505" t="s">
        <v>37</v>
      </c>
      <c r="AF505" t="s">
        <v>37</v>
      </c>
      <c r="AG505" t="s">
        <v>4204</v>
      </c>
    </row>
    <row r="506" spans="1:33" x14ac:dyDescent="0.3">
      <c r="A506" t="s">
        <v>181</v>
      </c>
      <c r="B506" t="s">
        <v>218</v>
      </c>
      <c r="C506" t="s">
        <v>80</v>
      </c>
      <c r="D506" t="s">
        <v>81</v>
      </c>
      <c r="E506" t="s">
        <v>1908</v>
      </c>
      <c r="F506" t="s">
        <v>4208</v>
      </c>
      <c r="G506" t="s">
        <v>33</v>
      </c>
      <c r="H506" s="1">
        <v>45148</v>
      </c>
      <c r="I506">
        <v>1400</v>
      </c>
      <c r="J506" t="s">
        <v>4209</v>
      </c>
      <c r="K506" t="s">
        <v>2295</v>
      </c>
      <c r="L506" t="s">
        <v>4210</v>
      </c>
      <c r="M506" t="s">
        <v>4211</v>
      </c>
      <c r="N506" t="s">
        <v>57</v>
      </c>
      <c r="O506">
        <v>11</v>
      </c>
      <c r="P506" t="s">
        <v>73</v>
      </c>
      <c r="Q506" t="s">
        <v>101</v>
      </c>
      <c r="R506" t="s">
        <v>4212</v>
      </c>
      <c r="S506" s="1">
        <v>45554</v>
      </c>
      <c r="T506" t="s">
        <v>214</v>
      </c>
      <c r="U506" t="s">
        <v>4213</v>
      </c>
      <c r="V506" t="s">
        <v>4214</v>
      </c>
      <c r="W506" t="s">
        <v>4215</v>
      </c>
      <c r="X506">
        <v>1505</v>
      </c>
      <c r="Y506">
        <v>6</v>
      </c>
      <c r="Z506">
        <v>3612</v>
      </c>
      <c r="AA506" t="s">
        <v>4211</v>
      </c>
      <c r="AB506" t="s">
        <v>4211</v>
      </c>
      <c r="AC506">
        <v>11</v>
      </c>
      <c r="AE506" t="s">
        <v>37</v>
      </c>
      <c r="AF506" t="s">
        <v>37</v>
      </c>
      <c r="AG506" t="s">
        <v>4211</v>
      </c>
    </row>
    <row r="507" spans="1:33" x14ac:dyDescent="0.3">
      <c r="A507" t="s">
        <v>47</v>
      </c>
      <c r="B507" t="s">
        <v>205</v>
      </c>
      <c r="C507" t="s">
        <v>29</v>
      </c>
      <c r="D507" t="s">
        <v>109</v>
      </c>
      <c r="E507" t="s">
        <v>263</v>
      </c>
      <c r="F507" t="s">
        <v>4216</v>
      </c>
      <c r="G507" t="s">
        <v>33</v>
      </c>
      <c r="H507" s="1">
        <v>44809</v>
      </c>
      <c r="I507">
        <v>1400</v>
      </c>
      <c r="J507" t="s">
        <v>4217</v>
      </c>
      <c r="K507" t="s">
        <v>1477</v>
      </c>
      <c r="L507" t="s">
        <v>4218</v>
      </c>
      <c r="M507" t="s">
        <v>4219</v>
      </c>
      <c r="N507" t="s">
        <v>116</v>
      </c>
      <c r="O507">
        <v>9</v>
      </c>
      <c r="P507" t="s">
        <v>40</v>
      </c>
      <c r="Q507" t="s">
        <v>101</v>
      </c>
      <c r="R507" t="s">
        <v>4220</v>
      </c>
      <c r="S507" s="1">
        <v>45295</v>
      </c>
      <c r="T507" t="s">
        <v>141</v>
      </c>
      <c r="U507" t="s">
        <v>4221</v>
      </c>
      <c r="V507" t="s">
        <v>4222</v>
      </c>
      <c r="W507" t="s">
        <v>2793</v>
      </c>
      <c r="X507">
        <v>1823</v>
      </c>
      <c r="Y507">
        <v>8</v>
      </c>
      <c r="Z507">
        <v>5833.6</v>
      </c>
      <c r="AA507" t="s">
        <v>4219</v>
      </c>
      <c r="AB507" t="s">
        <v>4219</v>
      </c>
      <c r="AC507">
        <v>10</v>
      </c>
      <c r="AE507" t="s">
        <v>37</v>
      </c>
      <c r="AF507" t="s">
        <v>37</v>
      </c>
      <c r="AG507" t="s">
        <v>4219</v>
      </c>
    </row>
    <row r="508" spans="1:33" x14ac:dyDescent="0.3">
      <c r="A508" t="s">
        <v>336</v>
      </c>
      <c r="B508" t="s">
        <v>193</v>
      </c>
      <c r="C508" t="s">
        <v>49</v>
      </c>
      <c r="D508" t="s">
        <v>219</v>
      </c>
      <c r="E508" t="s">
        <v>358</v>
      </c>
      <c r="F508" t="s">
        <v>4223</v>
      </c>
      <c r="G508" t="s">
        <v>96</v>
      </c>
      <c r="H508" s="1">
        <v>45357</v>
      </c>
      <c r="I508">
        <v>1300</v>
      </c>
      <c r="J508" t="s">
        <v>4224</v>
      </c>
      <c r="K508" t="s">
        <v>725</v>
      </c>
      <c r="L508" t="s">
        <v>4225</v>
      </c>
      <c r="M508" t="s">
        <v>4226</v>
      </c>
      <c r="N508" t="s">
        <v>57</v>
      </c>
      <c r="O508">
        <v>17</v>
      </c>
      <c r="P508" t="s">
        <v>40</v>
      </c>
      <c r="Q508" t="s">
        <v>101</v>
      </c>
      <c r="R508" t="s">
        <v>4227</v>
      </c>
      <c r="S508" s="1">
        <v>45463</v>
      </c>
      <c r="T508" t="s">
        <v>43</v>
      </c>
      <c r="U508" t="s">
        <v>4228</v>
      </c>
      <c r="V508" t="s">
        <v>4229</v>
      </c>
      <c r="W508" t="s">
        <v>3185</v>
      </c>
      <c r="X508">
        <v>741</v>
      </c>
      <c r="Y508">
        <v>7</v>
      </c>
      <c r="Z508">
        <v>2074.8000000000002</v>
      </c>
      <c r="AA508" t="s">
        <v>4226</v>
      </c>
      <c r="AB508" t="s">
        <v>4226</v>
      </c>
      <c r="AC508">
        <v>11</v>
      </c>
      <c r="AE508" t="s">
        <v>37</v>
      </c>
      <c r="AF508" t="s">
        <v>37</v>
      </c>
      <c r="AG508" t="s">
        <v>4226</v>
      </c>
    </row>
    <row r="509" spans="1:33" x14ac:dyDescent="0.3">
      <c r="A509" t="s">
        <v>336</v>
      </c>
      <c r="B509" t="s">
        <v>985</v>
      </c>
      <c r="C509" t="s">
        <v>49</v>
      </c>
      <c r="D509" t="s">
        <v>30</v>
      </c>
      <c r="E509" t="s">
        <v>540</v>
      </c>
      <c r="F509" t="s">
        <v>4230</v>
      </c>
      <c r="G509" t="s">
        <v>33</v>
      </c>
      <c r="H509" s="1">
        <v>45353</v>
      </c>
      <c r="I509">
        <v>800</v>
      </c>
      <c r="J509" t="s">
        <v>4231</v>
      </c>
      <c r="K509" t="s">
        <v>361</v>
      </c>
      <c r="L509" t="s">
        <v>4232</v>
      </c>
      <c r="M509" t="s">
        <v>4233</v>
      </c>
      <c r="N509" t="s">
        <v>57</v>
      </c>
      <c r="O509">
        <v>10</v>
      </c>
      <c r="P509" t="s">
        <v>73</v>
      </c>
      <c r="Q509" t="s">
        <v>41</v>
      </c>
      <c r="R509" t="s">
        <v>4234</v>
      </c>
      <c r="S509" s="1">
        <v>45613</v>
      </c>
      <c r="T509" t="s">
        <v>165</v>
      </c>
      <c r="U509" t="s">
        <v>4235</v>
      </c>
      <c r="V509" t="s">
        <v>4236</v>
      </c>
      <c r="W509" t="s">
        <v>4237</v>
      </c>
      <c r="X509">
        <v>2986</v>
      </c>
      <c r="Y509">
        <v>4</v>
      </c>
      <c r="Z509">
        <v>4777.6000000000004</v>
      </c>
      <c r="AA509" t="s">
        <v>4233</v>
      </c>
      <c r="AB509" t="s">
        <v>4233</v>
      </c>
      <c r="AC509">
        <v>10</v>
      </c>
      <c r="AE509" t="s">
        <v>37</v>
      </c>
      <c r="AF509" t="s">
        <v>37</v>
      </c>
      <c r="AG509" t="s">
        <v>4233</v>
      </c>
    </row>
    <row r="510" spans="1:33" x14ac:dyDescent="0.3">
      <c r="A510" t="s">
        <v>133</v>
      </c>
      <c r="B510" t="s">
        <v>1483</v>
      </c>
      <c r="C510" t="s">
        <v>49</v>
      </c>
      <c r="D510" t="s">
        <v>50</v>
      </c>
      <c r="E510" t="s">
        <v>1534</v>
      </c>
      <c r="F510" t="s">
        <v>4238</v>
      </c>
      <c r="G510" t="s">
        <v>33</v>
      </c>
      <c r="H510" s="1">
        <v>44112</v>
      </c>
      <c r="I510">
        <v>1400</v>
      </c>
      <c r="J510" t="s">
        <v>4239</v>
      </c>
      <c r="K510" t="s">
        <v>1052</v>
      </c>
      <c r="L510" t="s">
        <v>4240</v>
      </c>
      <c r="M510" t="s">
        <v>4241</v>
      </c>
      <c r="N510" t="s">
        <v>72</v>
      </c>
      <c r="O510">
        <v>14</v>
      </c>
      <c r="P510" t="s">
        <v>40</v>
      </c>
      <c r="Q510" t="s">
        <v>101</v>
      </c>
      <c r="R510" t="s">
        <v>4242</v>
      </c>
      <c r="S510" s="1">
        <v>45615</v>
      </c>
      <c r="T510" t="s">
        <v>165</v>
      </c>
      <c r="U510" t="s">
        <v>4243</v>
      </c>
      <c r="V510" t="s">
        <v>4244</v>
      </c>
      <c r="W510" t="s">
        <v>4245</v>
      </c>
      <c r="X510">
        <v>1871</v>
      </c>
      <c r="Y510">
        <v>4</v>
      </c>
      <c r="Z510">
        <v>2993.6000000000004</v>
      </c>
      <c r="AA510" t="s">
        <v>4241</v>
      </c>
      <c r="AB510" t="s">
        <v>4241</v>
      </c>
      <c r="AC510">
        <v>10</v>
      </c>
      <c r="AE510" t="s">
        <v>37</v>
      </c>
      <c r="AF510" t="s">
        <v>37</v>
      </c>
      <c r="AG510" t="s">
        <v>4241</v>
      </c>
    </row>
    <row r="511" spans="1:33" x14ac:dyDescent="0.3">
      <c r="A511" t="s">
        <v>107</v>
      </c>
      <c r="B511" t="s">
        <v>784</v>
      </c>
      <c r="C511" t="s">
        <v>80</v>
      </c>
      <c r="D511" t="s">
        <v>81</v>
      </c>
      <c r="E511" t="s">
        <v>1049</v>
      </c>
      <c r="F511" t="s">
        <v>4246</v>
      </c>
      <c r="G511" t="s">
        <v>96</v>
      </c>
      <c r="H511" s="1">
        <v>45201</v>
      </c>
      <c r="I511">
        <v>1400</v>
      </c>
      <c r="J511" t="s">
        <v>4247</v>
      </c>
      <c r="K511" t="s">
        <v>254</v>
      </c>
      <c r="L511" t="s">
        <v>4248</v>
      </c>
      <c r="M511" t="s">
        <v>4249</v>
      </c>
      <c r="N511" t="s">
        <v>116</v>
      </c>
      <c r="O511">
        <v>10</v>
      </c>
      <c r="P511" t="s">
        <v>40</v>
      </c>
      <c r="Q511" t="s">
        <v>41</v>
      </c>
      <c r="R511" t="s">
        <v>4250</v>
      </c>
      <c r="S511" s="1">
        <v>45411</v>
      </c>
      <c r="T511" t="s">
        <v>60</v>
      </c>
      <c r="U511" t="s">
        <v>4251</v>
      </c>
      <c r="V511" t="s">
        <v>4252</v>
      </c>
      <c r="W511" t="s">
        <v>2384</v>
      </c>
      <c r="X511">
        <v>826</v>
      </c>
      <c r="Y511">
        <v>5</v>
      </c>
      <c r="Z511">
        <v>1652</v>
      </c>
      <c r="AA511" t="s">
        <v>4249</v>
      </c>
      <c r="AB511" t="s">
        <v>4249</v>
      </c>
      <c r="AC511">
        <v>10</v>
      </c>
      <c r="AE511" t="s">
        <v>37</v>
      </c>
      <c r="AF511" t="s">
        <v>37</v>
      </c>
      <c r="AG511" t="s">
        <v>4249</v>
      </c>
    </row>
    <row r="512" spans="1:33" x14ac:dyDescent="0.3">
      <c r="A512" t="s">
        <v>107</v>
      </c>
      <c r="B512" t="s">
        <v>240</v>
      </c>
      <c r="C512" t="s">
        <v>49</v>
      </c>
      <c r="D512" t="s">
        <v>50</v>
      </c>
      <c r="E512" t="s">
        <v>371</v>
      </c>
      <c r="F512" t="s">
        <v>4253</v>
      </c>
      <c r="G512" t="s">
        <v>33</v>
      </c>
      <c r="H512" s="1">
        <v>45283</v>
      </c>
      <c r="I512">
        <v>1400</v>
      </c>
      <c r="J512" t="s">
        <v>4254</v>
      </c>
      <c r="K512" t="s">
        <v>753</v>
      </c>
      <c r="L512" t="s">
        <v>4255</v>
      </c>
      <c r="M512" t="s">
        <v>4256</v>
      </c>
      <c r="N512" t="s">
        <v>57</v>
      </c>
      <c r="O512">
        <v>14</v>
      </c>
      <c r="P512" t="s">
        <v>73</v>
      </c>
      <c r="Q512" t="s">
        <v>74</v>
      </c>
      <c r="R512" t="s">
        <v>4257</v>
      </c>
      <c r="S512" s="1">
        <v>45537</v>
      </c>
      <c r="T512" t="s">
        <v>214</v>
      </c>
      <c r="U512" t="s">
        <v>4258</v>
      </c>
      <c r="V512" t="s">
        <v>4259</v>
      </c>
      <c r="W512" t="s">
        <v>4260</v>
      </c>
      <c r="X512">
        <v>1850</v>
      </c>
      <c r="Y512">
        <v>8</v>
      </c>
      <c r="Z512">
        <v>5920</v>
      </c>
      <c r="AA512" t="s">
        <v>4256</v>
      </c>
      <c r="AB512" t="s">
        <v>4256</v>
      </c>
      <c r="AC512">
        <v>11</v>
      </c>
      <c r="AE512" t="s">
        <v>37</v>
      </c>
      <c r="AF512" t="s">
        <v>37</v>
      </c>
      <c r="AG512" t="s">
        <v>4256</v>
      </c>
    </row>
    <row r="513" spans="1:33" x14ac:dyDescent="0.3">
      <c r="A513" t="s">
        <v>27</v>
      </c>
      <c r="B513" t="s">
        <v>390</v>
      </c>
      <c r="C513" t="s">
        <v>80</v>
      </c>
      <c r="D513" t="s">
        <v>50</v>
      </c>
      <c r="E513" t="s">
        <v>490</v>
      </c>
      <c r="F513" t="s">
        <v>4261</v>
      </c>
      <c r="G513" t="s">
        <v>96</v>
      </c>
      <c r="H513" s="1">
        <v>45231</v>
      </c>
      <c r="I513">
        <v>1100</v>
      </c>
      <c r="J513" t="s">
        <v>4262</v>
      </c>
      <c r="K513" t="s">
        <v>69</v>
      </c>
      <c r="L513" t="s">
        <v>4263</v>
      </c>
      <c r="M513" t="s">
        <v>4264</v>
      </c>
      <c r="N513" t="s">
        <v>39</v>
      </c>
      <c r="O513">
        <v>10</v>
      </c>
      <c r="P513" t="s">
        <v>40</v>
      </c>
      <c r="Q513" t="s">
        <v>58</v>
      </c>
      <c r="R513" t="s">
        <v>4265</v>
      </c>
      <c r="S513" s="1">
        <v>45401</v>
      </c>
      <c r="T513" t="s">
        <v>60</v>
      </c>
      <c r="U513" t="s">
        <v>4266</v>
      </c>
      <c r="V513" t="s">
        <v>4267</v>
      </c>
      <c r="W513" t="s">
        <v>63</v>
      </c>
      <c r="X513">
        <v>2590</v>
      </c>
      <c r="Y513">
        <v>8</v>
      </c>
      <c r="Z513">
        <v>8288</v>
      </c>
      <c r="AA513" t="s">
        <v>4264</v>
      </c>
      <c r="AB513" t="s">
        <v>4264</v>
      </c>
      <c r="AC513">
        <v>11</v>
      </c>
      <c r="AE513" t="s">
        <v>37</v>
      </c>
      <c r="AF513" t="s">
        <v>37</v>
      </c>
      <c r="AG513" t="s">
        <v>4264</v>
      </c>
    </row>
    <row r="514" spans="1:33" x14ac:dyDescent="0.3">
      <c r="A514" t="s">
        <v>121</v>
      </c>
      <c r="B514" t="s">
        <v>813</v>
      </c>
      <c r="C514" t="s">
        <v>49</v>
      </c>
      <c r="D514" t="s">
        <v>677</v>
      </c>
      <c r="E514" t="s">
        <v>703</v>
      </c>
      <c r="F514" t="s">
        <v>4268</v>
      </c>
      <c r="G514" t="s">
        <v>33</v>
      </c>
      <c r="H514" s="1">
        <v>44936</v>
      </c>
      <c r="I514">
        <v>1400</v>
      </c>
      <c r="J514" t="s">
        <v>4269</v>
      </c>
      <c r="K514" t="s">
        <v>753</v>
      </c>
      <c r="L514" t="s">
        <v>4270</v>
      </c>
      <c r="M514" t="s">
        <v>4271</v>
      </c>
      <c r="N514" t="s">
        <v>116</v>
      </c>
      <c r="O514">
        <v>6</v>
      </c>
      <c r="P514" t="s">
        <v>40</v>
      </c>
      <c r="Q514" t="s">
        <v>74</v>
      </c>
      <c r="R514" t="s">
        <v>4272</v>
      </c>
      <c r="S514" s="1">
        <v>45361</v>
      </c>
      <c r="T514" t="s">
        <v>258</v>
      </c>
      <c r="U514" t="s">
        <v>4273</v>
      </c>
      <c r="V514" t="s">
        <v>4274</v>
      </c>
      <c r="W514" t="s">
        <v>4275</v>
      </c>
      <c r="X514">
        <v>544</v>
      </c>
      <c r="Y514">
        <v>6</v>
      </c>
      <c r="Z514">
        <v>1305.6000000000001</v>
      </c>
      <c r="AA514" t="s">
        <v>4271</v>
      </c>
      <c r="AB514" t="s">
        <v>4271</v>
      </c>
      <c r="AC514">
        <v>10</v>
      </c>
      <c r="AE514" t="s">
        <v>37</v>
      </c>
      <c r="AF514" t="s">
        <v>37</v>
      </c>
      <c r="AG514" t="s">
        <v>4271</v>
      </c>
    </row>
    <row r="515" spans="1:33" x14ac:dyDescent="0.3">
      <c r="A515" t="s">
        <v>27</v>
      </c>
      <c r="B515" t="s">
        <v>784</v>
      </c>
      <c r="C515" t="s">
        <v>49</v>
      </c>
      <c r="D515" t="s">
        <v>206</v>
      </c>
      <c r="E515" t="s">
        <v>391</v>
      </c>
      <c r="F515" t="s">
        <v>4276</v>
      </c>
      <c r="G515" t="s">
        <v>96</v>
      </c>
      <c r="H515" s="1">
        <v>45357</v>
      </c>
      <c r="I515">
        <v>950</v>
      </c>
      <c r="J515" t="s">
        <v>4277</v>
      </c>
      <c r="K515" t="s">
        <v>233</v>
      </c>
      <c r="L515" t="s">
        <v>4278</v>
      </c>
      <c r="M515" t="s">
        <v>4279</v>
      </c>
      <c r="N515" t="s">
        <v>116</v>
      </c>
      <c r="O515">
        <v>5</v>
      </c>
      <c r="P515" t="s">
        <v>40</v>
      </c>
      <c r="Q515" t="s">
        <v>58</v>
      </c>
      <c r="R515" t="s">
        <v>4280</v>
      </c>
      <c r="S515" s="1">
        <v>45407</v>
      </c>
      <c r="T515" t="s">
        <v>60</v>
      </c>
      <c r="U515" t="s">
        <v>4281</v>
      </c>
      <c r="V515" t="s">
        <v>4282</v>
      </c>
      <c r="W515" t="s">
        <v>4283</v>
      </c>
      <c r="X515">
        <v>1001</v>
      </c>
      <c r="Y515">
        <v>5</v>
      </c>
      <c r="Z515">
        <v>2002</v>
      </c>
      <c r="AA515" t="s">
        <v>4279</v>
      </c>
      <c r="AB515" t="s">
        <v>4279</v>
      </c>
      <c r="AC515">
        <v>10</v>
      </c>
      <c r="AD515" t="s">
        <v>87</v>
      </c>
      <c r="AF515" t="s">
        <v>87</v>
      </c>
      <c r="AG515" t="s">
        <v>4279</v>
      </c>
    </row>
    <row r="516" spans="1:33" x14ac:dyDescent="0.3">
      <c r="A516" t="s">
        <v>133</v>
      </c>
      <c r="B516" t="s">
        <v>108</v>
      </c>
      <c r="C516" t="s">
        <v>49</v>
      </c>
      <c r="D516" t="s">
        <v>370</v>
      </c>
      <c r="E516" t="s">
        <v>2153</v>
      </c>
      <c r="F516" t="s">
        <v>4284</v>
      </c>
      <c r="G516" t="s">
        <v>96</v>
      </c>
      <c r="H516" s="1">
        <v>43960</v>
      </c>
      <c r="I516">
        <v>800</v>
      </c>
      <c r="J516" t="s">
        <v>4285</v>
      </c>
      <c r="K516" t="s">
        <v>394</v>
      </c>
      <c r="L516" t="s">
        <v>4286</v>
      </c>
      <c r="M516" t="s">
        <v>4287</v>
      </c>
      <c r="N516" t="s">
        <v>57</v>
      </c>
      <c r="O516">
        <v>10</v>
      </c>
      <c r="P516" t="s">
        <v>73</v>
      </c>
      <c r="Q516" t="s">
        <v>41</v>
      </c>
      <c r="R516" t="s">
        <v>4288</v>
      </c>
      <c r="S516" s="1">
        <v>45373</v>
      </c>
      <c r="T516" t="s">
        <v>258</v>
      </c>
      <c r="U516" t="s">
        <v>4289</v>
      </c>
      <c r="V516" t="s">
        <v>4290</v>
      </c>
      <c r="W516" t="s">
        <v>1382</v>
      </c>
      <c r="X516">
        <v>582</v>
      </c>
      <c r="Y516">
        <v>7</v>
      </c>
      <c r="Z516">
        <v>1629.6000000000001</v>
      </c>
      <c r="AA516" t="s">
        <v>4287</v>
      </c>
      <c r="AB516" t="s">
        <v>4287</v>
      </c>
      <c r="AC516">
        <v>11</v>
      </c>
      <c r="AE516" t="s">
        <v>37</v>
      </c>
      <c r="AF516" t="s">
        <v>37</v>
      </c>
      <c r="AG516" t="s">
        <v>4287</v>
      </c>
    </row>
    <row r="517" spans="1:33" x14ac:dyDescent="0.3">
      <c r="A517" t="s">
        <v>133</v>
      </c>
      <c r="B517" t="s">
        <v>205</v>
      </c>
      <c r="C517" t="s">
        <v>49</v>
      </c>
      <c r="D517" t="s">
        <v>370</v>
      </c>
      <c r="E517" t="s">
        <v>804</v>
      </c>
      <c r="F517" t="s">
        <v>4291</v>
      </c>
      <c r="G517" t="s">
        <v>33</v>
      </c>
      <c r="H517" s="1">
        <v>45229</v>
      </c>
      <c r="I517">
        <v>1000</v>
      </c>
      <c r="J517" t="s">
        <v>4292</v>
      </c>
      <c r="K517" t="s">
        <v>222</v>
      </c>
      <c r="L517" t="s">
        <v>4293</v>
      </c>
      <c r="M517" t="s">
        <v>4294</v>
      </c>
      <c r="N517" t="s">
        <v>39</v>
      </c>
      <c r="O517">
        <v>12</v>
      </c>
      <c r="P517" t="s">
        <v>40</v>
      </c>
      <c r="Q517" t="s">
        <v>58</v>
      </c>
      <c r="R517" t="s">
        <v>4295</v>
      </c>
      <c r="S517" s="1">
        <v>45294</v>
      </c>
      <c r="T517" t="s">
        <v>141</v>
      </c>
      <c r="U517" t="s">
        <v>4296</v>
      </c>
      <c r="V517" t="s">
        <v>4297</v>
      </c>
      <c r="W517" t="s">
        <v>4298</v>
      </c>
      <c r="X517">
        <v>2017</v>
      </c>
      <c r="Y517">
        <v>5</v>
      </c>
      <c r="Z517">
        <v>4034</v>
      </c>
      <c r="AA517" t="s">
        <v>4294</v>
      </c>
      <c r="AB517" t="s">
        <v>4294</v>
      </c>
      <c r="AC517">
        <v>10</v>
      </c>
      <c r="AD517" t="s">
        <v>87</v>
      </c>
      <c r="AF517" t="s">
        <v>87</v>
      </c>
      <c r="AG517" t="s">
        <v>4294</v>
      </c>
    </row>
    <row r="518" spans="1:33" x14ac:dyDescent="0.3">
      <c r="A518" t="s">
        <v>181</v>
      </c>
      <c r="B518" t="s">
        <v>169</v>
      </c>
      <c r="C518" t="s">
        <v>49</v>
      </c>
      <c r="D518" t="s">
        <v>65</v>
      </c>
      <c r="E518" t="s">
        <v>183</v>
      </c>
      <c r="F518" t="s">
        <v>4299</v>
      </c>
      <c r="G518" t="s">
        <v>33</v>
      </c>
      <c r="H518" s="1">
        <v>45008</v>
      </c>
      <c r="I518">
        <v>1000</v>
      </c>
      <c r="J518" t="s">
        <v>4300</v>
      </c>
      <c r="K518" t="s">
        <v>1359</v>
      </c>
      <c r="L518" t="s">
        <v>4301</v>
      </c>
      <c r="M518" t="s">
        <v>4302</v>
      </c>
      <c r="N518" t="s">
        <v>39</v>
      </c>
      <c r="O518">
        <v>12</v>
      </c>
      <c r="P518" t="s">
        <v>73</v>
      </c>
      <c r="Q518" t="s">
        <v>41</v>
      </c>
      <c r="R518" t="s">
        <v>4303</v>
      </c>
      <c r="S518" s="1">
        <v>45347</v>
      </c>
      <c r="T518" t="s">
        <v>321</v>
      </c>
      <c r="U518" t="s">
        <v>4304</v>
      </c>
      <c r="V518" t="s">
        <v>4305</v>
      </c>
      <c r="W518" t="s">
        <v>4306</v>
      </c>
      <c r="X518">
        <v>1304</v>
      </c>
      <c r="Y518">
        <v>3</v>
      </c>
      <c r="Z518">
        <v>1564.8000000000002</v>
      </c>
      <c r="AA518" t="s">
        <v>4302</v>
      </c>
      <c r="AB518" t="s">
        <v>4302</v>
      </c>
      <c r="AC518">
        <v>10</v>
      </c>
      <c r="AD518" t="s">
        <v>87</v>
      </c>
      <c r="AF518" t="s">
        <v>87</v>
      </c>
      <c r="AG518" t="s">
        <v>4302</v>
      </c>
    </row>
    <row r="519" spans="1:33" x14ac:dyDescent="0.3">
      <c r="A519" t="s">
        <v>336</v>
      </c>
      <c r="B519" t="s">
        <v>390</v>
      </c>
      <c r="C519" t="s">
        <v>49</v>
      </c>
      <c r="D519" t="s">
        <v>50</v>
      </c>
      <c r="E519" t="s">
        <v>501</v>
      </c>
      <c r="F519" t="s">
        <v>4307</v>
      </c>
      <c r="G519" t="s">
        <v>96</v>
      </c>
      <c r="H519" s="1">
        <v>44218</v>
      </c>
      <c r="I519">
        <v>1100</v>
      </c>
      <c r="J519" t="s">
        <v>1259</v>
      </c>
      <c r="K519" t="s">
        <v>424</v>
      </c>
      <c r="L519" t="s">
        <v>4308</v>
      </c>
      <c r="M519" t="s">
        <v>4309</v>
      </c>
      <c r="N519" t="s">
        <v>39</v>
      </c>
      <c r="O519">
        <v>19</v>
      </c>
      <c r="P519" t="s">
        <v>40</v>
      </c>
      <c r="Q519" t="s">
        <v>58</v>
      </c>
      <c r="R519" t="s">
        <v>4310</v>
      </c>
      <c r="S519" s="1">
        <v>45335</v>
      </c>
      <c r="T519" t="s">
        <v>321</v>
      </c>
      <c r="U519" t="s">
        <v>4311</v>
      </c>
      <c r="V519" t="s">
        <v>4312</v>
      </c>
      <c r="W519" t="s">
        <v>168</v>
      </c>
      <c r="X519">
        <v>1174</v>
      </c>
      <c r="Y519">
        <v>8</v>
      </c>
      <c r="Z519">
        <v>3756.8</v>
      </c>
      <c r="AA519" t="s">
        <v>4309</v>
      </c>
      <c r="AB519" t="s">
        <v>4309</v>
      </c>
      <c r="AC519">
        <v>10</v>
      </c>
      <c r="AE519" t="s">
        <v>37</v>
      </c>
      <c r="AF519" t="s">
        <v>37</v>
      </c>
      <c r="AG519" t="s">
        <v>4309</v>
      </c>
    </row>
    <row r="520" spans="1:33" x14ac:dyDescent="0.3">
      <c r="A520" t="s">
        <v>27</v>
      </c>
      <c r="B520" t="s">
        <v>182</v>
      </c>
      <c r="C520" t="s">
        <v>29</v>
      </c>
      <c r="D520" t="s">
        <v>30</v>
      </c>
      <c r="E520" t="s">
        <v>194</v>
      </c>
      <c r="F520" t="s">
        <v>4313</v>
      </c>
      <c r="G520" t="s">
        <v>96</v>
      </c>
      <c r="H520" s="1">
        <v>44571</v>
      </c>
      <c r="I520">
        <v>1100</v>
      </c>
      <c r="J520" t="s">
        <v>4314</v>
      </c>
      <c r="K520" t="s">
        <v>923</v>
      </c>
      <c r="L520" t="s">
        <v>4315</v>
      </c>
      <c r="M520" t="s">
        <v>4316</v>
      </c>
      <c r="N520" t="s">
        <v>57</v>
      </c>
      <c r="O520">
        <v>10</v>
      </c>
      <c r="P520" t="s">
        <v>40</v>
      </c>
      <c r="Q520" t="s">
        <v>41</v>
      </c>
      <c r="R520" t="s">
        <v>4317</v>
      </c>
      <c r="S520" s="1">
        <v>45471</v>
      </c>
      <c r="T520" t="s">
        <v>43</v>
      </c>
      <c r="U520" t="s">
        <v>4318</v>
      </c>
      <c r="V520" t="s">
        <v>4319</v>
      </c>
      <c r="W520" t="s">
        <v>783</v>
      </c>
      <c r="X520">
        <v>2771</v>
      </c>
      <c r="Y520">
        <v>5</v>
      </c>
      <c r="Z520">
        <v>5542</v>
      </c>
      <c r="AA520" t="s">
        <v>4316</v>
      </c>
      <c r="AB520" t="s">
        <v>4316</v>
      </c>
      <c r="AC520">
        <v>10</v>
      </c>
      <c r="AD520" t="s">
        <v>87</v>
      </c>
      <c r="AF520" t="s">
        <v>87</v>
      </c>
      <c r="AG520" t="s">
        <v>4316</v>
      </c>
    </row>
    <row r="521" spans="1:33" x14ac:dyDescent="0.3">
      <c r="A521" t="s">
        <v>133</v>
      </c>
      <c r="B521" t="s">
        <v>145</v>
      </c>
      <c r="C521" t="s">
        <v>49</v>
      </c>
      <c r="D521" t="s">
        <v>206</v>
      </c>
      <c r="E521" t="s">
        <v>481</v>
      </c>
      <c r="F521" t="s">
        <v>4320</v>
      </c>
      <c r="G521" t="s">
        <v>33</v>
      </c>
      <c r="H521" s="1">
        <v>44783</v>
      </c>
      <c r="I521">
        <v>950</v>
      </c>
      <c r="J521" t="s">
        <v>4321</v>
      </c>
      <c r="K521" t="s">
        <v>340</v>
      </c>
      <c r="L521" t="s">
        <v>4322</v>
      </c>
      <c r="M521" t="s">
        <v>4323</v>
      </c>
      <c r="N521" t="s">
        <v>39</v>
      </c>
      <c r="O521">
        <v>12</v>
      </c>
      <c r="P521" t="s">
        <v>73</v>
      </c>
      <c r="Q521" t="s">
        <v>41</v>
      </c>
      <c r="R521" t="s">
        <v>4324</v>
      </c>
      <c r="S521" s="1">
        <v>45520</v>
      </c>
      <c r="T521" t="s">
        <v>201</v>
      </c>
      <c r="U521" t="s">
        <v>4325</v>
      </c>
      <c r="V521" t="s">
        <v>4326</v>
      </c>
      <c r="W521" t="s">
        <v>4327</v>
      </c>
      <c r="X521">
        <v>2950</v>
      </c>
      <c r="Y521">
        <v>1</v>
      </c>
      <c r="Z521">
        <v>1180</v>
      </c>
      <c r="AA521" t="s">
        <v>4323</v>
      </c>
      <c r="AB521" t="s">
        <v>4323</v>
      </c>
      <c r="AC521">
        <v>10</v>
      </c>
      <c r="AE521" t="s">
        <v>37</v>
      </c>
      <c r="AF521" t="s">
        <v>37</v>
      </c>
      <c r="AG521" t="s">
        <v>4323</v>
      </c>
    </row>
    <row r="522" spans="1:33" x14ac:dyDescent="0.3">
      <c r="A522" t="s">
        <v>336</v>
      </c>
      <c r="B522" t="s">
        <v>79</v>
      </c>
      <c r="C522" t="s">
        <v>29</v>
      </c>
      <c r="D522" t="s">
        <v>30</v>
      </c>
      <c r="E522" t="s">
        <v>703</v>
      </c>
      <c r="F522" t="s">
        <v>4328</v>
      </c>
      <c r="G522" t="s">
        <v>96</v>
      </c>
      <c r="H522" s="1">
        <v>45629</v>
      </c>
      <c r="I522">
        <v>1300</v>
      </c>
      <c r="J522" t="s">
        <v>4329</v>
      </c>
      <c r="K522" t="s">
        <v>1686</v>
      </c>
      <c r="L522" t="s">
        <v>4330</v>
      </c>
      <c r="M522" t="s">
        <v>4331</v>
      </c>
      <c r="N522" t="s">
        <v>116</v>
      </c>
      <c r="O522">
        <v>15</v>
      </c>
      <c r="P522" t="s">
        <v>73</v>
      </c>
      <c r="Q522" t="s">
        <v>74</v>
      </c>
      <c r="R522" t="s">
        <v>4332</v>
      </c>
      <c r="S522" s="1">
        <v>45484</v>
      </c>
      <c r="T522" t="s">
        <v>103</v>
      </c>
      <c r="U522" t="s">
        <v>4333</v>
      </c>
      <c r="V522" t="s">
        <v>4334</v>
      </c>
      <c r="W522" t="s">
        <v>1715</v>
      </c>
      <c r="X522">
        <v>2357</v>
      </c>
      <c r="Y522">
        <v>6</v>
      </c>
      <c r="Z522">
        <v>5656.8</v>
      </c>
      <c r="AA522" t="s">
        <v>4331</v>
      </c>
      <c r="AB522" t="s">
        <v>4331</v>
      </c>
      <c r="AC522">
        <v>10</v>
      </c>
      <c r="AE522" t="s">
        <v>37</v>
      </c>
      <c r="AF522" t="s">
        <v>37</v>
      </c>
      <c r="AG522" t="s">
        <v>4331</v>
      </c>
    </row>
    <row r="523" spans="1:33" x14ac:dyDescent="0.3">
      <c r="A523" t="s">
        <v>133</v>
      </c>
      <c r="B523" t="s">
        <v>803</v>
      </c>
      <c r="C523" t="s">
        <v>29</v>
      </c>
      <c r="D523" t="s">
        <v>370</v>
      </c>
      <c r="E523" t="s">
        <v>194</v>
      </c>
      <c r="F523" t="s">
        <v>4335</v>
      </c>
      <c r="G523" t="s">
        <v>33</v>
      </c>
      <c r="H523" s="1">
        <v>44533</v>
      </c>
      <c r="I523">
        <v>1400</v>
      </c>
      <c r="J523" t="s">
        <v>4336</v>
      </c>
      <c r="K523" t="s">
        <v>1486</v>
      </c>
      <c r="L523" t="s">
        <v>4337</v>
      </c>
      <c r="M523" t="s">
        <v>4338</v>
      </c>
      <c r="N523" t="s">
        <v>116</v>
      </c>
      <c r="O523">
        <v>10</v>
      </c>
      <c r="P523" t="s">
        <v>40</v>
      </c>
      <c r="Q523" t="s">
        <v>101</v>
      </c>
      <c r="R523" t="s">
        <v>4339</v>
      </c>
      <c r="S523" s="1">
        <v>45373</v>
      </c>
      <c r="T523" t="s">
        <v>258</v>
      </c>
      <c r="U523" t="s">
        <v>4340</v>
      </c>
      <c r="V523" t="s">
        <v>4341</v>
      </c>
      <c r="W523" t="s">
        <v>2671</v>
      </c>
      <c r="X523">
        <v>2631</v>
      </c>
      <c r="Y523">
        <v>2</v>
      </c>
      <c r="Z523">
        <v>2104.8000000000002</v>
      </c>
      <c r="AA523" t="s">
        <v>4338</v>
      </c>
      <c r="AB523" t="s">
        <v>4338</v>
      </c>
      <c r="AC523">
        <v>10</v>
      </c>
      <c r="AD523" t="s">
        <v>87</v>
      </c>
      <c r="AF523" t="s">
        <v>87</v>
      </c>
      <c r="AG523" t="s">
        <v>4338</v>
      </c>
    </row>
    <row r="524" spans="1:33" x14ac:dyDescent="0.3">
      <c r="A524" t="s">
        <v>27</v>
      </c>
      <c r="B524" t="s">
        <v>64</v>
      </c>
      <c r="C524" t="s">
        <v>49</v>
      </c>
      <c r="D524" t="s">
        <v>370</v>
      </c>
      <c r="E524" t="s">
        <v>1365</v>
      </c>
      <c r="F524" t="s">
        <v>4342</v>
      </c>
      <c r="G524" t="s">
        <v>96</v>
      </c>
      <c r="H524" s="1">
        <v>44261</v>
      </c>
      <c r="I524">
        <v>950</v>
      </c>
      <c r="J524" t="s">
        <v>4343</v>
      </c>
      <c r="K524" t="s">
        <v>85</v>
      </c>
      <c r="L524" t="s">
        <v>4344</v>
      </c>
      <c r="M524" t="s">
        <v>4345</v>
      </c>
      <c r="N524" t="s">
        <v>57</v>
      </c>
      <c r="O524">
        <v>8</v>
      </c>
      <c r="P524" t="s">
        <v>73</v>
      </c>
      <c r="Q524" t="s">
        <v>74</v>
      </c>
      <c r="R524" t="s">
        <v>4346</v>
      </c>
      <c r="S524" s="1">
        <v>45315</v>
      </c>
      <c r="T524" t="s">
        <v>141</v>
      </c>
      <c r="U524" t="s">
        <v>4347</v>
      </c>
      <c r="V524" t="s">
        <v>4348</v>
      </c>
      <c r="W524" t="s">
        <v>4349</v>
      </c>
      <c r="X524">
        <v>1314</v>
      </c>
      <c r="Y524">
        <v>8</v>
      </c>
      <c r="Z524">
        <v>4204.8</v>
      </c>
      <c r="AA524" t="s">
        <v>4345</v>
      </c>
      <c r="AB524" t="s">
        <v>4345</v>
      </c>
      <c r="AC524">
        <v>10</v>
      </c>
      <c r="AD524" t="s">
        <v>87</v>
      </c>
      <c r="AF524" t="s">
        <v>87</v>
      </c>
      <c r="AG524" t="s">
        <v>4345</v>
      </c>
    </row>
    <row r="525" spans="1:33" x14ac:dyDescent="0.3">
      <c r="A525" t="s">
        <v>336</v>
      </c>
      <c r="B525" t="s">
        <v>182</v>
      </c>
      <c r="C525" t="s">
        <v>29</v>
      </c>
      <c r="D525" t="s">
        <v>219</v>
      </c>
      <c r="E525" t="s">
        <v>1683</v>
      </c>
      <c r="F525" t="s">
        <v>4350</v>
      </c>
      <c r="G525" t="s">
        <v>33</v>
      </c>
      <c r="H525" s="1">
        <v>45102</v>
      </c>
      <c r="I525">
        <v>1200</v>
      </c>
      <c r="J525" t="s">
        <v>4351</v>
      </c>
      <c r="K525" t="s">
        <v>307</v>
      </c>
      <c r="L525" t="s">
        <v>4352</v>
      </c>
      <c r="M525" t="s">
        <v>4353</v>
      </c>
      <c r="N525" t="s">
        <v>72</v>
      </c>
      <c r="O525">
        <v>5</v>
      </c>
      <c r="P525" t="s">
        <v>40</v>
      </c>
      <c r="Q525" t="s">
        <v>101</v>
      </c>
      <c r="R525" t="s">
        <v>4354</v>
      </c>
      <c r="S525" s="1">
        <v>45595</v>
      </c>
      <c r="T525" t="s">
        <v>177</v>
      </c>
      <c r="U525" t="s">
        <v>4355</v>
      </c>
      <c r="V525" t="s">
        <v>4356</v>
      </c>
      <c r="W525" t="s">
        <v>4357</v>
      </c>
      <c r="X525">
        <v>993</v>
      </c>
      <c r="Y525">
        <v>3</v>
      </c>
      <c r="Z525">
        <v>1191.6000000000001</v>
      </c>
      <c r="AA525" t="s">
        <v>4353</v>
      </c>
      <c r="AB525" t="s">
        <v>4353</v>
      </c>
      <c r="AC525">
        <v>10</v>
      </c>
      <c r="AE525" t="s">
        <v>37</v>
      </c>
      <c r="AF525" t="s">
        <v>37</v>
      </c>
      <c r="AG525" t="s">
        <v>4353</v>
      </c>
    </row>
    <row r="526" spans="1:33" x14ac:dyDescent="0.3">
      <c r="A526" t="s">
        <v>107</v>
      </c>
      <c r="B526" t="s">
        <v>803</v>
      </c>
      <c r="C526" t="s">
        <v>49</v>
      </c>
      <c r="D526" t="s">
        <v>219</v>
      </c>
      <c r="E526" t="s">
        <v>1168</v>
      </c>
      <c r="F526" t="s">
        <v>4358</v>
      </c>
      <c r="G526" t="s">
        <v>33</v>
      </c>
      <c r="H526" s="1">
        <v>45565</v>
      </c>
      <c r="I526">
        <v>950</v>
      </c>
      <c r="J526" t="s">
        <v>4359</v>
      </c>
      <c r="K526" t="s">
        <v>879</v>
      </c>
      <c r="L526" t="s">
        <v>4360</v>
      </c>
      <c r="M526" t="s">
        <v>4361</v>
      </c>
      <c r="N526" t="s">
        <v>72</v>
      </c>
      <c r="O526">
        <v>10</v>
      </c>
      <c r="P526" t="s">
        <v>73</v>
      </c>
      <c r="Q526" t="s">
        <v>41</v>
      </c>
      <c r="R526" t="s">
        <v>4362</v>
      </c>
      <c r="S526" s="1">
        <v>45574</v>
      </c>
      <c r="T526" t="s">
        <v>177</v>
      </c>
      <c r="U526" t="s">
        <v>4363</v>
      </c>
      <c r="V526" t="s">
        <v>4364</v>
      </c>
      <c r="W526" t="s">
        <v>4365</v>
      </c>
      <c r="X526">
        <v>2502</v>
      </c>
      <c r="Y526">
        <v>7</v>
      </c>
      <c r="Z526">
        <v>7005.6</v>
      </c>
      <c r="AA526" t="s">
        <v>4361</v>
      </c>
      <c r="AB526" t="s">
        <v>4361</v>
      </c>
      <c r="AC526">
        <v>10</v>
      </c>
      <c r="AD526" t="s">
        <v>87</v>
      </c>
      <c r="AF526" t="s">
        <v>87</v>
      </c>
      <c r="AG526" t="s">
        <v>4361</v>
      </c>
    </row>
    <row r="527" spans="1:33" x14ac:dyDescent="0.3">
      <c r="A527" t="s">
        <v>121</v>
      </c>
      <c r="B527" t="s">
        <v>650</v>
      </c>
      <c r="C527" t="s">
        <v>80</v>
      </c>
      <c r="D527" t="s">
        <v>50</v>
      </c>
      <c r="E527" t="s">
        <v>170</v>
      </c>
      <c r="F527" t="s">
        <v>4366</v>
      </c>
      <c r="G527" t="s">
        <v>96</v>
      </c>
      <c r="H527" s="1">
        <v>44267</v>
      </c>
      <c r="I527">
        <v>1000</v>
      </c>
      <c r="J527" t="s">
        <v>4367</v>
      </c>
      <c r="K527" t="s">
        <v>1052</v>
      </c>
      <c r="L527" t="s">
        <v>4368</v>
      </c>
      <c r="M527" t="s">
        <v>4369</v>
      </c>
      <c r="N527" t="s">
        <v>39</v>
      </c>
      <c r="O527">
        <v>18</v>
      </c>
      <c r="P527" t="s">
        <v>73</v>
      </c>
      <c r="Q527" t="s">
        <v>58</v>
      </c>
      <c r="R527" t="s">
        <v>4370</v>
      </c>
      <c r="S527" s="1">
        <v>45346</v>
      </c>
      <c r="T527" t="s">
        <v>321</v>
      </c>
      <c r="U527" t="s">
        <v>4371</v>
      </c>
      <c r="V527" t="s">
        <v>4372</v>
      </c>
      <c r="W527" t="s">
        <v>4373</v>
      </c>
      <c r="X527">
        <v>513</v>
      </c>
      <c r="Y527">
        <v>6</v>
      </c>
      <c r="Z527">
        <v>1231.2</v>
      </c>
      <c r="AA527" t="s">
        <v>4369</v>
      </c>
      <c r="AB527" t="s">
        <v>4369</v>
      </c>
      <c r="AC527">
        <v>10</v>
      </c>
      <c r="AD527" t="s">
        <v>87</v>
      </c>
      <c r="AF527" t="s">
        <v>87</v>
      </c>
      <c r="AG527" t="s">
        <v>4369</v>
      </c>
    </row>
    <row r="528" spans="1:33" x14ac:dyDescent="0.3">
      <c r="A528" t="s">
        <v>27</v>
      </c>
      <c r="B528" t="s">
        <v>1128</v>
      </c>
      <c r="C528" t="s">
        <v>29</v>
      </c>
      <c r="D528" t="s">
        <v>677</v>
      </c>
      <c r="E528" t="s">
        <v>531</v>
      </c>
      <c r="F528" t="s">
        <v>4374</v>
      </c>
      <c r="G528" t="s">
        <v>33</v>
      </c>
      <c r="H528" s="1">
        <v>44866</v>
      </c>
      <c r="I528">
        <v>950</v>
      </c>
      <c r="J528" t="s">
        <v>4375</v>
      </c>
      <c r="K528" t="s">
        <v>173</v>
      </c>
      <c r="L528" t="s">
        <v>4376</v>
      </c>
      <c r="M528" t="s">
        <v>4377</v>
      </c>
      <c r="N528" t="s">
        <v>57</v>
      </c>
      <c r="O528">
        <v>12</v>
      </c>
      <c r="P528" t="s">
        <v>73</v>
      </c>
      <c r="Q528" t="s">
        <v>41</v>
      </c>
      <c r="R528" t="s">
        <v>4378</v>
      </c>
      <c r="S528" s="1">
        <v>45297</v>
      </c>
      <c r="T528" t="s">
        <v>141</v>
      </c>
      <c r="U528" t="s">
        <v>4379</v>
      </c>
      <c r="V528" t="s">
        <v>4380</v>
      </c>
      <c r="W528" t="s">
        <v>4030</v>
      </c>
      <c r="X528">
        <v>546</v>
      </c>
      <c r="Y528">
        <v>4</v>
      </c>
      <c r="Z528">
        <v>873.6</v>
      </c>
      <c r="AA528" t="s">
        <v>4377</v>
      </c>
      <c r="AB528" t="s">
        <v>4377</v>
      </c>
      <c r="AC528">
        <v>10</v>
      </c>
      <c r="AE528" t="s">
        <v>37</v>
      </c>
      <c r="AF528" t="s">
        <v>37</v>
      </c>
      <c r="AG528" t="s">
        <v>4377</v>
      </c>
    </row>
    <row r="529" spans="1:33" x14ac:dyDescent="0.3">
      <c r="A529" t="s">
        <v>47</v>
      </c>
      <c r="B529" t="s">
        <v>262</v>
      </c>
      <c r="C529" t="s">
        <v>80</v>
      </c>
      <c r="D529" t="s">
        <v>241</v>
      </c>
      <c r="E529" t="s">
        <v>441</v>
      </c>
      <c r="F529" t="s">
        <v>4381</v>
      </c>
      <c r="G529" t="s">
        <v>96</v>
      </c>
      <c r="H529" s="1">
        <v>45494</v>
      </c>
      <c r="I529">
        <v>1000</v>
      </c>
      <c r="J529" t="s">
        <v>4382</v>
      </c>
      <c r="K529" t="s">
        <v>35</v>
      </c>
      <c r="L529" t="s">
        <v>4383</v>
      </c>
      <c r="M529" t="s">
        <v>4384</v>
      </c>
      <c r="N529" t="s">
        <v>57</v>
      </c>
      <c r="O529">
        <v>9</v>
      </c>
      <c r="P529" t="s">
        <v>40</v>
      </c>
      <c r="Q529" t="s">
        <v>41</v>
      </c>
      <c r="R529" t="s">
        <v>4385</v>
      </c>
      <c r="S529" s="1">
        <v>45531</v>
      </c>
      <c r="T529" t="s">
        <v>201</v>
      </c>
      <c r="U529" t="s">
        <v>4386</v>
      </c>
      <c r="V529" t="s">
        <v>4387</v>
      </c>
      <c r="W529" t="s">
        <v>4388</v>
      </c>
      <c r="X529">
        <v>2605</v>
      </c>
      <c r="Y529">
        <v>5</v>
      </c>
      <c r="Z529">
        <v>5210</v>
      </c>
      <c r="AA529" t="s">
        <v>4384</v>
      </c>
      <c r="AB529" t="s">
        <v>4384</v>
      </c>
      <c r="AC529">
        <v>10</v>
      </c>
      <c r="AE529" t="s">
        <v>37</v>
      </c>
      <c r="AF529" t="s">
        <v>37</v>
      </c>
      <c r="AG529" t="s">
        <v>4384</v>
      </c>
    </row>
    <row r="530" spans="1:33" x14ac:dyDescent="0.3">
      <c r="A530" t="s">
        <v>336</v>
      </c>
      <c r="B530" t="s">
        <v>229</v>
      </c>
      <c r="C530" t="s">
        <v>49</v>
      </c>
      <c r="D530" t="s">
        <v>219</v>
      </c>
      <c r="E530" t="s">
        <v>1067</v>
      </c>
      <c r="F530" t="s">
        <v>4389</v>
      </c>
      <c r="G530" t="s">
        <v>33</v>
      </c>
      <c r="H530" s="1">
        <v>44607</v>
      </c>
      <c r="I530">
        <v>1400</v>
      </c>
      <c r="J530" t="s">
        <v>4390</v>
      </c>
      <c r="K530" t="s">
        <v>222</v>
      </c>
      <c r="L530" t="s">
        <v>4391</v>
      </c>
      <c r="M530" t="s">
        <v>4392</v>
      </c>
      <c r="N530" t="s">
        <v>72</v>
      </c>
      <c r="O530">
        <v>4</v>
      </c>
      <c r="P530" t="s">
        <v>73</v>
      </c>
      <c r="Q530" t="s">
        <v>101</v>
      </c>
      <c r="R530" t="s">
        <v>4393</v>
      </c>
      <c r="S530" s="1">
        <v>45323</v>
      </c>
      <c r="T530" t="s">
        <v>321</v>
      </c>
      <c r="U530" t="s">
        <v>4394</v>
      </c>
      <c r="V530" t="s">
        <v>4395</v>
      </c>
      <c r="W530" t="s">
        <v>1424</v>
      </c>
      <c r="X530">
        <v>733</v>
      </c>
      <c r="Y530">
        <v>1</v>
      </c>
      <c r="Z530">
        <v>293.2</v>
      </c>
      <c r="AA530" t="s">
        <v>4392</v>
      </c>
      <c r="AB530" t="s">
        <v>4392</v>
      </c>
      <c r="AC530">
        <v>10</v>
      </c>
      <c r="AE530" t="s">
        <v>37</v>
      </c>
      <c r="AF530" t="s">
        <v>37</v>
      </c>
      <c r="AG530" t="s">
        <v>4392</v>
      </c>
    </row>
    <row r="531" spans="1:33" x14ac:dyDescent="0.3">
      <c r="A531" t="s">
        <v>121</v>
      </c>
      <c r="B531" t="s">
        <v>229</v>
      </c>
      <c r="C531" t="s">
        <v>29</v>
      </c>
      <c r="D531" t="s">
        <v>65</v>
      </c>
      <c r="E531" t="s">
        <v>1290</v>
      </c>
      <c r="F531" t="s">
        <v>4396</v>
      </c>
      <c r="G531" t="s">
        <v>33</v>
      </c>
      <c r="H531" s="1">
        <v>45613</v>
      </c>
      <c r="I531">
        <v>1400</v>
      </c>
      <c r="J531" t="s">
        <v>4397</v>
      </c>
      <c r="K531" t="s">
        <v>1368</v>
      </c>
      <c r="L531" t="s">
        <v>4398</v>
      </c>
      <c r="M531" t="s">
        <v>4399</v>
      </c>
      <c r="N531" t="s">
        <v>39</v>
      </c>
      <c r="O531">
        <v>12</v>
      </c>
      <c r="P531" t="s">
        <v>73</v>
      </c>
      <c r="Q531" t="s">
        <v>74</v>
      </c>
      <c r="R531" t="s">
        <v>4400</v>
      </c>
      <c r="S531" s="1">
        <v>45610</v>
      </c>
      <c r="T531" t="s">
        <v>165</v>
      </c>
      <c r="U531" t="s">
        <v>4401</v>
      </c>
      <c r="V531" t="s">
        <v>4402</v>
      </c>
      <c r="W531" t="s">
        <v>78</v>
      </c>
      <c r="X531">
        <v>2830</v>
      </c>
      <c r="Y531">
        <v>2</v>
      </c>
      <c r="Z531">
        <v>2264</v>
      </c>
      <c r="AA531" t="s">
        <v>4399</v>
      </c>
      <c r="AB531" t="s">
        <v>4399</v>
      </c>
      <c r="AC531">
        <v>10</v>
      </c>
      <c r="AE531" t="s">
        <v>37</v>
      </c>
      <c r="AF531" t="s">
        <v>37</v>
      </c>
      <c r="AG531" t="s">
        <v>4399</v>
      </c>
    </row>
    <row r="532" spans="1:33" x14ac:dyDescent="0.3">
      <c r="A532" t="s">
        <v>121</v>
      </c>
      <c r="B532" t="s">
        <v>28</v>
      </c>
      <c r="C532" t="s">
        <v>29</v>
      </c>
      <c r="D532" t="s">
        <v>50</v>
      </c>
      <c r="E532" t="s">
        <v>957</v>
      </c>
      <c r="F532" t="s">
        <v>4403</v>
      </c>
      <c r="G532" t="s">
        <v>96</v>
      </c>
      <c r="H532" s="1">
        <v>45096</v>
      </c>
      <c r="I532">
        <v>1400</v>
      </c>
      <c r="J532" t="s">
        <v>4404</v>
      </c>
      <c r="K532" t="s">
        <v>493</v>
      </c>
      <c r="L532" t="s">
        <v>4405</v>
      </c>
      <c r="M532" t="s">
        <v>4406</v>
      </c>
      <c r="N532" t="s">
        <v>116</v>
      </c>
      <c r="O532">
        <v>7</v>
      </c>
      <c r="P532" t="s">
        <v>40</v>
      </c>
      <c r="Q532" t="s">
        <v>58</v>
      </c>
      <c r="R532" t="s">
        <v>4407</v>
      </c>
      <c r="S532" s="1">
        <v>45566</v>
      </c>
      <c r="T532" t="s">
        <v>177</v>
      </c>
      <c r="U532" t="s">
        <v>4408</v>
      </c>
      <c r="V532" t="s">
        <v>4409</v>
      </c>
      <c r="W532" t="s">
        <v>614</v>
      </c>
      <c r="X532">
        <v>1646</v>
      </c>
      <c r="Y532">
        <v>3</v>
      </c>
      <c r="Z532">
        <v>1975.2</v>
      </c>
      <c r="AA532" t="s">
        <v>4406</v>
      </c>
      <c r="AB532" t="s">
        <v>4406</v>
      </c>
      <c r="AC532">
        <v>11</v>
      </c>
      <c r="AE532" t="s">
        <v>37</v>
      </c>
      <c r="AF532" t="s">
        <v>37</v>
      </c>
      <c r="AG532" t="s">
        <v>4406</v>
      </c>
    </row>
    <row r="533" spans="1:33" x14ac:dyDescent="0.3">
      <c r="A533" t="s">
        <v>336</v>
      </c>
      <c r="B533" t="s">
        <v>985</v>
      </c>
      <c r="C533" t="s">
        <v>49</v>
      </c>
      <c r="D533" t="s">
        <v>206</v>
      </c>
      <c r="E533" t="s">
        <v>1949</v>
      </c>
      <c r="F533" t="s">
        <v>4410</v>
      </c>
      <c r="G533" t="s">
        <v>96</v>
      </c>
      <c r="H533" s="1">
        <v>43980</v>
      </c>
      <c r="I533">
        <v>1000</v>
      </c>
      <c r="J533" t="s">
        <v>4411</v>
      </c>
      <c r="K533" t="s">
        <v>1052</v>
      </c>
      <c r="L533" t="s">
        <v>4412</v>
      </c>
      <c r="M533" t="s">
        <v>4413</v>
      </c>
      <c r="N533" t="s">
        <v>116</v>
      </c>
      <c r="O533">
        <v>13</v>
      </c>
      <c r="P533" t="s">
        <v>73</v>
      </c>
      <c r="Q533" t="s">
        <v>101</v>
      </c>
      <c r="R533" t="s">
        <v>4414</v>
      </c>
      <c r="S533" s="1">
        <v>45369</v>
      </c>
      <c r="T533" t="s">
        <v>258</v>
      </c>
      <c r="U533" t="s">
        <v>4415</v>
      </c>
      <c r="V533" t="s">
        <v>4416</v>
      </c>
      <c r="W533" t="s">
        <v>1374</v>
      </c>
      <c r="X533">
        <v>590</v>
      </c>
      <c r="Y533">
        <v>1</v>
      </c>
      <c r="Z533">
        <v>236</v>
      </c>
      <c r="AA533" t="s">
        <v>4413</v>
      </c>
      <c r="AB533" t="s">
        <v>4413</v>
      </c>
      <c r="AC533">
        <v>10</v>
      </c>
      <c r="AE533" t="s">
        <v>37</v>
      </c>
      <c r="AF533" t="s">
        <v>37</v>
      </c>
      <c r="AG533" t="s">
        <v>4413</v>
      </c>
    </row>
    <row r="534" spans="1:33" x14ac:dyDescent="0.3">
      <c r="A534" t="s">
        <v>336</v>
      </c>
      <c r="B534" t="s">
        <v>229</v>
      </c>
      <c r="C534" t="s">
        <v>29</v>
      </c>
      <c r="D534" t="s">
        <v>241</v>
      </c>
      <c r="E534" t="s">
        <v>3309</v>
      </c>
      <c r="F534" t="s">
        <v>4417</v>
      </c>
      <c r="G534" t="s">
        <v>96</v>
      </c>
      <c r="H534" s="1">
        <v>44482</v>
      </c>
      <c r="I534">
        <v>1400</v>
      </c>
      <c r="J534" t="s">
        <v>4418</v>
      </c>
      <c r="K534" t="s">
        <v>1749</v>
      </c>
      <c r="L534" t="s">
        <v>4419</v>
      </c>
      <c r="M534" t="s">
        <v>4420</v>
      </c>
      <c r="N534" t="s">
        <v>57</v>
      </c>
      <c r="O534">
        <v>4</v>
      </c>
      <c r="P534" t="s">
        <v>73</v>
      </c>
      <c r="Q534" t="s">
        <v>101</v>
      </c>
      <c r="R534" t="s">
        <v>4421</v>
      </c>
      <c r="S534" s="1">
        <v>45381</v>
      </c>
      <c r="T534" t="s">
        <v>258</v>
      </c>
      <c r="U534" t="s">
        <v>4422</v>
      </c>
      <c r="V534" t="s">
        <v>4423</v>
      </c>
      <c r="W534" t="s">
        <v>509</v>
      </c>
      <c r="X534">
        <v>1337</v>
      </c>
      <c r="Y534">
        <v>4</v>
      </c>
      <c r="Z534">
        <v>2139.2000000000003</v>
      </c>
      <c r="AA534" t="s">
        <v>4420</v>
      </c>
      <c r="AB534" t="s">
        <v>4420</v>
      </c>
      <c r="AC534">
        <v>10</v>
      </c>
      <c r="AE534" t="s">
        <v>37</v>
      </c>
      <c r="AF534" t="s">
        <v>37</v>
      </c>
      <c r="AG534" t="s">
        <v>4420</v>
      </c>
    </row>
    <row r="535" spans="1:33" x14ac:dyDescent="0.3">
      <c r="A535" t="s">
        <v>181</v>
      </c>
      <c r="B535" t="s">
        <v>240</v>
      </c>
      <c r="C535" t="s">
        <v>49</v>
      </c>
      <c r="D535" t="s">
        <v>65</v>
      </c>
      <c r="E535" t="s">
        <v>1415</v>
      </c>
      <c r="F535" t="s">
        <v>4424</v>
      </c>
      <c r="G535" t="s">
        <v>96</v>
      </c>
      <c r="H535" s="1">
        <v>43980</v>
      </c>
      <c r="I535">
        <v>1300</v>
      </c>
      <c r="J535" t="s">
        <v>4425</v>
      </c>
      <c r="K535" t="s">
        <v>1368</v>
      </c>
      <c r="L535" t="s">
        <v>4426</v>
      </c>
      <c r="M535" t="s">
        <v>4427</v>
      </c>
      <c r="N535" t="s">
        <v>116</v>
      </c>
      <c r="O535">
        <v>15</v>
      </c>
      <c r="P535" t="s">
        <v>40</v>
      </c>
      <c r="Q535" t="s">
        <v>74</v>
      </c>
      <c r="R535" t="s">
        <v>4428</v>
      </c>
      <c r="S535" s="1">
        <v>45467</v>
      </c>
      <c r="T535" t="s">
        <v>43</v>
      </c>
      <c r="U535" t="s">
        <v>4429</v>
      </c>
      <c r="V535" t="s">
        <v>4430</v>
      </c>
      <c r="W535" t="s">
        <v>4431</v>
      </c>
      <c r="X535">
        <v>2866</v>
      </c>
      <c r="Y535">
        <v>4</v>
      </c>
      <c r="Z535">
        <v>4585.6000000000004</v>
      </c>
      <c r="AA535" t="s">
        <v>4427</v>
      </c>
      <c r="AB535" t="s">
        <v>4427</v>
      </c>
      <c r="AC535">
        <v>10</v>
      </c>
      <c r="AE535" t="s">
        <v>37</v>
      </c>
      <c r="AF535" t="s">
        <v>37</v>
      </c>
      <c r="AG535" t="s">
        <v>4427</v>
      </c>
    </row>
    <row r="536" spans="1:33" x14ac:dyDescent="0.3">
      <c r="A536" t="s">
        <v>93</v>
      </c>
      <c r="B536" t="s">
        <v>500</v>
      </c>
      <c r="C536" t="s">
        <v>49</v>
      </c>
      <c r="D536" t="s">
        <v>241</v>
      </c>
      <c r="E536" t="s">
        <v>1949</v>
      </c>
      <c r="F536" t="s">
        <v>4432</v>
      </c>
      <c r="G536" t="s">
        <v>96</v>
      </c>
      <c r="H536" s="1">
        <v>44084</v>
      </c>
      <c r="I536">
        <v>1100</v>
      </c>
      <c r="J536" t="s">
        <v>4433</v>
      </c>
      <c r="K536" t="s">
        <v>514</v>
      </c>
      <c r="L536" t="s">
        <v>4434</v>
      </c>
      <c r="M536" t="s">
        <v>4435</v>
      </c>
      <c r="N536" t="s">
        <v>57</v>
      </c>
      <c r="O536">
        <v>10</v>
      </c>
      <c r="P536" t="s">
        <v>73</v>
      </c>
      <c r="Q536" t="s">
        <v>58</v>
      </c>
      <c r="R536" t="s">
        <v>4436</v>
      </c>
      <c r="S536" s="1">
        <v>45610</v>
      </c>
      <c r="T536" t="s">
        <v>165</v>
      </c>
      <c r="U536" t="s">
        <v>4437</v>
      </c>
      <c r="V536" t="s">
        <v>4438</v>
      </c>
      <c r="W536" t="s">
        <v>46</v>
      </c>
      <c r="X536">
        <v>2338</v>
      </c>
      <c r="Y536">
        <v>6</v>
      </c>
      <c r="Z536">
        <v>5611.2000000000007</v>
      </c>
      <c r="AA536" t="s">
        <v>4435</v>
      </c>
      <c r="AB536" t="s">
        <v>4435</v>
      </c>
      <c r="AC536">
        <v>10</v>
      </c>
      <c r="AE536" t="s">
        <v>37</v>
      </c>
      <c r="AF536" t="s">
        <v>37</v>
      </c>
      <c r="AG536" t="s">
        <v>4435</v>
      </c>
    </row>
    <row r="537" spans="1:33" x14ac:dyDescent="0.3">
      <c r="A537" t="s">
        <v>93</v>
      </c>
      <c r="B537" t="s">
        <v>205</v>
      </c>
      <c r="C537" t="s">
        <v>49</v>
      </c>
      <c r="D537" t="s">
        <v>241</v>
      </c>
      <c r="E537" t="s">
        <v>3309</v>
      </c>
      <c r="F537" t="s">
        <v>4439</v>
      </c>
      <c r="G537" t="s">
        <v>33</v>
      </c>
      <c r="H537" s="1">
        <v>44782</v>
      </c>
      <c r="I537">
        <v>950</v>
      </c>
      <c r="J537" t="s">
        <v>4440</v>
      </c>
      <c r="K537" t="s">
        <v>137</v>
      </c>
      <c r="L537" t="s">
        <v>4441</v>
      </c>
      <c r="M537" t="s">
        <v>4442</v>
      </c>
      <c r="N537" t="s">
        <v>116</v>
      </c>
      <c r="O537">
        <v>9</v>
      </c>
      <c r="P537" t="s">
        <v>40</v>
      </c>
      <c r="Q537" t="s">
        <v>41</v>
      </c>
      <c r="R537" t="s">
        <v>4443</v>
      </c>
      <c r="S537" s="1">
        <v>45427</v>
      </c>
      <c r="T537" t="s">
        <v>129</v>
      </c>
      <c r="U537" t="s">
        <v>4444</v>
      </c>
      <c r="V537" t="s">
        <v>4445</v>
      </c>
      <c r="W537" t="s">
        <v>4446</v>
      </c>
      <c r="X537">
        <v>1783</v>
      </c>
      <c r="Y537">
        <v>5</v>
      </c>
      <c r="Z537">
        <v>3566</v>
      </c>
      <c r="AA537" t="s">
        <v>4442</v>
      </c>
      <c r="AB537" t="s">
        <v>4442</v>
      </c>
      <c r="AC537">
        <v>10</v>
      </c>
      <c r="AD537" t="s">
        <v>87</v>
      </c>
      <c r="AF537" t="s">
        <v>87</v>
      </c>
      <c r="AG537" t="s">
        <v>4442</v>
      </c>
    </row>
    <row r="538" spans="1:33" x14ac:dyDescent="0.3">
      <c r="A538" t="s">
        <v>47</v>
      </c>
      <c r="B538" t="s">
        <v>650</v>
      </c>
      <c r="C538" t="s">
        <v>80</v>
      </c>
      <c r="D538" t="s">
        <v>370</v>
      </c>
      <c r="E538" t="s">
        <v>273</v>
      </c>
      <c r="F538" t="s">
        <v>4447</v>
      </c>
      <c r="G538" t="s">
        <v>33</v>
      </c>
      <c r="H538" s="1">
        <v>45328</v>
      </c>
      <c r="I538">
        <v>800</v>
      </c>
      <c r="J538" t="s">
        <v>4448</v>
      </c>
      <c r="K538" t="s">
        <v>753</v>
      </c>
      <c r="L538" t="s">
        <v>4449</v>
      </c>
      <c r="M538" t="s">
        <v>4450</v>
      </c>
      <c r="N538" t="s">
        <v>72</v>
      </c>
      <c r="O538">
        <v>4</v>
      </c>
      <c r="P538" t="s">
        <v>40</v>
      </c>
      <c r="Q538" t="s">
        <v>101</v>
      </c>
      <c r="R538" t="s">
        <v>4451</v>
      </c>
      <c r="S538" s="1">
        <v>45566</v>
      </c>
      <c r="T538" t="s">
        <v>177</v>
      </c>
      <c r="U538" t="s">
        <v>4452</v>
      </c>
      <c r="V538" t="s">
        <v>4453</v>
      </c>
      <c r="W538" t="s">
        <v>4454</v>
      </c>
      <c r="X538">
        <v>923</v>
      </c>
      <c r="Y538">
        <v>8</v>
      </c>
      <c r="Z538">
        <v>2953.6000000000004</v>
      </c>
      <c r="AA538" t="s">
        <v>4450</v>
      </c>
      <c r="AB538" t="s">
        <v>4450</v>
      </c>
      <c r="AC538">
        <v>11</v>
      </c>
      <c r="AE538" t="s">
        <v>37</v>
      </c>
      <c r="AF538" t="s">
        <v>37</v>
      </c>
      <c r="AG538" t="s">
        <v>4450</v>
      </c>
    </row>
    <row r="539" spans="1:33" x14ac:dyDescent="0.3">
      <c r="A539" t="s">
        <v>93</v>
      </c>
      <c r="B539" t="s">
        <v>784</v>
      </c>
      <c r="C539" t="s">
        <v>29</v>
      </c>
      <c r="D539" t="s">
        <v>206</v>
      </c>
      <c r="E539" t="s">
        <v>66</v>
      </c>
      <c r="F539" t="s">
        <v>4455</v>
      </c>
      <c r="G539" t="s">
        <v>33</v>
      </c>
      <c r="H539" s="1">
        <v>44095</v>
      </c>
      <c r="I539">
        <v>1200</v>
      </c>
      <c r="J539" t="s">
        <v>4456</v>
      </c>
      <c r="K539" t="s">
        <v>1368</v>
      </c>
      <c r="L539" t="s">
        <v>4457</v>
      </c>
      <c r="M539" t="s">
        <v>4458</v>
      </c>
      <c r="N539" t="s">
        <v>57</v>
      </c>
      <c r="O539">
        <v>20</v>
      </c>
      <c r="P539" t="s">
        <v>73</v>
      </c>
      <c r="Q539" t="s">
        <v>41</v>
      </c>
      <c r="R539" t="s">
        <v>4459</v>
      </c>
      <c r="S539" s="1">
        <v>45461</v>
      </c>
      <c r="T539" t="s">
        <v>43</v>
      </c>
      <c r="U539" t="s">
        <v>4460</v>
      </c>
      <c r="V539" t="s">
        <v>4461</v>
      </c>
      <c r="W539" t="s">
        <v>4462</v>
      </c>
      <c r="X539">
        <v>1351</v>
      </c>
      <c r="Y539">
        <v>2</v>
      </c>
      <c r="Z539">
        <v>1080.8</v>
      </c>
      <c r="AA539" t="s">
        <v>4458</v>
      </c>
      <c r="AB539" t="s">
        <v>4458</v>
      </c>
      <c r="AC539">
        <v>10</v>
      </c>
      <c r="AE539" t="s">
        <v>37</v>
      </c>
      <c r="AF539" t="s">
        <v>37</v>
      </c>
      <c r="AG539" t="s">
        <v>4458</v>
      </c>
    </row>
    <row r="540" spans="1:33" x14ac:dyDescent="0.3">
      <c r="A540" t="s">
        <v>47</v>
      </c>
      <c r="B540" t="s">
        <v>157</v>
      </c>
      <c r="C540" t="s">
        <v>49</v>
      </c>
      <c r="D540" t="s">
        <v>109</v>
      </c>
      <c r="E540" t="s">
        <v>687</v>
      </c>
      <c r="F540" t="s">
        <v>4463</v>
      </c>
      <c r="G540" t="s">
        <v>96</v>
      </c>
      <c r="H540" s="1">
        <v>44993</v>
      </c>
      <c r="I540">
        <v>1400</v>
      </c>
      <c r="J540" t="s">
        <v>4464</v>
      </c>
      <c r="K540" t="s">
        <v>463</v>
      </c>
      <c r="L540" t="s">
        <v>4465</v>
      </c>
      <c r="M540" t="s">
        <v>4466</v>
      </c>
      <c r="N540" t="s">
        <v>57</v>
      </c>
      <c r="O540">
        <v>7</v>
      </c>
      <c r="P540" t="s">
        <v>40</v>
      </c>
      <c r="Q540" t="s">
        <v>74</v>
      </c>
      <c r="R540" t="s">
        <v>4467</v>
      </c>
      <c r="S540" s="1">
        <v>45431</v>
      </c>
      <c r="T540" t="s">
        <v>129</v>
      </c>
      <c r="U540" t="s">
        <v>4468</v>
      </c>
      <c r="V540" t="s">
        <v>4469</v>
      </c>
      <c r="W540" t="s">
        <v>929</v>
      </c>
      <c r="X540">
        <v>946</v>
      </c>
      <c r="Y540">
        <v>8</v>
      </c>
      <c r="Z540">
        <v>3027.2000000000003</v>
      </c>
      <c r="AA540" t="s">
        <v>4466</v>
      </c>
      <c r="AB540" t="s">
        <v>4466</v>
      </c>
      <c r="AC540">
        <v>10</v>
      </c>
      <c r="AE540" t="s">
        <v>37</v>
      </c>
      <c r="AF540" t="s">
        <v>37</v>
      </c>
      <c r="AG540" t="s">
        <v>4466</v>
      </c>
    </row>
    <row r="541" spans="1:33" x14ac:dyDescent="0.3">
      <c r="A541" t="s">
        <v>47</v>
      </c>
      <c r="B541" t="s">
        <v>500</v>
      </c>
      <c r="C541" t="s">
        <v>49</v>
      </c>
      <c r="D541" t="s">
        <v>146</v>
      </c>
      <c r="E541" t="s">
        <v>134</v>
      </c>
      <c r="F541" t="s">
        <v>4470</v>
      </c>
      <c r="G541" t="s">
        <v>96</v>
      </c>
      <c r="H541" s="1">
        <v>44719</v>
      </c>
      <c r="I541">
        <v>1400</v>
      </c>
      <c r="J541" t="s">
        <v>4471</v>
      </c>
      <c r="K541" t="s">
        <v>1846</v>
      </c>
      <c r="L541" t="s">
        <v>4472</v>
      </c>
      <c r="M541" t="s">
        <v>4473</v>
      </c>
      <c r="N541" t="s">
        <v>39</v>
      </c>
      <c r="O541">
        <v>18</v>
      </c>
      <c r="P541" t="s">
        <v>40</v>
      </c>
      <c r="Q541" t="s">
        <v>58</v>
      </c>
      <c r="R541" t="s">
        <v>4474</v>
      </c>
      <c r="S541" s="1">
        <v>45518</v>
      </c>
      <c r="T541" t="s">
        <v>201</v>
      </c>
      <c r="U541" t="s">
        <v>4475</v>
      </c>
      <c r="V541" t="s">
        <v>4476</v>
      </c>
      <c r="W541" t="s">
        <v>3563</v>
      </c>
      <c r="X541">
        <v>2106</v>
      </c>
      <c r="Y541">
        <v>8</v>
      </c>
      <c r="Z541">
        <v>6739.2000000000007</v>
      </c>
      <c r="AA541" t="s">
        <v>4473</v>
      </c>
      <c r="AB541" t="s">
        <v>4473</v>
      </c>
      <c r="AC541">
        <v>10</v>
      </c>
      <c r="AE541" t="s">
        <v>37</v>
      </c>
      <c r="AF541" t="s">
        <v>37</v>
      </c>
      <c r="AG541" t="s">
        <v>4473</v>
      </c>
    </row>
    <row r="542" spans="1:33" x14ac:dyDescent="0.3">
      <c r="A542" t="s">
        <v>181</v>
      </c>
      <c r="B542" t="s">
        <v>218</v>
      </c>
      <c r="C542" t="s">
        <v>29</v>
      </c>
      <c r="D542" t="s">
        <v>81</v>
      </c>
      <c r="E542" t="s">
        <v>957</v>
      </c>
      <c r="F542" t="s">
        <v>4477</v>
      </c>
      <c r="G542" t="s">
        <v>96</v>
      </c>
      <c r="H542" s="1">
        <v>44109</v>
      </c>
      <c r="I542">
        <v>950</v>
      </c>
      <c r="J542" t="s">
        <v>4478</v>
      </c>
      <c r="K542" t="s">
        <v>960</v>
      </c>
      <c r="L542" t="s">
        <v>4479</v>
      </c>
      <c r="M542" t="s">
        <v>4480</v>
      </c>
      <c r="N542" t="s">
        <v>72</v>
      </c>
      <c r="O542">
        <v>7</v>
      </c>
      <c r="P542" t="s">
        <v>40</v>
      </c>
      <c r="Q542" t="s">
        <v>58</v>
      </c>
      <c r="R542" t="s">
        <v>4481</v>
      </c>
      <c r="S542" s="1">
        <v>45400</v>
      </c>
      <c r="T542" t="s">
        <v>60</v>
      </c>
      <c r="U542" t="s">
        <v>4482</v>
      </c>
      <c r="V542" t="s">
        <v>4483</v>
      </c>
      <c r="W542" t="s">
        <v>499</v>
      </c>
      <c r="X542">
        <v>2692</v>
      </c>
      <c r="Y542">
        <v>3</v>
      </c>
      <c r="Z542">
        <v>3230.4</v>
      </c>
      <c r="AA542" t="s">
        <v>4480</v>
      </c>
      <c r="AB542" t="s">
        <v>4480</v>
      </c>
      <c r="AC542">
        <v>10</v>
      </c>
      <c r="AE542" t="s">
        <v>37</v>
      </c>
      <c r="AF542" t="s">
        <v>37</v>
      </c>
      <c r="AG542" t="s">
        <v>4480</v>
      </c>
    </row>
    <row r="543" spans="1:33" x14ac:dyDescent="0.3">
      <c r="A543" t="s">
        <v>27</v>
      </c>
      <c r="B543" t="s">
        <v>985</v>
      </c>
      <c r="C543" t="s">
        <v>49</v>
      </c>
      <c r="D543" t="s">
        <v>30</v>
      </c>
      <c r="E543" t="s">
        <v>207</v>
      </c>
      <c r="F543" t="s">
        <v>4484</v>
      </c>
      <c r="G543" t="s">
        <v>33</v>
      </c>
      <c r="H543" s="1">
        <v>44510</v>
      </c>
      <c r="I543">
        <v>1300</v>
      </c>
      <c r="J543" t="s">
        <v>4485</v>
      </c>
      <c r="K543" t="s">
        <v>113</v>
      </c>
      <c r="L543" t="s">
        <v>4486</v>
      </c>
      <c r="M543" t="s">
        <v>4487</v>
      </c>
      <c r="N543" t="s">
        <v>72</v>
      </c>
      <c r="O543">
        <v>6</v>
      </c>
      <c r="P543" t="s">
        <v>40</v>
      </c>
      <c r="Q543" t="s">
        <v>74</v>
      </c>
      <c r="R543" t="s">
        <v>4488</v>
      </c>
      <c r="S543" s="1">
        <v>45479</v>
      </c>
      <c r="T543" t="s">
        <v>103</v>
      </c>
      <c r="U543" t="s">
        <v>4489</v>
      </c>
      <c r="V543" t="s">
        <v>4490</v>
      </c>
      <c r="W543" t="s">
        <v>4446</v>
      </c>
      <c r="X543">
        <v>1303</v>
      </c>
      <c r="Y543">
        <v>8</v>
      </c>
      <c r="Z543">
        <v>4169.6000000000004</v>
      </c>
      <c r="AA543" t="s">
        <v>4487</v>
      </c>
      <c r="AB543" t="s">
        <v>4487</v>
      </c>
      <c r="AC543">
        <v>10</v>
      </c>
      <c r="AE543" t="s">
        <v>37</v>
      </c>
      <c r="AF543" t="s">
        <v>37</v>
      </c>
      <c r="AG543" t="s">
        <v>4487</v>
      </c>
    </row>
    <row r="544" spans="1:33" x14ac:dyDescent="0.3">
      <c r="A544" t="s">
        <v>181</v>
      </c>
      <c r="B544" t="s">
        <v>79</v>
      </c>
      <c r="C544" t="s">
        <v>29</v>
      </c>
      <c r="D544" t="s">
        <v>370</v>
      </c>
      <c r="E544" t="s">
        <v>1441</v>
      </c>
      <c r="F544" t="s">
        <v>4491</v>
      </c>
      <c r="G544" t="s">
        <v>33</v>
      </c>
      <c r="H544" s="1">
        <v>43966</v>
      </c>
      <c r="I544">
        <v>1000</v>
      </c>
      <c r="J544" t="s">
        <v>4492</v>
      </c>
      <c r="K544" t="s">
        <v>307</v>
      </c>
      <c r="L544" t="s">
        <v>4493</v>
      </c>
      <c r="M544" t="s">
        <v>4494</v>
      </c>
      <c r="N544" t="s">
        <v>39</v>
      </c>
      <c r="O544">
        <v>5</v>
      </c>
      <c r="P544" t="s">
        <v>40</v>
      </c>
      <c r="Q544" t="s">
        <v>58</v>
      </c>
      <c r="R544" t="s">
        <v>4495</v>
      </c>
      <c r="S544" s="1">
        <v>45385</v>
      </c>
      <c r="T544" t="s">
        <v>60</v>
      </c>
      <c r="U544" t="s">
        <v>4496</v>
      </c>
      <c r="V544" t="s">
        <v>4497</v>
      </c>
      <c r="W544" t="s">
        <v>4498</v>
      </c>
      <c r="X544">
        <v>1156</v>
      </c>
      <c r="Y544">
        <v>2</v>
      </c>
      <c r="Z544">
        <v>924.80000000000007</v>
      </c>
      <c r="AA544" t="s">
        <v>4494</v>
      </c>
      <c r="AB544" t="s">
        <v>4494</v>
      </c>
      <c r="AC544">
        <v>10</v>
      </c>
      <c r="AE544" t="s">
        <v>37</v>
      </c>
      <c r="AF544" t="s">
        <v>37</v>
      </c>
      <c r="AG544" t="s">
        <v>4494</v>
      </c>
    </row>
    <row r="545" spans="1:33" x14ac:dyDescent="0.3">
      <c r="A545" t="s">
        <v>93</v>
      </c>
      <c r="B545" t="s">
        <v>293</v>
      </c>
      <c r="C545" t="s">
        <v>29</v>
      </c>
      <c r="D545" t="s">
        <v>65</v>
      </c>
      <c r="E545" t="s">
        <v>2215</v>
      </c>
      <c r="F545" t="s">
        <v>4499</v>
      </c>
      <c r="G545" t="s">
        <v>33</v>
      </c>
      <c r="H545" s="1">
        <v>44774</v>
      </c>
      <c r="I545">
        <v>1100</v>
      </c>
      <c r="J545" t="s">
        <v>4500</v>
      </c>
      <c r="K545" t="s">
        <v>960</v>
      </c>
      <c r="L545" t="s">
        <v>4501</v>
      </c>
      <c r="M545" t="s">
        <v>4502</v>
      </c>
      <c r="N545" t="s">
        <v>39</v>
      </c>
      <c r="O545">
        <v>3</v>
      </c>
      <c r="P545" t="s">
        <v>40</v>
      </c>
      <c r="Q545" t="s">
        <v>101</v>
      </c>
      <c r="R545" t="s">
        <v>4503</v>
      </c>
      <c r="S545" s="1">
        <v>45559</v>
      </c>
      <c r="T545" t="s">
        <v>214</v>
      </c>
      <c r="U545" t="s">
        <v>4504</v>
      </c>
      <c r="V545" t="s">
        <v>4505</v>
      </c>
      <c r="W545" t="s">
        <v>261</v>
      </c>
      <c r="X545">
        <v>2503</v>
      </c>
      <c r="Y545">
        <v>5</v>
      </c>
      <c r="Z545">
        <v>5006</v>
      </c>
      <c r="AA545" t="s">
        <v>4502</v>
      </c>
      <c r="AB545" t="s">
        <v>4502</v>
      </c>
      <c r="AC545">
        <v>11</v>
      </c>
      <c r="AE545" t="s">
        <v>37</v>
      </c>
      <c r="AF545" t="s">
        <v>37</v>
      </c>
      <c r="AG545" t="s">
        <v>4502</v>
      </c>
    </row>
    <row r="546" spans="1:33" x14ac:dyDescent="0.3">
      <c r="A546" t="s">
        <v>133</v>
      </c>
      <c r="B546" t="s">
        <v>803</v>
      </c>
      <c r="C546" t="s">
        <v>49</v>
      </c>
      <c r="D546" t="s">
        <v>30</v>
      </c>
      <c r="E546" t="s">
        <v>337</v>
      </c>
      <c r="F546" t="s">
        <v>4506</v>
      </c>
      <c r="G546" t="s">
        <v>96</v>
      </c>
      <c r="H546" s="1">
        <v>45532</v>
      </c>
      <c r="I546">
        <v>1400</v>
      </c>
      <c r="J546" t="s">
        <v>4507</v>
      </c>
      <c r="K546" t="s">
        <v>923</v>
      </c>
      <c r="L546" t="s">
        <v>4508</v>
      </c>
      <c r="M546" t="s">
        <v>4509</v>
      </c>
      <c r="N546" t="s">
        <v>39</v>
      </c>
      <c r="O546">
        <v>7</v>
      </c>
      <c r="P546" t="s">
        <v>73</v>
      </c>
      <c r="Q546" t="s">
        <v>58</v>
      </c>
      <c r="R546" t="s">
        <v>4510</v>
      </c>
      <c r="S546" s="1">
        <v>45517</v>
      </c>
      <c r="T546" t="s">
        <v>201</v>
      </c>
      <c r="U546" t="s">
        <v>4511</v>
      </c>
      <c r="V546" t="s">
        <v>4512</v>
      </c>
      <c r="W546" t="s">
        <v>2600</v>
      </c>
      <c r="X546">
        <v>1832</v>
      </c>
      <c r="Y546">
        <v>3</v>
      </c>
      <c r="Z546">
        <v>2198.4</v>
      </c>
      <c r="AA546" t="s">
        <v>4509</v>
      </c>
      <c r="AB546" t="s">
        <v>4509</v>
      </c>
      <c r="AC546">
        <v>11</v>
      </c>
      <c r="AE546" t="s">
        <v>37</v>
      </c>
      <c r="AF546" t="s">
        <v>37</v>
      </c>
      <c r="AG546" t="s">
        <v>4509</v>
      </c>
    </row>
    <row r="547" spans="1:33" x14ac:dyDescent="0.3">
      <c r="A547" t="s">
        <v>133</v>
      </c>
      <c r="B547" t="s">
        <v>347</v>
      </c>
      <c r="C547" t="s">
        <v>80</v>
      </c>
      <c r="D547" t="s">
        <v>370</v>
      </c>
      <c r="E547" t="s">
        <v>183</v>
      </c>
      <c r="F547" t="s">
        <v>4513</v>
      </c>
      <c r="G547" t="s">
        <v>96</v>
      </c>
      <c r="H547" s="1">
        <v>44665</v>
      </c>
      <c r="I547">
        <v>1300</v>
      </c>
      <c r="J547" t="s">
        <v>4514</v>
      </c>
      <c r="K547" t="s">
        <v>307</v>
      </c>
      <c r="L547" t="s">
        <v>4515</v>
      </c>
      <c r="M547" t="s">
        <v>4516</v>
      </c>
      <c r="N547" t="s">
        <v>39</v>
      </c>
      <c r="O547">
        <v>12</v>
      </c>
      <c r="P547" t="s">
        <v>40</v>
      </c>
      <c r="Q547" t="s">
        <v>58</v>
      </c>
      <c r="R547" t="s">
        <v>4517</v>
      </c>
      <c r="S547" s="1">
        <v>45579</v>
      </c>
      <c r="T547" t="s">
        <v>177</v>
      </c>
      <c r="U547" t="s">
        <v>4518</v>
      </c>
      <c r="V547" t="s">
        <v>4519</v>
      </c>
      <c r="W547" t="s">
        <v>4520</v>
      </c>
      <c r="X547">
        <v>2099</v>
      </c>
      <c r="Y547">
        <v>2</v>
      </c>
      <c r="Z547">
        <v>1679.2</v>
      </c>
      <c r="AA547" t="s">
        <v>4516</v>
      </c>
      <c r="AB547" t="s">
        <v>4516</v>
      </c>
      <c r="AC547">
        <v>10</v>
      </c>
      <c r="AE547" t="s">
        <v>37</v>
      </c>
      <c r="AF547" t="s">
        <v>37</v>
      </c>
      <c r="AG547" t="s">
        <v>4516</v>
      </c>
    </row>
    <row r="548" spans="1:33" x14ac:dyDescent="0.3">
      <c r="A548" t="s">
        <v>133</v>
      </c>
      <c r="B548" t="s">
        <v>1483</v>
      </c>
      <c r="C548" t="s">
        <v>29</v>
      </c>
      <c r="D548" t="s">
        <v>677</v>
      </c>
      <c r="E548" t="s">
        <v>326</v>
      </c>
      <c r="F548" t="s">
        <v>4521</v>
      </c>
      <c r="G548" t="s">
        <v>96</v>
      </c>
      <c r="H548" s="1">
        <v>43896</v>
      </c>
      <c r="I548">
        <v>1000</v>
      </c>
      <c r="J548" t="s">
        <v>4522</v>
      </c>
      <c r="K548" t="s">
        <v>960</v>
      </c>
      <c r="L548" t="s">
        <v>4523</v>
      </c>
      <c r="M548" t="s">
        <v>4524</v>
      </c>
      <c r="N548" t="s">
        <v>39</v>
      </c>
      <c r="O548">
        <v>9</v>
      </c>
      <c r="P548" t="s">
        <v>73</v>
      </c>
      <c r="Q548" t="s">
        <v>74</v>
      </c>
      <c r="R548" t="s">
        <v>4525</v>
      </c>
      <c r="S548" s="1">
        <v>45300</v>
      </c>
      <c r="T548" t="s">
        <v>141</v>
      </c>
      <c r="U548" t="s">
        <v>4526</v>
      </c>
      <c r="V548" t="s">
        <v>4527</v>
      </c>
      <c r="W548" t="s">
        <v>1665</v>
      </c>
      <c r="X548">
        <v>1575</v>
      </c>
      <c r="Y548">
        <v>8</v>
      </c>
      <c r="Z548">
        <v>5040</v>
      </c>
      <c r="AA548" t="s">
        <v>4524</v>
      </c>
      <c r="AB548" t="s">
        <v>4524</v>
      </c>
      <c r="AC548">
        <v>10</v>
      </c>
      <c r="AE548" t="s">
        <v>37</v>
      </c>
      <c r="AF548" t="s">
        <v>37</v>
      </c>
      <c r="AG548" t="s">
        <v>4524</v>
      </c>
    </row>
    <row r="549" spans="1:33" x14ac:dyDescent="0.3">
      <c r="A549" t="s">
        <v>107</v>
      </c>
      <c r="B549" t="s">
        <v>169</v>
      </c>
      <c r="C549" t="s">
        <v>80</v>
      </c>
      <c r="D549" t="s">
        <v>30</v>
      </c>
      <c r="E549" t="s">
        <v>750</v>
      </c>
      <c r="F549" t="s">
        <v>4528</v>
      </c>
      <c r="G549" t="s">
        <v>96</v>
      </c>
      <c r="H549" s="1">
        <v>44495</v>
      </c>
      <c r="I549">
        <v>1100</v>
      </c>
      <c r="J549" t="s">
        <v>4529</v>
      </c>
      <c r="K549" t="s">
        <v>2295</v>
      </c>
      <c r="L549" t="s">
        <v>4530</v>
      </c>
      <c r="M549" t="s">
        <v>4531</v>
      </c>
      <c r="N549" t="s">
        <v>39</v>
      </c>
      <c r="O549">
        <v>20</v>
      </c>
      <c r="P549" t="s">
        <v>40</v>
      </c>
      <c r="Q549" t="s">
        <v>41</v>
      </c>
      <c r="R549" t="s">
        <v>4532</v>
      </c>
      <c r="S549" s="1">
        <v>45490</v>
      </c>
      <c r="T549" t="s">
        <v>103</v>
      </c>
      <c r="U549" t="s">
        <v>4533</v>
      </c>
      <c r="V549" t="s">
        <v>4534</v>
      </c>
      <c r="W549" t="s">
        <v>1665</v>
      </c>
      <c r="X549">
        <v>1376</v>
      </c>
      <c r="Y549">
        <v>2</v>
      </c>
      <c r="Z549">
        <v>1100.8</v>
      </c>
      <c r="AA549" t="s">
        <v>4531</v>
      </c>
      <c r="AB549" t="s">
        <v>4531</v>
      </c>
      <c r="AC549">
        <v>11</v>
      </c>
      <c r="AE549" t="s">
        <v>37</v>
      </c>
      <c r="AF549" t="s">
        <v>37</v>
      </c>
      <c r="AG549" t="s">
        <v>4531</v>
      </c>
    </row>
    <row r="550" spans="1:33" x14ac:dyDescent="0.3">
      <c r="A550" t="s">
        <v>107</v>
      </c>
      <c r="B550" t="s">
        <v>169</v>
      </c>
      <c r="C550" t="s">
        <v>29</v>
      </c>
      <c r="D550" t="s">
        <v>146</v>
      </c>
      <c r="E550" t="s">
        <v>559</v>
      </c>
      <c r="F550" t="s">
        <v>4535</v>
      </c>
      <c r="G550" t="s">
        <v>33</v>
      </c>
      <c r="H550" s="1">
        <v>43912</v>
      </c>
      <c r="I550">
        <v>1400</v>
      </c>
      <c r="J550" t="s">
        <v>4536</v>
      </c>
      <c r="K550" t="s">
        <v>361</v>
      </c>
      <c r="L550" t="s">
        <v>4537</v>
      </c>
      <c r="M550" t="s">
        <v>4538</v>
      </c>
      <c r="N550" t="s">
        <v>39</v>
      </c>
      <c r="O550">
        <v>20</v>
      </c>
      <c r="P550" t="s">
        <v>73</v>
      </c>
      <c r="Q550" t="s">
        <v>41</v>
      </c>
      <c r="R550" t="s">
        <v>4539</v>
      </c>
      <c r="S550" s="1">
        <v>45373</v>
      </c>
      <c r="T550" t="s">
        <v>258</v>
      </c>
      <c r="U550" t="s">
        <v>4540</v>
      </c>
      <c r="V550" t="s">
        <v>4541</v>
      </c>
      <c r="W550" t="s">
        <v>667</v>
      </c>
      <c r="X550">
        <v>2713</v>
      </c>
      <c r="Y550">
        <v>4</v>
      </c>
      <c r="Z550">
        <v>4340.8</v>
      </c>
      <c r="AA550" t="s">
        <v>4538</v>
      </c>
      <c r="AB550" t="s">
        <v>4538</v>
      </c>
      <c r="AC550">
        <v>10</v>
      </c>
      <c r="AD550" t="s">
        <v>87</v>
      </c>
      <c r="AF550" t="s">
        <v>87</v>
      </c>
      <c r="AG550" t="s">
        <v>4538</v>
      </c>
    </row>
    <row r="551" spans="1:33" x14ac:dyDescent="0.3">
      <c r="A551" t="s">
        <v>181</v>
      </c>
      <c r="B551" t="s">
        <v>558</v>
      </c>
      <c r="C551" t="s">
        <v>49</v>
      </c>
      <c r="D551" t="s">
        <v>30</v>
      </c>
      <c r="E551" t="s">
        <v>381</v>
      </c>
      <c r="F551" t="s">
        <v>4542</v>
      </c>
      <c r="G551" t="s">
        <v>33</v>
      </c>
      <c r="H551" s="1">
        <v>44176</v>
      </c>
      <c r="I551">
        <v>1300</v>
      </c>
      <c r="J551" t="s">
        <v>4543</v>
      </c>
      <c r="K551" t="s">
        <v>743</v>
      </c>
      <c r="L551" t="s">
        <v>4544</v>
      </c>
      <c r="M551" t="s">
        <v>4545</v>
      </c>
      <c r="N551" t="s">
        <v>116</v>
      </c>
      <c r="O551">
        <v>14</v>
      </c>
      <c r="P551" t="s">
        <v>73</v>
      </c>
      <c r="Q551" t="s">
        <v>74</v>
      </c>
      <c r="R551" t="s">
        <v>4546</v>
      </c>
      <c r="S551" s="1">
        <v>45563</v>
      </c>
      <c r="T551" t="s">
        <v>214</v>
      </c>
      <c r="U551" t="s">
        <v>4547</v>
      </c>
      <c r="V551" t="s">
        <v>4548</v>
      </c>
      <c r="W551" t="s">
        <v>4549</v>
      </c>
      <c r="X551">
        <v>2378</v>
      </c>
      <c r="Y551">
        <v>8</v>
      </c>
      <c r="Z551">
        <v>7609.6</v>
      </c>
      <c r="AA551" t="s">
        <v>4545</v>
      </c>
      <c r="AB551" t="s">
        <v>4545</v>
      </c>
      <c r="AC551">
        <v>10</v>
      </c>
      <c r="AE551" t="s">
        <v>37</v>
      </c>
      <c r="AF551" t="s">
        <v>37</v>
      </c>
      <c r="AG551" t="s">
        <v>4545</v>
      </c>
    </row>
    <row r="552" spans="1:33" x14ac:dyDescent="0.3">
      <c r="A552" t="s">
        <v>181</v>
      </c>
      <c r="B552" t="s">
        <v>1128</v>
      </c>
      <c r="C552" t="s">
        <v>29</v>
      </c>
      <c r="D552" t="s">
        <v>370</v>
      </c>
      <c r="E552" t="s">
        <v>1014</v>
      </c>
      <c r="F552" t="s">
        <v>4550</v>
      </c>
      <c r="G552" t="s">
        <v>33</v>
      </c>
      <c r="H552" s="1">
        <v>44599</v>
      </c>
      <c r="I552">
        <v>800</v>
      </c>
      <c r="J552" t="s">
        <v>4551</v>
      </c>
      <c r="K552" t="s">
        <v>787</v>
      </c>
      <c r="L552" t="s">
        <v>4552</v>
      </c>
      <c r="M552" t="s">
        <v>4553</v>
      </c>
      <c r="N552" t="s">
        <v>39</v>
      </c>
      <c r="O552">
        <v>17</v>
      </c>
      <c r="P552" t="s">
        <v>73</v>
      </c>
      <c r="Q552" t="s">
        <v>41</v>
      </c>
      <c r="R552" t="s">
        <v>4554</v>
      </c>
      <c r="S552" s="1">
        <v>45380</v>
      </c>
      <c r="T552" t="s">
        <v>258</v>
      </c>
      <c r="U552" t="s">
        <v>4555</v>
      </c>
      <c r="V552" t="s">
        <v>4556</v>
      </c>
      <c r="W552" t="s">
        <v>1208</v>
      </c>
      <c r="X552">
        <v>529</v>
      </c>
      <c r="Y552">
        <v>8</v>
      </c>
      <c r="Z552">
        <v>1692.8000000000002</v>
      </c>
      <c r="AA552" t="s">
        <v>4553</v>
      </c>
      <c r="AB552" t="s">
        <v>4553</v>
      </c>
      <c r="AC552">
        <v>10</v>
      </c>
      <c r="AE552" t="s">
        <v>37</v>
      </c>
      <c r="AF552" t="s">
        <v>37</v>
      </c>
      <c r="AG552" t="s">
        <v>4553</v>
      </c>
    </row>
    <row r="553" spans="1:33" x14ac:dyDescent="0.3">
      <c r="A553" t="s">
        <v>93</v>
      </c>
      <c r="B553" t="s">
        <v>205</v>
      </c>
      <c r="C553" t="s">
        <v>49</v>
      </c>
      <c r="D553" t="s">
        <v>81</v>
      </c>
      <c r="E553" t="s">
        <v>1177</v>
      </c>
      <c r="F553" t="s">
        <v>4557</v>
      </c>
      <c r="G553" t="s">
        <v>96</v>
      </c>
      <c r="H553" s="1">
        <v>45465</v>
      </c>
      <c r="I553">
        <v>1100</v>
      </c>
      <c r="J553" t="s">
        <v>4558</v>
      </c>
      <c r="K553" t="s">
        <v>414</v>
      </c>
      <c r="L553" t="s">
        <v>4559</v>
      </c>
      <c r="M553" t="s">
        <v>4560</v>
      </c>
      <c r="N553" t="s">
        <v>72</v>
      </c>
      <c r="O553">
        <v>11</v>
      </c>
      <c r="P553" t="s">
        <v>73</v>
      </c>
      <c r="Q553" t="s">
        <v>101</v>
      </c>
      <c r="R553" t="s">
        <v>4561</v>
      </c>
      <c r="S553" s="1">
        <v>45612</v>
      </c>
      <c r="T553" t="s">
        <v>165</v>
      </c>
      <c r="U553" t="s">
        <v>4562</v>
      </c>
      <c r="V553" t="s">
        <v>4563</v>
      </c>
      <c r="W553" t="s">
        <v>4564</v>
      </c>
      <c r="X553">
        <v>1428</v>
      </c>
      <c r="Y553">
        <v>1</v>
      </c>
      <c r="Z553">
        <v>571.20000000000005</v>
      </c>
      <c r="AA553" t="s">
        <v>4560</v>
      </c>
      <c r="AB553" t="s">
        <v>4560</v>
      </c>
      <c r="AC553">
        <v>10</v>
      </c>
      <c r="AE553" t="s">
        <v>37</v>
      </c>
      <c r="AF553" t="s">
        <v>37</v>
      </c>
      <c r="AG553" t="s">
        <v>4560</v>
      </c>
    </row>
    <row r="554" spans="1:33" x14ac:dyDescent="0.3">
      <c r="A554" t="s">
        <v>133</v>
      </c>
      <c r="B554" t="s">
        <v>500</v>
      </c>
      <c r="C554" t="s">
        <v>80</v>
      </c>
      <c r="D554" t="s">
        <v>30</v>
      </c>
      <c r="E554" t="s">
        <v>3051</v>
      </c>
      <c r="F554" t="s">
        <v>4565</v>
      </c>
      <c r="G554" t="s">
        <v>33</v>
      </c>
      <c r="H554" s="1">
        <v>44602</v>
      </c>
      <c r="I554">
        <v>1000</v>
      </c>
      <c r="J554" t="s">
        <v>4566</v>
      </c>
      <c r="K554" t="s">
        <v>1052</v>
      </c>
      <c r="L554" t="s">
        <v>4567</v>
      </c>
      <c r="M554" t="s">
        <v>4568</v>
      </c>
      <c r="N554" t="s">
        <v>72</v>
      </c>
      <c r="O554">
        <v>3</v>
      </c>
      <c r="P554" t="s">
        <v>73</v>
      </c>
      <c r="Q554" t="s">
        <v>41</v>
      </c>
      <c r="R554" t="s">
        <v>4569</v>
      </c>
      <c r="S554" s="1">
        <v>45348</v>
      </c>
      <c r="T554" t="s">
        <v>321</v>
      </c>
      <c r="U554" t="s">
        <v>4570</v>
      </c>
      <c r="V554" t="s">
        <v>4571</v>
      </c>
      <c r="W554" t="s">
        <v>3772</v>
      </c>
      <c r="X554">
        <v>2282</v>
      </c>
      <c r="Y554">
        <v>1</v>
      </c>
      <c r="Z554">
        <v>912.80000000000007</v>
      </c>
      <c r="AA554" t="s">
        <v>4568</v>
      </c>
      <c r="AB554" t="s">
        <v>4568</v>
      </c>
      <c r="AC554">
        <v>10</v>
      </c>
      <c r="AD554" t="s">
        <v>87</v>
      </c>
      <c r="AF554" t="s">
        <v>87</v>
      </c>
      <c r="AG554" t="s">
        <v>4568</v>
      </c>
    </row>
    <row r="555" spans="1:33" x14ac:dyDescent="0.3">
      <c r="A555" t="s">
        <v>181</v>
      </c>
      <c r="B555" t="s">
        <v>500</v>
      </c>
      <c r="C555" t="s">
        <v>29</v>
      </c>
      <c r="D555" t="s">
        <v>65</v>
      </c>
      <c r="E555" t="s">
        <v>1177</v>
      </c>
      <c r="F555" t="s">
        <v>4572</v>
      </c>
      <c r="G555" t="s">
        <v>96</v>
      </c>
      <c r="H555" s="1">
        <v>45125</v>
      </c>
      <c r="I555">
        <v>1300</v>
      </c>
      <c r="J555" t="s">
        <v>4573</v>
      </c>
      <c r="K555" t="s">
        <v>222</v>
      </c>
      <c r="L555" t="s">
        <v>4574</v>
      </c>
      <c r="M555" t="s">
        <v>4575</v>
      </c>
      <c r="N555" t="s">
        <v>116</v>
      </c>
      <c r="O555">
        <v>13</v>
      </c>
      <c r="P555" t="s">
        <v>73</v>
      </c>
      <c r="Q555" t="s">
        <v>101</v>
      </c>
      <c r="R555" t="s">
        <v>4576</v>
      </c>
      <c r="S555" s="1">
        <v>45584</v>
      </c>
      <c r="T555" t="s">
        <v>177</v>
      </c>
      <c r="U555" t="s">
        <v>4577</v>
      </c>
      <c r="V555" t="s">
        <v>4578</v>
      </c>
      <c r="W555" t="s">
        <v>4579</v>
      </c>
      <c r="X555">
        <v>2545</v>
      </c>
      <c r="Y555">
        <v>6</v>
      </c>
      <c r="Z555">
        <v>6108</v>
      </c>
      <c r="AA555" t="s">
        <v>4575</v>
      </c>
      <c r="AB555" t="s">
        <v>4575</v>
      </c>
      <c r="AC555">
        <v>10</v>
      </c>
      <c r="AE555" t="s">
        <v>37</v>
      </c>
      <c r="AF555" t="s">
        <v>37</v>
      </c>
      <c r="AG555" t="s">
        <v>4575</v>
      </c>
    </row>
    <row r="556" spans="1:33" x14ac:dyDescent="0.3">
      <c r="A556" t="s">
        <v>181</v>
      </c>
      <c r="B556" t="s">
        <v>157</v>
      </c>
      <c r="C556" t="s">
        <v>29</v>
      </c>
      <c r="D556" t="s">
        <v>146</v>
      </c>
      <c r="E556" t="s">
        <v>975</v>
      </c>
      <c r="F556" t="s">
        <v>4580</v>
      </c>
      <c r="G556" t="s">
        <v>33</v>
      </c>
      <c r="H556" s="1">
        <v>45181</v>
      </c>
      <c r="I556">
        <v>1200</v>
      </c>
      <c r="J556" t="s">
        <v>4581</v>
      </c>
      <c r="K556" t="s">
        <v>69</v>
      </c>
      <c r="L556" t="s">
        <v>4582</v>
      </c>
      <c r="M556" t="s">
        <v>4583</v>
      </c>
      <c r="N556" t="s">
        <v>57</v>
      </c>
      <c r="O556">
        <v>19</v>
      </c>
      <c r="P556" t="s">
        <v>40</v>
      </c>
      <c r="Q556" t="s">
        <v>101</v>
      </c>
      <c r="R556" t="s">
        <v>4584</v>
      </c>
      <c r="S556" s="1">
        <v>45499</v>
      </c>
      <c r="T556" t="s">
        <v>103</v>
      </c>
      <c r="U556" t="s">
        <v>4585</v>
      </c>
      <c r="V556" t="s">
        <v>4586</v>
      </c>
      <c r="W556" t="s">
        <v>2948</v>
      </c>
      <c r="X556">
        <v>1399</v>
      </c>
      <c r="Y556">
        <v>3</v>
      </c>
      <c r="Z556">
        <v>1678.8000000000002</v>
      </c>
      <c r="AA556" t="s">
        <v>4583</v>
      </c>
      <c r="AB556" t="s">
        <v>4583</v>
      </c>
      <c r="AC556">
        <v>10</v>
      </c>
      <c r="AD556" t="s">
        <v>87</v>
      </c>
      <c r="AF556" t="s">
        <v>87</v>
      </c>
      <c r="AG556" t="s">
        <v>4583</v>
      </c>
    </row>
    <row r="557" spans="1:33" x14ac:dyDescent="0.3">
      <c r="A557" t="s">
        <v>133</v>
      </c>
      <c r="B557" t="s">
        <v>568</v>
      </c>
      <c r="C557" t="s">
        <v>29</v>
      </c>
      <c r="D557" t="s">
        <v>30</v>
      </c>
      <c r="E557" t="s">
        <v>2153</v>
      </c>
      <c r="F557" t="s">
        <v>4587</v>
      </c>
      <c r="G557" t="s">
        <v>96</v>
      </c>
      <c r="H557" s="1">
        <v>45603</v>
      </c>
      <c r="I557">
        <v>1000</v>
      </c>
      <c r="J557" t="s">
        <v>4588</v>
      </c>
      <c r="K557" t="s">
        <v>3054</v>
      </c>
      <c r="L557" t="s">
        <v>4589</v>
      </c>
      <c r="M557" t="s">
        <v>4590</v>
      </c>
      <c r="N557" t="s">
        <v>39</v>
      </c>
      <c r="O557">
        <v>7</v>
      </c>
      <c r="P557" t="s">
        <v>73</v>
      </c>
      <c r="Q557" t="s">
        <v>101</v>
      </c>
      <c r="R557" t="s">
        <v>4591</v>
      </c>
      <c r="S557" s="1">
        <v>45561</v>
      </c>
      <c r="T557" t="s">
        <v>214</v>
      </c>
      <c r="U557" t="s">
        <v>4592</v>
      </c>
      <c r="V557" t="s">
        <v>4593</v>
      </c>
      <c r="W557" t="s">
        <v>2376</v>
      </c>
      <c r="X557">
        <v>2227</v>
      </c>
      <c r="Y557">
        <v>6</v>
      </c>
      <c r="Z557">
        <v>5344.8</v>
      </c>
      <c r="AA557" t="s">
        <v>4590</v>
      </c>
      <c r="AB557" t="s">
        <v>4590</v>
      </c>
      <c r="AC557">
        <v>10</v>
      </c>
      <c r="AD557" t="s">
        <v>87</v>
      </c>
      <c r="AF557" t="s">
        <v>87</v>
      </c>
      <c r="AG557" t="s">
        <v>4590</v>
      </c>
    </row>
    <row r="558" spans="1:33" x14ac:dyDescent="0.3">
      <c r="A558" t="s">
        <v>47</v>
      </c>
      <c r="B558" t="s">
        <v>390</v>
      </c>
      <c r="C558" t="s">
        <v>29</v>
      </c>
      <c r="D558" t="s">
        <v>109</v>
      </c>
      <c r="E558" t="s">
        <v>850</v>
      </c>
      <c r="F558" t="s">
        <v>4594</v>
      </c>
      <c r="G558" t="s">
        <v>33</v>
      </c>
      <c r="H558" s="1">
        <v>45384</v>
      </c>
      <c r="I558">
        <v>1100</v>
      </c>
      <c r="J558" t="s">
        <v>4595</v>
      </c>
      <c r="K558" t="s">
        <v>1293</v>
      </c>
      <c r="L558" t="s">
        <v>4596</v>
      </c>
      <c r="M558" t="s">
        <v>4597</v>
      </c>
      <c r="N558" t="s">
        <v>57</v>
      </c>
      <c r="O558">
        <v>3</v>
      </c>
      <c r="P558" t="s">
        <v>40</v>
      </c>
      <c r="Q558" t="s">
        <v>58</v>
      </c>
      <c r="R558" t="s">
        <v>4598</v>
      </c>
      <c r="S558" s="1">
        <v>45391</v>
      </c>
      <c r="T558" t="s">
        <v>60</v>
      </c>
      <c r="U558" t="s">
        <v>4599</v>
      </c>
      <c r="V558" t="s">
        <v>4600</v>
      </c>
      <c r="W558" t="s">
        <v>2608</v>
      </c>
      <c r="X558">
        <v>1360</v>
      </c>
      <c r="Y558">
        <v>7</v>
      </c>
      <c r="Z558">
        <v>3808</v>
      </c>
      <c r="AA558" t="s">
        <v>4597</v>
      </c>
      <c r="AB558" t="s">
        <v>4597</v>
      </c>
      <c r="AC558">
        <v>10</v>
      </c>
      <c r="AE558" t="s">
        <v>37</v>
      </c>
      <c r="AF558" t="s">
        <v>37</v>
      </c>
      <c r="AG558" t="s">
        <v>4597</v>
      </c>
    </row>
    <row r="559" spans="1:33" x14ac:dyDescent="0.3">
      <c r="A559" t="s">
        <v>107</v>
      </c>
      <c r="B559" t="s">
        <v>813</v>
      </c>
      <c r="C559" t="s">
        <v>49</v>
      </c>
      <c r="D559" t="s">
        <v>50</v>
      </c>
      <c r="E559" t="s">
        <v>841</v>
      </c>
      <c r="F559" t="s">
        <v>4601</v>
      </c>
      <c r="G559" t="s">
        <v>33</v>
      </c>
      <c r="H559" s="1">
        <v>44213</v>
      </c>
      <c r="I559">
        <v>800</v>
      </c>
      <c r="J559" t="s">
        <v>4602</v>
      </c>
      <c r="K559" t="s">
        <v>125</v>
      </c>
      <c r="L559" t="s">
        <v>4603</v>
      </c>
      <c r="M559" t="s">
        <v>4604</v>
      </c>
      <c r="N559" t="s">
        <v>72</v>
      </c>
      <c r="O559">
        <v>5</v>
      </c>
      <c r="P559" t="s">
        <v>40</v>
      </c>
      <c r="Q559" t="s">
        <v>74</v>
      </c>
      <c r="R559" t="s">
        <v>4605</v>
      </c>
      <c r="S559" s="1">
        <v>45343</v>
      </c>
      <c r="T559" t="s">
        <v>321</v>
      </c>
      <c r="U559" t="s">
        <v>4606</v>
      </c>
      <c r="V559" t="s">
        <v>4607</v>
      </c>
      <c r="W559" t="s">
        <v>4608</v>
      </c>
      <c r="X559">
        <v>635</v>
      </c>
      <c r="Y559">
        <v>6</v>
      </c>
      <c r="Z559">
        <v>1524</v>
      </c>
      <c r="AA559" t="s">
        <v>4604</v>
      </c>
      <c r="AB559" t="s">
        <v>4604</v>
      </c>
      <c r="AC559">
        <v>10</v>
      </c>
      <c r="AD559" t="s">
        <v>87</v>
      </c>
      <c r="AF559" t="s">
        <v>87</v>
      </c>
      <c r="AG559" t="s">
        <v>4604</v>
      </c>
    </row>
    <row r="560" spans="1:33" x14ac:dyDescent="0.3">
      <c r="A560" t="s">
        <v>121</v>
      </c>
      <c r="B560" t="s">
        <v>606</v>
      </c>
      <c r="C560" t="s">
        <v>80</v>
      </c>
      <c r="D560" t="s">
        <v>65</v>
      </c>
      <c r="E560" t="s">
        <v>381</v>
      </c>
      <c r="F560" t="s">
        <v>4609</v>
      </c>
      <c r="G560" t="s">
        <v>96</v>
      </c>
      <c r="H560" s="1">
        <v>44258</v>
      </c>
      <c r="I560">
        <v>800</v>
      </c>
      <c r="J560" t="s">
        <v>4610</v>
      </c>
      <c r="K560" t="s">
        <v>825</v>
      </c>
      <c r="L560" t="s">
        <v>4611</v>
      </c>
      <c r="M560" t="s">
        <v>4612</v>
      </c>
      <c r="N560" t="s">
        <v>116</v>
      </c>
      <c r="O560">
        <v>15</v>
      </c>
      <c r="P560" t="s">
        <v>73</v>
      </c>
      <c r="Q560" t="s">
        <v>74</v>
      </c>
      <c r="R560" t="s">
        <v>4613</v>
      </c>
      <c r="S560" s="1">
        <v>45318</v>
      </c>
      <c r="T560" t="s">
        <v>141</v>
      </c>
      <c r="U560" t="s">
        <v>4614</v>
      </c>
      <c r="V560" t="s">
        <v>4615</v>
      </c>
      <c r="W560" t="s">
        <v>3908</v>
      </c>
      <c r="X560">
        <v>1787</v>
      </c>
      <c r="Y560">
        <v>2</v>
      </c>
      <c r="Z560">
        <v>1429.6000000000001</v>
      </c>
      <c r="AA560" t="s">
        <v>4612</v>
      </c>
      <c r="AB560" t="s">
        <v>4612</v>
      </c>
      <c r="AC560">
        <v>10</v>
      </c>
      <c r="AE560" t="s">
        <v>37</v>
      </c>
      <c r="AF560" t="s">
        <v>37</v>
      </c>
      <c r="AG560" t="s">
        <v>4612</v>
      </c>
    </row>
    <row r="561" spans="1:33" x14ac:dyDescent="0.3">
      <c r="A561" t="s">
        <v>47</v>
      </c>
      <c r="B561" t="s">
        <v>500</v>
      </c>
      <c r="C561" t="s">
        <v>80</v>
      </c>
      <c r="D561" t="s">
        <v>677</v>
      </c>
      <c r="E561" t="s">
        <v>66</v>
      </c>
      <c r="F561" t="s">
        <v>4616</v>
      </c>
      <c r="G561" t="s">
        <v>33</v>
      </c>
      <c r="H561" s="1">
        <v>44908</v>
      </c>
      <c r="I561">
        <v>1400</v>
      </c>
      <c r="J561" t="s">
        <v>4617</v>
      </c>
      <c r="K561" t="s">
        <v>1643</v>
      </c>
      <c r="L561" t="s">
        <v>4618</v>
      </c>
      <c r="M561" t="s">
        <v>4619</v>
      </c>
      <c r="N561" t="s">
        <v>39</v>
      </c>
      <c r="O561">
        <v>14</v>
      </c>
      <c r="P561" t="s">
        <v>40</v>
      </c>
      <c r="Q561" t="s">
        <v>41</v>
      </c>
      <c r="R561" t="s">
        <v>4620</v>
      </c>
      <c r="S561" s="1">
        <v>45586</v>
      </c>
      <c r="T561" t="s">
        <v>177</v>
      </c>
      <c r="U561" t="s">
        <v>4621</v>
      </c>
      <c r="V561" t="s">
        <v>4622</v>
      </c>
      <c r="W561" t="s">
        <v>622</v>
      </c>
      <c r="X561">
        <v>2309</v>
      </c>
      <c r="Y561">
        <v>1</v>
      </c>
      <c r="Z561">
        <v>923.6</v>
      </c>
      <c r="AA561" t="s">
        <v>4619</v>
      </c>
      <c r="AB561" t="s">
        <v>4619</v>
      </c>
      <c r="AC561">
        <v>10</v>
      </c>
      <c r="AE561" t="s">
        <v>37</v>
      </c>
      <c r="AF561" t="s">
        <v>37</v>
      </c>
      <c r="AG561" t="s">
        <v>4619</v>
      </c>
    </row>
    <row r="562" spans="1:33" x14ac:dyDescent="0.3">
      <c r="A562" t="s">
        <v>133</v>
      </c>
      <c r="B562" t="s">
        <v>568</v>
      </c>
      <c r="C562" t="s">
        <v>80</v>
      </c>
      <c r="D562" t="s">
        <v>370</v>
      </c>
      <c r="E562" t="s">
        <v>391</v>
      </c>
      <c r="F562" t="s">
        <v>4623</v>
      </c>
      <c r="G562" t="s">
        <v>96</v>
      </c>
      <c r="H562" s="1">
        <v>44721</v>
      </c>
      <c r="I562">
        <v>1300</v>
      </c>
      <c r="J562" t="s">
        <v>4624</v>
      </c>
      <c r="K562" t="s">
        <v>245</v>
      </c>
      <c r="L562" t="s">
        <v>4625</v>
      </c>
      <c r="M562" t="s">
        <v>4626</v>
      </c>
      <c r="N562" t="s">
        <v>116</v>
      </c>
      <c r="O562">
        <v>13</v>
      </c>
      <c r="P562" t="s">
        <v>73</v>
      </c>
      <c r="Q562" t="s">
        <v>41</v>
      </c>
      <c r="R562" t="s">
        <v>4627</v>
      </c>
      <c r="S562" s="1">
        <v>45404</v>
      </c>
      <c r="T562" t="s">
        <v>60</v>
      </c>
      <c r="U562" t="s">
        <v>4628</v>
      </c>
      <c r="V562" t="s">
        <v>4629</v>
      </c>
      <c r="W562" t="s">
        <v>1852</v>
      </c>
      <c r="X562">
        <v>738</v>
      </c>
      <c r="Y562">
        <v>2</v>
      </c>
      <c r="Z562">
        <v>590.4</v>
      </c>
      <c r="AA562" t="s">
        <v>4626</v>
      </c>
      <c r="AB562" t="s">
        <v>4626</v>
      </c>
      <c r="AC562">
        <v>10</v>
      </c>
      <c r="AD562" t="s">
        <v>87</v>
      </c>
      <c r="AF562" t="s">
        <v>87</v>
      </c>
      <c r="AG562" t="s">
        <v>4626</v>
      </c>
    </row>
    <row r="563" spans="1:33" x14ac:dyDescent="0.3">
      <c r="A563" t="s">
        <v>121</v>
      </c>
      <c r="B563" t="s">
        <v>1483</v>
      </c>
      <c r="C563" t="s">
        <v>29</v>
      </c>
      <c r="D563" t="s">
        <v>219</v>
      </c>
      <c r="E563" t="s">
        <v>986</v>
      </c>
      <c r="F563" t="s">
        <v>4630</v>
      </c>
      <c r="G563" t="s">
        <v>33</v>
      </c>
      <c r="H563" s="1">
        <v>44270</v>
      </c>
      <c r="I563">
        <v>950</v>
      </c>
      <c r="J563" t="s">
        <v>4631</v>
      </c>
      <c r="K563" t="s">
        <v>1626</v>
      </c>
      <c r="L563" t="s">
        <v>4632</v>
      </c>
      <c r="M563" t="s">
        <v>4633</v>
      </c>
      <c r="N563" t="s">
        <v>39</v>
      </c>
      <c r="O563">
        <v>19</v>
      </c>
      <c r="P563" t="s">
        <v>73</v>
      </c>
      <c r="Q563" t="s">
        <v>41</v>
      </c>
      <c r="R563" t="s">
        <v>4634</v>
      </c>
      <c r="S563" s="1">
        <v>45355</v>
      </c>
      <c r="T563" t="s">
        <v>258</v>
      </c>
      <c r="U563" t="s">
        <v>4635</v>
      </c>
      <c r="V563" t="s">
        <v>4636</v>
      </c>
      <c r="W563" t="s">
        <v>1382</v>
      </c>
      <c r="X563">
        <v>2712</v>
      </c>
      <c r="Y563">
        <v>1</v>
      </c>
      <c r="Z563">
        <v>1084.8</v>
      </c>
      <c r="AA563" t="s">
        <v>4633</v>
      </c>
      <c r="AB563" t="s">
        <v>4633</v>
      </c>
      <c r="AC563">
        <v>10</v>
      </c>
      <c r="AD563" t="s">
        <v>87</v>
      </c>
      <c r="AF563" t="s">
        <v>87</v>
      </c>
      <c r="AG563" t="s">
        <v>4633</v>
      </c>
    </row>
    <row r="564" spans="1:33" x14ac:dyDescent="0.3">
      <c r="A564" t="s">
        <v>47</v>
      </c>
      <c r="B564" t="s">
        <v>946</v>
      </c>
      <c r="C564" t="s">
        <v>29</v>
      </c>
      <c r="D564" t="s">
        <v>219</v>
      </c>
      <c r="E564" t="s">
        <v>421</v>
      </c>
      <c r="F564" t="s">
        <v>4637</v>
      </c>
      <c r="G564" t="s">
        <v>33</v>
      </c>
      <c r="H564" s="1">
        <v>43890</v>
      </c>
      <c r="I564">
        <v>800</v>
      </c>
      <c r="J564" t="s">
        <v>4638</v>
      </c>
      <c r="K564" t="s">
        <v>266</v>
      </c>
      <c r="L564" t="s">
        <v>4639</v>
      </c>
      <c r="M564" t="s">
        <v>4640</v>
      </c>
      <c r="N564" t="s">
        <v>116</v>
      </c>
      <c r="O564">
        <v>5</v>
      </c>
      <c r="P564" t="s">
        <v>73</v>
      </c>
      <c r="Q564" t="s">
        <v>101</v>
      </c>
      <c r="R564" t="s">
        <v>4641</v>
      </c>
      <c r="S564" s="1">
        <v>45314</v>
      </c>
      <c r="T564" t="s">
        <v>141</v>
      </c>
      <c r="U564" t="s">
        <v>4642</v>
      </c>
      <c r="V564" t="s">
        <v>4643</v>
      </c>
      <c r="W564" t="s">
        <v>4644</v>
      </c>
      <c r="X564">
        <v>2759</v>
      </c>
      <c r="Y564">
        <v>2</v>
      </c>
      <c r="Z564">
        <v>2207.2000000000003</v>
      </c>
      <c r="AA564" t="s">
        <v>4640</v>
      </c>
      <c r="AB564" t="s">
        <v>4640</v>
      </c>
      <c r="AC564">
        <v>10</v>
      </c>
      <c r="AE564" t="s">
        <v>37</v>
      </c>
      <c r="AF564" t="s">
        <v>37</v>
      </c>
      <c r="AG564" t="s">
        <v>4640</v>
      </c>
    </row>
    <row r="565" spans="1:33" x14ac:dyDescent="0.3">
      <c r="A565" t="s">
        <v>27</v>
      </c>
      <c r="B565" t="s">
        <v>240</v>
      </c>
      <c r="C565" t="s">
        <v>80</v>
      </c>
      <c r="D565" t="s">
        <v>206</v>
      </c>
      <c r="E565" t="s">
        <v>804</v>
      </c>
      <c r="F565" t="s">
        <v>4645</v>
      </c>
      <c r="G565" t="s">
        <v>33</v>
      </c>
      <c r="H565" s="1">
        <v>43920</v>
      </c>
      <c r="I565">
        <v>1400</v>
      </c>
      <c r="J565" t="s">
        <v>4646</v>
      </c>
      <c r="K565" t="s">
        <v>1293</v>
      </c>
      <c r="L565" t="s">
        <v>4647</v>
      </c>
      <c r="M565" t="s">
        <v>4648</v>
      </c>
      <c r="N565" t="s">
        <v>72</v>
      </c>
      <c r="O565">
        <v>3</v>
      </c>
      <c r="P565" t="s">
        <v>40</v>
      </c>
      <c r="Q565" t="s">
        <v>41</v>
      </c>
      <c r="R565" t="s">
        <v>4649</v>
      </c>
      <c r="S565" s="1">
        <v>45613</v>
      </c>
      <c r="T565" t="s">
        <v>165</v>
      </c>
      <c r="U565" t="s">
        <v>4650</v>
      </c>
      <c r="V565" t="s">
        <v>4651</v>
      </c>
      <c r="W565" t="s">
        <v>3247</v>
      </c>
      <c r="X565">
        <v>1655</v>
      </c>
      <c r="Y565">
        <v>3</v>
      </c>
      <c r="Z565">
        <v>1986</v>
      </c>
      <c r="AA565" t="s">
        <v>4648</v>
      </c>
      <c r="AB565" t="s">
        <v>4648</v>
      </c>
      <c r="AC565">
        <v>10</v>
      </c>
      <c r="AE565" t="s">
        <v>37</v>
      </c>
      <c r="AF565" t="s">
        <v>37</v>
      </c>
      <c r="AG565" t="s">
        <v>4648</v>
      </c>
    </row>
    <row r="566" spans="1:33" x14ac:dyDescent="0.3">
      <c r="A566" t="s">
        <v>93</v>
      </c>
      <c r="B566" t="s">
        <v>500</v>
      </c>
      <c r="C566" t="s">
        <v>80</v>
      </c>
      <c r="D566" t="s">
        <v>65</v>
      </c>
      <c r="E566" t="s">
        <v>2957</v>
      </c>
      <c r="F566" t="s">
        <v>4652</v>
      </c>
      <c r="G566" t="s">
        <v>33</v>
      </c>
      <c r="H566" s="1">
        <v>44641</v>
      </c>
      <c r="I566">
        <v>800</v>
      </c>
      <c r="J566" t="s">
        <v>4653</v>
      </c>
      <c r="K566" t="s">
        <v>1862</v>
      </c>
      <c r="L566" t="s">
        <v>4654</v>
      </c>
      <c r="M566" t="s">
        <v>4655</v>
      </c>
      <c r="N566" t="s">
        <v>116</v>
      </c>
      <c r="O566">
        <v>9</v>
      </c>
      <c r="P566" t="s">
        <v>40</v>
      </c>
      <c r="Q566" t="s">
        <v>74</v>
      </c>
      <c r="R566" t="s">
        <v>4656</v>
      </c>
      <c r="S566" s="1">
        <v>45302</v>
      </c>
      <c r="T566" t="s">
        <v>141</v>
      </c>
      <c r="U566" t="s">
        <v>4657</v>
      </c>
      <c r="V566" t="s">
        <v>4658</v>
      </c>
      <c r="W566" t="s">
        <v>4659</v>
      </c>
      <c r="X566">
        <v>958</v>
      </c>
      <c r="Y566">
        <v>8</v>
      </c>
      <c r="Z566">
        <v>3065.6000000000004</v>
      </c>
      <c r="AA566" t="s">
        <v>4655</v>
      </c>
      <c r="AB566" t="s">
        <v>4655</v>
      </c>
      <c r="AC566">
        <v>10</v>
      </c>
      <c r="AD566" t="s">
        <v>87</v>
      </c>
      <c r="AF566" t="s">
        <v>87</v>
      </c>
      <c r="AG566" t="s">
        <v>4655</v>
      </c>
    </row>
    <row r="567" spans="1:33" x14ac:dyDescent="0.3">
      <c r="A567" t="s">
        <v>121</v>
      </c>
      <c r="B567" t="s">
        <v>920</v>
      </c>
      <c r="C567" t="s">
        <v>29</v>
      </c>
      <c r="D567" t="s">
        <v>81</v>
      </c>
      <c r="E567" t="s">
        <v>441</v>
      </c>
      <c r="F567" t="s">
        <v>4660</v>
      </c>
      <c r="G567" t="s">
        <v>96</v>
      </c>
      <c r="H567" s="1">
        <v>44712</v>
      </c>
      <c r="I567">
        <v>1300</v>
      </c>
      <c r="J567" t="s">
        <v>4661</v>
      </c>
      <c r="K567" t="s">
        <v>1418</v>
      </c>
      <c r="L567" t="s">
        <v>4662</v>
      </c>
      <c r="M567" t="s">
        <v>4663</v>
      </c>
      <c r="N567" t="s">
        <v>72</v>
      </c>
      <c r="O567">
        <v>3</v>
      </c>
      <c r="P567" t="s">
        <v>73</v>
      </c>
      <c r="Q567" t="s">
        <v>74</v>
      </c>
      <c r="R567" t="s">
        <v>4664</v>
      </c>
      <c r="S567" s="1">
        <v>45520</v>
      </c>
      <c r="T567" t="s">
        <v>201</v>
      </c>
      <c r="U567" t="s">
        <v>4665</v>
      </c>
      <c r="V567" t="s">
        <v>4666</v>
      </c>
      <c r="W567" t="s">
        <v>4667</v>
      </c>
      <c r="X567">
        <v>1625</v>
      </c>
      <c r="Y567">
        <v>7</v>
      </c>
      <c r="Z567">
        <v>4550</v>
      </c>
      <c r="AA567" t="s">
        <v>4663</v>
      </c>
      <c r="AB567" t="s">
        <v>4663</v>
      </c>
      <c r="AC567">
        <v>10</v>
      </c>
      <c r="AE567" t="s">
        <v>37</v>
      </c>
      <c r="AF567" t="s">
        <v>37</v>
      </c>
      <c r="AG567" t="s">
        <v>4663</v>
      </c>
    </row>
    <row r="568" spans="1:33" x14ac:dyDescent="0.3">
      <c r="A568" t="s">
        <v>27</v>
      </c>
      <c r="B568" t="s">
        <v>470</v>
      </c>
      <c r="C568" t="s">
        <v>49</v>
      </c>
      <c r="D568" t="s">
        <v>109</v>
      </c>
      <c r="E568" t="s">
        <v>158</v>
      </c>
      <c r="F568" t="s">
        <v>4668</v>
      </c>
      <c r="G568" t="s">
        <v>33</v>
      </c>
      <c r="H568" s="1">
        <v>44403</v>
      </c>
      <c r="I568">
        <v>1300</v>
      </c>
      <c r="J568" t="s">
        <v>4669</v>
      </c>
      <c r="K568" t="s">
        <v>914</v>
      </c>
      <c r="L568" t="s">
        <v>4670</v>
      </c>
      <c r="M568" t="s">
        <v>4671</v>
      </c>
      <c r="N568" t="s">
        <v>72</v>
      </c>
      <c r="O568">
        <v>5</v>
      </c>
      <c r="P568" t="s">
        <v>73</v>
      </c>
      <c r="Q568" t="s">
        <v>101</v>
      </c>
      <c r="R568" t="s">
        <v>4672</v>
      </c>
      <c r="S568" s="1">
        <v>45567</v>
      </c>
      <c r="T568" t="s">
        <v>177</v>
      </c>
      <c r="U568" t="s">
        <v>4673</v>
      </c>
      <c r="V568" t="s">
        <v>4674</v>
      </c>
      <c r="W568" t="s">
        <v>4675</v>
      </c>
      <c r="X568">
        <v>1476</v>
      </c>
      <c r="Y568">
        <v>2</v>
      </c>
      <c r="Z568">
        <v>1180.8</v>
      </c>
      <c r="AA568" t="s">
        <v>4671</v>
      </c>
      <c r="AB568" t="s">
        <v>4671</v>
      </c>
      <c r="AC568">
        <v>10</v>
      </c>
      <c r="AE568" t="s">
        <v>37</v>
      </c>
      <c r="AF568" t="s">
        <v>37</v>
      </c>
      <c r="AG568" t="s">
        <v>4671</v>
      </c>
    </row>
    <row r="569" spans="1:33" x14ac:dyDescent="0.3">
      <c r="A569" t="s">
        <v>47</v>
      </c>
      <c r="B569" t="s">
        <v>985</v>
      </c>
      <c r="C569" t="s">
        <v>49</v>
      </c>
      <c r="D569" t="s">
        <v>370</v>
      </c>
      <c r="E569" t="s">
        <v>358</v>
      </c>
      <c r="F569" t="s">
        <v>4676</v>
      </c>
      <c r="G569" t="s">
        <v>33</v>
      </c>
      <c r="H569" s="1">
        <v>44933</v>
      </c>
      <c r="I569">
        <v>1100</v>
      </c>
      <c r="J569" t="s">
        <v>4677</v>
      </c>
      <c r="K569" t="s">
        <v>35</v>
      </c>
      <c r="L569" t="s">
        <v>4678</v>
      </c>
      <c r="M569" t="s">
        <v>4679</v>
      </c>
      <c r="N569" t="s">
        <v>57</v>
      </c>
      <c r="O569">
        <v>18</v>
      </c>
      <c r="P569" t="s">
        <v>73</v>
      </c>
      <c r="Q569" t="s">
        <v>101</v>
      </c>
      <c r="R569" t="s">
        <v>4680</v>
      </c>
      <c r="S569" s="1">
        <v>45456</v>
      </c>
      <c r="T569" t="s">
        <v>43</v>
      </c>
      <c r="U569" t="s">
        <v>4681</v>
      </c>
      <c r="V569" t="s">
        <v>4682</v>
      </c>
      <c r="W569" t="s">
        <v>4683</v>
      </c>
      <c r="X569">
        <v>2857</v>
      </c>
      <c r="Y569">
        <v>6</v>
      </c>
      <c r="Z569">
        <v>6856.8</v>
      </c>
      <c r="AA569" t="s">
        <v>4679</v>
      </c>
      <c r="AB569" t="s">
        <v>4679</v>
      </c>
      <c r="AC569">
        <v>10</v>
      </c>
      <c r="AD569" t="s">
        <v>87</v>
      </c>
      <c r="AF569" t="s">
        <v>87</v>
      </c>
      <c r="AG569" t="s">
        <v>4679</v>
      </c>
    </row>
    <row r="570" spans="1:33" x14ac:dyDescent="0.3">
      <c r="A570" t="s">
        <v>93</v>
      </c>
      <c r="B570" t="s">
        <v>450</v>
      </c>
      <c r="C570" t="s">
        <v>29</v>
      </c>
      <c r="D570" t="s">
        <v>370</v>
      </c>
      <c r="E570" t="s">
        <v>381</v>
      </c>
      <c r="F570" t="s">
        <v>4684</v>
      </c>
      <c r="G570" t="s">
        <v>96</v>
      </c>
      <c r="H570" s="1">
        <v>44488</v>
      </c>
      <c r="I570">
        <v>800</v>
      </c>
      <c r="J570" t="s">
        <v>4685</v>
      </c>
      <c r="K570" t="s">
        <v>197</v>
      </c>
      <c r="L570" t="s">
        <v>4686</v>
      </c>
      <c r="M570" t="s">
        <v>4687</v>
      </c>
      <c r="N570" t="s">
        <v>39</v>
      </c>
      <c r="O570">
        <v>9</v>
      </c>
      <c r="P570" t="s">
        <v>73</v>
      </c>
      <c r="Q570" t="s">
        <v>74</v>
      </c>
      <c r="R570" t="s">
        <v>4688</v>
      </c>
      <c r="S570" s="1">
        <v>45570</v>
      </c>
      <c r="T570" t="s">
        <v>177</v>
      </c>
      <c r="U570" t="s">
        <v>4689</v>
      </c>
      <c r="V570" t="s">
        <v>4690</v>
      </c>
      <c r="W570" t="s">
        <v>2857</v>
      </c>
      <c r="X570">
        <v>2247</v>
      </c>
      <c r="Y570">
        <v>8</v>
      </c>
      <c r="Z570">
        <v>7190.4000000000015</v>
      </c>
      <c r="AA570" t="s">
        <v>4687</v>
      </c>
      <c r="AB570" t="s">
        <v>4687</v>
      </c>
      <c r="AC570">
        <v>10</v>
      </c>
      <c r="AE570" t="s">
        <v>37</v>
      </c>
      <c r="AF570" t="s">
        <v>37</v>
      </c>
      <c r="AG570" t="s">
        <v>4687</v>
      </c>
    </row>
    <row r="571" spans="1:33" x14ac:dyDescent="0.3">
      <c r="A571" t="s">
        <v>93</v>
      </c>
      <c r="B571" t="s">
        <v>169</v>
      </c>
      <c r="C571" t="s">
        <v>49</v>
      </c>
      <c r="D571" t="s">
        <v>677</v>
      </c>
      <c r="E571" t="s">
        <v>1560</v>
      </c>
      <c r="F571" t="s">
        <v>4691</v>
      </c>
      <c r="G571" t="s">
        <v>33</v>
      </c>
      <c r="H571" s="1">
        <v>45312</v>
      </c>
      <c r="I571">
        <v>1200</v>
      </c>
      <c r="J571" t="s">
        <v>4692</v>
      </c>
      <c r="K571" t="s">
        <v>787</v>
      </c>
      <c r="L571" t="s">
        <v>4693</v>
      </c>
      <c r="M571" t="s">
        <v>4694</v>
      </c>
      <c r="N571" t="s">
        <v>57</v>
      </c>
      <c r="O571">
        <v>16</v>
      </c>
      <c r="P571" t="s">
        <v>73</v>
      </c>
      <c r="Q571" t="s">
        <v>101</v>
      </c>
      <c r="R571" t="s">
        <v>4695</v>
      </c>
      <c r="S571" s="1">
        <v>45351</v>
      </c>
      <c r="T571" t="s">
        <v>321</v>
      </c>
      <c r="U571" t="s">
        <v>4696</v>
      </c>
      <c r="V571" t="s">
        <v>4697</v>
      </c>
      <c r="W571" t="s">
        <v>1398</v>
      </c>
      <c r="X571">
        <v>1923</v>
      </c>
      <c r="Y571">
        <v>7</v>
      </c>
      <c r="Z571">
        <v>5384.4000000000015</v>
      </c>
      <c r="AA571" t="s">
        <v>4694</v>
      </c>
      <c r="AB571" t="s">
        <v>4694</v>
      </c>
      <c r="AC571">
        <v>10</v>
      </c>
      <c r="AD571" t="s">
        <v>87</v>
      </c>
      <c r="AF571" t="s">
        <v>87</v>
      </c>
      <c r="AG571" t="s">
        <v>4694</v>
      </c>
    </row>
    <row r="572" spans="1:33" x14ac:dyDescent="0.3">
      <c r="A572" t="s">
        <v>27</v>
      </c>
      <c r="B572" t="s">
        <v>985</v>
      </c>
      <c r="C572" t="s">
        <v>29</v>
      </c>
      <c r="D572" t="s">
        <v>30</v>
      </c>
      <c r="E572" t="s">
        <v>1177</v>
      </c>
      <c r="F572" t="s">
        <v>4698</v>
      </c>
      <c r="G572" t="s">
        <v>33</v>
      </c>
      <c r="H572" s="1">
        <v>44897</v>
      </c>
      <c r="I572">
        <v>1200</v>
      </c>
      <c r="J572" t="s">
        <v>4699</v>
      </c>
      <c r="K572" t="s">
        <v>98</v>
      </c>
      <c r="L572" t="s">
        <v>4700</v>
      </c>
      <c r="M572" t="s">
        <v>4701</v>
      </c>
      <c r="N572" t="s">
        <v>72</v>
      </c>
      <c r="O572">
        <v>10</v>
      </c>
      <c r="P572" t="s">
        <v>40</v>
      </c>
      <c r="Q572" t="s">
        <v>58</v>
      </c>
      <c r="R572" t="s">
        <v>4702</v>
      </c>
      <c r="S572" s="1">
        <v>45391</v>
      </c>
      <c r="T572" t="s">
        <v>60</v>
      </c>
      <c r="U572" t="s">
        <v>4703</v>
      </c>
      <c r="V572" t="s">
        <v>4704</v>
      </c>
      <c r="W572" t="s">
        <v>3654</v>
      </c>
      <c r="X572">
        <v>2062</v>
      </c>
      <c r="Y572">
        <v>2</v>
      </c>
      <c r="Z572">
        <v>1649.6000000000001</v>
      </c>
      <c r="AA572" t="s">
        <v>4701</v>
      </c>
      <c r="AB572" t="s">
        <v>4701</v>
      </c>
      <c r="AC572">
        <v>10</v>
      </c>
      <c r="AE572" t="s">
        <v>37</v>
      </c>
      <c r="AF572" t="s">
        <v>37</v>
      </c>
      <c r="AG572" t="s">
        <v>4701</v>
      </c>
    </row>
    <row r="573" spans="1:33" x14ac:dyDescent="0.3">
      <c r="A573" t="s">
        <v>133</v>
      </c>
      <c r="B573" t="s">
        <v>946</v>
      </c>
      <c r="C573" t="s">
        <v>49</v>
      </c>
      <c r="D573" t="s">
        <v>30</v>
      </c>
      <c r="E573" t="s">
        <v>2486</v>
      </c>
      <c r="F573" t="s">
        <v>4705</v>
      </c>
      <c r="G573" t="s">
        <v>33</v>
      </c>
      <c r="H573" s="1">
        <v>44741</v>
      </c>
      <c r="I573">
        <v>1200</v>
      </c>
      <c r="J573" t="s">
        <v>4706</v>
      </c>
      <c r="K573" t="s">
        <v>361</v>
      </c>
      <c r="L573" t="s">
        <v>4707</v>
      </c>
      <c r="M573" t="s">
        <v>4708</v>
      </c>
      <c r="N573" t="s">
        <v>72</v>
      </c>
      <c r="O573">
        <v>16</v>
      </c>
      <c r="P573" t="s">
        <v>40</v>
      </c>
      <c r="Q573" t="s">
        <v>74</v>
      </c>
      <c r="R573" t="s">
        <v>4709</v>
      </c>
      <c r="S573" s="1">
        <v>45387</v>
      </c>
      <c r="T573" t="s">
        <v>60</v>
      </c>
      <c r="U573" t="s">
        <v>4710</v>
      </c>
      <c r="V573" t="s">
        <v>4711</v>
      </c>
      <c r="W573" t="s">
        <v>4306</v>
      </c>
      <c r="X573">
        <v>847</v>
      </c>
      <c r="Y573">
        <v>3</v>
      </c>
      <c r="Z573">
        <v>1016.4000000000001</v>
      </c>
      <c r="AA573" t="s">
        <v>4708</v>
      </c>
      <c r="AB573" t="s">
        <v>4708</v>
      </c>
      <c r="AC573">
        <v>10</v>
      </c>
      <c r="AE573" t="s">
        <v>37</v>
      </c>
      <c r="AF573" t="s">
        <v>37</v>
      </c>
      <c r="AG573" t="s">
        <v>4708</v>
      </c>
    </row>
    <row r="574" spans="1:33" x14ac:dyDescent="0.3">
      <c r="A574" t="s">
        <v>93</v>
      </c>
      <c r="B574" t="s">
        <v>510</v>
      </c>
      <c r="C574" t="s">
        <v>80</v>
      </c>
      <c r="D574" t="s">
        <v>109</v>
      </c>
      <c r="E574" t="s">
        <v>66</v>
      </c>
      <c r="F574" t="s">
        <v>4712</v>
      </c>
      <c r="G574" t="s">
        <v>96</v>
      </c>
      <c r="H574" s="1">
        <v>45368</v>
      </c>
      <c r="I574">
        <v>1200</v>
      </c>
      <c r="J574" t="s">
        <v>4713</v>
      </c>
      <c r="K574" t="s">
        <v>897</v>
      </c>
      <c r="L574" t="s">
        <v>4714</v>
      </c>
      <c r="M574" t="s">
        <v>4715</v>
      </c>
      <c r="N574" t="s">
        <v>116</v>
      </c>
      <c r="O574">
        <v>9</v>
      </c>
      <c r="P574" t="s">
        <v>73</v>
      </c>
      <c r="Q574" t="s">
        <v>101</v>
      </c>
      <c r="R574" t="s">
        <v>4716</v>
      </c>
      <c r="S574" s="1">
        <v>45372</v>
      </c>
      <c r="T574" t="s">
        <v>258</v>
      </c>
      <c r="U574" t="s">
        <v>4717</v>
      </c>
      <c r="V574" t="s">
        <v>4718</v>
      </c>
      <c r="W574" t="s">
        <v>2339</v>
      </c>
      <c r="X574">
        <v>1100</v>
      </c>
      <c r="Y574">
        <v>3</v>
      </c>
      <c r="Z574">
        <v>1320</v>
      </c>
      <c r="AA574" t="s">
        <v>4715</v>
      </c>
      <c r="AB574" t="s">
        <v>4715</v>
      </c>
      <c r="AC574">
        <v>11</v>
      </c>
      <c r="AE574" t="s">
        <v>37</v>
      </c>
      <c r="AF574" t="s">
        <v>37</v>
      </c>
      <c r="AG574" t="s">
        <v>4715</v>
      </c>
    </row>
    <row r="575" spans="1:33" x14ac:dyDescent="0.3">
      <c r="A575" t="s">
        <v>27</v>
      </c>
      <c r="B575" t="s">
        <v>218</v>
      </c>
      <c r="C575" t="s">
        <v>29</v>
      </c>
      <c r="D575" t="s">
        <v>241</v>
      </c>
      <c r="E575" t="s">
        <v>304</v>
      </c>
      <c r="F575" t="s">
        <v>4719</v>
      </c>
      <c r="G575" t="s">
        <v>33</v>
      </c>
      <c r="H575" s="1">
        <v>44701</v>
      </c>
      <c r="I575">
        <v>1400</v>
      </c>
      <c r="J575" t="s">
        <v>4720</v>
      </c>
      <c r="K575" t="s">
        <v>524</v>
      </c>
      <c r="L575" t="s">
        <v>4721</v>
      </c>
      <c r="M575" t="s">
        <v>4722</v>
      </c>
      <c r="N575" t="s">
        <v>57</v>
      </c>
      <c r="O575">
        <v>14</v>
      </c>
      <c r="P575" t="s">
        <v>73</v>
      </c>
      <c r="Q575" t="s">
        <v>74</v>
      </c>
      <c r="R575" t="s">
        <v>4723</v>
      </c>
      <c r="S575" s="1">
        <v>45516</v>
      </c>
      <c r="T575" t="s">
        <v>201</v>
      </c>
      <c r="U575" t="s">
        <v>4724</v>
      </c>
      <c r="V575" t="s">
        <v>4725</v>
      </c>
      <c r="W575" t="s">
        <v>4726</v>
      </c>
      <c r="X575">
        <v>1195</v>
      </c>
      <c r="Y575">
        <v>4</v>
      </c>
      <c r="Z575">
        <v>1912</v>
      </c>
      <c r="AA575" t="s">
        <v>4722</v>
      </c>
      <c r="AB575" t="s">
        <v>4722</v>
      </c>
      <c r="AC575">
        <v>10</v>
      </c>
      <c r="AD575" t="s">
        <v>87</v>
      </c>
      <c r="AF575" t="s">
        <v>87</v>
      </c>
      <c r="AG575" t="s">
        <v>4722</v>
      </c>
    </row>
    <row r="576" spans="1:33" x14ac:dyDescent="0.3">
      <c r="A576" t="s">
        <v>133</v>
      </c>
      <c r="B576" t="s">
        <v>369</v>
      </c>
      <c r="C576" t="s">
        <v>80</v>
      </c>
      <c r="D576" t="s">
        <v>219</v>
      </c>
      <c r="E576" t="s">
        <v>868</v>
      </c>
      <c r="F576" t="s">
        <v>4727</v>
      </c>
      <c r="G576" t="s">
        <v>33</v>
      </c>
      <c r="H576" s="1">
        <v>45392</v>
      </c>
      <c r="I576">
        <v>1000</v>
      </c>
      <c r="J576" t="s">
        <v>4728</v>
      </c>
      <c r="K576" t="s">
        <v>1418</v>
      </c>
      <c r="L576" t="s">
        <v>4729</v>
      </c>
      <c r="M576" t="s">
        <v>4730</v>
      </c>
      <c r="N576" t="s">
        <v>39</v>
      </c>
      <c r="O576">
        <v>13</v>
      </c>
      <c r="P576" t="s">
        <v>73</v>
      </c>
      <c r="Q576" t="s">
        <v>74</v>
      </c>
      <c r="R576" t="s">
        <v>4731</v>
      </c>
      <c r="S576" s="1">
        <v>45498</v>
      </c>
      <c r="T576" t="s">
        <v>103</v>
      </c>
      <c r="U576" t="s">
        <v>4732</v>
      </c>
      <c r="V576" t="s">
        <v>4733</v>
      </c>
      <c r="W576" t="s">
        <v>4734</v>
      </c>
      <c r="X576">
        <v>1381</v>
      </c>
      <c r="Y576">
        <v>1</v>
      </c>
      <c r="Z576">
        <v>552.4</v>
      </c>
      <c r="AA576" t="s">
        <v>4730</v>
      </c>
      <c r="AB576" t="s">
        <v>4730</v>
      </c>
      <c r="AC576">
        <v>10</v>
      </c>
      <c r="AE576" t="s">
        <v>37</v>
      </c>
      <c r="AF576" t="s">
        <v>37</v>
      </c>
      <c r="AG576" t="s">
        <v>4730</v>
      </c>
    </row>
    <row r="577" spans="1:33" x14ac:dyDescent="0.3">
      <c r="A577" t="s">
        <v>336</v>
      </c>
      <c r="B577" t="s">
        <v>813</v>
      </c>
      <c r="C577" t="s">
        <v>80</v>
      </c>
      <c r="D577" t="s">
        <v>50</v>
      </c>
      <c r="E577" t="s">
        <v>578</v>
      </c>
      <c r="F577" t="s">
        <v>4735</v>
      </c>
      <c r="G577" t="s">
        <v>96</v>
      </c>
      <c r="H577" s="1">
        <v>44493</v>
      </c>
      <c r="I577">
        <v>1100</v>
      </c>
      <c r="J577" t="s">
        <v>4736</v>
      </c>
      <c r="K577" t="s">
        <v>1821</v>
      </c>
      <c r="L577" t="s">
        <v>4737</v>
      </c>
      <c r="M577" t="s">
        <v>4738</v>
      </c>
      <c r="N577" t="s">
        <v>72</v>
      </c>
      <c r="O577">
        <v>15</v>
      </c>
      <c r="P577" t="s">
        <v>40</v>
      </c>
      <c r="Q577" t="s">
        <v>58</v>
      </c>
      <c r="R577" t="s">
        <v>4739</v>
      </c>
      <c r="S577" s="1">
        <v>45487</v>
      </c>
      <c r="T577" t="s">
        <v>103</v>
      </c>
      <c r="U577" t="s">
        <v>4740</v>
      </c>
      <c r="V577" t="s">
        <v>4741</v>
      </c>
      <c r="W577" t="s">
        <v>499</v>
      </c>
      <c r="X577">
        <v>1851</v>
      </c>
      <c r="Y577">
        <v>8</v>
      </c>
      <c r="Z577">
        <v>5923.2000000000007</v>
      </c>
      <c r="AA577" t="s">
        <v>4738</v>
      </c>
      <c r="AB577" t="s">
        <v>4738</v>
      </c>
      <c r="AC577">
        <v>10</v>
      </c>
      <c r="AD577" t="s">
        <v>87</v>
      </c>
      <c r="AF577" t="s">
        <v>87</v>
      </c>
      <c r="AG577" t="s">
        <v>4738</v>
      </c>
    </row>
    <row r="578" spans="1:33" x14ac:dyDescent="0.3">
      <c r="A578" t="s">
        <v>181</v>
      </c>
      <c r="B578" t="s">
        <v>558</v>
      </c>
      <c r="C578" t="s">
        <v>80</v>
      </c>
      <c r="D578" t="s">
        <v>65</v>
      </c>
      <c r="E578" t="s">
        <v>850</v>
      </c>
      <c r="F578" t="s">
        <v>4742</v>
      </c>
      <c r="G578" t="s">
        <v>96</v>
      </c>
      <c r="H578" s="1">
        <v>45279</v>
      </c>
      <c r="I578">
        <v>1100</v>
      </c>
      <c r="J578" t="s">
        <v>4743</v>
      </c>
      <c r="K578" t="s">
        <v>861</v>
      </c>
      <c r="L578" t="s">
        <v>4744</v>
      </c>
      <c r="M578" t="s">
        <v>4745</v>
      </c>
      <c r="N578" t="s">
        <v>72</v>
      </c>
      <c r="O578">
        <v>19</v>
      </c>
      <c r="P578" t="s">
        <v>40</v>
      </c>
      <c r="Q578" t="s">
        <v>41</v>
      </c>
      <c r="R578" t="s">
        <v>4746</v>
      </c>
      <c r="S578" s="1">
        <v>45300</v>
      </c>
      <c r="T578" t="s">
        <v>141</v>
      </c>
      <c r="U578" t="s">
        <v>4747</v>
      </c>
      <c r="V578" t="s">
        <v>4748</v>
      </c>
      <c r="W578" t="s">
        <v>4749</v>
      </c>
      <c r="X578">
        <v>2798</v>
      </c>
      <c r="Y578">
        <v>2</v>
      </c>
      <c r="Z578">
        <v>2238.4</v>
      </c>
      <c r="AA578" t="s">
        <v>4745</v>
      </c>
      <c r="AB578" t="s">
        <v>4745</v>
      </c>
      <c r="AC578">
        <v>11</v>
      </c>
      <c r="AE578" t="s">
        <v>37</v>
      </c>
      <c r="AF578" t="s">
        <v>37</v>
      </c>
      <c r="AG578" t="s">
        <v>4745</v>
      </c>
    </row>
    <row r="579" spans="1:33" x14ac:dyDescent="0.3">
      <c r="A579" t="s">
        <v>336</v>
      </c>
      <c r="B579" t="s">
        <v>411</v>
      </c>
      <c r="C579" t="s">
        <v>49</v>
      </c>
      <c r="D579" t="s">
        <v>146</v>
      </c>
      <c r="E579" t="s">
        <v>641</v>
      </c>
      <c r="F579" t="s">
        <v>4750</v>
      </c>
      <c r="G579" t="s">
        <v>33</v>
      </c>
      <c r="H579" s="1">
        <v>43932</v>
      </c>
      <c r="I579">
        <v>950</v>
      </c>
      <c r="J579" t="s">
        <v>4751</v>
      </c>
      <c r="K579" t="s">
        <v>1686</v>
      </c>
      <c r="L579" t="s">
        <v>4752</v>
      </c>
      <c r="M579" t="s">
        <v>4753</v>
      </c>
      <c r="N579" t="s">
        <v>39</v>
      </c>
      <c r="O579">
        <v>4</v>
      </c>
      <c r="P579" t="s">
        <v>40</v>
      </c>
      <c r="Q579" t="s">
        <v>101</v>
      </c>
      <c r="R579" t="s">
        <v>4754</v>
      </c>
      <c r="S579" s="1">
        <v>45458</v>
      </c>
      <c r="T579" t="s">
        <v>43</v>
      </c>
      <c r="U579" t="s">
        <v>4755</v>
      </c>
      <c r="V579" t="s">
        <v>4756</v>
      </c>
      <c r="W579" t="s">
        <v>1852</v>
      </c>
      <c r="X579">
        <v>2948</v>
      </c>
      <c r="Y579">
        <v>5</v>
      </c>
      <c r="Z579">
        <v>5896</v>
      </c>
      <c r="AA579" t="s">
        <v>4753</v>
      </c>
      <c r="AB579" t="s">
        <v>4753</v>
      </c>
      <c r="AC579">
        <v>10</v>
      </c>
      <c r="AE579" t="s">
        <v>37</v>
      </c>
      <c r="AF579" t="s">
        <v>37</v>
      </c>
      <c r="AG579" t="s">
        <v>4753</v>
      </c>
    </row>
    <row r="580" spans="1:33" x14ac:dyDescent="0.3">
      <c r="A580" t="s">
        <v>107</v>
      </c>
      <c r="B580" t="s">
        <v>240</v>
      </c>
      <c r="C580" t="s">
        <v>29</v>
      </c>
      <c r="D580" t="s">
        <v>81</v>
      </c>
      <c r="E580" t="s">
        <v>841</v>
      </c>
      <c r="F580" t="s">
        <v>4757</v>
      </c>
      <c r="G580" t="s">
        <v>96</v>
      </c>
      <c r="H580" s="1">
        <v>44278</v>
      </c>
      <c r="I580">
        <v>1000</v>
      </c>
      <c r="J580" t="s">
        <v>4758</v>
      </c>
      <c r="K580" t="s">
        <v>571</v>
      </c>
      <c r="L580" t="s">
        <v>4759</v>
      </c>
      <c r="M580" t="s">
        <v>4760</v>
      </c>
      <c r="N580" t="s">
        <v>116</v>
      </c>
      <c r="O580">
        <v>6</v>
      </c>
      <c r="P580" t="s">
        <v>73</v>
      </c>
      <c r="Q580" t="s">
        <v>58</v>
      </c>
      <c r="R580" t="s">
        <v>4761</v>
      </c>
      <c r="S580" s="1">
        <v>45617</v>
      </c>
      <c r="T580" t="s">
        <v>165</v>
      </c>
      <c r="U580" t="s">
        <v>4762</v>
      </c>
      <c r="V580" t="s">
        <v>4763</v>
      </c>
      <c r="W580" t="s">
        <v>4764</v>
      </c>
      <c r="X580">
        <v>2106</v>
      </c>
      <c r="Y580">
        <v>8</v>
      </c>
      <c r="Z580">
        <v>6739.2000000000007</v>
      </c>
      <c r="AA580" t="s">
        <v>4760</v>
      </c>
      <c r="AB580" t="s">
        <v>4760</v>
      </c>
      <c r="AC580">
        <v>10</v>
      </c>
      <c r="AE580" t="s">
        <v>37</v>
      </c>
      <c r="AF580" t="s">
        <v>37</v>
      </c>
      <c r="AG580" t="s">
        <v>4760</v>
      </c>
    </row>
    <row r="581" spans="1:33" x14ac:dyDescent="0.3">
      <c r="A581" t="s">
        <v>47</v>
      </c>
      <c r="B581" t="s">
        <v>985</v>
      </c>
      <c r="C581" t="s">
        <v>80</v>
      </c>
      <c r="D581" t="s">
        <v>30</v>
      </c>
      <c r="E581" t="s">
        <v>2408</v>
      </c>
      <c r="F581" t="s">
        <v>4765</v>
      </c>
      <c r="G581" t="s">
        <v>33</v>
      </c>
      <c r="H581" s="1">
        <v>44004</v>
      </c>
      <c r="I581">
        <v>1100</v>
      </c>
      <c r="J581" t="s">
        <v>4766</v>
      </c>
      <c r="K581" t="s">
        <v>787</v>
      </c>
      <c r="L581" t="s">
        <v>4767</v>
      </c>
      <c r="M581" t="s">
        <v>4768</v>
      </c>
      <c r="N581" t="s">
        <v>57</v>
      </c>
      <c r="O581">
        <v>20</v>
      </c>
      <c r="P581" t="s">
        <v>73</v>
      </c>
      <c r="Q581" t="s">
        <v>58</v>
      </c>
      <c r="R581" t="s">
        <v>4769</v>
      </c>
      <c r="S581" s="1">
        <v>45415</v>
      </c>
      <c r="T581" t="s">
        <v>129</v>
      </c>
      <c r="U581" t="s">
        <v>4770</v>
      </c>
      <c r="V581" t="s">
        <v>4771</v>
      </c>
      <c r="W581" t="s">
        <v>4772</v>
      </c>
      <c r="X581">
        <v>2070</v>
      </c>
      <c r="Y581">
        <v>2</v>
      </c>
      <c r="Z581">
        <v>1656</v>
      </c>
      <c r="AA581" t="s">
        <v>4768</v>
      </c>
      <c r="AB581" t="s">
        <v>4768</v>
      </c>
      <c r="AC581">
        <v>10</v>
      </c>
      <c r="AE581" t="s">
        <v>37</v>
      </c>
      <c r="AF581" t="s">
        <v>37</v>
      </c>
      <c r="AG581" t="s">
        <v>4768</v>
      </c>
    </row>
    <row r="582" spans="1:33" x14ac:dyDescent="0.3">
      <c r="A582" t="s">
        <v>336</v>
      </c>
      <c r="B582" t="s">
        <v>1128</v>
      </c>
      <c r="C582" t="s">
        <v>49</v>
      </c>
      <c r="D582" t="s">
        <v>206</v>
      </c>
      <c r="E582" t="s">
        <v>740</v>
      </c>
      <c r="F582" t="s">
        <v>4773</v>
      </c>
      <c r="G582" t="s">
        <v>96</v>
      </c>
      <c r="H582" s="1">
        <v>44397</v>
      </c>
      <c r="I582">
        <v>1100</v>
      </c>
      <c r="J582" t="s">
        <v>4774</v>
      </c>
      <c r="K582" t="s">
        <v>1862</v>
      </c>
      <c r="L582" t="s">
        <v>4775</v>
      </c>
      <c r="M582" t="s">
        <v>4776</v>
      </c>
      <c r="N582" t="s">
        <v>116</v>
      </c>
      <c r="O582">
        <v>3</v>
      </c>
      <c r="P582" t="s">
        <v>73</v>
      </c>
      <c r="Q582" t="s">
        <v>41</v>
      </c>
      <c r="R582" t="s">
        <v>4777</v>
      </c>
      <c r="S582" s="1">
        <v>45432</v>
      </c>
      <c r="T582" t="s">
        <v>129</v>
      </c>
      <c r="U582" t="s">
        <v>4778</v>
      </c>
      <c r="V582" t="s">
        <v>4779</v>
      </c>
      <c r="W582" t="s">
        <v>4780</v>
      </c>
      <c r="X582">
        <v>1848</v>
      </c>
      <c r="Y582">
        <v>2</v>
      </c>
      <c r="Z582">
        <v>1478.4</v>
      </c>
      <c r="AA582" t="s">
        <v>4776</v>
      </c>
      <c r="AB582" t="s">
        <v>4776</v>
      </c>
      <c r="AC582">
        <v>10</v>
      </c>
      <c r="AD582" t="s">
        <v>87</v>
      </c>
      <c r="AF582" t="s">
        <v>87</v>
      </c>
      <c r="AG582" t="s">
        <v>4776</v>
      </c>
    </row>
    <row r="583" spans="1:33" x14ac:dyDescent="0.3">
      <c r="A583" t="s">
        <v>107</v>
      </c>
      <c r="B583" t="s">
        <v>1023</v>
      </c>
      <c r="C583" t="s">
        <v>80</v>
      </c>
      <c r="D583" t="s">
        <v>65</v>
      </c>
      <c r="E583" t="s">
        <v>3439</v>
      </c>
      <c r="F583" t="s">
        <v>4781</v>
      </c>
      <c r="G583" t="s">
        <v>96</v>
      </c>
      <c r="H583" s="1">
        <v>44087</v>
      </c>
      <c r="I583">
        <v>1000</v>
      </c>
      <c r="J583" t="s">
        <v>4782</v>
      </c>
      <c r="K583" t="s">
        <v>1686</v>
      </c>
      <c r="L583" t="s">
        <v>4783</v>
      </c>
      <c r="M583" t="s">
        <v>4784</v>
      </c>
      <c r="N583" t="s">
        <v>57</v>
      </c>
      <c r="O583">
        <v>16</v>
      </c>
      <c r="P583" t="s">
        <v>73</v>
      </c>
      <c r="Q583" t="s">
        <v>74</v>
      </c>
      <c r="R583" t="s">
        <v>4785</v>
      </c>
      <c r="S583" s="1">
        <v>45343</v>
      </c>
      <c r="T583" t="s">
        <v>321</v>
      </c>
      <c r="U583" t="s">
        <v>4786</v>
      </c>
      <c r="V583" t="s">
        <v>4787</v>
      </c>
      <c r="W583" t="s">
        <v>2748</v>
      </c>
      <c r="X583">
        <v>2535</v>
      </c>
      <c r="Y583">
        <v>4</v>
      </c>
      <c r="Z583">
        <v>4056</v>
      </c>
      <c r="AA583" t="s">
        <v>4784</v>
      </c>
      <c r="AB583" t="s">
        <v>4784</v>
      </c>
      <c r="AC583">
        <v>10</v>
      </c>
      <c r="AE583" t="s">
        <v>37</v>
      </c>
      <c r="AF583" t="s">
        <v>37</v>
      </c>
      <c r="AG583" t="s">
        <v>4784</v>
      </c>
    </row>
    <row r="584" spans="1:33" x14ac:dyDescent="0.3">
      <c r="A584" t="s">
        <v>121</v>
      </c>
      <c r="B584" t="s">
        <v>470</v>
      </c>
      <c r="C584" t="s">
        <v>29</v>
      </c>
      <c r="D584" t="s">
        <v>370</v>
      </c>
      <c r="E584" t="s">
        <v>337</v>
      </c>
      <c r="F584" t="s">
        <v>4788</v>
      </c>
      <c r="G584" t="s">
        <v>33</v>
      </c>
      <c r="H584" s="1">
        <v>44926</v>
      </c>
      <c r="I584">
        <v>1000</v>
      </c>
      <c r="J584" t="s">
        <v>4789</v>
      </c>
      <c r="K584" t="s">
        <v>317</v>
      </c>
      <c r="L584" t="s">
        <v>4790</v>
      </c>
      <c r="M584" t="s">
        <v>4791</v>
      </c>
      <c r="N584" t="s">
        <v>39</v>
      </c>
      <c r="O584">
        <v>18</v>
      </c>
      <c r="P584" t="s">
        <v>73</v>
      </c>
      <c r="Q584" t="s">
        <v>101</v>
      </c>
      <c r="R584" t="s">
        <v>4792</v>
      </c>
      <c r="S584" s="1">
        <v>45322</v>
      </c>
      <c r="T584" t="s">
        <v>141</v>
      </c>
      <c r="U584" t="s">
        <v>4793</v>
      </c>
      <c r="V584" t="s">
        <v>4794</v>
      </c>
      <c r="W584" t="s">
        <v>4795</v>
      </c>
      <c r="X584">
        <v>2767</v>
      </c>
      <c r="Y584">
        <v>6</v>
      </c>
      <c r="Z584">
        <v>6640.8</v>
      </c>
      <c r="AA584" t="s">
        <v>4791</v>
      </c>
      <c r="AB584" t="s">
        <v>4791</v>
      </c>
      <c r="AC584">
        <v>11</v>
      </c>
      <c r="AE584" t="s">
        <v>37</v>
      </c>
      <c r="AF584" t="s">
        <v>37</v>
      </c>
      <c r="AG584" t="s">
        <v>4791</v>
      </c>
    </row>
    <row r="585" spans="1:33" x14ac:dyDescent="0.3">
      <c r="A585" t="s">
        <v>336</v>
      </c>
      <c r="B585" t="s">
        <v>169</v>
      </c>
      <c r="C585" t="s">
        <v>80</v>
      </c>
      <c r="D585" t="s">
        <v>370</v>
      </c>
      <c r="E585" t="s">
        <v>471</v>
      </c>
      <c r="F585" t="s">
        <v>760</v>
      </c>
      <c r="G585" t="s">
        <v>33</v>
      </c>
      <c r="H585" s="1">
        <v>44425</v>
      </c>
      <c r="I585">
        <v>800</v>
      </c>
      <c r="J585" t="s">
        <v>4796</v>
      </c>
      <c r="K585" t="s">
        <v>950</v>
      </c>
      <c r="L585" t="s">
        <v>4797</v>
      </c>
      <c r="M585" t="s">
        <v>4798</v>
      </c>
      <c r="N585" t="s">
        <v>39</v>
      </c>
      <c r="O585">
        <v>15</v>
      </c>
      <c r="P585" t="s">
        <v>40</v>
      </c>
      <c r="Q585" t="s">
        <v>101</v>
      </c>
      <c r="R585" t="s">
        <v>4799</v>
      </c>
      <c r="S585" s="1">
        <v>45306</v>
      </c>
      <c r="T585" t="s">
        <v>141</v>
      </c>
      <c r="U585" t="s">
        <v>4800</v>
      </c>
      <c r="V585" t="s">
        <v>4801</v>
      </c>
      <c r="W585" t="s">
        <v>4802</v>
      </c>
      <c r="X585">
        <v>995</v>
      </c>
      <c r="Y585">
        <v>7</v>
      </c>
      <c r="Z585">
        <v>2786</v>
      </c>
      <c r="AA585" t="s">
        <v>4798</v>
      </c>
      <c r="AB585" t="s">
        <v>4798</v>
      </c>
      <c r="AC585">
        <v>10</v>
      </c>
      <c r="AE585" t="s">
        <v>37</v>
      </c>
      <c r="AF585" t="s">
        <v>37</v>
      </c>
      <c r="AG585" t="s">
        <v>4798</v>
      </c>
    </row>
    <row r="586" spans="1:33" x14ac:dyDescent="0.3">
      <c r="A586" t="s">
        <v>27</v>
      </c>
      <c r="B586" t="s">
        <v>1118</v>
      </c>
      <c r="C586" t="s">
        <v>29</v>
      </c>
      <c r="D586" t="s">
        <v>146</v>
      </c>
      <c r="E586" t="s">
        <v>122</v>
      </c>
      <c r="F586" t="s">
        <v>4803</v>
      </c>
      <c r="G586" t="s">
        <v>96</v>
      </c>
      <c r="H586" s="1">
        <v>44029</v>
      </c>
      <c r="I586">
        <v>1000</v>
      </c>
      <c r="J586" t="s">
        <v>4804</v>
      </c>
      <c r="K586" t="s">
        <v>69</v>
      </c>
      <c r="L586" t="s">
        <v>4805</v>
      </c>
      <c r="M586" t="s">
        <v>4806</v>
      </c>
      <c r="N586" t="s">
        <v>116</v>
      </c>
      <c r="O586">
        <v>18</v>
      </c>
      <c r="P586" t="s">
        <v>40</v>
      </c>
      <c r="Q586" t="s">
        <v>74</v>
      </c>
      <c r="R586" t="s">
        <v>4807</v>
      </c>
      <c r="S586" s="1">
        <v>45540</v>
      </c>
      <c r="T586" t="s">
        <v>214</v>
      </c>
      <c r="U586" t="s">
        <v>4808</v>
      </c>
      <c r="V586" t="s">
        <v>4809</v>
      </c>
      <c r="W586" t="s">
        <v>1657</v>
      </c>
      <c r="X586">
        <v>1271</v>
      </c>
      <c r="Y586">
        <v>3</v>
      </c>
      <c r="Z586">
        <v>1525.2</v>
      </c>
      <c r="AA586" t="s">
        <v>4806</v>
      </c>
      <c r="AB586" t="s">
        <v>4806</v>
      </c>
      <c r="AC586">
        <v>10</v>
      </c>
      <c r="AE586" t="s">
        <v>37</v>
      </c>
      <c r="AF586" t="s">
        <v>37</v>
      </c>
      <c r="AG586" t="s">
        <v>4806</v>
      </c>
    </row>
    <row r="587" spans="1:33" x14ac:dyDescent="0.3">
      <c r="A587" t="s">
        <v>336</v>
      </c>
      <c r="B587" t="s">
        <v>803</v>
      </c>
      <c r="C587" t="s">
        <v>49</v>
      </c>
      <c r="D587" t="s">
        <v>65</v>
      </c>
      <c r="E587" t="s">
        <v>3439</v>
      </c>
      <c r="F587" t="s">
        <v>4810</v>
      </c>
      <c r="G587" t="s">
        <v>33</v>
      </c>
      <c r="H587" s="1">
        <v>44588</v>
      </c>
      <c r="I587">
        <v>1300</v>
      </c>
      <c r="J587" t="s">
        <v>4811</v>
      </c>
      <c r="K587" t="s">
        <v>210</v>
      </c>
      <c r="L587" t="s">
        <v>4812</v>
      </c>
      <c r="M587" t="s">
        <v>4813</v>
      </c>
      <c r="N587" t="s">
        <v>116</v>
      </c>
      <c r="O587">
        <v>17</v>
      </c>
      <c r="P587" t="s">
        <v>40</v>
      </c>
      <c r="Q587" t="s">
        <v>74</v>
      </c>
      <c r="R587" t="s">
        <v>4814</v>
      </c>
      <c r="S587" s="1">
        <v>45447</v>
      </c>
      <c r="T587" t="s">
        <v>43</v>
      </c>
      <c r="U587" t="s">
        <v>4815</v>
      </c>
      <c r="V587" t="s">
        <v>4816</v>
      </c>
      <c r="W587" t="s">
        <v>4817</v>
      </c>
      <c r="X587">
        <v>998</v>
      </c>
      <c r="Y587">
        <v>1</v>
      </c>
      <c r="Z587">
        <v>399.20000000000005</v>
      </c>
      <c r="AA587" t="s">
        <v>4813</v>
      </c>
      <c r="AB587" t="s">
        <v>4813</v>
      </c>
      <c r="AC587">
        <v>10</v>
      </c>
      <c r="AE587" t="s">
        <v>37</v>
      </c>
      <c r="AF587" t="s">
        <v>37</v>
      </c>
      <c r="AG587" t="s">
        <v>4813</v>
      </c>
    </row>
    <row r="588" spans="1:33" x14ac:dyDescent="0.3">
      <c r="A588" t="s">
        <v>121</v>
      </c>
      <c r="B588" t="s">
        <v>48</v>
      </c>
      <c r="C588" t="s">
        <v>29</v>
      </c>
      <c r="D588" t="s">
        <v>65</v>
      </c>
      <c r="E588" t="s">
        <v>401</v>
      </c>
      <c r="F588" t="s">
        <v>4818</v>
      </c>
      <c r="G588" t="s">
        <v>33</v>
      </c>
      <c r="H588" s="1">
        <v>45228</v>
      </c>
      <c r="I588">
        <v>1300</v>
      </c>
      <c r="J588" t="s">
        <v>4819</v>
      </c>
      <c r="K588" t="s">
        <v>210</v>
      </c>
      <c r="L588" t="s">
        <v>4820</v>
      </c>
      <c r="M588" t="s">
        <v>4821</v>
      </c>
      <c r="N588" t="s">
        <v>116</v>
      </c>
      <c r="O588">
        <v>5</v>
      </c>
      <c r="P588" t="s">
        <v>40</v>
      </c>
      <c r="Q588" t="s">
        <v>74</v>
      </c>
      <c r="R588" t="s">
        <v>4822</v>
      </c>
      <c r="S588" s="1">
        <v>45493</v>
      </c>
      <c r="T588" t="s">
        <v>103</v>
      </c>
      <c r="U588" t="s">
        <v>4823</v>
      </c>
      <c r="V588" t="s">
        <v>4824</v>
      </c>
      <c r="W588" t="s">
        <v>4825</v>
      </c>
      <c r="X588">
        <v>2161</v>
      </c>
      <c r="Y588">
        <v>1</v>
      </c>
      <c r="Z588">
        <v>864.40000000000009</v>
      </c>
      <c r="AA588" t="s">
        <v>4821</v>
      </c>
      <c r="AB588" t="s">
        <v>4821</v>
      </c>
      <c r="AC588">
        <v>11</v>
      </c>
      <c r="AE588" t="s">
        <v>37</v>
      </c>
      <c r="AF588" t="s">
        <v>37</v>
      </c>
      <c r="AG588" t="s">
        <v>4821</v>
      </c>
    </row>
    <row r="589" spans="1:33" x14ac:dyDescent="0.3">
      <c r="A589" t="s">
        <v>181</v>
      </c>
      <c r="B589" t="s">
        <v>1118</v>
      </c>
      <c r="C589" t="s">
        <v>29</v>
      </c>
      <c r="D589" t="s">
        <v>241</v>
      </c>
      <c r="E589" t="s">
        <v>1005</v>
      </c>
      <c r="F589" t="s">
        <v>4826</v>
      </c>
      <c r="G589" t="s">
        <v>33</v>
      </c>
      <c r="H589" s="1">
        <v>44134</v>
      </c>
      <c r="I589">
        <v>1400</v>
      </c>
      <c r="J589" t="s">
        <v>4827</v>
      </c>
      <c r="K589" t="s">
        <v>266</v>
      </c>
      <c r="L589" t="s">
        <v>4828</v>
      </c>
      <c r="M589" t="s">
        <v>4829</v>
      </c>
      <c r="N589" t="s">
        <v>72</v>
      </c>
      <c r="O589">
        <v>19</v>
      </c>
      <c r="P589" t="s">
        <v>73</v>
      </c>
      <c r="Q589" t="s">
        <v>74</v>
      </c>
      <c r="R589" t="s">
        <v>4830</v>
      </c>
      <c r="S589" s="1">
        <v>45622</v>
      </c>
      <c r="T589" t="s">
        <v>165</v>
      </c>
      <c r="U589" t="s">
        <v>4831</v>
      </c>
      <c r="V589" t="s">
        <v>4832</v>
      </c>
      <c r="W589" t="s">
        <v>4833</v>
      </c>
      <c r="X589">
        <v>1028</v>
      </c>
      <c r="Y589">
        <v>4</v>
      </c>
      <c r="Z589">
        <v>1644.8000000000002</v>
      </c>
      <c r="AA589" t="s">
        <v>4829</v>
      </c>
      <c r="AB589" t="s">
        <v>4829</v>
      </c>
      <c r="AC589">
        <v>10</v>
      </c>
      <c r="AD589" t="s">
        <v>87</v>
      </c>
      <c r="AF589" t="s">
        <v>87</v>
      </c>
      <c r="AG589" t="s">
        <v>4829</v>
      </c>
    </row>
    <row r="590" spans="1:33" x14ac:dyDescent="0.3">
      <c r="A590" t="s">
        <v>93</v>
      </c>
      <c r="B590" t="s">
        <v>145</v>
      </c>
      <c r="C590" t="s">
        <v>80</v>
      </c>
      <c r="D590" t="s">
        <v>677</v>
      </c>
      <c r="E590" t="s">
        <v>850</v>
      </c>
      <c r="F590" t="s">
        <v>4834</v>
      </c>
      <c r="G590" t="s">
        <v>96</v>
      </c>
      <c r="H590" s="1">
        <v>45397</v>
      </c>
      <c r="I590">
        <v>1100</v>
      </c>
      <c r="J590" t="s">
        <v>4835</v>
      </c>
      <c r="K590" t="s">
        <v>1086</v>
      </c>
      <c r="L590" t="s">
        <v>4836</v>
      </c>
      <c r="M590" t="s">
        <v>4837</v>
      </c>
      <c r="N590" t="s">
        <v>116</v>
      </c>
      <c r="O590">
        <v>11</v>
      </c>
      <c r="P590" t="s">
        <v>40</v>
      </c>
      <c r="Q590" t="s">
        <v>101</v>
      </c>
      <c r="R590" t="s">
        <v>4838</v>
      </c>
      <c r="S590" s="1">
        <v>45455</v>
      </c>
      <c r="T590" t="s">
        <v>43</v>
      </c>
      <c r="U590" t="s">
        <v>4839</v>
      </c>
      <c r="V590" t="s">
        <v>4840</v>
      </c>
      <c r="W590" t="s">
        <v>2748</v>
      </c>
      <c r="X590">
        <v>2225</v>
      </c>
      <c r="Y590">
        <v>8</v>
      </c>
      <c r="Z590">
        <v>7120</v>
      </c>
      <c r="AA590" t="s">
        <v>4837</v>
      </c>
      <c r="AB590" t="s">
        <v>4837</v>
      </c>
      <c r="AC590">
        <v>10</v>
      </c>
      <c r="AD590" t="s">
        <v>87</v>
      </c>
      <c r="AF590" t="s">
        <v>87</v>
      </c>
      <c r="AG590" t="s">
        <v>4837</v>
      </c>
    </row>
    <row r="591" spans="1:33" x14ac:dyDescent="0.3">
      <c r="A591" t="s">
        <v>121</v>
      </c>
      <c r="B591" t="s">
        <v>813</v>
      </c>
      <c r="C591" t="s">
        <v>80</v>
      </c>
      <c r="D591" t="s">
        <v>146</v>
      </c>
      <c r="E591" t="s">
        <v>1290</v>
      </c>
      <c r="F591" t="s">
        <v>4841</v>
      </c>
      <c r="G591" t="s">
        <v>33</v>
      </c>
      <c r="H591" s="1">
        <v>44552</v>
      </c>
      <c r="I591">
        <v>800</v>
      </c>
      <c r="J591" t="s">
        <v>4842</v>
      </c>
      <c r="K591" t="s">
        <v>743</v>
      </c>
      <c r="L591" t="s">
        <v>4843</v>
      </c>
      <c r="M591" t="s">
        <v>4844</v>
      </c>
      <c r="N591" t="s">
        <v>57</v>
      </c>
      <c r="O591">
        <v>13</v>
      </c>
      <c r="P591" t="s">
        <v>73</v>
      </c>
      <c r="Q591" t="s">
        <v>41</v>
      </c>
      <c r="R591" t="s">
        <v>4845</v>
      </c>
      <c r="S591" s="1">
        <v>45624</v>
      </c>
      <c r="T591" t="s">
        <v>165</v>
      </c>
      <c r="U591" t="s">
        <v>4846</v>
      </c>
      <c r="V591" t="s">
        <v>4847</v>
      </c>
      <c r="W591" t="s">
        <v>239</v>
      </c>
      <c r="X591">
        <v>1401</v>
      </c>
      <c r="Y591">
        <v>8</v>
      </c>
      <c r="Z591">
        <v>4483.2</v>
      </c>
      <c r="AA591" t="s">
        <v>4844</v>
      </c>
      <c r="AB591" t="s">
        <v>4844</v>
      </c>
      <c r="AC591">
        <v>10</v>
      </c>
      <c r="AE591" t="s">
        <v>37</v>
      </c>
      <c r="AF591" t="s">
        <v>37</v>
      </c>
      <c r="AG591" t="s">
        <v>4844</v>
      </c>
    </row>
    <row r="592" spans="1:33" x14ac:dyDescent="0.3">
      <c r="A592" t="s">
        <v>47</v>
      </c>
      <c r="B592" t="s">
        <v>558</v>
      </c>
      <c r="C592" t="s">
        <v>80</v>
      </c>
      <c r="D592" t="s">
        <v>206</v>
      </c>
      <c r="E592" t="s">
        <v>1908</v>
      </c>
      <c r="F592" t="s">
        <v>4848</v>
      </c>
      <c r="G592" t="s">
        <v>33</v>
      </c>
      <c r="H592" s="1">
        <v>44883</v>
      </c>
      <c r="I592">
        <v>1200</v>
      </c>
      <c r="J592" t="s">
        <v>4849</v>
      </c>
      <c r="K592" t="s">
        <v>706</v>
      </c>
      <c r="L592" t="s">
        <v>4850</v>
      </c>
      <c r="M592" t="s">
        <v>4851</v>
      </c>
      <c r="N592" t="s">
        <v>39</v>
      </c>
      <c r="O592">
        <v>17</v>
      </c>
      <c r="P592" t="s">
        <v>73</v>
      </c>
      <c r="Q592" t="s">
        <v>74</v>
      </c>
      <c r="R592" t="s">
        <v>4852</v>
      </c>
      <c r="S592" s="1">
        <v>45400</v>
      </c>
      <c r="T592" t="s">
        <v>60</v>
      </c>
      <c r="U592" t="s">
        <v>4853</v>
      </c>
      <c r="V592" t="s">
        <v>4854</v>
      </c>
      <c r="W592" t="s">
        <v>4855</v>
      </c>
      <c r="X592">
        <v>2866</v>
      </c>
      <c r="Y592">
        <v>7</v>
      </c>
      <c r="Z592">
        <v>8024.8</v>
      </c>
      <c r="AA592" t="s">
        <v>4851</v>
      </c>
      <c r="AB592" t="s">
        <v>4851</v>
      </c>
      <c r="AC592">
        <v>10</v>
      </c>
      <c r="AE592" t="s">
        <v>37</v>
      </c>
      <c r="AF592" t="s">
        <v>37</v>
      </c>
      <c r="AG592" t="s">
        <v>4851</v>
      </c>
    </row>
    <row r="593" spans="1:33" x14ac:dyDescent="0.3">
      <c r="A593" t="s">
        <v>133</v>
      </c>
      <c r="B593" t="s">
        <v>606</v>
      </c>
      <c r="C593" t="s">
        <v>49</v>
      </c>
      <c r="D593" t="s">
        <v>109</v>
      </c>
      <c r="E593" t="s">
        <v>122</v>
      </c>
      <c r="F593" t="s">
        <v>4856</v>
      </c>
      <c r="G593" t="s">
        <v>96</v>
      </c>
      <c r="H593" s="1">
        <v>44888</v>
      </c>
      <c r="I593">
        <v>1200</v>
      </c>
      <c r="J593" t="s">
        <v>4857</v>
      </c>
      <c r="K593" t="s">
        <v>54</v>
      </c>
      <c r="L593" t="s">
        <v>4858</v>
      </c>
      <c r="M593" t="s">
        <v>4859</v>
      </c>
      <c r="N593" t="s">
        <v>39</v>
      </c>
      <c r="O593">
        <v>4</v>
      </c>
      <c r="P593" t="s">
        <v>40</v>
      </c>
      <c r="Q593" t="s">
        <v>41</v>
      </c>
      <c r="R593" t="s">
        <v>4860</v>
      </c>
      <c r="S593" s="1">
        <v>45541</v>
      </c>
      <c r="T593" t="s">
        <v>214</v>
      </c>
      <c r="U593" t="s">
        <v>4861</v>
      </c>
      <c r="V593" t="s">
        <v>4862</v>
      </c>
      <c r="W593" t="s">
        <v>4734</v>
      </c>
      <c r="X593">
        <v>2267</v>
      </c>
      <c r="Y593">
        <v>7</v>
      </c>
      <c r="Z593">
        <v>6347.6</v>
      </c>
      <c r="AA593" t="s">
        <v>4859</v>
      </c>
      <c r="AB593" t="s">
        <v>4859</v>
      </c>
      <c r="AC593">
        <v>10</v>
      </c>
      <c r="AE593" t="s">
        <v>37</v>
      </c>
      <c r="AF593" t="s">
        <v>37</v>
      </c>
      <c r="AG593" t="s">
        <v>4859</v>
      </c>
    </row>
    <row r="594" spans="1:33" x14ac:dyDescent="0.3">
      <c r="A594" t="s">
        <v>93</v>
      </c>
      <c r="B594" t="s">
        <v>182</v>
      </c>
      <c r="C594" t="s">
        <v>29</v>
      </c>
      <c r="D594" t="s">
        <v>146</v>
      </c>
      <c r="E594" t="s">
        <v>371</v>
      </c>
      <c r="F594" t="s">
        <v>4863</v>
      </c>
      <c r="G594" t="s">
        <v>96</v>
      </c>
      <c r="H594" s="1">
        <v>44271</v>
      </c>
      <c r="I594">
        <v>800</v>
      </c>
      <c r="J594" t="s">
        <v>4864</v>
      </c>
      <c r="K594" t="s">
        <v>625</v>
      </c>
      <c r="L594" t="s">
        <v>4865</v>
      </c>
      <c r="M594" t="s">
        <v>4866</v>
      </c>
      <c r="N594" t="s">
        <v>72</v>
      </c>
      <c r="O594">
        <v>9</v>
      </c>
      <c r="P594" t="s">
        <v>73</v>
      </c>
      <c r="Q594" t="s">
        <v>41</v>
      </c>
      <c r="R594" t="s">
        <v>4867</v>
      </c>
      <c r="S594" s="1">
        <v>45610</v>
      </c>
      <c r="T594" t="s">
        <v>165</v>
      </c>
      <c r="U594" t="s">
        <v>4868</v>
      </c>
      <c r="V594" t="s">
        <v>4869</v>
      </c>
      <c r="W594" t="s">
        <v>4870</v>
      </c>
      <c r="X594">
        <v>1799</v>
      </c>
      <c r="Y594">
        <v>4</v>
      </c>
      <c r="Z594">
        <v>2878.4</v>
      </c>
      <c r="AA594" t="s">
        <v>4866</v>
      </c>
      <c r="AB594" t="s">
        <v>4866</v>
      </c>
      <c r="AC594">
        <v>11</v>
      </c>
      <c r="AE594" t="s">
        <v>37</v>
      </c>
      <c r="AF594" t="s">
        <v>37</v>
      </c>
      <c r="AG594" t="s">
        <v>4866</v>
      </c>
    </row>
    <row r="595" spans="1:33" x14ac:dyDescent="0.3">
      <c r="A595" t="s">
        <v>336</v>
      </c>
      <c r="B595" t="s">
        <v>784</v>
      </c>
      <c r="C595" t="s">
        <v>80</v>
      </c>
      <c r="D595" t="s">
        <v>206</v>
      </c>
      <c r="E595" t="s">
        <v>230</v>
      </c>
      <c r="F595" t="s">
        <v>4871</v>
      </c>
      <c r="G595" t="s">
        <v>33</v>
      </c>
      <c r="H595" s="1">
        <v>44866</v>
      </c>
      <c r="I595">
        <v>1100</v>
      </c>
      <c r="J595" t="s">
        <v>4872</v>
      </c>
      <c r="K595" t="s">
        <v>150</v>
      </c>
      <c r="L595" t="s">
        <v>4873</v>
      </c>
      <c r="M595" t="s">
        <v>4874</v>
      </c>
      <c r="N595" t="s">
        <v>57</v>
      </c>
      <c r="O595">
        <v>17</v>
      </c>
      <c r="P595" t="s">
        <v>40</v>
      </c>
      <c r="Q595" t="s">
        <v>41</v>
      </c>
      <c r="R595" t="s">
        <v>4875</v>
      </c>
      <c r="S595" s="1">
        <v>45504</v>
      </c>
      <c r="T595" t="s">
        <v>103</v>
      </c>
      <c r="U595" t="s">
        <v>4876</v>
      </c>
      <c r="V595" t="s">
        <v>4877</v>
      </c>
      <c r="W595" t="s">
        <v>4878</v>
      </c>
      <c r="X595">
        <v>621</v>
      </c>
      <c r="Y595">
        <v>8</v>
      </c>
      <c r="Z595">
        <v>1987.2</v>
      </c>
      <c r="AA595" t="s">
        <v>4874</v>
      </c>
      <c r="AB595" t="s">
        <v>4874</v>
      </c>
      <c r="AC595">
        <v>10</v>
      </c>
      <c r="AD595" t="s">
        <v>87</v>
      </c>
      <c r="AF595" t="s">
        <v>87</v>
      </c>
      <c r="AG595" t="s">
        <v>4874</v>
      </c>
    </row>
    <row r="596" spans="1:33" x14ac:dyDescent="0.3">
      <c r="A596" t="s">
        <v>181</v>
      </c>
      <c r="B596" t="s">
        <v>568</v>
      </c>
      <c r="C596" t="s">
        <v>29</v>
      </c>
      <c r="D596" t="s">
        <v>65</v>
      </c>
      <c r="E596" t="s">
        <v>1877</v>
      </c>
      <c r="F596" t="s">
        <v>4879</v>
      </c>
      <c r="G596" t="s">
        <v>33</v>
      </c>
      <c r="H596" s="1">
        <v>44345</v>
      </c>
      <c r="I596">
        <v>1200</v>
      </c>
      <c r="J596" t="s">
        <v>4880</v>
      </c>
      <c r="K596" t="s">
        <v>2433</v>
      </c>
      <c r="L596" t="s">
        <v>4881</v>
      </c>
      <c r="M596" t="s">
        <v>4882</v>
      </c>
      <c r="N596" t="s">
        <v>116</v>
      </c>
      <c r="O596">
        <v>4</v>
      </c>
      <c r="P596" t="s">
        <v>73</v>
      </c>
      <c r="Q596" t="s">
        <v>74</v>
      </c>
      <c r="R596" t="s">
        <v>4883</v>
      </c>
      <c r="S596" s="1">
        <v>45394</v>
      </c>
      <c r="T596" t="s">
        <v>60</v>
      </c>
      <c r="U596" t="s">
        <v>4884</v>
      </c>
      <c r="V596" t="s">
        <v>4885</v>
      </c>
      <c r="W596" t="s">
        <v>4886</v>
      </c>
      <c r="X596">
        <v>1904</v>
      </c>
      <c r="Y596">
        <v>3</v>
      </c>
      <c r="Z596">
        <v>2284.8000000000002</v>
      </c>
      <c r="AA596" t="s">
        <v>4882</v>
      </c>
      <c r="AB596" t="s">
        <v>4882</v>
      </c>
      <c r="AC596">
        <v>11</v>
      </c>
      <c r="AE596" t="s">
        <v>37</v>
      </c>
      <c r="AF596" t="s">
        <v>37</v>
      </c>
      <c r="AG596" t="s">
        <v>4882</v>
      </c>
    </row>
    <row r="597" spans="1:33" x14ac:dyDescent="0.3">
      <c r="A597" t="s">
        <v>47</v>
      </c>
      <c r="B597" t="s">
        <v>79</v>
      </c>
      <c r="C597" t="s">
        <v>29</v>
      </c>
      <c r="D597" t="s">
        <v>109</v>
      </c>
      <c r="E597" t="s">
        <v>183</v>
      </c>
      <c r="F597" t="s">
        <v>4887</v>
      </c>
      <c r="G597" t="s">
        <v>33</v>
      </c>
      <c r="H597" s="1">
        <v>44166</v>
      </c>
      <c r="I597">
        <v>950</v>
      </c>
      <c r="J597" t="s">
        <v>4888</v>
      </c>
      <c r="K597" t="s">
        <v>599</v>
      </c>
      <c r="L597" t="s">
        <v>4889</v>
      </c>
      <c r="M597" t="s">
        <v>4890</v>
      </c>
      <c r="N597" t="s">
        <v>39</v>
      </c>
      <c r="O597">
        <v>17</v>
      </c>
      <c r="P597" t="s">
        <v>40</v>
      </c>
      <c r="Q597" t="s">
        <v>101</v>
      </c>
      <c r="R597" t="s">
        <v>4891</v>
      </c>
      <c r="S597" s="1">
        <v>45488</v>
      </c>
      <c r="T597" t="s">
        <v>103</v>
      </c>
      <c r="U597" t="s">
        <v>4892</v>
      </c>
      <c r="V597" t="s">
        <v>4893</v>
      </c>
      <c r="W597" t="s">
        <v>4894</v>
      </c>
      <c r="X597">
        <v>814</v>
      </c>
      <c r="Y597">
        <v>4</v>
      </c>
      <c r="Z597">
        <v>1302.4000000000001</v>
      </c>
      <c r="AA597" t="s">
        <v>4890</v>
      </c>
      <c r="AB597" t="s">
        <v>4890</v>
      </c>
      <c r="AC597">
        <v>10</v>
      </c>
      <c r="AE597" t="s">
        <v>37</v>
      </c>
      <c r="AF597" t="s">
        <v>37</v>
      </c>
      <c r="AG597" t="s">
        <v>4890</v>
      </c>
    </row>
    <row r="598" spans="1:33" x14ac:dyDescent="0.3">
      <c r="A598" t="s">
        <v>121</v>
      </c>
      <c r="B598" t="s">
        <v>169</v>
      </c>
      <c r="C598" t="s">
        <v>80</v>
      </c>
      <c r="D598" t="s">
        <v>109</v>
      </c>
      <c r="E598" t="s">
        <v>1543</v>
      </c>
      <c r="F598" t="s">
        <v>4895</v>
      </c>
      <c r="G598" t="s">
        <v>96</v>
      </c>
      <c r="H598" s="1">
        <v>44151</v>
      </c>
      <c r="I598">
        <v>1000</v>
      </c>
      <c r="J598" t="s">
        <v>4896</v>
      </c>
      <c r="K598" t="s">
        <v>2083</v>
      </c>
      <c r="L598" t="s">
        <v>4897</v>
      </c>
      <c r="M598" t="s">
        <v>4898</v>
      </c>
      <c r="N598" t="s">
        <v>116</v>
      </c>
      <c r="O598">
        <v>15</v>
      </c>
      <c r="P598" t="s">
        <v>40</v>
      </c>
      <c r="Q598" t="s">
        <v>41</v>
      </c>
      <c r="R598" t="s">
        <v>4899</v>
      </c>
      <c r="S598" s="1">
        <v>45600</v>
      </c>
      <c r="T598" t="s">
        <v>165</v>
      </c>
      <c r="U598" t="s">
        <v>4900</v>
      </c>
      <c r="V598" t="s">
        <v>4901</v>
      </c>
      <c r="W598" t="s">
        <v>1274</v>
      </c>
      <c r="X598">
        <v>1610</v>
      </c>
      <c r="Y598">
        <v>3</v>
      </c>
      <c r="Z598">
        <v>1932</v>
      </c>
      <c r="AA598" t="s">
        <v>4898</v>
      </c>
      <c r="AB598" t="s">
        <v>4898</v>
      </c>
      <c r="AC598">
        <v>10</v>
      </c>
      <c r="AE598" t="s">
        <v>37</v>
      </c>
      <c r="AF598" t="s">
        <v>37</v>
      </c>
      <c r="AG598" t="s">
        <v>4898</v>
      </c>
    </row>
    <row r="599" spans="1:33" x14ac:dyDescent="0.3">
      <c r="A599" t="s">
        <v>93</v>
      </c>
      <c r="B599" t="s">
        <v>450</v>
      </c>
      <c r="C599" t="s">
        <v>80</v>
      </c>
      <c r="D599" t="s">
        <v>30</v>
      </c>
      <c r="E599" t="s">
        <v>194</v>
      </c>
      <c r="F599" t="s">
        <v>4902</v>
      </c>
      <c r="G599" t="s">
        <v>96</v>
      </c>
      <c r="H599" s="1">
        <v>44091</v>
      </c>
      <c r="I599">
        <v>950</v>
      </c>
      <c r="J599" t="s">
        <v>4903</v>
      </c>
      <c r="K599" t="s">
        <v>222</v>
      </c>
      <c r="L599" t="s">
        <v>4904</v>
      </c>
      <c r="M599" t="s">
        <v>4905</v>
      </c>
      <c r="N599" t="s">
        <v>116</v>
      </c>
      <c r="O599">
        <v>10</v>
      </c>
      <c r="P599" t="s">
        <v>40</v>
      </c>
      <c r="Q599" t="s">
        <v>101</v>
      </c>
      <c r="R599" t="s">
        <v>4906</v>
      </c>
      <c r="S599" s="1">
        <v>45590</v>
      </c>
      <c r="T599" t="s">
        <v>177</v>
      </c>
      <c r="U599" t="s">
        <v>4907</v>
      </c>
      <c r="V599" t="s">
        <v>4908</v>
      </c>
      <c r="W599" t="s">
        <v>4909</v>
      </c>
      <c r="X599">
        <v>2151</v>
      </c>
      <c r="Y599">
        <v>3</v>
      </c>
      <c r="Z599">
        <v>2581.2000000000003</v>
      </c>
      <c r="AA599" t="s">
        <v>4905</v>
      </c>
      <c r="AB599" t="s">
        <v>4905</v>
      </c>
      <c r="AC599">
        <v>10</v>
      </c>
      <c r="AE599" t="s">
        <v>37</v>
      </c>
      <c r="AF599" t="s">
        <v>37</v>
      </c>
      <c r="AG599" t="s">
        <v>4905</v>
      </c>
    </row>
    <row r="600" spans="1:33" x14ac:dyDescent="0.3">
      <c r="A600" t="s">
        <v>47</v>
      </c>
      <c r="B600" t="s">
        <v>731</v>
      </c>
      <c r="C600" t="s">
        <v>29</v>
      </c>
      <c r="D600" t="s">
        <v>206</v>
      </c>
      <c r="E600" t="s">
        <v>207</v>
      </c>
      <c r="F600" t="s">
        <v>4910</v>
      </c>
      <c r="G600" t="s">
        <v>33</v>
      </c>
      <c r="H600" s="1">
        <v>44129</v>
      </c>
      <c r="I600">
        <v>950</v>
      </c>
      <c r="J600" t="s">
        <v>4911</v>
      </c>
      <c r="K600" t="s">
        <v>1302</v>
      </c>
      <c r="L600" t="s">
        <v>4912</v>
      </c>
      <c r="M600" t="s">
        <v>4913</v>
      </c>
      <c r="N600" t="s">
        <v>72</v>
      </c>
      <c r="O600">
        <v>20</v>
      </c>
      <c r="P600" t="s">
        <v>73</v>
      </c>
      <c r="Q600" t="s">
        <v>58</v>
      </c>
      <c r="R600" t="s">
        <v>4914</v>
      </c>
      <c r="S600" s="1">
        <v>45490</v>
      </c>
      <c r="T600" t="s">
        <v>103</v>
      </c>
      <c r="U600" t="s">
        <v>4915</v>
      </c>
      <c r="V600" t="s">
        <v>4916</v>
      </c>
      <c r="W600" t="s">
        <v>4917</v>
      </c>
      <c r="X600">
        <v>2272</v>
      </c>
      <c r="Y600">
        <v>5</v>
      </c>
      <c r="Z600">
        <v>4544</v>
      </c>
      <c r="AA600" t="s">
        <v>4913</v>
      </c>
      <c r="AB600" t="s">
        <v>4913</v>
      </c>
      <c r="AC600">
        <v>11</v>
      </c>
      <c r="AE600" t="s">
        <v>37</v>
      </c>
      <c r="AF600" t="s">
        <v>37</v>
      </c>
      <c r="AG600" t="s">
        <v>4913</v>
      </c>
    </row>
    <row r="601" spans="1:33" x14ac:dyDescent="0.3">
      <c r="A601" t="s">
        <v>27</v>
      </c>
      <c r="B601" t="s">
        <v>28</v>
      </c>
      <c r="C601" t="s">
        <v>29</v>
      </c>
      <c r="D601" t="s">
        <v>146</v>
      </c>
      <c r="E601" t="s">
        <v>1225</v>
      </c>
      <c r="F601" t="s">
        <v>4918</v>
      </c>
      <c r="G601" t="s">
        <v>33</v>
      </c>
      <c r="H601" s="1">
        <v>45415</v>
      </c>
      <c r="I601">
        <v>1200</v>
      </c>
      <c r="J601" t="s">
        <v>4919</v>
      </c>
      <c r="K601" t="s">
        <v>493</v>
      </c>
      <c r="L601" t="s">
        <v>4920</v>
      </c>
      <c r="M601" t="s">
        <v>4921</v>
      </c>
      <c r="N601" t="s">
        <v>39</v>
      </c>
      <c r="O601">
        <v>19</v>
      </c>
      <c r="P601" t="s">
        <v>73</v>
      </c>
      <c r="Q601" t="s">
        <v>74</v>
      </c>
      <c r="R601" t="s">
        <v>4922</v>
      </c>
      <c r="S601" s="1">
        <v>45417</v>
      </c>
      <c r="T601" t="s">
        <v>129</v>
      </c>
      <c r="U601" t="s">
        <v>4923</v>
      </c>
      <c r="V601" t="s">
        <v>4924</v>
      </c>
      <c r="W601" t="s">
        <v>2253</v>
      </c>
      <c r="X601">
        <v>2615</v>
      </c>
      <c r="Y601">
        <v>1</v>
      </c>
      <c r="Z601">
        <v>1046</v>
      </c>
      <c r="AA601" t="s">
        <v>4921</v>
      </c>
      <c r="AB601" t="s">
        <v>4921</v>
      </c>
      <c r="AC601">
        <v>10</v>
      </c>
      <c r="AD601" t="s">
        <v>87</v>
      </c>
      <c r="AF601" t="s">
        <v>87</v>
      </c>
      <c r="AG601" t="s">
        <v>4921</v>
      </c>
    </row>
    <row r="602" spans="1:33" x14ac:dyDescent="0.3">
      <c r="A602" t="s">
        <v>27</v>
      </c>
      <c r="B602" t="s">
        <v>731</v>
      </c>
      <c r="C602" t="s">
        <v>29</v>
      </c>
      <c r="D602" t="s">
        <v>65</v>
      </c>
      <c r="E602" t="s">
        <v>1005</v>
      </c>
      <c r="F602" t="s">
        <v>4925</v>
      </c>
      <c r="G602" t="s">
        <v>96</v>
      </c>
      <c r="H602" s="1">
        <v>44440</v>
      </c>
      <c r="I602">
        <v>1200</v>
      </c>
      <c r="J602" t="s">
        <v>4926</v>
      </c>
      <c r="K602" t="s">
        <v>989</v>
      </c>
      <c r="L602" t="s">
        <v>4927</v>
      </c>
      <c r="M602" t="s">
        <v>4928</v>
      </c>
      <c r="N602" t="s">
        <v>72</v>
      </c>
      <c r="O602">
        <v>20</v>
      </c>
      <c r="P602" t="s">
        <v>40</v>
      </c>
      <c r="Q602" t="s">
        <v>58</v>
      </c>
      <c r="R602" t="s">
        <v>4929</v>
      </c>
      <c r="S602" s="1">
        <v>45544</v>
      </c>
      <c r="T602" t="s">
        <v>214</v>
      </c>
      <c r="U602" t="s">
        <v>4930</v>
      </c>
      <c r="V602" t="s">
        <v>4931</v>
      </c>
      <c r="W602" t="s">
        <v>228</v>
      </c>
      <c r="X602">
        <v>887</v>
      </c>
      <c r="Y602">
        <v>6</v>
      </c>
      <c r="Z602">
        <v>2128.8000000000002</v>
      </c>
      <c r="AA602" t="s">
        <v>4928</v>
      </c>
      <c r="AB602" t="s">
        <v>4928</v>
      </c>
      <c r="AC602">
        <v>10</v>
      </c>
      <c r="AE602" t="s">
        <v>37</v>
      </c>
      <c r="AF602" t="s">
        <v>37</v>
      </c>
      <c r="AG602" t="s">
        <v>4928</v>
      </c>
    </row>
    <row r="603" spans="1:33" x14ac:dyDescent="0.3">
      <c r="A603" t="s">
        <v>93</v>
      </c>
      <c r="B603" t="s">
        <v>48</v>
      </c>
      <c r="C603" t="s">
        <v>29</v>
      </c>
      <c r="D603" t="s">
        <v>81</v>
      </c>
      <c r="E603" t="s">
        <v>3439</v>
      </c>
      <c r="F603" t="s">
        <v>4932</v>
      </c>
      <c r="G603" t="s">
        <v>96</v>
      </c>
      <c r="H603" s="1">
        <v>45539</v>
      </c>
      <c r="I603">
        <v>1100</v>
      </c>
      <c r="J603" t="s">
        <v>4933</v>
      </c>
      <c r="K603" t="s">
        <v>1626</v>
      </c>
      <c r="L603" t="s">
        <v>4934</v>
      </c>
      <c r="M603" t="s">
        <v>4935</v>
      </c>
      <c r="N603" t="s">
        <v>116</v>
      </c>
      <c r="O603">
        <v>11</v>
      </c>
      <c r="P603" t="s">
        <v>73</v>
      </c>
      <c r="Q603" t="s">
        <v>41</v>
      </c>
      <c r="R603" t="s">
        <v>4936</v>
      </c>
      <c r="S603" s="1">
        <v>45623</v>
      </c>
      <c r="T603" t="s">
        <v>165</v>
      </c>
      <c r="U603" t="s">
        <v>4937</v>
      </c>
      <c r="V603" t="s">
        <v>4938</v>
      </c>
      <c r="W603" t="s">
        <v>4939</v>
      </c>
      <c r="X603">
        <v>2236</v>
      </c>
      <c r="Y603">
        <v>7</v>
      </c>
      <c r="Z603">
        <v>6260.8</v>
      </c>
      <c r="AA603" t="s">
        <v>4935</v>
      </c>
      <c r="AB603" t="s">
        <v>4935</v>
      </c>
      <c r="AC603">
        <v>10</v>
      </c>
      <c r="AE603" t="s">
        <v>37</v>
      </c>
      <c r="AF603" t="s">
        <v>37</v>
      </c>
      <c r="AG603" t="s">
        <v>4935</v>
      </c>
    </row>
    <row r="604" spans="1:33" x14ac:dyDescent="0.3">
      <c r="A604" t="s">
        <v>121</v>
      </c>
      <c r="B604" t="s">
        <v>229</v>
      </c>
      <c r="C604" t="s">
        <v>80</v>
      </c>
      <c r="D604" t="s">
        <v>370</v>
      </c>
      <c r="E604" t="s">
        <v>1441</v>
      </c>
      <c r="F604" t="s">
        <v>4940</v>
      </c>
      <c r="G604" t="s">
        <v>96</v>
      </c>
      <c r="H604" s="1">
        <v>44734</v>
      </c>
      <c r="I604">
        <v>950</v>
      </c>
      <c r="J604" t="s">
        <v>4941</v>
      </c>
      <c r="K604" t="s">
        <v>1302</v>
      </c>
      <c r="L604" t="s">
        <v>4942</v>
      </c>
      <c r="M604" t="s">
        <v>4943</v>
      </c>
      <c r="N604" t="s">
        <v>116</v>
      </c>
      <c r="O604">
        <v>13</v>
      </c>
      <c r="P604" t="s">
        <v>40</v>
      </c>
      <c r="Q604" t="s">
        <v>41</v>
      </c>
      <c r="R604" t="s">
        <v>4944</v>
      </c>
      <c r="S604" s="1">
        <v>45482</v>
      </c>
      <c r="T604" t="s">
        <v>103</v>
      </c>
      <c r="U604" t="s">
        <v>4945</v>
      </c>
      <c r="V604" t="s">
        <v>4946</v>
      </c>
      <c r="W604" t="s">
        <v>4947</v>
      </c>
      <c r="X604">
        <v>1006</v>
      </c>
      <c r="Y604">
        <v>3</v>
      </c>
      <c r="Z604">
        <v>1207.2</v>
      </c>
      <c r="AA604" t="s">
        <v>4943</v>
      </c>
      <c r="AB604" t="s">
        <v>4943</v>
      </c>
      <c r="AC604">
        <v>10</v>
      </c>
      <c r="AE604" t="s">
        <v>37</v>
      </c>
      <c r="AF604" t="s">
        <v>37</v>
      </c>
      <c r="AG604" t="s">
        <v>4943</v>
      </c>
    </row>
    <row r="605" spans="1:33" x14ac:dyDescent="0.3">
      <c r="A605" t="s">
        <v>107</v>
      </c>
      <c r="B605" t="s">
        <v>28</v>
      </c>
      <c r="C605" t="s">
        <v>80</v>
      </c>
      <c r="D605" t="s">
        <v>50</v>
      </c>
      <c r="E605" t="s">
        <v>471</v>
      </c>
      <c r="F605" t="s">
        <v>4948</v>
      </c>
      <c r="G605" t="s">
        <v>96</v>
      </c>
      <c r="H605" s="1">
        <v>45607</v>
      </c>
      <c r="I605">
        <v>1100</v>
      </c>
      <c r="J605" t="s">
        <v>4949</v>
      </c>
      <c r="K605" t="s">
        <v>1103</v>
      </c>
      <c r="L605" t="s">
        <v>4950</v>
      </c>
      <c r="M605" t="s">
        <v>4951</v>
      </c>
      <c r="N605" t="s">
        <v>39</v>
      </c>
      <c r="O605">
        <v>12</v>
      </c>
      <c r="P605" t="s">
        <v>40</v>
      </c>
      <c r="Q605" t="s">
        <v>58</v>
      </c>
      <c r="R605" t="s">
        <v>4952</v>
      </c>
      <c r="S605" s="1">
        <v>45412</v>
      </c>
      <c r="T605" t="s">
        <v>60</v>
      </c>
      <c r="U605" t="s">
        <v>4953</v>
      </c>
      <c r="V605" t="s">
        <v>4954</v>
      </c>
      <c r="W605" t="s">
        <v>3780</v>
      </c>
      <c r="X605">
        <v>2657</v>
      </c>
      <c r="Y605">
        <v>4</v>
      </c>
      <c r="Z605">
        <v>4251.2</v>
      </c>
      <c r="AA605" t="s">
        <v>4951</v>
      </c>
      <c r="AB605" t="s">
        <v>4951</v>
      </c>
      <c r="AC605">
        <v>10</v>
      </c>
      <c r="AD605" t="s">
        <v>87</v>
      </c>
      <c r="AF605" t="s">
        <v>87</v>
      </c>
      <c r="AG605" t="s">
        <v>4951</v>
      </c>
    </row>
    <row r="606" spans="1:33" x14ac:dyDescent="0.3">
      <c r="A606" t="s">
        <v>27</v>
      </c>
      <c r="B606" t="s">
        <v>1128</v>
      </c>
      <c r="C606" t="s">
        <v>49</v>
      </c>
      <c r="D606" t="s">
        <v>50</v>
      </c>
      <c r="E606" t="s">
        <v>832</v>
      </c>
      <c r="F606" t="s">
        <v>4955</v>
      </c>
      <c r="G606" t="s">
        <v>96</v>
      </c>
      <c r="H606" s="1">
        <v>45595</v>
      </c>
      <c r="I606">
        <v>1000</v>
      </c>
      <c r="J606" t="s">
        <v>4956</v>
      </c>
      <c r="K606" t="s">
        <v>307</v>
      </c>
      <c r="L606" t="s">
        <v>4957</v>
      </c>
      <c r="M606" t="s">
        <v>4958</v>
      </c>
      <c r="N606" t="s">
        <v>116</v>
      </c>
      <c r="O606">
        <v>18</v>
      </c>
      <c r="P606" t="s">
        <v>40</v>
      </c>
      <c r="Q606" t="s">
        <v>101</v>
      </c>
      <c r="R606" t="s">
        <v>4959</v>
      </c>
      <c r="S606" s="1">
        <v>45445</v>
      </c>
      <c r="T606" t="s">
        <v>43</v>
      </c>
      <c r="U606" t="s">
        <v>4960</v>
      </c>
      <c r="V606" t="s">
        <v>4961</v>
      </c>
      <c r="W606" t="s">
        <v>4962</v>
      </c>
      <c r="X606">
        <v>523</v>
      </c>
      <c r="Y606">
        <v>8</v>
      </c>
      <c r="Z606">
        <v>1673.6000000000001</v>
      </c>
      <c r="AA606" t="s">
        <v>4958</v>
      </c>
      <c r="AB606" t="s">
        <v>4958</v>
      </c>
      <c r="AC606">
        <v>10</v>
      </c>
      <c r="AE606" t="s">
        <v>37</v>
      </c>
      <c r="AF606" t="s">
        <v>37</v>
      </c>
      <c r="AG606" t="s">
        <v>4958</v>
      </c>
    </row>
    <row r="607" spans="1:33" x14ac:dyDescent="0.3">
      <c r="A607" t="s">
        <v>47</v>
      </c>
      <c r="B607" t="s">
        <v>218</v>
      </c>
      <c r="C607" t="s">
        <v>80</v>
      </c>
      <c r="D607" t="s">
        <v>30</v>
      </c>
      <c r="E607" t="s">
        <v>3051</v>
      </c>
      <c r="F607" t="s">
        <v>4963</v>
      </c>
      <c r="G607" t="s">
        <v>96</v>
      </c>
      <c r="H607" s="1">
        <v>45079</v>
      </c>
      <c r="I607">
        <v>800</v>
      </c>
      <c r="J607" t="s">
        <v>4964</v>
      </c>
      <c r="K607" t="s">
        <v>474</v>
      </c>
      <c r="L607" t="s">
        <v>4965</v>
      </c>
      <c r="M607" t="s">
        <v>4966</v>
      </c>
      <c r="N607" t="s">
        <v>57</v>
      </c>
      <c r="O607">
        <v>3</v>
      </c>
      <c r="P607" t="s">
        <v>73</v>
      </c>
      <c r="Q607" t="s">
        <v>41</v>
      </c>
      <c r="R607" t="s">
        <v>4967</v>
      </c>
      <c r="S607" s="1">
        <v>45406</v>
      </c>
      <c r="T607" t="s">
        <v>60</v>
      </c>
      <c r="U607" t="s">
        <v>4968</v>
      </c>
      <c r="V607" t="s">
        <v>4969</v>
      </c>
      <c r="W607" t="s">
        <v>1058</v>
      </c>
      <c r="X607">
        <v>1285</v>
      </c>
      <c r="Y607">
        <v>5</v>
      </c>
      <c r="Z607">
        <v>2570</v>
      </c>
      <c r="AA607" t="s">
        <v>4966</v>
      </c>
      <c r="AB607" t="s">
        <v>4966</v>
      </c>
      <c r="AC607">
        <v>10</v>
      </c>
      <c r="AD607" t="s">
        <v>87</v>
      </c>
      <c r="AF607" t="s">
        <v>87</v>
      </c>
      <c r="AG607" t="s">
        <v>4966</v>
      </c>
    </row>
    <row r="608" spans="1:33" x14ac:dyDescent="0.3">
      <c r="A608" t="s">
        <v>121</v>
      </c>
      <c r="B608" t="s">
        <v>450</v>
      </c>
      <c r="C608" t="s">
        <v>49</v>
      </c>
      <c r="D608" t="s">
        <v>50</v>
      </c>
      <c r="E608" t="s">
        <v>490</v>
      </c>
      <c r="F608" t="s">
        <v>4970</v>
      </c>
      <c r="G608" t="s">
        <v>96</v>
      </c>
      <c r="H608" s="1">
        <v>45365</v>
      </c>
      <c r="I608">
        <v>950</v>
      </c>
      <c r="J608" t="s">
        <v>4971</v>
      </c>
      <c r="K608" t="s">
        <v>1477</v>
      </c>
      <c r="L608" t="s">
        <v>4972</v>
      </c>
      <c r="M608" t="s">
        <v>4973</v>
      </c>
      <c r="N608" t="s">
        <v>72</v>
      </c>
      <c r="O608">
        <v>8</v>
      </c>
      <c r="P608" t="s">
        <v>73</v>
      </c>
      <c r="Q608" t="s">
        <v>41</v>
      </c>
      <c r="R608" t="s">
        <v>4974</v>
      </c>
      <c r="S608" s="1">
        <v>45306</v>
      </c>
      <c r="T608" t="s">
        <v>141</v>
      </c>
      <c r="U608" t="s">
        <v>4975</v>
      </c>
      <c r="V608" t="s">
        <v>4976</v>
      </c>
      <c r="W608" t="s">
        <v>4062</v>
      </c>
      <c r="X608">
        <v>1098</v>
      </c>
      <c r="Y608">
        <v>8</v>
      </c>
      <c r="Z608">
        <v>3513.6000000000004</v>
      </c>
      <c r="AA608" t="s">
        <v>4973</v>
      </c>
      <c r="AB608" t="s">
        <v>4973</v>
      </c>
      <c r="AC608">
        <v>10</v>
      </c>
      <c r="AE608" t="s">
        <v>37</v>
      </c>
      <c r="AF608" t="s">
        <v>37</v>
      </c>
      <c r="AG608" t="s">
        <v>4973</v>
      </c>
    </row>
    <row r="609" spans="1:33" x14ac:dyDescent="0.3">
      <c r="A609" t="s">
        <v>336</v>
      </c>
      <c r="B609" t="s">
        <v>813</v>
      </c>
      <c r="C609" t="s">
        <v>80</v>
      </c>
      <c r="D609" t="s">
        <v>206</v>
      </c>
      <c r="E609" t="s">
        <v>1067</v>
      </c>
      <c r="F609" t="s">
        <v>4977</v>
      </c>
      <c r="G609" t="s">
        <v>96</v>
      </c>
      <c r="H609" s="1">
        <v>44823</v>
      </c>
      <c r="I609">
        <v>1200</v>
      </c>
      <c r="J609" t="s">
        <v>4978</v>
      </c>
      <c r="K609" t="s">
        <v>1477</v>
      </c>
      <c r="L609" t="s">
        <v>4979</v>
      </c>
      <c r="M609" t="s">
        <v>4980</v>
      </c>
      <c r="N609" t="s">
        <v>39</v>
      </c>
      <c r="O609">
        <v>15</v>
      </c>
      <c r="P609" t="s">
        <v>40</v>
      </c>
      <c r="Q609" t="s">
        <v>41</v>
      </c>
      <c r="R609" t="s">
        <v>4981</v>
      </c>
      <c r="S609" s="1">
        <v>45413</v>
      </c>
      <c r="T609" t="s">
        <v>129</v>
      </c>
      <c r="U609" t="s">
        <v>4982</v>
      </c>
      <c r="V609" t="s">
        <v>4983</v>
      </c>
      <c r="W609" t="s">
        <v>2825</v>
      </c>
      <c r="X609">
        <v>2745</v>
      </c>
      <c r="Y609">
        <v>3</v>
      </c>
      <c r="Z609">
        <v>3294</v>
      </c>
      <c r="AA609" t="s">
        <v>4980</v>
      </c>
      <c r="AB609" t="s">
        <v>4980</v>
      </c>
      <c r="AC609">
        <v>10</v>
      </c>
      <c r="AD609" t="s">
        <v>87</v>
      </c>
      <c r="AF609" t="s">
        <v>87</v>
      </c>
      <c r="AG609" t="s">
        <v>4980</v>
      </c>
    </row>
    <row r="610" spans="1:33" x14ac:dyDescent="0.3">
      <c r="A610" t="s">
        <v>336</v>
      </c>
      <c r="B610" t="s">
        <v>390</v>
      </c>
      <c r="C610" t="s">
        <v>29</v>
      </c>
      <c r="D610" t="s">
        <v>81</v>
      </c>
      <c r="E610" t="s">
        <v>1724</v>
      </c>
      <c r="F610" t="s">
        <v>4984</v>
      </c>
      <c r="G610" t="s">
        <v>96</v>
      </c>
      <c r="H610" s="1">
        <v>44292</v>
      </c>
      <c r="I610">
        <v>1200</v>
      </c>
      <c r="J610" t="s">
        <v>4985</v>
      </c>
      <c r="K610" t="s">
        <v>825</v>
      </c>
      <c r="L610" t="s">
        <v>4986</v>
      </c>
      <c r="M610" t="s">
        <v>4987</v>
      </c>
      <c r="N610" t="s">
        <v>116</v>
      </c>
      <c r="O610">
        <v>12</v>
      </c>
      <c r="P610" t="s">
        <v>40</v>
      </c>
      <c r="Q610" t="s">
        <v>74</v>
      </c>
      <c r="R610" t="s">
        <v>4988</v>
      </c>
      <c r="S610" s="1">
        <v>45447</v>
      </c>
      <c r="T610" t="s">
        <v>43</v>
      </c>
      <c r="U610" t="s">
        <v>4989</v>
      </c>
      <c r="V610" t="s">
        <v>4990</v>
      </c>
      <c r="W610" t="s">
        <v>4991</v>
      </c>
      <c r="X610">
        <v>1986</v>
      </c>
      <c r="Y610">
        <v>3</v>
      </c>
      <c r="Z610">
        <v>2383.2000000000003</v>
      </c>
      <c r="AA610" t="s">
        <v>4987</v>
      </c>
      <c r="AB610" t="s">
        <v>4987</v>
      </c>
      <c r="AC610">
        <v>10</v>
      </c>
      <c r="AE610" t="s">
        <v>37</v>
      </c>
      <c r="AF610" t="s">
        <v>37</v>
      </c>
      <c r="AG610" t="s">
        <v>4987</v>
      </c>
    </row>
    <row r="611" spans="1:33" x14ac:dyDescent="0.3">
      <c r="A611" t="s">
        <v>93</v>
      </c>
      <c r="B611" t="s">
        <v>813</v>
      </c>
      <c r="C611" t="s">
        <v>29</v>
      </c>
      <c r="D611" t="s">
        <v>65</v>
      </c>
      <c r="E611" t="s">
        <v>2153</v>
      </c>
      <c r="F611" t="s">
        <v>4992</v>
      </c>
      <c r="G611" t="s">
        <v>96</v>
      </c>
      <c r="H611" s="1">
        <v>44167</v>
      </c>
      <c r="I611">
        <v>1100</v>
      </c>
      <c r="J611" t="s">
        <v>4993</v>
      </c>
      <c r="K611" t="s">
        <v>69</v>
      </c>
      <c r="L611" t="s">
        <v>4994</v>
      </c>
      <c r="M611" t="s">
        <v>4995</v>
      </c>
      <c r="N611" t="s">
        <v>116</v>
      </c>
      <c r="O611">
        <v>7</v>
      </c>
      <c r="P611" t="s">
        <v>73</v>
      </c>
      <c r="Q611" t="s">
        <v>58</v>
      </c>
      <c r="R611" t="s">
        <v>4996</v>
      </c>
      <c r="S611" s="1">
        <v>45421</v>
      </c>
      <c r="T611" t="s">
        <v>129</v>
      </c>
      <c r="U611" t="s">
        <v>4997</v>
      </c>
      <c r="V611" t="s">
        <v>4998</v>
      </c>
      <c r="W611" t="s">
        <v>4764</v>
      </c>
      <c r="X611">
        <v>2211</v>
      </c>
      <c r="Y611">
        <v>1</v>
      </c>
      <c r="Z611">
        <v>884.40000000000009</v>
      </c>
      <c r="AA611" t="s">
        <v>4995</v>
      </c>
      <c r="AB611" t="s">
        <v>4995</v>
      </c>
      <c r="AC611">
        <v>11</v>
      </c>
      <c r="AE611" t="s">
        <v>37</v>
      </c>
      <c r="AF611" t="s">
        <v>37</v>
      </c>
      <c r="AG611" t="s">
        <v>4995</v>
      </c>
    </row>
    <row r="612" spans="1:33" x14ac:dyDescent="0.3">
      <c r="A612" t="s">
        <v>107</v>
      </c>
      <c r="B612" t="s">
        <v>218</v>
      </c>
      <c r="C612" t="s">
        <v>80</v>
      </c>
      <c r="D612" t="s">
        <v>109</v>
      </c>
      <c r="E612" t="s">
        <v>1724</v>
      </c>
      <c r="F612" t="s">
        <v>4999</v>
      </c>
      <c r="G612" t="s">
        <v>96</v>
      </c>
      <c r="H612" s="1">
        <v>44173</v>
      </c>
      <c r="I612">
        <v>1100</v>
      </c>
      <c r="J612" t="s">
        <v>5000</v>
      </c>
      <c r="K612" t="s">
        <v>1121</v>
      </c>
      <c r="L612" t="s">
        <v>5001</v>
      </c>
      <c r="M612" t="s">
        <v>5002</v>
      </c>
      <c r="N612" t="s">
        <v>72</v>
      </c>
      <c r="O612">
        <v>9</v>
      </c>
      <c r="P612" t="s">
        <v>73</v>
      </c>
      <c r="Q612" t="s">
        <v>41</v>
      </c>
      <c r="R612" t="s">
        <v>5003</v>
      </c>
      <c r="S612" s="1">
        <v>45499</v>
      </c>
      <c r="T612" t="s">
        <v>103</v>
      </c>
      <c r="U612" t="s">
        <v>5004</v>
      </c>
      <c r="V612" t="s">
        <v>5005</v>
      </c>
      <c r="W612" t="s">
        <v>2702</v>
      </c>
      <c r="X612">
        <v>1312</v>
      </c>
      <c r="Y612">
        <v>8</v>
      </c>
      <c r="Z612">
        <v>4198.4000000000015</v>
      </c>
      <c r="AA612" t="s">
        <v>5002</v>
      </c>
      <c r="AB612" t="s">
        <v>5002</v>
      </c>
      <c r="AC612">
        <v>10</v>
      </c>
      <c r="AD612" t="s">
        <v>87</v>
      </c>
      <c r="AF612" t="s">
        <v>87</v>
      </c>
      <c r="AG612" t="s">
        <v>5002</v>
      </c>
    </row>
    <row r="613" spans="1:33" x14ac:dyDescent="0.3">
      <c r="A613" t="s">
        <v>336</v>
      </c>
      <c r="B613" t="s">
        <v>79</v>
      </c>
      <c r="C613" t="s">
        <v>49</v>
      </c>
      <c r="D613" t="s">
        <v>219</v>
      </c>
      <c r="E613" t="s">
        <v>31</v>
      </c>
      <c r="F613" t="s">
        <v>5006</v>
      </c>
      <c r="G613" t="s">
        <v>33</v>
      </c>
      <c r="H613" s="1">
        <v>44525</v>
      </c>
      <c r="I613">
        <v>800</v>
      </c>
      <c r="J613" t="s">
        <v>5007</v>
      </c>
      <c r="K613" t="s">
        <v>1368</v>
      </c>
      <c r="L613" t="s">
        <v>5008</v>
      </c>
      <c r="M613" t="s">
        <v>5009</v>
      </c>
      <c r="N613" t="s">
        <v>72</v>
      </c>
      <c r="O613">
        <v>11</v>
      </c>
      <c r="P613" t="s">
        <v>73</v>
      </c>
      <c r="Q613" t="s">
        <v>41</v>
      </c>
      <c r="R613" t="s">
        <v>5010</v>
      </c>
      <c r="S613" s="1">
        <v>45325</v>
      </c>
      <c r="T613" t="s">
        <v>321</v>
      </c>
      <c r="U613" t="s">
        <v>5011</v>
      </c>
      <c r="V613" t="s">
        <v>5012</v>
      </c>
      <c r="W613" t="s">
        <v>5013</v>
      </c>
      <c r="X613">
        <v>2120</v>
      </c>
      <c r="Y613">
        <v>4</v>
      </c>
      <c r="Z613">
        <v>3392</v>
      </c>
      <c r="AA613" t="s">
        <v>5009</v>
      </c>
      <c r="AB613" t="s">
        <v>5009</v>
      </c>
      <c r="AC613">
        <v>10</v>
      </c>
      <c r="AE613" t="s">
        <v>37</v>
      </c>
      <c r="AF613" t="s">
        <v>37</v>
      </c>
      <c r="AG613" t="s">
        <v>5009</v>
      </c>
    </row>
    <row r="614" spans="1:33" x14ac:dyDescent="0.3">
      <c r="A614" t="s">
        <v>93</v>
      </c>
      <c r="B614" t="s">
        <v>390</v>
      </c>
      <c r="C614" t="s">
        <v>49</v>
      </c>
      <c r="D614" t="s">
        <v>109</v>
      </c>
      <c r="E614" t="s">
        <v>147</v>
      </c>
      <c r="F614" t="s">
        <v>5014</v>
      </c>
      <c r="G614" t="s">
        <v>33</v>
      </c>
      <c r="H614" s="1">
        <v>44103</v>
      </c>
      <c r="I614">
        <v>1400</v>
      </c>
      <c r="J614" t="s">
        <v>5015</v>
      </c>
      <c r="K614" t="s">
        <v>266</v>
      </c>
      <c r="L614" t="s">
        <v>5016</v>
      </c>
      <c r="M614" t="s">
        <v>5017</v>
      </c>
      <c r="N614" t="s">
        <v>57</v>
      </c>
      <c r="O614">
        <v>10</v>
      </c>
      <c r="P614" t="s">
        <v>73</v>
      </c>
      <c r="Q614" t="s">
        <v>41</v>
      </c>
      <c r="R614" t="s">
        <v>5018</v>
      </c>
      <c r="S614" s="1">
        <v>45536</v>
      </c>
      <c r="T614" t="s">
        <v>214</v>
      </c>
      <c r="U614" t="s">
        <v>5019</v>
      </c>
      <c r="V614" t="s">
        <v>5020</v>
      </c>
      <c r="W614" t="s">
        <v>5021</v>
      </c>
      <c r="X614">
        <v>1804</v>
      </c>
      <c r="Y614">
        <v>3</v>
      </c>
      <c r="Z614">
        <v>2164.8000000000002</v>
      </c>
      <c r="AA614" t="s">
        <v>5017</v>
      </c>
      <c r="AB614" t="s">
        <v>5017</v>
      </c>
      <c r="AC614">
        <v>10</v>
      </c>
      <c r="AD614" t="s">
        <v>87</v>
      </c>
      <c r="AF614" t="s">
        <v>87</v>
      </c>
      <c r="AG614" t="s">
        <v>5017</v>
      </c>
    </row>
    <row r="615" spans="1:33" x14ac:dyDescent="0.3">
      <c r="A615" t="s">
        <v>133</v>
      </c>
      <c r="B615" t="s">
        <v>380</v>
      </c>
      <c r="C615" t="s">
        <v>80</v>
      </c>
      <c r="D615" t="s">
        <v>677</v>
      </c>
      <c r="E615" t="s">
        <v>1724</v>
      </c>
      <c r="F615" t="s">
        <v>5022</v>
      </c>
      <c r="G615" t="s">
        <v>33</v>
      </c>
      <c r="H615" s="1">
        <v>45118</v>
      </c>
      <c r="I615">
        <v>1000</v>
      </c>
      <c r="J615" t="s">
        <v>5023</v>
      </c>
      <c r="K615" t="s">
        <v>1749</v>
      </c>
      <c r="L615" t="s">
        <v>5024</v>
      </c>
      <c r="M615" t="s">
        <v>5025</v>
      </c>
      <c r="N615" t="s">
        <v>116</v>
      </c>
      <c r="O615">
        <v>20</v>
      </c>
      <c r="P615" t="s">
        <v>73</v>
      </c>
      <c r="Q615" t="s">
        <v>74</v>
      </c>
      <c r="R615" t="s">
        <v>5026</v>
      </c>
      <c r="S615" s="1">
        <v>45432</v>
      </c>
      <c r="T615" t="s">
        <v>129</v>
      </c>
      <c r="U615" t="s">
        <v>5027</v>
      </c>
      <c r="V615" t="s">
        <v>5028</v>
      </c>
      <c r="W615" t="s">
        <v>5029</v>
      </c>
      <c r="X615">
        <v>2197</v>
      </c>
      <c r="Y615">
        <v>3</v>
      </c>
      <c r="Z615">
        <v>2636.4</v>
      </c>
      <c r="AA615" t="s">
        <v>5025</v>
      </c>
      <c r="AB615" t="s">
        <v>5025</v>
      </c>
      <c r="AC615">
        <v>10</v>
      </c>
      <c r="AE615" t="s">
        <v>37</v>
      </c>
      <c r="AF615" t="s">
        <v>37</v>
      </c>
      <c r="AG615" t="s">
        <v>5025</v>
      </c>
    </row>
    <row r="616" spans="1:33" x14ac:dyDescent="0.3">
      <c r="A616" t="s">
        <v>47</v>
      </c>
      <c r="B616" t="s">
        <v>145</v>
      </c>
      <c r="C616" t="s">
        <v>80</v>
      </c>
      <c r="D616" t="s">
        <v>50</v>
      </c>
      <c r="E616" t="s">
        <v>804</v>
      </c>
      <c r="F616" t="s">
        <v>5030</v>
      </c>
      <c r="G616" t="s">
        <v>96</v>
      </c>
      <c r="H616" s="1">
        <v>44050</v>
      </c>
      <c r="I616">
        <v>950</v>
      </c>
      <c r="J616" t="s">
        <v>5031</v>
      </c>
      <c r="K616" t="s">
        <v>493</v>
      </c>
      <c r="L616" t="s">
        <v>5032</v>
      </c>
      <c r="M616" t="s">
        <v>5033</v>
      </c>
      <c r="N616" t="s">
        <v>116</v>
      </c>
      <c r="O616">
        <v>19</v>
      </c>
      <c r="P616" t="s">
        <v>40</v>
      </c>
      <c r="Q616" t="s">
        <v>58</v>
      </c>
      <c r="R616" t="s">
        <v>5034</v>
      </c>
      <c r="S616" s="1">
        <v>45317</v>
      </c>
      <c r="T616" t="s">
        <v>141</v>
      </c>
      <c r="U616" t="s">
        <v>5035</v>
      </c>
      <c r="V616" t="s">
        <v>5036</v>
      </c>
      <c r="W616" t="s">
        <v>548</v>
      </c>
      <c r="X616">
        <v>2542</v>
      </c>
      <c r="Y616">
        <v>5</v>
      </c>
      <c r="Z616">
        <v>5084</v>
      </c>
      <c r="AA616" t="s">
        <v>5033</v>
      </c>
      <c r="AB616" t="s">
        <v>5033</v>
      </c>
      <c r="AC616">
        <v>11</v>
      </c>
      <c r="AE616" t="s">
        <v>37</v>
      </c>
      <c r="AF616" t="s">
        <v>37</v>
      </c>
      <c r="AG616" t="s">
        <v>5033</v>
      </c>
    </row>
    <row r="617" spans="1:33" x14ac:dyDescent="0.3">
      <c r="A617" t="s">
        <v>107</v>
      </c>
      <c r="B617" t="s">
        <v>411</v>
      </c>
      <c r="C617" t="s">
        <v>29</v>
      </c>
      <c r="D617" t="s">
        <v>370</v>
      </c>
      <c r="E617" t="s">
        <v>1005</v>
      </c>
      <c r="F617" t="s">
        <v>5037</v>
      </c>
      <c r="G617" t="s">
        <v>96</v>
      </c>
      <c r="H617" s="1">
        <v>45499</v>
      </c>
      <c r="I617">
        <v>1100</v>
      </c>
      <c r="J617" t="s">
        <v>5038</v>
      </c>
      <c r="K617" t="s">
        <v>424</v>
      </c>
      <c r="L617" t="s">
        <v>5039</v>
      </c>
      <c r="M617" t="s">
        <v>5040</v>
      </c>
      <c r="N617" t="s">
        <v>57</v>
      </c>
      <c r="O617">
        <v>7</v>
      </c>
      <c r="P617" t="s">
        <v>40</v>
      </c>
      <c r="Q617" t="s">
        <v>58</v>
      </c>
      <c r="R617" t="s">
        <v>5041</v>
      </c>
      <c r="S617" s="1">
        <v>45521</v>
      </c>
      <c r="T617" t="s">
        <v>201</v>
      </c>
      <c r="U617" t="s">
        <v>5042</v>
      </c>
      <c r="V617" t="s">
        <v>5043</v>
      </c>
      <c r="W617" t="s">
        <v>5044</v>
      </c>
      <c r="X617">
        <v>1408</v>
      </c>
      <c r="Y617">
        <v>8</v>
      </c>
      <c r="Z617">
        <v>4505.6000000000004</v>
      </c>
      <c r="AA617" t="s">
        <v>5040</v>
      </c>
      <c r="AB617" t="s">
        <v>5040</v>
      </c>
      <c r="AC617">
        <v>10</v>
      </c>
      <c r="AE617" t="s">
        <v>37</v>
      </c>
      <c r="AF617" t="s">
        <v>37</v>
      </c>
      <c r="AG617" t="s">
        <v>5040</v>
      </c>
    </row>
    <row r="618" spans="1:33" x14ac:dyDescent="0.3">
      <c r="A618" t="s">
        <v>27</v>
      </c>
      <c r="B618" t="s">
        <v>650</v>
      </c>
      <c r="C618" t="s">
        <v>29</v>
      </c>
      <c r="D618" t="s">
        <v>30</v>
      </c>
      <c r="E618" t="s">
        <v>687</v>
      </c>
      <c r="F618" t="s">
        <v>5045</v>
      </c>
      <c r="G618" t="s">
        <v>33</v>
      </c>
      <c r="H618" s="1">
        <v>44342</v>
      </c>
      <c r="I618">
        <v>1400</v>
      </c>
      <c r="J618" t="s">
        <v>5046</v>
      </c>
      <c r="K618" t="s">
        <v>245</v>
      </c>
      <c r="L618" t="s">
        <v>5047</v>
      </c>
      <c r="M618" t="s">
        <v>5048</v>
      </c>
      <c r="N618" t="s">
        <v>39</v>
      </c>
      <c r="O618">
        <v>12</v>
      </c>
      <c r="P618" t="s">
        <v>73</v>
      </c>
      <c r="Q618" t="s">
        <v>74</v>
      </c>
      <c r="R618" t="s">
        <v>5049</v>
      </c>
      <c r="S618" s="1">
        <v>45447</v>
      </c>
      <c r="T618" t="s">
        <v>43</v>
      </c>
      <c r="U618" t="s">
        <v>5050</v>
      </c>
      <c r="V618" t="s">
        <v>5051</v>
      </c>
      <c r="W618" t="s">
        <v>5052</v>
      </c>
      <c r="X618">
        <v>715</v>
      </c>
      <c r="Y618">
        <v>6</v>
      </c>
      <c r="Z618">
        <v>1716</v>
      </c>
      <c r="AA618" t="s">
        <v>5048</v>
      </c>
      <c r="AB618" t="s">
        <v>5048</v>
      </c>
      <c r="AC618">
        <v>10</v>
      </c>
      <c r="AE618" t="s">
        <v>37</v>
      </c>
      <c r="AF618" t="s">
        <v>37</v>
      </c>
      <c r="AG618" t="s">
        <v>5048</v>
      </c>
    </row>
    <row r="619" spans="1:33" x14ac:dyDescent="0.3">
      <c r="A619" t="s">
        <v>121</v>
      </c>
      <c r="B619" t="s">
        <v>357</v>
      </c>
      <c r="C619" t="s">
        <v>49</v>
      </c>
      <c r="D619" t="s">
        <v>206</v>
      </c>
      <c r="E619" t="s">
        <v>194</v>
      </c>
      <c r="F619" t="s">
        <v>5053</v>
      </c>
      <c r="G619" t="s">
        <v>33</v>
      </c>
      <c r="H619" s="1">
        <v>45609</v>
      </c>
      <c r="I619">
        <v>950</v>
      </c>
      <c r="J619" t="s">
        <v>5054</v>
      </c>
      <c r="K619" t="s">
        <v>1686</v>
      </c>
      <c r="L619" t="s">
        <v>5055</v>
      </c>
      <c r="M619" t="s">
        <v>5056</v>
      </c>
      <c r="N619" t="s">
        <v>57</v>
      </c>
      <c r="O619">
        <v>6</v>
      </c>
      <c r="P619" t="s">
        <v>40</v>
      </c>
      <c r="Q619" t="s">
        <v>58</v>
      </c>
      <c r="R619" t="s">
        <v>5057</v>
      </c>
      <c r="S619" s="1">
        <v>45294</v>
      </c>
      <c r="T619" t="s">
        <v>141</v>
      </c>
      <c r="U619" t="s">
        <v>5058</v>
      </c>
      <c r="V619" t="s">
        <v>5059</v>
      </c>
      <c r="W619" t="s">
        <v>4215</v>
      </c>
      <c r="X619">
        <v>1562</v>
      </c>
      <c r="Y619">
        <v>7</v>
      </c>
      <c r="Z619">
        <v>4373.6000000000004</v>
      </c>
      <c r="AA619" t="s">
        <v>5056</v>
      </c>
      <c r="AB619" t="s">
        <v>5056</v>
      </c>
      <c r="AC619">
        <v>10</v>
      </c>
      <c r="AE619" t="s">
        <v>37</v>
      </c>
      <c r="AF619" t="s">
        <v>37</v>
      </c>
      <c r="AG619" t="s">
        <v>5056</v>
      </c>
    </row>
    <row r="620" spans="1:33" x14ac:dyDescent="0.3">
      <c r="A620" t="s">
        <v>107</v>
      </c>
      <c r="B620" t="s">
        <v>182</v>
      </c>
      <c r="C620" t="s">
        <v>29</v>
      </c>
      <c r="D620" t="s">
        <v>146</v>
      </c>
      <c r="E620" t="s">
        <v>3309</v>
      </c>
      <c r="F620" t="s">
        <v>5060</v>
      </c>
      <c r="G620" t="s">
        <v>96</v>
      </c>
      <c r="H620" s="1">
        <v>44390</v>
      </c>
      <c r="I620">
        <v>1400</v>
      </c>
      <c r="J620" t="s">
        <v>5061</v>
      </c>
      <c r="K620" t="s">
        <v>186</v>
      </c>
      <c r="L620" t="s">
        <v>5062</v>
      </c>
      <c r="M620" t="s">
        <v>5063</v>
      </c>
      <c r="N620" t="s">
        <v>57</v>
      </c>
      <c r="O620">
        <v>20</v>
      </c>
      <c r="P620" t="s">
        <v>73</v>
      </c>
      <c r="Q620" t="s">
        <v>58</v>
      </c>
      <c r="R620" t="s">
        <v>5064</v>
      </c>
      <c r="S620" s="1">
        <v>45339</v>
      </c>
      <c r="T620" t="s">
        <v>321</v>
      </c>
      <c r="U620" t="s">
        <v>5065</v>
      </c>
      <c r="V620" t="s">
        <v>5066</v>
      </c>
      <c r="W620" t="s">
        <v>1885</v>
      </c>
      <c r="X620">
        <v>1588</v>
      </c>
      <c r="Y620">
        <v>4</v>
      </c>
      <c r="Z620">
        <v>2540.8000000000002</v>
      </c>
      <c r="AA620" t="s">
        <v>5063</v>
      </c>
      <c r="AB620" t="s">
        <v>5063</v>
      </c>
      <c r="AC620">
        <v>10</v>
      </c>
      <c r="AD620" t="s">
        <v>87</v>
      </c>
      <c r="AF620" t="s">
        <v>87</v>
      </c>
      <c r="AG620" t="s">
        <v>5063</v>
      </c>
    </row>
    <row r="621" spans="1:33" x14ac:dyDescent="0.3">
      <c r="A621" t="s">
        <v>107</v>
      </c>
      <c r="B621" t="s">
        <v>1118</v>
      </c>
      <c r="C621" t="s">
        <v>80</v>
      </c>
      <c r="D621" t="s">
        <v>146</v>
      </c>
      <c r="E621" t="s">
        <v>481</v>
      </c>
      <c r="F621" t="s">
        <v>5067</v>
      </c>
      <c r="G621" t="s">
        <v>33</v>
      </c>
      <c r="H621" s="1">
        <v>43840</v>
      </c>
      <c r="I621">
        <v>1200</v>
      </c>
      <c r="J621" t="s">
        <v>5068</v>
      </c>
      <c r="K621" t="s">
        <v>2433</v>
      </c>
      <c r="L621" t="s">
        <v>5069</v>
      </c>
      <c r="M621" t="s">
        <v>5070</v>
      </c>
      <c r="N621" t="s">
        <v>72</v>
      </c>
      <c r="O621">
        <v>16</v>
      </c>
      <c r="P621" t="s">
        <v>73</v>
      </c>
      <c r="Q621" t="s">
        <v>101</v>
      </c>
      <c r="R621" t="s">
        <v>5071</v>
      </c>
      <c r="S621" s="1">
        <v>45451</v>
      </c>
      <c r="T621" t="s">
        <v>43</v>
      </c>
      <c r="U621" t="s">
        <v>5072</v>
      </c>
      <c r="V621" t="s">
        <v>5073</v>
      </c>
      <c r="W621" t="s">
        <v>2647</v>
      </c>
      <c r="X621">
        <v>2383</v>
      </c>
      <c r="Y621">
        <v>3</v>
      </c>
      <c r="Z621">
        <v>2859.6000000000004</v>
      </c>
      <c r="AA621" t="s">
        <v>5070</v>
      </c>
      <c r="AB621" t="s">
        <v>5070</v>
      </c>
      <c r="AC621">
        <v>10</v>
      </c>
      <c r="AD621" t="s">
        <v>87</v>
      </c>
      <c r="AF621" t="s">
        <v>87</v>
      </c>
      <c r="AG621" t="s">
        <v>5070</v>
      </c>
    </row>
    <row r="622" spans="1:33" x14ac:dyDescent="0.3">
      <c r="A622" t="s">
        <v>181</v>
      </c>
      <c r="B622" t="s">
        <v>803</v>
      </c>
      <c r="C622" t="s">
        <v>80</v>
      </c>
      <c r="D622" t="s">
        <v>81</v>
      </c>
      <c r="E622" t="s">
        <v>471</v>
      </c>
      <c r="F622" t="s">
        <v>5074</v>
      </c>
      <c r="G622" t="s">
        <v>96</v>
      </c>
      <c r="H622" s="1">
        <v>44202</v>
      </c>
      <c r="I622">
        <v>950</v>
      </c>
      <c r="J622" t="s">
        <v>5075</v>
      </c>
      <c r="K622" t="s">
        <v>197</v>
      </c>
      <c r="L622" t="s">
        <v>5076</v>
      </c>
      <c r="M622" t="s">
        <v>5077</v>
      </c>
      <c r="N622" t="s">
        <v>72</v>
      </c>
      <c r="O622">
        <v>6</v>
      </c>
      <c r="P622" t="s">
        <v>73</v>
      </c>
      <c r="Q622" t="s">
        <v>41</v>
      </c>
      <c r="R622" t="s">
        <v>5078</v>
      </c>
      <c r="S622" s="1">
        <v>45542</v>
      </c>
      <c r="T622" t="s">
        <v>214</v>
      </c>
      <c r="U622" t="s">
        <v>5079</v>
      </c>
      <c r="V622" t="s">
        <v>5080</v>
      </c>
      <c r="W622" t="s">
        <v>5081</v>
      </c>
      <c r="X622">
        <v>605</v>
      </c>
      <c r="Y622">
        <v>5</v>
      </c>
      <c r="Z622">
        <v>1210</v>
      </c>
      <c r="AA622" t="s">
        <v>5077</v>
      </c>
      <c r="AB622" t="s">
        <v>5077</v>
      </c>
      <c r="AC622">
        <v>10</v>
      </c>
      <c r="AE622" t="s">
        <v>37</v>
      </c>
      <c r="AF622" t="s">
        <v>37</v>
      </c>
      <c r="AG622" t="s">
        <v>5077</v>
      </c>
    </row>
    <row r="623" spans="1:33" x14ac:dyDescent="0.3">
      <c r="A623" t="s">
        <v>121</v>
      </c>
      <c r="B623" t="s">
        <v>48</v>
      </c>
      <c r="C623" t="s">
        <v>80</v>
      </c>
      <c r="D623" t="s">
        <v>370</v>
      </c>
      <c r="E623" t="s">
        <v>1674</v>
      </c>
      <c r="F623" t="s">
        <v>5082</v>
      </c>
      <c r="G623" t="s">
        <v>96</v>
      </c>
      <c r="H623" s="1">
        <v>44187</v>
      </c>
      <c r="I623">
        <v>1100</v>
      </c>
      <c r="J623" t="s">
        <v>5083</v>
      </c>
      <c r="K623" t="s">
        <v>706</v>
      </c>
      <c r="L623" t="s">
        <v>5084</v>
      </c>
      <c r="M623" t="s">
        <v>5085</v>
      </c>
      <c r="N623" t="s">
        <v>72</v>
      </c>
      <c r="O623">
        <v>13</v>
      </c>
      <c r="P623" t="s">
        <v>40</v>
      </c>
      <c r="Q623" t="s">
        <v>41</v>
      </c>
      <c r="R623" t="s">
        <v>5086</v>
      </c>
      <c r="S623" s="1">
        <v>45602</v>
      </c>
      <c r="T623" t="s">
        <v>165</v>
      </c>
      <c r="U623" t="s">
        <v>5087</v>
      </c>
      <c r="V623" t="s">
        <v>5088</v>
      </c>
      <c r="W623" t="s">
        <v>2709</v>
      </c>
      <c r="X623">
        <v>720</v>
      </c>
      <c r="Y623">
        <v>5</v>
      </c>
      <c r="Z623">
        <v>1440</v>
      </c>
      <c r="AA623" t="s">
        <v>5085</v>
      </c>
      <c r="AB623" t="s">
        <v>5085</v>
      </c>
      <c r="AC623">
        <v>10</v>
      </c>
      <c r="AE623" t="s">
        <v>37</v>
      </c>
      <c r="AF623" t="s">
        <v>37</v>
      </c>
      <c r="AG623" t="s">
        <v>5085</v>
      </c>
    </row>
    <row r="624" spans="1:33" x14ac:dyDescent="0.3">
      <c r="A624" t="s">
        <v>27</v>
      </c>
      <c r="B624" t="s">
        <v>500</v>
      </c>
      <c r="C624" t="s">
        <v>49</v>
      </c>
      <c r="D624" t="s">
        <v>30</v>
      </c>
      <c r="E624" t="s">
        <v>1225</v>
      </c>
      <c r="F624" t="s">
        <v>5089</v>
      </c>
      <c r="G624" t="s">
        <v>96</v>
      </c>
      <c r="H624" s="1">
        <v>44668</v>
      </c>
      <c r="I624">
        <v>1400</v>
      </c>
      <c r="J624" t="s">
        <v>5090</v>
      </c>
      <c r="K624" t="s">
        <v>787</v>
      </c>
      <c r="L624" t="s">
        <v>5091</v>
      </c>
      <c r="M624" t="s">
        <v>5092</v>
      </c>
      <c r="N624" t="s">
        <v>57</v>
      </c>
      <c r="O624">
        <v>5</v>
      </c>
      <c r="P624" t="s">
        <v>73</v>
      </c>
      <c r="Q624" t="s">
        <v>101</v>
      </c>
      <c r="R624" t="s">
        <v>5093</v>
      </c>
      <c r="S624" s="1">
        <v>45361</v>
      </c>
      <c r="T624" t="s">
        <v>258</v>
      </c>
      <c r="U624" t="s">
        <v>5094</v>
      </c>
      <c r="V624" t="s">
        <v>5095</v>
      </c>
      <c r="W624" t="s">
        <v>5096</v>
      </c>
      <c r="X624">
        <v>2889</v>
      </c>
      <c r="Y624">
        <v>2</v>
      </c>
      <c r="Z624">
        <v>2311.2000000000003</v>
      </c>
      <c r="AA624" t="s">
        <v>5092</v>
      </c>
      <c r="AB624" t="s">
        <v>5092</v>
      </c>
      <c r="AC624">
        <v>10</v>
      </c>
      <c r="AD624" t="s">
        <v>87</v>
      </c>
      <c r="AF624" t="s">
        <v>87</v>
      </c>
      <c r="AG624" t="s">
        <v>5092</v>
      </c>
    </row>
    <row r="625" spans="1:33" x14ac:dyDescent="0.3">
      <c r="A625" t="s">
        <v>133</v>
      </c>
      <c r="B625" t="s">
        <v>79</v>
      </c>
      <c r="C625" t="s">
        <v>29</v>
      </c>
      <c r="D625" t="s">
        <v>146</v>
      </c>
      <c r="E625" t="s">
        <v>804</v>
      </c>
      <c r="F625" t="s">
        <v>5097</v>
      </c>
      <c r="G625" t="s">
        <v>96</v>
      </c>
      <c r="H625" s="1">
        <v>45060</v>
      </c>
      <c r="I625">
        <v>1000</v>
      </c>
      <c r="J625" t="s">
        <v>5098</v>
      </c>
      <c r="K625" t="s">
        <v>394</v>
      </c>
      <c r="L625" t="s">
        <v>5099</v>
      </c>
      <c r="M625" t="s">
        <v>5100</v>
      </c>
      <c r="N625" t="s">
        <v>57</v>
      </c>
      <c r="O625">
        <v>14</v>
      </c>
      <c r="P625" t="s">
        <v>40</v>
      </c>
      <c r="Q625" t="s">
        <v>41</v>
      </c>
      <c r="R625" t="s">
        <v>5101</v>
      </c>
      <c r="S625" s="1">
        <v>45514</v>
      </c>
      <c r="T625" t="s">
        <v>201</v>
      </c>
      <c r="U625" t="s">
        <v>5102</v>
      </c>
      <c r="V625" t="s">
        <v>5103</v>
      </c>
      <c r="W625" t="s">
        <v>893</v>
      </c>
      <c r="X625">
        <v>1940</v>
      </c>
      <c r="Y625">
        <v>1</v>
      </c>
      <c r="Z625">
        <v>776</v>
      </c>
      <c r="AA625" t="s">
        <v>5100</v>
      </c>
      <c r="AB625" t="s">
        <v>5100</v>
      </c>
      <c r="AC625">
        <v>10</v>
      </c>
      <c r="AE625" t="s">
        <v>37</v>
      </c>
      <c r="AF625" t="s">
        <v>37</v>
      </c>
      <c r="AG625" t="s">
        <v>5100</v>
      </c>
    </row>
    <row r="626" spans="1:33" x14ac:dyDescent="0.3">
      <c r="A626" t="s">
        <v>121</v>
      </c>
      <c r="B626" t="s">
        <v>229</v>
      </c>
      <c r="C626" t="s">
        <v>49</v>
      </c>
      <c r="D626" t="s">
        <v>146</v>
      </c>
      <c r="E626" t="s">
        <v>578</v>
      </c>
      <c r="F626" t="s">
        <v>5104</v>
      </c>
      <c r="G626" t="s">
        <v>33</v>
      </c>
      <c r="H626" s="1">
        <v>44111</v>
      </c>
      <c r="I626">
        <v>950</v>
      </c>
      <c r="J626" t="s">
        <v>5105</v>
      </c>
      <c r="K626" t="s">
        <v>743</v>
      </c>
      <c r="L626" t="s">
        <v>5106</v>
      </c>
      <c r="M626" t="s">
        <v>5107</v>
      </c>
      <c r="N626" t="s">
        <v>39</v>
      </c>
      <c r="O626">
        <v>16</v>
      </c>
      <c r="P626" t="s">
        <v>40</v>
      </c>
      <c r="Q626" t="s">
        <v>101</v>
      </c>
      <c r="R626" t="s">
        <v>5108</v>
      </c>
      <c r="S626" s="1">
        <v>45612</v>
      </c>
      <c r="T626" t="s">
        <v>165</v>
      </c>
      <c r="U626" t="s">
        <v>5109</v>
      </c>
      <c r="V626" t="s">
        <v>5110</v>
      </c>
      <c r="W626" t="s">
        <v>5111</v>
      </c>
      <c r="X626">
        <v>2828</v>
      </c>
      <c r="Y626">
        <v>6</v>
      </c>
      <c r="Z626">
        <v>6787.2000000000007</v>
      </c>
      <c r="AA626" t="s">
        <v>5107</v>
      </c>
      <c r="AB626" t="s">
        <v>5107</v>
      </c>
      <c r="AC626">
        <v>10</v>
      </c>
      <c r="AD626" t="s">
        <v>87</v>
      </c>
      <c r="AF626" t="s">
        <v>87</v>
      </c>
      <c r="AG626" t="s">
        <v>5107</v>
      </c>
    </row>
    <row r="627" spans="1:33" x14ac:dyDescent="0.3">
      <c r="A627" t="s">
        <v>27</v>
      </c>
      <c r="B627" t="s">
        <v>229</v>
      </c>
      <c r="C627" t="s">
        <v>29</v>
      </c>
      <c r="D627" t="s">
        <v>146</v>
      </c>
      <c r="E627" t="s">
        <v>1365</v>
      </c>
      <c r="F627" t="s">
        <v>5112</v>
      </c>
      <c r="G627" t="s">
        <v>33</v>
      </c>
      <c r="H627" s="1">
        <v>44885</v>
      </c>
      <c r="I627">
        <v>1200</v>
      </c>
      <c r="J627" t="s">
        <v>5113</v>
      </c>
      <c r="K627" t="s">
        <v>1153</v>
      </c>
      <c r="L627" t="s">
        <v>5114</v>
      </c>
      <c r="M627" t="s">
        <v>5115</v>
      </c>
      <c r="N627" t="s">
        <v>72</v>
      </c>
      <c r="O627">
        <v>18</v>
      </c>
      <c r="P627" t="s">
        <v>73</v>
      </c>
      <c r="Q627" t="s">
        <v>58</v>
      </c>
      <c r="R627" t="s">
        <v>5116</v>
      </c>
      <c r="S627" s="1">
        <v>45298</v>
      </c>
      <c r="T627" t="s">
        <v>141</v>
      </c>
      <c r="U627" t="s">
        <v>5117</v>
      </c>
      <c r="V627" t="s">
        <v>5118</v>
      </c>
      <c r="W627" t="s">
        <v>5119</v>
      </c>
      <c r="X627">
        <v>2712</v>
      </c>
      <c r="Y627">
        <v>4</v>
      </c>
      <c r="Z627">
        <v>4339.2</v>
      </c>
      <c r="AA627" t="s">
        <v>5115</v>
      </c>
      <c r="AB627" t="s">
        <v>5115</v>
      </c>
      <c r="AC627">
        <v>10</v>
      </c>
      <c r="AE627" t="s">
        <v>37</v>
      </c>
      <c r="AF627" t="s">
        <v>37</v>
      </c>
      <c r="AG627" t="s">
        <v>5115</v>
      </c>
    </row>
    <row r="628" spans="1:33" x14ac:dyDescent="0.3">
      <c r="A628" t="s">
        <v>181</v>
      </c>
      <c r="B628" t="s">
        <v>803</v>
      </c>
      <c r="C628" t="s">
        <v>80</v>
      </c>
      <c r="D628" t="s">
        <v>50</v>
      </c>
      <c r="E628" t="s">
        <v>1177</v>
      </c>
      <c r="F628" t="s">
        <v>5120</v>
      </c>
      <c r="G628" t="s">
        <v>33</v>
      </c>
      <c r="H628" s="1">
        <v>45477</v>
      </c>
      <c r="I628">
        <v>1100</v>
      </c>
      <c r="J628" t="s">
        <v>5121</v>
      </c>
      <c r="K628" t="s">
        <v>173</v>
      </c>
      <c r="L628" t="s">
        <v>5122</v>
      </c>
      <c r="M628" t="s">
        <v>5123</v>
      </c>
      <c r="N628" t="s">
        <v>39</v>
      </c>
      <c r="O628">
        <v>17</v>
      </c>
      <c r="P628" t="s">
        <v>40</v>
      </c>
      <c r="Q628" t="s">
        <v>101</v>
      </c>
      <c r="R628" t="s">
        <v>5124</v>
      </c>
      <c r="S628" s="1">
        <v>45487</v>
      </c>
      <c r="T628" t="s">
        <v>103</v>
      </c>
      <c r="U628" t="s">
        <v>5125</v>
      </c>
      <c r="V628" t="s">
        <v>5126</v>
      </c>
      <c r="W628" t="s">
        <v>5127</v>
      </c>
      <c r="X628">
        <v>2830</v>
      </c>
      <c r="Y628">
        <v>1</v>
      </c>
      <c r="Z628">
        <v>1132</v>
      </c>
      <c r="AA628" t="s">
        <v>5123</v>
      </c>
      <c r="AB628" t="s">
        <v>5123</v>
      </c>
      <c r="AC628">
        <v>10</v>
      </c>
      <c r="AE628" t="s">
        <v>37</v>
      </c>
      <c r="AF628" t="s">
        <v>37</v>
      </c>
      <c r="AG628" t="s">
        <v>5123</v>
      </c>
    </row>
    <row r="629" spans="1:33" x14ac:dyDescent="0.3">
      <c r="A629" t="s">
        <v>27</v>
      </c>
      <c r="B629" t="s">
        <v>1483</v>
      </c>
      <c r="C629" t="s">
        <v>29</v>
      </c>
      <c r="D629" t="s">
        <v>206</v>
      </c>
      <c r="E629" t="s">
        <v>242</v>
      </c>
      <c r="F629" t="s">
        <v>5128</v>
      </c>
      <c r="G629" t="s">
        <v>33</v>
      </c>
      <c r="H629" s="1">
        <v>44109</v>
      </c>
      <c r="I629">
        <v>1100</v>
      </c>
      <c r="J629" t="s">
        <v>5129</v>
      </c>
      <c r="K629" t="s">
        <v>161</v>
      </c>
      <c r="L629" t="s">
        <v>5130</v>
      </c>
      <c r="M629" t="s">
        <v>5131</v>
      </c>
      <c r="N629" t="s">
        <v>57</v>
      </c>
      <c r="O629">
        <v>18</v>
      </c>
      <c r="P629" t="s">
        <v>73</v>
      </c>
      <c r="Q629" t="s">
        <v>101</v>
      </c>
      <c r="R629" t="s">
        <v>5132</v>
      </c>
      <c r="S629" s="1">
        <v>45565</v>
      </c>
      <c r="T629" t="s">
        <v>214</v>
      </c>
      <c r="U629" t="s">
        <v>5133</v>
      </c>
      <c r="V629" t="s">
        <v>5134</v>
      </c>
      <c r="W629" t="s">
        <v>204</v>
      </c>
      <c r="X629">
        <v>527</v>
      </c>
      <c r="Y629">
        <v>7</v>
      </c>
      <c r="Z629">
        <v>1475.6000000000001</v>
      </c>
      <c r="AA629" t="s">
        <v>5131</v>
      </c>
      <c r="AB629" t="s">
        <v>5131</v>
      </c>
      <c r="AC629">
        <v>10</v>
      </c>
      <c r="AD629" t="s">
        <v>87</v>
      </c>
      <c r="AF629" t="s">
        <v>87</v>
      </c>
      <c r="AG629" t="s">
        <v>5131</v>
      </c>
    </row>
    <row r="630" spans="1:33" x14ac:dyDescent="0.3">
      <c r="A630" t="s">
        <v>107</v>
      </c>
      <c r="B630" t="s">
        <v>731</v>
      </c>
      <c r="C630" t="s">
        <v>80</v>
      </c>
      <c r="D630" t="s">
        <v>370</v>
      </c>
      <c r="E630" t="s">
        <v>66</v>
      </c>
      <c r="F630" t="s">
        <v>5135</v>
      </c>
      <c r="G630" t="s">
        <v>33</v>
      </c>
      <c r="H630" s="1">
        <v>44533</v>
      </c>
      <c r="I630">
        <v>1300</v>
      </c>
      <c r="J630" t="s">
        <v>5136</v>
      </c>
      <c r="K630" t="s">
        <v>85</v>
      </c>
      <c r="L630" t="s">
        <v>5137</v>
      </c>
      <c r="M630" t="s">
        <v>5138</v>
      </c>
      <c r="N630" t="s">
        <v>39</v>
      </c>
      <c r="O630">
        <v>5</v>
      </c>
      <c r="P630" t="s">
        <v>73</v>
      </c>
      <c r="Q630" t="s">
        <v>74</v>
      </c>
      <c r="R630" t="s">
        <v>5139</v>
      </c>
      <c r="S630" s="1">
        <v>45299</v>
      </c>
      <c r="T630" t="s">
        <v>141</v>
      </c>
      <c r="U630" t="s">
        <v>5140</v>
      </c>
      <c r="V630" t="s">
        <v>5141</v>
      </c>
      <c r="W630" t="s">
        <v>292</v>
      </c>
      <c r="X630">
        <v>1415</v>
      </c>
      <c r="Y630">
        <v>6</v>
      </c>
      <c r="Z630">
        <v>3396</v>
      </c>
      <c r="AA630" t="s">
        <v>5138</v>
      </c>
      <c r="AB630" t="s">
        <v>5138</v>
      </c>
      <c r="AC630">
        <v>10</v>
      </c>
      <c r="AD630" t="s">
        <v>87</v>
      </c>
      <c r="AF630" t="s">
        <v>87</v>
      </c>
      <c r="AG630" t="s">
        <v>5138</v>
      </c>
    </row>
    <row r="631" spans="1:33" x14ac:dyDescent="0.3">
      <c r="A631" t="s">
        <v>47</v>
      </c>
      <c r="B631" t="s">
        <v>262</v>
      </c>
      <c r="C631" t="s">
        <v>29</v>
      </c>
      <c r="D631" t="s">
        <v>50</v>
      </c>
      <c r="E631" t="s">
        <v>451</v>
      </c>
      <c r="F631" t="s">
        <v>5142</v>
      </c>
      <c r="G631" t="s">
        <v>96</v>
      </c>
      <c r="H631" s="1">
        <v>43962</v>
      </c>
      <c r="I631">
        <v>950</v>
      </c>
      <c r="J631" t="s">
        <v>5143</v>
      </c>
      <c r="K631" t="s">
        <v>1418</v>
      </c>
      <c r="L631" t="s">
        <v>5144</v>
      </c>
      <c r="M631" t="s">
        <v>5145</v>
      </c>
      <c r="N631" t="s">
        <v>39</v>
      </c>
      <c r="O631">
        <v>10</v>
      </c>
      <c r="P631" t="s">
        <v>40</v>
      </c>
      <c r="Q631" t="s">
        <v>58</v>
      </c>
      <c r="R631" t="s">
        <v>5146</v>
      </c>
      <c r="S631" s="1">
        <v>45299</v>
      </c>
      <c r="T631" t="s">
        <v>141</v>
      </c>
      <c r="U631" t="s">
        <v>5147</v>
      </c>
      <c r="V631" t="s">
        <v>5148</v>
      </c>
      <c r="W631" t="s">
        <v>1632</v>
      </c>
      <c r="X631">
        <v>1417</v>
      </c>
      <c r="Y631">
        <v>3</v>
      </c>
      <c r="Z631">
        <v>1700.4</v>
      </c>
      <c r="AA631" t="s">
        <v>5145</v>
      </c>
      <c r="AB631" t="s">
        <v>5145</v>
      </c>
      <c r="AC631">
        <v>10</v>
      </c>
      <c r="AD631" t="s">
        <v>87</v>
      </c>
      <c r="AF631" t="s">
        <v>87</v>
      </c>
      <c r="AG631" t="s">
        <v>5145</v>
      </c>
    </row>
    <row r="632" spans="1:33" x14ac:dyDescent="0.3">
      <c r="A632" t="s">
        <v>27</v>
      </c>
      <c r="B632" t="s">
        <v>1128</v>
      </c>
      <c r="C632" t="s">
        <v>29</v>
      </c>
      <c r="D632" t="s">
        <v>370</v>
      </c>
      <c r="E632" t="s">
        <v>3439</v>
      </c>
      <c r="F632" t="s">
        <v>5149</v>
      </c>
      <c r="G632" t="s">
        <v>96</v>
      </c>
      <c r="H632" s="1">
        <v>44440</v>
      </c>
      <c r="I632">
        <v>1000</v>
      </c>
      <c r="J632" t="s">
        <v>5150</v>
      </c>
      <c r="K632" t="s">
        <v>2286</v>
      </c>
      <c r="L632" t="s">
        <v>5151</v>
      </c>
      <c r="M632" t="s">
        <v>5152</v>
      </c>
      <c r="N632" t="s">
        <v>72</v>
      </c>
      <c r="O632">
        <v>11</v>
      </c>
      <c r="P632" t="s">
        <v>73</v>
      </c>
      <c r="Q632" t="s">
        <v>41</v>
      </c>
      <c r="R632" t="s">
        <v>5153</v>
      </c>
      <c r="S632" s="1">
        <v>45348</v>
      </c>
      <c r="T632" t="s">
        <v>321</v>
      </c>
      <c r="U632" t="s">
        <v>5154</v>
      </c>
      <c r="V632" t="s">
        <v>5155</v>
      </c>
      <c r="W632" t="s">
        <v>1424</v>
      </c>
      <c r="X632">
        <v>1993</v>
      </c>
      <c r="Y632">
        <v>2</v>
      </c>
      <c r="Z632">
        <v>1594.4</v>
      </c>
      <c r="AA632" t="s">
        <v>5152</v>
      </c>
      <c r="AB632" t="s">
        <v>5152</v>
      </c>
      <c r="AC632">
        <v>10</v>
      </c>
      <c r="AE632" t="s">
        <v>37</v>
      </c>
      <c r="AF632" t="s">
        <v>37</v>
      </c>
      <c r="AG632" t="s">
        <v>5152</v>
      </c>
    </row>
    <row r="633" spans="1:33" x14ac:dyDescent="0.3">
      <c r="A633" t="s">
        <v>336</v>
      </c>
      <c r="B633" t="s">
        <v>946</v>
      </c>
      <c r="C633" t="s">
        <v>80</v>
      </c>
      <c r="D633" t="s">
        <v>370</v>
      </c>
      <c r="E633" t="s">
        <v>713</v>
      </c>
      <c r="F633" t="s">
        <v>5156</v>
      </c>
      <c r="G633" t="s">
        <v>33</v>
      </c>
      <c r="H633" s="1">
        <v>44663</v>
      </c>
      <c r="I633">
        <v>1300</v>
      </c>
      <c r="J633" t="s">
        <v>5157</v>
      </c>
      <c r="K633" t="s">
        <v>1034</v>
      </c>
      <c r="L633" t="s">
        <v>5158</v>
      </c>
      <c r="M633" t="s">
        <v>5159</v>
      </c>
      <c r="N633" t="s">
        <v>116</v>
      </c>
      <c r="O633">
        <v>15</v>
      </c>
      <c r="P633" t="s">
        <v>73</v>
      </c>
      <c r="Q633" t="s">
        <v>58</v>
      </c>
      <c r="R633" t="s">
        <v>5160</v>
      </c>
      <c r="S633" s="1">
        <v>45478</v>
      </c>
      <c r="T633" t="s">
        <v>103</v>
      </c>
      <c r="U633" t="s">
        <v>5161</v>
      </c>
      <c r="V633" t="s">
        <v>5162</v>
      </c>
      <c r="W633" t="s">
        <v>783</v>
      </c>
      <c r="X633">
        <v>1259</v>
      </c>
      <c r="Y633">
        <v>7</v>
      </c>
      <c r="Z633">
        <v>3525.2000000000003</v>
      </c>
      <c r="AA633" t="s">
        <v>5159</v>
      </c>
      <c r="AB633" t="s">
        <v>5159</v>
      </c>
      <c r="AC633">
        <v>11</v>
      </c>
      <c r="AE633" t="s">
        <v>37</v>
      </c>
      <c r="AF633" t="s">
        <v>37</v>
      </c>
      <c r="AG633" t="s">
        <v>5159</v>
      </c>
    </row>
    <row r="634" spans="1:33" x14ac:dyDescent="0.3">
      <c r="A634" t="s">
        <v>181</v>
      </c>
      <c r="B634" t="s">
        <v>1023</v>
      </c>
      <c r="C634" t="s">
        <v>80</v>
      </c>
      <c r="D634" t="s">
        <v>109</v>
      </c>
      <c r="E634" t="s">
        <v>713</v>
      </c>
      <c r="F634" t="s">
        <v>5163</v>
      </c>
      <c r="G634" t="s">
        <v>33</v>
      </c>
      <c r="H634" s="1">
        <v>44038</v>
      </c>
      <c r="I634">
        <v>950</v>
      </c>
      <c r="J634" t="s">
        <v>5164</v>
      </c>
      <c r="K634" t="s">
        <v>3069</v>
      </c>
      <c r="L634" t="s">
        <v>5165</v>
      </c>
      <c r="M634" t="s">
        <v>5166</v>
      </c>
      <c r="N634" t="s">
        <v>72</v>
      </c>
      <c r="O634">
        <v>16</v>
      </c>
      <c r="P634" t="s">
        <v>40</v>
      </c>
      <c r="Q634" t="s">
        <v>101</v>
      </c>
      <c r="R634" t="s">
        <v>5167</v>
      </c>
      <c r="S634" s="1">
        <v>45445</v>
      </c>
      <c r="T634" t="s">
        <v>43</v>
      </c>
      <c r="U634" t="s">
        <v>5168</v>
      </c>
      <c r="V634" t="s">
        <v>5169</v>
      </c>
      <c r="W634" t="s">
        <v>3138</v>
      </c>
      <c r="X634">
        <v>1825</v>
      </c>
      <c r="Y634">
        <v>6</v>
      </c>
      <c r="Z634">
        <v>4380</v>
      </c>
      <c r="AA634" t="s">
        <v>5166</v>
      </c>
      <c r="AB634" t="s">
        <v>5166</v>
      </c>
      <c r="AC634">
        <v>10</v>
      </c>
      <c r="AD634" t="s">
        <v>87</v>
      </c>
      <c r="AF634" t="s">
        <v>87</v>
      </c>
      <c r="AG634" t="s">
        <v>5166</v>
      </c>
    </row>
    <row r="635" spans="1:33" x14ac:dyDescent="0.3">
      <c r="A635" t="s">
        <v>93</v>
      </c>
      <c r="B635" t="s">
        <v>380</v>
      </c>
      <c r="C635" t="s">
        <v>80</v>
      </c>
      <c r="D635" t="s">
        <v>81</v>
      </c>
      <c r="E635" t="s">
        <v>1365</v>
      </c>
      <c r="F635" t="s">
        <v>5170</v>
      </c>
      <c r="G635" t="s">
        <v>33</v>
      </c>
      <c r="H635" s="1">
        <v>43950</v>
      </c>
      <c r="I635">
        <v>1000</v>
      </c>
      <c r="J635" t="s">
        <v>5171</v>
      </c>
      <c r="K635" t="s">
        <v>1846</v>
      </c>
      <c r="L635" t="s">
        <v>5172</v>
      </c>
      <c r="M635" t="s">
        <v>5173</v>
      </c>
      <c r="N635" t="s">
        <v>57</v>
      </c>
      <c r="O635">
        <v>3</v>
      </c>
      <c r="P635" t="s">
        <v>73</v>
      </c>
      <c r="Q635" t="s">
        <v>41</v>
      </c>
      <c r="R635" t="s">
        <v>5174</v>
      </c>
      <c r="S635" s="1">
        <v>45361</v>
      </c>
      <c r="T635" t="s">
        <v>258</v>
      </c>
      <c r="U635" t="s">
        <v>5175</v>
      </c>
      <c r="V635" t="s">
        <v>5176</v>
      </c>
      <c r="W635" t="s">
        <v>5177</v>
      </c>
      <c r="X635">
        <v>1827</v>
      </c>
      <c r="Y635">
        <v>3</v>
      </c>
      <c r="Z635">
        <v>2192.4</v>
      </c>
      <c r="AA635" t="s">
        <v>5173</v>
      </c>
      <c r="AB635" t="s">
        <v>5173</v>
      </c>
      <c r="AC635">
        <v>10</v>
      </c>
      <c r="AE635" t="s">
        <v>37</v>
      </c>
      <c r="AF635" t="s">
        <v>37</v>
      </c>
      <c r="AG635" t="s">
        <v>5173</v>
      </c>
    </row>
    <row r="636" spans="1:33" x14ac:dyDescent="0.3">
      <c r="A636" t="s">
        <v>336</v>
      </c>
      <c r="B636" t="s">
        <v>79</v>
      </c>
      <c r="C636" t="s">
        <v>80</v>
      </c>
      <c r="D636" t="s">
        <v>206</v>
      </c>
      <c r="E636" t="s">
        <v>441</v>
      </c>
      <c r="F636" t="s">
        <v>5178</v>
      </c>
      <c r="G636" t="s">
        <v>96</v>
      </c>
      <c r="H636" s="1">
        <v>43878</v>
      </c>
      <c r="I636">
        <v>1300</v>
      </c>
      <c r="J636" t="s">
        <v>5179</v>
      </c>
      <c r="K636" t="s">
        <v>394</v>
      </c>
      <c r="L636" t="s">
        <v>5180</v>
      </c>
      <c r="M636" t="s">
        <v>5181</v>
      </c>
      <c r="N636" t="s">
        <v>39</v>
      </c>
      <c r="O636">
        <v>14</v>
      </c>
      <c r="P636" t="s">
        <v>40</v>
      </c>
      <c r="Q636" t="s">
        <v>41</v>
      </c>
      <c r="R636" t="s">
        <v>5182</v>
      </c>
      <c r="S636" s="1">
        <v>45387</v>
      </c>
      <c r="T636" t="s">
        <v>60</v>
      </c>
      <c r="U636" t="s">
        <v>5183</v>
      </c>
      <c r="V636" t="s">
        <v>5184</v>
      </c>
      <c r="W636" t="s">
        <v>3983</v>
      </c>
      <c r="X636">
        <v>1136</v>
      </c>
      <c r="Y636">
        <v>3</v>
      </c>
      <c r="Z636">
        <v>1363.2</v>
      </c>
      <c r="AA636" t="s">
        <v>5181</v>
      </c>
      <c r="AB636" t="s">
        <v>5181</v>
      </c>
      <c r="AC636">
        <v>11</v>
      </c>
      <c r="AE636" t="s">
        <v>37</v>
      </c>
      <c r="AF636" t="s">
        <v>37</v>
      </c>
      <c r="AG636" t="s">
        <v>5181</v>
      </c>
    </row>
    <row r="637" spans="1:33" x14ac:dyDescent="0.3">
      <c r="A637" t="s">
        <v>336</v>
      </c>
      <c r="B637" t="s">
        <v>985</v>
      </c>
      <c r="C637" t="s">
        <v>80</v>
      </c>
      <c r="D637" t="s">
        <v>677</v>
      </c>
      <c r="E637" t="s">
        <v>66</v>
      </c>
      <c r="F637" t="s">
        <v>5185</v>
      </c>
      <c r="G637" t="s">
        <v>96</v>
      </c>
      <c r="H637" s="1">
        <v>44326</v>
      </c>
      <c r="I637">
        <v>1200</v>
      </c>
      <c r="J637" t="s">
        <v>5186</v>
      </c>
      <c r="K637" t="s">
        <v>1796</v>
      </c>
      <c r="L637" t="s">
        <v>5187</v>
      </c>
      <c r="M637" t="s">
        <v>5188</v>
      </c>
      <c r="N637" t="s">
        <v>39</v>
      </c>
      <c r="O637">
        <v>17</v>
      </c>
      <c r="P637" t="s">
        <v>40</v>
      </c>
      <c r="Q637" t="s">
        <v>101</v>
      </c>
      <c r="R637" t="s">
        <v>5189</v>
      </c>
      <c r="S637" s="1">
        <v>45595</v>
      </c>
      <c r="T637" t="s">
        <v>177</v>
      </c>
      <c r="U637" t="s">
        <v>5190</v>
      </c>
      <c r="V637" t="s">
        <v>5191</v>
      </c>
      <c r="W637" t="s">
        <v>5192</v>
      </c>
      <c r="X637">
        <v>1914</v>
      </c>
      <c r="Y637">
        <v>6</v>
      </c>
      <c r="Z637">
        <v>4593.6000000000004</v>
      </c>
      <c r="AA637" t="s">
        <v>5188</v>
      </c>
      <c r="AB637" t="s">
        <v>5188</v>
      </c>
      <c r="AC637">
        <v>10</v>
      </c>
      <c r="AE637" t="s">
        <v>37</v>
      </c>
      <c r="AF637" t="s">
        <v>37</v>
      </c>
      <c r="AG637" t="s">
        <v>5188</v>
      </c>
    </row>
    <row r="638" spans="1:33" x14ac:dyDescent="0.3">
      <c r="A638" t="s">
        <v>107</v>
      </c>
      <c r="B638" t="s">
        <v>79</v>
      </c>
      <c r="C638" t="s">
        <v>49</v>
      </c>
      <c r="D638" t="s">
        <v>677</v>
      </c>
      <c r="E638" t="s">
        <v>194</v>
      </c>
      <c r="F638" t="s">
        <v>5193</v>
      </c>
      <c r="G638" t="s">
        <v>33</v>
      </c>
      <c r="H638" s="1">
        <v>44091</v>
      </c>
      <c r="I638">
        <v>1100</v>
      </c>
      <c r="J638" t="s">
        <v>5194</v>
      </c>
      <c r="K638" t="s">
        <v>329</v>
      </c>
      <c r="L638" t="s">
        <v>5195</v>
      </c>
      <c r="M638" t="s">
        <v>5196</v>
      </c>
      <c r="N638" t="s">
        <v>72</v>
      </c>
      <c r="O638">
        <v>5</v>
      </c>
      <c r="P638" t="s">
        <v>73</v>
      </c>
      <c r="Q638" t="s">
        <v>58</v>
      </c>
      <c r="R638" t="s">
        <v>5197</v>
      </c>
      <c r="S638" s="1">
        <v>45318</v>
      </c>
      <c r="T638" t="s">
        <v>141</v>
      </c>
      <c r="U638" t="s">
        <v>5198</v>
      </c>
      <c r="V638" t="s">
        <v>5199</v>
      </c>
      <c r="W638" t="s">
        <v>217</v>
      </c>
      <c r="X638">
        <v>1430</v>
      </c>
      <c r="Y638">
        <v>2</v>
      </c>
      <c r="Z638">
        <v>1144</v>
      </c>
      <c r="AA638" t="s">
        <v>5196</v>
      </c>
      <c r="AB638" t="s">
        <v>5196</v>
      </c>
      <c r="AC638">
        <v>11</v>
      </c>
      <c r="AE638" t="s">
        <v>37</v>
      </c>
      <c r="AF638" t="s">
        <v>37</v>
      </c>
      <c r="AG638" t="s">
        <v>5196</v>
      </c>
    </row>
    <row r="639" spans="1:33" x14ac:dyDescent="0.3">
      <c r="A639" t="s">
        <v>336</v>
      </c>
      <c r="B639" t="s">
        <v>510</v>
      </c>
      <c r="C639" t="s">
        <v>80</v>
      </c>
      <c r="D639" t="s">
        <v>50</v>
      </c>
      <c r="E639" t="s">
        <v>314</v>
      </c>
      <c r="F639" t="s">
        <v>5200</v>
      </c>
      <c r="G639" t="s">
        <v>96</v>
      </c>
      <c r="H639" s="1">
        <v>44738</v>
      </c>
      <c r="I639">
        <v>1000</v>
      </c>
      <c r="J639" t="s">
        <v>5201</v>
      </c>
      <c r="K639" t="s">
        <v>1846</v>
      </c>
      <c r="L639" t="s">
        <v>5202</v>
      </c>
      <c r="M639" t="s">
        <v>5203</v>
      </c>
      <c r="N639" t="s">
        <v>116</v>
      </c>
      <c r="O639">
        <v>19</v>
      </c>
      <c r="P639" t="s">
        <v>40</v>
      </c>
      <c r="Q639" t="s">
        <v>101</v>
      </c>
      <c r="R639" t="s">
        <v>5204</v>
      </c>
      <c r="S639" s="1">
        <v>45396</v>
      </c>
      <c r="T639" t="s">
        <v>60</v>
      </c>
      <c r="U639" t="s">
        <v>5205</v>
      </c>
      <c r="V639" t="s">
        <v>5206</v>
      </c>
      <c r="W639" t="s">
        <v>346</v>
      </c>
      <c r="X639">
        <v>2196</v>
      </c>
      <c r="Y639">
        <v>5</v>
      </c>
      <c r="Z639">
        <v>4392</v>
      </c>
      <c r="AA639" t="s">
        <v>5203</v>
      </c>
      <c r="AB639" t="s">
        <v>5203</v>
      </c>
      <c r="AC639">
        <v>10</v>
      </c>
      <c r="AE639" t="s">
        <v>37</v>
      </c>
      <c r="AF639" t="s">
        <v>37</v>
      </c>
      <c r="AG639" t="s">
        <v>5203</v>
      </c>
    </row>
    <row r="640" spans="1:33" x14ac:dyDescent="0.3">
      <c r="A640" t="s">
        <v>93</v>
      </c>
      <c r="B640" t="s">
        <v>48</v>
      </c>
      <c r="C640" t="s">
        <v>49</v>
      </c>
      <c r="D640" t="s">
        <v>109</v>
      </c>
      <c r="E640" t="s">
        <v>521</v>
      </c>
      <c r="F640" t="s">
        <v>3400</v>
      </c>
      <c r="G640" t="s">
        <v>96</v>
      </c>
      <c r="H640" s="1">
        <v>45143</v>
      </c>
      <c r="I640">
        <v>1000</v>
      </c>
      <c r="J640" t="s">
        <v>5207</v>
      </c>
      <c r="K640" t="s">
        <v>1643</v>
      </c>
      <c r="L640" t="s">
        <v>5208</v>
      </c>
      <c r="M640" t="s">
        <v>5209</v>
      </c>
      <c r="N640" t="s">
        <v>72</v>
      </c>
      <c r="O640">
        <v>6</v>
      </c>
      <c r="P640" t="s">
        <v>40</v>
      </c>
      <c r="Q640" t="s">
        <v>41</v>
      </c>
      <c r="R640" t="s">
        <v>5210</v>
      </c>
      <c r="S640" s="1">
        <v>45602</v>
      </c>
      <c r="T640" t="s">
        <v>165</v>
      </c>
      <c r="U640" t="s">
        <v>5211</v>
      </c>
      <c r="V640" t="s">
        <v>5212</v>
      </c>
      <c r="W640" t="s">
        <v>5213</v>
      </c>
      <c r="X640">
        <v>1149</v>
      </c>
      <c r="Y640">
        <v>8</v>
      </c>
      <c r="Z640">
        <v>3676.8</v>
      </c>
      <c r="AA640" t="s">
        <v>5209</v>
      </c>
      <c r="AB640" t="s">
        <v>5209</v>
      </c>
      <c r="AC640">
        <v>10</v>
      </c>
      <c r="AE640" t="s">
        <v>37</v>
      </c>
      <c r="AF640" t="s">
        <v>37</v>
      </c>
      <c r="AG640" t="s">
        <v>5209</v>
      </c>
    </row>
    <row r="641" spans="1:33" x14ac:dyDescent="0.3">
      <c r="A641" t="s">
        <v>133</v>
      </c>
      <c r="B641" t="s">
        <v>731</v>
      </c>
      <c r="C641" t="s">
        <v>80</v>
      </c>
      <c r="D641" t="s">
        <v>677</v>
      </c>
      <c r="E641" t="s">
        <v>549</v>
      </c>
      <c r="F641" t="s">
        <v>5214</v>
      </c>
      <c r="G641" t="s">
        <v>96</v>
      </c>
      <c r="H641" s="1">
        <v>45534</v>
      </c>
      <c r="I641">
        <v>1100</v>
      </c>
      <c r="J641" t="s">
        <v>5215</v>
      </c>
      <c r="K641" t="s">
        <v>1686</v>
      </c>
      <c r="L641" t="s">
        <v>5216</v>
      </c>
      <c r="M641" t="s">
        <v>5217</v>
      </c>
      <c r="N641" t="s">
        <v>116</v>
      </c>
      <c r="O641">
        <v>9</v>
      </c>
      <c r="P641" t="s">
        <v>73</v>
      </c>
      <c r="Q641" t="s">
        <v>58</v>
      </c>
      <c r="R641" t="s">
        <v>5218</v>
      </c>
      <c r="S641" s="1">
        <v>45321</v>
      </c>
      <c r="T641" t="s">
        <v>141</v>
      </c>
      <c r="U641" t="s">
        <v>5219</v>
      </c>
      <c r="V641" t="s">
        <v>5220</v>
      </c>
      <c r="W641" t="s">
        <v>5221</v>
      </c>
      <c r="X641">
        <v>2982</v>
      </c>
      <c r="Y641">
        <v>7</v>
      </c>
      <c r="Z641">
        <v>8349.6</v>
      </c>
      <c r="AA641" t="s">
        <v>5217</v>
      </c>
      <c r="AB641" t="s">
        <v>5217</v>
      </c>
      <c r="AC641">
        <v>11</v>
      </c>
      <c r="AE641" t="s">
        <v>37</v>
      </c>
      <c r="AF641" t="s">
        <v>37</v>
      </c>
      <c r="AG641" t="s">
        <v>5217</v>
      </c>
    </row>
    <row r="642" spans="1:33" x14ac:dyDescent="0.3">
      <c r="A642" t="s">
        <v>121</v>
      </c>
      <c r="B642" t="s">
        <v>558</v>
      </c>
      <c r="C642" t="s">
        <v>49</v>
      </c>
      <c r="D642" t="s">
        <v>30</v>
      </c>
      <c r="E642" t="s">
        <v>1474</v>
      </c>
      <c r="F642" t="s">
        <v>5222</v>
      </c>
      <c r="G642" t="s">
        <v>33</v>
      </c>
      <c r="H642" s="1">
        <v>45449</v>
      </c>
      <c r="I642">
        <v>1200</v>
      </c>
      <c r="J642" t="s">
        <v>5223</v>
      </c>
      <c r="K642" t="s">
        <v>879</v>
      </c>
      <c r="L642" t="s">
        <v>5224</v>
      </c>
      <c r="M642" t="s">
        <v>5225</v>
      </c>
      <c r="N642" t="s">
        <v>57</v>
      </c>
      <c r="O642">
        <v>6</v>
      </c>
      <c r="P642" t="s">
        <v>73</v>
      </c>
      <c r="Q642" t="s">
        <v>41</v>
      </c>
      <c r="R642" t="s">
        <v>5226</v>
      </c>
      <c r="S642" s="1">
        <v>45562</v>
      </c>
      <c r="T642" t="s">
        <v>214</v>
      </c>
      <c r="U642" t="s">
        <v>5227</v>
      </c>
      <c r="V642" t="s">
        <v>5228</v>
      </c>
      <c r="W642" t="s">
        <v>3193</v>
      </c>
      <c r="X642">
        <v>1532</v>
      </c>
      <c r="Y642">
        <v>7</v>
      </c>
      <c r="Z642">
        <v>4289.6000000000004</v>
      </c>
      <c r="AA642" t="s">
        <v>5225</v>
      </c>
      <c r="AB642" t="s">
        <v>5225</v>
      </c>
      <c r="AC642">
        <v>10</v>
      </c>
      <c r="AE642" t="s">
        <v>37</v>
      </c>
      <c r="AF642" t="s">
        <v>37</v>
      </c>
      <c r="AG642" t="s">
        <v>5225</v>
      </c>
    </row>
    <row r="643" spans="1:33" x14ac:dyDescent="0.3">
      <c r="A643" t="s">
        <v>336</v>
      </c>
      <c r="B643" t="s">
        <v>558</v>
      </c>
      <c r="C643" t="s">
        <v>49</v>
      </c>
      <c r="D643" t="s">
        <v>677</v>
      </c>
      <c r="E643" t="s">
        <v>1724</v>
      </c>
      <c r="F643" t="s">
        <v>5229</v>
      </c>
      <c r="G643" t="s">
        <v>96</v>
      </c>
      <c r="H643" s="1">
        <v>43927</v>
      </c>
      <c r="I643">
        <v>800</v>
      </c>
      <c r="J643" t="s">
        <v>5230</v>
      </c>
      <c r="K643" t="s">
        <v>1418</v>
      </c>
      <c r="L643" t="s">
        <v>5231</v>
      </c>
      <c r="M643" t="s">
        <v>5232</v>
      </c>
      <c r="N643" t="s">
        <v>72</v>
      </c>
      <c r="O643">
        <v>11</v>
      </c>
      <c r="P643" t="s">
        <v>73</v>
      </c>
      <c r="Q643" t="s">
        <v>58</v>
      </c>
      <c r="R643" t="s">
        <v>5233</v>
      </c>
      <c r="S643" s="1">
        <v>45471</v>
      </c>
      <c r="T643" t="s">
        <v>43</v>
      </c>
      <c r="U643" t="s">
        <v>5234</v>
      </c>
      <c r="V643" t="s">
        <v>5235</v>
      </c>
      <c r="W643" t="s">
        <v>5236</v>
      </c>
      <c r="X643">
        <v>1851</v>
      </c>
      <c r="Y643">
        <v>7</v>
      </c>
      <c r="Z643">
        <v>5182.8</v>
      </c>
      <c r="AA643" t="s">
        <v>5232</v>
      </c>
      <c r="AB643" t="s">
        <v>5232</v>
      </c>
      <c r="AC643">
        <v>10</v>
      </c>
      <c r="AE643" t="s">
        <v>37</v>
      </c>
      <c r="AF643" t="s">
        <v>37</v>
      </c>
      <c r="AG643" t="s">
        <v>5232</v>
      </c>
    </row>
    <row r="644" spans="1:33" x14ac:dyDescent="0.3">
      <c r="A644" t="s">
        <v>121</v>
      </c>
      <c r="B644" t="s">
        <v>347</v>
      </c>
      <c r="C644" t="s">
        <v>80</v>
      </c>
      <c r="D644" t="s">
        <v>146</v>
      </c>
      <c r="E644" t="s">
        <v>511</v>
      </c>
      <c r="F644" t="s">
        <v>5237</v>
      </c>
      <c r="G644" t="s">
        <v>96</v>
      </c>
      <c r="H644" s="1">
        <v>45076</v>
      </c>
      <c r="I644">
        <v>1300</v>
      </c>
      <c r="J644" t="s">
        <v>5238</v>
      </c>
      <c r="K644" t="s">
        <v>3813</v>
      </c>
      <c r="L644" t="s">
        <v>5239</v>
      </c>
      <c r="M644" t="s">
        <v>5240</v>
      </c>
      <c r="N644" t="s">
        <v>72</v>
      </c>
      <c r="O644">
        <v>10</v>
      </c>
      <c r="P644" t="s">
        <v>73</v>
      </c>
      <c r="Q644" t="s">
        <v>58</v>
      </c>
      <c r="R644" t="s">
        <v>5241</v>
      </c>
      <c r="S644" s="1">
        <v>45607</v>
      </c>
      <c r="T644" t="s">
        <v>165</v>
      </c>
      <c r="U644" t="s">
        <v>5242</v>
      </c>
      <c r="V644" t="s">
        <v>5243</v>
      </c>
      <c r="W644" t="s">
        <v>5244</v>
      </c>
      <c r="X644">
        <v>826</v>
      </c>
      <c r="Y644">
        <v>1</v>
      </c>
      <c r="Z644">
        <v>330.40000000000003</v>
      </c>
      <c r="AA644" t="s">
        <v>5240</v>
      </c>
      <c r="AB644" t="s">
        <v>5240</v>
      </c>
      <c r="AC644">
        <v>10</v>
      </c>
      <c r="AE644" t="s">
        <v>37</v>
      </c>
      <c r="AF644" t="s">
        <v>37</v>
      </c>
      <c r="AG644" t="s">
        <v>5240</v>
      </c>
    </row>
    <row r="645" spans="1:33" x14ac:dyDescent="0.3">
      <c r="A645" t="s">
        <v>27</v>
      </c>
      <c r="B645" t="s">
        <v>218</v>
      </c>
      <c r="C645" t="s">
        <v>80</v>
      </c>
      <c r="D645" t="s">
        <v>50</v>
      </c>
      <c r="E645" t="s">
        <v>596</v>
      </c>
      <c r="F645" t="s">
        <v>5245</v>
      </c>
      <c r="G645" t="s">
        <v>96</v>
      </c>
      <c r="H645" s="1">
        <v>44854</v>
      </c>
      <c r="I645">
        <v>1200</v>
      </c>
      <c r="J645" t="s">
        <v>5246</v>
      </c>
      <c r="K645" t="s">
        <v>670</v>
      </c>
      <c r="L645" t="s">
        <v>5247</v>
      </c>
      <c r="M645" t="s">
        <v>5248</v>
      </c>
      <c r="N645" t="s">
        <v>57</v>
      </c>
      <c r="O645">
        <v>3</v>
      </c>
      <c r="P645" t="s">
        <v>40</v>
      </c>
      <c r="Q645" t="s">
        <v>74</v>
      </c>
      <c r="R645" t="s">
        <v>5249</v>
      </c>
      <c r="S645" s="1">
        <v>45422</v>
      </c>
      <c r="T645" t="s">
        <v>129</v>
      </c>
      <c r="U645" t="s">
        <v>5250</v>
      </c>
      <c r="V645" t="s">
        <v>5251</v>
      </c>
      <c r="W645" t="s">
        <v>577</v>
      </c>
      <c r="X645">
        <v>1034</v>
      </c>
      <c r="Y645">
        <v>1</v>
      </c>
      <c r="Z645">
        <v>413.6</v>
      </c>
      <c r="AA645" t="s">
        <v>5248</v>
      </c>
      <c r="AB645" t="s">
        <v>5248</v>
      </c>
      <c r="AC645">
        <v>10</v>
      </c>
      <c r="AE645" t="s">
        <v>37</v>
      </c>
      <c r="AF645" t="s">
        <v>37</v>
      </c>
      <c r="AG645" t="s">
        <v>5248</v>
      </c>
    </row>
    <row r="646" spans="1:33" x14ac:dyDescent="0.3">
      <c r="A646" t="s">
        <v>121</v>
      </c>
      <c r="B646" t="s">
        <v>1483</v>
      </c>
      <c r="C646" t="s">
        <v>29</v>
      </c>
      <c r="D646" t="s">
        <v>219</v>
      </c>
      <c r="E646" t="s">
        <v>814</v>
      </c>
      <c r="F646" t="s">
        <v>5252</v>
      </c>
      <c r="G646" t="s">
        <v>96</v>
      </c>
      <c r="H646" s="1">
        <v>44755</v>
      </c>
      <c r="I646">
        <v>800</v>
      </c>
      <c r="J646" t="s">
        <v>5253</v>
      </c>
      <c r="K646" t="s">
        <v>1052</v>
      </c>
      <c r="L646" t="s">
        <v>5254</v>
      </c>
      <c r="M646" t="s">
        <v>5255</v>
      </c>
      <c r="N646" t="s">
        <v>116</v>
      </c>
      <c r="O646">
        <v>13</v>
      </c>
      <c r="P646" t="s">
        <v>73</v>
      </c>
      <c r="Q646" t="s">
        <v>74</v>
      </c>
      <c r="R646" t="s">
        <v>5256</v>
      </c>
      <c r="S646" s="1">
        <v>45398</v>
      </c>
      <c r="T646" t="s">
        <v>60</v>
      </c>
      <c r="U646" t="s">
        <v>5257</v>
      </c>
      <c r="V646" t="s">
        <v>5258</v>
      </c>
      <c r="W646" t="s">
        <v>5259</v>
      </c>
      <c r="X646">
        <v>2341</v>
      </c>
      <c r="Y646">
        <v>3</v>
      </c>
      <c r="Z646">
        <v>2809.2000000000003</v>
      </c>
      <c r="AA646" t="s">
        <v>5255</v>
      </c>
      <c r="AB646" t="s">
        <v>5255</v>
      </c>
      <c r="AC646">
        <v>10</v>
      </c>
      <c r="AE646" t="s">
        <v>37</v>
      </c>
      <c r="AF646" t="s">
        <v>37</v>
      </c>
      <c r="AG646" t="s">
        <v>5255</v>
      </c>
    </row>
    <row r="647" spans="1:33" x14ac:dyDescent="0.3">
      <c r="A647" t="s">
        <v>27</v>
      </c>
      <c r="B647" t="s">
        <v>193</v>
      </c>
      <c r="C647" t="s">
        <v>49</v>
      </c>
      <c r="D647" t="s">
        <v>370</v>
      </c>
      <c r="E647" t="s">
        <v>304</v>
      </c>
      <c r="F647" t="s">
        <v>5260</v>
      </c>
      <c r="G647" t="s">
        <v>96</v>
      </c>
      <c r="H647" s="1">
        <v>44593</v>
      </c>
      <c r="I647">
        <v>1300</v>
      </c>
      <c r="J647" t="s">
        <v>5261</v>
      </c>
      <c r="K647" t="s">
        <v>1260</v>
      </c>
      <c r="L647" t="s">
        <v>5262</v>
      </c>
      <c r="M647" t="s">
        <v>5263</v>
      </c>
      <c r="N647" t="s">
        <v>57</v>
      </c>
      <c r="O647">
        <v>18</v>
      </c>
      <c r="P647" t="s">
        <v>40</v>
      </c>
      <c r="Q647" t="s">
        <v>74</v>
      </c>
      <c r="R647" t="s">
        <v>5264</v>
      </c>
      <c r="S647" s="1">
        <v>45336</v>
      </c>
      <c r="T647" t="s">
        <v>321</v>
      </c>
      <c r="U647" t="s">
        <v>5265</v>
      </c>
      <c r="V647" t="s">
        <v>5266</v>
      </c>
      <c r="W647" t="s">
        <v>5267</v>
      </c>
      <c r="X647">
        <v>1951</v>
      </c>
      <c r="Y647">
        <v>2</v>
      </c>
      <c r="Z647">
        <v>1560.8000000000002</v>
      </c>
      <c r="AA647" t="s">
        <v>5263</v>
      </c>
      <c r="AB647" t="s">
        <v>5263</v>
      </c>
      <c r="AC647">
        <v>10</v>
      </c>
      <c r="AE647" t="s">
        <v>37</v>
      </c>
      <c r="AF647" t="s">
        <v>37</v>
      </c>
      <c r="AG647" t="s">
        <v>5263</v>
      </c>
    </row>
    <row r="648" spans="1:33" x14ac:dyDescent="0.3">
      <c r="A648" t="s">
        <v>107</v>
      </c>
      <c r="B648" t="s">
        <v>48</v>
      </c>
      <c r="C648" t="s">
        <v>80</v>
      </c>
      <c r="D648" t="s">
        <v>65</v>
      </c>
      <c r="E648" t="s">
        <v>986</v>
      </c>
      <c r="F648" t="s">
        <v>5268</v>
      </c>
      <c r="G648" t="s">
        <v>96</v>
      </c>
      <c r="H648" s="1">
        <v>44590</v>
      </c>
      <c r="I648">
        <v>1200</v>
      </c>
      <c r="J648" t="s">
        <v>5269</v>
      </c>
      <c r="K648" t="s">
        <v>743</v>
      </c>
      <c r="L648" t="s">
        <v>5270</v>
      </c>
      <c r="M648" t="s">
        <v>5271</v>
      </c>
      <c r="N648" t="s">
        <v>72</v>
      </c>
      <c r="O648">
        <v>7</v>
      </c>
      <c r="P648" t="s">
        <v>40</v>
      </c>
      <c r="Q648" t="s">
        <v>101</v>
      </c>
      <c r="R648" t="s">
        <v>5272</v>
      </c>
      <c r="S648" s="1">
        <v>45475</v>
      </c>
      <c r="T648" t="s">
        <v>103</v>
      </c>
      <c r="U648" t="s">
        <v>5273</v>
      </c>
      <c r="V648" t="s">
        <v>5274</v>
      </c>
      <c r="W648" t="s">
        <v>5275</v>
      </c>
      <c r="X648">
        <v>2749</v>
      </c>
      <c r="Y648">
        <v>8</v>
      </c>
      <c r="Z648">
        <v>8796.8000000000011</v>
      </c>
      <c r="AA648" t="s">
        <v>5271</v>
      </c>
      <c r="AB648" t="s">
        <v>5271</v>
      </c>
      <c r="AC648">
        <v>10</v>
      </c>
      <c r="AE648" t="s">
        <v>37</v>
      </c>
      <c r="AF648" t="s">
        <v>37</v>
      </c>
      <c r="AG648" t="s">
        <v>5271</v>
      </c>
    </row>
    <row r="649" spans="1:33" x14ac:dyDescent="0.3">
      <c r="A649" t="s">
        <v>47</v>
      </c>
      <c r="B649" t="s">
        <v>240</v>
      </c>
      <c r="C649" t="s">
        <v>49</v>
      </c>
      <c r="D649" t="s">
        <v>241</v>
      </c>
      <c r="E649" t="s">
        <v>1560</v>
      </c>
      <c r="F649" t="s">
        <v>5276</v>
      </c>
      <c r="G649" t="s">
        <v>33</v>
      </c>
      <c r="H649" s="1">
        <v>44824</v>
      </c>
      <c r="I649">
        <v>1400</v>
      </c>
      <c r="J649" t="s">
        <v>5277</v>
      </c>
      <c r="K649" t="s">
        <v>1034</v>
      </c>
      <c r="L649" t="s">
        <v>5278</v>
      </c>
      <c r="M649" t="s">
        <v>5279</v>
      </c>
      <c r="N649" t="s">
        <v>39</v>
      </c>
      <c r="O649">
        <v>13</v>
      </c>
      <c r="P649" t="s">
        <v>73</v>
      </c>
      <c r="Q649" t="s">
        <v>101</v>
      </c>
      <c r="R649" t="s">
        <v>5280</v>
      </c>
      <c r="S649" s="1">
        <v>45524</v>
      </c>
      <c r="T649" t="s">
        <v>201</v>
      </c>
      <c r="U649" t="s">
        <v>5281</v>
      </c>
      <c r="V649" t="s">
        <v>5282</v>
      </c>
      <c r="W649" t="s">
        <v>5283</v>
      </c>
      <c r="X649">
        <v>2142</v>
      </c>
      <c r="Y649">
        <v>7</v>
      </c>
      <c r="Z649">
        <v>5997.6</v>
      </c>
      <c r="AA649" t="s">
        <v>5279</v>
      </c>
      <c r="AB649" t="s">
        <v>5279</v>
      </c>
      <c r="AC649">
        <v>10</v>
      </c>
      <c r="AD649" t="s">
        <v>87</v>
      </c>
      <c r="AF649" t="s">
        <v>87</v>
      </c>
      <c r="AG649" t="s">
        <v>5279</v>
      </c>
    </row>
    <row r="650" spans="1:33" x14ac:dyDescent="0.3">
      <c r="A650" t="s">
        <v>181</v>
      </c>
      <c r="B650" t="s">
        <v>558</v>
      </c>
      <c r="C650" t="s">
        <v>80</v>
      </c>
      <c r="D650" t="s">
        <v>65</v>
      </c>
      <c r="E650" t="s">
        <v>501</v>
      </c>
      <c r="F650" t="s">
        <v>5284</v>
      </c>
      <c r="G650" t="s">
        <v>96</v>
      </c>
      <c r="H650" s="1">
        <v>44907</v>
      </c>
      <c r="I650">
        <v>950</v>
      </c>
      <c r="J650" t="s">
        <v>5285</v>
      </c>
      <c r="K650" t="s">
        <v>2433</v>
      </c>
      <c r="L650" t="s">
        <v>5286</v>
      </c>
      <c r="M650" t="s">
        <v>5287</v>
      </c>
      <c r="N650" t="s">
        <v>39</v>
      </c>
      <c r="O650">
        <v>5</v>
      </c>
      <c r="P650" t="s">
        <v>40</v>
      </c>
      <c r="Q650" t="s">
        <v>41</v>
      </c>
      <c r="R650" t="s">
        <v>5288</v>
      </c>
      <c r="S650" s="1">
        <v>45500</v>
      </c>
      <c r="T650" t="s">
        <v>103</v>
      </c>
      <c r="U650" t="s">
        <v>5289</v>
      </c>
      <c r="V650" t="s">
        <v>5290</v>
      </c>
      <c r="W650" t="s">
        <v>5291</v>
      </c>
      <c r="X650">
        <v>1463</v>
      </c>
      <c r="Y650">
        <v>3</v>
      </c>
      <c r="Z650">
        <v>1755.6000000000001</v>
      </c>
      <c r="AA650" t="s">
        <v>5287</v>
      </c>
      <c r="AB650" t="s">
        <v>5287</v>
      </c>
      <c r="AC650">
        <v>11</v>
      </c>
      <c r="AE650" t="s">
        <v>37</v>
      </c>
      <c r="AF650" t="s">
        <v>37</v>
      </c>
      <c r="AG650" t="s">
        <v>5287</v>
      </c>
    </row>
    <row r="651" spans="1:33" x14ac:dyDescent="0.3">
      <c r="A651" t="s">
        <v>181</v>
      </c>
      <c r="B651" t="s">
        <v>731</v>
      </c>
      <c r="C651" t="s">
        <v>80</v>
      </c>
      <c r="D651" t="s">
        <v>219</v>
      </c>
      <c r="E651" t="s">
        <v>66</v>
      </c>
      <c r="F651" t="s">
        <v>5292</v>
      </c>
      <c r="G651" t="s">
        <v>33</v>
      </c>
      <c r="H651" s="1">
        <v>45080</v>
      </c>
      <c r="I651">
        <v>1400</v>
      </c>
      <c r="J651" t="s">
        <v>5293</v>
      </c>
      <c r="K651" t="s">
        <v>493</v>
      </c>
      <c r="L651" t="s">
        <v>5294</v>
      </c>
      <c r="M651" t="s">
        <v>5295</v>
      </c>
      <c r="N651" t="s">
        <v>72</v>
      </c>
      <c r="O651">
        <v>6</v>
      </c>
      <c r="P651" t="s">
        <v>40</v>
      </c>
      <c r="Q651" t="s">
        <v>74</v>
      </c>
      <c r="R651" t="s">
        <v>5296</v>
      </c>
      <c r="S651" s="1">
        <v>45425</v>
      </c>
      <c r="T651" t="s">
        <v>129</v>
      </c>
      <c r="U651" t="s">
        <v>5297</v>
      </c>
      <c r="V651" t="s">
        <v>5298</v>
      </c>
      <c r="W651" t="s">
        <v>5299</v>
      </c>
      <c r="X651">
        <v>1146</v>
      </c>
      <c r="Y651">
        <v>3</v>
      </c>
      <c r="Z651">
        <v>1375.2</v>
      </c>
      <c r="AA651" t="s">
        <v>5295</v>
      </c>
      <c r="AB651" t="s">
        <v>5295</v>
      </c>
      <c r="AC651">
        <v>10</v>
      </c>
      <c r="AE651" t="s">
        <v>37</v>
      </c>
      <c r="AF651" t="s">
        <v>37</v>
      </c>
      <c r="AG651" t="s">
        <v>5295</v>
      </c>
    </row>
    <row r="652" spans="1:33" x14ac:dyDescent="0.3">
      <c r="A652" t="s">
        <v>27</v>
      </c>
      <c r="B652" t="s">
        <v>218</v>
      </c>
      <c r="C652" t="s">
        <v>29</v>
      </c>
      <c r="D652" t="s">
        <v>30</v>
      </c>
      <c r="E652" t="s">
        <v>381</v>
      </c>
      <c r="F652" t="s">
        <v>5300</v>
      </c>
      <c r="G652" t="s">
        <v>96</v>
      </c>
      <c r="H652" s="1">
        <v>44396</v>
      </c>
      <c r="I652">
        <v>800</v>
      </c>
      <c r="J652" t="s">
        <v>5301</v>
      </c>
      <c r="K652" t="s">
        <v>978</v>
      </c>
      <c r="L652" t="s">
        <v>5302</v>
      </c>
      <c r="M652" t="s">
        <v>5303</v>
      </c>
      <c r="N652" t="s">
        <v>116</v>
      </c>
      <c r="O652">
        <v>10</v>
      </c>
      <c r="P652" t="s">
        <v>73</v>
      </c>
      <c r="Q652" t="s">
        <v>41</v>
      </c>
      <c r="R652" t="s">
        <v>5304</v>
      </c>
      <c r="S652" s="1">
        <v>45500</v>
      </c>
      <c r="T652" t="s">
        <v>103</v>
      </c>
      <c r="U652" t="s">
        <v>5305</v>
      </c>
      <c r="V652" t="s">
        <v>5306</v>
      </c>
      <c r="W652" t="s">
        <v>2965</v>
      </c>
      <c r="X652">
        <v>1442</v>
      </c>
      <c r="Y652">
        <v>4</v>
      </c>
      <c r="Z652">
        <v>2307.2000000000003</v>
      </c>
      <c r="AA652" t="s">
        <v>5303</v>
      </c>
      <c r="AB652" t="s">
        <v>5303</v>
      </c>
      <c r="AC652">
        <v>10</v>
      </c>
      <c r="AE652" t="s">
        <v>37</v>
      </c>
      <c r="AF652" t="s">
        <v>37</v>
      </c>
      <c r="AG652" t="s">
        <v>5303</v>
      </c>
    </row>
    <row r="653" spans="1:33" x14ac:dyDescent="0.3">
      <c r="A653" t="s">
        <v>107</v>
      </c>
      <c r="B653" t="s">
        <v>946</v>
      </c>
      <c r="C653" t="s">
        <v>49</v>
      </c>
      <c r="D653" t="s">
        <v>241</v>
      </c>
      <c r="E653" t="s">
        <v>501</v>
      </c>
      <c r="F653" t="s">
        <v>5307</v>
      </c>
      <c r="G653" t="s">
        <v>96</v>
      </c>
      <c r="H653" s="1">
        <v>43836</v>
      </c>
      <c r="I653">
        <v>1000</v>
      </c>
      <c r="J653" t="s">
        <v>5308</v>
      </c>
      <c r="K653" t="s">
        <v>835</v>
      </c>
      <c r="L653" t="s">
        <v>5309</v>
      </c>
      <c r="M653" t="s">
        <v>5310</v>
      </c>
      <c r="N653" t="s">
        <v>72</v>
      </c>
      <c r="O653">
        <v>3</v>
      </c>
      <c r="P653" t="s">
        <v>40</v>
      </c>
      <c r="Q653" t="s">
        <v>74</v>
      </c>
      <c r="R653" t="s">
        <v>5311</v>
      </c>
      <c r="S653" s="1">
        <v>45507</v>
      </c>
      <c r="T653" t="s">
        <v>201</v>
      </c>
      <c r="U653" t="s">
        <v>5312</v>
      </c>
      <c r="V653" t="s">
        <v>5313</v>
      </c>
      <c r="W653" t="s">
        <v>5314</v>
      </c>
      <c r="X653">
        <v>1326</v>
      </c>
      <c r="Y653">
        <v>3</v>
      </c>
      <c r="Z653">
        <v>1591.2</v>
      </c>
      <c r="AA653" t="s">
        <v>5310</v>
      </c>
      <c r="AB653" t="s">
        <v>5310</v>
      </c>
      <c r="AC653">
        <v>10</v>
      </c>
      <c r="AE653" t="s">
        <v>37</v>
      </c>
      <c r="AF653" t="s">
        <v>37</v>
      </c>
      <c r="AG653" t="s">
        <v>5310</v>
      </c>
    </row>
    <row r="654" spans="1:33" x14ac:dyDescent="0.3">
      <c r="A654" t="s">
        <v>107</v>
      </c>
      <c r="B654" t="s">
        <v>182</v>
      </c>
      <c r="C654" t="s">
        <v>80</v>
      </c>
      <c r="D654" t="s">
        <v>206</v>
      </c>
      <c r="E654" t="s">
        <v>868</v>
      </c>
      <c r="F654" t="s">
        <v>5315</v>
      </c>
      <c r="G654" t="s">
        <v>96</v>
      </c>
      <c r="H654" s="1">
        <v>44131</v>
      </c>
      <c r="I654">
        <v>950</v>
      </c>
      <c r="J654" t="s">
        <v>5316</v>
      </c>
      <c r="K654" t="s">
        <v>85</v>
      </c>
      <c r="L654" t="s">
        <v>5317</v>
      </c>
      <c r="M654" t="s">
        <v>5318</v>
      </c>
      <c r="N654" t="s">
        <v>116</v>
      </c>
      <c r="O654">
        <v>12</v>
      </c>
      <c r="P654" t="s">
        <v>40</v>
      </c>
      <c r="Q654" t="s">
        <v>101</v>
      </c>
      <c r="R654" t="s">
        <v>5319</v>
      </c>
      <c r="S654" s="1">
        <v>45436</v>
      </c>
      <c r="T654" t="s">
        <v>129</v>
      </c>
      <c r="U654" t="s">
        <v>5320</v>
      </c>
      <c r="V654" t="s">
        <v>5321</v>
      </c>
      <c r="W654" t="s">
        <v>5322</v>
      </c>
      <c r="X654">
        <v>2985</v>
      </c>
      <c r="Y654">
        <v>7</v>
      </c>
      <c r="Z654">
        <v>8358</v>
      </c>
      <c r="AA654" t="s">
        <v>5318</v>
      </c>
      <c r="AB654" t="s">
        <v>5318</v>
      </c>
      <c r="AC654">
        <v>10</v>
      </c>
      <c r="AD654" t="s">
        <v>87</v>
      </c>
      <c r="AF654" t="s">
        <v>87</v>
      </c>
      <c r="AG654" t="s">
        <v>5318</v>
      </c>
    </row>
    <row r="655" spans="1:33" x14ac:dyDescent="0.3">
      <c r="A655" t="s">
        <v>47</v>
      </c>
      <c r="B655" t="s">
        <v>145</v>
      </c>
      <c r="C655" t="s">
        <v>80</v>
      </c>
      <c r="D655" t="s">
        <v>81</v>
      </c>
      <c r="E655" t="s">
        <v>1949</v>
      </c>
      <c r="F655" t="s">
        <v>5323</v>
      </c>
      <c r="G655" t="s">
        <v>96</v>
      </c>
      <c r="H655" s="1">
        <v>44595</v>
      </c>
      <c r="I655">
        <v>1400</v>
      </c>
      <c r="J655" t="s">
        <v>5324</v>
      </c>
      <c r="K655" t="s">
        <v>1368</v>
      </c>
      <c r="L655" t="s">
        <v>5325</v>
      </c>
      <c r="M655" t="s">
        <v>5326</v>
      </c>
      <c r="N655" t="s">
        <v>39</v>
      </c>
      <c r="O655">
        <v>6</v>
      </c>
      <c r="P655" t="s">
        <v>73</v>
      </c>
      <c r="Q655" t="s">
        <v>101</v>
      </c>
      <c r="R655" t="s">
        <v>5327</v>
      </c>
      <c r="S655" s="1">
        <v>45389</v>
      </c>
      <c r="T655" t="s">
        <v>60</v>
      </c>
      <c r="U655" t="s">
        <v>5328</v>
      </c>
      <c r="V655" t="s">
        <v>5329</v>
      </c>
      <c r="W655" t="s">
        <v>180</v>
      </c>
      <c r="X655">
        <v>2023</v>
      </c>
      <c r="Y655">
        <v>8</v>
      </c>
      <c r="Z655">
        <v>6473.6</v>
      </c>
      <c r="AA655" t="s">
        <v>5326</v>
      </c>
      <c r="AB655" t="s">
        <v>5326</v>
      </c>
      <c r="AC655">
        <v>10</v>
      </c>
      <c r="AD655" t="s">
        <v>87</v>
      </c>
      <c r="AF655" t="s">
        <v>87</v>
      </c>
      <c r="AG655" t="s">
        <v>5326</v>
      </c>
    </row>
    <row r="656" spans="1:33" x14ac:dyDescent="0.3">
      <c r="A656" t="s">
        <v>93</v>
      </c>
      <c r="B656" t="s">
        <v>1128</v>
      </c>
      <c r="C656" t="s">
        <v>80</v>
      </c>
      <c r="D656" t="s">
        <v>677</v>
      </c>
      <c r="E656" t="s">
        <v>540</v>
      </c>
      <c r="F656" t="s">
        <v>5330</v>
      </c>
      <c r="G656" t="s">
        <v>33</v>
      </c>
      <c r="H656" s="1">
        <v>44912</v>
      </c>
      <c r="I656">
        <v>1000</v>
      </c>
      <c r="J656" t="s">
        <v>5331</v>
      </c>
      <c r="K656" t="s">
        <v>161</v>
      </c>
      <c r="L656" t="s">
        <v>5332</v>
      </c>
      <c r="M656" t="s">
        <v>5333</v>
      </c>
      <c r="N656" t="s">
        <v>72</v>
      </c>
      <c r="O656">
        <v>16</v>
      </c>
      <c r="P656" t="s">
        <v>40</v>
      </c>
      <c r="Q656" t="s">
        <v>41</v>
      </c>
      <c r="R656" t="s">
        <v>5334</v>
      </c>
      <c r="S656" s="1">
        <v>45482</v>
      </c>
      <c r="T656" t="s">
        <v>103</v>
      </c>
      <c r="U656" t="s">
        <v>5335</v>
      </c>
      <c r="V656" t="s">
        <v>5336</v>
      </c>
      <c r="W656" t="s">
        <v>911</v>
      </c>
      <c r="X656">
        <v>2043</v>
      </c>
      <c r="Y656">
        <v>7</v>
      </c>
      <c r="Z656">
        <v>5720.4000000000015</v>
      </c>
      <c r="AA656" t="s">
        <v>5333</v>
      </c>
      <c r="AB656" t="s">
        <v>5333</v>
      </c>
      <c r="AC656">
        <v>10</v>
      </c>
      <c r="AE656" t="s">
        <v>37</v>
      </c>
      <c r="AF656" t="s">
        <v>37</v>
      </c>
      <c r="AG656" t="s">
        <v>5333</v>
      </c>
    </row>
    <row r="657" spans="1:33" x14ac:dyDescent="0.3">
      <c r="A657" t="s">
        <v>47</v>
      </c>
      <c r="B657" t="s">
        <v>229</v>
      </c>
      <c r="C657" t="s">
        <v>80</v>
      </c>
      <c r="D657" t="s">
        <v>241</v>
      </c>
      <c r="E657" t="s">
        <v>441</v>
      </c>
      <c r="F657" t="s">
        <v>5337</v>
      </c>
      <c r="G657" t="s">
        <v>96</v>
      </c>
      <c r="H657" s="1">
        <v>45546</v>
      </c>
      <c r="I657">
        <v>1100</v>
      </c>
      <c r="J657" t="s">
        <v>5338</v>
      </c>
      <c r="K657" t="s">
        <v>361</v>
      </c>
      <c r="L657" t="s">
        <v>5339</v>
      </c>
      <c r="M657" t="s">
        <v>5340</v>
      </c>
      <c r="N657" t="s">
        <v>116</v>
      </c>
      <c r="O657">
        <v>5</v>
      </c>
      <c r="P657" t="s">
        <v>73</v>
      </c>
      <c r="Q657" t="s">
        <v>58</v>
      </c>
      <c r="R657" t="s">
        <v>5341</v>
      </c>
      <c r="S657" s="1">
        <v>45465</v>
      </c>
      <c r="T657" t="s">
        <v>43</v>
      </c>
      <c r="U657" t="s">
        <v>5342</v>
      </c>
      <c r="V657" t="s">
        <v>5343</v>
      </c>
      <c r="W657" t="s">
        <v>4169</v>
      </c>
      <c r="X657">
        <v>2959</v>
      </c>
      <c r="Y657">
        <v>2</v>
      </c>
      <c r="Z657">
        <v>2367.2000000000003</v>
      </c>
      <c r="AA657" t="s">
        <v>5340</v>
      </c>
      <c r="AB657" t="s">
        <v>5340</v>
      </c>
      <c r="AC657">
        <v>10</v>
      </c>
      <c r="AD657" t="s">
        <v>87</v>
      </c>
      <c r="AF657" t="s">
        <v>87</v>
      </c>
      <c r="AG657" t="s">
        <v>5340</v>
      </c>
    </row>
    <row r="658" spans="1:33" x14ac:dyDescent="0.3">
      <c r="A658" t="s">
        <v>133</v>
      </c>
      <c r="B658" t="s">
        <v>182</v>
      </c>
      <c r="C658" t="s">
        <v>29</v>
      </c>
      <c r="D658" t="s">
        <v>370</v>
      </c>
      <c r="E658" t="s">
        <v>421</v>
      </c>
      <c r="F658" t="s">
        <v>5344</v>
      </c>
      <c r="G658" t="s">
        <v>33</v>
      </c>
      <c r="H658" s="1">
        <v>44871</v>
      </c>
      <c r="I658">
        <v>1300</v>
      </c>
      <c r="J658" t="s">
        <v>5345</v>
      </c>
      <c r="K658" t="s">
        <v>879</v>
      </c>
      <c r="L658" t="s">
        <v>5346</v>
      </c>
      <c r="M658" t="s">
        <v>5347</v>
      </c>
      <c r="N658" t="s">
        <v>116</v>
      </c>
      <c r="O658">
        <v>6</v>
      </c>
      <c r="P658" t="s">
        <v>73</v>
      </c>
      <c r="Q658" t="s">
        <v>58</v>
      </c>
      <c r="R658" t="s">
        <v>5348</v>
      </c>
      <c r="S658" s="1">
        <v>45532</v>
      </c>
      <c r="T658" t="s">
        <v>201</v>
      </c>
      <c r="U658" t="s">
        <v>5349</v>
      </c>
      <c r="V658" t="s">
        <v>5350</v>
      </c>
      <c r="W658" t="s">
        <v>5351</v>
      </c>
      <c r="X658">
        <v>2173</v>
      </c>
      <c r="Y658">
        <v>7</v>
      </c>
      <c r="Z658">
        <v>6084.4000000000015</v>
      </c>
      <c r="AA658" t="s">
        <v>5347</v>
      </c>
      <c r="AB658" t="s">
        <v>5347</v>
      </c>
      <c r="AC658">
        <v>11</v>
      </c>
      <c r="AE658" t="s">
        <v>37</v>
      </c>
      <c r="AF658" t="s">
        <v>37</v>
      </c>
      <c r="AG658" t="s">
        <v>5347</v>
      </c>
    </row>
    <row r="659" spans="1:33" x14ac:dyDescent="0.3">
      <c r="A659" t="s">
        <v>47</v>
      </c>
      <c r="B659" t="s">
        <v>500</v>
      </c>
      <c r="C659" t="s">
        <v>29</v>
      </c>
      <c r="D659" t="s">
        <v>146</v>
      </c>
      <c r="E659" t="s">
        <v>511</v>
      </c>
      <c r="F659" t="s">
        <v>2090</v>
      </c>
      <c r="G659" t="s">
        <v>33</v>
      </c>
      <c r="H659" s="1">
        <v>44749</v>
      </c>
      <c r="I659">
        <v>1200</v>
      </c>
      <c r="J659" t="s">
        <v>5352</v>
      </c>
      <c r="K659" t="s">
        <v>1686</v>
      </c>
      <c r="L659" t="s">
        <v>5353</v>
      </c>
      <c r="M659" t="s">
        <v>5354</v>
      </c>
      <c r="N659" t="s">
        <v>72</v>
      </c>
      <c r="O659">
        <v>15</v>
      </c>
      <c r="P659" t="s">
        <v>40</v>
      </c>
      <c r="Q659" t="s">
        <v>41</v>
      </c>
      <c r="R659" t="s">
        <v>5355</v>
      </c>
      <c r="S659" s="1">
        <v>45321</v>
      </c>
      <c r="T659" t="s">
        <v>141</v>
      </c>
      <c r="U659" t="s">
        <v>5356</v>
      </c>
      <c r="V659" t="s">
        <v>5357</v>
      </c>
      <c r="W659" t="s">
        <v>3563</v>
      </c>
      <c r="X659">
        <v>2608</v>
      </c>
      <c r="Y659">
        <v>7</v>
      </c>
      <c r="Z659">
        <v>7302.4000000000015</v>
      </c>
      <c r="AA659" t="s">
        <v>5354</v>
      </c>
      <c r="AB659" t="s">
        <v>5354</v>
      </c>
      <c r="AC659">
        <v>10</v>
      </c>
      <c r="AE659" t="s">
        <v>37</v>
      </c>
      <c r="AF659" t="s">
        <v>37</v>
      </c>
      <c r="AG659" t="s">
        <v>5354</v>
      </c>
    </row>
    <row r="660" spans="1:33" x14ac:dyDescent="0.3">
      <c r="A660" t="s">
        <v>336</v>
      </c>
      <c r="B660" t="s">
        <v>450</v>
      </c>
      <c r="C660" t="s">
        <v>80</v>
      </c>
      <c r="D660" t="s">
        <v>81</v>
      </c>
      <c r="E660" t="s">
        <v>194</v>
      </c>
      <c r="F660" t="s">
        <v>5358</v>
      </c>
      <c r="G660" t="s">
        <v>33</v>
      </c>
      <c r="H660" s="1">
        <v>45069</v>
      </c>
      <c r="I660">
        <v>1000</v>
      </c>
      <c r="J660" t="s">
        <v>5359</v>
      </c>
      <c r="K660" t="s">
        <v>2286</v>
      </c>
      <c r="L660" t="s">
        <v>5360</v>
      </c>
      <c r="M660" t="s">
        <v>5361</v>
      </c>
      <c r="N660" t="s">
        <v>57</v>
      </c>
      <c r="O660">
        <v>16</v>
      </c>
      <c r="P660" t="s">
        <v>40</v>
      </c>
      <c r="Q660" t="s">
        <v>41</v>
      </c>
      <c r="R660" t="s">
        <v>5362</v>
      </c>
      <c r="S660" s="1">
        <v>45586</v>
      </c>
      <c r="T660" t="s">
        <v>177</v>
      </c>
      <c r="U660" t="s">
        <v>5363</v>
      </c>
      <c r="V660" t="s">
        <v>5364</v>
      </c>
      <c r="W660" t="s">
        <v>5365</v>
      </c>
      <c r="X660">
        <v>1477</v>
      </c>
      <c r="Y660">
        <v>7</v>
      </c>
      <c r="Z660">
        <v>4135.6000000000004</v>
      </c>
      <c r="AA660" t="s">
        <v>5361</v>
      </c>
      <c r="AB660" t="s">
        <v>5361</v>
      </c>
      <c r="AC660">
        <v>10</v>
      </c>
      <c r="AD660" t="s">
        <v>87</v>
      </c>
      <c r="AF660" t="s">
        <v>87</v>
      </c>
      <c r="AG660" t="s">
        <v>5361</v>
      </c>
    </row>
    <row r="661" spans="1:33" x14ac:dyDescent="0.3">
      <c r="A661" t="s">
        <v>93</v>
      </c>
      <c r="B661" t="s">
        <v>262</v>
      </c>
      <c r="C661" t="s">
        <v>29</v>
      </c>
      <c r="D661" t="s">
        <v>241</v>
      </c>
      <c r="E661" t="s">
        <v>596</v>
      </c>
      <c r="F661" t="s">
        <v>5366</v>
      </c>
      <c r="G661" t="s">
        <v>96</v>
      </c>
      <c r="H661" s="1">
        <v>44470</v>
      </c>
      <c r="I661">
        <v>1400</v>
      </c>
      <c r="J661" t="s">
        <v>5367</v>
      </c>
      <c r="K661" t="s">
        <v>1368</v>
      </c>
      <c r="L661" t="s">
        <v>5368</v>
      </c>
      <c r="M661" t="s">
        <v>5369</v>
      </c>
      <c r="N661" t="s">
        <v>116</v>
      </c>
      <c r="O661">
        <v>11</v>
      </c>
      <c r="P661" t="s">
        <v>40</v>
      </c>
      <c r="Q661" t="s">
        <v>101</v>
      </c>
      <c r="R661" t="s">
        <v>5370</v>
      </c>
      <c r="S661" s="1">
        <v>45327</v>
      </c>
      <c r="T661" t="s">
        <v>321</v>
      </c>
      <c r="U661" t="s">
        <v>5371</v>
      </c>
      <c r="V661" t="s">
        <v>5372</v>
      </c>
      <c r="W661" t="s">
        <v>5373</v>
      </c>
      <c r="X661">
        <v>2171</v>
      </c>
      <c r="Y661">
        <v>3</v>
      </c>
      <c r="Z661">
        <v>2605.2000000000003</v>
      </c>
      <c r="AA661" t="s">
        <v>5369</v>
      </c>
      <c r="AB661" t="s">
        <v>5369</v>
      </c>
      <c r="AC661">
        <v>10</v>
      </c>
      <c r="AD661" t="s">
        <v>87</v>
      </c>
      <c r="AF661" t="s">
        <v>87</v>
      </c>
      <c r="AG661" t="s">
        <v>5369</v>
      </c>
    </row>
    <row r="662" spans="1:33" x14ac:dyDescent="0.3">
      <c r="A662" t="s">
        <v>121</v>
      </c>
      <c r="B662" t="s">
        <v>1023</v>
      </c>
      <c r="C662" t="s">
        <v>29</v>
      </c>
      <c r="D662" t="s">
        <v>206</v>
      </c>
      <c r="E662" t="s">
        <v>401</v>
      </c>
      <c r="F662" t="s">
        <v>5374</v>
      </c>
      <c r="G662" t="s">
        <v>33</v>
      </c>
      <c r="H662" s="1">
        <v>44031</v>
      </c>
      <c r="I662">
        <v>950</v>
      </c>
      <c r="J662" t="s">
        <v>5375</v>
      </c>
      <c r="K662" t="s">
        <v>329</v>
      </c>
      <c r="L662" t="s">
        <v>5376</v>
      </c>
      <c r="M662" t="s">
        <v>5377</v>
      </c>
      <c r="N662" t="s">
        <v>116</v>
      </c>
      <c r="O662">
        <v>16</v>
      </c>
      <c r="P662" t="s">
        <v>40</v>
      </c>
      <c r="Q662" t="s">
        <v>58</v>
      </c>
      <c r="R662" t="s">
        <v>5378</v>
      </c>
      <c r="S662" s="1">
        <v>45302</v>
      </c>
      <c r="T662" t="s">
        <v>141</v>
      </c>
      <c r="U662" t="s">
        <v>5379</v>
      </c>
      <c r="V662" t="s">
        <v>5380</v>
      </c>
      <c r="W662" t="s">
        <v>5381</v>
      </c>
      <c r="X662">
        <v>534</v>
      </c>
      <c r="Y662">
        <v>2</v>
      </c>
      <c r="Z662">
        <v>427.20000000000005</v>
      </c>
      <c r="AA662" t="s">
        <v>5377</v>
      </c>
      <c r="AB662" t="s">
        <v>5377</v>
      </c>
      <c r="AC662">
        <v>10</v>
      </c>
      <c r="AE662" t="s">
        <v>37</v>
      </c>
      <c r="AF662" t="s">
        <v>37</v>
      </c>
      <c r="AG662" t="s">
        <v>5377</v>
      </c>
    </row>
    <row r="663" spans="1:33" x14ac:dyDescent="0.3">
      <c r="A663" t="s">
        <v>107</v>
      </c>
      <c r="B663" t="s">
        <v>450</v>
      </c>
      <c r="C663" t="s">
        <v>29</v>
      </c>
      <c r="D663" t="s">
        <v>206</v>
      </c>
      <c r="E663" t="s">
        <v>1092</v>
      </c>
      <c r="F663" t="s">
        <v>5382</v>
      </c>
      <c r="G663" t="s">
        <v>96</v>
      </c>
      <c r="H663" s="1">
        <v>45614</v>
      </c>
      <c r="I663">
        <v>1000</v>
      </c>
      <c r="J663" t="s">
        <v>5383</v>
      </c>
      <c r="K663" t="s">
        <v>137</v>
      </c>
      <c r="L663" t="s">
        <v>5384</v>
      </c>
      <c r="M663" t="s">
        <v>5385</v>
      </c>
      <c r="N663" t="s">
        <v>72</v>
      </c>
      <c r="O663">
        <v>16</v>
      </c>
      <c r="P663" t="s">
        <v>73</v>
      </c>
      <c r="Q663" t="s">
        <v>101</v>
      </c>
      <c r="R663" t="s">
        <v>5386</v>
      </c>
      <c r="S663" s="1">
        <v>45535</v>
      </c>
      <c r="T663" t="s">
        <v>201</v>
      </c>
      <c r="U663" t="s">
        <v>5387</v>
      </c>
      <c r="V663" t="s">
        <v>5388</v>
      </c>
      <c r="W663" t="s">
        <v>3555</v>
      </c>
      <c r="X663">
        <v>2715</v>
      </c>
      <c r="Y663">
        <v>3</v>
      </c>
      <c r="Z663">
        <v>3258</v>
      </c>
      <c r="AA663" t="s">
        <v>5385</v>
      </c>
      <c r="AB663" t="s">
        <v>5385</v>
      </c>
      <c r="AC663">
        <v>10</v>
      </c>
      <c r="AE663" t="s">
        <v>37</v>
      </c>
      <c r="AF663" t="s">
        <v>37</v>
      </c>
      <c r="AG663" t="s">
        <v>5385</v>
      </c>
    </row>
    <row r="664" spans="1:33" x14ac:dyDescent="0.3">
      <c r="A664" t="s">
        <v>121</v>
      </c>
      <c r="B664" t="s">
        <v>650</v>
      </c>
      <c r="C664" t="s">
        <v>29</v>
      </c>
      <c r="D664" t="s">
        <v>219</v>
      </c>
      <c r="E664" t="s">
        <v>868</v>
      </c>
      <c r="F664" t="s">
        <v>5389</v>
      </c>
      <c r="G664" t="s">
        <v>96</v>
      </c>
      <c r="H664" s="1">
        <v>43994</v>
      </c>
      <c r="I664">
        <v>950</v>
      </c>
      <c r="J664" t="s">
        <v>5390</v>
      </c>
      <c r="K664" t="s">
        <v>1260</v>
      </c>
      <c r="L664" t="s">
        <v>5391</v>
      </c>
      <c r="M664" t="s">
        <v>5392</v>
      </c>
      <c r="N664" t="s">
        <v>72</v>
      </c>
      <c r="O664">
        <v>6</v>
      </c>
      <c r="P664" t="s">
        <v>73</v>
      </c>
      <c r="Q664" t="s">
        <v>41</v>
      </c>
      <c r="R664" t="s">
        <v>5393</v>
      </c>
      <c r="S664" s="1">
        <v>45605</v>
      </c>
      <c r="T664" t="s">
        <v>165</v>
      </c>
      <c r="U664" t="s">
        <v>5394</v>
      </c>
      <c r="V664" t="s">
        <v>5395</v>
      </c>
      <c r="W664" t="s">
        <v>5396</v>
      </c>
      <c r="X664">
        <v>2849</v>
      </c>
      <c r="Y664">
        <v>8</v>
      </c>
      <c r="Z664">
        <v>9116.8000000000011</v>
      </c>
      <c r="AA664" t="s">
        <v>5392</v>
      </c>
      <c r="AB664" t="s">
        <v>5392</v>
      </c>
      <c r="AC664">
        <v>10</v>
      </c>
      <c r="AE664" t="s">
        <v>37</v>
      </c>
      <c r="AF664" t="s">
        <v>37</v>
      </c>
      <c r="AG664" t="s">
        <v>5392</v>
      </c>
    </row>
    <row r="665" spans="1:33" x14ac:dyDescent="0.3">
      <c r="A665" t="s">
        <v>27</v>
      </c>
      <c r="B665" t="s">
        <v>411</v>
      </c>
      <c r="C665" t="s">
        <v>49</v>
      </c>
      <c r="D665" t="s">
        <v>30</v>
      </c>
      <c r="E665" t="s">
        <v>1724</v>
      </c>
      <c r="F665" t="s">
        <v>5397</v>
      </c>
      <c r="G665" t="s">
        <v>33</v>
      </c>
      <c r="H665" s="1">
        <v>45314</v>
      </c>
      <c r="I665">
        <v>1100</v>
      </c>
      <c r="J665" t="s">
        <v>5398</v>
      </c>
      <c r="K665" t="s">
        <v>317</v>
      </c>
      <c r="L665" t="s">
        <v>5399</v>
      </c>
      <c r="M665" t="s">
        <v>5400</v>
      </c>
      <c r="N665" t="s">
        <v>72</v>
      </c>
      <c r="O665">
        <v>17</v>
      </c>
      <c r="P665" t="s">
        <v>73</v>
      </c>
      <c r="Q665" t="s">
        <v>101</v>
      </c>
      <c r="R665" t="s">
        <v>5401</v>
      </c>
      <c r="S665" s="1">
        <v>45295</v>
      </c>
      <c r="T665" t="s">
        <v>141</v>
      </c>
      <c r="U665" t="s">
        <v>5402</v>
      </c>
      <c r="V665" t="s">
        <v>5403</v>
      </c>
      <c r="W665" t="s">
        <v>5404</v>
      </c>
      <c r="X665">
        <v>2392</v>
      </c>
      <c r="Y665">
        <v>6</v>
      </c>
      <c r="Z665">
        <v>5740.8</v>
      </c>
      <c r="AA665" t="s">
        <v>5400</v>
      </c>
      <c r="AB665" t="s">
        <v>5400</v>
      </c>
      <c r="AC665">
        <v>10</v>
      </c>
      <c r="AE665" t="s">
        <v>37</v>
      </c>
      <c r="AF665" t="s">
        <v>37</v>
      </c>
      <c r="AG665" t="s">
        <v>5400</v>
      </c>
    </row>
    <row r="666" spans="1:33" x14ac:dyDescent="0.3">
      <c r="A666" t="s">
        <v>336</v>
      </c>
      <c r="B666" t="s">
        <v>145</v>
      </c>
      <c r="C666" t="s">
        <v>49</v>
      </c>
      <c r="D666" t="s">
        <v>370</v>
      </c>
      <c r="E666" t="s">
        <v>1225</v>
      </c>
      <c r="F666" t="s">
        <v>5405</v>
      </c>
      <c r="G666" t="s">
        <v>96</v>
      </c>
      <c r="H666" s="1">
        <v>44367</v>
      </c>
      <c r="I666">
        <v>1000</v>
      </c>
      <c r="J666" t="s">
        <v>5406</v>
      </c>
      <c r="K666" t="s">
        <v>1319</v>
      </c>
      <c r="L666" t="s">
        <v>5407</v>
      </c>
      <c r="M666" t="s">
        <v>5408</v>
      </c>
      <c r="N666" t="s">
        <v>57</v>
      </c>
      <c r="O666">
        <v>6</v>
      </c>
      <c r="P666" t="s">
        <v>73</v>
      </c>
      <c r="Q666" t="s">
        <v>41</v>
      </c>
      <c r="R666" t="s">
        <v>5409</v>
      </c>
      <c r="S666" s="1">
        <v>45552</v>
      </c>
      <c r="T666" t="s">
        <v>214</v>
      </c>
      <c r="U666" t="s">
        <v>5410</v>
      </c>
      <c r="V666" t="s">
        <v>5411</v>
      </c>
      <c r="W666" t="s">
        <v>5412</v>
      </c>
      <c r="X666">
        <v>2272</v>
      </c>
      <c r="Y666">
        <v>3</v>
      </c>
      <c r="Z666">
        <v>2726.4</v>
      </c>
      <c r="AA666" t="s">
        <v>5408</v>
      </c>
      <c r="AB666" t="s">
        <v>5408</v>
      </c>
      <c r="AC666">
        <v>11</v>
      </c>
      <c r="AE666" t="s">
        <v>37</v>
      </c>
      <c r="AF666" t="s">
        <v>37</v>
      </c>
      <c r="AG666" t="s">
        <v>5408</v>
      </c>
    </row>
    <row r="667" spans="1:33" x14ac:dyDescent="0.3">
      <c r="A667" t="s">
        <v>107</v>
      </c>
      <c r="B667" t="s">
        <v>145</v>
      </c>
      <c r="C667" t="s">
        <v>29</v>
      </c>
      <c r="D667" t="s">
        <v>146</v>
      </c>
      <c r="E667" t="s">
        <v>1092</v>
      </c>
      <c r="F667" t="s">
        <v>5413</v>
      </c>
      <c r="G667" t="s">
        <v>96</v>
      </c>
      <c r="H667" s="1">
        <v>45078</v>
      </c>
      <c r="I667">
        <v>1100</v>
      </c>
      <c r="J667" t="s">
        <v>5414</v>
      </c>
      <c r="K667" t="s">
        <v>286</v>
      </c>
      <c r="L667" t="s">
        <v>5415</v>
      </c>
      <c r="M667" t="s">
        <v>5416</v>
      </c>
      <c r="N667" t="s">
        <v>57</v>
      </c>
      <c r="O667">
        <v>8</v>
      </c>
      <c r="P667" t="s">
        <v>73</v>
      </c>
      <c r="Q667" t="s">
        <v>41</v>
      </c>
      <c r="R667" t="s">
        <v>5417</v>
      </c>
      <c r="S667" s="1">
        <v>45371</v>
      </c>
      <c r="T667" t="s">
        <v>258</v>
      </c>
      <c r="U667" t="s">
        <v>5418</v>
      </c>
      <c r="V667" t="s">
        <v>5419</v>
      </c>
      <c r="W667" t="s">
        <v>3810</v>
      </c>
      <c r="X667">
        <v>2828</v>
      </c>
      <c r="Y667">
        <v>2</v>
      </c>
      <c r="Z667">
        <v>2262.4</v>
      </c>
      <c r="AA667" t="s">
        <v>5416</v>
      </c>
      <c r="AB667" t="s">
        <v>5416</v>
      </c>
      <c r="AC667">
        <v>10</v>
      </c>
      <c r="AE667" t="s">
        <v>37</v>
      </c>
      <c r="AF667" t="s">
        <v>37</v>
      </c>
      <c r="AG667" t="s">
        <v>5416</v>
      </c>
    </row>
    <row r="668" spans="1:33" x14ac:dyDescent="0.3">
      <c r="A668" t="s">
        <v>47</v>
      </c>
      <c r="B668" t="s">
        <v>470</v>
      </c>
      <c r="C668" t="s">
        <v>49</v>
      </c>
      <c r="D668" t="s">
        <v>677</v>
      </c>
      <c r="E668" t="s">
        <v>1949</v>
      </c>
      <c r="F668" t="s">
        <v>5420</v>
      </c>
      <c r="G668" t="s">
        <v>96</v>
      </c>
      <c r="H668" s="1">
        <v>44604</v>
      </c>
      <c r="I668">
        <v>1200</v>
      </c>
      <c r="J668" t="s">
        <v>5421</v>
      </c>
      <c r="K668" t="s">
        <v>1319</v>
      </c>
      <c r="L668" t="s">
        <v>5422</v>
      </c>
      <c r="M668" t="s">
        <v>5423</v>
      </c>
      <c r="N668" t="s">
        <v>39</v>
      </c>
      <c r="O668">
        <v>5</v>
      </c>
      <c r="P668" t="s">
        <v>73</v>
      </c>
      <c r="Q668" t="s">
        <v>41</v>
      </c>
      <c r="R668" t="s">
        <v>5424</v>
      </c>
      <c r="S668" s="1">
        <v>45534</v>
      </c>
      <c r="T668" t="s">
        <v>201</v>
      </c>
      <c r="U668" t="s">
        <v>5425</v>
      </c>
      <c r="V668" t="s">
        <v>5426</v>
      </c>
      <c r="W668" t="s">
        <v>1316</v>
      </c>
      <c r="X668">
        <v>2815</v>
      </c>
      <c r="Y668">
        <v>3</v>
      </c>
      <c r="Z668">
        <v>3378</v>
      </c>
      <c r="AA668" t="s">
        <v>5423</v>
      </c>
      <c r="AB668" t="s">
        <v>5423</v>
      </c>
      <c r="AC668">
        <v>10</v>
      </c>
      <c r="AD668" t="s">
        <v>87</v>
      </c>
      <c r="AF668" t="s">
        <v>87</v>
      </c>
      <c r="AG668" t="s">
        <v>5423</v>
      </c>
    </row>
    <row r="669" spans="1:33" x14ac:dyDescent="0.3">
      <c r="A669" t="s">
        <v>47</v>
      </c>
      <c r="B669" t="s">
        <v>108</v>
      </c>
      <c r="C669" t="s">
        <v>29</v>
      </c>
      <c r="D669" t="s">
        <v>109</v>
      </c>
      <c r="E669" t="s">
        <v>1049</v>
      </c>
      <c r="F669" t="s">
        <v>5427</v>
      </c>
      <c r="G669" t="s">
        <v>96</v>
      </c>
      <c r="H669" s="1">
        <v>44664</v>
      </c>
      <c r="I669">
        <v>1200</v>
      </c>
      <c r="J669" t="s">
        <v>5428</v>
      </c>
      <c r="K669" t="s">
        <v>1511</v>
      </c>
      <c r="L669" t="s">
        <v>5429</v>
      </c>
      <c r="M669" t="s">
        <v>5430</v>
      </c>
      <c r="N669" t="s">
        <v>39</v>
      </c>
      <c r="O669">
        <v>14</v>
      </c>
      <c r="P669" t="s">
        <v>40</v>
      </c>
      <c r="Q669" t="s">
        <v>74</v>
      </c>
      <c r="R669" t="s">
        <v>5431</v>
      </c>
      <c r="S669" s="1">
        <v>45586</v>
      </c>
      <c r="T669" t="s">
        <v>177</v>
      </c>
      <c r="U669" t="s">
        <v>5432</v>
      </c>
      <c r="V669" t="s">
        <v>5433</v>
      </c>
      <c r="W669" t="s">
        <v>5434</v>
      </c>
      <c r="X669">
        <v>1648</v>
      </c>
      <c r="Y669">
        <v>4</v>
      </c>
      <c r="Z669">
        <v>2636.8</v>
      </c>
      <c r="AA669" t="s">
        <v>5430</v>
      </c>
      <c r="AB669" t="s">
        <v>5430</v>
      </c>
      <c r="AC669">
        <v>10</v>
      </c>
      <c r="AD669" t="s">
        <v>87</v>
      </c>
      <c r="AF669" t="s">
        <v>87</v>
      </c>
      <c r="AG669" t="s">
        <v>5430</v>
      </c>
    </row>
    <row r="670" spans="1:33" x14ac:dyDescent="0.3">
      <c r="A670" t="s">
        <v>93</v>
      </c>
      <c r="B670" t="s">
        <v>28</v>
      </c>
      <c r="C670" t="s">
        <v>49</v>
      </c>
      <c r="D670" t="s">
        <v>677</v>
      </c>
      <c r="E670" t="s">
        <v>549</v>
      </c>
      <c r="F670" t="s">
        <v>5435</v>
      </c>
      <c r="G670" t="s">
        <v>96</v>
      </c>
      <c r="H670" s="1">
        <v>44755</v>
      </c>
      <c r="I670">
        <v>1100</v>
      </c>
      <c r="J670" t="s">
        <v>5436</v>
      </c>
      <c r="K670" t="s">
        <v>404</v>
      </c>
      <c r="L670" t="s">
        <v>5437</v>
      </c>
      <c r="M670" t="s">
        <v>5438</v>
      </c>
      <c r="N670" t="s">
        <v>116</v>
      </c>
      <c r="O670">
        <v>12</v>
      </c>
      <c r="P670" t="s">
        <v>73</v>
      </c>
      <c r="Q670" t="s">
        <v>74</v>
      </c>
      <c r="R670" t="s">
        <v>5439</v>
      </c>
      <c r="S670" s="1">
        <v>45608</v>
      </c>
      <c r="T670" t="s">
        <v>165</v>
      </c>
      <c r="U670" t="s">
        <v>5440</v>
      </c>
      <c r="V670" t="s">
        <v>5441</v>
      </c>
      <c r="W670" t="s">
        <v>5442</v>
      </c>
      <c r="X670">
        <v>2654</v>
      </c>
      <c r="Y670">
        <v>6</v>
      </c>
      <c r="Z670">
        <v>6369.6</v>
      </c>
      <c r="AA670" t="s">
        <v>5438</v>
      </c>
      <c r="AB670" t="s">
        <v>5438</v>
      </c>
      <c r="AC670">
        <v>10</v>
      </c>
      <c r="AD670" t="s">
        <v>87</v>
      </c>
      <c r="AF670" t="s">
        <v>87</v>
      </c>
      <c r="AG670" t="s">
        <v>5438</v>
      </c>
    </row>
    <row r="671" spans="1:33" x14ac:dyDescent="0.3">
      <c r="A671" t="s">
        <v>121</v>
      </c>
      <c r="B671" t="s">
        <v>450</v>
      </c>
      <c r="C671" t="s">
        <v>80</v>
      </c>
      <c r="D671" t="s">
        <v>206</v>
      </c>
      <c r="E671" t="s">
        <v>1543</v>
      </c>
      <c r="F671" t="s">
        <v>5443</v>
      </c>
      <c r="G671" t="s">
        <v>33</v>
      </c>
      <c r="H671" s="1">
        <v>45283</v>
      </c>
      <c r="I671">
        <v>1000</v>
      </c>
      <c r="J671" t="s">
        <v>5444</v>
      </c>
      <c r="K671" t="s">
        <v>670</v>
      </c>
      <c r="L671" t="s">
        <v>5445</v>
      </c>
      <c r="M671" t="s">
        <v>5446</v>
      </c>
      <c r="N671" t="s">
        <v>116</v>
      </c>
      <c r="O671">
        <v>11</v>
      </c>
      <c r="P671" t="s">
        <v>73</v>
      </c>
      <c r="Q671" t="s">
        <v>101</v>
      </c>
      <c r="R671" t="s">
        <v>5447</v>
      </c>
      <c r="S671" s="1">
        <v>45582</v>
      </c>
      <c r="T671" t="s">
        <v>177</v>
      </c>
      <c r="U671" t="s">
        <v>5448</v>
      </c>
      <c r="V671" t="s">
        <v>5449</v>
      </c>
      <c r="W671" t="s">
        <v>2554</v>
      </c>
      <c r="X671">
        <v>848</v>
      </c>
      <c r="Y671">
        <v>3</v>
      </c>
      <c r="Z671">
        <v>1017.6</v>
      </c>
      <c r="AA671" t="s">
        <v>5446</v>
      </c>
      <c r="AB671" t="s">
        <v>5446</v>
      </c>
      <c r="AC671">
        <v>10</v>
      </c>
      <c r="AD671" t="s">
        <v>87</v>
      </c>
      <c r="AF671" t="s">
        <v>87</v>
      </c>
      <c r="AG671" t="s">
        <v>5446</v>
      </c>
    </row>
    <row r="672" spans="1:33" x14ac:dyDescent="0.3">
      <c r="A672" t="s">
        <v>121</v>
      </c>
      <c r="B672" t="s">
        <v>1023</v>
      </c>
      <c r="C672" t="s">
        <v>29</v>
      </c>
      <c r="D672" t="s">
        <v>30</v>
      </c>
      <c r="E672" t="s">
        <v>3439</v>
      </c>
      <c r="F672" t="s">
        <v>5450</v>
      </c>
      <c r="G672" t="s">
        <v>33</v>
      </c>
      <c r="H672" s="1">
        <v>44125</v>
      </c>
      <c r="I672">
        <v>950</v>
      </c>
      <c r="J672" t="s">
        <v>5451</v>
      </c>
      <c r="K672" t="s">
        <v>254</v>
      </c>
      <c r="L672" t="s">
        <v>5452</v>
      </c>
      <c r="M672" t="s">
        <v>5453</v>
      </c>
      <c r="N672" t="s">
        <v>39</v>
      </c>
      <c r="O672">
        <v>10</v>
      </c>
      <c r="P672" t="s">
        <v>40</v>
      </c>
      <c r="Q672" t="s">
        <v>41</v>
      </c>
      <c r="R672" t="s">
        <v>5454</v>
      </c>
      <c r="S672" s="1">
        <v>45295</v>
      </c>
      <c r="T672" t="s">
        <v>141</v>
      </c>
      <c r="U672" t="s">
        <v>5455</v>
      </c>
      <c r="V672" t="s">
        <v>5456</v>
      </c>
      <c r="W672" t="s">
        <v>5457</v>
      </c>
      <c r="X672">
        <v>813</v>
      </c>
      <c r="Y672">
        <v>7</v>
      </c>
      <c r="Z672">
        <v>2276.4</v>
      </c>
      <c r="AA672" t="s">
        <v>5453</v>
      </c>
      <c r="AB672" t="s">
        <v>5453</v>
      </c>
      <c r="AC672">
        <v>11</v>
      </c>
      <c r="AE672" t="s">
        <v>37</v>
      </c>
      <c r="AF672" t="s">
        <v>37</v>
      </c>
      <c r="AG672" t="s">
        <v>5453</v>
      </c>
    </row>
    <row r="673" spans="1:33" x14ac:dyDescent="0.3">
      <c r="A673" t="s">
        <v>107</v>
      </c>
      <c r="B673" t="s">
        <v>1483</v>
      </c>
      <c r="C673" t="s">
        <v>29</v>
      </c>
      <c r="D673" t="s">
        <v>50</v>
      </c>
      <c r="E673" t="s">
        <v>94</v>
      </c>
      <c r="F673" t="s">
        <v>5458</v>
      </c>
      <c r="G673" t="s">
        <v>96</v>
      </c>
      <c r="H673" s="1">
        <v>44037</v>
      </c>
      <c r="I673">
        <v>800</v>
      </c>
      <c r="J673" t="s">
        <v>5459</v>
      </c>
      <c r="K673" t="s">
        <v>743</v>
      </c>
      <c r="L673" t="s">
        <v>5460</v>
      </c>
      <c r="M673" t="s">
        <v>5461</v>
      </c>
      <c r="N673" t="s">
        <v>72</v>
      </c>
      <c r="O673">
        <v>16</v>
      </c>
      <c r="P673" t="s">
        <v>73</v>
      </c>
      <c r="Q673" t="s">
        <v>41</v>
      </c>
      <c r="R673" t="s">
        <v>5462</v>
      </c>
      <c r="S673" s="1">
        <v>45374</v>
      </c>
      <c r="T673" t="s">
        <v>258</v>
      </c>
      <c r="U673" t="s">
        <v>5463</v>
      </c>
      <c r="V673" t="s">
        <v>5464</v>
      </c>
      <c r="W673" t="s">
        <v>5465</v>
      </c>
      <c r="X673">
        <v>713</v>
      </c>
      <c r="Y673">
        <v>2</v>
      </c>
      <c r="Z673">
        <v>570.4</v>
      </c>
      <c r="AA673" t="s">
        <v>5461</v>
      </c>
      <c r="AB673" t="s">
        <v>5461</v>
      </c>
      <c r="AC673">
        <v>10</v>
      </c>
      <c r="AD673" t="s">
        <v>87</v>
      </c>
      <c r="AF673" t="s">
        <v>87</v>
      </c>
      <c r="AG673" t="s">
        <v>5461</v>
      </c>
    </row>
    <row r="674" spans="1:33" x14ac:dyDescent="0.3">
      <c r="A674" t="s">
        <v>336</v>
      </c>
      <c r="B674" t="s">
        <v>262</v>
      </c>
      <c r="C674" t="s">
        <v>29</v>
      </c>
      <c r="D674" t="s">
        <v>219</v>
      </c>
      <c r="E674" t="s">
        <v>1543</v>
      </c>
      <c r="F674" t="s">
        <v>5466</v>
      </c>
      <c r="G674" t="s">
        <v>96</v>
      </c>
      <c r="H674" s="1">
        <v>44625</v>
      </c>
      <c r="I674">
        <v>1200</v>
      </c>
      <c r="J674" t="s">
        <v>5390</v>
      </c>
      <c r="K674" t="s">
        <v>340</v>
      </c>
      <c r="L674" t="s">
        <v>5467</v>
      </c>
      <c r="M674" t="s">
        <v>5468</v>
      </c>
      <c r="N674" t="s">
        <v>116</v>
      </c>
      <c r="O674">
        <v>17</v>
      </c>
      <c r="P674" t="s">
        <v>73</v>
      </c>
      <c r="Q674" t="s">
        <v>41</v>
      </c>
      <c r="R674" t="s">
        <v>5469</v>
      </c>
      <c r="S674" s="1">
        <v>45615</v>
      </c>
      <c r="T674" t="s">
        <v>165</v>
      </c>
      <c r="U674" t="s">
        <v>5470</v>
      </c>
      <c r="V674" t="s">
        <v>5471</v>
      </c>
      <c r="W674" t="s">
        <v>5472</v>
      </c>
      <c r="X674">
        <v>1226</v>
      </c>
      <c r="Y674">
        <v>7</v>
      </c>
      <c r="Z674">
        <v>3432.8</v>
      </c>
      <c r="AA674" t="s">
        <v>5468</v>
      </c>
      <c r="AB674" t="s">
        <v>5468</v>
      </c>
      <c r="AC674">
        <v>10</v>
      </c>
      <c r="AE674" t="s">
        <v>37</v>
      </c>
      <c r="AF674" t="s">
        <v>37</v>
      </c>
      <c r="AG674" t="s">
        <v>5468</v>
      </c>
    </row>
    <row r="675" spans="1:33" x14ac:dyDescent="0.3">
      <c r="A675" t="s">
        <v>47</v>
      </c>
      <c r="B675" t="s">
        <v>325</v>
      </c>
      <c r="C675" t="s">
        <v>80</v>
      </c>
      <c r="D675" t="s">
        <v>30</v>
      </c>
      <c r="E675" t="s">
        <v>2408</v>
      </c>
      <c r="F675" t="s">
        <v>5473</v>
      </c>
      <c r="G675" t="s">
        <v>96</v>
      </c>
      <c r="H675" s="1">
        <v>44210</v>
      </c>
      <c r="I675">
        <v>1200</v>
      </c>
      <c r="J675" t="s">
        <v>5474</v>
      </c>
      <c r="K675" t="s">
        <v>493</v>
      </c>
      <c r="L675" t="s">
        <v>5475</v>
      </c>
      <c r="M675" t="s">
        <v>5476</v>
      </c>
      <c r="N675" t="s">
        <v>72</v>
      </c>
      <c r="O675">
        <v>18</v>
      </c>
      <c r="P675" t="s">
        <v>73</v>
      </c>
      <c r="Q675" t="s">
        <v>101</v>
      </c>
      <c r="R675" t="s">
        <v>5477</v>
      </c>
      <c r="S675" s="1">
        <v>45507</v>
      </c>
      <c r="T675" t="s">
        <v>201</v>
      </c>
      <c r="U675" t="s">
        <v>5478</v>
      </c>
      <c r="V675" t="s">
        <v>5479</v>
      </c>
      <c r="W675" t="s">
        <v>5480</v>
      </c>
      <c r="X675">
        <v>1595</v>
      </c>
      <c r="Y675">
        <v>8</v>
      </c>
      <c r="Z675">
        <v>5104</v>
      </c>
      <c r="AA675" t="s">
        <v>5476</v>
      </c>
      <c r="AB675" t="s">
        <v>5476</v>
      </c>
      <c r="AC675">
        <v>10</v>
      </c>
      <c r="AE675" t="s">
        <v>37</v>
      </c>
      <c r="AF675" t="s">
        <v>37</v>
      </c>
      <c r="AG675" t="s">
        <v>5476</v>
      </c>
    </row>
    <row r="676" spans="1:33" x14ac:dyDescent="0.3">
      <c r="A676" t="s">
        <v>181</v>
      </c>
      <c r="B676" t="s">
        <v>1128</v>
      </c>
      <c r="C676" t="s">
        <v>29</v>
      </c>
      <c r="D676" t="s">
        <v>241</v>
      </c>
      <c r="E676" t="s">
        <v>1014</v>
      </c>
      <c r="F676" t="s">
        <v>5481</v>
      </c>
      <c r="G676" t="s">
        <v>33</v>
      </c>
      <c r="H676" s="1">
        <v>44759</v>
      </c>
      <c r="I676">
        <v>950</v>
      </c>
      <c r="J676" t="s">
        <v>5482</v>
      </c>
      <c r="K676" t="s">
        <v>254</v>
      </c>
      <c r="L676" t="s">
        <v>5483</v>
      </c>
      <c r="M676" t="s">
        <v>5484</v>
      </c>
      <c r="N676" t="s">
        <v>57</v>
      </c>
      <c r="O676">
        <v>6</v>
      </c>
      <c r="P676" t="s">
        <v>40</v>
      </c>
      <c r="Q676" t="s">
        <v>101</v>
      </c>
      <c r="R676" t="s">
        <v>5485</v>
      </c>
      <c r="S676" s="1">
        <v>45338</v>
      </c>
      <c r="T676" t="s">
        <v>321</v>
      </c>
      <c r="U676" t="s">
        <v>5486</v>
      </c>
      <c r="V676" t="s">
        <v>5487</v>
      </c>
      <c r="W676" t="s">
        <v>1013</v>
      </c>
      <c r="X676">
        <v>2274</v>
      </c>
      <c r="Y676">
        <v>3</v>
      </c>
      <c r="Z676">
        <v>2728.8</v>
      </c>
      <c r="AA676" t="s">
        <v>5484</v>
      </c>
      <c r="AB676" t="s">
        <v>5484</v>
      </c>
      <c r="AC676">
        <v>10</v>
      </c>
      <c r="AD676" t="s">
        <v>87</v>
      </c>
      <c r="AF676" t="s">
        <v>87</v>
      </c>
      <c r="AG676" t="s">
        <v>5484</v>
      </c>
    </row>
    <row r="677" spans="1:33" x14ac:dyDescent="0.3">
      <c r="A677" t="s">
        <v>336</v>
      </c>
      <c r="B677" t="s">
        <v>380</v>
      </c>
      <c r="C677" t="s">
        <v>80</v>
      </c>
      <c r="D677" t="s">
        <v>81</v>
      </c>
      <c r="E677" t="s">
        <v>183</v>
      </c>
      <c r="F677" t="s">
        <v>5488</v>
      </c>
      <c r="G677" t="s">
        <v>96</v>
      </c>
      <c r="H677" s="1">
        <v>44904</v>
      </c>
      <c r="I677">
        <v>1300</v>
      </c>
      <c r="J677" t="s">
        <v>5489</v>
      </c>
      <c r="K677" t="s">
        <v>3054</v>
      </c>
      <c r="L677" t="s">
        <v>5490</v>
      </c>
      <c r="M677" t="s">
        <v>5491</v>
      </c>
      <c r="N677" t="s">
        <v>57</v>
      </c>
      <c r="O677">
        <v>7</v>
      </c>
      <c r="P677" t="s">
        <v>73</v>
      </c>
      <c r="Q677" t="s">
        <v>41</v>
      </c>
      <c r="R677" t="s">
        <v>5492</v>
      </c>
      <c r="S677" s="1">
        <v>45351</v>
      </c>
      <c r="T677" t="s">
        <v>321</v>
      </c>
      <c r="U677" t="s">
        <v>5493</v>
      </c>
      <c r="V677" t="s">
        <v>5494</v>
      </c>
      <c r="W677" t="s">
        <v>5495</v>
      </c>
      <c r="X677">
        <v>890</v>
      </c>
      <c r="Y677">
        <v>6</v>
      </c>
      <c r="Z677">
        <v>2136</v>
      </c>
      <c r="AA677" t="s">
        <v>5491</v>
      </c>
      <c r="AB677" t="s">
        <v>5491</v>
      </c>
      <c r="AC677">
        <v>10</v>
      </c>
      <c r="AE677" t="s">
        <v>37</v>
      </c>
      <c r="AF677" t="s">
        <v>37</v>
      </c>
      <c r="AG677" t="s">
        <v>5491</v>
      </c>
    </row>
    <row r="678" spans="1:33" x14ac:dyDescent="0.3">
      <c r="A678" t="s">
        <v>47</v>
      </c>
      <c r="B678" t="s">
        <v>205</v>
      </c>
      <c r="C678" t="s">
        <v>49</v>
      </c>
      <c r="D678" t="s">
        <v>241</v>
      </c>
      <c r="E678" t="s">
        <v>1560</v>
      </c>
      <c r="F678" t="s">
        <v>5496</v>
      </c>
      <c r="G678" t="s">
        <v>33</v>
      </c>
      <c r="H678" s="1">
        <v>45229</v>
      </c>
      <c r="I678">
        <v>950</v>
      </c>
      <c r="J678" t="s">
        <v>5497</v>
      </c>
      <c r="K678" t="s">
        <v>361</v>
      </c>
      <c r="L678" t="s">
        <v>5498</v>
      </c>
      <c r="M678" t="s">
        <v>5499</v>
      </c>
      <c r="N678" t="s">
        <v>39</v>
      </c>
      <c r="O678">
        <v>5</v>
      </c>
      <c r="P678" t="s">
        <v>40</v>
      </c>
      <c r="Q678" t="s">
        <v>74</v>
      </c>
      <c r="R678" t="s">
        <v>5500</v>
      </c>
      <c r="S678" s="1">
        <v>45311</v>
      </c>
      <c r="T678" t="s">
        <v>141</v>
      </c>
      <c r="U678" t="s">
        <v>5501</v>
      </c>
      <c r="V678" t="s">
        <v>5502</v>
      </c>
      <c r="W678" t="s">
        <v>5503</v>
      </c>
      <c r="X678">
        <v>2429</v>
      </c>
      <c r="Y678">
        <v>1</v>
      </c>
      <c r="Z678">
        <v>971.6</v>
      </c>
      <c r="AA678" t="s">
        <v>5499</v>
      </c>
      <c r="AB678" t="s">
        <v>5499</v>
      </c>
      <c r="AC678">
        <v>10</v>
      </c>
      <c r="AE678" t="s">
        <v>37</v>
      </c>
      <c r="AF678" t="s">
        <v>37</v>
      </c>
      <c r="AG678" t="s">
        <v>5499</v>
      </c>
    </row>
    <row r="679" spans="1:33" x14ac:dyDescent="0.3">
      <c r="A679" t="s">
        <v>133</v>
      </c>
      <c r="B679" t="s">
        <v>357</v>
      </c>
      <c r="C679" t="s">
        <v>49</v>
      </c>
      <c r="D679" t="s">
        <v>370</v>
      </c>
      <c r="E679" t="s">
        <v>183</v>
      </c>
      <c r="F679" t="s">
        <v>5504</v>
      </c>
      <c r="G679" t="s">
        <v>96</v>
      </c>
      <c r="H679" s="1">
        <v>45312</v>
      </c>
      <c r="I679">
        <v>800</v>
      </c>
      <c r="J679" t="s">
        <v>2988</v>
      </c>
      <c r="K679" t="s">
        <v>706</v>
      </c>
      <c r="L679" t="s">
        <v>5505</v>
      </c>
      <c r="M679" t="s">
        <v>5506</v>
      </c>
      <c r="N679" t="s">
        <v>57</v>
      </c>
      <c r="O679">
        <v>18</v>
      </c>
      <c r="P679" t="s">
        <v>73</v>
      </c>
      <c r="Q679" t="s">
        <v>101</v>
      </c>
      <c r="R679" t="s">
        <v>5507</v>
      </c>
      <c r="S679" s="1">
        <v>45481</v>
      </c>
      <c r="T679" t="s">
        <v>103</v>
      </c>
      <c r="U679" t="s">
        <v>5508</v>
      </c>
      <c r="V679" t="s">
        <v>5509</v>
      </c>
      <c r="W679" t="s">
        <v>5510</v>
      </c>
      <c r="X679">
        <v>1883</v>
      </c>
      <c r="Y679">
        <v>5</v>
      </c>
      <c r="Z679">
        <v>3766</v>
      </c>
      <c r="AA679" t="s">
        <v>5506</v>
      </c>
      <c r="AB679" t="s">
        <v>5506</v>
      </c>
      <c r="AC679">
        <v>10</v>
      </c>
      <c r="AD679" t="s">
        <v>87</v>
      </c>
      <c r="AF679" t="s">
        <v>87</v>
      </c>
      <c r="AG679" t="s">
        <v>5506</v>
      </c>
    </row>
    <row r="680" spans="1:33" x14ac:dyDescent="0.3">
      <c r="A680" t="s">
        <v>47</v>
      </c>
      <c r="B680" t="s">
        <v>985</v>
      </c>
      <c r="C680" t="s">
        <v>29</v>
      </c>
      <c r="D680" t="s">
        <v>219</v>
      </c>
      <c r="E680" t="s">
        <v>158</v>
      </c>
      <c r="F680" t="s">
        <v>5511</v>
      </c>
      <c r="G680" t="s">
        <v>33</v>
      </c>
      <c r="H680" s="1">
        <v>44509</v>
      </c>
      <c r="I680">
        <v>1200</v>
      </c>
      <c r="J680" t="s">
        <v>5512</v>
      </c>
      <c r="K680" t="s">
        <v>653</v>
      </c>
      <c r="L680" t="s">
        <v>5513</v>
      </c>
      <c r="M680" t="s">
        <v>5514</v>
      </c>
      <c r="N680" t="s">
        <v>72</v>
      </c>
      <c r="O680">
        <v>7</v>
      </c>
      <c r="P680" t="s">
        <v>40</v>
      </c>
      <c r="Q680" t="s">
        <v>74</v>
      </c>
      <c r="R680" t="s">
        <v>5515</v>
      </c>
      <c r="S680" s="1">
        <v>45470</v>
      </c>
      <c r="T680" t="s">
        <v>43</v>
      </c>
      <c r="U680" t="s">
        <v>5516</v>
      </c>
      <c r="V680" t="s">
        <v>5517</v>
      </c>
      <c r="W680" t="s">
        <v>5518</v>
      </c>
      <c r="X680">
        <v>678</v>
      </c>
      <c r="Y680">
        <v>3</v>
      </c>
      <c r="Z680">
        <v>813.6</v>
      </c>
      <c r="AA680" t="s">
        <v>5514</v>
      </c>
      <c r="AB680" t="s">
        <v>5514</v>
      </c>
      <c r="AC680">
        <v>10</v>
      </c>
      <c r="AE680" t="s">
        <v>37</v>
      </c>
      <c r="AF680" t="s">
        <v>37</v>
      </c>
      <c r="AG680" t="s">
        <v>5514</v>
      </c>
    </row>
    <row r="681" spans="1:33" x14ac:dyDescent="0.3">
      <c r="A681" t="s">
        <v>107</v>
      </c>
      <c r="B681" t="s">
        <v>450</v>
      </c>
      <c r="C681" t="s">
        <v>49</v>
      </c>
      <c r="D681" t="s">
        <v>370</v>
      </c>
      <c r="E681" t="s">
        <v>207</v>
      </c>
      <c r="F681" t="s">
        <v>5519</v>
      </c>
      <c r="G681" t="s">
        <v>96</v>
      </c>
      <c r="H681" s="1">
        <v>44682</v>
      </c>
      <c r="I681">
        <v>1100</v>
      </c>
      <c r="J681" t="s">
        <v>5520</v>
      </c>
      <c r="K681" t="s">
        <v>276</v>
      </c>
      <c r="L681" t="s">
        <v>5521</v>
      </c>
      <c r="M681" t="s">
        <v>5522</v>
      </c>
      <c r="N681" t="s">
        <v>57</v>
      </c>
      <c r="O681">
        <v>8</v>
      </c>
      <c r="P681" t="s">
        <v>73</v>
      </c>
      <c r="Q681" t="s">
        <v>101</v>
      </c>
      <c r="R681" t="s">
        <v>5523</v>
      </c>
      <c r="S681" s="1">
        <v>45323</v>
      </c>
      <c r="T681" t="s">
        <v>321</v>
      </c>
      <c r="U681" t="s">
        <v>5524</v>
      </c>
      <c r="V681" t="s">
        <v>5525</v>
      </c>
      <c r="W681" t="s">
        <v>5526</v>
      </c>
      <c r="X681">
        <v>2803</v>
      </c>
      <c r="Y681">
        <v>8</v>
      </c>
      <c r="Z681">
        <v>8969.6</v>
      </c>
      <c r="AA681" t="s">
        <v>5522</v>
      </c>
      <c r="AB681" t="s">
        <v>5522</v>
      </c>
      <c r="AC681">
        <v>10</v>
      </c>
      <c r="AE681" t="s">
        <v>37</v>
      </c>
      <c r="AF681" t="s">
        <v>37</v>
      </c>
      <c r="AG681" t="s">
        <v>5522</v>
      </c>
    </row>
    <row r="682" spans="1:33" x14ac:dyDescent="0.3">
      <c r="A682" t="s">
        <v>27</v>
      </c>
      <c r="B682" t="s">
        <v>510</v>
      </c>
      <c r="C682" t="s">
        <v>49</v>
      </c>
      <c r="D682" t="s">
        <v>677</v>
      </c>
      <c r="E682" t="s">
        <v>66</v>
      </c>
      <c r="F682" t="s">
        <v>5527</v>
      </c>
      <c r="G682" t="s">
        <v>96</v>
      </c>
      <c r="H682" s="1">
        <v>44436</v>
      </c>
      <c r="I682">
        <v>1000</v>
      </c>
      <c r="J682" t="s">
        <v>5528</v>
      </c>
      <c r="K682" t="s">
        <v>581</v>
      </c>
      <c r="L682" t="s">
        <v>5529</v>
      </c>
      <c r="M682" t="s">
        <v>5530</v>
      </c>
      <c r="N682" t="s">
        <v>39</v>
      </c>
      <c r="O682">
        <v>4</v>
      </c>
      <c r="P682" t="s">
        <v>73</v>
      </c>
      <c r="Q682" t="s">
        <v>58</v>
      </c>
      <c r="R682" t="s">
        <v>5531</v>
      </c>
      <c r="S682" s="1">
        <v>45580</v>
      </c>
      <c r="T682" t="s">
        <v>177</v>
      </c>
      <c r="U682" t="s">
        <v>5532</v>
      </c>
      <c r="V682" t="s">
        <v>5533</v>
      </c>
      <c r="W682" t="s">
        <v>3193</v>
      </c>
      <c r="X682">
        <v>1010</v>
      </c>
      <c r="Y682">
        <v>4</v>
      </c>
      <c r="Z682">
        <v>1616</v>
      </c>
      <c r="AA682" t="s">
        <v>5530</v>
      </c>
      <c r="AB682" t="s">
        <v>5530</v>
      </c>
      <c r="AC682">
        <v>10</v>
      </c>
      <c r="AE682" t="s">
        <v>37</v>
      </c>
      <c r="AF682" t="s">
        <v>37</v>
      </c>
      <c r="AG682" t="s">
        <v>5530</v>
      </c>
    </row>
    <row r="683" spans="1:33" x14ac:dyDescent="0.3">
      <c r="A683" t="s">
        <v>121</v>
      </c>
      <c r="B683" t="s">
        <v>650</v>
      </c>
      <c r="C683" t="s">
        <v>49</v>
      </c>
      <c r="D683" t="s">
        <v>219</v>
      </c>
      <c r="E683" t="s">
        <v>511</v>
      </c>
      <c r="F683" t="s">
        <v>5534</v>
      </c>
      <c r="G683" t="s">
        <v>96</v>
      </c>
      <c r="H683" s="1">
        <v>44246</v>
      </c>
      <c r="I683">
        <v>1100</v>
      </c>
      <c r="J683" t="s">
        <v>5535</v>
      </c>
      <c r="K683" t="s">
        <v>1086</v>
      </c>
      <c r="L683" t="s">
        <v>5536</v>
      </c>
      <c r="M683" t="s">
        <v>5537</v>
      </c>
      <c r="N683" t="s">
        <v>39</v>
      </c>
      <c r="O683">
        <v>11</v>
      </c>
      <c r="P683" t="s">
        <v>40</v>
      </c>
      <c r="Q683" t="s">
        <v>58</v>
      </c>
      <c r="R683" t="s">
        <v>5538</v>
      </c>
      <c r="S683" s="1">
        <v>45626</v>
      </c>
      <c r="T683" t="s">
        <v>165</v>
      </c>
      <c r="U683" t="s">
        <v>5539</v>
      </c>
      <c r="V683" t="s">
        <v>5540</v>
      </c>
      <c r="W683" t="s">
        <v>1356</v>
      </c>
      <c r="X683">
        <v>2307</v>
      </c>
      <c r="Y683">
        <v>5</v>
      </c>
      <c r="Z683">
        <v>4614</v>
      </c>
      <c r="AA683" t="s">
        <v>5537</v>
      </c>
      <c r="AB683" t="s">
        <v>5537</v>
      </c>
      <c r="AC683">
        <v>10</v>
      </c>
      <c r="AE683" t="s">
        <v>37</v>
      </c>
      <c r="AF683" t="s">
        <v>37</v>
      </c>
      <c r="AG683" t="s">
        <v>5537</v>
      </c>
    </row>
    <row r="684" spans="1:33" x14ac:dyDescent="0.3">
      <c r="A684" t="s">
        <v>47</v>
      </c>
      <c r="B684" t="s">
        <v>357</v>
      </c>
      <c r="C684" t="s">
        <v>29</v>
      </c>
      <c r="D684" t="s">
        <v>30</v>
      </c>
      <c r="E684" t="s">
        <v>1674</v>
      </c>
      <c r="F684" t="s">
        <v>5541</v>
      </c>
      <c r="G684" t="s">
        <v>96</v>
      </c>
      <c r="H684" s="1">
        <v>44883</v>
      </c>
      <c r="I684">
        <v>800</v>
      </c>
      <c r="J684" t="s">
        <v>5542</v>
      </c>
      <c r="K684" t="s">
        <v>2083</v>
      </c>
      <c r="L684" t="s">
        <v>5543</v>
      </c>
      <c r="M684" t="s">
        <v>5544</v>
      </c>
      <c r="N684" t="s">
        <v>39</v>
      </c>
      <c r="O684">
        <v>4</v>
      </c>
      <c r="P684" t="s">
        <v>40</v>
      </c>
      <c r="Q684" t="s">
        <v>74</v>
      </c>
      <c r="R684" t="s">
        <v>5545</v>
      </c>
      <c r="S684" s="1">
        <v>45563</v>
      </c>
      <c r="T684" t="s">
        <v>214</v>
      </c>
      <c r="U684" t="s">
        <v>5546</v>
      </c>
      <c r="V684" t="s">
        <v>5547</v>
      </c>
      <c r="W684" t="s">
        <v>5526</v>
      </c>
      <c r="X684">
        <v>1418</v>
      </c>
      <c r="Y684">
        <v>5</v>
      </c>
      <c r="Z684">
        <v>2836</v>
      </c>
      <c r="AA684" t="s">
        <v>5544</v>
      </c>
      <c r="AB684" t="s">
        <v>5544</v>
      </c>
      <c r="AC684">
        <v>10</v>
      </c>
      <c r="AD684" t="s">
        <v>87</v>
      </c>
      <c r="AF684" t="s">
        <v>87</v>
      </c>
      <c r="AG684" t="s">
        <v>5544</v>
      </c>
    </row>
    <row r="685" spans="1:33" x14ac:dyDescent="0.3">
      <c r="A685" t="s">
        <v>47</v>
      </c>
      <c r="B685" t="s">
        <v>325</v>
      </c>
      <c r="C685" t="s">
        <v>49</v>
      </c>
      <c r="D685" t="s">
        <v>146</v>
      </c>
      <c r="E685" t="s">
        <v>521</v>
      </c>
      <c r="F685" t="s">
        <v>5548</v>
      </c>
      <c r="G685" t="s">
        <v>96</v>
      </c>
      <c r="H685" s="1">
        <v>45007</v>
      </c>
      <c r="I685">
        <v>1200</v>
      </c>
      <c r="J685" t="s">
        <v>5549</v>
      </c>
      <c r="K685" t="s">
        <v>1643</v>
      </c>
      <c r="L685" t="s">
        <v>5550</v>
      </c>
      <c r="M685" t="s">
        <v>5551</v>
      </c>
      <c r="N685" t="s">
        <v>72</v>
      </c>
      <c r="O685">
        <v>4</v>
      </c>
      <c r="P685" t="s">
        <v>73</v>
      </c>
      <c r="Q685" t="s">
        <v>101</v>
      </c>
      <c r="R685" t="s">
        <v>5552</v>
      </c>
      <c r="S685" s="1">
        <v>45342</v>
      </c>
      <c r="T685" t="s">
        <v>321</v>
      </c>
      <c r="U685" t="s">
        <v>5553</v>
      </c>
      <c r="V685" t="s">
        <v>5554</v>
      </c>
      <c r="W685" t="s">
        <v>2801</v>
      </c>
      <c r="X685">
        <v>2020</v>
      </c>
      <c r="Y685">
        <v>5</v>
      </c>
      <c r="Z685">
        <v>4040</v>
      </c>
      <c r="AA685" t="s">
        <v>5551</v>
      </c>
      <c r="AB685" t="s">
        <v>5551</v>
      </c>
      <c r="AC685">
        <v>11</v>
      </c>
      <c r="AE685" t="s">
        <v>37</v>
      </c>
      <c r="AF685" t="s">
        <v>37</v>
      </c>
      <c r="AG685" t="s">
        <v>5551</v>
      </c>
    </row>
    <row r="686" spans="1:33" x14ac:dyDescent="0.3">
      <c r="A686" t="s">
        <v>93</v>
      </c>
      <c r="B686" t="s">
        <v>262</v>
      </c>
      <c r="C686" t="s">
        <v>49</v>
      </c>
      <c r="D686" t="s">
        <v>241</v>
      </c>
      <c r="E686" t="s">
        <v>66</v>
      </c>
      <c r="F686" t="s">
        <v>5555</v>
      </c>
      <c r="G686" t="s">
        <v>33</v>
      </c>
      <c r="H686" s="1">
        <v>45182</v>
      </c>
      <c r="I686">
        <v>800</v>
      </c>
      <c r="J686" t="s">
        <v>5556</v>
      </c>
      <c r="K686" t="s">
        <v>2433</v>
      </c>
      <c r="L686" t="s">
        <v>5557</v>
      </c>
      <c r="M686" t="s">
        <v>5558</v>
      </c>
      <c r="N686" t="s">
        <v>57</v>
      </c>
      <c r="O686">
        <v>9</v>
      </c>
      <c r="P686" t="s">
        <v>40</v>
      </c>
      <c r="Q686" t="s">
        <v>101</v>
      </c>
      <c r="R686" t="s">
        <v>5559</v>
      </c>
      <c r="S686" s="1">
        <v>45586</v>
      </c>
      <c r="T686" t="s">
        <v>177</v>
      </c>
      <c r="U686" t="s">
        <v>5560</v>
      </c>
      <c r="V686" t="s">
        <v>5561</v>
      </c>
      <c r="W686" t="s">
        <v>5213</v>
      </c>
      <c r="X686">
        <v>1004</v>
      </c>
      <c r="Y686">
        <v>6</v>
      </c>
      <c r="Z686">
        <v>2409.6</v>
      </c>
      <c r="AA686" t="s">
        <v>5558</v>
      </c>
      <c r="AB686" t="s">
        <v>5558</v>
      </c>
      <c r="AC686">
        <v>10</v>
      </c>
      <c r="AD686" t="s">
        <v>87</v>
      </c>
      <c r="AF686" t="s">
        <v>87</v>
      </c>
      <c r="AG686" t="s">
        <v>5558</v>
      </c>
    </row>
    <row r="687" spans="1:33" x14ac:dyDescent="0.3">
      <c r="A687" t="s">
        <v>93</v>
      </c>
      <c r="B687" t="s">
        <v>1483</v>
      </c>
      <c r="C687" t="s">
        <v>29</v>
      </c>
      <c r="D687" t="s">
        <v>206</v>
      </c>
      <c r="E687" t="s">
        <v>207</v>
      </c>
      <c r="F687" t="s">
        <v>5562</v>
      </c>
      <c r="G687" t="s">
        <v>96</v>
      </c>
      <c r="H687" s="1">
        <v>44905</v>
      </c>
      <c r="I687">
        <v>1200</v>
      </c>
      <c r="J687" t="s">
        <v>5563</v>
      </c>
      <c r="K687" t="s">
        <v>960</v>
      </c>
      <c r="L687" t="s">
        <v>5564</v>
      </c>
      <c r="M687" t="s">
        <v>5565</v>
      </c>
      <c r="N687" t="s">
        <v>72</v>
      </c>
      <c r="O687">
        <v>13</v>
      </c>
      <c r="P687" t="s">
        <v>40</v>
      </c>
      <c r="Q687" t="s">
        <v>101</v>
      </c>
      <c r="R687" t="s">
        <v>5566</v>
      </c>
      <c r="S687" s="1">
        <v>45594</v>
      </c>
      <c r="T687" t="s">
        <v>177</v>
      </c>
      <c r="U687" t="s">
        <v>5567</v>
      </c>
      <c r="V687" t="s">
        <v>5568</v>
      </c>
      <c r="W687" t="s">
        <v>2686</v>
      </c>
      <c r="X687">
        <v>831</v>
      </c>
      <c r="Y687">
        <v>4</v>
      </c>
      <c r="Z687">
        <v>1329.6000000000001</v>
      </c>
      <c r="AA687" t="s">
        <v>5565</v>
      </c>
      <c r="AB687" t="s">
        <v>5565</v>
      </c>
      <c r="AC687">
        <v>11</v>
      </c>
      <c r="AE687" t="s">
        <v>37</v>
      </c>
      <c r="AF687" t="s">
        <v>37</v>
      </c>
      <c r="AG687" t="s">
        <v>5565</v>
      </c>
    </row>
    <row r="688" spans="1:33" x14ac:dyDescent="0.3">
      <c r="A688" t="s">
        <v>47</v>
      </c>
      <c r="B688" t="s">
        <v>262</v>
      </c>
      <c r="C688" t="s">
        <v>29</v>
      </c>
      <c r="D688" t="s">
        <v>81</v>
      </c>
      <c r="E688" t="s">
        <v>814</v>
      </c>
      <c r="F688" t="s">
        <v>5569</v>
      </c>
      <c r="G688" t="s">
        <v>33</v>
      </c>
      <c r="H688" s="1">
        <v>44428</v>
      </c>
      <c r="I688">
        <v>1100</v>
      </c>
      <c r="J688" t="s">
        <v>5570</v>
      </c>
      <c r="K688" t="s">
        <v>361</v>
      </c>
      <c r="L688" t="s">
        <v>5571</v>
      </c>
      <c r="M688" t="s">
        <v>5572</v>
      </c>
      <c r="N688" t="s">
        <v>57</v>
      </c>
      <c r="O688">
        <v>18</v>
      </c>
      <c r="P688" t="s">
        <v>40</v>
      </c>
      <c r="Q688" t="s">
        <v>41</v>
      </c>
      <c r="R688" t="s">
        <v>5573</v>
      </c>
      <c r="S688" s="1">
        <v>45440</v>
      </c>
      <c r="T688" t="s">
        <v>129</v>
      </c>
      <c r="U688" t="s">
        <v>5574</v>
      </c>
      <c r="V688" t="s">
        <v>5575</v>
      </c>
      <c r="W688" t="s">
        <v>5576</v>
      </c>
      <c r="X688">
        <v>1430</v>
      </c>
      <c r="Y688">
        <v>7</v>
      </c>
      <c r="Z688">
        <v>4004</v>
      </c>
      <c r="AA688" t="s">
        <v>5572</v>
      </c>
      <c r="AB688" t="s">
        <v>5572</v>
      </c>
      <c r="AC688">
        <v>10</v>
      </c>
      <c r="AD688" t="s">
        <v>87</v>
      </c>
      <c r="AF688" t="s">
        <v>87</v>
      </c>
      <c r="AG688" t="s">
        <v>5572</v>
      </c>
    </row>
    <row r="689" spans="1:33" x14ac:dyDescent="0.3">
      <c r="A689" t="s">
        <v>181</v>
      </c>
      <c r="B689" t="s">
        <v>946</v>
      </c>
      <c r="C689" t="s">
        <v>80</v>
      </c>
      <c r="D689" t="s">
        <v>677</v>
      </c>
      <c r="E689" t="s">
        <v>401</v>
      </c>
      <c r="F689" t="s">
        <v>5577</v>
      </c>
      <c r="G689" t="s">
        <v>96</v>
      </c>
      <c r="H689" s="1">
        <v>44316</v>
      </c>
      <c r="I689">
        <v>1400</v>
      </c>
      <c r="J689" t="s">
        <v>5578</v>
      </c>
      <c r="K689" t="s">
        <v>210</v>
      </c>
      <c r="L689" t="s">
        <v>5579</v>
      </c>
      <c r="M689" t="s">
        <v>5580</v>
      </c>
      <c r="N689" t="s">
        <v>116</v>
      </c>
      <c r="O689">
        <v>6</v>
      </c>
      <c r="P689" t="s">
        <v>40</v>
      </c>
      <c r="Q689" t="s">
        <v>41</v>
      </c>
      <c r="R689" t="s">
        <v>5581</v>
      </c>
      <c r="S689" s="1">
        <v>45435</v>
      </c>
      <c r="T689" t="s">
        <v>129</v>
      </c>
      <c r="U689" t="s">
        <v>5582</v>
      </c>
      <c r="V689" t="s">
        <v>5583</v>
      </c>
      <c r="W689" t="s">
        <v>5213</v>
      </c>
      <c r="X689">
        <v>1643</v>
      </c>
      <c r="Y689">
        <v>7</v>
      </c>
      <c r="Z689">
        <v>4600.4000000000015</v>
      </c>
      <c r="AA689" t="s">
        <v>5580</v>
      </c>
      <c r="AB689" t="s">
        <v>5580</v>
      </c>
      <c r="AC689">
        <v>10</v>
      </c>
      <c r="AD689" t="s">
        <v>87</v>
      </c>
      <c r="AF689" t="s">
        <v>87</v>
      </c>
      <c r="AG689" t="s">
        <v>5580</v>
      </c>
    </row>
    <row r="690" spans="1:33" x14ac:dyDescent="0.3">
      <c r="A690" t="s">
        <v>133</v>
      </c>
      <c r="B690" t="s">
        <v>64</v>
      </c>
      <c r="C690" t="s">
        <v>80</v>
      </c>
      <c r="D690" t="s">
        <v>241</v>
      </c>
      <c r="E690" t="s">
        <v>832</v>
      </c>
      <c r="F690" t="s">
        <v>5584</v>
      </c>
      <c r="G690" t="s">
        <v>96</v>
      </c>
      <c r="H690" s="1">
        <v>45001</v>
      </c>
      <c r="I690">
        <v>1100</v>
      </c>
      <c r="J690" t="s">
        <v>5585</v>
      </c>
      <c r="K690" t="s">
        <v>69</v>
      </c>
      <c r="L690" t="s">
        <v>5586</v>
      </c>
      <c r="M690" t="s">
        <v>5587</v>
      </c>
      <c r="N690" t="s">
        <v>39</v>
      </c>
      <c r="O690">
        <v>5</v>
      </c>
      <c r="P690" t="s">
        <v>73</v>
      </c>
      <c r="Q690" t="s">
        <v>58</v>
      </c>
      <c r="R690" t="s">
        <v>5588</v>
      </c>
      <c r="S690" s="1">
        <v>45373</v>
      </c>
      <c r="T690" t="s">
        <v>258</v>
      </c>
      <c r="U690" t="s">
        <v>5589</v>
      </c>
      <c r="V690" t="s">
        <v>5590</v>
      </c>
      <c r="W690" t="s">
        <v>5591</v>
      </c>
      <c r="X690">
        <v>1104</v>
      </c>
      <c r="Y690">
        <v>8</v>
      </c>
      <c r="Z690">
        <v>3532.8</v>
      </c>
      <c r="AA690" t="s">
        <v>5587</v>
      </c>
      <c r="AB690" t="s">
        <v>5587</v>
      </c>
      <c r="AC690">
        <v>10</v>
      </c>
      <c r="AE690" t="s">
        <v>37</v>
      </c>
      <c r="AF690" t="s">
        <v>37</v>
      </c>
      <c r="AG690" t="s">
        <v>5587</v>
      </c>
    </row>
    <row r="691" spans="1:33" x14ac:dyDescent="0.3">
      <c r="A691" t="s">
        <v>93</v>
      </c>
      <c r="B691" t="s">
        <v>293</v>
      </c>
      <c r="C691" t="s">
        <v>80</v>
      </c>
      <c r="D691" t="s">
        <v>81</v>
      </c>
      <c r="E691" t="s">
        <v>1290</v>
      </c>
      <c r="F691" t="s">
        <v>5592</v>
      </c>
      <c r="G691" t="s">
        <v>33</v>
      </c>
      <c r="H691" s="1">
        <v>45208</v>
      </c>
      <c r="I691">
        <v>1400</v>
      </c>
      <c r="J691" t="s">
        <v>5593</v>
      </c>
      <c r="K691" t="s">
        <v>1162</v>
      </c>
      <c r="L691" t="s">
        <v>5594</v>
      </c>
      <c r="M691" t="s">
        <v>5595</v>
      </c>
      <c r="N691" t="s">
        <v>57</v>
      </c>
      <c r="O691">
        <v>8</v>
      </c>
      <c r="P691" t="s">
        <v>40</v>
      </c>
      <c r="Q691" t="s">
        <v>41</v>
      </c>
      <c r="R691" t="s">
        <v>5596</v>
      </c>
      <c r="S691" s="1">
        <v>45459</v>
      </c>
      <c r="T691" t="s">
        <v>43</v>
      </c>
      <c r="U691" t="s">
        <v>5597</v>
      </c>
      <c r="V691" t="s">
        <v>5598</v>
      </c>
      <c r="W691" t="s">
        <v>2639</v>
      </c>
      <c r="X691">
        <v>2674</v>
      </c>
      <c r="Y691">
        <v>7</v>
      </c>
      <c r="Z691">
        <v>7487.2000000000007</v>
      </c>
      <c r="AA691" t="s">
        <v>5595</v>
      </c>
      <c r="AB691" t="s">
        <v>5595</v>
      </c>
      <c r="AC691">
        <v>10</v>
      </c>
      <c r="AD691" t="s">
        <v>87</v>
      </c>
      <c r="AF691" t="s">
        <v>87</v>
      </c>
      <c r="AG691" t="s">
        <v>5595</v>
      </c>
    </row>
    <row r="692" spans="1:33" x14ac:dyDescent="0.3">
      <c r="A692" t="s">
        <v>181</v>
      </c>
      <c r="B692" t="s">
        <v>369</v>
      </c>
      <c r="C692" t="s">
        <v>29</v>
      </c>
      <c r="D692" t="s">
        <v>30</v>
      </c>
      <c r="E692" t="s">
        <v>207</v>
      </c>
      <c r="F692" t="s">
        <v>5599</v>
      </c>
      <c r="G692" t="s">
        <v>96</v>
      </c>
      <c r="H692" s="1">
        <v>44875</v>
      </c>
      <c r="I692">
        <v>1300</v>
      </c>
      <c r="J692" t="s">
        <v>5600</v>
      </c>
      <c r="K692" t="s">
        <v>923</v>
      </c>
      <c r="L692" t="s">
        <v>5601</v>
      </c>
      <c r="M692" t="s">
        <v>5602</v>
      </c>
      <c r="N692" t="s">
        <v>39</v>
      </c>
      <c r="O692">
        <v>8</v>
      </c>
      <c r="P692" t="s">
        <v>40</v>
      </c>
      <c r="Q692" t="s">
        <v>41</v>
      </c>
      <c r="R692" t="s">
        <v>5603</v>
      </c>
      <c r="S692" s="1">
        <v>45480</v>
      </c>
      <c r="T692" t="s">
        <v>103</v>
      </c>
      <c r="U692" t="s">
        <v>5604</v>
      </c>
      <c r="V692" t="s">
        <v>5605</v>
      </c>
      <c r="W692" t="s">
        <v>2245</v>
      </c>
      <c r="X692">
        <v>2636</v>
      </c>
      <c r="Y692">
        <v>1</v>
      </c>
      <c r="Z692">
        <v>1054.4000000000001</v>
      </c>
      <c r="AA692" t="s">
        <v>5602</v>
      </c>
      <c r="AB692" t="s">
        <v>5602</v>
      </c>
      <c r="AC692">
        <v>10</v>
      </c>
      <c r="AD692" t="s">
        <v>87</v>
      </c>
      <c r="AF692" t="s">
        <v>87</v>
      </c>
      <c r="AG692" t="s">
        <v>5602</v>
      </c>
    </row>
    <row r="693" spans="1:33" x14ac:dyDescent="0.3">
      <c r="A693" t="s">
        <v>181</v>
      </c>
      <c r="B693" t="s">
        <v>813</v>
      </c>
      <c r="C693" t="s">
        <v>49</v>
      </c>
      <c r="D693" t="s">
        <v>241</v>
      </c>
      <c r="E693" t="s">
        <v>1014</v>
      </c>
      <c r="F693" t="s">
        <v>5606</v>
      </c>
      <c r="G693" t="s">
        <v>33</v>
      </c>
      <c r="H693" s="1">
        <v>45426</v>
      </c>
      <c r="I693">
        <v>800</v>
      </c>
      <c r="J693" t="s">
        <v>5607</v>
      </c>
      <c r="K693" t="s">
        <v>125</v>
      </c>
      <c r="L693" t="s">
        <v>5608</v>
      </c>
      <c r="M693" t="s">
        <v>5609</v>
      </c>
      <c r="N693" t="s">
        <v>116</v>
      </c>
      <c r="O693">
        <v>9</v>
      </c>
      <c r="P693" t="s">
        <v>73</v>
      </c>
      <c r="Q693" t="s">
        <v>101</v>
      </c>
      <c r="R693" t="s">
        <v>5610</v>
      </c>
      <c r="S693" s="1">
        <v>45424</v>
      </c>
      <c r="T693" t="s">
        <v>129</v>
      </c>
      <c r="U693" t="s">
        <v>5611</v>
      </c>
      <c r="V693" t="s">
        <v>5612</v>
      </c>
      <c r="W693" t="s">
        <v>2454</v>
      </c>
      <c r="X693">
        <v>2633</v>
      </c>
      <c r="Y693">
        <v>2</v>
      </c>
      <c r="Z693">
        <v>2106.4</v>
      </c>
      <c r="AA693" t="s">
        <v>5609</v>
      </c>
      <c r="AB693" t="s">
        <v>5609</v>
      </c>
      <c r="AC693">
        <v>10</v>
      </c>
      <c r="AD693" t="s">
        <v>87</v>
      </c>
      <c r="AF693" t="s">
        <v>87</v>
      </c>
      <c r="AG693" t="s">
        <v>5609</v>
      </c>
    </row>
    <row r="694" spans="1:33" x14ac:dyDescent="0.3">
      <c r="A694" t="s">
        <v>336</v>
      </c>
      <c r="B694" t="s">
        <v>1118</v>
      </c>
      <c r="C694" t="s">
        <v>49</v>
      </c>
      <c r="D694" t="s">
        <v>241</v>
      </c>
      <c r="E694" t="s">
        <v>294</v>
      </c>
      <c r="F694" t="s">
        <v>5613</v>
      </c>
      <c r="G694" t="s">
        <v>96</v>
      </c>
      <c r="H694" s="1">
        <v>44494</v>
      </c>
      <c r="I694">
        <v>1300</v>
      </c>
      <c r="J694" t="s">
        <v>5614</v>
      </c>
      <c r="K694" t="s">
        <v>1359</v>
      </c>
      <c r="L694" t="s">
        <v>5615</v>
      </c>
      <c r="M694" t="s">
        <v>5616</v>
      </c>
      <c r="N694" t="s">
        <v>72</v>
      </c>
      <c r="O694">
        <v>10</v>
      </c>
      <c r="P694" t="s">
        <v>40</v>
      </c>
      <c r="Q694" t="s">
        <v>41</v>
      </c>
      <c r="R694" t="s">
        <v>5617</v>
      </c>
      <c r="S694" s="1">
        <v>45314</v>
      </c>
      <c r="T694" t="s">
        <v>141</v>
      </c>
      <c r="U694" t="s">
        <v>5618</v>
      </c>
      <c r="V694" t="s">
        <v>5619</v>
      </c>
      <c r="W694" t="s">
        <v>5620</v>
      </c>
      <c r="X694">
        <v>2552</v>
      </c>
      <c r="Y694">
        <v>5</v>
      </c>
      <c r="Z694">
        <v>5104</v>
      </c>
      <c r="AA694" t="s">
        <v>5616</v>
      </c>
      <c r="AB694" t="s">
        <v>5616</v>
      </c>
      <c r="AC694">
        <v>10</v>
      </c>
      <c r="AD694" t="s">
        <v>87</v>
      </c>
      <c r="AF694" t="s">
        <v>87</v>
      </c>
      <c r="AG694" t="s">
        <v>5616</v>
      </c>
    </row>
    <row r="695" spans="1:33" x14ac:dyDescent="0.3">
      <c r="A695" t="s">
        <v>27</v>
      </c>
      <c r="B695" t="s">
        <v>169</v>
      </c>
      <c r="C695" t="s">
        <v>49</v>
      </c>
      <c r="D695" t="s">
        <v>30</v>
      </c>
      <c r="E695" t="s">
        <v>1683</v>
      </c>
      <c r="F695" t="s">
        <v>5621</v>
      </c>
      <c r="G695" t="s">
        <v>33</v>
      </c>
      <c r="H695" s="1">
        <v>43894</v>
      </c>
      <c r="I695">
        <v>1200</v>
      </c>
      <c r="J695" t="s">
        <v>5622</v>
      </c>
      <c r="K695" t="s">
        <v>950</v>
      </c>
      <c r="L695" t="s">
        <v>5623</v>
      </c>
      <c r="M695" t="s">
        <v>5624</v>
      </c>
      <c r="N695" t="s">
        <v>116</v>
      </c>
      <c r="O695">
        <v>14</v>
      </c>
      <c r="P695" t="s">
        <v>73</v>
      </c>
      <c r="Q695" t="s">
        <v>41</v>
      </c>
      <c r="R695" t="s">
        <v>5625</v>
      </c>
      <c r="S695" s="1">
        <v>45513</v>
      </c>
      <c r="T695" t="s">
        <v>201</v>
      </c>
      <c r="U695" t="s">
        <v>5626</v>
      </c>
      <c r="V695" t="s">
        <v>5627</v>
      </c>
      <c r="W695" t="s">
        <v>2161</v>
      </c>
      <c r="X695">
        <v>1851</v>
      </c>
      <c r="Y695">
        <v>6</v>
      </c>
      <c r="Z695">
        <v>4442.4000000000015</v>
      </c>
      <c r="AA695" t="s">
        <v>5624</v>
      </c>
      <c r="AB695" t="s">
        <v>5624</v>
      </c>
      <c r="AC695">
        <v>10</v>
      </c>
      <c r="AE695" t="s">
        <v>37</v>
      </c>
      <c r="AF695" t="s">
        <v>37</v>
      </c>
      <c r="AG695" t="s">
        <v>5624</v>
      </c>
    </row>
    <row r="696" spans="1:33" x14ac:dyDescent="0.3">
      <c r="A696" t="s">
        <v>47</v>
      </c>
      <c r="B696" t="s">
        <v>357</v>
      </c>
      <c r="C696" t="s">
        <v>29</v>
      </c>
      <c r="D696" t="s">
        <v>109</v>
      </c>
      <c r="E696" t="s">
        <v>596</v>
      </c>
      <c r="F696" t="s">
        <v>5628</v>
      </c>
      <c r="G696" t="s">
        <v>33</v>
      </c>
      <c r="H696" s="1">
        <v>44278</v>
      </c>
      <c r="I696">
        <v>1200</v>
      </c>
      <c r="J696" t="s">
        <v>5629</v>
      </c>
      <c r="K696" t="s">
        <v>725</v>
      </c>
      <c r="L696" t="s">
        <v>5630</v>
      </c>
      <c r="M696" t="s">
        <v>5631</v>
      </c>
      <c r="N696" t="s">
        <v>116</v>
      </c>
      <c r="O696">
        <v>4</v>
      </c>
      <c r="P696" t="s">
        <v>73</v>
      </c>
      <c r="Q696" t="s">
        <v>74</v>
      </c>
      <c r="R696" t="s">
        <v>5632</v>
      </c>
      <c r="S696" s="1">
        <v>45531</v>
      </c>
      <c r="T696" t="s">
        <v>201</v>
      </c>
      <c r="U696" t="s">
        <v>5633</v>
      </c>
      <c r="V696" t="s">
        <v>5634</v>
      </c>
      <c r="W696" t="s">
        <v>5635</v>
      </c>
      <c r="X696">
        <v>2477</v>
      </c>
      <c r="Y696">
        <v>3</v>
      </c>
      <c r="Z696">
        <v>2972.4</v>
      </c>
      <c r="AA696" t="s">
        <v>5631</v>
      </c>
      <c r="AB696" t="s">
        <v>5631</v>
      </c>
      <c r="AC696">
        <v>10</v>
      </c>
      <c r="AE696" t="s">
        <v>37</v>
      </c>
      <c r="AF696" t="s">
        <v>37</v>
      </c>
      <c r="AG696" t="s">
        <v>5631</v>
      </c>
    </row>
    <row r="697" spans="1:33" x14ac:dyDescent="0.3">
      <c r="A697" t="s">
        <v>47</v>
      </c>
      <c r="B697" t="s">
        <v>218</v>
      </c>
      <c r="C697" t="s">
        <v>29</v>
      </c>
      <c r="D697" t="s">
        <v>677</v>
      </c>
      <c r="E697" t="s">
        <v>740</v>
      </c>
      <c r="F697" t="s">
        <v>5636</v>
      </c>
      <c r="G697" t="s">
        <v>96</v>
      </c>
      <c r="H697" s="1">
        <v>44897</v>
      </c>
      <c r="I697">
        <v>1300</v>
      </c>
      <c r="J697" t="s">
        <v>5637</v>
      </c>
      <c r="K697" t="s">
        <v>197</v>
      </c>
      <c r="L697" t="s">
        <v>5638</v>
      </c>
      <c r="M697" t="s">
        <v>5639</v>
      </c>
      <c r="N697" t="s">
        <v>116</v>
      </c>
      <c r="O697">
        <v>3</v>
      </c>
      <c r="P697" t="s">
        <v>40</v>
      </c>
      <c r="Q697" t="s">
        <v>41</v>
      </c>
      <c r="R697" t="s">
        <v>5640</v>
      </c>
      <c r="S697" s="1">
        <v>45372</v>
      </c>
      <c r="T697" t="s">
        <v>258</v>
      </c>
      <c r="U697" t="s">
        <v>5641</v>
      </c>
      <c r="V697" t="s">
        <v>5642</v>
      </c>
      <c r="W697" t="s">
        <v>937</v>
      </c>
      <c r="X697">
        <v>2963</v>
      </c>
      <c r="Y697">
        <v>5</v>
      </c>
      <c r="Z697">
        <v>5926</v>
      </c>
      <c r="AA697" t="s">
        <v>5639</v>
      </c>
      <c r="AB697" t="s">
        <v>5639</v>
      </c>
      <c r="AC697">
        <v>10</v>
      </c>
      <c r="AD697" t="s">
        <v>87</v>
      </c>
      <c r="AF697" t="s">
        <v>87</v>
      </c>
      <c r="AG697" t="s">
        <v>5639</v>
      </c>
    </row>
    <row r="698" spans="1:33" x14ac:dyDescent="0.3">
      <c r="A698" t="s">
        <v>47</v>
      </c>
      <c r="B698" t="s">
        <v>293</v>
      </c>
      <c r="C698" t="s">
        <v>29</v>
      </c>
      <c r="D698" t="s">
        <v>206</v>
      </c>
      <c r="E698" t="s">
        <v>1693</v>
      </c>
      <c r="F698" t="s">
        <v>5643</v>
      </c>
      <c r="G698" t="s">
        <v>33</v>
      </c>
      <c r="H698" s="1">
        <v>44230</v>
      </c>
      <c r="I698">
        <v>1000</v>
      </c>
      <c r="J698" t="s">
        <v>5644</v>
      </c>
      <c r="K698" t="s">
        <v>571</v>
      </c>
      <c r="L698" t="s">
        <v>5645</v>
      </c>
      <c r="M698" t="s">
        <v>5646</v>
      </c>
      <c r="N698" t="s">
        <v>57</v>
      </c>
      <c r="O698">
        <v>8</v>
      </c>
      <c r="P698" t="s">
        <v>40</v>
      </c>
      <c r="Q698" t="s">
        <v>74</v>
      </c>
      <c r="R698" t="s">
        <v>5647</v>
      </c>
      <c r="S698" s="1">
        <v>45481</v>
      </c>
      <c r="T698" t="s">
        <v>103</v>
      </c>
      <c r="U698" t="s">
        <v>5648</v>
      </c>
      <c r="V698" t="s">
        <v>5649</v>
      </c>
      <c r="W698" t="s">
        <v>2105</v>
      </c>
      <c r="X698">
        <v>1589</v>
      </c>
      <c r="Y698">
        <v>6</v>
      </c>
      <c r="Z698">
        <v>3813.6000000000004</v>
      </c>
      <c r="AA698" t="s">
        <v>5646</v>
      </c>
      <c r="AB698" t="s">
        <v>5646</v>
      </c>
      <c r="AC698">
        <v>10</v>
      </c>
      <c r="AD698" t="s">
        <v>87</v>
      </c>
      <c r="AF698" t="s">
        <v>87</v>
      </c>
      <c r="AG698" t="s">
        <v>5646</v>
      </c>
    </row>
    <row r="699" spans="1:33" x14ac:dyDescent="0.3">
      <c r="A699" t="s">
        <v>181</v>
      </c>
      <c r="B699" t="s">
        <v>1118</v>
      </c>
      <c r="C699" t="s">
        <v>49</v>
      </c>
      <c r="D699" t="s">
        <v>677</v>
      </c>
      <c r="E699" t="s">
        <v>632</v>
      </c>
      <c r="F699" t="s">
        <v>5650</v>
      </c>
      <c r="G699" t="s">
        <v>33</v>
      </c>
      <c r="H699" s="1">
        <v>44535</v>
      </c>
      <c r="I699">
        <v>1100</v>
      </c>
      <c r="J699" t="s">
        <v>5651</v>
      </c>
      <c r="K699" t="s">
        <v>879</v>
      </c>
      <c r="L699" t="s">
        <v>5652</v>
      </c>
      <c r="M699" t="s">
        <v>5653</v>
      </c>
      <c r="N699" t="s">
        <v>72</v>
      </c>
      <c r="O699">
        <v>9</v>
      </c>
      <c r="P699" t="s">
        <v>40</v>
      </c>
      <c r="Q699" t="s">
        <v>101</v>
      </c>
      <c r="R699" t="s">
        <v>5654</v>
      </c>
      <c r="S699" s="1">
        <v>45541</v>
      </c>
      <c r="T699" t="s">
        <v>214</v>
      </c>
      <c r="U699" t="s">
        <v>5655</v>
      </c>
      <c r="V699" t="s">
        <v>5656</v>
      </c>
      <c r="W699" t="s">
        <v>4109</v>
      </c>
      <c r="X699">
        <v>2160</v>
      </c>
      <c r="Y699">
        <v>4</v>
      </c>
      <c r="Z699">
        <v>3456</v>
      </c>
      <c r="AA699" t="s">
        <v>5653</v>
      </c>
      <c r="AB699" t="s">
        <v>5653</v>
      </c>
      <c r="AC699">
        <v>10</v>
      </c>
      <c r="AE699" t="s">
        <v>37</v>
      </c>
      <c r="AF699" t="s">
        <v>37</v>
      </c>
      <c r="AG699" t="s">
        <v>5653</v>
      </c>
    </row>
    <row r="700" spans="1:33" x14ac:dyDescent="0.3">
      <c r="A700" t="s">
        <v>27</v>
      </c>
      <c r="B700" t="s">
        <v>28</v>
      </c>
      <c r="C700" t="s">
        <v>80</v>
      </c>
      <c r="D700" t="s">
        <v>109</v>
      </c>
      <c r="E700" t="s">
        <v>1560</v>
      </c>
      <c r="F700" t="s">
        <v>5657</v>
      </c>
      <c r="G700" t="s">
        <v>33</v>
      </c>
      <c r="H700" s="1">
        <v>44467</v>
      </c>
      <c r="I700">
        <v>950</v>
      </c>
      <c r="J700" t="s">
        <v>5658</v>
      </c>
      <c r="K700" t="s">
        <v>350</v>
      </c>
      <c r="L700" t="s">
        <v>5659</v>
      </c>
      <c r="M700" t="s">
        <v>5660</v>
      </c>
      <c r="N700" t="s">
        <v>39</v>
      </c>
      <c r="O700">
        <v>16</v>
      </c>
      <c r="P700" t="s">
        <v>73</v>
      </c>
      <c r="Q700" t="s">
        <v>74</v>
      </c>
      <c r="R700" t="s">
        <v>5661</v>
      </c>
      <c r="S700" s="1">
        <v>45351</v>
      </c>
      <c r="T700" t="s">
        <v>321</v>
      </c>
      <c r="U700" t="s">
        <v>5662</v>
      </c>
      <c r="V700" t="s">
        <v>5663</v>
      </c>
      <c r="W700" t="s">
        <v>5664</v>
      </c>
      <c r="X700">
        <v>2460</v>
      </c>
      <c r="Y700">
        <v>8</v>
      </c>
      <c r="Z700">
        <v>7872</v>
      </c>
      <c r="AA700" t="s">
        <v>5660</v>
      </c>
      <c r="AB700" t="s">
        <v>5660</v>
      </c>
      <c r="AC700">
        <v>10</v>
      </c>
      <c r="AD700" t="s">
        <v>87</v>
      </c>
      <c r="AF700" t="s">
        <v>87</v>
      </c>
      <c r="AG700" t="s">
        <v>5660</v>
      </c>
    </row>
    <row r="701" spans="1:33" x14ac:dyDescent="0.3">
      <c r="A701" t="s">
        <v>181</v>
      </c>
      <c r="B701" t="s">
        <v>500</v>
      </c>
      <c r="C701" t="s">
        <v>29</v>
      </c>
      <c r="D701" t="s">
        <v>146</v>
      </c>
      <c r="E701" t="s">
        <v>1365</v>
      </c>
      <c r="F701" t="s">
        <v>5665</v>
      </c>
      <c r="G701" t="s">
        <v>33</v>
      </c>
      <c r="H701" s="1">
        <v>44392</v>
      </c>
      <c r="I701">
        <v>1000</v>
      </c>
      <c r="J701" t="s">
        <v>5666</v>
      </c>
      <c r="K701" t="s">
        <v>1302</v>
      </c>
      <c r="L701" t="s">
        <v>5667</v>
      </c>
      <c r="M701" t="s">
        <v>5668</v>
      </c>
      <c r="N701" t="s">
        <v>39</v>
      </c>
      <c r="O701">
        <v>17</v>
      </c>
      <c r="P701" t="s">
        <v>73</v>
      </c>
      <c r="Q701" t="s">
        <v>41</v>
      </c>
      <c r="R701" t="s">
        <v>5669</v>
      </c>
      <c r="S701" s="1">
        <v>45510</v>
      </c>
      <c r="T701" t="s">
        <v>201</v>
      </c>
      <c r="U701" t="s">
        <v>5670</v>
      </c>
      <c r="V701" t="s">
        <v>5671</v>
      </c>
      <c r="W701" t="s">
        <v>2554</v>
      </c>
      <c r="X701">
        <v>2315</v>
      </c>
      <c r="Y701">
        <v>7</v>
      </c>
      <c r="Z701">
        <v>6482</v>
      </c>
      <c r="AA701" t="s">
        <v>5668</v>
      </c>
      <c r="AB701" t="s">
        <v>5668</v>
      </c>
      <c r="AC701">
        <v>10</v>
      </c>
      <c r="AD701" t="s">
        <v>87</v>
      </c>
      <c r="AF701" t="s">
        <v>87</v>
      </c>
      <c r="AG701" t="s">
        <v>5668</v>
      </c>
    </row>
    <row r="702" spans="1:33" x14ac:dyDescent="0.3">
      <c r="A702" t="s">
        <v>47</v>
      </c>
      <c r="B702" t="s">
        <v>1128</v>
      </c>
      <c r="C702" t="s">
        <v>29</v>
      </c>
      <c r="D702" t="s">
        <v>81</v>
      </c>
      <c r="E702" t="s">
        <v>1534</v>
      </c>
      <c r="F702" t="s">
        <v>5672</v>
      </c>
      <c r="G702" t="s">
        <v>96</v>
      </c>
      <c r="H702" s="1">
        <v>44047</v>
      </c>
      <c r="I702">
        <v>1100</v>
      </c>
      <c r="J702" t="s">
        <v>5673</v>
      </c>
      <c r="K702" t="s">
        <v>960</v>
      </c>
      <c r="L702" t="s">
        <v>5674</v>
      </c>
      <c r="M702" t="s">
        <v>5675</v>
      </c>
      <c r="N702" t="s">
        <v>116</v>
      </c>
      <c r="O702">
        <v>3</v>
      </c>
      <c r="P702" t="s">
        <v>40</v>
      </c>
      <c r="Q702" t="s">
        <v>74</v>
      </c>
      <c r="R702" t="s">
        <v>5676</v>
      </c>
      <c r="S702" s="1">
        <v>45296</v>
      </c>
      <c r="T702" t="s">
        <v>141</v>
      </c>
      <c r="U702" t="s">
        <v>5677</v>
      </c>
      <c r="V702" t="s">
        <v>5678</v>
      </c>
      <c r="W702" t="s">
        <v>282</v>
      </c>
      <c r="X702">
        <v>1352</v>
      </c>
      <c r="Y702">
        <v>6</v>
      </c>
      <c r="Z702">
        <v>3244.8</v>
      </c>
      <c r="AA702" t="s">
        <v>5675</v>
      </c>
      <c r="AB702" t="s">
        <v>5675</v>
      </c>
      <c r="AC702">
        <v>10</v>
      </c>
      <c r="AE702" t="s">
        <v>37</v>
      </c>
      <c r="AF702" t="s">
        <v>37</v>
      </c>
      <c r="AG702" t="s">
        <v>5675</v>
      </c>
    </row>
    <row r="703" spans="1:33" x14ac:dyDescent="0.3">
      <c r="A703" t="s">
        <v>133</v>
      </c>
      <c r="B703" t="s">
        <v>731</v>
      </c>
      <c r="C703" t="s">
        <v>29</v>
      </c>
      <c r="D703" t="s">
        <v>370</v>
      </c>
      <c r="E703" t="s">
        <v>1877</v>
      </c>
      <c r="F703" t="s">
        <v>5679</v>
      </c>
      <c r="G703" t="s">
        <v>33</v>
      </c>
      <c r="H703" s="1">
        <v>45324</v>
      </c>
      <c r="I703">
        <v>950</v>
      </c>
      <c r="J703" t="s">
        <v>5680</v>
      </c>
      <c r="K703" t="s">
        <v>1686</v>
      </c>
      <c r="L703" t="s">
        <v>5681</v>
      </c>
      <c r="M703" t="s">
        <v>5682</v>
      </c>
      <c r="N703" t="s">
        <v>57</v>
      </c>
      <c r="O703">
        <v>18</v>
      </c>
      <c r="P703" t="s">
        <v>73</v>
      </c>
      <c r="Q703" t="s">
        <v>58</v>
      </c>
      <c r="R703" t="s">
        <v>5683</v>
      </c>
      <c r="S703" s="1">
        <v>45408</v>
      </c>
      <c r="T703" t="s">
        <v>60</v>
      </c>
      <c r="U703" t="s">
        <v>5684</v>
      </c>
      <c r="V703" t="s">
        <v>5685</v>
      </c>
      <c r="W703" t="s">
        <v>4030</v>
      </c>
      <c r="X703">
        <v>2941</v>
      </c>
      <c r="Y703">
        <v>3</v>
      </c>
      <c r="Z703">
        <v>3529.2000000000003</v>
      </c>
      <c r="AA703" t="s">
        <v>5682</v>
      </c>
      <c r="AB703" t="s">
        <v>5682</v>
      </c>
      <c r="AC703">
        <v>10</v>
      </c>
      <c r="AD703" t="s">
        <v>87</v>
      </c>
      <c r="AF703" t="s">
        <v>87</v>
      </c>
      <c r="AG703" t="s">
        <v>5682</v>
      </c>
    </row>
    <row r="704" spans="1:33" x14ac:dyDescent="0.3">
      <c r="A704" t="s">
        <v>181</v>
      </c>
      <c r="B704" t="s">
        <v>1128</v>
      </c>
      <c r="C704" t="s">
        <v>49</v>
      </c>
      <c r="D704" t="s">
        <v>146</v>
      </c>
      <c r="E704" t="s">
        <v>559</v>
      </c>
      <c r="F704" t="s">
        <v>5686</v>
      </c>
      <c r="G704" t="s">
        <v>96</v>
      </c>
      <c r="H704" s="1">
        <v>45591</v>
      </c>
      <c r="I704">
        <v>1400</v>
      </c>
      <c r="J704" t="s">
        <v>5687</v>
      </c>
      <c r="K704" t="s">
        <v>680</v>
      </c>
      <c r="L704" t="s">
        <v>5688</v>
      </c>
      <c r="M704" t="s">
        <v>5689</v>
      </c>
      <c r="N704" t="s">
        <v>39</v>
      </c>
      <c r="O704">
        <v>6</v>
      </c>
      <c r="P704" t="s">
        <v>73</v>
      </c>
      <c r="Q704" t="s">
        <v>101</v>
      </c>
      <c r="R704" t="s">
        <v>5690</v>
      </c>
      <c r="S704" s="1">
        <v>45364</v>
      </c>
      <c r="T704" t="s">
        <v>258</v>
      </c>
      <c r="U704" t="s">
        <v>5691</v>
      </c>
      <c r="V704" t="s">
        <v>5692</v>
      </c>
      <c r="W704" t="s">
        <v>2392</v>
      </c>
      <c r="X704">
        <v>2789</v>
      </c>
      <c r="Y704">
        <v>2</v>
      </c>
      <c r="Z704">
        <v>2231.2000000000003</v>
      </c>
      <c r="AA704" t="s">
        <v>5689</v>
      </c>
      <c r="AB704" t="s">
        <v>5689</v>
      </c>
      <c r="AC704">
        <v>10</v>
      </c>
      <c r="AE704" t="s">
        <v>37</v>
      </c>
      <c r="AF704" t="s">
        <v>37</v>
      </c>
      <c r="AG704" t="s">
        <v>5689</v>
      </c>
    </row>
    <row r="705" spans="1:33" x14ac:dyDescent="0.3">
      <c r="A705" t="s">
        <v>107</v>
      </c>
      <c r="B705" t="s">
        <v>193</v>
      </c>
      <c r="C705" t="s">
        <v>29</v>
      </c>
      <c r="D705" t="s">
        <v>65</v>
      </c>
      <c r="E705" t="s">
        <v>31</v>
      </c>
      <c r="F705" t="s">
        <v>5693</v>
      </c>
      <c r="G705" t="s">
        <v>96</v>
      </c>
      <c r="H705" s="1">
        <v>44894</v>
      </c>
      <c r="I705">
        <v>1400</v>
      </c>
      <c r="J705" t="s">
        <v>5694</v>
      </c>
      <c r="K705" t="s">
        <v>54</v>
      </c>
      <c r="L705" t="s">
        <v>5695</v>
      </c>
      <c r="M705" t="s">
        <v>5696</v>
      </c>
      <c r="N705" t="s">
        <v>116</v>
      </c>
      <c r="O705">
        <v>7</v>
      </c>
      <c r="P705" t="s">
        <v>73</v>
      </c>
      <c r="Q705" t="s">
        <v>58</v>
      </c>
      <c r="R705" t="s">
        <v>5697</v>
      </c>
      <c r="S705" s="1">
        <v>45472</v>
      </c>
      <c r="T705" t="s">
        <v>43</v>
      </c>
      <c r="U705" t="s">
        <v>5698</v>
      </c>
      <c r="V705" t="s">
        <v>5699</v>
      </c>
      <c r="W705" t="s">
        <v>5700</v>
      </c>
      <c r="X705">
        <v>2491</v>
      </c>
      <c r="Y705">
        <v>8</v>
      </c>
      <c r="Z705">
        <v>7971.2000000000007</v>
      </c>
      <c r="AA705" t="s">
        <v>5696</v>
      </c>
      <c r="AB705" t="s">
        <v>5696</v>
      </c>
      <c r="AC705">
        <v>10</v>
      </c>
      <c r="AD705" t="s">
        <v>87</v>
      </c>
      <c r="AF705" t="s">
        <v>87</v>
      </c>
      <c r="AG705" t="s">
        <v>5696</v>
      </c>
    </row>
    <row r="706" spans="1:33" x14ac:dyDescent="0.3">
      <c r="A706" t="s">
        <v>181</v>
      </c>
      <c r="B706" t="s">
        <v>357</v>
      </c>
      <c r="C706" t="s">
        <v>29</v>
      </c>
      <c r="D706" t="s">
        <v>241</v>
      </c>
      <c r="E706" t="s">
        <v>1683</v>
      </c>
      <c r="F706" t="s">
        <v>5701</v>
      </c>
      <c r="G706" t="s">
        <v>33</v>
      </c>
      <c r="H706" s="1">
        <v>43909</v>
      </c>
      <c r="I706">
        <v>950</v>
      </c>
      <c r="J706" t="s">
        <v>5702</v>
      </c>
      <c r="K706" t="s">
        <v>2083</v>
      </c>
      <c r="L706" t="s">
        <v>5703</v>
      </c>
      <c r="M706" t="s">
        <v>5704</v>
      </c>
      <c r="N706" t="s">
        <v>116</v>
      </c>
      <c r="O706">
        <v>19</v>
      </c>
      <c r="P706" t="s">
        <v>73</v>
      </c>
      <c r="Q706" t="s">
        <v>74</v>
      </c>
      <c r="R706" t="s">
        <v>5705</v>
      </c>
      <c r="S706" s="1">
        <v>45437</v>
      </c>
      <c r="T706" t="s">
        <v>129</v>
      </c>
      <c r="U706" t="s">
        <v>5706</v>
      </c>
      <c r="V706" t="s">
        <v>5707</v>
      </c>
      <c r="W706" t="s">
        <v>5708</v>
      </c>
      <c r="X706">
        <v>2995</v>
      </c>
      <c r="Y706">
        <v>4</v>
      </c>
      <c r="Z706">
        <v>4792</v>
      </c>
      <c r="AA706" t="s">
        <v>5704</v>
      </c>
      <c r="AB706" t="s">
        <v>5704</v>
      </c>
      <c r="AC706">
        <v>10</v>
      </c>
      <c r="AE706" t="s">
        <v>37</v>
      </c>
      <c r="AF706" t="s">
        <v>37</v>
      </c>
      <c r="AG706" t="s">
        <v>5704</v>
      </c>
    </row>
    <row r="707" spans="1:33" x14ac:dyDescent="0.3">
      <c r="A707" t="s">
        <v>107</v>
      </c>
      <c r="B707" t="s">
        <v>64</v>
      </c>
      <c r="C707" t="s">
        <v>80</v>
      </c>
      <c r="D707" t="s">
        <v>81</v>
      </c>
      <c r="E707" t="s">
        <v>207</v>
      </c>
      <c r="F707" t="s">
        <v>5709</v>
      </c>
      <c r="G707" t="s">
        <v>33</v>
      </c>
      <c r="H707" s="1">
        <v>44051</v>
      </c>
      <c r="I707">
        <v>1100</v>
      </c>
      <c r="J707" t="s">
        <v>1137</v>
      </c>
      <c r="K707" t="s">
        <v>3054</v>
      </c>
      <c r="L707" t="s">
        <v>5710</v>
      </c>
      <c r="M707" t="s">
        <v>5711</v>
      </c>
      <c r="N707" t="s">
        <v>116</v>
      </c>
      <c r="O707">
        <v>20</v>
      </c>
      <c r="P707" t="s">
        <v>73</v>
      </c>
      <c r="Q707" t="s">
        <v>74</v>
      </c>
      <c r="R707" t="s">
        <v>5712</v>
      </c>
      <c r="S707" s="1">
        <v>45586</v>
      </c>
      <c r="T707" t="s">
        <v>177</v>
      </c>
      <c r="U707" t="s">
        <v>5713</v>
      </c>
      <c r="V707" t="s">
        <v>5714</v>
      </c>
      <c r="W707" t="s">
        <v>1058</v>
      </c>
      <c r="X707">
        <v>1773</v>
      </c>
      <c r="Y707">
        <v>6</v>
      </c>
      <c r="Z707">
        <v>4255.2</v>
      </c>
      <c r="AA707" t="s">
        <v>5711</v>
      </c>
      <c r="AB707" t="s">
        <v>5711</v>
      </c>
      <c r="AC707">
        <v>10</v>
      </c>
      <c r="AD707" t="s">
        <v>87</v>
      </c>
      <c r="AF707" t="s">
        <v>87</v>
      </c>
      <c r="AG707" t="s">
        <v>5711</v>
      </c>
    </row>
    <row r="708" spans="1:33" x14ac:dyDescent="0.3">
      <c r="A708" t="s">
        <v>336</v>
      </c>
      <c r="B708" t="s">
        <v>218</v>
      </c>
      <c r="C708" t="s">
        <v>49</v>
      </c>
      <c r="D708" t="s">
        <v>206</v>
      </c>
      <c r="E708" t="s">
        <v>3309</v>
      </c>
      <c r="F708" t="s">
        <v>5715</v>
      </c>
      <c r="G708" t="s">
        <v>33</v>
      </c>
      <c r="H708" s="1">
        <v>43928</v>
      </c>
      <c r="I708">
        <v>950</v>
      </c>
      <c r="J708" t="s">
        <v>5716</v>
      </c>
      <c r="K708" t="s">
        <v>113</v>
      </c>
      <c r="L708" t="s">
        <v>5717</v>
      </c>
      <c r="M708" t="s">
        <v>5718</v>
      </c>
      <c r="N708" t="s">
        <v>39</v>
      </c>
      <c r="O708">
        <v>6</v>
      </c>
      <c r="P708" t="s">
        <v>40</v>
      </c>
      <c r="Q708" t="s">
        <v>58</v>
      </c>
      <c r="R708" t="s">
        <v>5719</v>
      </c>
      <c r="S708" s="1">
        <v>45612</v>
      </c>
      <c r="T708" t="s">
        <v>165</v>
      </c>
      <c r="U708" t="s">
        <v>5720</v>
      </c>
      <c r="V708" t="s">
        <v>5721</v>
      </c>
      <c r="W708" t="s">
        <v>5722</v>
      </c>
      <c r="X708">
        <v>1944</v>
      </c>
      <c r="Y708">
        <v>2</v>
      </c>
      <c r="Z708">
        <v>1555.2</v>
      </c>
      <c r="AA708" t="s">
        <v>5718</v>
      </c>
      <c r="AB708" t="s">
        <v>5718</v>
      </c>
      <c r="AC708">
        <v>10</v>
      </c>
      <c r="AD708" t="s">
        <v>87</v>
      </c>
      <c r="AF708" t="s">
        <v>87</v>
      </c>
      <c r="AG708" t="s">
        <v>5718</v>
      </c>
    </row>
    <row r="709" spans="1:33" x14ac:dyDescent="0.3">
      <c r="A709" t="s">
        <v>121</v>
      </c>
      <c r="B709" t="s">
        <v>1023</v>
      </c>
      <c r="C709" t="s">
        <v>29</v>
      </c>
      <c r="D709" t="s">
        <v>50</v>
      </c>
      <c r="E709" t="s">
        <v>481</v>
      </c>
      <c r="F709" t="s">
        <v>5723</v>
      </c>
      <c r="G709" t="s">
        <v>96</v>
      </c>
      <c r="H709" s="1">
        <v>45418</v>
      </c>
      <c r="I709">
        <v>1400</v>
      </c>
      <c r="J709" t="s">
        <v>5724</v>
      </c>
      <c r="K709" t="s">
        <v>1260</v>
      </c>
      <c r="L709" t="s">
        <v>5725</v>
      </c>
      <c r="M709" t="s">
        <v>5726</v>
      </c>
      <c r="N709" t="s">
        <v>57</v>
      </c>
      <c r="O709">
        <v>6</v>
      </c>
      <c r="P709" t="s">
        <v>73</v>
      </c>
      <c r="Q709" t="s">
        <v>58</v>
      </c>
      <c r="R709" t="s">
        <v>5727</v>
      </c>
      <c r="S709" s="1">
        <v>45436</v>
      </c>
      <c r="T709" t="s">
        <v>129</v>
      </c>
      <c r="U709" t="s">
        <v>5728</v>
      </c>
      <c r="V709" t="s">
        <v>5729</v>
      </c>
      <c r="W709" t="s">
        <v>5283</v>
      </c>
      <c r="X709">
        <v>1169</v>
      </c>
      <c r="Y709">
        <v>7</v>
      </c>
      <c r="Z709">
        <v>3273.2000000000003</v>
      </c>
      <c r="AA709" t="s">
        <v>5726</v>
      </c>
      <c r="AB709" t="s">
        <v>5726</v>
      </c>
      <c r="AC709">
        <v>10</v>
      </c>
      <c r="AD709" t="s">
        <v>87</v>
      </c>
      <c r="AF709" t="s">
        <v>87</v>
      </c>
      <c r="AG709" t="s">
        <v>5726</v>
      </c>
    </row>
    <row r="710" spans="1:33" x14ac:dyDescent="0.3">
      <c r="A710" t="s">
        <v>121</v>
      </c>
      <c r="B710" t="s">
        <v>411</v>
      </c>
      <c r="C710" t="s">
        <v>80</v>
      </c>
      <c r="D710" t="s">
        <v>241</v>
      </c>
      <c r="E710" t="s">
        <v>3309</v>
      </c>
      <c r="F710" t="s">
        <v>5730</v>
      </c>
      <c r="G710" t="s">
        <v>33</v>
      </c>
      <c r="H710" s="1">
        <v>45394</v>
      </c>
      <c r="I710">
        <v>1300</v>
      </c>
      <c r="J710" t="s">
        <v>5731</v>
      </c>
      <c r="K710" t="s">
        <v>1368</v>
      </c>
      <c r="L710" t="s">
        <v>5732</v>
      </c>
      <c r="M710" t="s">
        <v>5733</v>
      </c>
      <c r="N710" t="s">
        <v>57</v>
      </c>
      <c r="O710">
        <v>16</v>
      </c>
      <c r="P710" t="s">
        <v>73</v>
      </c>
      <c r="Q710" t="s">
        <v>41</v>
      </c>
      <c r="R710" t="s">
        <v>5734</v>
      </c>
      <c r="S710" s="1">
        <v>45482</v>
      </c>
      <c r="T710" t="s">
        <v>103</v>
      </c>
      <c r="U710" t="s">
        <v>5735</v>
      </c>
      <c r="V710" t="s">
        <v>5736</v>
      </c>
      <c r="W710" t="s">
        <v>1348</v>
      </c>
      <c r="X710">
        <v>1063</v>
      </c>
      <c r="Y710">
        <v>8</v>
      </c>
      <c r="Z710">
        <v>3401.6000000000004</v>
      </c>
      <c r="AA710" t="s">
        <v>5733</v>
      </c>
      <c r="AB710" t="s">
        <v>5733</v>
      </c>
      <c r="AC710">
        <v>10</v>
      </c>
      <c r="AE710" t="s">
        <v>37</v>
      </c>
      <c r="AF710" t="s">
        <v>37</v>
      </c>
      <c r="AG710" t="s">
        <v>5733</v>
      </c>
    </row>
    <row r="711" spans="1:33" x14ac:dyDescent="0.3">
      <c r="A711" t="s">
        <v>121</v>
      </c>
      <c r="B711" t="s">
        <v>946</v>
      </c>
      <c r="C711" t="s">
        <v>49</v>
      </c>
      <c r="D711" t="s">
        <v>109</v>
      </c>
      <c r="E711" t="s">
        <v>242</v>
      </c>
      <c r="F711" t="s">
        <v>5737</v>
      </c>
      <c r="G711" t="s">
        <v>96</v>
      </c>
      <c r="H711" s="1">
        <v>45423</v>
      </c>
      <c r="I711">
        <v>1200</v>
      </c>
      <c r="J711" t="s">
        <v>5738</v>
      </c>
      <c r="K711" t="s">
        <v>1052</v>
      </c>
      <c r="L711" t="s">
        <v>5739</v>
      </c>
      <c r="M711" t="s">
        <v>5740</v>
      </c>
      <c r="N711" t="s">
        <v>72</v>
      </c>
      <c r="O711">
        <v>6</v>
      </c>
      <c r="P711" t="s">
        <v>40</v>
      </c>
      <c r="Q711" t="s">
        <v>74</v>
      </c>
      <c r="R711" t="s">
        <v>5741</v>
      </c>
      <c r="S711" s="1">
        <v>45572</v>
      </c>
      <c r="T711" t="s">
        <v>177</v>
      </c>
      <c r="U711" t="s">
        <v>5742</v>
      </c>
      <c r="V711" t="s">
        <v>5743</v>
      </c>
      <c r="W711" t="s">
        <v>5744</v>
      </c>
      <c r="X711">
        <v>1867</v>
      </c>
      <c r="Y711">
        <v>3</v>
      </c>
      <c r="Z711">
        <v>2240.4</v>
      </c>
      <c r="AA711" t="s">
        <v>5740</v>
      </c>
      <c r="AB711" t="s">
        <v>5740</v>
      </c>
      <c r="AC711">
        <v>10</v>
      </c>
      <c r="AD711" t="s">
        <v>87</v>
      </c>
      <c r="AF711" t="s">
        <v>87</v>
      </c>
      <c r="AG711" t="s">
        <v>5740</v>
      </c>
    </row>
    <row r="712" spans="1:33" x14ac:dyDescent="0.3">
      <c r="A712" t="s">
        <v>47</v>
      </c>
      <c r="B712" t="s">
        <v>606</v>
      </c>
      <c r="C712" t="s">
        <v>49</v>
      </c>
      <c r="D712" t="s">
        <v>50</v>
      </c>
      <c r="E712" t="s">
        <v>421</v>
      </c>
      <c r="F712" t="s">
        <v>5745</v>
      </c>
      <c r="G712" t="s">
        <v>33</v>
      </c>
      <c r="H712" s="1">
        <v>44441</v>
      </c>
      <c r="I712">
        <v>1400</v>
      </c>
      <c r="J712" t="s">
        <v>5746</v>
      </c>
      <c r="K712" t="s">
        <v>3813</v>
      </c>
      <c r="L712" t="s">
        <v>5747</v>
      </c>
      <c r="M712" t="s">
        <v>5748</v>
      </c>
      <c r="N712" t="s">
        <v>39</v>
      </c>
      <c r="O712">
        <v>15</v>
      </c>
      <c r="P712" t="s">
        <v>40</v>
      </c>
      <c r="Q712" t="s">
        <v>41</v>
      </c>
      <c r="R712" t="s">
        <v>5749</v>
      </c>
      <c r="S712" s="1">
        <v>45436</v>
      </c>
      <c r="T712" t="s">
        <v>129</v>
      </c>
      <c r="U712" t="s">
        <v>5750</v>
      </c>
      <c r="V712" t="s">
        <v>5751</v>
      </c>
      <c r="W712" t="s">
        <v>5752</v>
      </c>
      <c r="X712">
        <v>2860</v>
      </c>
      <c r="Y712">
        <v>1</v>
      </c>
      <c r="Z712">
        <v>1144</v>
      </c>
      <c r="AA712" t="s">
        <v>5748</v>
      </c>
      <c r="AB712" t="s">
        <v>5748</v>
      </c>
      <c r="AC712">
        <v>10</v>
      </c>
      <c r="AE712" t="s">
        <v>37</v>
      </c>
      <c r="AF712" t="s">
        <v>37</v>
      </c>
      <c r="AG712" t="s">
        <v>5748</v>
      </c>
    </row>
    <row r="713" spans="1:33" x14ac:dyDescent="0.3">
      <c r="A713" t="s">
        <v>336</v>
      </c>
      <c r="B713" t="s">
        <v>510</v>
      </c>
      <c r="C713" t="s">
        <v>80</v>
      </c>
      <c r="D713" t="s">
        <v>50</v>
      </c>
      <c r="E713" t="s">
        <v>1168</v>
      </c>
      <c r="F713" t="s">
        <v>5753</v>
      </c>
      <c r="G713" t="s">
        <v>33</v>
      </c>
      <c r="H713" s="1">
        <v>44543</v>
      </c>
      <c r="I713">
        <v>1300</v>
      </c>
      <c r="J713" t="s">
        <v>5754</v>
      </c>
      <c r="K713" t="s">
        <v>54</v>
      </c>
      <c r="L713" t="s">
        <v>5755</v>
      </c>
      <c r="M713" t="s">
        <v>5756</v>
      </c>
      <c r="N713" t="s">
        <v>72</v>
      </c>
      <c r="O713">
        <v>18</v>
      </c>
      <c r="P713" t="s">
        <v>73</v>
      </c>
      <c r="Q713" t="s">
        <v>58</v>
      </c>
      <c r="R713" t="s">
        <v>5757</v>
      </c>
      <c r="S713" s="1">
        <v>45386</v>
      </c>
      <c r="T713" t="s">
        <v>60</v>
      </c>
      <c r="U713" t="s">
        <v>5758</v>
      </c>
      <c r="V713" t="s">
        <v>5759</v>
      </c>
      <c r="W713" t="s">
        <v>5760</v>
      </c>
      <c r="X713">
        <v>2293</v>
      </c>
      <c r="Y713">
        <v>5</v>
      </c>
      <c r="Z713">
        <v>4586</v>
      </c>
      <c r="AA713" t="s">
        <v>5756</v>
      </c>
      <c r="AB713" t="s">
        <v>5756</v>
      </c>
      <c r="AC713">
        <v>10</v>
      </c>
      <c r="AE713" t="s">
        <v>37</v>
      </c>
      <c r="AF713" t="s">
        <v>37</v>
      </c>
      <c r="AG713" t="s">
        <v>5756</v>
      </c>
    </row>
    <row r="714" spans="1:33" x14ac:dyDescent="0.3">
      <c r="A714" t="s">
        <v>336</v>
      </c>
      <c r="B714" t="s">
        <v>357</v>
      </c>
      <c r="C714" t="s">
        <v>49</v>
      </c>
      <c r="D714" t="s">
        <v>65</v>
      </c>
      <c r="E714" t="s">
        <v>596</v>
      </c>
      <c r="F714" t="s">
        <v>5761</v>
      </c>
      <c r="G714" t="s">
        <v>96</v>
      </c>
      <c r="H714" s="1">
        <v>45377</v>
      </c>
      <c r="I714">
        <v>800</v>
      </c>
      <c r="J714" t="s">
        <v>5762</v>
      </c>
      <c r="K714" t="s">
        <v>254</v>
      </c>
      <c r="L714" t="s">
        <v>5763</v>
      </c>
      <c r="M714" t="s">
        <v>5764</v>
      </c>
      <c r="N714" t="s">
        <v>39</v>
      </c>
      <c r="O714">
        <v>7</v>
      </c>
      <c r="P714" t="s">
        <v>40</v>
      </c>
      <c r="Q714" t="s">
        <v>41</v>
      </c>
      <c r="R714" t="s">
        <v>5765</v>
      </c>
      <c r="S714" s="1">
        <v>45585</v>
      </c>
      <c r="T714" t="s">
        <v>177</v>
      </c>
      <c r="U714" t="s">
        <v>5766</v>
      </c>
      <c r="V714" t="s">
        <v>5767</v>
      </c>
      <c r="W714" t="s">
        <v>3848</v>
      </c>
      <c r="X714">
        <v>2456</v>
      </c>
      <c r="Y714">
        <v>1</v>
      </c>
      <c r="Z714">
        <v>982.40000000000009</v>
      </c>
      <c r="AA714" t="s">
        <v>5764</v>
      </c>
      <c r="AB714" t="s">
        <v>5764</v>
      </c>
      <c r="AC714">
        <v>10</v>
      </c>
      <c r="AD714" t="s">
        <v>87</v>
      </c>
      <c r="AF714" t="s">
        <v>87</v>
      </c>
      <c r="AG714" t="s">
        <v>5764</v>
      </c>
    </row>
    <row r="715" spans="1:33" x14ac:dyDescent="0.3">
      <c r="A715" t="s">
        <v>133</v>
      </c>
      <c r="B715" t="s">
        <v>450</v>
      </c>
      <c r="C715" t="s">
        <v>49</v>
      </c>
      <c r="D715" t="s">
        <v>50</v>
      </c>
      <c r="E715" t="s">
        <v>703</v>
      </c>
      <c r="F715" t="s">
        <v>5768</v>
      </c>
      <c r="G715" t="s">
        <v>33</v>
      </c>
      <c r="H715" s="1">
        <v>44643</v>
      </c>
      <c r="I715">
        <v>1300</v>
      </c>
      <c r="J715" t="s">
        <v>5769</v>
      </c>
      <c r="K715" t="s">
        <v>1103</v>
      </c>
      <c r="L715" t="s">
        <v>5770</v>
      </c>
      <c r="M715" t="s">
        <v>5771</v>
      </c>
      <c r="N715" t="s">
        <v>57</v>
      </c>
      <c r="O715">
        <v>10</v>
      </c>
      <c r="P715" t="s">
        <v>73</v>
      </c>
      <c r="Q715" t="s">
        <v>58</v>
      </c>
      <c r="R715" t="s">
        <v>5772</v>
      </c>
      <c r="S715" s="1">
        <v>45578</v>
      </c>
      <c r="T715" t="s">
        <v>177</v>
      </c>
      <c r="U715" t="s">
        <v>5773</v>
      </c>
      <c r="V715" t="s">
        <v>5774</v>
      </c>
      <c r="W715" t="s">
        <v>885</v>
      </c>
      <c r="X715">
        <v>1472</v>
      </c>
      <c r="Y715">
        <v>3</v>
      </c>
      <c r="Z715">
        <v>1766.4</v>
      </c>
      <c r="AA715" t="s">
        <v>5771</v>
      </c>
      <c r="AB715" t="s">
        <v>5771</v>
      </c>
      <c r="AC715">
        <v>10</v>
      </c>
      <c r="AE715" t="s">
        <v>37</v>
      </c>
      <c r="AF715" t="s">
        <v>37</v>
      </c>
      <c r="AG715" t="s">
        <v>5771</v>
      </c>
    </row>
    <row r="716" spans="1:33" x14ac:dyDescent="0.3">
      <c r="A716" t="s">
        <v>107</v>
      </c>
      <c r="B716" t="s">
        <v>558</v>
      </c>
      <c r="C716" t="s">
        <v>29</v>
      </c>
      <c r="D716" t="s">
        <v>219</v>
      </c>
      <c r="E716" t="s">
        <v>31</v>
      </c>
      <c r="F716" t="s">
        <v>5775</v>
      </c>
      <c r="G716" t="s">
        <v>96</v>
      </c>
      <c r="H716" s="1">
        <v>43961</v>
      </c>
      <c r="I716">
        <v>1200</v>
      </c>
      <c r="J716" t="s">
        <v>5776</v>
      </c>
      <c r="K716" t="s">
        <v>1078</v>
      </c>
      <c r="L716" t="s">
        <v>5777</v>
      </c>
      <c r="M716" t="s">
        <v>5778</v>
      </c>
      <c r="N716" t="s">
        <v>72</v>
      </c>
      <c r="O716">
        <v>3</v>
      </c>
      <c r="P716" t="s">
        <v>40</v>
      </c>
      <c r="Q716" t="s">
        <v>74</v>
      </c>
      <c r="R716" t="s">
        <v>5779</v>
      </c>
      <c r="S716" s="1">
        <v>45488</v>
      </c>
      <c r="T716" t="s">
        <v>103</v>
      </c>
      <c r="U716" t="s">
        <v>5780</v>
      </c>
      <c r="V716" t="s">
        <v>5781</v>
      </c>
      <c r="W716" t="s">
        <v>1632</v>
      </c>
      <c r="X716">
        <v>782</v>
      </c>
      <c r="Y716">
        <v>4</v>
      </c>
      <c r="Z716">
        <v>1251.2</v>
      </c>
      <c r="AA716" t="s">
        <v>5778</v>
      </c>
      <c r="AB716" t="s">
        <v>5778</v>
      </c>
      <c r="AC716">
        <v>10</v>
      </c>
      <c r="AD716" t="s">
        <v>87</v>
      </c>
      <c r="AF716" t="s">
        <v>87</v>
      </c>
      <c r="AG716" t="s">
        <v>5778</v>
      </c>
    </row>
    <row r="717" spans="1:33" x14ac:dyDescent="0.3">
      <c r="A717" t="s">
        <v>336</v>
      </c>
      <c r="B717" t="s">
        <v>390</v>
      </c>
      <c r="C717" t="s">
        <v>29</v>
      </c>
      <c r="D717" t="s">
        <v>241</v>
      </c>
      <c r="E717" t="s">
        <v>713</v>
      </c>
      <c r="F717" t="s">
        <v>5782</v>
      </c>
      <c r="G717" t="s">
        <v>96</v>
      </c>
      <c r="H717" s="1">
        <v>44919</v>
      </c>
      <c r="I717">
        <v>1100</v>
      </c>
      <c r="J717" t="s">
        <v>5783</v>
      </c>
      <c r="K717" t="s">
        <v>670</v>
      </c>
      <c r="L717" t="s">
        <v>5784</v>
      </c>
      <c r="M717" t="s">
        <v>5785</v>
      </c>
      <c r="N717" t="s">
        <v>39</v>
      </c>
      <c r="O717">
        <v>12</v>
      </c>
      <c r="P717" t="s">
        <v>40</v>
      </c>
      <c r="Q717" t="s">
        <v>74</v>
      </c>
      <c r="R717" t="s">
        <v>5786</v>
      </c>
      <c r="S717" s="1">
        <v>45327</v>
      </c>
      <c r="T717" t="s">
        <v>321</v>
      </c>
      <c r="U717" t="s">
        <v>5787</v>
      </c>
      <c r="V717" t="s">
        <v>5788</v>
      </c>
      <c r="W717" t="s">
        <v>5789</v>
      </c>
      <c r="X717">
        <v>1663</v>
      </c>
      <c r="Y717">
        <v>6</v>
      </c>
      <c r="Z717">
        <v>3991.2000000000003</v>
      </c>
      <c r="AA717" t="s">
        <v>5785</v>
      </c>
      <c r="AB717" t="s">
        <v>5785</v>
      </c>
      <c r="AC717">
        <v>10</v>
      </c>
      <c r="AE717" t="s">
        <v>37</v>
      </c>
      <c r="AF717" t="s">
        <v>37</v>
      </c>
      <c r="AG717" t="s">
        <v>5785</v>
      </c>
    </row>
    <row r="718" spans="1:33" x14ac:dyDescent="0.3">
      <c r="A718" t="s">
        <v>121</v>
      </c>
      <c r="B718" t="s">
        <v>510</v>
      </c>
      <c r="C718" t="s">
        <v>29</v>
      </c>
      <c r="D718" t="s">
        <v>30</v>
      </c>
      <c r="E718" t="s">
        <v>170</v>
      </c>
      <c r="F718" t="s">
        <v>5790</v>
      </c>
      <c r="G718" t="s">
        <v>96</v>
      </c>
      <c r="H718" s="1">
        <v>45590</v>
      </c>
      <c r="I718">
        <v>1400</v>
      </c>
      <c r="J718" t="s">
        <v>5791</v>
      </c>
      <c r="K718" t="s">
        <v>297</v>
      </c>
      <c r="L718" t="s">
        <v>5792</v>
      </c>
      <c r="M718" t="s">
        <v>5793</v>
      </c>
      <c r="N718" t="s">
        <v>72</v>
      </c>
      <c r="O718">
        <v>7</v>
      </c>
      <c r="P718" t="s">
        <v>73</v>
      </c>
      <c r="Q718" t="s">
        <v>74</v>
      </c>
      <c r="R718" t="s">
        <v>5794</v>
      </c>
      <c r="S718" s="1">
        <v>45594</v>
      </c>
      <c r="T718" t="s">
        <v>177</v>
      </c>
      <c r="U718" t="s">
        <v>5795</v>
      </c>
      <c r="V718" t="s">
        <v>5796</v>
      </c>
      <c r="W718" t="s">
        <v>5797</v>
      </c>
      <c r="X718">
        <v>975</v>
      </c>
      <c r="Y718">
        <v>8</v>
      </c>
      <c r="Z718">
        <v>3120</v>
      </c>
      <c r="AA718" t="s">
        <v>5793</v>
      </c>
      <c r="AB718" t="s">
        <v>5793</v>
      </c>
      <c r="AC718">
        <v>10</v>
      </c>
      <c r="AD718" t="s">
        <v>87</v>
      </c>
      <c r="AF718" t="s">
        <v>87</v>
      </c>
      <c r="AG718" t="s">
        <v>5793</v>
      </c>
    </row>
    <row r="719" spans="1:33" x14ac:dyDescent="0.3">
      <c r="A719" t="s">
        <v>121</v>
      </c>
      <c r="B719" t="s">
        <v>1023</v>
      </c>
      <c r="C719" t="s">
        <v>29</v>
      </c>
      <c r="D719" t="s">
        <v>677</v>
      </c>
      <c r="E719" t="s">
        <v>2408</v>
      </c>
      <c r="F719" t="s">
        <v>5798</v>
      </c>
      <c r="G719" t="s">
        <v>33</v>
      </c>
      <c r="H719" s="1">
        <v>44923</v>
      </c>
      <c r="I719">
        <v>1300</v>
      </c>
      <c r="J719" t="s">
        <v>5799</v>
      </c>
      <c r="K719" t="s">
        <v>706</v>
      </c>
      <c r="L719" t="s">
        <v>5800</v>
      </c>
      <c r="M719" t="s">
        <v>5801</v>
      </c>
      <c r="N719" t="s">
        <v>116</v>
      </c>
      <c r="O719">
        <v>20</v>
      </c>
      <c r="P719" t="s">
        <v>40</v>
      </c>
      <c r="Q719" t="s">
        <v>74</v>
      </c>
      <c r="R719" t="s">
        <v>5802</v>
      </c>
      <c r="S719" s="1">
        <v>45478</v>
      </c>
      <c r="T719" t="s">
        <v>103</v>
      </c>
      <c r="U719" t="s">
        <v>5803</v>
      </c>
      <c r="V719" t="s">
        <v>5804</v>
      </c>
      <c r="W719" t="s">
        <v>5805</v>
      </c>
      <c r="X719">
        <v>685</v>
      </c>
      <c r="Y719">
        <v>8</v>
      </c>
      <c r="Z719">
        <v>2192</v>
      </c>
      <c r="AA719" t="s">
        <v>5801</v>
      </c>
      <c r="AB719" t="s">
        <v>5801</v>
      </c>
      <c r="AC719">
        <v>11</v>
      </c>
      <c r="AE719" t="s">
        <v>37</v>
      </c>
      <c r="AF719" t="s">
        <v>37</v>
      </c>
      <c r="AG719" t="s">
        <v>5801</v>
      </c>
    </row>
    <row r="720" spans="1:33" x14ac:dyDescent="0.3">
      <c r="A720" t="s">
        <v>121</v>
      </c>
      <c r="B720" t="s">
        <v>558</v>
      </c>
      <c r="C720" t="s">
        <v>49</v>
      </c>
      <c r="D720" t="s">
        <v>50</v>
      </c>
      <c r="E720" t="s">
        <v>1543</v>
      </c>
      <c r="F720" t="s">
        <v>5806</v>
      </c>
      <c r="G720" t="s">
        <v>96</v>
      </c>
      <c r="H720" s="1">
        <v>45628</v>
      </c>
      <c r="I720">
        <v>800</v>
      </c>
      <c r="J720" t="s">
        <v>5807</v>
      </c>
      <c r="K720" t="s">
        <v>514</v>
      </c>
      <c r="L720" t="s">
        <v>5808</v>
      </c>
      <c r="M720" t="s">
        <v>5809</v>
      </c>
      <c r="N720" t="s">
        <v>72</v>
      </c>
      <c r="O720">
        <v>13</v>
      </c>
      <c r="P720" t="s">
        <v>40</v>
      </c>
      <c r="Q720" t="s">
        <v>41</v>
      </c>
      <c r="R720" t="s">
        <v>5810</v>
      </c>
      <c r="S720" s="1">
        <v>45376</v>
      </c>
      <c r="T720" t="s">
        <v>258</v>
      </c>
      <c r="U720" t="s">
        <v>5811</v>
      </c>
      <c r="V720" t="s">
        <v>5812</v>
      </c>
      <c r="W720" t="s">
        <v>2933</v>
      </c>
      <c r="X720">
        <v>1869</v>
      </c>
      <c r="Y720">
        <v>7</v>
      </c>
      <c r="Z720">
        <v>5233.2000000000007</v>
      </c>
      <c r="AA720" t="s">
        <v>5809</v>
      </c>
      <c r="AB720" t="s">
        <v>5809</v>
      </c>
      <c r="AC720">
        <v>10</v>
      </c>
      <c r="AE720" t="s">
        <v>37</v>
      </c>
      <c r="AF720" t="s">
        <v>37</v>
      </c>
      <c r="AG720" t="s">
        <v>5809</v>
      </c>
    </row>
    <row r="721" spans="1:33" x14ac:dyDescent="0.3">
      <c r="A721" t="s">
        <v>107</v>
      </c>
      <c r="B721" t="s">
        <v>450</v>
      </c>
      <c r="C721" t="s">
        <v>80</v>
      </c>
      <c r="D721" t="s">
        <v>370</v>
      </c>
      <c r="E721" t="s">
        <v>2153</v>
      </c>
      <c r="F721" t="s">
        <v>5813</v>
      </c>
      <c r="G721" t="s">
        <v>33</v>
      </c>
      <c r="H721" s="1">
        <v>44500</v>
      </c>
      <c r="I721">
        <v>1400</v>
      </c>
      <c r="J721" t="s">
        <v>5814</v>
      </c>
      <c r="K721" t="s">
        <v>254</v>
      </c>
      <c r="L721" t="s">
        <v>5815</v>
      </c>
      <c r="M721" t="s">
        <v>5816</v>
      </c>
      <c r="N721" t="s">
        <v>116</v>
      </c>
      <c r="O721">
        <v>8</v>
      </c>
      <c r="P721" t="s">
        <v>73</v>
      </c>
      <c r="Q721" t="s">
        <v>74</v>
      </c>
      <c r="R721" t="s">
        <v>5817</v>
      </c>
      <c r="S721" s="1">
        <v>45623</v>
      </c>
      <c r="T721" t="s">
        <v>165</v>
      </c>
      <c r="U721" t="s">
        <v>5818</v>
      </c>
      <c r="V721" t="s">
        <v>5819</v>
      </c>
      <c r="W721" t="s">
        <v>132</v>
      </c>
      <c r="X721">
        <v>1273</v>
      </c>
      <c r="Y721">
        <v>1</v>
      </c>
      <c r="Z721">
        <v>509.20000000000005</v>
      </c>
      <c r="AA721" t="s">
        <v>5816</v>
      </c>
      <c r="AB721" t="s">
        <v>5816</v>
      </c>
      <c r="AC721">
        <v>10</v>
      </c>
      <c r="AD721" t="s">
        <v>87</v>
      </c>
      <c r="AF721" t="s">
        <v>87</v>
      </c>
      <c r="AG721" t="s">
        <v>5816</v>
      </c>
    </row>
    <row r="722" spans="1:33" x14ac:dyDescent="0.3">
      <c r="A722" t="s">
        <v>107</v>
      </c>
      <c r="B722" t="s">
        <v>262</v>
      </c>
      <c r="C722" t="s">
        <v>80</v>
      </c>
      <c r="D722" t="s">
        <v>219</v>
      </c>
      <c r="E722" t="s">
        <v>358</v>
      </c>
      <c r="F722" t="s">
        <v>5820</v>
      </c>
      <c r="G722" t="s">
        <v>33</v>
      </c>
      <c r="H722" s="1">
        <v>44523</v>
      </c>
      <c r="I722">
        <v>1000</v>
      </c>
      <c r="J722" t="s">
        <v>5821</v>
      </c>
      <c r="K722" t="s">
        <v>197</v>
      </c>
      <c r="L722" t="s">
        <v>5822</v>
      </c>
      <c r="M722" t="s">
        <v>5823</v>
      </c>
      <c r="N722" t="s">
        <v>57</v>
      </c>
      <c r="O722">
        <v>8</v>
      </c>
      <c r="P722" t="s">
        <v>40</v>
      </c>
      <c r="Q722" t="s">
        <v>58</v>
      </c>
      <c r="R722" t="s">
        <v>5824</v>
      </c>
      <c r="S722" s="1">
        <v>45583</v>
      </c>
      <c r="T722" t="s">
        <v>177</v>
      </c>
      <c r="U722" t="s">
        <v>5825</v>
      </c>
      <c r="V722" t="s">
        <v>5826</v>
      </c>
      <c r="W722" t="s">
        <v>2485</v>
      </c>
      <c r="X722">
        <v>2693</v>
      </c>
      <c r="Y722">
        <v>2</v>
      </c>
      <c r="Z722">
        <v>2154.4</v>
      </c>
      <c r="AA722" t="s">
        <v>5823</v>
      </c>
      <c r="AB722" t="s">
        <v>5823</v>
      </c>
      <c r="AC722">
        <v>11</v>
      </c>
      <c r="AE722" t="s">
        <v>37</v>
      </c>
      <c r="AF722" t="s">
        <v>37</v>
      </c>
      <c r="AG722" t="s">
        <v>5823</v>
      </c>
    </row>
    <row r="723" spans="1:33" x14ac:dyDescent="0.3">
      <c r="A723" t="s">
        <v>107</v>
      </c>
      <c r="B723" t="s">
        <v>470</v>
      </c>
      <c r="C723" t="s">
        <v>29</v>
      </c>
      <c r="D723" t="s">
        <v>109</v>
      </c>
      <c r="E723" t="s">
        <v>471</v>
      </c>
      <c r="F723" t="s">
        <v>5827</v>
      </c>
      <c r="G723" t="s">
        <v>96</v>
      </c>
      <c r="H723" s="1">
        <v>44469</v>
      </c>
      <c r="I723">
        <v>1000</v>
      </c>
      <c r="J723" t="s">
        <v>5828</v>
      </c>
      <c r="K723" t="s">
        <v>599</v>
      </c>
      <c r="L723" t="s">
        <v>5829</v>
      </c>
      <c r="M723" t="s">
        <v>5830</v>
      </c>
      <c r="N723" t="s">
        <v>39</v>
      </c>
      <c r="O723">
        <v>4</v>
      </c>
      <c r="P723" t="s">
        <v>73</v>
      </c>
      <c r="Q723" t="s">
        <v>101</v>
      </c>
      <c r="R723" t="s">
        <v>5831</v>
      </c>
      <c r="S723" s="1">
        <v>45556</v>
      </c>
      <c r="T723" t="s">
        <v>214</v>
      </c>
      <c r="U723" t="s">
        <v>5832</v>
      </c>
      <c r="V723" t="s">
        <v>5833</v>
      </c>
      <c r="W723" t="s">
        <v>3757</v>
      </c>
      <c r="X723">
        <v>2879</v>
      </c>
      <c r="Y723">
        <v>4</v>
      </c>
      <c r="Z723">
        <v>4606.4000000000005</v>
      </c>
      <c r="AA723" t="s">
        <v>5830</v>
      </c>
      <c r="AB723" t="s">
        <v>5830</v>
      </c>
      <c r="AC723">
        <v>10</v>
      </c>
      <c r="AE723" t="s">
        <v>37</v>
      </c>
      <c r="AF723" t="s">
        <v>37</v>
      </c>
      <c r="AG723" t="s">
        <v>5830</v>
      </c>
    </row>
    <row r="724" spans="1:33" x14ac:dyDescent="0.3">
      <c r="A724" t="s">
        <v>121</v>
      </c>
      <c r="B724" t="s">
        <v>182</v>
      </c>
      <c r="C724" t="s">
        <v>80</v>
      </c>
      <c r="D724" t="s">
        <v>30</v>
      </c>
      <c r="E724" t="s">
        <v>2957</v>
      </c>
      <c r="F724" t="s">
        <v>5834</v>
      </c>
      <c r="G724" t="s">
        <v>96</v>
      </c>
      <c r="H724" s="1">
        <v>44604</v>
      </c>
      <c r="I724">
        <v>1400</v>
      </c>
      <c r="J724" t="s">
        <v>5835</v>
      </c>
      <c r="K724" t="s">
        <v>1626</v>
      </c>
      <c r="L724" t="s">
        <v>5836</v>
      </c>
      <c r="M724" t="s">
        <v>5837</v>
      </c>
      <c r="N724" t="s">
        <v>72</v>
      </c>
      <c r="O724">
        <v>10</v>
      </c>
      <c r="P724" t="s">
        <v>73</v>
      </c>
      <c r="Q724" t="s">
        <v>58</v>
      </c>
      <c r="R724" t="s">
        <v>5838</v>
      </c>
      <c r="S724" s="1">
        <v>45343</v>
      </c>
      <c r="T724" t="s">
        <v>321</v>
      </c>
      <c r="U724" t="s">
        <v>5839</v>
      </c>
      <c r="V724" t="s">
        <v>5840</v>
      </c>
      <c r="W724" t="s">
        <v>5841</v>
      </c>
      <c r="X724">
        <v>2364</v>
      </c>
      <c r="Y724">
        <v>8</v>
      </c>
      <c r="Z724">
        <v>7564.8</v>
      </c>
      <c r="AA724" t="s">
        <v>5837</v>
      </c>
      <c r="AB724" t="s">
        <v>5837</v>
      </c>
      <c r="AC724">
        <v>10</v>
      </c>
      <c r="AE724" t="s">
        <v>37</v>
      </c>
      <c r="AF724" t="s">
        <v>37</v>
      </c>
      <c r="AG724" t="s">
        <v>5837</v>
      </c>
    </row>
    <row r="725" spans="1:33" x14ac:dyDescent="0.3">
      <c r="A725" t="s">
        <v>181</v>
      </c>
      <c r="B725" t="s">
        <v>28</v>
      </c>
      <c r="C725" t="s">
        <v>80</v>
      </c>
      <c r="D725" t="s">
        <v>370</v>
      </c>
      <c r="E725" t="s">
        <v>894</v>
      </c>
      <c r="F725" t="s">
        <v>5842</v>
      </c>
      <c r="G725" t="s">
        <v>33</v>
      </c>
      <c r="H725" s="1">
        <v>44803</v>
      </c>
      <c r="I725">
        <v>1100</v>
      </c>
      <c r="J725" t="s">
        <v>5843</v>
      </c>
      <c r="K725" t="s">
        <v>753</v>
      </c>
      <c r="L725" t="s">
        <v>5844</v>
      </c>
      <c r="M725" t="s">
        <v>5845</v>
      </c>
      <c r="N725" t="s">
        <v>57</v>
      </c>
      <c r="O725">
        <v>8</v>
      </c>
      <c r="P725" t="s">
        <v>40</v>
      </c>
      <c r="Q725" t="s">
        <v>74</v>
      </c>
      <c r="R725" t="s">
        <v>5846</v>
      </c>
      <c r="S725" s="1">
        <v>45533</v>
      </c>
      <c r="T725" t="s">
        <v>201</v>
      </c>
      <c r="U725" t="s">
        <v>5847</v>
      </c>
      <c r="V725" t="s">
        <v>5848</v>
      </c>
      <c r="W725" t="s">
        <v>5849</v>
      </c>
      <c r="X725">
        <v>2779</v>
      </c>
      <c r="Y725">
        <v>8</v>
      </c>
      <c r="Z725">
        <v>8892.8000000000011</v>
      </c>
      <c r="AA725" t="s">
        <v>5845</v>
      </c>
      <c r="AB725" t="s">
        <v>5845</v>
      </c>
      <c r="AC725">
        <v>11</v>
      </c>
      <c r="AE725" t="s">
        <v>37</v>
      </c>
      <c r="AF725" t="s">
        <v>37</v>
      </c>
      <c r="AG725" t="s">
        <v>5845</v>
      </c>
    </row>
    <row r="726" spans="1:33" x14ac:dyDescent="0.3">
      <c r="A726" t="s">
        <v>336</v>
      </c>
      <c r="B726" t="s">
        <v>390</v>
      </c>
      <c r="C726" t="s">
        <v>49</v>
      </c>
      <c r="D726" t="s">
        <v>50</v>
      </c>
      <c r="E726" t="s">
        <v>283</v>
      </c>
      <c r="F726" t="s">
        <v>5850</v>
      </c>
      <c r="G726" t="s">
        <v>96</v>
      </c>
      <c r="H726" s="1">
        <v>45324</v>
      </c>
      <c r="I726">
        <v>1000</v>
      </c>
      <c r="J726" t="s">
        <v>5851</v>
      </c>
      <c r="K726" t="s">
        <v>414</v>
      </c>
      <c r="L726" t="s">
        <v>5852</v>
      </c>
      <c r="M726" t="s">
        <v>5853</v>
      </c>
      <c r="N726" t="s">
        <v>72</v>
      </c>
      <c r="O726">
        <v>8</v>
      </c>
      <c r="P726" t="s">
        <v>73</v>
      </c>
      <c r="Q726" t="s">
        <v>74</v>
      </c>
      <c r="R726" t="s">
        <v>5854</v>
      </c>
      <c r="S726" s="1">
        <v>45374</v>
      </c>
      <c r="T726" t="s">
        <v>258</v>
      </c>
      <c r="U726" t="s">
        <v>5855</v>
      </c>
      <c r="V726" t="s">
        <v>5856</v>
      </c>
      <c r="W726" t="s">
        <v>5857</v>
      </c>
      <c r="X726">
        <v>2516</v>
      </c>
      <c r="Y726">
        <v>4</v>
      </c>
      <c r="Z726">
        <v>4025.6000000000004</v>
      </c>
      <c r="AA726" t="s">
        <v>5853</v>
      </c>
      <c r="AB726" t="s">
        <v>5853</v>
      </c>
      <c r="AC726">
        <v>10</v>
      </c>
      <c r="AE726" t="s">
        <v>37</v>
      </c>
      <c r="AF726" t="s">
        <v>37</v>
      </c>
      <c r="AG726" t="s">
        <v>5853</v>
      </c>
    </row>
    <row r="727" spans="1:33" x14ac:dyDescent="0.3">
      <c r="A727" t="s">
        <v>181</v>
      </c>
      <c r="B727" t="s">
        <v>262</v>
      </c>
      <c r="C727" t="s">
        <v>49</v>
      </c>
      <c r="D727" t="s">
        <v>241</v>
      </c>
      <c r="E727" t="s">
        <v>381</v>
      </c>
      <c r="F727" t="s">
        <v>5858</v>
      </c>
      <c r="G727" t="s">
        <v>96</v>
      </c>
      <c r="H727" s="1">
        <v>45408</v>
      </c>
      <c r="I727">
        <v>1200</v>
      </c>
      <c r="J727" t="s">
        <v>5859</v>
      </c>
      <c r="K727" t="s">
        <v>1486</v>
      </c>
      <c r="L727" t="s">
        <v>5860</v>
      </c>
      <c r="M727" t="s">
        <v>5861</v>
      </c>
      <c r="N727" t="s">
        <v>116</v>
      </c>
      <c r="O727">
        <v>8</v>
      </c>
      <c r="P727" t="s">
        <v>40</v>
      </c>
      <c r="Q727" t="s">
        <v>101</v>
      </c>
      <c r="R727" t="s">
        <v>5862</v>
      </c>
      <c r="S727" s="1">
        <v>45381</v>
      </c>
      <c r="T727" t="s">
        <v>258</v>
      </c>
      <c r="U727" t="s">
        <v>5863</v>
      </c>
      <c r="V727" t="s">
        <v>5864</v>
      </c>
      <c r="W727" t="s">
        <v>1241</v>
      </c>
      <c r="X727">
        <v>2556</v>
      </c>
      <c r="Y727">
        <v>4</v>
      </c>
      <c r="Z727">
        <v>4089.6000000000004</v>
      </c>
      <c r="AA727" t="s">
        <v>5861</v>
      </c>
      <c r="AB727" t="s">
        <v>5861</v>
      </c>
      <c r="AC727">
        <v>10</v>
      </c>
      <c r="AD727" t="s">
        <v>87</v>
      </c>
      <c r="AF727" t="s">
        <v>87</v>
      </c>
      <c r="AG727" t="s">
        <v>5861</v>
      </c>
    </row>
    <row r="728" spans="1:33" x14ac:dyDescent="0.3">
      <c r="A728" t="s">
        <v>47</v>
      </c>
      <c r="B728" t="s">
        <v>1483</v>
      </c>
      <c r="C728" t="s">
        <v>80</v>
      </c>
      <c r="D728" t="s">
        <v>241</v>
      </c>
      <c r="E728" t="s">
        <v>2957</v>
      </c>
      <c r="F728" t="s">
        <v>5865</v>
      </c>
      <c r="G728" t="s">
        <v>96</v>
      </c>
      <c r="H728" s="1">
        <v>44890</v>
      </c>
      <c r="I728">
        <v>1200</v>
      </c>
      <c r="J728" t="s">
        <v>5866</v>
      </c>
      <c r="K728" t="s">
        <v>329</v>
      </c>
      <c r="L728" t="s">
        <v>5867</v>
      </c>
      <c r="M728" t="s">
        <v>5868</v>
      </c>
      <c r="N728" t="s">
        <v>39</v>
      </c>
      <c r="O728">
        <v>18</v>
      </c>
      <c r="P728" t="s">
        <v>40</v>
      </c>
      <c r="Q728" t="s">
        <v>41</v>
      </c>
      <c r="R728" t="s">
        <v>5869</v>
      </c>
      <c r="S728" s="1">
        <v>45425</v>
      </c>
      <c r="T728" t="s">
        <v>129</v>
      </c>
      <c r="U728" t="s">
        <v>5870</v>
      </c>
      <c r="V728" t="s">
        <v>5871</v>
      </c>
      <c r="W728" t="s">
        <v>5872</v>
      </c>
      <c r="X728">
        <v>1612</v>
      </c>
      <c r="Y728">
        <v>8</v>
      </c>
      <c r="Z728">
        <v>5158.4000000000015</v>
      </c>
      <c r="AA728" t="s">
        <v>5868</v>
      </c>
      <c r="AB728" t="s">
        <v>5868</v>
      </c>
      <c r="AC728">
        <v>10</v>
      </c>
      <c r="AE728" t="s">
        <v>37</v>
      </c>
      <c r="AF728" t="s">
        <v>37</v>
      </c>
      <c r="AG728" t="s">
        <v>5868</v>
      </c>
    </row>
    <row r="729" spans="1:33" x14ac:dyDescent="0.3">
      <c r="A729" t="s">
        <v>27</v>
      </c>
      <c r="B729" t="s">
        <v>369</v>
      </c>
      <c r="C729" t="s">
        <v>80</v>
      </c>
      <c r="D729" t="s">
        <v>109</v>
      </c>
      <c r="E729" t="s">
        <v>1534</v>
      </c>
      <c r="F729" t="s">
        <v>2440</v>
      </c>
      <c r="G729" t="s">
        <v>33</v>
      </c>
      <c r="H729" s="1">
        <v>44579</v>
      </c>
      <c r="I729">
        <v>950</v>
      </c>
      <c r="J729" t="s">
        <v>5873</v>
      </c>
      <c r="K729" t="s">
        <v>98</v>
      </c>
      <c r="L729" t="s">
        <v>5874</v>
      </c>
      <c r="M729" t="s">
        <v>5875</v>
      </c>
      <c r="N729" t="s">
        <v>57</v>
      </c>
      <c r="O729">
        <v>8</v>
      </c>
      <c r="P729" t="s">
        <v>40</v>
      </c>
      <c r="Q729" t="s">
        <v>41</v>
      </c>
      <c r="R729" t="s">
        <v>5876</v>
      </c>
      <c r="S729" s="1">
        <v>45425</v>
      </c>
      <c r="T729" t="s">
        <v>129</v>
      </c>
      <c r="U729" t="s">
        <v>5877</v>
      </c>
      <c r="V729" t="s">
        <v>5878</v>
      </c>
      <c r="W729" t="s">
        <v>5708</v>
      </c>
      <c r="X729">
        <v>2884</v>
      </c>
      <c r="Y729">
        <v>1</v>
      </c>
      <c r="Z729">
        <v>1153.6000000000001</v>
      </c>
      <c r="AA729" t="s">
        <v>5875</v>
      </c>
      <c r="AB729" t="s">
        <v>5875</v>
      </c>
      <c r="AC729">
        <v>10</v>
      </c>
      <c r="AE729" t="s">
        <v>37</v>
      </c>
      <c r="AF729" t="s">
        <v>37</v>
      </c>
      <c r="AG729" t="s">
        <v>5875</v>
      </c>
    </row>
    <row r="730" spans="1:33" x14ac:dyDescent="0.3">
      <c r="A730" t="s">
        <v>336</v>
      </c>
      <c r="B730" t="s">
        <v>64</v>
      </c>
      <c r="C730" t="s">
        <v>49</v>
      </c>
      <c r="D730" t="s">
        <v>219</v>
      </c>
      <c r="E730" t="s">
        <v>559</v>
      </c>
      <c r="F730" t="s">
        <v>5879</v>
      </c>
      <c r="G730" t="s">
        <v>96</v>
      </c>
      <c r="H730" s="1">
        <v>45381</v>
      </c>
      <c r="I730">
        <v>1300</v>
      </c>
      <c r="J730" t="s">
        <v>5880</v>
      </c>
      <c r="K730" t="s">
        <v>879</v>
      </c>
      <c r="L730" t="s">
        <v>5881</v>
      </c>
      <c r="M730" t="s">
        <v>5882</v>
      </c>
      <c r="N730" t="s">
        <v>116</v>
      </c>
      <c r="O730">
        <v>4</v>
      </c>
      <c r="P730" t="s">
        <v>40</v>
      </c>
      <c r="Q730" t="s">
        <v>58</v>
      </c>
      <c r="R730" t="s">
        <v>5883</v>
      </c>
      <c r="S730" s="1">
        <v>45626</v>
      </c>
      <c r="T730" t="s">
        <v>165</v>
      </c>
      <c r="U730" t="s">
        <v>5884</v>
      </c>
      <c r="V730" t="s">
        <v>5885</v>
      </c>
      <c r="W730" t="s">
        <v>3083</v>
      </c>
      <c r="X730">
        <v>534</v>
      </c>
      <c r="Y730">
        <v>3</v>
      </c>
      <c r="Z730">
        <v>640.80000000000007</v>
      </c>
      <c r="AA730" t="s">
        <v>5882</v>
      </c>
      <c r="AB730" t="s">
        <v>5882</v>
      </c>
      <c r="AC730">
        <v>10</v>
      </c>
      <c r="AE730" t="s">
        <v>37</v>
      </c>
      <c r="AF730" t="s">
        <v>37</v>
      </c>
      <c r="AG730" t="s">
        <v>5882</v>
      </c>
    </row>
    <row r="731" spans="1:33" x14ac:dyDescent="0.3">
      <c r="A731" t="s">
        <v>181</v>
      </c>
      <c r="B731" t="s">
        <v>813</v>
      </c>
      <c r="C731" t="s">
        <v>80</v>
      </c>
      <c r="D731" t="s">
        <v>241</v>
      </c>
      <c r="E731" t="s">
        <v>1177</v>
      </c>
      <c r="F731" t="s">
        <v>5886</v>
      </c>
      <c r="G731" t="s">
        <v>96</v>
      </c>
      <c r="H731" s="1">
        <v>45572</v>
      </c>
      <c r="I731">
        <v>1300</v>
      </c>
      <c r="J731" t="s">
        <v>5887</v>
      </c>
      <c r="K731" t="s">
        <v>329</v>
      </c>
      <c r="L731" t="s">
        <v>5888</v>
      </c>
      <c r="M731" t="s">
        <v>5889</v>
      </c>
      <c r="N731" t="s">
        <v>39</v>
      </c>
      <c r="O731">
        <v>13</v>
      </c>
      <c r="P731" t="s">
        <v>73</v>
      </c>
      <c r="Q731" t="s">
        <v>74</v>
      </c>
      <c r="R731" t="s">
        <v>5890</v>
      </c>
      <c r="S731" s="1">
        <v>45475</v>
      </c>
      <c r="T731" t="s">
        <v>103</v>
      </c>
      <c r="U731" t="s">
        <v>5891</v>
      </c>
      <c r="V731" t="s">
        <v>5892</v>
      </c>
      <c r="W731" t="s">
        <v>5893</v>
      </c>
      <c r="X731">
        <v>1636</v>
      </c>
      <c r="Y731">
        <v>4</v>
      </c>
      <c r="Z731">
        <v>2617.6000000000004</v>
      </c>
      <c r="AA731" t="s">
        <v>5889</v>
      </c>
      <c r="AB731" t="s">
        <v>5889</v>
      </c>
      <c r="AC731">
        <v>10</v>
      </c>
      <c r="AD731" t="s">
        <v>87</v>
      </c>
      <c r="AF731" t="s">
        <v>87</v>
      </c>
      <c r="AG731" t="s">
        <v>5889</v>
      </c>
    </row>
    <row r="732" spans="1:33" x14ac:dyDescent="0.3">
      <c r="A732" t="s">
        <v>107</v>
      </c>
      <c r="B732" t="s">
        <v>1118</v>
      </c>
      <c r="C732" t="s">
        <v>80</v>
      </c>
      <c r="D732" t="s">
        <v>370</v>
      </c>
      <c r="E732" t="s">
        <v>947</v>
      </c>
      <c r="F732" t="s">
        <v>5894</v>
      </c>
      <c r="G732" t="s">
        <v>33</v>
      </c>
      <c r="H732" s="1">
        <v>44619</v>
      </c>
      <c r="I732">
        <v>800</v>
      </c>
      <c r="J732" t="s">
        <v>5895</v>
      </c>
      <c r="K732" t="s">
        <v>950</v>
      </c>
      <c r="L732" t="s">
        <v>5896</v>
      </c>
      <c r="M732" t="s">
        <v>5897</v>
      </c>
      <c r="N732" t="s">
        <v>57</v>
      </c>
      <c r="O732">
        <v>10</v>
      </c>
      <c r="P732" t="s">
        <v>40</v>
      </c>
      <c r="Q732" t="s">
        <v>58</v>
      </c>
      <c r="R732" t="s">
        <v>5898</v>
      </c>
      <c r="S732" s="1">
        <v>45536</v>
      </c>
      <c r="T732" t="s">
        <v>214</v>
      </c>
      <c r="U732" t="s">
        <v>5899</v>
      </c>
      <c r="V732" t="s">
        <v>5900</v>
      </c>
      <c r="W732" t="s">
        <v>2376</v>
      </c>
      <c r="X732">
        <v>2321</v>
      </c>
      <c r="Y732">
        <v>2</v>
      </c>
      <c r="Z732">
        <v>1856.8000000000002</v>
      </c>
      <c r="AA732" t="s">
        <v>5897</v>
      </c>
      <c r="AB732" t="s">
        <v>5897</v>
      </c>
      <c r="AC732">
        <v>10</v>
      </c>
      <c r="AE732" t="s">
        <v>37</v>
      </c>
      <c r="AF732" t="s">
        <v>37</v>
      </c>
      <c r="AG732" t="s">
        <v>5897</v>
      </c>
    </row>
    <row r="733" spans="1:33" x14ac:dyDescent="0.3">
      <c r="A733" t="s">
        <v>107</v>
      </c>
      <c r="B733" t="s">
        <v>568</v>
      </c>
      <c r="C733" t="s">
        <v>29</v>
      </c>
      <c r="D733" t="s">
        <v>206</v>
      </c>
      <c r="E733" t="s">
        <v>194</v>
      </c>
      <c r="F733" t="s">
        <v>5901</v>
      </c>
      <c r="G733" t="s">
        <v>96</v>
      </c>
      <c r="H733" s="1">
        <v>44708</v>
      </c>
      <c r="I733">
        <v>1200</v>
      </c>
      <c r="J733" t="s">
        <v>5902</v>
      </c>
      <c r="K733" t="s">
        <v>3069</v>
      </c>
      <c r="L733" t="s">
        <v>5903</v>
      </c>
      <c r="M733" t="s">
        <v>5904</v>
      </c>
      <c r="N733" t="s">
        <v>39</v>
      </c>
      <c r="O733">
        <v>8</v>
      </c>
      <c r="P733" t="s">
        <v>40</v>
      </c>
      <c r="Q733" t="s">
        <v>41</v>
      </c>
      <c r="R733" t="s">
        <v>5905</v>
      </c>
      <c r="S733" s="1">
        <v>45339</v>
      </c>
      <c r="T733" t="s">
        <v>321</v>
      </c>
      <c r="U733" t="s">
        <v>5906</v>
      </c>
      <c r="V733" t="s">
        <v>5907</v>
      </c>
      <c r="W733" t="s">
        <v>5908</v>
      </c>
      <c r="X733">
        <v>1702</v>
      </c>
      <c r="Y733">
        <v>1</v>
      </c>
      <c r="Z733">
        <v>680.80000000000007</v>
      </c>
      <c r="AA733" t="s">
        <v>5904</v>
      </c>
      <c r="AB733" t="s">
        <v>5904</v>
      </c>
      <c r="AC733">
        <v>10</v>
      </c>
      <c r="AE733" t="s">
        <v>37</v>
      </c>
      <c r="AF733" t="s">
        <v>37</v>
      </c>
      <c r="AG733" t="s">
        <v>5904</v>
      </c>
    </row>
    <row r="734" spans="1:33" x14ac:dyDescent="0.3">
      <c r="A734" t="s">
        <v>121</v>
      </c>
      <c r="B734" t="s">
        <v>558</v>
      </c>
      <c r="C734" t="s">
        <v>49</v>
      </c>
      <c r="D734" t="s">
        <v>219</v>
      </c>
      <c r="E734" t="s">
        <v>441</v>
      </c>
      <c r="F734" t="s">
        <v>5909</v>
      </c>
      <c r="G734" t="s">
        <v>33</v>
      </c>
      <c r="H734" s="1">
        <v>44490</v>
      </c>
      <c r="I734">
        <v>1000</v>
      </c>
      <c r="J734" t="s">
        <v>5910</v>
      </c>
      <c r="K734" t="s">
        <v>197</v>
      </c>
      <c r="L734" t="s">
        <v>5911</v>
      </c>
      <c r="M734" t="s">
        <v>5912</v>
      </c>
      <c r="N734" t="s">
        <v>116</v>
      </c>
      <c r="O734">
        <v>17</v>
      </c>
      <c r="P734" t="s">
        <v>40</v>
      </c>
      <c r="Q734" t="s">
        <v>41</v>
      </c>
      <c r="R734" t="s">
        <v>5913</v>
      </c>
      <c r="S734" s="1">
        <v>45424</v>
      </c>
      <c r="T734" t="s">
        <v>129</v>
      </c>
      <c r="U734" t="s">
        <v>5914</v>
      </c>
      <c r="V734" t="s">
        <v>5915</v>
      </c>
      <c r="W734" t="s">
        <v>5916</v>
      </c>
      <c r="X734">
        <v>831</v>
      </c>
      <c r="Y734">
        <v>3</v>
      </c>
      <c r="Z734">
        <v>997.2</v>
      </c>
      <c r="AA734" t="s">
        <v>5912</v>
      </c>
      <c r="AB734" t="s">
        <v>5912</v>
      </c>
      <c r="AC734">
        <v>10</v>
      </c>
      <c r="AE734" t="s">
        <v>37</v>
      </c>
      <c r="AF734" t="s">
        <v>37</v>
      </c>
      <c r="AG734" t="s">
        <v>5912</v>
      </c>
    </row>
    <row r="735" spans="1:33" x14ac:dyDescent="0.3">
      <c r="A735" t="s">
        <v>336</v>
      </c>
      <c r="B735" t="s">
        <v>108</v>
      </c>
      <c r="C735" t="s">
        <v>29</v>
      </c>
      <c r="D735" t="s">
        <v>219</v>
      </c>
      <c r="E735" t="s">
        <v>850</v>
      </c>
      <c r="F735" t="s">
        <v>5917</v>
      </c>
      <c r="G735" t="s">
        <v>33</v>
      </c>
      <c r="H735" s="1">
        <v>44948</v>
      </c>
      <c r="I735">
        <v>1000</v>
      </c>
      <c r="J735" t="s">
        <v>5918</v>
      </c>
      <c r="K735" t="s">
        <v>434</v>
      </c>
      <c r="L735" t="s">
        <v>5919</v>
      </c>
      <c r="M735" t="s">
        <v>5920</v>
      </c>
      <c r="N735" t="s">
        <v>57</v>
      </c>
      <c r="O735">
        <v>11</v>
      </c>
      <c r="P735" t="s">
        <v>73</v>
      </c>
      <c r="Q735" t="s">
        <v>41</v>
      </c>
      <c r="R735" t="s">
        <v>5921</v>
      </c>
      <c r="S735" s="1">
        <v>45621</v>
      </c>
      <c r="T735" t="s">
        <v>165</v>
      </c>
      <c r="U735" t="s">
        <v>5922</v>
      </c>
      <c r="V735" t="s">
        <v>5923</v>
      </c>
      <c r="W735" t="s">
        <v>1500</v>
      </c>
      <c r="X735">
        <v>2027</v>
      </c>
      <c r="Y735">
        <v>8</v>
      </c>
      <c r="Z735">
        <v>6486.4000000000015</v>
      </c>
      <c r="AA735" t="s">
        <v>5920</v>
      </c>
      <c r="AB735" t="s">
        <v>5920</v>
      </c>
      <c r="AC735">
        <v>10</v>
      </c>
      <c r="AE735" t="s">
        <v>37</v>
      </c>
      <c r="AF735" t="s">
        <v>37</v>
      </c>
      <c r="AG735" t="s">
        <v>5920</v>
      </c>
    </row>
    <row r="736" spans="1:33" x14ac:dyDescent="0.3">
      <c r="A736" t="s">
        <v>181</v>
      </c>
      <c r="B736" t="s">
        <v>1118</v>
      </c>
      <c r="C736" t="s">
        <v>80</v>
      </c>
      <c r="D736" t="s">
        <v>370</v>
      </c>
      <c r="E736" t="s">
        <v>358</v>
      </c>
      <c r="F736" t="s">
        <v>5924</v>
      </c>
      <c r="G736" t="s">
        <v>96</v>
      </c>
      <c r="H736" s="1">
        <v>44020</v>
      </c>
      <c r="I736">
        <v>1000</v>
      </c>
      <c r="J736" t="s">
        <v>5925</v>
      </c>
      <c r="K736" t="s">
        <v>853</v>
      </c>
      <c r="L736" t="s">
        <v>5926</v>
      </c>
      <c r="M736" t="s">
        <v>5927</v>
      </c>
      <c r="N736" t="s">
        <v>116</v>
      </c>
      <c r="O736">
        <v>14</v>
      </c>
      <c r="P736" t="s">
        <v>40</v>
      </c>
      <c r="Q736" t="s">
        <v>101</v>
      </c>
      <c r="R736" t="s">
        <v>5928</v>
      </c>
      <c r="S736" s="1">
        <v>45511</v>
      </c>
      <c r="T736" t="s">
        <v>201</v>
      </c>
      <c r="U736" t="s">
        <v>5929</v>
      </c>
      <c r="V736" t="s">
        <v>5930</v>
      </c>
      <c r="W736" t="s">
        <v>1382</v>
      </c>
      <c r="X736">
        <v>2108</v>
      </c>
      <c r="Y736">
        <v>8</v>
      </c>
      <c r="Z736">
        <v>6745.6</v>
      </c>
      <c r="AA736" t="s">
        <v>5927</v>
      </c>
      <c r="AB736" t="s">
        <v>5927</v>
      </c>
      <c r="AC736">
        <v>11</v>
      </c>
      <c r="AE736" t="s">
        <v>37</v>
      </c>
      <c r="AF736" t="s">
        <v>37</v>
      </c>
      <c r="AG736" t="s">
        <v>5927</v>
      </c>
    </row>
    <row r="737" spans="1:33" x14ac:dyDescent="0.3">
      <c r="A737" t="s">
        <v>181</v>
      </c>
      <c r="B737" t="s">
        <v>731</v>
      </c>
      <c r="C737" t="s">
        <v>49</v>
      </c>
      <c r="D737" t="s">
        <v>677</v>
      </c>
      <c r="E737" t="s">
        <v>1534</v>
      </c>
      <c r="F737" t="s">
        <v>5931</v>
      </c>
      <c r="G737" t="s">
        <v>96</v>
      </c>
      <c r="H737" s="1">
        <v>43970</v>
      </c>
      <c r="I737">
        <v>1100</v>
      </c>
      <c r="J737" t="s">
        <v>5932</v>
      </c>
      <c r="K737" t="s">
        <v>1749</v>
      </c>
      <c r="L737" t="s">
        <v>5933</v>
      </c>
      <c r="M737" t="s">
        <v>5934</v>
      </c>
      <c r="N737" t="s">
        <v>57</v>
      </c>
      <c r="O737">
        <v>8</v>
      </c>
      <c r="P737" t="s">
        <v>40</v>
      </c>
      <c r="Q737" t="s">
        <v>101</v>
      </c>
      <c r="R737" t="s">
        <v>5935</v>
      </c>
      <c r="S737" s="1">
        <v>45620</v>
      </c>
      <c r="T737" t="s">
        <v>165</v>
      </c>
      <c r="U737" t="s">
        <v>5936</v>
      </c>
      <c r="V737" t="s">
        <v>5937</v>
      </c>
      <c r="W737" t="s">
        <v>379</v>
      </c>
      <c r="X737">
        <v>2215</v>
      </c>
      <c r="Y737">
        <v>4</v>
      </c>
      <c r="Z737">
        <v>3544</v>
      </c>
      <c r="AA737" t="s">
        <v>5934</v>
      </c>
      <c r="AB737" t="s">
        <v>5934</v>
      </c>
      <c r="AC737">
        <v>10</v>
      </c>
      <c r="AD737" t="s">
        <v>87</v>
      </c>
      <c r="AF737" t="s">
        <v>87</v>
      </c>
      <c r="AG737" t="s">
        <v>5934</v>
      </c>
    </row>
    <row r="738" spans="1:33" x14ac:dyDescent="0.3">
      <c r="A738" t="s">
        <v>93</v>
      </c>
      <c r="B738" t="s">
        <v>731</v>
      </c>
      <c r="C738" t="s">
        <v>80</v>
      </c>
      <c r="D738" t="s">
        <v>50</v>
      </c>
      <c r="E738" t="s">
        <v>596</v>
      </c>
      <c r="F738" t="s">
        <v>5938</v>
      </c>
      <c r="G738" t="s">
        <v>96</v>
      </c>
      <c r="H738" s="1">
        <v>44491</v>
      </c>
      <c r="I738">
        <v>1100</v>
      </c>
      <c r="J738" t="s">
        <v>5939</v>
      </c>
      <c r="K738" t="s">
        <v>1486</v>
      </c>
      <c r="L738" t="s">
        <v>5940</v>
      </c>
      <c r="M738" t="s">
        <v>5941</v>
      </c>
      <c r="N738" t="s">
        <v>72</v>
      </c>
      <c r="O738">
        <v>12</v>
      </c>
      <c r="P738" t="s">
        <v>73</v>
      </c>
      <c r="Q738" t="s">
        <v>101</v>
      </c>
      <c r="R738" t="s">
        <v>5942</v>
      </c>
      <c r="S738" s="1">
        <v>45337</v>
      </c>
      <c r="T738" t="s">
        <v>321</v>
      </c>
      <c r="U738" t="s">
        <v>5943</v>
      </c>
      <c r="V738" t="s">
        <v>5944</v>
      </c>
      <c r="W738" t="s">
        <v>3348</v>
      </c>
      <c r="X738">
        <v>666</v>
      </c>
      <c r="Y738">
        <v>6</v>
      </c>
      <c r="Z738">
        <v>1598.4</v>
      </c>
      <c r="AA738" t="s">
        <v>5941</v>
      </c>
      <c r="AB738" t="s">
        <v>5941</v>
      </c>
      <c r="AC738">
        <v>10</v>
      </c>
      <c r="AE738" t="s">
        <v>37</v>
      </c>
      <c r="AF738" t="s">
        <v>37</v>
      </c>
      <c r="AG738" t="s">
        <v>5941</v>
      </c>
    </row>
    <row r="739" spans="1:33" x14ac:dyDescent="0.3">
      <c r="A739" t="s">
        <v>27</v>
      </c>
      <c r="B739" t="s">
        <v>229</v>
      </c>
      <c r="C739" t="s">
        <v>49</v>
      </c>
      <c r="D739" t="s">
        <v>219</v>
      </c>
      <c r="E739" t="s">
        <v>1877</v>
      </c>
      <c r="F739" t="s">
        <v>5945</v>
      </c>
      <c r="G739" t="s">
        <v>33</v>
      </c>
      <c r="H739" s="1">
        <v>44145</v>
      </c>
      <c r="I739">
        <v>950</v>
      </c>
      <c r="J739" t="s">
        <v>5946</v>
      </c>
      <c r="K739" t="s">
        <v>434</v>
      </c>
      <c r="L739" t="s">
        <v>5947</v>
      </c>
      <c r="M739" t="s">
        <v>5948</v>
      </c>
      <c r="N739" t="s">
        <v>72</v>
      </c>
      <c r="O739">
        <v>5</v>
      </c>
      <c r="P739" t="s">
        <v>73</v>
      </c>
      <c r="Q739" t="s">
        <v>101</v>
      </c>
      <c r="R739" t="s">
        <v>5949</v>
      </c>
      <c r="S739" s="1">
        <v>45376</v>
      </c>
      <c r="T739" t="s">
        <v>258</v>
      </c>
      <c r="U739" t="s">
        <v>5950</v>
      </c>
      <c r="V739" t="s">
        <v>5951</v>
      </c>
      <c r="W739" t="s">
        <v>3301</v>
      </c>
      <c r="X739">
        <v>2006</v>
      </c>
      <c r="Y739">
        <v>7</v>
      </c>
      <c r="Z739">
        <v>5616.8</v>
      </c>
      <c r="AA739" t="s">
        <v>5948</v>
      </c>
      <c r="AB739" t="s">
        <v>5948</v>
      </c>
      <c r="AC739">
        <v>10</v>
      </c>
      <c r="AD739" t="s">
        <v>87</v>
      </c>
      <c r="AF739" t="s">
        <v>87</v>
      </c>
      <c r="AG739" t="s">
        <v>5948</v>
      </c>
    </row>
    <row r="740" spans="1:33" x14ac:dyDescent="0.3">
      <c r="A740" t="s">
        <v>107</v>
      </c>
      <c r="B740" t="s">
        <v>262</v>
      </c>
      <c r="C740" t="s">
        <v>49</v>
      </c>
      <c r="D740" t="s">
        <v>206</v>
      </c>
      <c r="E740" t="s">
        <v>632</v>
      </c>
      <c r="F740" t="s">
        <v>5952</v>
      </c>
      <c r="G740" t="s">
        <v>33</v>
      </c>
      <c r="H740" s="1">
        <v>45226</v>
      </c>
      <c r="I740">
        <v>1000</v>
      </c>
      <c r="J740" t="s">
        <v>5953</v>
      </c>
      <c r="K740" t="s">
        <v>276</v>
      </c>
      <c r="L740" t="s">
        <v>5954</v>
      </c>
      <c r="M740" t="s">
        <v>5955</v>
      </c>
      <c r="N740" t="s">
        <v>72</v>
      </c>
      <c r="O740">
        <v>14</v>
      </c>
      <c r="P740" t="s">
        <v>73</v>
      </c>
      <c r="Q740" t="s">
        <v>101</v>
      </c>
      <c r="R740" t="s">
        <v>5956</v>
      </c>
      <c r="S740" s="1">
        <v>45298</v>
      </c>
      <c r="T740" t="s">
        <v>141</v>
      </c>
      <c r="U740" t="s">
        <v>5957</v>
      </c>
      <c r="V740" t="s">
        <v>5958</v>
      </c>
      <c r="W740" t="s">
        <v>3301</v>
      </c>
      <c r="X740">
        <v>2948</v>
      </c>
      <c r="Y740">
        <v>4</v>
      </c>
      <c r="Z740">
        <v>4716.8</v>
      </c>
      <c r="AA740" t="s">
        <v>5955</v>
      </c>
      <c r="AB740" t="s">
        <v>5955</v>
      </c>
      <c r="AC740">
        <v>10</v>
      </c>
      <c r="AE740" t="s">
        <v>37</v>
      </c>
      <c r="AF740" t="s">
        <v>37</v>
      </c>
      <c r="AG740" t="s">
        <v>5955</v>
      </c>
    </row>
    <row r="741" spans="1:33" x14ac:dyDescent="0.3">
      <c r="A741" t="s">
        <v>181</v>
      </c>
      <c r="B741" t="s">
        <v>182</v>
      </c>
      <c r="C741" t="s">
        <v>29</v>
      </c>
      <c r="D741" t="s">
        <v>30</v>
      </c>
      <c r="E741" t="s">
        <v>1441</v>
      </c>
      <c r="F741" t="s">
        <v>5959</v>
      </c>
      <c r="G741" t="s">
        <v>33</v>
      </c>
      <c r="H741" s="1">
        <v>45121</v>
      </c>
      <c r="I741">
        <v>1300</v>
      </c>
      <c r="J741" t="s">
        <v>5960</v>
      </c>
      <c r="K741" t="s">
        <v>825</v>
      </c>
      <c r="L741" t="s">
        <v>5961</v>
      </c>
      <c r="M741" t="s">
        <v>5962</v>
      </c>
      <c r="N741" t="s">
        <v>39</v>
      </c>
      <c r="O741">
        <v>7</v>
      </c>
      <c r="P741" t="s">
        <v>73</v>
      </c>
      <c r="Q741" t="s">
        <v>74</v>
      </c>
      <c r="R741" t="s">
        <v>5963</v>
      </c>
      <c r="S741" s="1">
        <v>45319</v>
      </c>
      <c r="T741" t="s">
        <v>141</v>
      </c>
      <c r="U741" t="s">
        <v>5964</v>
      </c>
      <c r="V741" t="s">
        <v>5965</v>
      </c>
      <c r="W741" t="s">
        <v>5966</v>
      </c>
      <c r="X741">
        <v>1481</v>
      </c>
      <c r="Y741">
        <v>8</v>
      </c>
      <c r="Z741">
        <v>4739.2</v>
      </c>
      <c r="AA741" t="s">
        <v>5962</v>
      </c>
      <c r="AB741" t="s">
        <v>5962</v>
      </c>
      <c r="AC741">
        <v>10</v>
      </c>
      <c r="AE741" t="s">
        <v>37</v>
      </c>
      <c r="AF741" t="s">
        <v>37</v>
      </c>
      <c r="AG741" t="s">
        <v>5962</v>
      </c>
    </row>
    <row r="742" spans="1:33" x14ac:dyDescent="0.3">
      <c r="A742" t="s">
        <v>336</v>
      </c>
      <c r="B742" t="s">
        <v>193</v>
      </c>
      <c r="C742" t="s">
        <v>49</v>
      </c>
      <c r="D742" t="s">
        <v>146</v>
      </c>
      <c r="E742" t="s">
        <v>294</v>
      </c>
      <c r="F742" t="s">
        <v>5967</v>
      </c>
      <c r="G742" t="s">
        <v>96</v>
      </c>
      <c r="H742" s="1">
        <v>44310</v>
      </c>
      <c r="I742">
        <v>1200</v>
      </c>
      <c r="J742" t="s">
        <v>5968</v>
      </c>
      <c r="K742" t="s">
        <v>825</v>
      </c>
      <c r="L742" t="s">
        <v>5969</v>
      </c>
      <c r="M742" t="s">
        <v>5970</v>
      </c>
      <c r="N742" t="s">
        <v>39</v>
      </c>
      <c r="O742">
        <v>15</v>
      </c>
      <c r="P742" t="s">
        <v>73</v>
      </c>
      <c r="Q742" t="s">
        <v>41</v>
      </c>
      <c r="R742" t="s">
        <v>5971</v>
      </c>
      <c r="S742" s="1">
        <v>45376</v>
      </c>
      <c r="T742" t="s">
        <v>258</v>
      </c>
      <c r="U742" t="s">
        <v>5972</v>
      </c>
      <c r="V742" t="s">
        <v>5973</v>
      </c>
      <c r="W742" t="s">
        <v>557</v>
      </c>
      <c r="X742">
        <v>1805</v>
      </c>
      <c r="Y742">
        <v>2</v>
      </c>
      <c r="Z742">
        <v>1444</v>
      </c>
      <c r="AA742" t="s">
        <v>5970</v>
      </c>
      <c r="AB742" t="s">
        <v>5970</v>
      </c>
      <c r="AC742">
        <v>10</v>
      </c>
      <c r="AE742" t="s">
        <v>37</v>
      </c>
      <c r="AF742" t="s">
        <v>37</v>
      </c>
      <c r="AG742" t="s">
        <v>5970</v>
      </c>
    </row>
    <row r="743" spans="1:33" x14ac:dyDescent="0.3">
      <c r="A743" t="s">
        <v>93</v>
      </c>
      <c r="B743" t="s">
        <v>357</v>
      </c>
      <c r="C743" t="s">
        <v>29</v>
      </c>
      <c r="D743" t="s">
        <v>677</v>
      </c>
      <c r="E743" t="s">
        <v>326</v>
      </c>
      <c r="F743" t="s">
        <v>5974</v>
      </c>
      <c r="G743" t="s">
        <v>33</v>
      </c>
      <c r="H743" s="1">
        <v>43894</v>
      </c>
      <c r="I743">
        <v>1100</v>
      </c>
      <c r="J743" t="s">
        <v>5975</v>
      </c>
      <c r="K743" t="s">
        <v>197</v>
      </c>
      <c r="L743" t="s">
        <v>5976</v>
      </c>
      <c r="M743" t="s">
        <v>5977</v>
      </c>
      <c r="N743" t="s">
        <v>39</v>
      </c>
      <c r="O743">
        <v>8</v>
      </c>
      <c r="P743" t="s">
        <v>73</v>
      </c>
      <c r="Q743" t="s">
        <v>58</v>
      </c>
      <c r="R743" t="s">
        <v>5978</v>
      </c>
      <c r="S743" s="1">
        <v>45375</v>
      </c>
      <c r="T743" t="s">
        <v>258</v>
      </c>
      <c r="U743" t="s">
        <v>5979</v>
      </c>
      <c r="V743" t="s">
        <v>5980</v>
      </c>
      <c r="W743" t="s">
        <v>2245</v>
      </c>
      <c r="X743">
        <v>740</v>
      </c>
      <c r="Y743">
        <v>2</v>
      </c>
      <c r="Z743">
        <v>592</v>
      </c>
      <c r="AA743" t="s">
        <v>5977</v>
      </c>
      <c r="AB743" t="s">
        <v>5977</v>
      </c>
      <c r="AC743">
        <v>10</v>
      </c>
      <c r="AE743" t="s">
        <v>37</v>
      </c>
      <c r="AF743" t="s">
        <v>37</v>
      </c>
      <c r="AG743" t="s">
        <v>5977</v>
      </c>
    </row>
    <row r="744" spans="1:33" x14ac:dyDescent="0.3">
      <c r="A744" t="s">
        <v>181</v>
      </c>
      <c r="B744" t="s">
        <v>357</v>
      </c>
      <c r="C744" t="s">
        <v>29</v>
      </c>
      <c r="D744" t="s">
        <v>370</v>
      </c>
      <c r="E744" t="s">
        <v>371</v>
      </c>
      <c r="F744" t="s">
        <v>5981</v>
      </c>
      <c r="G744" t="s">
        <v>33</v>
      </c>
      <c r="H744" s="1">
        <v>44741</v>
      </c>
      <c r="I744">
        <v>1100</v>
      </c>
      <c r="J744" t="s">
        <v>5982</v>
      </c>
      <c r="K744" t="s">
        <v>1796</v>
      </c>
      <c r="L744" t="s">
        <v>5983</v>
      </c>
      <c r="M744" t="s">
        <v>5984</v>
      </c>
      <c r="N744" t="s">
        <v>39</v>
      </c>
      <c r="O744">
        <v>11</v>
      </c>
      <c r="P744" t="s">
        <v>73</v>
      </c>
      <c r="Q744" t="s">
        <v>74</v>
      </c>
      <c r="R744" t="s">
        <v>5985</v>
      </c>
      <c r="S744" s="1">
        <v>45374</v>
      </c>
      <c r="T744" t="s">
        <v>258</v>
      </c>
      <c r="U744" t="s">
        <v>5986</v>
      </c>
      <c r="V744" t="s">
        <v>5987</v>
      </c>
      <c r="W744" t="s">
        <v>335</v>
      </c>
      <c r="X744">
        <v>1393</v>
      </c>
      <c r="Y744">
        <v>8</v>
      </c>
      <c r="Z744">
        <v>4457.6000000000004</v>
      </c>
      <c r="AA744" t="s">
        <v>5984</v>
      </c>
      <c r="AB744" t="s">
        <v>5984</v>
      </c>
      <c r="AC744">
        <v>10</v>
      </c>
      <c r="AE744" t="s">
        <v>37</v>
      </c>
      <c r="AF744" t="s">
        <v>37</v>
      </c>
      <c r="AG744" t="s">
        <v>5984</v>
      </c>
    </row>
    <row r="745" spans="1:33" x14ac:dyDescent="0.3">
      <c r="A745" t="s">
        <v>93</v>
      </c>
      <c r="B745" t="s">
        <v>510</v>
      </c>
      <c r="C745" t="s">
        <v>49</v>
      </c>
      <c r="D745" t="s">
        <v>109</v>
      </c>
      <c r="E745" t="s">
        <v>1674</v>
      </c>
      <c r="F745" t="s">
        <v>5988</v>
      </c>
      <c r="G745" t="s">
        <v>96</v>
      </c>
      <c r="H745" s="1">
        <v>44799</v>
      </c>
      <c r="I745">
        <v>800</v>
      </c>
      <c r="J745" t="s">
        <v>5989</v>
      </c>
      <c r="K745" t="s">
        <v>796</v>
      </c>
      <c r="L745" t="s">
        <v>5990</v>
      </c>
      <c r="M745" t="s">
        <v>5991</v>
      </c>
      <c r="N745" t="s">
        <v>72</v>
      </c>
      <c r="O745">
        <v>10</v>
      </c>
      <c r="P745" t="s">
        <v>73</v>
      </c>
      <c r="Q745" t="s">
        <v>101</v>
      </c>
      <c r="R745" t="s">
        <v>5992</v>
      </c>
      <c r="S745" s="1">
        <v>45389</v>
      </c>
      <c r="T745" t="s">
        <v>60</v>
      </c>
      <c r="U745" t="s">
        <v>5993</v>
      </c>
      <c r="V745" t="s">
        <v>5994</v>
      </c>
      <c r="W745" t="s">
        <v>3247</v>
      </c>
      <c r="X745">
        <v>1590</v>
      </c>
      <c r="Y745">
        <v>8</v>
      </c>
      <c r="Z745">
        <v>5088</v>
      </c>
      <c r="AA745" t="s">
        <v>5991</v>
      </c>
      <c r="AB745" t="s">
        <v>5991</v>
      </c>
      <c r="AC745">
        <v>10</v>
      </c>
      <c r="AE745" t="s">
        <v>37</v>
      </c>
      <c r="AF745" t="s">
        <v>37</v>
      </c>
      <c r="AG745" t="s">
        <v>5991</v>
      </c>
    </row>
    <row r="746" spans="1:33" x14ac:dyDescent="0.3">
      <c r="A746" t="s">
        <v>27</v>
      </c>
      <c r="B746" t="s">
        <v>193</v>
      </c>
      <c r="C746" t="s">
        <v>49</v>
      </c>
      <c r="D746" t="s">
        <v>370</v>
      </c>
      <c r="E746" t="s">
        <v>1534</v>
      </c>
      <c r="F746" t="s">
        <v>5995</v>
      </c>
      <c r="G746" t="s">
        <v>96</v>
      </c>
      <c r="H746" s="1">
        <v>44103</v>
      </c>
      <c r="I746">
        <v>1300</v>
      </c>
      <c r="J746" t="s">
        <v>5996</v>
      </c>
      <c r="K746" t="s">
        <v>716</v>
      </c>
      <c r="L746" t="s">
        <v>5997</v>
      </c>
      <c r="M746" t="s">
        <v>5998</v>
      </c>
      <c r="N746" t="s">
        <v>116</v>
      </c>
      <c r="O746">
        <v>11</v>
      </c>
      <c r="P746" t="s">
        <v>73</v>
      </c>
      <c r="Q746" t="s">
        <v>101</v>
      </c>
      <c r="R746" t="s">
        <v>5999</v>
      </c>
      <c r="S746" s="1">
        <v>45293</v>
      </c>
      <c r="T746" t="s">
        <v>141</v>
      </c>
      <c r="U746" t="s">
        <v>6000</v>
      </c>
      <c r="V746" t="s">
        <v>6001</v>
      </c>
      <c r="W746" t="s">
        <v>6002</v>
      </c>
      <c r="X746">
        <v>1958</v>
      </c>
      <c r="Y746">
        <v>1</v>
      </c>
      <c r="Z746">
        <v>783.2</v>
      </c>
      <c r="AA746" t="s">
        <v>5998</v>
      </c>
      <c r="AB746" t="s">
        <v>5998</v>
      </c>
      <c r="AC746">
        <v>10</v>
      </c>
      <c r="AD746" t="s">
        <v>87</v>
      </c>
      <c r="AF746" t="s">
        <v>87</v>
      </c>
      <c r="AG746" t="s">
        <v>5998</v>
      </c>
    </row>
    <row r="747" spans="1:33" x14ac:dyDescent="0.3">
      <c r="A747" t="s">
        <v>107</v>
      </c>
      <c r="B747" t="s">
        <v>568</v>
      </c>
      <c r="C747" t="s">
        <v>49</v>
      </c>
      <c r="D747" t="s">
        <v>146</v>
      </c>
      <c r="E747" t="s">
        <v>273</v>
      </c>
      <c r="F747" t="s">
        <v>6003</v>
      </c>
      <c r="G747" t="s">
        <v>33</v>
      </c>
      <c r="H747" s="1">
        <v>44955</v>
      </c>
      <c r="I747">
        <v>950</v>
      </c>
      <c r="J747" t="s">
        <v>6004</v>
      </c>
      <c r="K747" t="s">
        <v>653</v>
      </c>
      <c r="L747" t="s">
        <v>6005</v>
      </c>
      <c r="M747" t="s">
        <v>6006</v>
      </c>
      <c r="N747" t="s">
        <v>116</v>
      </c>
      <c r="O747">
        <v>18</v>
      </c>
      <c r="P747" t="s">
        <v>73</v>
      </c>
      <c r="Q747" t="s">
        <v>58</v>
      </c>
      <c r="R747" t="s">
        <v>2428</v>
      </c>
      <c r="S747" s="1">
        <v>45549</v>
      </c>
      <c r="T747" t="s">
        <v>214</v>
      </c>
      <c r="U747" t="s">
        <v>6007</v>
      </c>
      <c r="V747" t="s">
        <v>6008</v>
      </c>
      <c r="W747" t="s">
        <v>430</v>
      </c>
      <c r="X747">
        <v>2568</v>
      </c>
      <c r="Y747">
        <v>1</v>
      </c>
      <c r="Z747">
        <v>1027.2</v>
      </c>
      <c r="AA747" t="s">
        <v>6006</v>
      </c>
      <c r="AB747" t="s">
        <v>6006</v>
      </c>
      <c r="AC747">
        <v>10</v>
      </c>
      <c r="AE747" t="s">
        <v>37</v>
      </c>
      <c r="AF747" t="s">
        <v>37</v>
      </c>
      <c r="AG747" t="s">
        <v>6006</v>
      </c>
    </row>
    <row r="748" spans="1:33" x14ac:dyDescent="0.3">
      <c r="A748" t="s">
        <v>133</v>
      </c>
      <c r="B748" t="s">
        <v>568</v>
      </c>
      <c r="C748" t="s">
        <v>80</v>
      </c>
      <c r="D748" t="s">
        <v>241</v>
      </c>
      <c r="E748" t="s">
        <v>1415</v>
      </c>
      <c r="F748" t="s">
        <v>6009</v>
      </c>
      <c r="G748" t="s">
        <v>96</v>
      </c>
      <c r="H748" s="1">
        <v>44106</v>
      </c>
      <c r="I748">
        <v>950</v>
      </c>
      <c r="J748" t="s">
        <v>6010</v>
      </c>
      <c r="K748" t="s">
        <v>233</v>
      </c>
      <c r="L748" t="s">
        <v>6011</v>
      </c>
      <c r="M748" t="s">
        <v>6012</v>
      </c>
      <c r="N748" t="s">
        <v>72</v>
      </c>
      <c r="O748">
        <v>16</v>
      </c>
      <c r="P748" t="s">
        <v>40</v>
      </c>
      <c r="Q748" t="s">
        <v>74</v>
      </c>
      <c r="R748" t="s">
        <v>6013</v>
      </c>
      <c r="S748" s="1">
        <v>45629</v>
      </c>
      <c r="T748" t="s">
        <v>365</v>
      </c>
      <c r="U748" t="s">
        <v>6014</v>
      </c>
      <c r="V748" t="s">
        <v>6015</v>
      </c>
      <c r="W748" t="s">
        <v>6016</v>
      </c>
      <c r="X748">
        <v>2806</v>
      </c>
      <c r="Y748">
        <v>2</v>
      </c>
      <c r="Z748">
        <v>2244.8000000000002</v>
      </c>
      <c r="AA748" t="s">
        <v>6012</v>
      </c>
      <c r="AB748" t="s">
        <v>6012</v>
      </c>
      <c r="AC748">
        <v>10</v>
      </c>
      <c r="AE748" t="s">
        <v>37</v>
      </c>
      <c r="AF748" t="s">
        <v>37</v>
      </c>
      <c r="AG748" t="s">
        <v>6012</v>
      </c>
    </row>
    <row r="749" spans="1:33" x14ac:dyDescent="0.3">
      <c r="A749" t="s">
        <v>181</v>
      </c>
      <c r="B749" t="s">
        <v>64</v>
      </c>
      <c r="C749" t="s">
        <v>29</v>
      </c>
      <c r="D749" t="s">
        <v>206</v>
      </c>
      <c r="E749" t="s">
        <v>2585</v>
      </c>
      <c r="F749" t="s">
        <v>6017</v>
      </c>
      <c r="G749" t="s">
        <v>33</v>
      </c>
      <c r="H749" s="1">
        <v>45488</v>
      </c>
      <c r="I749">
        <v>800</v>
      </c>
      <c r="J749" t="s">
        <v>4615</v>
      </c>
      <c r="K749" t="s">
        <v>753</v>
      </c>
      <c r="L749" t="s">
        <v>6018</v>
      </c>
      <c r="M749" t="s">
        <v>6019</v>
      </c>
      <c r="N749" t="s">
        <v>72</v>
      </c>
      <c r="O749">
        <v>6</v>
      </c>
      <c r="P749" t="s">
        <v>40</v>
      </c>
      <c r="Q749" t="s">
        <v>74</v>
      </c>
      <c r="R749" t="s">
        <v>6020</v>
      </c>
      <c r="S749" s="1">
        <v>45387</v>
      </c>
      <c r="T749" t="s">
        <v>60</v>
      </c>
      <c r="U749" t="s">
        <v>6021</v>
      </c>
      <c r="V749" t="s">
        <v>6022</v>
      </c>
      <c r="W749" t="s">
        <v>180</v>
      </c>
      <c r="X749">
        <v>2470</v>
      </c>
      <c r="Y749">
        <v>1</v>
      </c>
      <c r="Z749">
        <v>988</v>
      </c>
      <c r="AA749" t="s">
        <v>6019</v>
      </c>
      <c r="AB749" t="s">
        <v>6019</v>
      </c>
      <c r="AC749">
        <v>11</v>
      </c>
      <c r="AE749" t="s">
        <v>37</v>
      </c>
      <c r="AF749" t="s">
        <v>37</v>
      </c>
      <c r="AG749" t="s">
        <v>6019</v>
      </c>
    </row>
    <row r="750" spans="1:33" x14ac:dyDescent="0.3">
      <c r="A750" t="s">
        <v>93</v>
      </c>
      <c r="B750" t="s">
        <v>731</v>
      </c>
      <c r="C750" t="s">
        <v>29</v>
      </c>
      <c r="D750" t="s">
        <v>50</v>
      </c>
      <c r="E750" t="s">
        <v>381</v>
      </c>
      <c r="F750" t="s">
        <v>6023</v>
      </c>
      <c r="G750" t="s">
        <v>33</v>
      </c>
      <c r="H750" s="1">
        <v>44881</v>
      </c>
      <c r="I750">
        <v>800</v>
      </c>
      <c r="J750" t="s">
        <v>6024</v>
      </c>
      <c r="K750" t="s">
        <v>743</v>
      </c>
      <c r="L750" t="s">
        <v>6025</v>
      </c>
      <c r="M750" t="s">
        <v>6026</v>
      </c>
      <c r="N750" t="s">
        <v>39</v>
      </c>
      <c r="O750">
        <v>5</v>
      </c>
      <c r="P750" t="s">
        <v>40</v>
      </c>
      <c r="Q750" t="s">
        <v>41</v>
      </c>
      <c r="R750" t="s">
        <v>6027</v>
      </c>
      <c r="S750" s="1">
        <v>45409</v>
      </c>
      <c r="T750" t="s">
        <v>60</v>
      </c>
      <c r="U750" t="s">
        <v>6028</v>
      </c>
      <c r="V750" t="s">
        <v>6029</v>
      </c>
      <c r="W750" t="s">
        <v>6030</v>
      </c>
      <c r="X750">
        <v>1471</v>
      </c>
      <c r="Y750">
        <v>4</v>
      </c>
      <c r="Z750">
        <v>2353.6</v>
      </c>
      <c r="AA750" t="s">
        <v>6026</v>
      </c>
      <c r="AB750" t="s">
        <v>6026</v>
      </c>
      <c r="AC750">
        <v>10</v>
      </c>
      <c r="AD750" t="s">
        <v>87</v>
      </c>
      <c r="AF750" t="s">
        <v>87</v>
      </c>
      <c r="AG750" t="s">
        <v>6026</v>
      </c>
    </row>
    <row r="751" spans="1:33" x14ac:dyDescent="0.3">
      <c r="A751" t="s">
        <v>27</v>
      </c>
      <c r="B751" t="s">
        <v>803</v>
      </c>
      <c r="C751" t="s">
        <v>49</v>
      </c>
      <c r="D751" t="s">
        <v>241</v>
      </c>
      <c r="E751" t="s">
        <v>986</v>
      </c>
      <c r="F751" t="s">
        <v>6031</v>
      </c>
      <c r="G751" t="s">
        <v>33</v>
      </c>
      <c r="H751" s="1">
        <v>45361</v>
      </c>
      <c r="I751">
        <v>800</v>
      </c>
      <c r="J751" t="s">
        <v>6032</v>
      </c>
      <c r="K751" t="s">
        <v>493</v>
      </c>
      <c r="L751" t="s">
        <v>6033</v>
      </c>
      <c r="M751" t="s">
        <v>6034</v>
      </c>
      <c r="N751" t="s">
        <v>116</v>
      </c>
      <c r="O751">
        <v>11</v>
      </c>
      <c r="P751" t="s">
        <v>73</v>
      </c>
      <c r="Q751" t="s">
        <v>74</v>
      </c>
      <c r="R751" t="s">
        <v>6035</v>
      </c>
      <c r="S751" s="1">
        <v>45581</v>
      </c>
      <c r="T751" t="s">
        <v>177</v>
      </c>
      <c r="U751" t="s">
        <v>6036</v>
      </c>
      <c r="V751" t="s">
        <v>6037</v>
      </c>
      <c r="W751" t="s">
        <v>6038</v>
      </c>
      <c r="X751">
        <v>2760</v>
      </c>
      <c r="Y751">
        <v>7</v>
      </c>
      <c r="Z751">
        <v>7728</v>
      </c>
      <c r="AA751" t="s">
        <v>6034</v>
      </c>
      <c r="AB751" t="s">
        <v>6034</v>
      </c>
      <c r="AC751">
        <v>10</v>
      </c>
      <c r="AD751" t="s">
        <v>87</v>
      </c>
      <c r="AF751" t="s">
        <v>87</v>
      </c>
      <c r="AG751" t="s">
        <v>6034</v>
      </c>
    </row>
    <row r="752" spans="1:33" x14ac:dyDescent="0.3">
      <c r="A752" t="s">
        <v>107</v>
      </c>
      <c r="B752" t="s">
        <v>79</v>
      </c>
      <c r="C752" t="s">
        <v>49</v>
      </c>
      <c r="D752" t="s">
        <v>81</v>
      </c>
      <c r="E752" t="s">
        <v>471</v>
      </c>
      <c r="F752" t="s">
        <v>6039</v>
      </c>
      <c r="G752" t="s">
        <v>33</v>
      </c>
      <c r="H752" s="1">
        <v>45128</v>
      </c>
      <c r="I752">
        <v>1100</v>
      </c>
      <c r="J752" t="s">
        <v>6040</v>
      </c>
      <c r="K752" t="s">
        <v>1846</v>
      </c>
      <c r="L752" t="s">
        <v>6041</v>
      </c>
      <c r="M752" t="s">
        <v>6042</v>
      </c>
      <c r="N752" t="s">
        <v>39</v>
      </c>
      <c r="O752">
        <v>9</v>
      </c>
      <c r="P752" t="s">
        <v>40</v>
      </c>
      <c r="Q752" t="s">
        <v>41</v>
      </c>
      <c r="R752" t="s">
        <v>6043</v>
      </c>
      <c r="S752" s="1">
        <v>45339</v>
      </c>
      <c r="T752" t="s">
        <v>321</v>
      </c>
      <c r="U752" t="s">
        <v>6044</v>
      </c>
      <c r="V752" t="s">
        <v>6045</v>
      </c>
      <c r="W752" t="s">
        <v>1249</v>
      </c>
      <c r="X752">
        <v>1320</v>
      </c>
      <c r="Y752">
        <v>4</v>
      </c>
      <c r="Z752">
        <v>2112</v>
      </c>
      <c r="AA752" t="s">
        <v>6042</v>
      </c>
      <c r="AB752" t="s">
        <v>6042</v>
      </c>
      <c r="AC752">
        <v>10</v>
      </c>
      <c r="AD752" t="s">
        <v>87</v>
      </c>
      <c r="AF752" t="s">
        <v>87</v>
      </c>
      <c r="AG752" t="s">
        <v>6042</v>
      </c>
    </row>
    <row r="753" spans="1:33" x14ac:dyDescent="0.3">
      <c r="A753" t="s">
        <v>121</v>
      </c>
      <c r="B753" t="s">
        <v>145</v>
      </c>
      <c r="C753" t="s">
        <v>80</v>
      </c>
      <c r="D753" t="s">
        <v>109</v>
      </c>
      <c r="E753" t="s">
        <v>263</v>
      </c>
      <c r="F753" t="s">
        <v>6046</v>
      </c>
      <c r="G753" t="s">
        <v>33</v>
      </c>
      <c r="H753" s="1">
        <v>44381</v>
      </c>
      <c r="I753">
        <v>1400</v>
      </c>
      <c r="J753" t="s">
        <v>6047</v>
      </c>
      <c r="K753" t="s">
        <v>150</v>
      </c>
      <c r="L753" t="s">
        <v>6048</v>
      </c>
      <c r="M753" t="s">
        <v>6049</v>
      </c>
      <c r="N753" t="s">
        <v>39</v>
      </c>
      <c r="O753">
        <v>14</v>
      </c>
      <c r="P753" t="s">
        <v>73</v>
      </c>
      <c r="Q753" t="s">
        <v>58</v>
      </c>
      <c r="R753" t="s">
        <v>6050</v>
      </c>
      <c r="S753" s="1">
        <v>45428</v>
      </c>
      <c r="T753" t="s">
        <v>129</v>
      </c>
      <c r="U753" t="s">
        <v>6051</v>
      </c>
      <c r="V753" t="s">
        <v>6052</v>
      </c>
      <c r="W753" t="s">
        <v>6053</v>
      </c>
      <c r="X753">
        <v>1789</v>
      </c>
      <c r="Y753">
        <v>4</v>
      </c>
      <c r="Z753">
        <v>2862.4</v>
      </c>
      <c r="AA753" t="s">
        <v>6049</v>
      </c>
      <c r="AB753" t="s">
        <v>6049</v>
      </c>
      <c r="AC753">
        <v>10</v>
      </c>
      <c r="AE753" t="s">
        <v>37</v>
      </c>
      <c r="AF753" t="s">
        <v>37</v>
      </c>
      <c r="AG753" t="s">
        <v>6049</v>
      </c>
    </row>
    <row r="754" spans="1:33" x14ac:dyDescent="0.3">
      <c r="A754" t="s">
        <v>181</v>
      </c>
      <c r="B754" t="s">
        <v>1483</v>
      </c>
      <c r="C754" t="s">
        <v>49</v>
      </c>
      <c r="D754" t="s">
        <v>219</v>
      </c>
      <c r="E754" t="s">
        <v>391</v>
      </c>
      <c r="F754" t="s">
        <v>6054</v>
      </c>
      <c r="G754" t="s">
        <v>96</v>
      </c>
      <c r="H754" s="1">
        <v>45183</v>
      </c>
      <c r="I754">
        <v>1000</v>
      </c>
      <c r="J754" t="s">
        <v>6055</v>
      </c>
      <c r="K754" t="s">
        <v>474</v>
      </c>
      <c r="L754" t="s">
        <v>6056</v>
      </c>
      <c r="M754" t="s">
        <v>6057</v>
      </c>
      <c r="N754" t="s">
        <v>116</v>
      </c>
      <c r="O754">
        <v>7</v>
      </c>
      <c r="P754" t="s">
        <v>40</v>
      </c>
      <c r="Q754" t="s">
        <v>41</v>
      </c>
      <c r="R754" t="s">
        <v>6058</v>
      </c>
      <c r="S754" s="1">
        <v>45337</v>
      </c>
      <c r="T754" t="s">
        <v>321</v>
      </c>
      <c r="U754" t="s">
        <v>6059</v>
      </c>
      <c r="V754" t="s">
        <v>6060</v>
      </c>
      <c r="W754" t="s">
        <v>6061</v>
      </c>
      <c r="X754">
        <v>894</v>
      </c>
      <c r="Y754">
        <v>4</v>
      </c>
      <c r="Z754">
        <v>1430.4</v>
      </c>
      <c r="AA754" t="s">
        <v>6057</v>
      </c>
      <c r="AB754" t="s">
        <v>6057</v>
      </c>
      <c r="AC754">
        <v>10</v>
      </c>
      <c r="AE754" t="s">
        <v>37</v>
      </c>
      <c r="AF754" t="s">
        <v>37</v>
      </c>
      <c r="AG754" t="s">
        <v>6057</v>
      </c>
    </row>
    <row r="755" spans="1:33" x14ac:dyDescent="0.3">
      <c r="A755" t="s">
        <v>107</v>
      </c>
      <c r="B755" t="s">
        <v>369</v>
      </c>
      <c r="C755" t="s">
        <v>29</v>
      </c>
      <c r="D755" t="s">
        <v>81</v>
      </c>
      <c r="E755" t="s">
        <v>314</v>
      </c>
      <c r="F755" t="s">
        <v>6062</v>
      </c>
      <c r="G755" t="s">
        <v>96</v>
      </c>
      <c r="H755" s="1">
        <v>45205</v>
      </c>
      <c r="I755">
        <v>1400</v>
      </c>
      <c r="J755" t="s">
        <v>6063</v>
      </c>
      <c r="K755" t="s">
        <v>173</v>
      </c>
      <c r="L755" t="s">
        <v>6064</v>
      </c>
      <c r="M755" t="s">
        <v>6065</v>
      </c>
      <c r="N755" t="s">
        <v>57</v>
      </c>
      <c r="O755">
        <v>14</v>
      </c>
      <c r="P755" t="s">
        <v>40</v>
      </c>
      <c r="Q755" t="s">
        <v>74</v>
      </c>
      <c r="R755" t="s">
        <v>6066</v>
      </c>
      <c r="S755" s="1">
        <v>45431</v>
      </c>
      <c r="T755" t="s">
        <v>129</v>
      </c>
      <c r="U755" t="s">
        <v>6067</v>
      </c>
      <c r="V755" t="s">
        <v>6068</v>
      </c>
      <c r="W755" t="s">
        <v>6069</v>
      </c>
      <c r="X755">
        <v>1784</v>
      </c>
      <c r="Y755">
        <v>2</v>
      </c>
      <c r="Z755">
        <v>1427.2</v>
      </c>
      <c r="AA755" t="s">
        <v>6065</v>
      </c>
      <c r="AB755" t="s">
        <v>6065</v>
      </c>
      <c r="AC755">
        <v>10</v>
      </c>
      <c r="AE755" t="s">
        <v>37</v>
      </c>
      <c r="AF755" t="s">
        <v>37</v>
      </c>
      <c r="AG755" t="s">
        <v>6065</v>
      </c>
    </row>
    <row r="756" spans="1:33" x14ac:dyDescent="0.3">
      <c r="A756" t="s">
        <v>47</v>
      </c>
      <c r="B756" t="s">
        <v>262</v>
      </c>
      <c r="C756" t="s">
        <v>49</v>
      </c>
      <c r="D756" t="s">
        <v>81</v>
      </c>
      <c r="E756" t="s">
        <v>122</v>
      </c>
      <c r="F756" t="s">
        <v>6070</v>
      </c>
      <c r="G756" t="s">
        <v>96</v>
      </c>
      <c r="H756" s="1">
        <v>44789</v>
      </c>
      <c r="I756">
        <v>1100</v>
      </c>
      <c r="J756" t="s">
        <v>6071</v>
      </c>
      <c r="K756" t="s">
        <v>796</v>
      </c>
      <c r="L756" t="s">
        <v>6072</v>
      </c>
      <c r="M756" t="s">
        <v>6073</v>
      </c>
      <c r="N756" t="s">
        <v>72</v>
      </c>
      <c r="O756">
        <v>6</v>
      </c>
      <c r="P756" t="s">
        <v>73</v>
      </c>
      <c r="Q756" t="s">
        <v>101</v>
      </c>
      <c r="R756" t="s">
        <v>6074</v>
      </c>
      <c r="S756" s="1">
        <v>45473</v>
      </c>
      <c r="T756" t="s">
        <v>43</v>
      </c>
      <c r="U756" t="s">
        <v>6075</v>
      </c>
      <c r="V756" t="s">
        <v>6076</v>
      </c>
      <c r="W756" t="s">
        <v>6077</v>
      </c>
      <c r="X756">
        <v>979</v>
      </c>
      <c r="Y756">
        <v>4</v>
      </c>
      <c r="Z756">
        <v>1566.4</v>
      </c>
      <c r="AA756" t="s">
        <v>6073</v>
      </c>
      <c r="AB756" t="s">
        <v>6073</v>
      </c>
      <c r="AC756">
        <v>10</v>
      </c>
      <c r="AE756" t="s">
        <v>37</v>
      </c>
      <c r="AF756" t="s">
        <v>37</v>
      </c>
      <c r="AG756" t="s">
        <v>6073</v>
      </c>
    </row>
    <row r="757" spans="1:33" x14ac:dyDescent="0.3">
      <c r="A757" t="s">
        <v>121</v>
      </c>
      <c r="B757" t="s">
        <v>229</v>
      </c>
      <c r="C757" t="s">
        <v>49</v>
      </c>
      <c r="D757" t="s">
        <v>677</v>
      </c>
      <c r="E757" t="s">
        <v>481</v>
      </c>
      <c r="F757" t="s">
        <v>6078</v>
      </c>
      <c r="G757" t="s">
        <v>33</v>
      </c>
      <c r="H757" s="1">
        <v>44886</v>
      </c>
      <c r="I757">
        <v>800</v>
      </c>
      <c r="J757" t="s">
        <v>6079</v>
      </c>
      <c r="K757" t="s">
        <v>670</v>
      </c>
      <c r="L757" t="s">
        <v>6080</v>
      </c>
      <c r="M757" t="s">
        <v>6081</v>
      </c>
      <c r="N757" t="s">
        <v>39</v>
      </c>
      <c r="O757">
        <v>19</v>
      </c>
      <c r="P757" t="s">
        <v>73</v>
      </c>
      <c r="Q757" t="s">
        <v>58</v>
      </c>
      <c r="R757" t="s">
        <v>6082</v>
      </c>
      <c r="S757" s="1">
        <v>45628</v>
      </c>
      <c r="T757" t="s">
        <v>365</v>
      </c>
      <c r="U757" t="s">
        <v>6083</v>
      </c>
      <c r="V757" t="s">
        <v>4124</v>
      </c>
      <c r="W757" t="s">
        <v>6084</v>
      </c>
      <c r="X757">
        <v>2821</v>
      </c>
      <c r="Y757">
        <v>2</v>
      </c>
      <c r="Z757">
        <v>2256.8000000000002</v>
      </c>
      <c r="AA757" t="s">
        <v>6081</v>
      </c>
      <c r="AB757" t="s">
        <v>6081</v>
      </c>
      <c r="AC757">
        <v>10</v>
      </c>
      <c r="AD757" t="s">
        <v>87</v>
      </c>
      <c r="AF757" t="s">
        <v>87</v>
      </c>
      <c r="AG757" t="s">
        <v>6081</v>
      </c>
    </row>
    <row r="758" spans="1:33" x14ac:dyDescent="0.3">
      <c r="A758" t="s">
        <v>93</v>
      </c>
      <c r="B758" t="s">
        <v>510</v>
      </c>
      <c r="C758" t="s">
        <v>49</v>
      </c>
      <c r="D758" t="s">
        <v>146</v>
      </c>
      <c r="E758" t="s">
        <v>687</v>
      </c>
      <c r="F758" t="s">
        <v>6085</v>
      </c>
      <c r="G758" t="s">
        <v>33</v>
      </c>
      <c r="H758" s="1">
        <v>44532</v>
      </c>
      <c r="I758">
        <v>1100</v>
      </c>
      <c r="J758" t="s">
        <v>6086</v>
      </c>
      <c r="K758" t="s">
        <v>197</v>
      </c>
      <c r="L758" t="s">
        <v>6087</v>
      </c>
      <c r="M758" t="s">
        <v>6088</v>
      </c>
      <c r="N758" t="s">
        <v>39</v>
      </c>
      <c r="O758">
        <v>11</v>
      </c>
      <c r="P758" t="s">
        <v>73</v>
      </c>
      <c r="Q758" t="s">
        <v>74</v>
      </c>
      <c r="R758" t="s">
        <v>6089</v>
      </c>
      <c r="S758" s="1">
        <v>45584</v>
      </c>
      <c r="T758" t="s">
        <v>177</v>
      </c>
      <c r="U758" t="s">
        <v>6090</v>
      </c>
      <c r="V758" t="s">
        <v>6091</v>
      </c>
      <c r="W758" t="s">
        <v>5299</v>
      </c>
      <c r="X758">
        <v>1569</v>
      </c>
      <c r="Y758">
        <v>5</v>
      </c>
      <c r="Z758">
        <v>3138</v>
      </c>
      <c r="AA758" t="s">
        <v>6088</v>
      </c>
      <c r="AB758" t="s">
        <v>6088</v>
      </c>
      <c r="AC758">
        <v>10</v>
      </c>
      <c r="AE758" t="s">
        <v>37</v>
      </c>
      <c r="AF758" t="s">
        <v>37</v>
      </c>
      <c r="AG758" t="s">
        <v>6088</v>
      </c>
    </row>
    <row r="759" spans="1:33" x14ac:dyDescent="0.3">
      <c r="A759" t="s">
        <v>47</v>
      </c>
      <c r="B759" t="s">
        <v>108</v>
      </c>
      <c r="C759" t="s">
        <v>80</v>
      </c>
      <c r="D759" t="s">
        <v>241</v>
      </c>
      <c r="E759" t="s">
        <v>441</v>
      </c>
      <c r="F759" t="s">
        <v>6092</v>
      </c>
      <c r="G759" t="s">
        <v>33</v>
      </c>
      <c r="H759" s="1">
        <v>45434</v>
      </c>
      <c r="I759">
        <v>1300</v>
      </c>
      <c r="J759" t="s">
        <v>6093</v>
      </c>
      <c r="K759" t="s">
        <v>307</v>
      </c>
      <c r="L759" t="s">
        <v>6094</v>
      </c>
      <c r="M759" t="s">
        <v>6095</v>
      </c>
      <c r="N759" t="s">
        <v>39</v>
      </c>
      <c r="O759">
        <v>14</v>
      </c>
      <c r="P759" t="s">
        <v>73</v>
      </c>
      <c r="Q759" t="s">
        <v>101</v>
      </c>
      <c r="R759" t="s">
        <v>6096</v>
      </c>
      <c r="S759" s="1">
        <v>45577</v>
      </c>
      <c r="T759" t="s">
        <v>177</v>
      </c>
      <c r="U759" t="s">
        <v>6097</v>
      </c>
      <c r="V759" t="s">
        <v>6098</v>
      </c>
      <c r="W759" t="s">
        <v>3269</v>
      </c>
      <c r="X759">
        <v>2812</v>
      </c>
      <c r="Y759">
        <v>7</v>
      </c>
      <c r="Z759">
        <v>7873.6</v>
      </c>
      <c r="AA759" t="s">
        <v>6095</v>
      </c>
      <c r="AB759" t="s">
        <v>6095</v>
      </c>
      <c r="AC759">
        <v>10</v>
      </c>
      <c r="AE759" t="s">
        <v>37</v>
      </c>
      <c r="AF759" t="s">
        <v>37</v>
      </c>
      <c r="AG759" t="s">
        <v>6095</v>
      </c>
    </row>
    <row r="760" spans="1:33" x14ac:dyDescent="0.3">
      <c r="A760" t="s">
        <v>336</v>
      </c>
      <c r="B760" t="s">
        <v>500</v>
      </c>
      <c r="C760" t="s">
        <v>29</v>
      </c>
      <c r="D760" t="s">
        <v>677</v>
      </c>
      <c r="E760" t="s">
        <v>441</v>
      </c>
      <c r="F760" t="s">
        <v>6099</v>
      </c>
      <c r="G760" t="s">
        <v>96</v>
      </c>
      <c r="H760" s="1">
        <v>45092</v>
      </c>
      <c r="I760">
        <v>1300</v>
      </c>
      <c r="J760" t="s">
        <v>6100</v>
      </c>
      <c r="K760" t="s">
        <v>524</v>
      </c>
      <c r="L760" t="s">
        <v>6101</v>
      </c>
      <c r="M760" t="s">
        <v>6102</v>
      </c>
      <c r="N760" t="s">
        <v>39</v>
      </c>
      <c r="O760">
        <v>10</v>
      </c>
      <c r="P760" t="s">
        <v>73</v>
      </c>
      <c r="Q760" t="s">
        <v>101</v>
      </c>
      <c r="R760" t="s">
        <v>6103</v>
      </c>
      <c r="S760" s="1">
        <v>45577</v>
      </c>
      <c r="T760" t="s">
        <v>177</v>
      </c>
      <c r="U760" t="s">
        <v>6104</v>
      </c>
      <c r="V760" t="s">
        <v>6105</v>
      </c>
      <c r="W760" t="s">
        <v>3333</v>
      </c>
      <c r="X760">
        <v>1848</v>
      </c>
      <c r="Y760">
        <v>2</v>
      </c>
      <c r="Z760">
        <v>1478.4</v>
      </c>
      <c r="AA760" t="s">
        <v>6102</v>
      </c>
      <c r="AB760" t="s">
        <v>6102</v>
      </c>
      <c r="AC760">
        <v>10</v>
      </c>
      <c r="AE760" t="s">
        <v>37</v>
      </c>
      <c r="AF760" t="s">
        <v>37</v>
      </c>
      <c r="AG760" t="s">
        <v>6102</v>
      </c>
    </row>
    <row r="761" spans="1:33" x14ac:dyDescent="0.3">
      <c r="A761" t="s">
        <v>133</v>
      </c>
      <c r="B761" t="s">
        <v>1483</v>
      </c>
      <c r="C761" t="s">
        <v>29</v>
      </c>
      <c r="D761" t="s">
        <v>50</v>
      </c>
      <c r="E761" t="s">
        <v>441</v>
      </c>
      <c r="F761" t="s">
        <v>6106</v>
      </c>
      <c r="G761" t="s">
        <v>96</v>
      </c>
      <c r="H761" s="1">
        <v>44167</v>
      </c>
      <c r="I761">
        <v>800</v>
      </c>
      <c r="J761" t="s">
        <v>6107</v>
      </c>
      <c r="K761" t="s">
        <v>161</v>
      </c>
      <c r="L761" t="s">
        <v>6108</v>
      </c>
      <c r="M761" t="s">
        <v>6109</v>
      </c>
      <c r="N761" t="s">
        <v>72</v>
      </c>
      <c r="O761">
        <v>8</v>
      </c>
      <c r="P761" t="s">
        <v>40</v>
      </c>
      <c r="Q761" t="s">
        <v>74</v>
      </c>
      <c r="R761" t="s">
        <v>6110</v>
      </c>
      <c r="S761" s="1">
        <v>45600</v>
      </c>
      <c r="T761" t="s">
        <v>165</v>
      </c>
      <c r="U761" t="s">
        <v>6111</v>
      </c>
      <c r="V761" t="s">
        <v>6112</v>
      </c>
      <c r="W761" t="s">
        <v>5591</v>
      </c>
      <c r="X761">
        <v>541</v>
      </c>
      <c r="Y761">
        <v>1</v>
      </c>
      <c r="Z761">
        <v>216.4</v>
      </c>
      <c r="AA761" t="s">
        <v>6109</v>
      </c>
      <c r="AB761" t="s">
        <v>6109</v>
      </c>
      <c r="AC761">
        <v>10</v>
      </c>
      <c r="AD761" t="s">
        <v>87</v>
      </c>
      <c r="AF761" t="s">
        <v>87</v>
      </c>
      <c r="AG761" t="s">
        <v>6109</v>
      </c>
    </row>
    <row r="762" spans="1:33" x14ac:dyDescent="0.3">
      <c r="A762" t="s">
        <v>121</v>
      </c>
      <c r="B762" t="s">
        <v>357</v>
      </c>
      <c r="C762" t="s">
        <v>29</v>
      </c>
      <c r="D762" t="s">
        <v>219</v>
      </c>
      <c r="E762" t="s">
        <v>2153</v>
      </c>
      <c r="F762" t="s">
        <v>6113</v>
      </c>
      <c r="G762" t="s">
        <v>96</v>
      </c>
      <c r="H762" s="1">
        <v>44136</v>
      </c>
      <c r="I762">
        <v>950</v>
      </c>
      <c r="J762" t="s">
        <v>6114</v>
      </c>
      <c r="K762" t="s">
        <v>125</v>
      </c>
      <c r="L762" t="s">
        <v>6115</v>
      </c>
      <c r="M762" t="s">
        <v>6116</v>
      </c>
      <c r="N762" t="s">
        <v>39</v>
      </c>
      <c r="O762">
        <v>3</v>
      </c>
      <c r="P762" t="s">
        <v>40</v>
      </c>
      <c r="Q762" t="s">
        <v>74</v>
      </c>
      <c r="R762" t="s">
        <v>6117</v>
      </c>
      <c r="S762" s="1">
        <v>45565</v>
      </c>
      <c r="T762" t="s">
        <v>214</v>
      </c>
      <c r="U762" t="s">
        <v>6118</v>
      </c>
      <c r="V762" t="s">
        <v>6119</v>
      </c>
      <c r="W762" t="s">
        <v>3713</v>
      </c>
      <c r="X762">
        <v>1542</v>
      </c>
      <c r="Y762">
        <v>6</v>
      </c>
      <c r="Z762">
        <v>3700.8</v>
      </c>
      <c r="AA762" t="s">
        <v>6116</v>
      </c>
      <c r="AB762" t="s">
        <v>6116</v>
      </c>
      <c r="AC762">
        <v>10</v>
      </c>
      <c r="AE762" t="s">
        <v>37</v>
      </c>
      <c r="AF762" t="s">
        <v>37</v>
      </c>
      <c r="AG762" t="s">
        <v>6116</v>
      </c>
    </row>
    <row r="763" spans="1:33" x14ac:dyDescent="0.3">
      <c r="A763" t="s">
        <v>181</v>
      </c>
      <c r="B763" t="s">
        <v>193</v>
      </c>
      <c r="C763" t="s">
        <v>49</v>
      </c>
      <c r="D763" t="s">
        <v>206</v>
      </c>
      <c r="E763" t="s">
        <v>975</v>
      </c>
      <c r="F763" t="s">
        <v>6120</v>
      </c>
      <c r="G763" t="s">
        <v>33</v>
      </c>
      <c r="H763" s="1">
        <v>43852</v>
      </c>
      <c r="I763">
        <v>1300</v>
      </c>
      <c r="J763" t="s">
        <v>6121</v>
      </c>
      <c r="K763" t="s">
        <v>3054</v>
      </c>
      <c r="L763" t="s">
        <v>6122</v>
      </c>
      <c r="M763" t="s">
        <v>6123</v>
      </c>
      <c r="N763" t="s">
        <v>72</v>
      </c>
      <c r="O763">
        <v>15</v>
      </c>
      <c r="P763" t="s">
        <v>40</v>
      </c>
      <c r="Q763" t="s">
        <v>41</v>
      </c>
      <c r="R763" t="s">
        <v>6124</v>
      </c>
      <c r="S763" s="1">
        <v>45496</v>
      </c>
      <c r="T763" t="s">
        <v>103</v>
      </c>
      <c r="U763" t="s">
        <v>6125</v>
      </c>
      <c r="V763" t="s">
        <v>6126</v>
      </c>
      <c r="W763" t="s">
        <v>539</v>
      </c>
      <c r="X763">
        <v>518</v>
      </c>
      <c r="Y763">
        <v>8</v>
      </c>
      <c r="Z763">
        <v>1657.6000000000001</v>
      </c>
      <c r="AA763" t="s">
        <v>6123</v>
      </c>
      <c r="AB763" t="s">
        <v>6123</v>
      </c>
      <c r="AC763">
        <v>10</v>
      </c>
      <c r="AE763" t="s">
        <v>37</v>
      </c>
      <c r="AF763" t="s">
        <v>37</v>
      </c>
      <c r="AG763" t="s">
        <v>6123</v>
      </c>
    </row>
    <row r="764" spans="1:33" x14ac:dyDescent="0.3">
      <c r="A764" t="s">
        <v>336</v>
      </c>
      <c r="B764" t="s">
        <v>390</v>
      </c>
      <c r="C764" t="s">
        <v>29</v>
      </c>
      <c r="D764" t="s">
        <v>677</v>
      </c>
      <c r="E764" t="s">
        <v>814</v>
      </c>
      <c r="F764" t="s">
        <v>6127</v>
      </c>
      <c r="G764" t="s">
        <v>96</v>
      </c>
      <c r="H764" s="1">
        <v>44980</v>
      </c>
      <c r="I764">
        <v>950</v>
      </c>
      <c r="J764" t="s">
        <v>6128</v>
      </c>
      <c r="K764" t="s">
        <v>706</v>
      </c>
      <c r="L764" t="s">
        <v>6129</v>
      </c>
      <c r="M764" t="s">
        <v>6130</v>
      </c>
      <c r="N764" t="s">
        <v>72</v>
      </c>
      <c r="O764">
        <v>9</v>
      </c>
      <c r="P764" t="s">
        <v>73</v>
      </c>
      <c r="Q764" t="s">
        <v>58</v>
      </c>
      <c r="R764" t="s">
        <v>6131</v>
      </c>
      <c r="S764" s="1">
        <v>45601</v>
      </c>
      <c r="T764" t="s">
        <v>165</v>
      </c>
      <c r="U764" t="s">
        <v>6132</v>
      </c>
      <c r="V764" t="s">
        <v>6133</v>
      </c>
      <c r="W764" t="s">
        <v>2105</v>
      </c>
      <c r="X764">
        <v>762</v>
      </c>
      <c r="Y764">
        <v>3</v>
      </c>
      <c r="Z764">
        <v>914.40000000000009</v>
      </c>
      <c r="AA764" t="s">
        <v>6130</v>
      </c>
      <c r="AB764" t="s">
        <v>6130</v>
      </c>
      <c r="AC764">
        <v>10</v>
      </c>
      <c r="AE764" t="s">
        <v>37</v>
      </c>
      <c r="AF764" t="s">
        <v>37</v>
      </c>
      <c r="AG764" t="s">
        <v>6130</v>
      </c>
    </row>
    <row r="765" spans="1:33" x14ac:dyDescent="0.3">
      <c r="A765" t="s">
        <v>27</v>
      </c>
      <c r="B765" t="s">
        <v>347</v>
      </c>
      <c r="C765" t="s">
        <v>80</v>
      </c>
      <c r="D765" t="s">
        <v>146</v>
      </c>
      <c r="E765" t="s">
        <v>804</v>
      </c>
      <c r="F765" t="s">
        <v>5655</v>
      </c>
      <c r="G765" t="s">
        <v>33</v>
      </c>
      <c r="H765" s="1">
        <v>45107</v>
      </c>
      <c r="I765">
        <v>1400</v>
      </c>
      <c r="J765" t="s">
        <v>6134</v>
      </c>
      <c r="K765" t="s">
        <v>897</v>
      </c>
      <c r="L765" t="s">
        <v>6135</v>
      </c>
      <c r="M765" t="s">
        <v>6136</v>
      </c>
      <c r="N765" t="s">
        <v>72</v>
      </c>
      <c r="O765">
        <v>16</v>
      </c>
      <c r="P765" t="s">
        <v>40</v>
      </c>
      <c r="Q765" t="s">
        <v>74</v>
      </c>
      <c r="R765" t="s">
        <v>6137</v>
      </c>
      <c r="S765" s="1">
        <v>45351</v>
      </c>
      <c r="T765" t="s">
        <v>321</v>
      </c>
      <c r="U765" t="s">
        <v>6138</v>
      </c>
      <c r="V765" t="s">
        <v>6139</v>
      </c>
      <c r="W765" t="s">
        <v>6140</v>
      </c>
      <c r="X765">
        <v>2569</v>
      </c>
      <c r="Y765">
        <v>1</v>
      </c>
      <c r="Z765">
        <v>1027.6000000000001</v>
      </c>
      <c r="AA765" t="s">
        <v>6136</v>
      </c>
      <c r="AB765" t="s">
        <v>6136</v>
      </c>
      <c r="AC765">
        <v>10</v>
      </c>
      <c r="AD765" t="s">
        <v>87</v>
      </c>
      <c r="AF765" t="s">
        <v>87</v>
      </c>
      <c r="AG765" t="s">
        <v>6136</v>
      </c>
    </row>
    <row r="766" spans="1:33" x14ac:dyDescent="0.3">
      <c r="A766" t="s">
        <v>181</v>
      </c>
      <c r="B766" t="s">
        <v>157</v>
      </c>
      <c r="C766" t="s">
        <v>29</v>
      </c>
      <c r="D766" t="s">
        <v>677</v>
      </c>
      <c r="E766" t="s">
        <v>170</v>
      </c>
      <c r="F766" t="s">
        <v>6141</v>
      </c>
      <c r="G766" t="s">
        <v>96</v>
      </c>
      <c r="H766" s="1">
        <v>44110</v>
      </c>
      <c r="I766">
        <v>1100</v>
      </c>
      <c r="J766" t="s">
        <v>6142</v>
      </c>
      <c r="K766" t="s">
        <v>3813</v>
      </c>
      <c r="L766" t="s">
        <v>6143</v>
      </c>
      <c r="M766" t="s">
        <v>6144</v>
      </c>
      <c r="N766" t="s">
        <v>57</v>
      </c>
      <c r="O766">
        <v>14</v>
      </c>
      <c r="P766" t="s">
        <v>40</v>
      </c>
      <c r="Q766" t="s">
        <v>58</v>
      </c>
      <c r="R766" t="s">
        <v>6145</v>
      </c>
      <c r="S766" s="1">
        <v>45487</v>
      </c>
      <c r="T766" t="s">
        <v>103</v>
      </c>
      <c r="U766" t="s">
        <v>6146</v>
      </c>
      <c r="V766" t="s">
        <v>6147</v>
      </c>
      <c r="W766" t="s">
        <v>132</v>
      </c>
      <c r="X766">
        <v>1707</v>
      </c>
      <c r="Y766">
        <v>4</v>
      </c>
      <c r="Z766">
        <v>2731.2000000000003</v>
      </c>
      <c r="AA766" t="s">
        <v>6144</v>
      </c>
      <c r="AB766" t="s">
        <v>6144</v>
      </c>
      <c r="AC766">
        <v>10</v>
      </c>
      <c r="AD766" t="s">
        <v>87</v>
      </c>
      <c r="AF766" t="s">
        <v>87</v>
      </c>
      <c r="AG766" t="s">
        <v>6144</v>
      </c>
    </row>
    <row r="767" spans="1:33" x14ac:dyDescent="0.3">
      <c r="A767" t="s">
        <v>181</v>
      </c>
      <c r="B767" t="s">
        <v>985</v>
      </c>
      <c r="C767" t="s">
        <v>80</v>
      </c>
      <c r="D767" t="s">
        <v>146</v>
      </c>
      <c r="E767" t="s">
        <v>431</v>
      </c>
      <c r="F767" t="s">
        <v>6148</v>
      </c>
      <c r="G767" t="s">
        <v>33</v>
      </c>
      <c r="H767" s="1">
        <v>44950</v>
      </c>
      <c r="I767">
        <v>1300</v>
      </c>
      <c r="J767" t="s">
        <v>6149</v>
      </c>
      <c r="K767" t="s">
        <v>787</v>
      </c>
      <c r="L767" t="s">
        <v>6150</v>
      </c>
      <c r="M767" t="s">
        <v>6151</v>
      </c>
      <c r="N767" t="s">
        <v>116</v>
      </c>
      <c r="O767">
        <v>17</v>
      </c>
      <c r="P767" t="s">
        <v>40</v>
      </c>
      <c r="Q767" t="s">
        <v>74</v>
      </c>
      <c r="R767" t="s">
        <v>6152</v>
      </c>
      <c r="S767" s="1">
        <v>45338</v>
      </c>
      <c r="T767" t="s">
        <v>321</v>
      </c>
      <c r="U767" t="s">
        <v>6153</v>
      </c>
      <c r="V767" t="s">
        <v>6154</v>
      </c>
      <c r="W767" t="s">
        <v>489</v>
      </c>
      <c r="X767">
        <v>787</v>
      </c>
      <c r="Y767">
        <v>2</v>
      </c>
      <c r="Z767">
        <v>629.6</v>
      </c>
      <c r="AA767" t="s">
        <v>6151</v>
      </c>
      <c r="AB767" t="s">
        <v>6151</v>
      </c>
      <c r="AC767">
        <v>10</v>
      </c>
      <c r="AD767" t="s">
        <v>87</v>
      </c>
      <c r="AF767" t="s">
        <v>87</v>
      </c>
      <c r="AG767" t="s">
        <v>6151</v>
      </c>
    </row>
    <row r="768" spans="1:33" x14ac:dyDescent="0.3">
      <c r="A768" t="s">
        <v>133</v>
      </c>
      <c r="B768" t="s">
        <v>500</v>
      </c>
      <c r="C768" t="s">
        <v>80</v>
      </c>
      <c r="D768" t="s">
        <v>677</v>
      </c>
      <c r="E768" t="s">
        <v>559</v>
      </c>
      <c r="F768" t="s">
        <v>6155</v>
      </c>
      <c r="G768" t="s">
        <v>33</v>
      </c>
      <c r="H768" s="1">
        <v>45465</v>
      </c>
      <c r="I768">
        <v>800</v>
      </c>
      <c r="J768" t="s">
        <v>6156</v>
      </c>
      <c r="K768" t="s">
        <v>581</v>
      </c>
      <c r="L768" t="s">
        <v>6157</v>
      </c>
      <c r="M768" t="s">
        <v>6158</v>
      </c>
      <c r="N768" t="s">
        <v>72</v>
      </c>
      <c r="O768">
        <v>18</v>
      </c>
      <c r="P768" t="s">
        <v>40</v>
      </c>
      <c r="Q768" t="s">
        <v>58</v>
      </c>
      <c r="R768" t="s">
        <v>6159</v>
      </c>
      <c r="S768" s="1">
        <v>45481</v>
      </c>
      <c r="T768" t="s">
        <v>103</v>
      </c>
      <c r="U768" t="s">
        <v>6160</v>
      </c>
      <c r="V768" t="s">
        <v>6161</v>
      </c>
      <c r="W768" t="s">
        <v>1607</v>
      </c>
      <c r="X768">
        <v>2457</v>
      </c>
      <c r="Y768">
        <v>2</v>
      </c>
      <c r="Z768">
        <v>1965.6000000000001</v>
      </c>
      <c r="AA768" t="s">
        <v>6158</v>
      </c>
      <c r="AB768" t="s">
        <v>6158</v>
      </c>
      <c r="AC768">
        <v>10</v>
      </c>
      <c r="AD768" t="s">
        <v>87</v>
      </c>
      <c r="AF768" t="s">
        <v>87</v>
      </c>
      <c r="AG768" t="s">
        <v>6158</v>
      </c>
    </row>
    <row r="769" spans="1:33" x14ac:dyDescent="0.3">
      <c r="A769" t="s">
        <v>27</v>
      </c>
      <c r="B769" t="s">
        <v>347</v>
      </c>
      <c r="C769" t="s">
        <v>80</v>
      </c>
      <c r="D769" t="s">
        <v>30</v>
      </c>
      <c r="E769" t="s">
        <v>501</v>
      </c>
      <c r="F769" t="s">
        <v>6162</v>
      </c>
      <c r="G769" t="s">
        <v>33</v>
      </c>
      <c r="H769" s="1">
        <v>45476</v>
      </c>
      <c r="I769">
        <v>1000</v>
      </c>
      <c r="J769" t="s">
        <v>6163</v>
      </c>
      <c r="K769" t="s">
        <v>1486</v>
      </c>
      <c r="L769" t="s">
        <v>6164</v>
      </c>
      <c r="M769" t="s">
        <v>6165</v>
      </c>
      <c r="N769" t="s">
        <v>72</v>
      </c>
      <c r="O769">
        <v>12</v>
      </c>
      <c r="P769" t="s">
        <v>40</v>
      </c>
      <c r="Q769" t="s">
        <v>74</v>
      </c>
      <c r="R769" t="s">
        <v>6166</v>
      </c>
      <c r="S769" s="1">
        <v>45380</v>
      </c>
      <c r="T769" t="s">
        <v>258</v>
      </c>
      <c r="U769" t="s">
        <v>6167</v>
      </c>
      <c r="V769" t="s">
        <v>6168</v>
      </c>
      <c r="W769" t="s">
        <v>4749</v>
      </c>
      <c r="X769">
        <v>995</v>
      </c>
      <c r="Y769">
        <v>4</v>
      </c>
      <c r="Z769">
        <v>1592</v>
      </c>
      <c r="AA769" t="s">
        <v>6165</v>
      </c>
      <c r="AB769" t="s">
        <v>6165</v>
      </c>
      <c r="AC769">
        <v>10</v>
      </c>
      <c r="AD769" t="s">
        <v>87</v>
      </c>
      <c r="AF769" t="s">
        <v>87</v>
      </c>
      <c r="AG769" t="s">
        <v>6165</v>
      </c>
    </row>
    <row r="770" spans="1:33" x14ac:dyDescent="0.3">
      <c r="A770" t="s">
        <v>93</v>
      </c>
      <c r="B770" t="s">
        <v>803</v>
      </c>
      <c r="C770" t="s">
        <v>80</v>
      </c>
      <c r="D770" t="s">
        <v>206</v>
      </c>
      <c r="E770" t="s">
        <v>549</v>
      </c>
      <c r="F770" t="s">
        <v>6169</v>
      </c>
      <c r="G770" t="s">
        <v>96</v>
      </c>
      <c r="H770" s="1">
        <v>44082</v>
      </c>
      <c r="I770">
        <v>1200</v>
      </c>
      <c r="J770" t="s">
        <v>6170</v>
      </c>
      <c r="K770" t="s">
        <v>137</v>
      </c>
      <c r="L770" t="s">
        <v>6171</v>
      </c>
      <c r="M770" t="s">
        <v>6172</v>
      </c>
      <c r="N770" t="s">
        <v>116</v>
      </c>
      <c r="O770">
        <v>6</v>
      </c>
      <c r="P770" t="s">
        <v>73</v>
      </c>
      <c r="Q770" t="s">
        <v>41</v>
      </c>
      <c r="R770" t="s">
        <v>6173</v>
      </c>
      <c r="S770" s="1">
        <v>45392</v>
      </c>
      <c r="T770" t="s">
        <v>60</v>
      </c>
      <c r="U770" t="s">
        <v>6174</v>
      </c>
      <c r="V770" t="s">
        <v>6175</v>
      </c>
      <c r="W770" t="s">
        <v>6176</v>
      </c>
      <c r="X770">
        <v>1993</v>
      </c>
      <c r="Y770">
        <v>6</v>
      </c>
      <c r="Z770">
        <v>4783.2</v>
      </c>
      <c r="AA770" t="s">
        <v>6172</v>
      </c>
      <c r="AB770" t="s">
        <v>6172</v>
      </c>
      <c r="AC770">
        <v>10</v>
      </c>
      <c r="AE770" t="s">
        <v>37</v>
      </c>
      <c r="AF770" t="s">
        <v>37</v>
      </c>
      <c r="AG770" t="s">
        <v>6172</v>
      </c>
    </row>
    <row r="771" spans="1:33" x14ac:dyDescent="0.3">
      <c r="A771" t="s">
        <v>133</v>
      </c>
      <c r="B771" t="s">
        <v>182</v>
      </c>
      <c r="C771" t="s">
        <v>29</v>
      </c>
      <c r="D771" t="s">
        <v>146</v>
      </c>
      <c r="E771" t="s">
        <v>273</v>
      </c>
      <c r="F771" t="s">
        <v>6177</v>
      </c>
      <c r="G771" t="s">
        <v>33</v>
      </c>
      <c r="H771" s="1">
        <v>44447</v>
      </c>
      <c r="I771">
        <v>1000</v>
      </c>
      <c r="J771" t="s">
        <v>6178</v>
      </c>
      <c r="K771" t="s">
        <v>653</v>
      </c>
      <c r="L771" t="s">
        <v>6179</v>
      </c>
      <c r="M771" t="s">
        <v>6180</v>
      </c>
      <c r="N771" t="s">
        <v>57</v>
      </c>
      <c r="O771">
        <v>4</v>
      </c>
      <c r="P771" t="s">
        <v>40</v>
      </c>
      <c r="Q771" t="s">
        <v>74</v>
      </c>
      <c r="R771" t="s">
        <v>6181</v>
      </c>
      <c r="S771" s="1">
        <v>45477</v>
      </c>
      <c r="T771" t="s">
        <v>103</v>
      </c>
      <c r="U771" t="s">
        <v>6182</v>
      </c>
      <c r="V771" t="s">
        <v>6183</v>
      </c>
      <c r="W771" t="s">
        <v>4046</v>
      </c>
      <c r="X771">
        <v>1672</v>
      </c>
      <c r="Y771">
        <v>5</v>
      </c>
      <c r="Z771">
        <v>3344</v>
      </c>
      <c r="AA771" t="s">
        <v>6180</v>
      </c>
      <c r="AB771" t="s">
        <v>6180</v>
      </c>
      <c r="AC771">
        <v>10</v>
      </c>
      <c r="AD771" t="s">
        <v>87</v>
      </c>
      <c r="AF771" t="s">
        <v>87</v>
      </c>
      <c r="AG771" t="s">
        <v>6180</v>
      </c>
    </row>
    <row r="772" spans="1:33" x14ac:dyDescent="0.3">
      <c r="A772" t="s">
        <v>336</v>
      </c>
      <c r="B772" t="s">
        <v>500</v>
      </c>
      <c r="C772" t="s">
        <v>29</v>
      </c>
      <c r="D772" t="s">
        <v>146</v>
      </c>
      <c r="E772" t="s">
        <v>531</v>
      </c>
      <c r="F772" t="s">
        <v>6184</v>
      </c>
      <c r="G772" t="s">
        <v>96</v>
      </c>
      <c r="H772" s="1">
        <v>43900</v>
      </c>
      <c r="I772">
        <v>1400</v>
      </c>
      <c r="J772" t="s">
        <v>6185</v>
      </c>
      <c r="K772" t="s">
        <v>350</v>
      </c>
      <c r="L772" t="s">
        <v>6186</v>
      </c>
      <c r="M772" t="s">
        <v>6187</v>
      </c>
      <c r="N772" t="s">
        <v>57</v>
      </c>
      <c r="O772">
        <v>17</v>
      </c>
      <c r="P772" t="s">
        <v>73</v>
      </c>
      <c r="Q772" t="s">
        <v>74</v>
      </c>
      <c r="R772" t="s">
        <v>6188</v>
      </c>
      <c r="S772" s="1">
        <v>45395</v>
      </c>
      <c r="T772" t="s">
        <v>60</v>
      </c>
      <c r="U772" t="s">
        <v>6189</v>
      </c>
      <c r="V772" t="s">
        <v>6190</v>
      </c>
      <c r="W772" t="s">
        <v>6191</v>
      </c>
      <c r="X772">
        <v>534</v>
      </c>
      <c r="Y772">
        <v>2</v>
      </c>
      <c r="Z772">
        <v>427.20000000000005</v>
      </c>
      <c r="AA772" t="s">
        <v>6187</v>
      </c>
      <c r="AB772" t="s">
        <v>6187</v>
      </c>
      <c r="AC772">
        <v>10</v>
      </c>
      <c r="AE772" t="s">
        <v>37</v>
      </c>
      <c r="AF772" t="s">
        <v>37</v>
      </c>
      <c r="AG772" t="s">
        <v>6187</v>
      </c>
    </row>
    <row r="773" spans="1:33" x14ac:dyDescent="0.3">
      <c r="A773" t="s">
        <v>107</v>
      </c>
      <c r="B773" t="s">
        <v>470</v>
      </c>
      <c r="C773" t="s">
        <v>29</v>
      </c>
      <c r="D773" t="s">
        <v>241</v>
      </c>
      <c r="E773" t="s">
        <v>868</v>
      </c>
      <c r="F773" t="s">
        <v>6192</v>
      </c>
      <c r="G773" t="s">
        <v>33</v>
      </c>
      <c r="H773" s="1">
        <v>43880</v>
      </c>
      <c r="I773">
        <v>950</v>
      </c>
      <c r="J773" t="s">
        <v>6193</v>
      </c>
      <c r="K773" t="s">
        <v>1319</v>
      </c>
      <c r="L773" t="s">
        <v>6194</v>
      </c>
      <c r="M773" t="s">
        <v>6195</v>
      </c>
      <c r="N773" t="s">
        <v>116</v>
      </c>
      <c r="O773">
        <v>7</v>
      </c>
      <c r="P773" t="s">
        <v>40</v>
      </c>
      <c r="Q773" t="s">
        <v>41</v>
      </c>
      <c r="R773" t="s">
        <v>6196</v>
      </c>
      <c r="S773" s="1">
        <v>45595</v>
      </c>
      <c r="T773" t="s">
        <v>177</v>
      </c>
      <c r="U773" t="s">
        <v>6197</v>
      </c>
      <c r="V773" t="s">
        <v>6198</v>
      </c>
      <c r="W773" t="s">
        <v>6199</v>
      </c>
      <c r="X773">
        <v>791</v>
      </c>
      <c r="Y773">
        <v>8</v>
      </c>
      <c r="Z773">
        <v>2531.2000000000003</v>
      </c>
      <c r="AA773" t="s">
        <v>6195</v>
      </c>
      <c r="AB773" t="s">
        <v>6195</v>
      </c>
      <c r="AC773">
        <v>10</v>
      </c>
      <c r="AE773" t="s">
        <v>37</v>
      </c>
      <c r="AF773" t="s">
        <v>37</v>
      </c>
      <c r="AG773" t="s">
        <v>6195</v>
      </c>
    </row>
    <row r="774" spans="1:33" x14ac:dyDescent="0.3">
      <c r="A774" t="s">
        <v>27</v>
      </c>
      <c r="B774" t="s">
        <v>108</v>
      </c>
      <c r="C774" t="s">
        <v>80</v>
      </c>
      <c r="D774" t="s">
        <v>206</v>
      </c>
      <c r="E774" t="s">
        <v>1724</v>
      </c>
      <c r="F774" t="s">
        <v>6200</v>
      </c>
      <c r="G774" t="s">
        <v>33</v>
      </c>
      <c r="H774" s="1">
        <v>44932</v>
      </c>
      <c r="I774">
        <v>1100</v>
      </c>
      <c r="J774" t="s">
        <v>6201</v>
      </c>
      <c r="K774" t="s">
        <v>1103</v>
      </c>
      <c r="L774" t="s">
        <v>6202</v>
      </c>
      <c r="M774" t="s">
        <v>6203</v>
      </c>
      <c r="N774" t="s">
        <v>72</v>
      </c>
      <c r="O774">
        <v>11</v>
      </c>
      <c r="P774" t="s">
        <v>40</v>
      </c>
      <c r="Q774" t="s">
        <v>101</v>
      </c>
      <c r="R774" t="s">
        <v>6204</v>
      </c>
      <c r="S774" s="1">
        <v>45320</v>
      </c>
      <c r="T774" t="s">
        <v>141</v>
      </c>
      <c r="U774" t="s">
        <v>6205</v>
      </c>
      <c r="V774" t="s">
        <v>6206</v>
      </c>
      <c r="W774" t="s">
        <v>1449</v>
      </c>
      <c r="X774">
        <v>1223</v>
      </c>
      <c r="Y774">
        <v>6</v>
      </c>
      <c r="Z774">
        <v>2935.2000000000003</v>
      </c>
      <c r="AA774" t="s">
        <v>6203</v>
      </c>
      <c r="AB774" t="s">
        <v>6203</v>
      </c>
      <c r="AC774">
        <v>10</v>
      </c>
      <c r="AE774" t="s">
        <v>37</v>
      </c>
      <c r="AF774" t="s">
        <v>37</v>
      </c>
      <c r="AG774" t="s">
        <v>6203</v>
      </c>
    </row>
    <row r="775" spans="1:33" x14ac:dyDescent="0.3">
      <c r="A775" t="s">
        <v>107</v>
      </c>
      <c r="B775" t="s">
        <v>450</v>
      </c>
      <c r="C775" t="s">
        <v>29</v>
      </c>
      <c r="D775" t="s">
        <v>81</v>
      </c>
      <c r="E775" t="s">
        <v>421</v>
      </c>
      <c r="F775" t="s">
        <v>6207</v>
      </c>
      <c r="G775" t="s">
        <v>96</v>
      </c>
      <c r="H775" s="1">
        <v>44842</v>
      </c>
      <c r="I775">
        <v>950</v>
      </c>
      <c r="J775" t="s">
        <v>6208</v>
      </c>
      <c r="K775" t="s">
        <v>98</v>
      </c>
      <c r="L775" t="s">
        <v>6209</v>
      </c>
      <c r="M775" t="s">
        <v>6210</v>
      </c>
      <c r="N775" t="s">
        <v>116</v>
      </c>
      <c r="O775">
        <v>13</v>
      </c>
      <c r="P775" t="s">
        <v>73</v>
      </c>
      <c r="Q775" t="s">
        <v>58</v>
      </c>
      <c r="R775" t="s">
        <v>6211</v>
      </c>
      <c r="S775" s="1">
        <v>45591</v>
      </c>
      <c r="T775" t="s">
        <v>177</v>
      </c>
      <c r="U775" t="s">
        <v>6212</v>
      </c>
      <c r="V775" t="s">
        <v>6213</v>
      </c>
      <c r="W775" t="s">
        <v>4498</v>
      </c>
      <c r="X775">
        <v>1007</v>
      </c>
      <c r="Y775">
        <v>4</v>
      </c>
      <c r="Z775">
        <v>1611.2</v>
      </c>
      <c r="AA775" t="s">
        <v>6210</v>
      </c>
      <c r="AB775" t="s">
        <v>6210</v>
      </c>
      <c r="AC775">
        <v>11</v>
      </c>
      <c r="AE775" t="s">
        <v>37</v>
      </c>
      <c r="AF775" t="s">
        <v>37</v>
      </c>
      <c r="AG775" t="s">
        <v>6210</v>
      </c>
    </row>
    <row r="776" spans="1:33" x14ac:dyDescent="0.3">
      <c r="A776" t="s">
        <v>27</v>
      </c>
      <c r="B776" t="s">
        <v>28</v>
      </c>
      <c r="C776" t="s">
        <v>49</v>
      </c>
      <c r="D776" t="s">
        <v>109</v>
      </c>
      <c r="E776" t="s">
        <v>263</v>
      </c>
      <c r="F776" t="s">
        <v>6214</v>
      </c>
      <c r="G776" t="s">
        <v>33</v>
      </c>
      <c r="H776" s="1">
        <v>44675</v>
      </c>
      <c r="I776">
        <v>1100</v>
      </c>
      <c r="J776" t="s">
        <v>6215</v>
      </c>
      <c r="K776" t="s">
        <v>524</v>
      </c>
      <c r="L776" t="s">
        <v>6216</v>
      </c>
      <c r="M776" t="s">
        <v>6217</v>
      </c>
      <c r="N776" t="s">
        <v>72</v>
      </c>
      <c r="O776">
        <v>12</v>
      </c>
      <c r="P776" t="s">
        <v>40</v>
      </c>
      <c r="Q776" t="s">
        <v>101</v>
      </c>
      <c r="R776" t="s">
        <v>6218</v>
      </c>
      <c r="S776" s="1">
        <v>45403</v>
      </c>
      <c r="T776" t="s">
        <v>60</v>
      </c>
      <c r="U776" t="s">
        <v>6219</v>
      </c>
      <c r="V776" t="s">
        <v>6220</v>
      </c>
      <c r="W776" t="s">
        <v>6002</v>
      </c>
      <c r="X776">
        <v>2930</v>
      </c>
      <c r="Y776">
        <v>8</v>
      </c>
      <c r="Z776">
        <v>9376</v>
      </c>
      <c r="AA776" t="s">
        <v>6217</v>
      </c>
      <c r="AB776" t="s">
        <v>6217</v>
      </c>
      <c r="AC776">
        <v>10</v>
      </c>
      <c r="AD776" t="s">
        <v>87</v>
      </c>
      <c r="AF776" t="s">
        <v>87</v>
      </c>
      <c r="AG776" t="s">
        <v>6217</v>
      </c>
    </row>
    <row r="777" spans="1:33" x14ac:dyDescent="0.3">
      <c r="A777" t="s">
        <v>27</v>
      </c>
      <c r="B777" t="s">
        <v>193</v>
      </c>
      <c r="C777" t="s">
        <v>80</v>
      </c>
      <c r="D777" t="s">
        <v>219</v>
      </c>
      <c r="E777" t="s">
        <v>1908</v>
      </c>
      <c r="F777" t="s">
        <v>6221</v>
      </c>
      <c r="G777" t="s">
        <v>33</v>
      </c>
      <c r="H777" s="1">
        <v>44249</v>
      </c>
      <c r="I777">
        <v>950</v>
      </c>
      <c r="J777" t="s">
        <v>6222</v>
      </c>
      <c r="K777" t="s">
        <v>879</v>
      </c>
      <c r="L777" t="s">
        <v>6223</v>
      </c>
      <c r="M777" t="s">
        <v>6224</v>
      </c>
      <c r="N777" t="s">
        <v>116</v>
      </c>
      <c r="O777">
        <v>16</v>
      </c>
      <c r="P777" t="s">
        <v>40</v>
      </c>
      <c r="Q777" t="s">
        <v>101</v>
      </c>
      <c r="R777" t="s">
        <v>6225</v>
      </c>
      <c r="S777" s="1">
        <v>45423</v>
      </c>
      <c r="T777" t="s">
        <v>129</v>
      </c>
      <c r="U777" t="s">
        <v>6226</v>
      </c>
      <c r="V777" t="s">
        <v>6227</v>
      </c>
      <c r="W777" t="s">
        <v>4454</v>
      </c>
      <c r="X777">
        <v>2337</v>
      </c>
      <c r="Y777">
        <v>7</v>
      </c>
      <c r="Z777">
        <v>6543.6</v>
      </c>
      <c r="AA777" t="s">
        <v>6224</v>
      </c>
      <c r="AB777" t="s">
        <v>6224</v>
      </c>
      <c r="AC777">
        <v>10</v>
      </c>
      <c r="AE777" t="s">
        <v>37</v>
      </c>
      <c r="AF777" t="s">
        <v>37</v>
      </c>
      <c r="AG777" t="s">
        <v>6224</v>
      </c>
    </row>
    <row r="778" spans="1:33" x14ac:dyDescent="0.3">
      <c r="A778" t="s">
        <v>181</v>
      </c>
      <c r="B778" t="s">
        <v>169</v>
      </c>
      <c r="C778" t="s">
        <v>49</v>
      </c>
      <c r="D778" t="s">
        <v>65</v>
      </c>
      <c r="E778" t="s">
        <v>1560</v>
      </c>
      <c r="F778" t="s">
        <v>6228</v>
      </c>
      <c r="G778" t="s">
        <v>96</v>
      </c>
      <c r="H778" s="1">
        <v>45283</v>
      </c>
      <c r="I778">
        <v>1400</v>
      </c>
      <c r="J778" t="s">
        <v>6229</v>
      </c>
      <c r="K778" t="s">
        <v>897</v>
      </c>
      <c r="L778" t="s">
        <v>6230</v>
      </c>
      <c r="M778" t="s">
        <v>6231</v>
      </c>
      <c r="N778" t="s">
        <v>116</v>
      </c>
      <c r="O778">
        <v>17</v>
      </c>
      <c r="P778" t="s">
        <v>40</v>
      </c>
      <c r="Q778" t="s">
        <v>101</v>
      </c>
      <c r="R778" t="s">
        <v>6232</v>
      </c>
      <c r="S778" s="1">
        <v>45339</v>
      </c>
      <c r="T778" t="s">
        <v>321</v>
      </c>
      <c r="U778" t="s">
        <v>6233</v>
      </c>
      <c r="V778" t="s">
        <v>6234</v>
      </c>
      <c r="W778" t="s">
        <v>6235</v>
      </c>
      <c r="X778">
        <v>1040</v>
      </c>
      <c r="Y778">
        <v>8</v>
      </c>
      <c r="Z778">
        <v>3328</v>
      </c>
      <c r="AA778" t="s">
        <v>6231</v>
      </c>
      <c r="AB778" t="s">
        <v>6231</v>
      </c>
      <c r="AC778">
        <v>10</v>
      </c>
      <c r="AE778" t="s">
        <v>37</v>
      </c>
      <c r="AF778" t="s">
        <v>37</v>
      </c>
      <c r="AG778" t="s">
        <v>6231</v>
      </c>
    </row>
    <row r="779" spans="1:33" x14ac:dyDescent="0.3">
      <c r="A779" t="s">
        <v>121</v>
      </c>
      <c r="B779" t="s">
        <v>157</v>
      </c>
      <c r="C779" t="s">
        <v>80</v>
      </c>
      <c r="D779" t="s">
        <v>81</v>
      </c>
      <c r="E779" t="s">
        <v>540</v>
      </c>
      <c r="F779" t="s">
        <v>6236</v>
      </c>
      <c r="G779" t="s">
        <v>96</v>
      </c>
      <c r="H779" s="1">
        <v>44054</v>
      </c>
      <c r="I779">
        <v>1000</v>
      </c>
      <c r="J779" t="s">
        <v>6237</v>
      </c>
      <c r="K779" t="s">
        <v>1862</v>
      </c>
      <c r="L779" t="s">
        <v>6238</v>
      </c>
      <c r="M779" t="s">
        <v>6239</v>
      </c>
      <c r="N779" t="s">
        <v>116</v>
      </c>
      <c r="O779">
        <v>14</v>
      </c>
      <c r="P779" t="s">
        <v>40</v>
      </c>
      <c r="Q779" t="s">
        <v>74</v>
      </c>
      <c r="R779" t="s">
        <v>6240</v>
      </c>
      <c r="S779" s="1">
        <v>45499</v>
      </c>
      <c r="T779" t="s">
        <v>103</v>
      </c>
      <c r="U779" t="s">
        <v>6241</v>
      </c>
      <c r="V779" t="s">
        <v>6242</v>
      </c>
      <c r="W779" t="s">
        <v>6243</v>
      </c>
      <c r="X779">
        <v>2188</v>
      </c>
      <c r="Y779">
        <v>6</v>
      </c>
      <c r="Z779">
        <v>5251.2000000000007</v>
      </c>
      <c r="AA779" t="s">
        <v>6239</v>
      </c>
      <c r="AB779" t="s">
        <v>6239</v>
      </c>
      <c r="AC779">
        <v>10</v>
      </c>
      <c r="AD779" t="s">
        <v>87</v>
      </c>
      <c r="AF779" t="s">
        <v>87</v>
      </c>
      <c r="AG779" t="s">
        <v>6239</v>
      </c>
    </row>
    <row r="780" spans="1:33" x14ac:dyDescent="0.3">
      <c r="A780" t="s">
        <v>27</v>
      </c>
      <c r="B780" t="s">
        <v>500</v>
      </c>
      <c r="C780" t="s">
        <v>49</v>
      </c>
      <c r="D780" t="s">
        <v>146</v>
      </c>
      <c r="E780" t="s">
        <v>578</v>
      </c>
      <c r="F780" t="s">
        <v>6244</v>
      </c>
      <c r="G780" t="s">
        <v>96</v>
      </c>
      <c r="H780" s="1">
        <v>45403</v>
      </c>
      <c r="I780">
        <v>1200</v>
      </c>
      <c r="J780" t="s">
        <v>6245</v>
      </c>
      <c r="K780" t="s">
        <v>474</v>
      </c>
      <c r="L780" t="s">
        <v>6246</v>
      </c>
      <c r="M780" t="s">
        <v>6247</v>
      </c>
      <c r="N780" t="s">
        <v>57</v>
      </c>
      <c r="O780">
        <v>20</v>
      </c>
      <c r="P780" t="s">
        <v>40</v>
      </c>
      <c r="Q780" t="s">
        <v>74</v>
      </c>
      <c r="R780" t="s">
        <v>6248</v>
      </c>
      <c r="S780" s="1">
        <v>45614</v>
      </c>
      <c r="T780" t="s">
        <v>165</v>
      </c>
      <c r="U780" t="s">
        <v>6249</v>
      </c>
      <c r="V780" t="s">
        <v>6250</v>
      </c>
      <c r="W780" t="s">
        <v>4046</v>
      </c>
      <c r="X780">
        <v>2568</v>
      </c>
      <c r="Y780">
        <v>3</v>
      </c>
      <c r="Z780">
        <v>3081.6000000000004</v>
      </c>
      <c r="AA780" t="s">
        <v>6247</v>
      </c>
      <c r="AB780" t="s">
        <v>6247</v>
      </c>
      <c r="AC780">
        <v>11</v>
      </c>
      <c r="AE780" t="s">
        <v>37</v>
      </c>
      <c r="AF780" t="s">
        <v>37</v>
      </c>
      <c r="AG780" t="s">
        <v>6247</v>
      </c>
    </row>
    <row r="781" spans="1:33" x14ac:dyDescent="0.3">
      <c r="A781" t="s">
        <v>121</v>
      </c>
      <c r="B781" t="s">
        <v>325</v>
      </c>
      <c r="C781" t="s">
        <v>80</v>
      </c>
      <c r="D781" t="s">
        <v>30</v>
      </c>
      <c r="E781" t="s">
        <v>501</v>
      </c>
      <c r="F781" t="s">
        <v>6251</v>
      </c>
      <c r="G781" t="s">
        <v>96</v>
      </c>
      <c r="H781" s="1">
        <v>45378</v>
      </c>
      <c r="I781">
        <v>1400</v>
      </c>
      <c r="J781" t="s">
        <v>6252</v>
      </c>
      <c r="K781" t="s">
        <v>463</v>
      </c>
      <c r="L781" t="s">
        <v>6253</v>
      </c>
      <c r="M781" t="s">
        <v>6254</v>
      </c>
      <c r="N781" t="s">
        <v>72</v>
      </c>
      <c r="O781">
        <v>20</v>
      </c>
      <c r="P781" t="s">
        <v>40</v>
      </c>
      <c r="Q781" t="s">
        <v>74</v>
      </c>
      <c r="R781" t="s">
        <v>6255</v>
      </c>
      <c r="S781" s="1">
        <v>45585</v>
      </c>
      <c r="T781" t="s">
        <v>177</v>
      </c>
      <c r="U781" t="s">
        <v>6256</v>
      </c>
      <c r="V781" t="s">
        <v>6257</v>
      </c>
      <c r="W781" t="s">
        <v>5236</v>
      </c>
      <c r="X781">
        <v>2755</v>
      </c>
      <c r="Y781">
        <v>6</v>
      </c>
      <c r="Z781">
        <v>6612</v>
      </c>
      <c r="AA781" t="s">
        <v>6254</v>
      </c>
      <c r="AB781" t="s">
        <v>6254</v>
      </c>
      <c r="AC781">
        <v>10</v>
      </c>
      <c r="AD781" t="s">
        <v>87</v>
      </c>
      <c r="AF781" t="s">
        <v>87</v>
      </c>
      <c r="AG781" t="s">
        <v>6254</v>
      </c>
    </row>
    <row r="782" spans="1:33" x14ac:dyDescent="0.3">
      <c r="A782" t="s">
        <v>133</v>
      </c>
      <c r="B782" t="s">
        <v>48</v>
      </c>
      <c r="C782" t="s">
        <v>80</v>
      </c>
      <c r="D782" t="s">
        <v>65</v>
      </c>
      <c r="E782" t="s">
        <v>158</v>
      </c>
      <c r="F782" t="s">
        <v>6258</v>
      </c>
      <c r="G782" t="s">
        <v>96</v>
      </c>
      <c r="H782" s="1">
        <v>44328</v>
      </c>
      <c r="I782">
        <v>1400</v>
      </c>
      <c r="J782" t="s">
        <v>6259</v>
      </c>
      <c r="K782" t="s">
        <v>434</v>
      </c>
      <c r="L782" t="s">
        <v>6260</v>
      </c>
      <c r="M782" t="s">
        <v>6261</v>
      </c>
      <c r="N782" t="s">
        <v>39</v>
      </c>
      <c r="O782">
        <v>16</v>
      </c>
      <c r="P782" t="s">
        <v>73</v>
      </c>
      <c r="Q782" t="s">
        <v>101</v>
      </c>
      <c r="R782" t="s">
        <v>6262</v>
      </c>
      <c r="S782" s="1">
        <v>45520</v>
      </c>
      <c r="T782" t="s">
        <v>201</v>
      </c>
      <c r="U782" t="s">
        <v>6263</v>
      </c>
      <c r="V782" t="s">
        <v>6264</v>
      </c>
      <c r="W782" t="s">
        <v>6265</v>
      </c>
      <c r="X782">
        <v>1731</v>
      </c>
      <c r="Y782">
        <v>4</v>
      </c>
      <c r="Z782">
        <v>2769.6000000000004</v>
      </c>
      <c r="AA782" t="s">
        <v>6261</v>
      </c>
      <c r="AB782" t="s">
        <v>6261</v>
      </c>
      <c r="AC782">
        <v>10</v>
      </c>
      <c r="AE782" t="s">
        <v>37</v>
      </c>
      <c r="AF782" t="s">
        <v>37</v>
      </c>
      <c r="AG782" t="s">
        <v>6261</v>
      </c>
    </row>
    <row r="783" spans="1:33" x14ac:dyDescent="0.3">
      <c r="A783" t="s">
        <v>181</v>
      </c>
      <c r="B783" t="s">
        <v>48</v>
      </c>
      <c r="C783" t="s">
        <v>80</v>
      </c>
      <c r="D783" t="s">
        <v>50</v>
      </c>
      <c r="E783" t="s">
        <v>263</v>
      </c>
      <c r="F783" t="s">
        <v>6266</v>
      </c>
      <c r="G783" t="s">
        <v>33</v>
      </c>
      <c r="H783" s="1">
        <v>44272</v>
      </c>
      <c r="I783">
        <v>1200</v>
      </c>
      <c r="J783" t="s">
        <v>6267</v>
      </c>
      <c r="K783" t="s">
        <v>1486</v>
      </c>
      <c r="L783" t="s">
        <v>6268</v>
      </c>
      <c r="M783" t="s">
        <v>6269</v>
      </c>
      <c r="N783" t="s">
        <v>57</v>
      </c>
      <c r="O783">
        <v>19</v>
      </c>
      <c r="P783" t="s">
        <v>40</v>
      </c>
      <c r="Q783" t="s">
        <v>101</v>
      </c>
      <c r="R783" t="s">
        <v>6270</v>
      </c>
      <c r="S783" s="1">
        <v>45628</v>
      </c>
      <c r="T783" t="s">
        <v>365</v>
      </c>
      <c r="U783" t="s">
        <v>6271</v>
      </c>
      <c r="V783" t="s">
        <v>6272</v>
      </c>
      <c r="W783" t="s">
        <v>749</v>
      </c>
      <c r="X783">
        <v>1527</v>
      </c>
      <c r="Y783">
        <v>5</v>
      </c>
      <c r="Z783">
        <v>3054</v>
      </c>
      <c r="AA783" t="s">
        <v>6269</v>
      </c>
      <c r="AB783" t="s">
        <v>6269</v>
      </c>
      <c r="AC783">
        <v>10</v>
      </c>
      <c r="AE783" t="s">
        <v>37</v>
      </c>
      <c r="AF783" t="s">
        <v>37</v>
      </c>
      <c r="AG783" t="s">
        <v>6269</v>
      </c>
    </row>
    <row r="784" spans="1:33" x14ac:dyDescent="0.3">
      <c r="A784" t="s">
        <v>133</v>
      </c>
      <c r="B784" t="s">
        <v>920</v>
      </c>
      <c r="C784" t="s">
        <v>29</v>
      </c>
      <c r="D784" t="s">
        <v>146</v>
      </c>
      <c r="E784" t="s">
        <v>401</v>
      </c>
      <c r="F784" t="s">
        <v>6273</v>
      </c>
      <c r="G784" t="s">
        <v>33</v>
      </c>
      <c r="H784" s="1">
        <v>45322</v>
      </c>
      <c r="I784">
        <v>1400</v>
      </c>
      <c r="J784" t="s">
        <v>6274</v>
      </c>
      <c r="K784" t="s">
        <v>434</v>
      </c>
      <c r="L784" t="s">
        <v>6275</v>
      </c>
      <c r="M784" t="s">
        <v>6276</v>
      </c>
      <c r="N784" t="s">
        <v>72</v>
      </c>
      <c r="O784">
        <v>16</v>
      </c>
      <c r="P784" t="s">
        <v>73</v>
      </c>
      <c r="Q784" t="s">
        <v>101</v>
      </c>
      <c r="R784" t="s">
        <v>6277</v>
      </c>
      <c r="S784" s="1">
        <v>45443</v>
      </c>
      <c r="T784" t="s">
        <v>129</v>
      </c>
      <c r="U784" t="s">
        <v>6278</v>
      </c>
      <c r="V784" t="s">
        <v>6279</v>
      </c>
      <c r="W784" t="s">
        <v>5396</v>
      </c>
      <c r="X784">
        <v>2402</v>
      </c>
      <c r="Y784">
        <v>8</v>
      </c>
      <c r="Z784">
        <v>7686.4000000000015</v>
      </c>
      <c r="AA784" t="s">
        <v>6276</v>
      </c>
      <c r="AB784" t="s">
        <v>6276</v>
      </c>
      <c r="AC784">
        <v>11</v>
      </c>
      <c r="AE784" t="s">
        <v>37</v>
      </c>
      <c r="AF784" t="s">
        <v>37</v>
      </c>
      <c r="AG784" t="s">
        <v>6276</v>
      </c>
    </row>
    <row r="785" spans="1:33" x14ac:dyDescent="0.3">
      <c r="A785" t="s">
        <v>181</v>
      </c>
      <c r="B785" t="s">
        <v>1023</v>
      </c>
      <c r="C785" t="s">
        <v>80</v>
      </c>
      <c r="D785" t="s">
        <v>65</v>
      </c>
      <c r="E785" t="s">
        <v>94</v>
      </c>
      <c r="F785" t="s">
        <v>6280</v>
      </c>
      <c r="G785" t="s">
        <v>33</v>
      </c>
      <c r="H785" s="1">
        <v>44478</v>
      </c>
      <c r="I785">
        <v>1100</v>
      </c>
      <c r="J785" t="s">
        <v>6281</v>
      </c>
      <c r="K785" t="s">
        <v>861</v>
      </c>
      <c r="L785" t="s">
        <v>6282</v>
      </c>
      <c r="M785" t="s">
        <v>6283</v>
      </c>
      <c r="N785" t="s">
        <v>39</v>
      </c>
      <c r="O785">
        <v>6</v>
      </c>
      <c r="P785" t="s">
        <v>73</v>
      </c>
      <c r="Q785" t="s">
        <v>41</v>
      </c>
      <c r="R785" t="s">
        <v>6284</v>
      </c>
      <c r="S785" s="1">
        <v>45584</v>
      </c>
      <c r="T785" t="s">
        <v>177</v>
      </c>
      <c r="U785" t="s">
        <v>6285</v>
      </c>
      <c r="V785" t="s">
        <v>6286</v>
      </c>
      <c r="W785" t="s">
        <v>6287</v>
      </c>
      <c r="X785">
        <v>859</v>
      </c>
      <c r="Y785">
        <v>1</v>
      </c>
      <c r="Z785">
        <v>343.6</v>
      </c>
      <c r="AA785" t="s">
        <v>6283</v>
      </c>
      <c r="AB785" t="s">
        <v>6283</v>
      </c>
      <c r="AC785">
        <v>10</v>
      </c>
      <c r="AE785" t="s">
        <v>37</v>
      </c>
      <c r="AF785" t="s">
        <v>37</v>
      </c>
      <c r="AG785" t="s">
        <v>6283</v>
      </c>
    </row>
    <row r="786" spans="1:33" x14ac:dyDescent="0.3">
      <c r="A786" t="s">
        <v>27</v>
      </c>
      <c r="B786" t="s">
        <v>568</v>
      </c>
      <c r="C786" t="s">
        <v>80</v>
      </c>
      <c r="D786" t="s">
        <v>30</v>
      </c>
      <c r="E786" t="s">
        <v>381</v>
      </c>
      <c r="F786" t="s">
        <v>6288</v>
      </c>
      <c r="G786" t="s">
        <v>33</v>
      </c>
      <c r="H786" s="1">
        <v>45614</v>
      </c>
      <c r="I786">
        <v>950</v>
      </c>
      <c r="J786" t="s">
        <v>6289</v>
      </c>
      <c r="K786" t="s">
        <v>825</v>
      </c>
      <c r="L786" t="s">
        <v>6290</v>
      </c>
      <c r="M786" t="s">
        <v>6291</v>
      </c>
      <c r="N786" t="s">
        <v>57</v>
      </c>
      <c r="O786">
        <v>9</v>
      </c>
      <c r="P786" t="s">
        <v>73</v>
      </c>
      <c r="Q786" t="s">
        <v>58</v>
      </c>
      <c r="R786" t="s">
        <v>6292</v>
      </c>
      <c r="S786" s="1">
        <v>45451</v>
      </c>
      <c r="T786" t="s">
        <v>43</v>
      </c>
      <c r="U786" t="s">
        <v>6293</v>
      </c>
      <c r="V786" t="s">
        <v>6294</v>
      </c>
      <c r="W786" t="s">
        <v>686</v>
      </c>
      <c r="X786">
        <v>990</v>
      </c>
      <c r="Y786">
        <v>6</v>
      </c>
      <c r="Z786">
        <v>2376</v>
      </c>
      <c r="AA786" t="s">
        <v>6291</v>
      </c>
      <c r="AB786" t="s">
        <v>6291</v>
      </c>
      <c r="AC786">
        <v>10</v>
      </c>
      <c r="AD786" t="s">
        <v>87</v>
      </c>
      <c r="AF786" t="s">
        <v>87</v>
      </c>
      <c r="AG786" t="s">
        <v>6291</v>
      </c>
    </row>
    <row r="787" spans="1:33" x14ac:dyDescent="0.3">
      <c r="A787" t="s">
        <v>27</v>
      </c>
      <c r="B787" t="s">
        <v>1128</v>
      </c>
      <c r="C787" t="s">
        <v>49</v>
      </c>
      <c r="D787" t="s">
        <v>109</v>
      </c>
      <c r="E787" t="s">
        <v>147</v>
      </c>
      <c r="F787" t="s">
        <v>6295</v>
      </c>
      <c r="G787" t="s">
        <v>33</v>
      </c>
      <c r="H787" s="1">
        <v>44857</v>
      </c>
      <c r="I787">
        <v>950</v>
      </c>
      <c r="J787" t="s">
        <v>6296</v>
      </c>
      <c r="K787" t="s">
        <v>1302</v>
      </c>
      <c r="L787" t="s">
        <v>6297</v>
      </c>
      <c r="M787" t="s">
        <v>6298</v>
      </c>
      <c r="N787" t="s">
        <v>39</v>
      </c>
      <c r="O787">
        <v>9</v>
      </c>
      <c r="P787" t="s">
        <v>73</v>
      </c>
      <c r="Q787" t="s">
        <v>74</v>
      </c>
      <c r="R787" t="s">
        <v>6299</v>
      </c>
      <c r="S787" s="1">
        <v>45516</v>
      </c>
      <c r="T787" t="s">
        <v>201</v>
      </c>
      <c r="U787" t="s">
        <v>6300</v>
      </c>
      <c r="V787" t="s">
        <v>6301</v>
      </c>
      <c r="W787" t="s">
        <v>6302</v>
      </c>
      <c r="X787">
        <v>1751</v>
      </c>
      <c r="Y787">
        <v>3</v>
      </c>
      <c r="Z787">
        <v>2101.2000000000003</v>
      </c>
      <c r="AA787" t="s">
        <v>6298</v>
      </c>
      <c r="AB787" t="s">
        <v>6298</v>
      </c>
      <c r="AC787">
        <v>10</v>
      </c>
      <c r="AE787" t="s">
        <v>37</v>
      </c>
      <c r="AF787" t="s">
        <v>37</v>
      </c>
      <c r="AG787" t="s">
        <v>6298</v>
      </c>
    </row>
    <row r="788" spans="1:33" x14ac:dyDescent="0.3">
      <c r="A788" t="s">
        <v>336</v>
      </c>
      <c r="B788" t="s">
        <v>813</v>
      </c>
      <c r="C788" t="s">
        <v>29</v>
      </c>
      <c r="D788" t="s">
        <v>370</v>
      </c>
      <c r="E788" t="s">
        <v>814</v>
      </c>
      <c r="F788" t="s">
        <v>6303</v>
      </c>
      <c r="G788" t="s">
        <v>96</v>
      </c>
      <c r="H788" s="1">
        <v>44703</v>
      </c>
      <c r="I788">
        <v>1000</v>
      </c>
      <c r="J788" t="s">
        <v>6304</v>
      </c>
      <c r="K788" t="s">
        <v>197</v>
      </c>
      <c r="L788" t="s">
        <v>6305</v>
      </c>
      <c r="M788" t="s">
        <v>6306</v>
      </c>
      <c r="N788" t="s">
        <v>72</v>
      </c>
      <c r="O788">
        <v>5</v>
      </c>
      <c r="P788" t="s">
        <v>40</v>
      </c>
      <c r="Q788" t="s">
        <v>58</v>
      </c>
      <c r="R788" t="s">
        <v>6307</v>
      </c>
      <c r="S788" s="1">
        <v>45456</v>
      </c>
      <c r="T788" t="s">
        <v>43</v>
      </c>
      <c r="U788" t="s">
        <v>6308</v>
      </c>
      <c r="V788" t="s">
        <v>6309</v>
      </c>
      <c r="W788" t="s">
        <v>6310</v>
      </c>
      <c r="X788">
        <v>650</v>
      </c>
      <c r="Y788">
        <v>8</v>
      </c>
      <c r="Z788">
        <v>2080</v>
      </c>
      <c r="AA788" t="s">
        <v>6306</v>
      </c>
      <c r="AB788" t="s">
        <v>6306</v>
      </c>
      <c r="AC788">
        <v>10</v>
      </c>
      <c r="AE788" t="s">
        <v>37</v>
      </c>
      <c r="AF788" t="s">
        <v>37</v>
      </c>
      <c r="AG788" t="s">
        <v>6306</v>
      </c>
    </row>
    <row r="789" spans="1:33" x14ac:dyDescent="0.3">
      <c r="A789" t="s">
        <v>133</v>
      </c>
      <c r="B789" t="s">
        <v>606</v>
      </c>
      <c r="C789" t="s">
        <v>80</v>
      </c>
      <c r="D789" t="s">
        <v>65</v>
      </c>
      <c r="E789" t="s">
        <v>687</v>
      </c>
      <c r="F789" t="s">
        <v>6311</v>
      </c>
      <c r="G789" t="s">
        <v>96</v>
      </c>
      <c r="H789" s="1">
        <v>43872</v>
      </c>
      <c r="I789">
        <v>1000</v>
      </c>
      <c r="J789" t="s">
        <v>6312</v>
      </c>
      <c r="K789" t="s">
        <v>3054</v>
      </c>
      <c r="L789" t="s">
        <v>6313</v>
      </c>
      <c r="M789" t="s">
        <v>6314</v>
      </c>
      <c r="N789" t="s">
        <v>39</v>
      </c>
      <c r="O789">
        <v>7</v>
      </c>
      <c r="P789" t="s">
        <v>73</v>
      </c>
      <c r="Q789" t="s">
        <v>74</v>
      </c>
      <c r="R789" t="s">
        <v>6315</v>
      </c>
      <c r="S789" s="1">
        <v>45569</v>
      </c>
      <c r="T789" t="s">
        <v>177</v>
      </c>
      <c r="U789" t="s">
        <v>6316</v>
      </c>
      <c r="V789" t="s">
        <v>6317</v>
      </c>
      <c r="W789" t="s">
        <v>2292</v>
      </c>
      <c r="X789">
        <v>1482</v>
      </c>
      <c r="Y789">
        <v>7</v>
      </c>
      <c r="Z789">
        <v>4149.6000000000004</v>
      </c>
      <c r="AA789" t="s">
        <v>6314</v>
      </c>
      <c r="AB789" t="s">
        <v>6314</v>
      </c>
      <c r="AC789">
        <v>10</v>
      </c>
      <c r="AE789" t="s">
        <v>37</v>
      </c>
      <c r="AF789" t="s">
        <v>37</v>
      </c>
      <c r="AG789" t="s">
        <v>6314</v>
      </c>
    </row>
    <row r="790" spans="1:33" x14ac:dyDescent="0.3">
      <c r="A790" t="s">
        <v>336</v>
      </c>
      <c r="B790" t="s">
        <v>946</v>
      </c>
      <c r="C790" t="s">
        <v>49</v>
      </c>
      <c r="D790" t="s">
        <v>146</v>
      </c>
      <c r="E790" t="s">
        <v>3122</v>
      </c>
      <c r="F790" t="s">
        <v>6318</v>
      </c>
      <c r="G790" t="s">
        <v>96</v>
      </c>
      <c r="H790" s="1">
        <v>44154</v>
      </c>
      <c r="I790">
        <v>1300</v>
      </c>
      <c r="J790" t="s">
        <v>6319</v>
      </c>
      <c r="K790" t="s">
        <v>245</v>
      </c>
      <c r="L790" t="s">
        <v>6320</v>
      </c>
      <c r="M790" t="s">
        <v>6321</v>
      </c>
      <c r="N790" t="s">
        <v>39</v>
      </c>
      <c r="O790">
        <v>17</v>
      </c>
      <c r="P790" t="s">
        <v>40</v>
      </c>
      <c r="Q790" t="s">
        <v>41</v>
      </c>
      <c r="R790" t="s">
        <v>6322</v>
      </c>
      <c r="S790" s="1">
        <v>45423</v>
      </c>
      <c r="T790" t="s">
        <v>129</v>
      </c>
      <c r="U790" t="s">
        <v>6323</v>
      </c>
      <c r="V790" t="s">
        <v>6324</v>
      </c>
      <c r="W790" t="s">
        <v>4093</v>
      </c>
      <c r="X790">
        <v>2443</v>
      </c>
      <c r="Y790">
        <v>7</v>
      </c>
      <c r="Z790">
        <v>6840.4000000000015</v>
      </c>
      <c r="AA790" t="s">
        <v>6321</v>
      </c>
      <c r="AB790" t="s">
        <v>6321</v>
      </c>
      <c r="AC790">
        <v>11</v>
      </c>
      <c r="AE790" t="s">
        <v>37</v>
      </c>
      <c r="AF790" t="s">
        <v>37</v>
      </c>
      <c r="AG790" t="s">
        <v>6321</v>
      </c>
    </row>
    <row r="791" spans="1:33" x14ac:dyDescent="0.3">
      <c r="A791" t="s">
        <v>133</v>
      </c>
      <c r="B791" t="s">
        <v>325</v>
      </c>
      <c r="C791" t="s">
        <v>29</v>
      </c>
      <c r="D791" t="s">
        <v>109</v>
      </c>
      <c r="E791" t="s">
        <v>1067</v>
      </c>
      <c r="F791" t="s">
        <v>6325</v>
      </c>
      <c r="G791" t="s">
        <v>96</v>
      </c>
      <c r="H791" s="1">
        <v>44047</v>
      </c>
      <c r="I791">
        <v>800</v>
      </c>
      <c r="J791" t="s">
        <v>6326</v>
      </c>
      <c r="K791" t="s">
        <v>150</v>
      </c>
      <c r="L791" t="s">
        <v>6327</v>
      </c>
      <c r="M791" t="s">
        <v>6328</v>
      </c>
      <c r="N791" t="s">
        <v>72</v>
      </c>
      <c r="O791">
        <v>6</v>
      </c>
      <c r="P791" t="s">
        <v>73</v>
      </c>
      <c r="Q791" t="s">
        <v>74</v>
      </c>
      <c r="R791" t="s">
        <v>6329</v>
      </c>
      <c r="S791" s="1">
        <v>45410</v>
      </c>
      <c r="T791" t="s">
        <v>60</v>
      </c>
      <c r="U791" t="s">
        <v>6330</v>
      </c>
      <c r="V791" t="s">
        <v>6331</v>
      </c>
      <c r="W791" t="s">
        <v>3341</v>
      </c>
      <c r="X791">
        <v>694</v>
      </c>
      <c r="Y791">
        <v>8</v>
      </c>
      <c r="Z791">
        <v>2220.8000000000002</v>
      </c>
      <c r="AA791" t="s">
        <v>6328</v>
      </c>
      <c r="AB791" t="s">
        <v>6328</v>
      </c>
      <c r="AC791">
        <v>10</v>
      </c>
      <c r="AD791" t="s">
        <v>87</v>
      </c>
      <c r="AF791" t="s">
        <v>87</v>
      </c>
      <c r="AG791" t="s">
        <v>6328</v>
      </c>
    </row>
    <row r="792" spans="1:33" x14ac:dyDescent="0.3">
      <c r="A792" t="s">
        <v>336</v>
      </c>
      <c r="B792" t="s">
        <v>262</v>
      </c>
      <c r="C792" t="s">
        <v>80</v>
      </c>
      <c r="D792" t="s">
        <v>109</v>
      </c>
      <c r="E792" t="s">
        <v>1683</v>
      </c>
      <c r="F792" t="s">
        <v>6332</v>
      </c>
      <c r="G792" t="s">
        <v>33</v>
      </c>
      <c r="H792" s="1">
        <v>44044</v>
      </c>
      <c r="I792">
        <v>800</v>
      </c>
      <c r="J792" t="s">
        <v>6333</v>
      </c>
      <c r="K792" t="s">
        <v>1162</v>
      </c>
      <c r="L792" t="s">
        <v>6334</v>
      </c>
      <c r="M792" t="s">
        <v>6335</v>
      </c>
      <c r="N792" t="s">
        <v>39</v>
      </c>
      <c r="O792">
        <v>19</v>
      </c>
      <c r="P792" t="s">
        <v>40</v>
      </c>
      <c r="Q792" t="s">
        <v>101</v>
      </c>
      <c r="R792" t="s">
        <v>6336</v>
      </c>
      <c r="S792" s="1">
        <v>45472</v>
      </c>
      <c r="T792" t="s">
        <v>43</v>
      </c>
      <c r="U792" t="s">
        <v>6337</v>
      </c>
      <c r="V792" t="s">
        <v>6338</v>
      </c>
      <c r="W792" t="s">
        <v>1390</v>
      </c>
      <c r="X792">
        <v>820</v>
      </c>
      <c r="Y792">
        <v>7</v>
      </c>
      <c r="Z792">
        <v>2296</v>
      </c>
      <c r="AA792" t="s">
        <v>6335</v>
      </c>
      <c r="AB792" t="s">
        <v>6335</v>
      </c>
      <c r="AC792">
        <v>10</v>
      </c>
      <c r="AE792" t="s">
        <v>37</v>
      </c>
      <c r="AF792" t="s">
        <v>37</v>
      </c>
      <c r="AG792" t="s">
        <v>6335</v>
      </c>
    </row>
    <row r="793" spans="1:33" x14ac:dyDescent="0.3">
      <c r="A793" t="s">
        <v>107</v>
      </c>
      <c r="B793" t="s">
        <v>229</v>
      </c>
      <c r="C793" t="s">
        <v>49</v>
      </c>
      <c r="D793" t="s">
        <v>50</v>
      </c>
      <c r="E793" t="s">
        <v>147</v>
      </c>
      <c r="F793" t="s">
        <v>6339</v>
      </c>
      <c r="G793" t="s">
        <v>96</v>
      </c>
      <c r="H793" s="1">
        <v>45089</v>
      </c>
      <c r="I793">
        <v>1200</v>
      </c>
      <c r="J793" t="s">
        <v>6340</v>
      </c>
      <c r="K793" t="s">
        <v>923</v>
      </c>
      <c r="L793" t="s">
        <v>6341</v>
      </c>
      <c r="M793" t="s">
        <v>6342</v>
      </c>
      <c r="N793" t="s">
        <v>39</v>
      </c>
      <c r="O793">
        <v>13</v>
      </c>
      <c r="P793" t="s">
        <v>73</v>
      </c>
      <c r="Q793" t="s">
        <v>58</v>
      </c>
      <c r="R793" t="s">
        <v>6343</v>
      </c>
      <c r="S793" s="1">
        <v>45628</v>
      </c>
      <c r="T793" t="s">
        <v>365</v>
      </c>
      <c r="U793" t="s">
        <v>6344</v>
      </c>
      <c r="V793" t="s">
        <v>6345</v>
      </c>
      <c r="W793" t="s">
        <v>63</v>
      </c>
      <c r="X793">
        <v>2613</v>
      </c>
      <c r="Y793">
        <v>2</v>
      </c>
      <c r="Z793">
        <v>2090.4</v>
      </c>
      <c r="AA793" t="s">
        <v>6342</v>
      </c>
      <c r="AB793" t="s">
        <v>6342</v>
      </c>
      <c r="AC793">
        <v>10</v>
      </c>
      <c r="AE793" t="s">
        <v>37</v>
      </c>
      <c r="AF793" t="s">
        <v>37</v>
      </c>
      <c r="AG793" t="s">
        <v>6342</v>
      </c>
    </row>
    <row r="794" spans="1:33" x14ac:dyDescent="0.3">
      <c r="A794" t="s">
        <v>47</v>
      </c>
      <c r="B794" t="s">
        <v>357</v>
      </c>
      <c r="C794" t="s">
        <v>80</v>
      </c>
      <c r="D794" t="s">
        <v>30</v>
      </c>
      <c r="E794" t="s">
        <v>207</v>
      </c>
      <c r="F794" t="s">
        <v>6346</v>
      </c>
      <c r="G794" t="s">
        <v>33</v>
      </c>
      <c r="H794" s="1">
        <v>44070</v>
      </c>
      <c r="I794">
        <v>1200</v>
      </c>
      <c r="J794" t="s">
        <v>6347</v>
      </c>
      <c r="K794" t="s">
        <v>1319</v>
      </c>
      <c r="L794" t="s">
        <v>6348</v>
      </c>
      <c r="M794" t="s">
        <v>6349</v>
      </c>
      <c r="N794" t="s">
        <v>116</v>
      </c>
      <c r="O794">
        <v>15</v>
      </c>
      <c r="P794" t="s">
        <v>73</v>
      </c>
      <c r="Q794" t="s">
        <v>58</v>
      </c>
      <c r="R794" t="s">
        <v>6350</v>
      </c>
      <c r="S794" s="1">
        <v>45294</v>
      </c>
      <c r="T794" t="s">
        <v>141</v>
      </c>
      <c r="U794" t="s">
        <v>6351</v>
      </c>
      <c r="V794" t="s">
        <v>6352</v>
      </c>
      <c r="W794" t="s">
        <v>6140</v>
      </c>
      <c r="X794">
        <v>1384</v>
      </c>
      <c r="Y794">
        <v>5</v>
      </c>
      <c r="Z794">
        <v>2768</v>
      </c>
      <c r="AA794" t="s">
        <v>6349</v>
      </c>
      <c r="AB794" t="s">
        <v>6349</v>
      </c>
      <c r="AC794">
        <v>10</v>
      </c>
      <c r="AD794" t="s">
        <v>87</v>
      </c>
      <c r="AF794" t="s">
        <v>87</v>
      </c>
      <c r="AG794" t="s">
        <v>6349</v>
      </c>
    </row>
    <row r="795" spans="1:33" x14ac:dyDescent="0.3">
      <c r="A795" t="s">
        <v>107</v>
      </c>
      <c r="B795" t="s">
        <v>182</v>
      </c>
      <c r="C795" t="s">
        <v>29</v>
      </c>
      <c r="D795" t="s">
        <v>50</v>
      </c>
      <c r="E795" t="s">
        <v>381</v>
      </c>
      <c r="F795" t="s">
        <v>6353</v>
      </c>
      <c r="G795" t="s">
        <v>33</v>
      </c>
      <c r="H795" s="1">
        <v>44070</v>
      </c>
      <c r="I795">
        <v>1300</v>
      </c>
      <c r="J795" t="s">
        <v>6354</v>
      </c>
      <c r="K795" t="s">
        <v>978</v>
      </c>
      <c r="L795" t="s">
        <v>6355</v>
      </c>
      <c r="M795" t="s">
        <v>6356</v>
      </c>
      <c r="N795" t="s">
        <v>116</v>
      </c>
      <c r="O795">
        <v>15</v>
      </c>
      <c r="P795" t="s">
        <v>40</v>
      </c>
      <c r="Q795" t="s">
        <v>41</v>
      </c>
      <c r="R795" t="s">
        <v>6357</v>
      </c>
      <c r="S795" s="1">
        <v>45331</v>
      </c>
      <c r="T795" t="s">
        <v>321</v>
      </c>
      <c r="U795" t="s">
        <v>6358</v>
      </c>
      <c r="V795" t="s">
        <v>6359</v>
      </c>
      <c r="W795" t="s">
        <v>6360</v>
      </c>
      <c r="X795">
        <v>1861</v>
      </c>
      <c r="Y795">
        <v>4</v>
      </c>
      <c r="Z795">
        <v>2977.6000000000004</v>
      </c>
      <c r="AA795" t="s">
        <v>6356</v>
      </c>
      <c r="AB795" t="s">
        <v>6356</v>
      </c>
      <c r="AC795">
        <v>10</v>
      </c>
      <c r="AE795" t="s">
        <v>37</v>
      </c>
      <c r="AF795" t="s">
        <v>37</v>
      </c>
      <c r="AG795" t="s">
        <v>6356</v>
      </c>
    </row>
    <row r="796" spans="1:33" x14ac:dyDescent="0.3">
      <c r="A796" t="s">
        <v>336</v>
      </c>
      <c r="B796" t="s">
        <v>347</v>
      </c>
      <c r="C796" t="s">
        <v>49</v>
      </c>
      <c r="D796" t="s">
        <v>241</v>
      </c>
      <c r="E796" t="s">
        <v>230</v>
      </c>
      <c r="F796" t="s">
        <v>6361</v>
      </c>
      <c r="G796" t="s">
        <v>96</v>
      </c>
      <c r="H796" s="1">
        <v>44313</v>
      </c>
      <c r="I796">
        <v>1100</v>
      </c>
      <c r="J796" t="s">
        <v>6362</v>
      </c>
      <c r="K796" t="s">
        <v>989</v>
      </c>
      <c r="L796" t="s">
        <v>6363</v>
      </c>
      <c r="M796" t="s">
        <v>6364</v>
      </c>
      <c r="N796" t="s">
        <v>57</v>
      </c>
      <c r="O796">
        <v>14</v>
      </c>
      <c r="P796" t="s">
        <v>73</v>
      </c>
      <c r="Q796" t="s">
        <v>74</v>
      </c>
      <c r="R796" t="s">
        <v>6365</v>
      </c>
      <c r="S796" s="1">
        <v>45446</v>
      </c>
      <c r="T796" t="s">
        <v>43</v>
      </c>
      <c r="U796" t="s">
        <v>6366</v>
      </c>
      <c r="V796" t="s">
        <v>6367</v>
      </c>
      <c r="W796" t="s">
        <v>802</v>
      </c>
      <c r="X796">
        <v>714</v>
      </c>
      <c r="Y796">
        <v>4</v>
      </c>
      <c r="Z796">
        <v>1142.4000000000001</v>
      </c>
      <c r="AA796" t="s">
        <v>6364</v>
      </c>
      <c r="AB796" t="s">
        <v>6364</v>
      </c>
      <c r="AC796">
        <v>10</v>
      </c>
      <c r="AE796" t="s">
        <v>37</v>
      </c>
      <c r="AF796" t="s">
        <v>37</v>
      </c>
      <c r="AG796" t="s">
        <v>6364</v>
      </c>
    </row>
    <row r="797" spans="1:33" x14ac:dyDescent="0.3">
      <c r="A797" t="s">
        <v>27</v>
      </c>
      <c r="B797" t="s">
        <v>357</v>
      </c>
      <c r="C797" t="s">
        <v>80</v>
      </c>
      <c r="D797" t="s">
        <v>65</v>
      </c>
      <c r="E797" t="s">
        <v>51</v>
      </c>
      <c r="F797" t="s">
        <v>6368</v>
      </c>
      <c r="G797" t="s">
        <v>33</v>
      </c>
      <c r="H797" s="1">
        <v>43996</v>
      </c>
      <c r="I797">
        <v>1400</v>
      </c>
      <c r="J797" t="s">
        <v>6369</v>
      </c>
      <c r="K797" t="s">
        <v>3054</v>
      </c>
      <c r="L797" t="s">
        <v>6370</v>
      </c>
      <c r="M797" t="s">
        <v>6371</v>
      </c>
      <c r="N797" t="s">
        <v>72</v>
      </c>
      <c r="O797">
        <v>12</v>
      </c>
      <c r="P797" t="s">
        <v>73</v>
      </c>
      <c r="Q797" t="s">
        <v>41</v>
      </c>
      <c r="R797" t="s">
        <v>6372</v>
      </c>
      <c r="S797" s="1">
        <v>45563</v>
      </c>
      <c r="T797" t="s">
        <v>214</v>
      </c>
      <c r="U797" t="s">
        <v>6373</v>
      </c>
      <c r="V797" t="s">
        <v>6374</v>
      </c>
      <c r="W797" t="s">
        <v>3114</v>
      </c>
      <c r="X797">
        <v>973</v>
      </c>
      <c r="Y797">
        <v>8</v>
      </c>
      <c r="Z797">
        <v>3113.6000000000004</v>
      </c>
      <c r="AA797" t="s">
        <v>6371</v>
      </c>
      <c r="AB797" t="s">
        <v>6371</v>
      </c>
      <c r="AC797">
        <v>10</v>
      </c>
      <c r="AE797" t="s">
        <v>37</v>
      </c>
      <c r="AF797" t="s">
        <v>37</v>
      </c>
      <c r="AG797" t="s">
        <v>6371</v>
      </c>
    </row>
    <row r="798" spans="1:33" x14ac:dyDescent="0.3">
      <c r="A798" t="s">
        <v>47</v>
      </c>
      <c r="B798" t="s">
        <v>182</v>
      </c>
      <c r="C798" t="s">
        <v>29</v>
      </c>
      <c r="D798" t="s">
        <v>206</v>
      </c>
      <c r="E798" t="s">
        <v>687</v>
      </c>
      <c r="F798" t="s">
        <v>6375</v>
      </c>
      <c r="G798" t="s">
        <v>33</v>
      </c>
      <c r="H798" s="1">
        <v>44412</v>
      </c>
      <c r="I798">
        <v>1400</v>
      </c>
      <c r="J798" t="s">
        <v>6376</v>
      </c>
      <c r="K798" t="s">
        <v>463</v>
      </c>
      <c r="L798" t="s">
        <v>6377</v>
      </c>
      <c r="M798" t="s">
        <v>6378</v>
      </c>
      <c r="N798" t="s">
        <v>72</v>
      </c>
      <c r="O798">
        <v>13</v>
      </c>
      <c r="P798" t="s">
        <v>73</v>
      </c>
      <c r="Q798" t="s">
        <v>58</v>
      </c>
      <c r="R798" t="s">
        <v>6379</v>
      </c>
      <c r="S798" s="1">
        <v>45325</v>
      </c>
      <c r="T798" t="s">
        <v>321</v>
      </c>
      <c r="U798" t="s">
        <v>6380</v>
      </c>
      <c r="V798" t="s">
        <v>6381</v>
      </c>
      <c r="W798" t="s">
        <v>6382</v>
      </c>
      <c r="X798">
        <v>1776</v>
      </c>
      <c r="Y798">
        <v>4</v>
      </c>
      <c r="Z798">
        <v>2841.6000000000004</v>
      </c>
      <c r="AA798" t="s">
        <v>6378</v>
      </c>
      <c r="AB798" t="s">
        <v>6378</v>
      </c>
      <c r="AC798">
        <v>11</v>
      </c>
      <c r="AE798" t="s">
        <v>37</v>
      </c>
      <c r="AF798" t="s">
        <v>37</v>
      </c>
      <c r="AG798" t="s">
        <v>6378</v>
      </c>
    </row>
    <row r="799" spans="1:33" x14ac:dyDescent="0.3">
      <c r="A799" t="s">
        <v>181</v>
      </c>
      <c r="B799" t="s">
        <v>558</v>
      </c>
      <c r="C799" t="s">
        <v>49</v>
      </c>
      <c r="D799" t="s">
        <v>81</v>
      </c>
      <c r="E799" t="s">
        <v>947</v>
      </c>
      <c r="F799" t="s">
        <v>6383</v>
      </c>
      <c r="G799" t="s">
        <v>96</v>
      </c>
      <c r="H799" s="1">
        <v>45452</v>
      </c>
      <c r="I799">
        <v>1000</v>
      </c>
      <c r="J799" t="s">
        <v>6384</v>
      </c>
      <c r="K799" t="s">
        <v>173</v>
      </c>
      <c r="L799" t="s">
        <v>6385</v>
      </c>
      <c r="M799" t="s">
        <v>6386</v>
      </c>
      <c r="N799" t="s">
        <v>39</v>
      </c>
      <c r="O799">
        <v>16</v>
      </c>
      <c r="P799" t="s">
        <v>40</v>
      </c>
      <c r="Q799" t="s">
        <v>41</v>
      </c>
      <c r="R799" t="s">
        <v>6387</v>
      </c>
      <c r="S799" s="1">
        <v>45386</v>
      </c>
      <c r="T799" t="s">
        <v>60</v>
      </c>
      <c r="U799" t="s">
        <v>6388</v>
      </c>
      <c r="V799" t="s">
        <v>6389</v>
      </c>
      <c r="W799" t="s">
        <v>2057</v>
      </c>
      <c r="X799">
        <v>2709</v>
      </c>
      <c r="Y799">
        <v>2</v>
      </c>
      <c r="Z799">
        <v>2167.2000000000003</v>
      </c>
      <c r="AA799" t="s">
        <v>6386</v>
      </c>
      <c r="AB799" t="s">
        <v>6386</v>
      </c>
      <c r="AC799">
        <v>10</v>
      </c>
      <c r="AE799" t="s">
        <v>37</v>
      </c>
      <c r="AF799" t="s">
        <v>37</v>
      </c>
      <c r="AG799" t="s">
        <v>6386</v>
      </c>
    </row>
    <row r="800" spans="1:33" x14ac:dyDescent="0.3">
      <c r="A800" t="s">
        <v>107</v>
      </c>
      <c r="B800" t="s">
        <v>470</v>
      </c>
      <c r="C800" t="s">
        <v>29</v>
      </c>
      <c r="D800" t="s">
        <v>50</v>
      </c>
      <c r="E800" t="s">
        <v>1005</v>
      </c>
      <c r="F800" t="s">
        <v>6390</v>
      </c>
      <c r="G800" t="s">
        <v>96</v>
      </c>
      <c r="H800" s="1">
        <v>44772</v>
      </c>
      <c r="I800">
        <v>800</v>
      </c>
      <c r="J800" t="s">
        <v>6391</v>
      </c>
      <c r="K800" t="s">
        <v>1486</v>
      </c>
      <c r="L800" t="s">
        <v>6392</v>
      </c>
      <c r="M800" t="s">
        <v>6393</v>
      </c>
      <c r="N800" t="s">
        <v>57</v>
      </c>
      <c r="O800">
        <v>10</v>
      </c>
      <c r="P800" t="s">
        <v>73</v>
      </c>
      <c r="Q800" t="s">
        <v>101</v>
      </c>
      <c r="R800" t="s">
        <v>6394</v>
      </c>
      <c r="S800" s="1">
        <v>45445</v>
      </c>
      <c r="T800" t="s">
        <v>43</v>
      </c>
      <c r="U800" t="s">
        <v>6395</v>
      </c>
      <c r="V800" t="s">
        <v>6396</v>
      </c>
      <c r="W800" t="s">
        <v>2925</v>
      </c>
      <c r="X800">
        <v>739</v>
      </c>
      <c r="Y800">
        <v>2</v>
      </c>
      <c r="Z800">
        <v>591.20000000000005</v>
      </c>
      <c r="AA800" t="s">
        <v>6393</v>
      </c>
      <c r="AB800" t="s">
        <v>6393</v>
      </c>
      <c r="AC800">
        <v>10</v>
      </c>
      <c r="AE800" t="s">
        <v>37</v>
      </c>
      <c r="AF800" t="s">
        <v>37</v>
      </c>
      <c r="AG800" t="s">
        <v>6393</v>
      </c>
    </row>
    <row r="801" spans="1:33" x14ac:dyDescent="0.3">
      <c r="A801" t="s">
        <v>27</v>
      </c>
      <c r="B801" t="s">
        <v>803</v>
      </c>
      <c r="C801" t="s">
        <v>49</v>
      </c>
      <c r="D801" t="s">
        <v>677</v>
      </c>
      <c r="E801" t="s">
        <v>511</v>
      </c>
      <c r="F801" t="s">
        <v>6397</v>
      </c>
      <c r="G801" t="s">
        <v>96</v>
      </c>
      <c r="H801" s="1">
        <v>44707</v>
      </c>
      <c r="I801">
        <v>800</v>
      </c>
      <c r="J801" t="s">
        <v>6398</v>
      </c>
      <c r="K801" t="s">
        <v>150</v>
      </c>
      <c r="L801" t="s">
        <v>6399</v>
      </c>
      <c r="M801" t="s">
        <v>6400</v>
      </c>
      <c r="N801" t="s">
        <v>72</v>
      </c>
      <c r="O801">
        <v>11</v>
      </c>
      <c r="P801" t="s">
        <v>73</v>
      </c>
      <c r="Q801" t="s">
        <v>58</v>
      </c>
      <c r="R801" t="s">
        <v>6401</v>
      </c>
      <c r="S801" s="1">
        <v>45390</v>
      </c>
      <c r="T801" t="s">
        <v>60</v>
      </c>
      <c r="U801" t="s">
        <v>6402</v>
      </c>
      <c r="V801" t="s">
        <v>6403</v>
      </c>
      <c r="W801" t="s">
        <v>6404</v>
      </c>
      <c r="X801">
        <v>658</v>
      </c>
      <c r="Y801">
        <v>6</v>
      </c>
      <c r="Z801">
        <v>1579.2</v>
      </c>
      <c r="AA801" t="s">
        <v>6400</v>
      </c>
      <c r="AB801" t="s">
        <v>6400</v>
      </c>
      <c r="AC801">
        <v>10</v>
      </c>
      <c r="AD801" t="s">
        <v>87</v>
      </c>
      <c r="AF801" t="s">
        <v>87</v>
      </c>
      <c r="AG801" t="s">
        <v>6400</v>
      </c>
    </row>
    <row r="802" spans="1:33" x14ac:dyDescent="0.3">
      <c r="A802" t="s">
        <v>107</v>
      </c>
      <c r="B802" t="s">
        <v>411</v>
      </c>
      <c r="C802" t="s">
        <v>49</v>
      </c>
      <c r="D802" t="s">
        <v>50</v>
      </c>
      <c r="E802" t="s">
        <v>1683</v>
      </c>
      <c r="F802" t="s">
        <v>6405</v>
      </c>
      <c r="G802" t="s">
        <v>96</v>
      </c>
      <c r="H802" s="1">
        <v>45321</v>
      </c>
      <c r="I802">
        <v>950</v>
      </c>
      <c r="J802" t="s">
        <v>2042</v>
      </c>
      <c r="K802" t="s">
        <v>2083</v>
      </c>
      <c r="L802" t="s">
        <v>6406</v>
      </c>
      <c r="M802" t="s">
        <v>6407</v>
      </c>
      <c r="N802" t="s">
        <v>72</v>
      </c>
      <c r="O802">
        <v>12</v>
      </c>
      <c r="P802" t="s">
        <v>73</v>
      </c>
      <c r="Q802" t="s">
        <v>58</v>
      </c>
      <c r="R802" t="s">
        <v>6408</v>
      </c>
      <c r="S802" s="1">
        <v>45523</v>
      </c>
      <c r="T802" t="s">
        <v>201</v>
      </c>
      <c r="U802" t="s">
        <v>6409</v>
      </c>
      <c r="V802" t="s">
        <v>5856</v>
      </c>
      <c r="W802" t="s">
        <v>5396</v>
      </c>
      <c r="X802">
        <v>1152</v>
      </c>
      <c r="Y802">
        <v>7</v>
      </c>
      <c r="Z802">
        <v>3225.6000000000004</v>
      </c>
      <c r="AA802" t="s">
        <v>6407</v>
      </c>
      <c r="AB802" t="s">
        <v>6407</v>
      </c>
      <c r="AC802">
        <v>10</v>
      </c>
      <c r="AE802" t="s">
        <v>37</v>
      </c>
      <c r="AF802" t="s">
        <v>37</v>
      </c>
      <c r="AG802" t="s">
        <v>6407</v>
      </c>
    </row>
    <row r="803" spans="1:33" x14ac:dyDescent="0.3">
      <c r="A803" t="s">
        <v>107</v>
      </c>
      <c r="B803" t="s">
        <v>48</v>
      </c>
      <c r="C803" t="s">
        <v>29</v>
      </c>
      <c r="D803" t="s">
        <v>50</v>
      </c>
      <c r="E803" t="s">
        <v>894</v>
      </c>
      <c r="F803" t="s">
        <v>6410</v>
      </c>
      <c r="G803" t="s">
        <v>96</v>
      </c>
      <c r="H803" s="1">
        <v>44241</v>
      </c>
      <c r="I803">
        <v>1300</v>
      </c>
      <c r="J803" t="s">
        <v>6411</v>
      </c>
      <c r="K803" t="s">
        <v>716</v>
      </c>
      <c r="L803" t="s">
        <v>6412</v>
      </c>
      <c r="M803" t="s">
        <v>6413</v>
      </c>
      <c r="N803" t="s">
        <v>116</v>
      </c>
      <c r="O803">
        <v>10</v>
      </c>
      <c r="P803" t="s">
        <v>40</v>
      </c>
      <c r="Q803" t="s">
        <v>41</v>
      </c>
      <c r="R803" t="s">
        <v>6414</v>
      </c>
      <c r="S803" s="1">
        <v>45468</v>
      </c>
      <c r="T803" t="s">
        <v>43</v>
      </c>
      <c r="U803" t="s">
        <v>6415</v>
      </c>
      <c r="V803" t="s">
        <v>6416</v>
      </c>
      <c r="W803" t="s">
        <v>6417</v>
      </c>
      <c r="X803">
        <v>2958</v>
      </c>
      <c r="Y803">
        <v>6</v>
      </c>
      <c r="Z803">
        <v>7099.2000000000007</v>
      </c>
      <c r="AA803" t="s">
        <v>6413</v>
      </c>
      <c r="AB803" t="s">
        <v>6413</v>
      </c>
      <c r="AC803">
        <v>10</v>
      </c>
      <c r="AE803" t="s">
        <v>37</v>
      </c>
      <c r="AF803" t="s">
        <v>37</v>
      </c>
      <c r="AG803" t="s">
        <v>6413</v>
      </c>
    </row>
    <row r="804" spans="1:33" x14ac:dyDescent="0.3">
      <c r="A804" t="s">
        <v>181</v>
      </c>
      <c r="B804" t="s">
        <v>48</v>
      </c>
      <c r="C804" t="s">
        <v>29</v>
      </c>
      <c r="D804" t="s">
        <v>206</v>
      </c>
      <c r="E804" t="s">
        <v>511</v>
      </c>
      <c r="F804" t="s">
        <v>6418</v>
      </c>
      <c r="G804" t="s">
        <v>33</v>
      </c>
      <c r="H804" s="1">
        <v>44667</v>
      </c>
      <c r="I804">
        <v>1200</v>
      </c>
      <c r="J804" t="s">
        <v>6419</v>
      </c>
      <c r="K804" t="s">
        <v>1626</v>
      </c>
      <c r="L804" t="s">
        <v>6420</v>
      </c>
      <c r="M804" t="s">
        <v>6421</v>
      </c>
      <c r="N804" t="s">
        <v>116</v>
      </c>
      <c r="O804">
        <v>16</v>
      </c>
      <c r="P804" t="s">
        <v>40</v>
      </c>
      <c r="Q804" t="s">
        <v>74</v>
      </c>
      <c r="R804" t="s">
        <v>6422</v>
      </c>
      <c r="S804" s="1">
        <v>45593</v>
      </c>
      <c r="T804" t="s">
        <v>177</v>
      </c>
      <c r="U804" t="s">
        <v>6423</v>
      </c>
      <c r="V804" t="s">
        <v>6424</v>
      </c>
      <c r="W804" t="s">
        <v>5789</v>
      </c>
      <c r="X804">
        <v>1678</v>
      </c>
      <c r="Y804">
        <v>3</v>
      </c>
      <c r="Z804">
        <v>2013.6000000000001</v>
      </c>
      <c r="AA804" t="s">
        <v>6421</v>
      </c>
      <c r="AB804" t="s">
        <v>6421</v>
      </c>
      <c r="AC804">
        <v>10</v>
      </c>
      <c r="AE804" t="s">
        <v>37</v>
      </c>
      <c r="AF804" t="s">
        <v>37</v>
      </c>
      <c r="AG804" t="s">
        <v>6421</v>
      </c>
    </row>
    <row r="805" spans="1:33" x14ac:dyDescent="0.3">
      <c r="A805" t="s">
        <v>27</v>
      </c>
      <c r="B805" t="s">
        <v>293</v>
      </c>
      <c r="C805" t="s">
        <v>29</v>
      </c>
      <c r="D805" t="s">
        <v>109</v>
      </c>
      <c r="E805" t="s">
        <v>521</v>
      </c>
      <c r="F805" t="s">
        <v>6425</v>
      </c>
      <c r="G805" t="s">
        <v>33</v>
      </c>
      <c r="H805" s="1">
        <v>44092</v>
      </c>
      <c r="I805">
        <v>1300</v>
      </c>
      <c r="J805" t="s">
        <v>6426</v>
      </c>
      <c r="K805" t="s">
        <v>1319</v>
      </c>
      <c r="L805" t="s">
        <v>6427</v>
      </c>
      <c r="M805" t="s">
        <v>6428</v>
      </c>
      <c r="N805" t="s">
        <v>39</v>
      </c>
      <c r="O805">
        <v>3</v>
      </c>
      <c r="P805" t="s">
        <v>40</v>
      </c>
      <c r="Q805" t="s">
        <v>41</v>
      </c>
      <c r="R805" t="s">
        <v>6429</v>
      </c>
      <c r="S805" s="1">
        <v>45616</v>
      </c>
      <c r="T805" t="s">
        <v>165</v>
      </c>
      <c r="U805" t="s">
        <v>6430</v>
      </c>
      <c r="V805" t="s">
        <v>6431</v>
      </c>
      <c r="W805" t="s">
        <v>144</v>
      </c>
      <c r="X805">
        <v>847</v>
      </c>
      <c r="Y805">
        <v>7</v>
      </c>
      <c r="Z805">
        <v>2371.6</v>
      </c>
      <c r="AA805" t="s">
        <v>6428</v>
      </c>
      <c r="AB805" t="s">
        <v>6428</v>
      </c>
      <c r="AC805">
        <v>10</v>
      </c>
      <c r="AE805" t="s">
        <v>37</v>
      </c>
      <c r="AF805" t="s">
        <v>37</v>
      </c>
      <c r="AG805" t="s">
        <v>6428</v>
      </c>
    </row>
    <row r="806" spans="1:33" x14ac:dyDescent="0.3">
      <c r="A806" t="s">
        <v>27</v>
      </c>
      <c r="B806" t="s">
        <v>1128</v>
      </c>
      <c r="C806" t="s">
        <v>49</v>
      </c>
      <c r="D806" t="s">
        <v>30</v>
      </c>
      <c r="E806" t="s">
        <v>2215</v>
      </c>
      <c r="F806" t="s">
        <v>6432</v>
      </c>
      <c r="G806" t="s">
        <v>96</v>
      </c>
      <c r="H806" s="1">
        <v>45028</v>
      </c>
      <c r="I806">
        <v>1300</v>
      </c>
      <c r="J806" t="s">
        <v>6433</v>
      </c>
      <c r="K806" t="s">
        <v>725</v>
      </c>
      <c r="L806" t="s">
        <v>6434</v>
      </c>
      <c r="M806" t="s">
        <v>6435</v>
      </c>
      <c r="N806" t="s">
        <v>116</v>
      </c>
      <c r="O806">
        <v>19</v>
      </c>
      <c r="P806" t="s">
        <v>40</v>
      </c>
      <c r="Q806" t="s">
        <v>101</v>
      </c>
      <c r="R806" t="s">
        <v>6436</v>
      </c>
      <c r="S806" s="1">
        <v>45564</v>
      </c>
      <c r="T806" t="s">
        <v>214</v>
      </c>
      <c r="U806" t="s">
        <v>6437</v>
      </c>
      <c r="V806" t="s">
        <v>6438</v>
      </c>
      <c r="W806" t="s">
        <v>6439</v>
      </c>
      <c r="X806">
        <v>1372</v>
      </c>
      <c r="Y806">
        <v>1</v>
      </c>
      <c r="Z806">
        <v>548.80000000000007</v>
      </c>
      <c r="AA806" t="s">
        <v>6435</v>
      </c>
      <c r="AB806" t="s">
        <v>6435</v>
      </c>
      <c r="AC806">
        <v>10</v>
      </c>
      <c r="AE806" t="s">
        <v>37</v>
      </c>
      <c r="AF806" t="s">
        <v>37</v>
      </c>
      <c r="AG806" t="s">
        <v>6435</v>
      </c>
    </row>
    <row r="807" spans="1:33" x14ac:dyDescent="0.3">
      <c r="A807" t="s">
        <v>336</v>
      </c>
      <c r="B807" t="s">
        <v>79</v>
      </c>
      <c r="C807" t="s">
        <v>80</v>
      </c>
      <c r="D807" t="s">
        <v>65</v>
      </c>
      <c r="E807" t="s">
        <v>3051</v>
      </c>
      <c r="F807" t="s">
        <v>6440</v>
      </c>
      <c r="G807" t="s">
        <v>96</v>
      </c>
      <c r="H807" s="1">
        <v>44657</v>
      </c>
      <c r="I807">
        <v>1100</v>
      </c>
      <c r="J807" t="s">
        <v>6441</v>
      </c>
      <c r="K807" t="s">
        <v>725</v>
      </c>
      <c r="L807" t="s">
        <v>6442</v>
      </c>
      <c r="M807" t="s">
        <v>6443</v>
      </c>
      <c r="N807" t="s">
        <v>57</v>
      </c>
      <c r="O807">
        <v>11</v>
      </c>
      <c r="P807" t="s">
        <v>73</v>
      </c>
      <c r="Q807" t="s">
        <v>41</v>
      </c>
      <c r="R807" t="s">
        <v>6444</v>
      </c>
      <c r="S807" s="1">
        <v>45479</v>
      </c>
      <c r="T807" t="s">
        <v>103</v>
      </c>
      <c r="U807" t="s">
        <v>6445</v>
      </c>
      <c r="V807" t="s">
        <v>6446</v>
      </c>
      <c r="W807" t="s">
        <v>1649</v>
      </c>
      <c r="X807">
        <v>2550</v>
      </c>
      <c r="Y807">
        <v>7</v>
      </c>
      <c r="Z807">
        <v>7140</v>
      </c>
      <c r="AA807" t="s">
        <v>6443</v>
      </c>
      <c r="AB807" t="s">
        <v>6443</v>
      </c>
      <c r="AC807">
        <v>10</v>
      </c>
      <c r="AE807" t="s">
        <v>37</v>
      </c>
      <c r="AF807" t="s">
        <v>37</v>
      </c>
      <c r="AG807" t="s">
        <v>6443</v>
      </c>
    </row>
    <row r="808" spans="1:33" x14ac:dyDescent="0.3">
      <c r="A808" t="s">
        <v>181</v>
      </c>
      <c r="B808" t="s">
        <v>325</v>
      </c>
      <c r="C808" t="s">
        <v>80</v>
      </c>
      <c r="D808" t="s">
        <v>109</v>
      </c>
      <c r="E808" t="s">
        <v>1917</v>
      </c>
      <c r="F808" t="s">
        <v>6447</v>
      </c>
      <c r="G808" t="s">
        <v>33</v>
      </c>
      <c r="H808" s="1">
        <v>44414</v>
      </c>
      <c r="I808">
        <v>1000</v>
      </c>
      <c r="J808" t="s">
        <v>6448</v>
      </c>
      <c r="K808" t="s">
        <v>340</v>
      </c>
      <c r="L808" t="s">
        <v>6449</v>
      </c>
      <c r="M808" t="s">
        <v>6450</v>
      </c>
      <c r="N808" t="s">
        <v>39</v>
      </c>
      <c r="O808">
        <v>11</v>
      </c>
      <c r="P808" t="s">
        <v>40</v>
      </c>
      <c r="Q808" t="s">
        <v>41</v>
      </c>
      <c r="R808" t="s">
        <v>6451</v>
      </c>
      <c r="S808" s="1">
        <v>45530</v>
      </c>
      <c r="T808" t="s">
        <v>201</v>
      </c>
      <c r="U808" t="s">
        <v>6452</v>
      </c>
      <c r="V808" t="s">
        <v>6453</v>
      </c>
      <c r="W808" t="s">
        <v>6454</v>
      </c>
      <c r="X808">
        <v>508</v>
      </c>
      <c r="Y808">
        <v>3</v>
      </c>
      <c r="Z808">
        <v>609.6</v>
      </c>
      <c r="AA808" t="s">
        <v>6450</v>
      </c>
      <c r="AB808" t="s">
        <v>6450</v>
      </c>
      <c r="AC808">
        <v>10</v>
      </c>
      <c r="AE808" t="s">
        <v>37</v>
      </c>
      <c r="AF808" t="s">
        <v>37</v>
      </c>
      <c r="AG808" t="s">
        <v>6450</v>
      </c>
    </row>
    <row r="809" spans="1:33" x14ac:dyDescent="0.3">
      <c r="A809" t="s">
        <v>121</v>
      </c>
      <c r="B809" t="s">
        <v>784</v>
      </c>
      <c r="C809" t="s">
        <v>49</v>
      </c>
      <c r="D809" t="s">
        <v>65</v>
      </c>
      <c r="E809" t="s">
        <v>1683</v>
      </c>
      <c r="F809" t="s">
        <v>6455</v>
      </c>
      <c r="G809" t="s">
        <v>96</v>
      </c>
      <c r="H809" s="1">
        <v>43898</v>
      </c>
      <c r="I809">
        <v>1300</v>
      </c>
      <c r="J809" t="s">
        <v>6456</v>
      </c>
      <c r="K809" t="s">
        <v>653</v>
      </c>
      <c r="L809" t="s">
        <v>6457</v>
      </c>
      <c r="M809" t="s">
        <v>6458</v>
      </c>
      <c r="N809" t="s">
        <v>57</v>
      </c>
      <c r="O809">
        <v>10</v>
      </c>
      <c r="P809" t="s">
        <v>40</v>
      </c>
      <c r="Q809" t="s">
        <v>101</v>
      </c>
      <c r="R809" t="s">
        <v>6459</v>
      </c>
      <c r="S809" s="1">
        <v>45447</v>
      </c>
      <c r="T809" t="s">
        <v>43</v>
      </c>
      <c r="U809" t="s">
        <v>6460</v>
      </c>
      <c r="V809" t="s">
        <v>6461</v>
      </c>
      <c r="W809" t="s">
        <v>6038</v>
      </c>
      <c r="X809">
        <v>1644</v>
      </c>
      <c r="Y809">
        <v>5</v>
      </c>
      <c r="Z809">
        <v>3288</v>
      </c>
      <c r="AA809" t="s">
        <v>6458</v>
      </c>
      <c r="AB809" t="s">
        <v>6458</v>
      </c>
      <c r="AC809">
        <v>10</v>
      </c>
      <c r="AD809" t="s">
        <v>87</v>
      </c>
      <c r="AF809" t="s">
        <v>87</v>
      </c>
      <c r="AG809" t="s">
        <v>6458</v>
      </c>
    </row>
    <row r="810" spans="1:33" x14ac:dyDescent="0.3">
      <c r="A810" t="s">
        <v>121</v>
      </c>
      <c r="B810" t="s">
        <v>145</v>
      </c>
      <c r="C810" t="s">
        <v>80</v>
      </c>
      <c r="D810" t="s">
        <v>65</v>
      </c>
      <c r="E810" t="s">
        <v>521</v>
      </c>
      <c r="F810" t="s">
        <v>6462</v>
      </c>
      <c r="G810" t="s">
        <v>96</v>
      </c>
      <c r="H810" s="1">
        <v>44330</v>
      </c>
      <c r="I810">
        <v>1300</v>
      </c>
      <c r="J810" t="s">
        <v>6463</v>
      </c>
      <c r="K810" t="s">
        <v>493</v>
      </c>
      <c r="L810" t="s">
        <v>6464</v>
      </c>
      <c r="M810" t="s">
        <v>6465</v>
      </c>
      <c r="N810" t="s">
        <v>57</v>
      </c>
      <c r="O810">
        <v>17</v>
      </c>
      <c r="P810" t="s">
        <v>40</v>
      </c>
      <c r="Q810" t="s">
        <v>74</v>
      </c>
      <c r="R810" t="s">
        <v>6466</v>
      </c>
      <c r="S810" s="1">
        <v>45474</v>
      </c>
      <c r="T810" t="s">
        <v>103</v>
      </c>
      <c r="U810" t="s">
        <v>6467</v>
      </c>
      <c r="V810" t="s">
        <v>6468</v>
      </c>
      <c r="W810" t="s">
        <v>1249</v>
      </c>
      <c r="X810">
        <v>1856</v>
      </c>
      <c r="Y810">
        <v>5</v>
      </c>
      <c r="Z810">
        <v>3712</v>
      </c>
      <c r="AA810" t="s">
        <v>6465</v>
      </c>
      <c r="AB810" t="s">
        <v>6465</v>
      </c>
      <c r="AC810">
        <v>10</v>
      </c>
      <c r="AE810" t="s">
        <v>37</v>
      </c>
      <c r="AF810" t="s">
        <v>37</v>
      </c>
      <c r="AG810" t="s">
        <v>6465</v>
      </c>
    </row>
    <row r="811" spans="1:33" x14ac:dyDescent="0.3">
      <c r="A811" t="s">
        <v>47</v>
      </c>
      <c r="B811" t="s">
        <v>813</v>
      </c>
      <c r="C811" t="s">
        <v>29</v>
      </c>
      <c r="D811" t="s">
        <v>206</v>
      </c>
      <c r="E811" t="s">
        <v>1693</v>
      </c>
      <c r="F811" t="s">
        <v>6469</v>
      </c>
      <c r="G811" t="s">
        <v>96</v>
      </c>
      <c r="H811" s="1">
        <v>45504</v>
      </c>
      <c r="I811">
        <v>800</v>
      </c>
      <c r="J811" t="s">
        <v>6470</v>
      </c>
      <c r="K811" t="s">
        <v>125</v>
      </c>
      <c r="L811" t="s">
        <v>6471</v>
      </c>
      <c r="M811" t="s">
        <v>6472</v>
      </c>
      <c r="N811" t="s">
        <v>57</v>
      </c>
      <c r="O811">
        <v>4</v>
      </c>
      <c r="P811" t="s">
        <v>73</v>
      </c>
      <c r="Q811" t="s">
        <v>58</v>
      </c>
      <c r="R811" t="s">
        <v>6473</v>
      </c>
      <c r="S811" s="1">
        <v>45551</v>
      </c>
      <c r="T811" t="s">
        <v>214</v>
      </c>
      <c r="U811" t="s">
        <v>6474</v>
      </c>
      <c r="V811" t="s">
        <v>6475</v>
      </c>
      <c r="W811" t="s">
        <v>2161</v>
      </c>
      <c r="X811">
        <v>1028</v>
      </c>
      <c r="Y811">
        <v>6</v>
      </c>
      <c r="Z811">
        <v>2467.2000000000003</v>
      </c>
      <c r="AA811" t="s">
        <v>6472</v>
      </c>
      <c r="AB811" t="s">
        <v>6472</v>
      </c>
      <c r="AC811">
        <v>10</v>
      </c>
      <c r="AE811" t="s">
        <v>37</v>
      </c>
      <c r="AF811" t="s">
        <v>37</v>
      </c>
      <c r="AG811" t="s">
        <v>6472</v>
      </c>
    </row>
    <row r="812" spans="1:33" x14ac:dyDescent="0.3">
      <c r="A812" t="s">
        <v>107</v>
      </c>
      <c r="B812" t="s">
        <v>920</v>
      </c>
      <c r="C812" t="s">
        <v>80</v>
      </c>
      <c r="D812" t="s">
        <v>50</v>
      </c>
      <c r="E812" t="s">
        <v>122</v>
      </c>
      <c r="F812" t="s">
        <v>6476</v>
      </c>
      <c r="G812" t="s">
        <v>96</v>
      </c>
      <c r="H812" s="1">
        <v>45438</v>
      </c>
      <c r="I812">
        <v>800</v>
      </c>
      <c r="J812" t="s">
        <v>6477</v>
      </c>
      <c r="K812" t="s">
        <v>3069</v>
      </c>
      <c r="L812" t="s">
        <v>6478</v>
      </c>
      <c r="M812" t="s">
        <v>6479</v>
      </c>
      <c r="N812" t="s">
        <v>57</v>
      </c>
      <c r="O812">
        <v>7</v>
      </c>
      <c r="P812" t="s">
        <v>73</v>
      </c>
      <c r="Q812" t="s">
        <v>74</v>
      </c>
      <c r="R812" t="s">
        <v>6480</v>
      </c>
      <c r="S812" s="1">
        <v>45431</v>
      </c>
      <c r="T812" t="s">
        <v>129</v>
      </c>
      <c r="U812" t="s">
        <v>6481</v>
      </c>
      <c r="V812" t="s">
        <v>6482</v>
      </c>
      <c r="W812" t="s">
        <v>6483</v>
      </c>
      <c r="X812">
        <v>1453</v>
      </c>
      <c r="Y812">
        <v>3</v>
      </c>
      <c r="Z812">
        <v>1743.6000000000001</v>
      </c>
      <c r="AA812" t="s">
        <v>6479</v>
      </c>
      <c r="AB812" t="s">
        <v>6479</v>
      </c>
      <c r="AC812">
        <v>10</v>
      </c>
      <c r="AD812" t="s">
        <v>87</v>
      </c>
      <c r="AF812" t="s">
        <v>87</v>
      </c>
      <c r="AG812" t="s">
        <v>6479</v>
      </c>
    </row>
    <row r="813" spans="1:33" x14ac:dyDescent="0.3">
      <c r="A813" t="s">
        <v>133</v>
      </c>
      <c r="B813" t="s">
        <v>411</v>
      </c>
      <c r="C813" t="s">
        <v>49</v>
      </c>
      <c r="D813" t="s">
        <v>81</v>
      </c>
      <c r="E813" t="s">
        <v>2849</v>
      </c>
      <c r="F813" t="s">
        <v>6484</v>
      </c>
      <c r="G813" t="s">
        <v>33</v>
      </c>
      <c r="H813" s="1">
        <v>44873</v>
      </c>
      <c r="I813">
        <v>1300</v>
      </c>
      <c r="J813" t="s">
        <v>6485</v>
      </c>
      <c r="K813" t="s">
        <v>424</v>
      </c>
      <c r="L813" t="s">
        <v>6486</v>
      </c>
      <c r="M813" t="s">
        <v>6487</v>
      </c>
      <c r="N813" t="s">
        <v>39</v>
      </c>
      <c r="O813">
        <v>17</v>
      </c>
      <c r="P813" t="s">
        <v>73</v>
      </c>
      <c r="Q813" t="s">
        <v>74</v>
      </c>
      <c r="R813" t="s">
        <v>6488</v>
      </c>
      <c r="S813" s="1">
        <v>45598</v>
      </c>
      <c r="T813" t="s">
        <v>165</v>
      </c>
      <c r="U813" t="s">
        <v>6489</v>
      </c>
      <c r="V813" t="s">
        <v>6490</v>
      </c>
      <c r="W813" t="s">
        <v>6382</v>
      </c>
      <c r="X813">
        <v>1357</v>
      </c>
      <c r="Y813">
        <v>2</v>
      </c>
      <c r="Z813">
        <v>1085.6000000000001</v>
      </c>
      <c r="AA813" t="s">
        <v>6487</v>
      </c>
      <c r="AB813" t="s">
        <v>6487</v>
      </c>
      <c r="AC813">
        <v>10</v>
      </c>
      <c r="AD813" t="s">
        <v>87</v>
      </c>
      <c r="AF813" t="s">
        <v>87</v>
      </c>
      <c r="AG813" t="s">
        <v>6487</v>
      </c>
    </row>
    <row r="814" spans="1:33" x14ac:dyDescent="0.3">
      <c r="A814" t="s">
        <v>27</v>
      </c>
      <c r="B814" t="s">
        <v>182</v>
      </c>
      <c r="C814" t="s">
        <v>80</v>
      </c>
      <c r="D814" t="s">
        <v>81</v>
      </c>
      <c r="E814" t="s">
        <v>1014</v>
      </c>
      <c r="F814" t="s">
        <v>3533</v>
      </c>
      <c r="G814" t="s">
        <v>96</v>
      </c>
      <c r="H814" s="1">
        <v>44943</v>
      </c>
      <c r="I814">
        <v>1200</v>
      </c>
      <c r="J814" t="s">
        <v>6491</v>
      </c>
      <c r="K814" t="s">
        <v>1477</v>
      </c>
      <c r="L814" t="s">
        <v>6492</v>
      </c>
      <c r="M814" t="s">
        <v>6493</v>
      </c>
      <c r="N814" t="s">
        <v>72</v>
      </c>
      <c r="O814">
        <v>20</v>
      </c>
      <c r="P814" t="s">
        <v>40</v>
      </c>
      <c r="Q814" t="s">
        <v>41</v>
      </c>
      <c r="R814" t="s">
        <v>6494</v>
      </c>
      <c r="S814" s="1">
        <v>45583</v>
      </c>
      <c r="T814" t="s">
        <v>177</v>
      </c>
      <c r="U814" t="s">
        <v>6495</v>
      </c>
      <c r="V814" t="s">
        <v>6496</v>
      </c>
      <c r="W814" t="s">
        <v>6497</v>
      </c>
      <c r="X814">
        <v>590</v>
      </c>
      <c r="Y814">
        <v>5</v>
      </c>
      <c r="Z814">
        <v>1180</v>
      </c>
      <c r="AA814" t="s">
        <v>6493</v>
      </c>
      <c r="AB814" t="s">
        <v>6493</v>
      </c>
      <c r="AC814">
        <v>10</v>
      </c>
      <c r="AD814" t="s">
        <v>87</v>
      </c>
      <c r="AF814" t="s">
        <v>87</v>
      </c>
      <c r="AG814" t="s">
        <v>6493</v>
      </c>
    </row>
    <row r="815" spans="1:33" x14ac:dyDescent="0.3">
      <c r="A815" t="s">
        <v>107</v>
      </c>
      <c r="B815" t="s">
        <v>229</v>
      </c>
      <c r="C815" t="s">
        <v>29</v>
      </c>
      <c r="D815" t="s">
        <v>65</v>
      </c>
      <c r="E815" t="s">
        <v>1049</v>
      </c>
      <c r="F815" t="s">
        <v>6498</v>
      </c>
      <c r="G815" t="s">
        <v>96</v>
      </c>
      <c r="H815" s="1">
        <v>44194</v>
      </c>
      <c r="I815">
        <v>1000</v>
      </c>
      <c r="J815" t="s">
        <v>6499</v>
      </c>
      <c r="K815" t="s">
        <v>424</v>
      </c>
      <c r="L815" t="s">
        <v>6500</v>
      </c>
      <c r="M815" t="s">
        <v>6501</v>
      </c>
      <c r="N815" t="s">
        <v>39</v>
      </c>
      <c r="O815">
        <v>20</v>
      </c>
      <c r="P815" t="s">
        <v>73</v>
      </c>
      <c r="Q815" t="s">
        <v>41</v>
      </c>
      <c r="R815" t="s">
        <v>6502</v>
      </c>
      <c r="S815" s="1">
        <v>45563</v>
      </c>
      <c r="T815" t="s">
        <v>214</v>
      </c>
      <c r="U815" t="s">
        <v>6503</v>
      </c>
      <c r="V815" t="s">
        <v>5517</v>
      </c>
      <c r="W815" t="s">
        <v>1308</v>
      </c>
      <c r="X815">
        <v>861</v>
      </c>
      <c r="Y815">
        <v>3</v>
      </c>
      <c r="Z815">
        <v>1033.2</v>
      </c>
      <c r="AA815" t="s">
        <v>6501</v>
      </c>
      <c r="AB815" t="s">
        <v>6501</v>
      </c>
      <c r="AC815">
        <v>10</v>
      </c>
      <c r="AE815" t="s">
        <v>37</v>
      </c>
      <c r="AF815" t="s">
        <v>37</v>
      </c>
      <c r="AG815" t="s">
        <v>6501</v>
      </c>
    </row>
    <row r="816" spans="1:33" x14ac:dyDescent="0.3">
      <c r="A816" t="s">
        <v>133</v>
      </c>
      <c r="B816" t="s">
        <v>411</v>
      </c>
      <c r="C816" t="s">
        <v>49</v>
      </c>
      <c r="D816" t="s">
        <v>109</v>
      </c>
      <c r="E816" t="s">
        <v>1092</v>
      </c>
      <c r="F816" t="s">
        <v>6504</v>
      </c>
      <c r="G816" t="s">
        <v>96</v>
      </c>
      <c r="H816" s="1">
        <v>44886</v>
      </c>
      <c r="I816">
        <v>1100</v>
      </c>
      <c r="J816" t="s">
        <v>6505</v>
      </c>
      <c r="K816" t="s">
        <v>150</v>
      </c>
      <c r="L816" t="s">
        <v>6506</v>
      </c>
      <c r="M816" t="s">
        <v>6507</v>
      </c>
      <c r="N816" t="s">
        <v>116</v>
      </c>
      <c r="O816">
        <v>14</v>
      </c>
      <c r="P816" t="s">
        <v>73</v>
      </c>
      <c r="Q816" t="s">
        <v>58</v>
      </c>
      <c r="R816" t="s">
        <v>6508</v>
      </c>
      <c r="S816" s="1">
        <v>45461</v>
      </c>
      <c r="T816" t="s">
        <v>43</v>
      </c>
      <c r="U816" t="s">
        <v>6509</v>
      </c>
      <c r="V816" t="s">
        <v>6510</v>
      </c>
      <c r="W816" t="s">
        <v>6511</v>
      </c>
      <c r="X816">
        <v>1003</v>
      </c>
      <c r="Y816">
        <v>8</v>
      </c>
      <c r="Z816">
        <v>3209.6000000000004</v>
      </c>
      <c r="AA816" t="s">
        <v>6507</v>
      </c>
      <c r="AB816" t="s">
        <v>6507</v>
      </c>
      <c r="AC816">
        <v>10</v>
      </c>
      <c r="AE816" t="s">
        <v>37</v>
      </c>
      <c r="AF816" t="s">
        <v>37</v>
      </c>
      <c r="AG816" t="s">
        <v>6507</v>
      </c>
    </row>
    <row r="817" spans="1:33" x14ac:dyDescent="0.3">
      <c r="A817" t="s">
        <v>47</v>
      </c>
      <c r="B817" t="s">
        <v>380</v>
      </c>
      <c r="C817" t="s">
        <v>49</v>
      </c>
      <c r="D817" t="s">
        <v>241</v>
      </c>
      <c r="E817" t="s">
        <v>326</v>
      </c>
      <c r="F817" t="s">
        <v>6512</v>
      </c>
      <c r="G817" t="s">
        <v>96</v>
      </c>
      <c r="H817" s="1">
        <v>45520</v>
      </c>
      <c r="I817">
        <v>1200</v>
      </c>
      <c r="J817" t="s">
        <v>6513</v>
      </c>
      <c r="K817" t="s">
        <v>3086</v>
      </c>
      <c r="L817" t="s">
        <v>6514</v>
      </c>
      <c r="M817" t="s">
        <v>6515</v>
      </c>
      <c r="N817" t="s">
        <v>72</v>
      </c>
      <c r="O817">
        <v>18</v>
      </c>
      <c r="P817" t="s">
        <v>40</v>
      </c>
      <c r="Q817" t="s">
        <v>41</v>
      </c>
      <c r="R817" t="s">
        <v>6516</v>
      </c>
      <c r="S817" s="1">
        <v>45587</v>
      </c>
      <c r="T817" t="s">
        <v>177</v>
      </c>
      <c r="U817" t="s">
        <v>6517</v>
      </c>
      <c r="V817" t="s">
        <v>6518</v>
      </c>
      <c r="W817" t="s">
        <v>6519</v>
      </c>
      <c r="X817">
        <v>1739</v>
      </c>
      <c r="Y817">
        <v>7</v>
      </c>
      <c r="Z817">
        <v>4869.2</v>
      </c>
      <c r="AA817" t="s">
        <v>6515</v>
      </c>
      <c r="AB817" t="s">
        <v>6515</v>
      </c>
      <c r="AC817">
        <v>10</v>
      </c>
      <c r="AE817" t="s">
        <v>37</v>
      </c>
      <c r="AF817" t="s">
        <v>37</v>
      </c>
      <c r="AG817" t="s">
        <v>6515</v>
      </c>
    </row>
    <row r="818" spans="1:33" x14ac:dyDescent="0.3">
      <c r="A818" t="s">
        <v>107</v>
      </c>
      <c r="B818" t="s">
        <v>240</v>
      </c>
      <c r="C818" t="s">
        <v>29</v>
      </c>
      <c r="D818" t="s">
        <v>81</v>
      </c>
      <c r="E818" t="s">
        <v>421</v>
      </c>
      <c r="F818" t="s">
        <v>6520</v>
      </c>
      <c r="G818" t="s">
        <v>96</v>
      </c>
      <c r="H818" s="1">
        <v>45534</v>
      </c>
      <c r="I818">
        <v>800</v>
      </c>
      <c r="J818" t="s">
        <v>6521</v>
      </c>
      <c r="K818" t="s">
        <v>835</v>
      </c>
      <c r="L818" t="s">
        <v>6522</v>
      </c>
      <c r="M818" t="s">
        <v>6523</v>
      </c>
      <c r="N818" t="s">
        <v>57</v>
      </c>
      <c r="O818">
        <v>15</v>
      </c>
      <c r="P818" t="s">
        <v>73</v>
      </c>
      <c r="Q818" t="s">
        <v>74</v>
      </c>
      <c r="R818" t="s">
        <v>6524</v>
      </c>
      <c r="S818" s="1">
        <v>45493</v>
      </c>
      <c r="T818" t="s">
        <v>103</v>
      </c>
      <c r="U818" t="s">
        <v>6525</v>
      </c>
      <c r="V818" t="s">
        <v>6526</v>
      </c>
      <c r="W818" t="s">
        <v>228</v>
      </c>
      <c r="X818">
        <v>1268</v>
      </c>
      <c r="Y818">
        <v>7</v>
      </c>
      <c r="Z818">
        <v>3550.4</v>
      </c>
      <c r="AA818" t="s">
        <v>6523</v>
      </c>
      <c r="AB818" t="s">
        <v>6523</v>
      </c>
      <c r="AC818">
        <v>10</v>
      </c>
      <c r="AE818" t="s">
        <v>37</v>
      </c>
      <c r="AF818" t="s">
        <v>37</v>
      </c>
      <c r="AG818" t="s">
        <v>6523</v>
      </c>
    </row>
    <row r="819" spans="1:33" x14ac:dyDescent="0.3">
      <c r="A819" t="s">
        <v>107</v>
      </c>
      <c r="B819" t="s">
        <v>920</v>
      </c>
      <c r="C819" t="s">
        <v>29</v>
      </c>
      <c r="D819" t="s">
        <v>241</v>
      </c>
      <c r="E819" t="s">
        <v>1415</v>
      </c>
      <c r="F819" t="s">
        <v>6527</v>
      </c>
      <c r="G819" t="s">
        <v>33</v>
      </c>
      <c r="H819" s="1">
        <v>44636</v>
      </c>
      <c r="I819">
        <v>1200</v>
      </c>
      <c r="J819" t="s">
        <v>6528</v>
      </c>
      <c r="K819" t="s">
        <v>3069</v>
      </c>
      <c r="L819" t="s">
        <v>6529</v>
      </c>
      <c r="M819" t="s">
        <v>6530</v>
      </c>
      <c r="N819" t="s">
        <v>57</v>
      </c>
      <c r="O819">
        <v>11</v>
      </c>
      <c r="P819" t="s">
        <v>40</v>
      </c>
      <c r="Q819" t="s">
        <v>58</v>
      </c>
      <c r="R819" t="s">
        <v>6531</v>
      </c>
      <c r="S819" s="1">
        <v>45389</v>
      </c>
      <c r="T819" t="s">
        <v>60</v>
      </c>
      <c r="U819" t="s">
        <v>6532</v>
      </c>
      <c r="V819" t="s">
        <v>6533</v>
      </c>
      <c r="W819" t="s">
        <v>6534</v>
      </c>
      <c r="X819">
        <v>2682</v>
      </c>
      <c r="Y819">
        <v>7</v>
      </c>
      <c r="Z819">
        <v>7509.6</v>
      </c>
      <c r="AA819" t="s">
        <v>6530</v>
      </c>
      <c r="AB819" t="s">
        <v>6530</v>
      </c>
      <c r="AC819">
        <v>10</v>
      </c>
      <c r="AE819" t="s">
        <v>37</v>
      </c>
      <c r="AF819" t="s">
        <v>37</v>
      </c>
      <c r="AG819" t="s">
        <v>6530</v>
      </c>
    </row>
    <row r="820" spans="1:33" x14ac:dyDescent="0.3">
      <c r="A820" t="s">
        <v>47</v>
      </c>
      <c r="B820" t="s">
        <v>357</v>
      </c>
      <c r="C820" t="s">
        <v>49</v>
      </c>
      <c r="D820" t="s">
        <v>219</v>
      </c>
      <c r="E820" t="s">
        <v>401</v>
      </c>
      <c r="F820" t="s">
        <v>6535</v>
      </c>
      <c r="G820" t="s">
        <v>33</v>
      </c>
      <c r="H820" s="1">
        <v>45136</v>
      </c>
      <c r="I820">
        <v>1200</v>
      </c>
      <c r="J820" t="s">
        <v>6536</v>
      </c>
      <c r="K820" t="s">
        <v>1293</v>
      </c>
      <c r="L820" t="s">
        <v>6537</v>
      </c>
      <c r="M820" t="s">
        <v>6538</v>
      </c>
      <c r="N820" t="s">
        <v>116</v>
      </c>
      <c r="O820">
        <v>14</v>
      </c>
      <c r="P820" t="s">
        <v>40</v>
      </c>
      <c r="Q820" t="s">
        <v>101</v>
      </c>
      <c r="R820" t="s">
        <v>6539</v>
      </c>
      <c r="S820" s="1">
        <v>45361</v>
      </c>
      <c r="T820" t="s">
        <v>258</v>
      </c>
      <c r="U820" t="s">
        <v>6540</v>
      </c>
      <c r="V820" t="s">
        <v>6541</v>
      </c>
      <c r="W820" t="s">
        <v>822</v>
      </c>
      <c r="X820">
        <v>1835</v>
      </c>
      <c r="Y820">
        <v>7</v>
      </c>
      <c r="Z820">
        <v>5138</v>
      </c>
      <c r="AA820" t="s">
        <v>6538</v>
      </c>
      <c r="AB820" t="s">
        <v>6538</v>
      </c>
      <c r="AC820">
        <v>10</v>
      </c>
      <c r="AD820" t="s">
        <v>87</v>
      </c>
      <c r="AF820" t="s">
        <v>87</v>
      </c>
      <c r="AG820" t="s">
        <v>6538</v>
      </c>
    </row>
    <row r="821" spans="1:33" x14ac:dyDescent="0.3">
      <c r="A821" t="s">
        <v>181</v>
      </c>
      <c r="B821" t="s">
        <v>108</v>
      </c>
      <c r="C821" t="s">
        <v>29</v>
      </c>
      <c r="D821" t="s">
        <v>65</v>
      </c>
      <c r="E821" t="s">
        <v>2486</v>
      </c>
      <c r="F821" t="s">
        <v>6542</v>
      </c>
      <c r="G821" t="s">
        <v>33</v>
      </c>
      <c r="H821" s="1">
        <v>45090</v>
      </c>
      <c r="I821">
        <v>1000</v>
      </c>
      <c r="J821" t="s">
        <v>6543</v>
      </c>
      <c r="K821" t="s">
        <v>150</v>
      </c>
      <c r="L821" t="s">
        <v>6544</v>
      </c>
      <c r="M821" t="s">
        <v>6545</v>
      </c>
      <c r="N821" t="s">
        <v>116</v>
      </c>
      <c r="O821">
        <v>5</v>
      </c>
      <c r="P821" t="s">
        <v>40</v>
      </c>
      <c r="Q821" t="s">
        <v>101</v>
      </c>
      <c r="R821" t="s">
        <v>6546</v>
      </c>
      <c r="S821" s="1">
        <v>45406</v>
      </c>
      <c r="T821" t="s">
        <v>60</v>
      </c>
      <c r="U821" t="s">
        <v>6547</v>
      </c>
      <c r="V821" t="s">
        <v>6548</v>
      </c>
      <c r="W821" t="s">
        <v>2857</v>
      </c>
      <c r="X821">
        <v>1447</v>
      </c>
      <c r="Y821">
        <v>4</v>
      </c>
      <c r="Z821">
        <v>2315.2000000000003</v>
      </c>
      <c r="AA821" t="s">
        <v>6545</v>
      </c>
      <c r="AB821" t="s">
        <v>6545</v>
      </c>
      <c r="AC821">
        <v>10</v>
      </c>
      <c r="AD821" t="s">
        <v>87</v>
      </c>
      <c r="AF821" t="s">
        <v>87</v>
      </c>
      <c r="AG821" t="s">
        <v>6545</v>
      </c>
    </row>
    <row r="822" spans="1:33" x14ac:dyDescent="0.3">
      <c r="A822" t="s">
        <v>107</v>
      </c>
      <c r="B822" t="s">
        <v>229</v>
      </c>
      <c r="C822" t="s">
        <v>29</v>
      </c>
      <c r="D822" t="s">
        <v>109</v>
      </c>
      <c r="E822" t="s">
        <v>490</v>
      </c>
      <c r="F822" t="s">
        <v>6549</v>
      </c>
      <c r="G822" t="s">
        <v>96</v>
      </c>
      <c r="H822" s="1">
        <v>44662</v>
      </c>
      <c r="I822">
        <v>1100</v>
      </c>
      <c r="J822" t="s">
        <v>6550</v>
      </c>
      <c r="K822" t="s">
        <v>1686</v>
      </c>
      <c r="L822" t="s">
        <v>6551</v>
      </c>
      <c r="M822" t="s">
        <v>6552</v>
      </c>
      <c r="N822" t="s">
        <v>39</v>
      </c>
      <c r="O822">
        <v>6</v>
      </c>
      <c r="P822" t="s">
        <v>73</v>
      </c>
      <c r="Q822" t="s">
        <v>41</v>
      </c>
      <c r="R822" t="s">
        <v>6553</v>
      </c>
      <c r="S822" s="1">
        <v>45384</v>
      </c>
      <c r="T822" t="s">
        <v>60</v>
      </c>
      <c r="U822" t="s">
        <v>6554</v>
      </c>
      <c r="V822" t="s">
        <v>1334</v>
      </c>
      <c r="W822" t="s">
        <v>6555</v>
      </c>
      <c r="X822">
        <v>615</v>
      </c>
      <c r="Y822">
        <v>4</v>
      </c>
      <c r="Z822">
        <v>984</v>
      </c>
      <c r="AA822" t="s">
        <v>6552</v>
      </c>
      <c r="AB822" t="s">
        <v>6552</v>
      </c>
      <c r="AC822">
        <v>10</v>
      </c>
      <c r="AD822" t="s">
        <v>87</v>
      </c>
      <c r="AF822" t="s">
        <v>87</v>
      </c>
      <c r="AG822" t="s">
        <v>6552</v>
      </c>
    </row>
    <row r="823" spans="1:33" x14ac:dyDescent="0.3">
      <c r="A823" t="s">
        <v>27</v>
      </c>
      <c r="B823" t="s">
        <v>920</v>
      </c>
      <c r="C823" t="s">
        <v>49</v>
      </c>
      <c r="D823" t="s">
        <v>677</v>
      </c>
      <c r="E823" t="s">
        <v>2153</v>
      </c>
      <c r="F823" t="s">
        <v>6556</v>
      </c>
      <c r="G823" t="s">
        <v>96</v>
      </c>
      <c r="H823" s="1">
        <v>44691</v>
      </c>
      <c r="I823">
        <v>800</v>
      </c>
      <c r="J823" t="s">
        <v>6557</v>
      </c>
      <c r="K823" t="s">
        <v>276</v>
      </c>
      <c r="L823" t="s">
        <v>6558</v>
      </c>
      <c r="M823" t="s">
        <v>6559</v>
      </c>
      <c r="N823" t="s">
        <v>39</v>
      </c>
      <c r="O823">
        <v>12</v>
      </c>
      <c r="P823" t="s">
        <v>40</v>
      </c>
      <c r="Q823" t="s">
        <v>41</v>
      </c>
      <c r="R823" t="s">
        <v>6560</v>
      </c>
      <c r="S823" s="1">
        <v>45495</v>
      </c>
      <c r="T823" t="s">
        <v>103</v>
      </c>
      <c r="U823" t="s">
        <v>6561</v>
      </c>
      <c r="V823" t="s">
        <v>6562</v>
      </c>
      <c r="W823" t="s">
        <v>1159</v>
      </c>
      <c r="X823">
        <v>955</v>
      </c>
      <c r="Y823">
        <v>5</v>
      </c>
      <c r="Z823">
        <v>1910</v>
      </c>
      <c r="AA823" t="s">
        <v>6559</v>
      </c>
      <c r="AB823" t="s">
        <v>6559</v>
      </c>
      <c r="AC823">
        <v>10</v>
      </c>
      <c r="AD823" t="s">
        <v>87</v>
      </c>
      <c r="AF823" t="s">
        <v>87</v>
      </c>
      <c r="AG823" t="s">
        <v>6559</v>
      </c>
    </row>
    <row r="824" spans="1:33" x14ac:dyDescent="0.3">
      <c r="A824" t="s">
        <v>133</v>
      </c>
      <c r="B824" t="s">
        <v>558</v>
      </c>
      <c r="C824" t="s">
        <v>49</v>
      </c>
      <c r="D824" t="s">
        <v>370</v>
      </c>
      <c r="E824" t="s">
        <v>304</v>
      </c>
      <c r="F824" t="s">
        <v>6563</v>
      </c>
      <c r="G824" t="s">
        <v>96</v>
      </c>
      <c r="H824" s="1">
        <v>44941</v>
      </c>
      <c r="I824">
        <v>1200</v>
      </c>
      <c r="J824" t="s">
        <v>6564</v>
      </c>
      <c r="K824" t="s">
        <v>2433</v>
      </c>
      <c r="L824" t="s">
        <v>6565</v>
      </c>
      <c r="M824" t="s">
        <v>6566</v>
      </c>
      <c r="N824" t="s">
        <v>39</v>
      </c>
      <c r="O824">
        <v>4</v>
      </c>
      <c r="P824" t="s">
        <v>40</v>
      </c>
      <c r="Q824" t="s">
        <v>101</v>
      </c>
      <c r="R824" t="s">
        <v>6567</v>
      </c>
      <c r="S824" s="1">
        <v>45342</v>
      </c>
      <c r="T824" t="s">
        <v>321</v>
      </c>
      <c r="U824" t="s">
        <v>6568</v>
      </c>
      <c r="V824" t="s">
        <v>6569</v>
      </c>
      <c r="W824" t="s">
        <v>2384</v>
      </c>
      <c r="X824">
        <v>1366</v>
      </c>
      <c r="Y824">
        <v>4</v>
      </c>
      <c r="Z824">
        <v>2185.6</v>
      </c>
      <c r="AA824" t="s">
        <v>6566</v>
      </c>
      <c r="AB824" t="s">
        <v>6566</v>
      </c>
      <c r="AC824">
        <v>10</v>
      </c>
      <c r="AE824" t="s">
        <v>37</v>
      </c>
      <c r="AF824" t="s">
        <v>37</v>
      </c>
      <c r="AG824" t="s">
        <v>6566</v>
      </c>
    </row>
    <row r="825" spans="1:33" x14ac:dyDescent="0.3">
      <c r="A825" t="s">
        <v>107</v>
      </c>
      <c r="B825" t="s">
        <v>784</v>
      </c>
      <c r="C825" t="s">
        <v>49</v>
      </c>
      <c r="D825" t="s">
        <v>219</v>
      </c>
      <c r="E825" t="s">
        <v>294</v>
      </c>
      <c r="F825" t="s">
        <v>6570</v>
      </c>
      <c r="G825" t="s">
        <v>33</v>
      </c>
      <c r="H825" s="1">
        <v>43940</v>
      </c>
      <c r="I825">
        <v>1400</v>
      </c>
      <c r="J825" t="s">
        <v>6571</v>
      </c>
      <c r="K825" t="s">
        <v>2083</v>
      </c>
      <c r="L825" t="s">
        <v>6572</v>
      </c>
      <c r="M825" t="s">
        <v>6573</v>
      </c>
      <c r="N825" t="s">
        <v>39</v>
      </c>
      <c r="O825">
        <v>3</v>
      </c>
      <c r="P825" t="s">
        <v>73</v>
      </c>
      <c r="Q825" t="s">
        <v>101</v>
      </c>
      <c r="R825" t="s">
        <v>6574</v>
      </c>
      <c r="S825" s="1">
        <v>45386</v>
      </c>
      <c r="T825" t="s">
        <v>60</v>
      </c>
      <c r="U825" t="s">
        <v>6575</v>
      </c>
      <c r="V825" t="s">
        <v>6576</v>
      </c>
      <c r="W825" t="s">
        <v>2184</v>
      </c>
      <c r="X825">
        <v>728</v>
      </c>
      <c r="Y825">
        <v>7</v>
      </c>
      <c r="Z825">
        <v>2038.4</v>
      </c>
      <c r="AA825" t="s">
        <v>6573</v>
      </c>
      <c r="AB825" t="s">
        <v>6573</v>
      </c>
      <c r="AC825">
        <v>11</v>
      </c>
      <c r="AE825" t="s">
        <v>37</v>
      </c>
      <c r="AF825" t="s">
        <v>37</v>
      </c>
      <c r="AG825" t="s">
        <v>6573</v>
      </c>
    </row>
    <row r="826" spans="1:33" x14ac:dyDescent="0.3">
      <c r="A826" t="s">
        <v>47</v>
      </c>
      <c r="B826" t="s">
        <v>784</v>
      </c>
      <c r="C826" t="s">
        <v>80</v>
      </c>
      <c r="D826" t="s">
        <v>146</v>
      </c>
      <c r="E826" t="s">
        <v>3309</v>
      </c>
      <c r="F826" t="s">
        <v>6577</v>
      </c>
      <c r="G826" t="s">
        <v>33</v>
      </c>
      <c r="H826" s="1">
        <v>45070</v>
      </c>
      <c r="I826">
        <v>800</v>
      </c>
      <c r="J826" t="s">
        <v>6578</v>
      </c>
      <c r="K826" t="s">
        <v>861</v>
      </c>
      <c r="L826" t="s">
        <v>6579</v>
      </c>
      <c r="M826" t="s">
        <v>6580</v>
      </c>
      <c r="N826" t="s">
        <v>39</v>
      </c>
      <c r="O826">
        <v>14</v>
      </c>
      <c r="P826" t="s">
        <v>40</v>
      </c>
      <c r="Q826" t="s">
        <v>74</v>
      </c>
      <c r="R826" t="s">
        <v>6581</v>
      </c>
      <c r="S826" s="1">
        <v>45426</v>
      </c>
      <c r="T826" t="s">
        <v>129</v>
      </c>
      <c r="U826" t="s">
        <v>6582</v>
      </c>
      <c r="V826" t="s">
        <v>6583</v>
      </c>
      <c r="W826" t="s">
        <v>567</v>
      </c>
      <c r="X826">
        <v>1141</v>
      </c>
      <c r="Y826">
        <v>1</v>
      </c>
      <c r="Z826">
        <v>456.40000000000003</v>
      </c>
      <c r="AA826" t="s">
        <v>6580</v>
      </c>
      <c r="AB826" t="s">
        <v>6580</v>
      </c>
      <c r="AC826">
        <v>10</v>
      </c>
      <c r="AE826" t="s">
        <v>37</v>
      </c>
      <c r="AF826" t="s">
        <v>37</v>
      </c>
      <c r="AG826" t="s">
        <v>6580</v>
      </c>
    </row>
    <row r="827" spans="1:33" x14ac:dyDescent="0.3">
      <c r="A827" t="s">
        <v>107</v>
      </c>
      <c r="B827" t="s">
        <v>357</v>
      </c>
      <c r="C827" t="s">
        <v>80</v>
      </c>
      <c r="D827" t="s">
        <v>370</v>
      </c>
      <c r="E827" t="s">
        <v>814</v>
      </c>
      <c r="F827" t="s">
        <v>6584</v>
      </c>
      <c r="G827" t="s">
        <v>33</v>
      </c>
      <c r="H827" s="1">
        <v>44510</v>
      </c>
      <c r="I827">
        <v>1100</v>
      </c>
      <c r="J827" t="s">
        <v>6585</v>
      </c>
      <c r="K827" t="s">
        <v>787</v>
      </c>
      <c r="L827" t="s">
        <v>6586</v>
      </c>
      <c r="M827" t="s">
        <v>6587</v>
      </c>
      <c r="N827" t="s">
        <v>57</v>
      </c>
      <c r="O827">
        <v>5</v>
      </c>
      <c r="P827" t="s">
        <v>73</v>
      </c>
      <c r="Q827" t="s">
        <v>41</v>
      </c>
      <c r="R827" t="s">
        <v>6588</v>
      </c>
      <c r="S827" s="1">
        <v>45556</v>
      </c>
      <c r="T827" t="s">
        <v>214</v>
      </c>
      <c r="U827" t="s">
        <v>6589</v>
      </c>
      <c r="V827" t="s">
        <v>6590</v>
      </c>
      <c r="W827" t="s">
        <v>1440</v>
      </c>
      <c r="X827">
        <v>2226</v>
      </c>
      <c r="Y827">
        <v>5</v>
      </c>
      <c r="Z827">
        <v>4452</v>
      </c>
      <c r="AA827" t="s">
        <v>6587</v>
      </c>
      <c r="AB827" t="s">
        <v>6587</v>
      </c>
      <c r="AC827">
        <v>10</v>
      </c>
      <c r="AD827" t="s">
        <v>87</v>
      </c>
      <c r="AF827" t="s">
        <v>87</v>
      </c>
      <c r="AG827" t="s">
        <v>6587</v>
      </c>
    </row>
    <row r="828" spans="1:33" x14ac:dyDescent="0.3">
      <c r="A828" t="s">
        <v>181</v>
      </c>
      <c r="B828" t="s">
        <v>108</v>
      </c>
      <c r="C828" t="s">
        <v>29</v>
      </c>
      <c r="D828" t="s">
        <v>146</v>
      </c>
      <c r="E828" t="s">
        <v>578</v>
      </c>
      <c r="F828" t="s">
        <v>6591</v>
      </c>
      <c r="G828" t="s">
        <v>33</v>
      </c>
      <c r="H828" s="1">
        <v>45452</v>
      </c>
      <c r="I828">
        <v>1000</v>
      </c>
      <c r="J828" t="s">
        <v>6592</v>
      </c>
      <c r="K828" t="s">
        <v>1862</v>
      </c>
      <c r="L828" t="s">
        <v>6593</v>
      </c>
      <c r="M828" t="s">
        <v>6594</v>
      </c>
      <c r="N828" t="s">
        <v>39</v>
      </c>
      <c r="O828">
        <v>11</v>
      </c>
      <c r="P828" t="s">
        <v>73</v>
      </c>
      <c r="Q828" t="s">
        <v>41</v>
      </c>
      <c r="R828" t="s">
        <v>6595</v>
      </c>
      <c r="S828" s="1">
        <v>45557</v>
      </c>
      <c r="T828" t="s">
        <v>214</v>
      </c>
      <c r="U828" t="s">
        <v>6596</v>
      </c>
      <c r="V828" t="s">
        <v>6597</v>
      </c>
      <c r="W828" t="s">
        <v>622</v>
      </c>
      <c r="X828">
        <v>2418</v>
      </c>
      <c r="Y828">
        <v>6</v>
      </c>
      <c r="Z828">
        <v>5803.2000000000007</v>
      </c>
      <c r="AA828" t="s">
        <v>6594</v>
      </c>
      <c r="AB828" t="s">
        <v>6594</v>
      </c>
      <c r="AC828">
        <v>10</v>
      </c>
      <c r="AD828" t="s">
        <v>87</v>
      </c>
      <c r="AF828" t="s">
        <v>87</v>
      </c>
      <c r="AG828" t="s">
        <v>6594</v>
      </c>
    </row>
    <row r="829" spans="1:33" x14ac:dyDescent="0.3">
      <c r="A829" t="s">
        <v>133</v>
      </c>
      <c r="B829" t="s">
        <v>731</v>
      </c>
      <c r="C829" t="s">
        <v>49</v>
      </c>
      <c r="D829" t="s">
        <v>109</v>
      </c>
      <c r="E829" t="s">
        <v>1441</v>
      </c>
      <c r="F829" t="s">
        <v>6598</v>
      </c>
      <c r="G829" t="s">
        <v>33</v>
      </c>
      <c r="H829" s="1">
        <v>44442</v>
      </c>
      <c r="I829">
        <v>800</v>
      </c>
      <c r="J829" t="s">
        <v>6599</v>
      </c>
      <c r="K829" t="s">
        <v>1302</v>
      </c>
      <c r="L829" t="s">
        <v>6600</v>
      </c>
      <c r="M829" t="s">
        <v>6601</v>
      </c>
      <c r="N829" t="s">
        <v>116</v>
      </c>
      <c r="O829">
        <v>18</v>
      </c>
      <c r="P829" t="s">
        <v>40</v>
      </c>
      <c r="Q829" t="s">
        <v>41</v>
      </c>
      <c r="R829" t="s">
        <v>6602</v>
      </c>
      <c r="S829" s="1">
        <v>45627</v>
      </c>
      <c r="T829" t="s">
        <v>365</v>
      </c>
      <c r="U829" t="s">
        <v>6603</v>
      </c>
      <c r="V829" t="s">
        <v>6604</v>
      </c>
      <c r="W829" t="s">
        <v>6605</v>
      </c>
      <c r="X829">
        <v>582</v>
      </c>
      <c r="Y829">
        <v>7</v>
      </c>
      <c r="Z829">
        <v>1629.6000000000001</v>
      </c>
      <c r="AA829" t="s">
        <v>6601</v>
      </c>
      <c r="AB829" t="s">
        <v>6601</v>
      </c>
      <c r="AC829">
        <v>10</v>
      </c>
      <c r="AE829" t="s">
        <v>37</v>
      </c>
      <c r="AF829" t="s">
        <v>37</v>
      </c>
      <c r="AG829" t="s">
        <v>6601</v>
      </c>
    </row>
    <row r="830" spans="1:33" x14ac:dyDescent="0.3">
      <c r="A830" t="s">
        <v>47</v>
      </c>
      <c r="B830" t="s">
        <v>411</v>
      </c>
      <c r="C830" t="s">
        <v>49</v>
      </c>
      <c r="D830" t="s">
        <v>65</v>
      </c>
      <c r="E830" t="s">
        <v>750</v>
      </c>
      <c r="F830" t="s">
        <v>6606</v>
      </c>
      <c r="G830" t="s">
        <v>33</v>
      </c>
      <c r="H830" s="1">
        <v>43994</v>
      </c>
      <c r="I830">
        <v>1000</v>
      </c>
      <c r="J830" t="s">
        <v>6607</v>
      </c>
      <c r="K830" t="s">
        <v>853</v>
      </c>
      <c r="L830" t="s">
        <v>6608</v>
      </c>
      <c r="M830" t="s">
        <v>6609</v>
      </c>
      <c r="N830" t="s">
        <v>72</v>
      </c>
      <c r="O830">
        <v>3</v>
      </c>
      <c r="P830" t="s">
        <v>40</v>
      </c>
      <c r="Q830" t="s">
        <v>58</v>
      </c>
      <c r="R830" t="s">
        <v>6610</v>
      </c>
      <c r="S830" s="1">
        <v>45590</v>
      </c>
      <c r="T830" t="s">
        <v>177</v>
      </c>
      <c r="U830" t="s">
        <v>6611</v>
      </c>
      <c r="V830" t="s">
        <v>6612</v>
      </c>
      <c r="W830" t="s">
        <v>6613</v>
      </c>
      <c r="X830">
        <v>2946</v>
      </c>
      <c r="Y830">
        <v>5</v>
      </c>
      <c r="Z830">
        <v>5892</v>
      </c>
      <c r="AA830" t="s">
        <v>6609</v>
      </c>
      <c r="AB830" t="s">
        <v>6609</v>
      </c>
      <c r="AC830">
        <v>10</v>
      </c>
      <c r="AD830" t="s">
        <v>87</v>
      </c>
      <c r="AF830" t="s">
        <v>87</v>
      </c>
      <c r="AG830" t="s">
        <v>6609</v>
      </c>
    </row>
    <row r="831" spans="1:33" x14ac:dyDescent="0.3">
      <c r="A831" t="s">
        <v>47</v>
      </c>
      <c r="B831" t="s">
        <v>325</v>
      </c>
      <c r="C831" t="s">
        <v>49</v>
      </c>
      <c r="D831" t="s">
        <v>206</v>
      </c>
      <c r="E831" t="s">
        <v>490</v>
      </c>
      <c r="F831" t="s">
        <v>6614</v>
      </c>
      <c r="G831" t="s">
        <v>33</v>
      </c>
      <c r="H831" s="1">
        <v>45413</v>
      </c>
      <c r="I831">
        <v>1000</v>
      </c>
      <c r="J831" t="s">
        <v>6615</v>
      </c>
      <c r="K831" t="s">
        <v>222</v>
      </c>
      <c r="L831" t="s">
        <v>6616</v>
      </c>
      <c r="M831" t="s">
        <v>6617</v>
      </c>
      <c r="N831" t="s">
        <v>72</v>
      </c>
      <c r="O831">
        <v>8</v>
      </c>
      <c r="P831" t="s">
        <v>40</v>
      </c>
      <c r="Q831" t="s">
        <v>41</v>
      </c>
      <c r="R831" t="s">
        <v>6618</v>
      </c>
      <c r="S831" s="1">
        <v>45599</v>
      </c>
      <c r="T831" t="s">
        <v>165</v>
      </c>
      <c r="U831" t="s">
        <v>6619</v>
      </c>
      <c r="V831" t="s">
        <v>6620</v>
      </c>
      <c r="W831" t="s">
        <v>6621</v>
      </c>
      <c r="X831">
        <v>2798</v>
      </c>
      <c r="Y831">
        <v>3</v>
      </c>
      <c r="Z831">
        <v>3357.6000000000004</v>
      </c>
      <c r="AA831" t="s">
        <v>6617</v>
      </c>
      <c r="AB831" t="s">
        <v>6617</v>
      </c>
      <c r="AC831">
        <v>10</v>
      </c>
      <c r="AE831" t="s">
        <v>37</v>
      </c>
      <c r="AF831" t="s">
        <v>37</v>
      </c>
      <c r="AG831" t="s">
        <v>6617</v>
      </c>
    </row>
    <row r="832" spans="1:33" x14ac:dyDescent="0.3">
      <c r="A832" t="s">
        <v>336</v>
      </c>
      <c r="B832" t="s">
        <v>293</v>
      </c>
      <c r="C832" t="s">
        <v>29</v>
      </c>
      <c r="D832" t="s">
        <v>81</v>
      </c>
      <c r="E832" t="s">
        <v>3439</v>
      </c>
      <c r="F832" t="s">
        <v>6622</v>
      </c>
      <c r="G832" t="s">
        <v>96</v>
      </c>
      <c r="H832" s="1">
        <v>44850</v>
      </c>
      <c r="I832">
        <v>1400</v>
      </c>
      <c r="J832" t="s">
        <v>6623</v>
      </c>
      <c r="K832" t="s">
        <v>266</v>
      </c>
      <c r="L832" t="s">
        <v>6624</v>
      </c>
      <c r="M832" t="s">
        <v>6625</v>
      </c>
      <c r="N832" t="s">
        <v>57</v>
      </c>
      <c r="O832">
        <v>16</v>
      </c>
      <c r="P832" t="s">
        <v>40</v>
      </c>
      <c r="Q832" t="s">
        <v>41</v>
      </c>
      <c r="R832" t="s">
        <v>6626</v>
      </c>
      <c r="S832" s="1">
        <v>45413</v>
      </c>
      <c r="T832" t="s">
        <v>129</v>
      </c>
      <c r="U832" t="s">
        <v>6627</v>
      </c>
      <c r="V832" t="s">
        <v>6628</v>
      </c>
      <c r="W832" t="s">
        <v>6629</v>
      </c>
      <c r="X832">
        <v>1454</v>
      </c>
      <c r="Y832">
        <v>6</v>
      </c>
      <c r="Z832">
        <v>3489.6000000000004</v>
      </c>
      <c r="AA832" t="s">
        <v>6625</v>
      </c>
      <c r="AB832" t="s">
        <v>6625</v>
      </c>
      <c r="AC832">
        <v>11</v>
      </c>
      <c r="AE832" t="s">
        <v>37</v>
      </c>
      <c r="AF832" t="s">
        <v>37</v>
      </c>
      <c r="AG832" t="s">
        <v>6625</v>
      </c>
    </row>
    <row r="833" spans="1:33" x14ac:dyDescent="0.3">
      <c r="A833" t="s">
        <v>181</v>
      </c>
      <c r="B833" t="s">
        <v>218</v>
      </c>
      <c r="C833" t="s">
        <v>80</v>
      </c>
      <c r="D833" t="s">
        <v>146</v>
      </c>
      <c r="E833" t="s">
        <v>1877</v>
      </c>
      <c r="F833" t="s">
        <v>6630</v>
      </c>
      <c r="G833" t="s">
        <v>96</v>
      </c>
      <c r="H833" s="1">
        <v>44178</v>
      </c>
      <c r="I833">
        <v>1400</v>
      </c>
      <c r="J833" t="s">
        <v>6631</v>
      </c>
      <c r="K833" t="s">
        <v>571</v>
      </c>
      <c r="L833" t="s">
        <v>6632</v>
      </c>
      <c r="M833" t="s">
        <v>6633</v>
      </c>
      <c r="N833" t="s">
        <v>39</v>
      </c>
      <c r="O833">
        <v>15</v>
      </c>
      <c r="P833" t="s">
        <v>73</v>
      </c>
      <c r="Q833" t="s">
        <v>58</v>
      </c>
      <c r="R833" t="s">
        <v>6634</v>
      </c>
      <c r="S833" s="1">
        <v>45613</v>
      </c>
      <c r="T833" t="s">
        <v>165</v>
      </c>
      <c r="U833" t="s">
        <v>6635</v>
      </c>
      <c r="V833" t="s">
        <v>6636</v>
      </c>
      <c r="W833" t="s">
        <v>1893</v>
      </c>
      <c r="X833">
        <v>2955</v>
      </c>
      <c r="Y833">
        <v>6</v>
      </c>
      <c r="Z833">
        <v>7092</v>
      </c>
      <c r="AA833" t="s">
        <v>6633</v>
      </c>
      <c r="AB833" t="s">
        <v>6633</v>
      </c>
      <c r="AC833">
        <v>10</v>
      </c>
      <c r="AD833" t="s">
        <v>87</v>
      </c>
      <c r="AF833" t="s">
        <v>87</v>
      </c>
      <c r="AG833" t="s">
        <v>6633</v>
      </c>
    </row>
    <row r="834" spans="1:33" x14ac:dyDescent="0.3">
      <c r="A834" t="s">
        <v>47</v>
      </c>
      <c r="B834" t="s">
        <v>182</v>
      </c>
      <c r="C834" t="s">
        <v>49</v>
      </c>
      <c r="D834" t="s">
        <v>65</v>
      </c>
      <c r="E834" t="s">
        <v>578</v>
      </c>
      <c r="F834" t="s">
        <v>6637</v>
      </c>
      <c r="G834" t="s">
        <v>33</v>
      </c>
      <c r="H834" s="1">
        <v>44981</v>
      </c>
      <c r="I834">
        <v>1400</v>
      </c>
      <c r="J834" t="s">
        <v>5220</v>
      </c>
      <c r="K834" t="s">
        <v>384</v>
      </c>
      <c r="L834" t="s">
        <v>6638</v>
      </c>
      <c r="M834" t="s">
        <v>6639</v>
      </c>
      <c r="N834" t="s">
        <v>72</v>
      </c>
      <c r="O834">
        <v>5</v>
      </c>
      <c r="P834" t="s">
        <v>40</v>
      </c>
      <c r="Q834" t="s">
        <v>41</v>
      </c>
      <c r="R834" t="s">
        <v>6640</v>
      </c>
      <c r="S834" s="1">
        <v>45437</v>
      </c>
      <c r="T834" t="s">
        <v>129</v>
      </c>
      <c r="U834" t="s">
        <v>6641</v>
      </c>
      <c r="V834" t="s">
        <v>6642</v>
      </c>
      <c r="W834" t="s">
        <v>6643</v>
      </c>
      <c r="X834">
        <v>2065</v>
      </c>
      <c r="Y834">
        <v>8</v>
      </c>
      <c r="Z834">
        <v>6608</v>
      </c>
      <c r="AA834" t="s">
        <v>6639</v>
      </c>
      <c r="AB834" t="s">
        <v>6639</v>
      </c>
      <c r="AC834">
        <v>10</v>
      </c>
      <c r="AE834" t="s">
        <v>37</v>
      </c>
      <c r="AF834" t="s">
        <v>37</v>
      </c>
      <c r="AG834" t="s">
        <v>6639</v>
      </c>
    </row>
    <row r="835" spans="1:33" x14ac:dyDescent="0.3">
      <c r="A835" t="s">
        <v>121</v>
      </c>
      <c r="B835" t="s">
        <v>558</v>
      </c>
      <c r="C835" t="s">
        <v>80</v>
      </c>
      <c r="D835" t="s">
        <v>81</v>
      </c>
      <c r="E835" t="s">
        <v>540</v>
      </c>
      <c r="F835" t="s">
        <v>6644</v>
      </c>
      <c r="G835" t="s">
        <v>96</v>
      </c>
      <c r="H835" s="1">
        <v>45135</v>
      </c>
      <c r="I835">
        <v>1200</v>
      </c>
      <c r="J835" t="s">
        <v>6645</v>
      </c>
      <c r="K835" t="s">
        <v>1034</v>
      </c>
      <c r="L835" t="s">
        <v>6646</v>
      </c>
      <c r="M835" t="s">
        <v>6647</v>
      </c>
      <c r="N835" t="s">
        <v>116</v>
      </c>
      <c r="O835">
        <v>4</v>
      </c>
      <c r="P835" t="s">
        <v>73</v>
      </c>
      <c r="Q835" t="s">
        <v>58</v>
      </c>
      <c r="R835" t="s">
        <v>6648</v>
      </c>
      <c r="S835" s="1">
        <v>45376</v>
      </c>
      <c r="T835" t="s">
        <v>258</v>
      </c>
      <c r="U835" t="s">
        <v>6649</v>
      </c>
      <c r="V835" t="s">
        <v>6650</v>
      </c>
      <c r="W835" t="s">
        <v>6651</v>
      </c>
      <c r="X835">
        <v>860</v>
      </c>
      <c r="Y835">
        <v>7</v>
      </c>
      <c r="Z835">
        <v>2408</v>
      </c>
      <c r="AA835" t="s">
        <v>6647</v>
      </c>
      <c r="AB835" t="s">
        <v>6647</v>
      </c>
      <c r="AC835">
        <v>10</v>
      </c>
      <c r="AE835" t="s">
        <v>37</v>
      </c>
      <c r="AF835" t="s">
        <v>37</v>
      </c>
      <c r="AG835" t="s">
        <v>6647</v>
      </c>
    </row>
    <row r="836" spans="1:33" x14ac:dyDescent="0.3">
      <c r="A836" t="s">
        <v>121</v>
      </c>
      <c r="B836" t="s">
        <v>229</v>
      </c>
      <c r="C836" t="s">
        <v>80</v>
      </c>
      <c r="D836" t="s">
        <v>241</v>
      </c>
      <c r="E836" t="s">
        <v>540</v>
      </c>
      <c r="F836" t="s">
        <v>6652</v>
      </c>
      <c r="G836" t="s">
        <v>33</v>
      </c>
      <c r="H836" s="1">
        <v>45421</v>
      </c>
      <c r="I836">
        <v>950</v>
      </c>
      <c r="J836" t="s">
        <v>6653</v>
      </c>
      <c r="K836" t="s">
        <v>222</v>
      </c>
      <c r="L836" t="s">
        <v>6654</v>
      </c>
      <c r="M836" t="s">
        <v>6655</v>
      </c>
      <c r="N836" t="s">
        <v>57</v>
      </c>
      <c r="O836">
        <v>11</v>
      </c>
      <c r="P836" t="s">
        <v>40</v>
      </c>
      <c r="Q836" t="s">
        <v>74</v>
      </c>
      <c r="R836" t="s">
        <v>6656</v>
      </c>
      <c r="S836" s="1">
        <v>45359</v>
      </c>
      <c r="T836" t="s">
        <v>258</v>
      </c>
      <c r="U836" t="s">
        <v>6657</v>
      </c>
      <c r="V836" t="s">
        <v>6658</v>
      </c>
      <c r="W836" t="s">
        <v>6659</v>
      </c>
      <c r="X836">
        <v>2586</v>
      </c>
      <c r="Y836">
        <v>7</v>
      </c>
      <c r="Z836">
        <v>7240.8</v>
      </c>
      <c r="AA836" t="s">
        <v>6655</v>
      </c>
      <c r="AB836" t="s">
        <v>6655</v>
      </c>
      <c r="AC836">
        <v>10</v>
      </c>
      <c r="AE836" t="s">
        <v>37</v>
      </c>
      <c r="AF836" t="s">
        <v>37</v>
      </c>
      <c r="AG836" t="s">
        <v>6655</v>
      </c>
    </row>
    <row r="837" spans="1:33" x14ac:dyDescent="0.3">
      <c r="A837" t="s">
        <v>133</v>
      </c>
      <c r="B837" t="s">
        <v>108</v>
      </c>
      <c r="C837" t="s">
        <v>29</v>
      </c>
      <c r="D837" t="s">
        <v>677</v>
      </c>
      <c r="E837" t="s">
        <v>1049</v>
      </c>
      <c r="F837" t="s">
        <v>6660</v>
      </c>
      <c r="G837" t="s">
        <v>96</v>
      </c>
      <c r="H837" s="1">
        <v>45196</v>
      </c>
      <c r="I837">
        <v>950</v>
      </c>
      <c r="J837" t="s">
        <v>6661</v>
      </c>
      <c r="K837" t="s">
        <v>1862</v>
      </c>
      <c r="L837" t="s">
        <v>6662</v>
      </c>
      <c r="M837" t="s">
        <v>6663</v>
      </c>
      <c r="N837" t="s">
        <v>39</v>
      </c>
      <c r="O837">
        <v>13</v>
      </c>
      <c r="P837" t="s">
        <v>73</v>
      </c>
      <c r="Q837" t="s">
        <v>101</v>
      </c>
      <c r="R837" t="s">
        <v>6664</v>
      </c>
      <c r="S837" s="1">
        <v>45558</v>
      </c>
      <c r="T837" t="s">
        <v>214</v>
      </c>
      <c r="U837" t="s">
        <v>6665</v>
      </c>
      <c r="V837" t="s">
        <v>6666</v>
      </c>
      <c r="W837" t="s">
        <v>6667</v>
      </c>
      <c r="X837">
        <v>1057</v>
      </c>
      <c r="Y837">
        <v>6</v>
      </c>
      <c r="Z837">
        <v>2536.8000000000002</v>
      </c>
      <c r="AA837" t="s">
        <v>6663</v>
      </c>
      <c r="AB837" t="s">
        <v>6663</v>
      </c>
      <c r="AC837">
        <v>11</v>
      </c>
      <c r="AE837" t="s">
        <v>37</v>
      </c>
      <c r="AF837" t="s">
        <v>37</v>
      </c>
      <c r="AG837" t="s">
        <v>6663</v>
      </c>
    </row>
    <row r="838" spans="1:33" x14ac:dyDescent="0.3">
      <c r="A838" t="s">
        <v>107</v>
      </c>
      <c r="B838" t="s">
        <v>357</v>
      </c>
      <c r="C838" t="s">
        <v>80</v>
      </c>
      <c r="D838" t="s">
        <v>109</v>
      </c>
      <c r="E838" t="s">
        <v>66</v>
      </c>
      <c r="F838" t="s">
        <v>6668</v>
      </c>
      <c r="G838" t="s">
        <v>96</v>
      </c>
      <c r="H838" s="1">
        <v>43953</v>
      </c>
      <c r="I838">
        <v>1400</v>
      </c>
      <c r="J838" t="s">
        <v>6669</v>
      </c>
      <c r="K838" t="s">
        <v>1486</v>
      </c>
      <c r="L838" t="s">
        <v>6670</v>
      </c>
      <c r="M838" t="s">
        <v>6671</v>
      </c>
      <c r="N838" t="s">
        <v>57</v>
      </c>
      <c r="O838">
        <v>11</v>
      </c>
      <c r="P838" t="s">
        <v>73</v>
      </c>
      <c r="Q838" t="s">
        <v>74</v>
      </c>
      <c r="R838" t="s">
        <v>6672</v>
      </c>
      <c r="S838" s="1">
        <v>45541</v>
      </c>
      <c r="T838" t="s">
        <v>214</v>
      </c>
      <c r="U838" t="s">
        <v>6673</v>
      </c>
      <c r="V838" t="s">
        <v>6674</v>
      </c>
      <c r="W838" t="s">
        <v>3216</v>
      </c>
      <c r="X838">
        <v>2127</v>
      </c>
      <c r="Y838">
        <v>4</v>
      </c>
      <c r="Z838">
        <v>3403.2000000000003</v>
      </c>
      <c r="AA838" t="s">
        <v>6671</v>
      </c>
      <c r="AB838" t="s">
        <v>6671</v>
      </c>
      <c r="AC838">
        <v>10</v>
      </c>
      <c r="AE838" t="s">
        <v>37</v>
      </c>
      <c r="AF838" t="s">
        <v>37</v>
      </c>
      <c r="AG838" t="s">
        <v>6671</v>
      </c>
    </row>
    <row r="839" spans="1:33" x14ac:dyDescent="0.3">
      <c r="A839" t="s">
        <v>107</v>
      </c>
      <c r="B839" t="s">
        <v>262</v>
      </c>
      <c r="C839" t="s">
        <v>29</v>
      </c>
      <c r="D839" t="s">
        <v>30</v>
      </c>
      <c r="E839" t="s">
        <v>1441</v>
      </c>
      <c r="F839" t="s">
        <v>6675</v>
      </c>
      <c r="G839" t="s">
        <v>96</v>
      </c>
      <c r="H839" s="1">
        <v>44930</v>
      </c>
      <c r="I839">
        <v>950</v>
      </c>
      <c r="J839" t="s">
        <v>6676</v>
      </c>
      <c r="K839" t="s">
        <v>853</v>
      </c>
      <c r="L839" t="s">
        <v>6677</v>
      </c>
      <c r="M839" t="s">
        <v>6678</v>
      </c>
      <c r="N839" t="s">
        <v>72</v>
      </c>
      <c r="O839">
        <v>7</v>
      </c>
      <c r="P839" t="s">
        <v>73</v>
      </c>
      <c r="Q839" t="s">
        <v>58</v>
      </c>
      <c r="R839" t="s">
        <v>6679</v>
      </c>
      <c r="S839" s="1">
        <v>45455</v>
      </c>
      <c r="T839" t="s">
        <v>43</v>
      </c>
      <c r="U839" t="s">
        <v>6680</v>
      </c>
      <c r="V839" t="s">
        <v>6681</v>
      </c>
      <c r="W839" t="s">
        <v>6682</v>
      </c>
      <c r="X839">
        <v>1906</v>
      </c>
      <c r="Y839">
        <v>4</v>
      </c>
      <c r="Z839">
        <v>3049.6000000000004</v>
      </c>
      <c r="AA839" t="s">
        <v>6678</v>
      </c>
      <c r="AB839" t="s">
        <v>6678</v>
      </c>
      <c r="AC839">
        <v>10</v>
      </c>
      <c r="AD839" t="s">
        <v>87</v>
      </c>
      <c r="AF839" t="s">
        <v>87</v>
      </c>
      <c r="AG839" t="s">
        <v>6678</v>
      </c>
    </row>
    <row r="840" spans="1:33" x14ac:dyDescent="0.3">
      <c r="A840" t="s">
        <v>181</v>
      </c>
      <c r="B840" t="s">
        <v>985</v>
      </c>
      <c r="C840" t="s">
        <v>29</v>
      </c>
      <c r="D840" t="s">
        <v>65</v>
      </c>
      <c r="E840" t="s">
        <v>1877</v>
      </c>
      <c r="F840" t="s">
        <v>6683</v>
      </c>
      <c r="G840" t="s">
        <v>33</v>
      </c>
      <c r="H840" s="1">
        <v>45315</v>
      </c>
      <c r="I840">
        <v>1400</v>
      </c>
      <c r="J840" t="s">
        <v>6684</v>
      </c>
      <c r="K840" t="s">
        <v>463</v>
      </c>
      <c r="L840" t="s">
        <v>6685</v>
      </c>
      <c r="M840" t="s">
        <v>6686</v>
      </c>
      <c r="N840" t="s">
        <v>72</v>
      </c>
      <c r="O840">
        <v>13</v>
      </c>
      <c r="P840" t="s">
        <v>73</v>
      </c>
      <c r="Q840" t="s">
        <v>74</v>
      </c>
      <c r="R840" t="s">
        <v>6687</v>
      </c>
      <c r="S840" s="1">
        <v>45380</v>
      </c>
      <c r="T840" t="s">
        <v>258</v>
      </c>
      <c r="U840" t="s">
        <v>6688</v>
      </c>
      <c r="V840" t="s">
        <v>6689</v>
      </c>
      <c r="W840" t="s">
        <v>5893</v>
      </c>
      <c r="X840">
        <v>2044</v>
      </c>
      <c r="Y840">
        <v>2</v>
      </c>
      <c r="Z840">
        <v>1635.2</v>
      </c>
      <c r="AA840" t="s">
        <v>6686</v>
      </c>
      <c r="AB840" t="s">
        <v>6686</v>
      </c>
      <c r="AC840">
        <v>10</v>
      </c>
      <c r="AD840" t="s">
        <v>87</v>
      </c>
      <c r="AF840" t="s">
        <v>87</v>
      </c>
      <c r="AG840" t="s">
        <v>6686</v>
      </c>
    </row>
    <row r="841" spans="1:33" x14ac:dyDescent="0.3">
      <c r="A841" t="s">
        <v>121</v>
      </c>
      <c r="B841" t="s">
        <v>558</v>
      </c>
      <c r="C841" t="s">
        <v>29</v>
      </c>
      <c r="D841" t="s">
        <v>81</v>
      </c>
      <c r="E841" t="s">
        <v>441</v>
      </c>
      <c r="F841" t="s">
        <v>6690</v>
      </c>
      <c r="G841" t="s">
        <v>96</v>
      </c>
      <c r="H841" s="1">
        <v>44066</v>
      </c>
      <c r="I841">
        <v>1400</v>
      </c>
      <c r="J841" t="s">
        <v>6691</v>
      </c>
      <c r="K841" t="s">
        <v>3054</v>
      </c>
      <c r="L841" t="s">
        <v>6692</v>
      </c>
      <c r="M841" t="s">
        <v>6693</v>
      </c>
      <c r="N841" t="s">
        <v>116</v>
      </c>
      <c r="O841">
        <v>6</v>
      </c>
      <c r="P841" t="s">
        <v>73</v>
      </c>
      <c r="Q841" t="s">
        <v>58</v>
      </c>
      <c r="R841" t="s">
        <v>6694</v>
      </c>
      <c r="S841" s="1">
        <v>45471</v>
      </c>
      <c r="T841" t="s">
        <v>43</v>
      </c>
      <c r="U841" t="s">
        <v>6695</v>
      </c>
      <c r="V841" t="s">
        <v>6696</v>
      </c>
      <c r="W841" t="s">
        <v>6002</v>
      </c>
      <c r="X841">
        <v>1302</v>
      </c>
      <c r="Y841">
        <v>5</v>
      </c>
      <c r="Z841">
        <v>2604</v>
      </c>
      <c r="AA841" t="s">
        <v>6693</v>
      </c>
      <c r="AB841" t="s">
        <v>6693</v>
      </c>
      <c r="AC841">
        <v>10</v>
      </c>
      <c r="AD841" t="s">
        <v>87</v>
      </c>
      <c r="AF841" t="s">
        <v>87</v>
      </c>
      <c r="AG841" t="s">
        <v>6693</v>
      </c>
    </row>
    <row r="842" spans="1:33" x14ac:dyDescent="0.3">
      <c r="A842" t="s">
        <v>336</v>
      </c>
      <c r="B842" t="s">
        <v>347</v>
      </c>
      <c r="C842" t="s">
        <v>49</v>
      </c>
      <c r="D842" t="s">
        <v>219</v>
      </c>
      <c r="E842" t="s">
        <v>1225</v>
      </c>
      <c r="F842" t="s">
        <v>6697</v>
      </c>
      <c r="G842" t="s">
        <v>96</v>
      </c>
      <c r="H842" s="1">
        <v>44573</v>
      </c>
      <c r="I842">
        <v>950</v>
      </c>
      <c r="J842" t="s">
        <v>5390</v>
      </c>
      <c r="K842" t="s">
        <v>1359</v>
      </c>
      <c r="L842" t="s">
        <v>6698</v>
      </c>
      <c r="M842" t="s">
        <v>6699</v>
      </c>
      <c r="N842" t="s">
        <v>72</v>
      </c>
      <c r="O842">
        <v>14</v>
      </c>
      <c r="P842" t="s">
        <v>40</v>
      </c>
      <c r="Q842" t="s">
        <v>58</v>
      </c>
      <c r="R842" t="s">
        <v>6700</v>
      </c>
      <c r="S842" s="1">
        <v>45418</v>
      </c>
      <c r="T842" t="s">
        <v>129</v>
      </c>
      <c r="U842" t="s">
        <v>6701</v>
      </c>
      <c r="V842" t="s">
        <v>6702</v>
      </c>
      <c r="W842" t="s">
        <v>6439</v>
      </c>
      <c r="X842">
        <v>2588</v>
      </c>
      <c r="Y842">
        <v>6</v>
      </c>
      <c r="Z842">
        <v>6211.2000000000007</v>
      </c>
      <c r="AA842" t="s">
        <v>6699</v>
      </c>
      <c r="AB842" t="s">
        <v>6699</v>
      </c>
      <c r="AC842">
        <v>10</v>
      </c>
      <c r="AE842" t="s">
        <v>37</v>
      </c>
      <c r="AF842" t="s">
        <v>37</v>
      </c>
      <c r="AG842" t="s">
        <v>6699</v>
      </c>
    </row>
    <row r="843" spans="1:33" x14ac:dyDescent="0.3">
      <c r="A843" t="s">
        <v>133</v>
      </c>
      <c r="B843" t="s">
        <v>920</v>
      </c>
      <c r="C843" t="s">
        <v>49</v>
      </c>
      <c r="D843" t="s">
        <v>206</v>
      </c>
      <c r="E843" t="s">
        <v>431</v>
      </c>
      <c r="F843" t="s">
        <v>6703</v>
      </c>
      <c r="G843" t="s">
        <v>96</v>
      </c>
      <c r="H843" s="1">
        <v>44760</v>
      </c>
      <c r="I843">
        <v>800</v>
      </c>
      <c r="J843" t="s">
        <v>6704</v>
      </c>
      <c r="K843" t="s">
        <v>454</v>
      </c>
      <c r="L843" t="s">
        <v>6705</v>
      </c>
      <c r="M843" t="s">
        <v>6706</v>
      </c>
      <c r="N843" t="s">
        <v>72</v>
      </c>
      <c r="O843">
        <v>16</v>
      </c>
      <c r="P843" t="s">
        <v>40</v>
      </c>
      <c r="Q843" t="s">
        <v>101</v>
      </c>
      <c r="R843" t="s">
        <v>6707</v>
      </c>
      <c r="S843" s="1">
        <v>45470</v>
      </c>
      <c r="T843" t="s">
        <v>43</v>
      </c>
      <c r="U843" t="s">
        <v>6708</v>
      </c>
      <c r="V843" t="s">
        <v>6709</v>
      </c>
      <c r="W843" t="s">
        <v>3193</v>
      </c>
      <c r="X843">
        <v>1385</v>
      </c>
      <c r="Y843">
        <v>5</v>
      </c>
      <c r="Z843">
        <v>2770</v>
      </c>
      <c r="AA843" t="s">
        <v>6706</v>
      </c>
      <c r="AB843" t="s">
        <v>6706</v>
      </c>
      <c r="AC843">
        <v>10</v>
      </c>
      <c r="AD843" t="s">
        <v>87</v>
      </c>
      <c r="AF843" t="s">
        <v>87</v>
      </c>
      <c r="AG843" t="s">
        <v>6706</v>
      </c>
    </row>
    <row r="844" spans="1:33" x14ac:dyDescent="0.3">
      <c r="A844" t="s">
        <v>121</v>
      </c>
      <c r="B844" t="s">
        <v>500</v>
      </c>
      <c r="C844" t="s">
        <v>80</v>
      </c>
      <c r="D844" t="s">
        <v>677</v>
      </c>
      <c r="E844" t="s">
        <v>2486</v>
      </c>
      <c r="F844" t="s">
        <v>6710</v>
      </c>
      <c r="G844" t="s">
        <v>96</v>
      </c>
      <c r="H844" s="1">
        <v>44135</v>
      </c>
      <c r="I844">
        <v>1000</v>
      </c>
      <c r="J844" t="s">
        <v>6711</v>
      </c>
      <c r="K844" t="s">
        <v>787</v>
      </c>
      <c r="L844" t="s">
        <v>6712</v>
      </c>
      <c r="M844" t="s">
        <v>6713</v>
      </c>
      <c r="N844" t="s">
        <v>72</v>
      </c>
      <c r="O844">
        <v>4</v>
      </c>
      <c r="P844" t="s">
        <v>40</v>
      </c>
      <c r="Q844" t="s">
        <v>74</v>
      </c>
      <c r="R844" t="s">
        <v>6714</v>
      </c>
      <c r="S844" s="1">
        <v>45543</v>
      </c>
      <c r="T844" t="s">
        <v>214</v>
      </c>
      <c r="U844" t="s">
        <v>6715</v>
      </c>
      <c r="V844" t="s">
        <v>6716</v>
      </c>
      <c r="W844" t="s">
        <v>1649</v>
      </c>
      <c r="X844">
        <v>1901</v>
      </c>
      <c r="Y844">
        <v>7</v>
      </c>
      <c r="Z844">
        <v>5322.8</v>
      </c>
      <c r="AA844" t="s">
        <v>6713</v>
      </c>
      <c r="AB844" t="s">
        <v>6713</v>
      </c>
      <c r="AC844">
        <v>10</v>
      </c>
      <c r="AD844" t="s">
        <v>87</v>
      </c>
      <c r="AF844" t="s">
        <v>87</v>
      </c>
      <c r="AG844" t="s">
        <v>6713</v>
      </c>
    </row>
    <row r="845" spans="1:33" x14ac:dyDescent="0.3">
      <c r="A845" t="s">
        <v>27</v>
      </c>
      <c r="B845" t="s">
        <v>325</v>
      </c>
      <c r="C845" t="s">
        <v>49</v>
      </c>
      <c r="D845" t="s">
        <v>677</v>
      </c>
      <c r="E845" t="s">
        <v>632</v>
      </c>
      <c r="F845" t="s">
        <v>6717</v>
      </c>
      <c r="G845" t="s">
        <v>33</v>
      </c>
      <c r="H845" s="1">
        <v>45391</v>
      </c>
      <c r="I845">
        <v>1200</v>
      </c>
      <c r="J845" t="s">
        <v>6718</v>
      </c>
      <c r="K845" t="s">
        <v>835</v>
      </c>
      <c r="L845" t="s">
        <v>6719</v>
      </c>
      <c r="M845" t="s">
        <v>6720</v>
      </c>
      <c r="N845" t="s">
        <v>72</v>
      </c>
      <c r="O845">
        <v>5</v>
      </c>
      <c r="P845" t="s">
        <v>73</v>
      </c>
      <c r="Q845" t="s">
        <v>41</v>
      </c>
      <c r="R845" t="s">
        <v>6721</v>
      </c>
      <c r="S845" s="1">
        <v>45499</v>
      </c>
      <c r="T845" t="s">
        <v>103</v>
      </c>
      <c r="U845" t="s">
        <v>6722</v>
      </c>
      <c r="V845" t="s">
        <v>6723</v>
      </c>
      <c r="W845" t="s">
        <v>6724</v>
      </c>
      <c r="X845">
        <v>2057</v>
      </c>
      <c r="Y845">
        <v>6</v>
      </c>
      <c r="Z845">
        <v>4936.8</v>
      </c>
      <c r="AA845" t="s">
        <v>6720</v>
      </c>
      <c r="AB845" t="s">
        <v>6720</v>
      </c>
      <c r="AC845">
        <v>10</v>
      </c>
      <c r="AD845" t="s">
        <v>87</v>
      </c>
      <c r="AF845" t="s">
        <v>87</v>
      </c>
      <c r="AG845" t="s">
        <v>6720</v>
      </c>
    </row>
    <row r="846" spans="1:33" x14ac:dyDescent="0.3">
      <c r="A846" t="s">
        <v>107</v>
      </c>
      <c r="B846" t="s">
        <v>558</v>
      </c>
      <c r="C846" t="s">
        <v>49</v>
      </c>
      <c r="D846" t="s">
        <v>81</v>
      </c>
      <c r="E846" t="s">
        <v>2215</v>
      </c>
      <c r="F846" t="s">
        <v>6725</v>
      </c>
      <c r="G846" t="s">
        <v>33</v>
      </c>
      <c r="H846" s="1">
        <v>44285</v>
      </c>
      <c r="I846">
        <v>1000</v>
      </c>
      <c r="J846" t="s">
        <v>6726</v>
      </c>
      <c r="K846" t="s">
        <v>361</v>
      </c>
      <c r="L846" t="s">
        <v>6727</v>
      </c>
      <c r="M846" t="s">
        <v>6728</v>
      </c>
      <c r="N846" t="s">
        <v>39</v>
      </c>
      <c r="O846">
        <v>12</v>
      </c>
      <c r="P846" t="s">
        <v>40</v>
      </c>
      <c r="Q846" t="s">
        <v>101</v>
      </c>
      <c r="R846" t="s">
        <v>6729</v>
      </c>
      <c r="S846" s="1">
        <v>45616</v>
      </c>
      <c r="T846" t="s">
        <v>165</v>
      </c>
      <c r="U846" t="s">
        <v>6730</v>
      </c>
      <c r="V846" t="s">
        <v>6731</v>
      </c>
      <c r="W846" t="s">
        <v>6732</v>
      </c>
      <c r="X846">
        <v>2945</v>
      </c>
      <c r="Y846">
        <v>4</v>
      </c>
      <c r="Z846">
        <v>4712</v>
      </c>
      <c r="AA846" t="s">
        <v>6728</v>
      </c>
      <c r="AB846" t="s">
        <v>6728</v>
      </c>
      <c r="AC846">
        <v>10</v>
      </c>
      <c r="AE846" t="s">
        <v>37</v>
      </c>
      <c r="AF846" t="s">
        <v>37</v>
      </c>
      <c r="AG846" t="s">
        <v>6728</v>
      </c>
    </row>
    <row r="847" spans="1:33" x14ac:dyDescent="0.3">
      <c r="A847" t="s">
        <v>27</v>
      </c>
      <c r="B847" t="s">
        <v>169</v>
      </c>
      <c r="C847" t="s">
        <v>49</v>
      </c>
      <c r="D847" t="s">
        <v>146</v>
      </c>
      <c r="E847" t="s">
        <v>1693</v>
      </c>
      <c r="F847" t="s">
        <v>6733</v>
      </c>
      <c r="G847" t="s">
        <v>33</v>
      </c>
      <c r="H847" s="1">
        <v>44654</v>
      </c>
      <c r="I847">
        <v>1000</v>
      </c>
      <c r="J847" t="s">
        <v>6734</v>
      </c>
      <c r="K847" t="s">
        <v>35</v>
      </c>
      <c r="L847" t="s">
        <v>6735</v>
      </c>
      <c r="M847" t="s">
        <v>6736</v>
      </c>
      <c r="N847" t="s">
        <v>39</v>
      </c>
      <c r="O847">
        <v>18</v>
      </c>
      <c r="P847" t="s">
        <v>40</v>
      </c>
      <c r="Q847" t="s">
        <v>58</v>
      </c>
      <c r="R847" t="s">
        <v>6737</v>
      </c>
      <c r="S847" s="1">
        <v>45303</v>
      </c>
      <c r="T847" t="s">
        <v>141</v>
      </c>
      <c r="U847" t="s">
        <v>6738</v>
      </c>
      <c r="V847" t="s">
        <v>6739</v>
      </c>
      <c r="W847" t="s">
        <v>460</v>
      </c>
      <c r="X847">
        <v>1778</v>
      </c>
      <c r="Y847">
        <v>3</v>
      </c>
      <c r="Z847">
        <v>2133.6</v>
      </c>
      <c r="AA847" t="s">
        <v>6736</v>
      </c>
      <c r="AB847" t="s">
        <v>6736</v>
      </c>
      <c r="AC847">
        <v>10</v>
      </c>
      <c r="AD847" t="s">
        <v>87</v>
      </c>
      <c r="AF847" t="s">
        <v>87</v>
      </c>
      <c r="AG847" t="s">
        <v>6736</v>
      </c>
    </row>
    <row r="848" spans="1:33" x14ac:dyDescent="0.3">
      <c r="A848" t="s">
        <v>181</v>
      </c>
      <c r="B848" t="s">
        <v>347</v>
      </c>
      <c r="C848" t="s">
        <v>80</v>
      </c>
      <c r="D848" t="s">
        <v>109</v>
      </c>
      <c r="E848" t="s">
        <v>1441</v>
      </c>
      <c r="F848" t="s">
        <v>6740</v>
      </c>
      <c r="G848" t="s">
        <v>33</v>
      </c>
      <c r="H848" s="1">
        <v>45119</v>
      </c>
      <c r="I848">
        <v>1400</v>
      </c>
      <c r="J848" t="s">
        <v>6741</v>
      </c>
      <c r="K848" t="s">
        <v>978</v>
      </c>
      <c r="L848" t="s">
        <v>6742</v>
      </c>
      <c r="M848" t="s">
        <v>6743</v>
      </c>
      <c r="N848" t="s">
        <v>57</v>
      </c>
      <c r="O848">
        <v>17</v>
      </c>
      <c r="P848" t="s">
        <v>40</v>
      </c>
      <c r="Q848" t="s">
        <v>101</v>
      </c>
      <c r="R848" t="s">
        <v>6744</v>
      </c>
      <c r="S848" s="1">
        <v>45500</v>
      </c>
      <c r="T848" t="s">
        <v>103</v>
      </c>
      <c r="U848" t="s">
        <v>6745</v>
      </c>
      <c r="V848" t="s">
        <v>6746</v>
      </c>
      <c r="W848" t="s">
        <v>2317</v>
      </c>
      <c r="X848">
        <v>2391</v>
      </c>
      <c r="Y848">
        <v>3</v>
      </c>
      <c r="Z848">
        <v>2869.2000000000003</v>
      </c>
      <c r="AA848" t="s">
        <v>6743</v>
      </c>
      <c r="AB848" t="s">
        <v>6743</v>
      </c>
      <c r="AC848">
        <v>10</v>
      </c>
      <c r="AE848" t="s">
        <v>37</v>
      </c>
      <c r="AF848" t="s">
        <v>37</v>
      </c>
      <c r="AG848" t="s">
        <v>6743</v>
      </c>
    </row>
    <row r="849" spans="1:33" x14ac:dyDescent="0.3">
      <c r="A849" t="s">
        <v>336</v>
      </c>
      <c r="B849" t="s">
        <v>558</v>
      </c>
      <c r="C849" t="s">
        <v>29</v>
      </c>
      <c r="D849" t="s">
        <v>146</v>
      </c>
      <c r="E849" t="s">
        <v>283</v>
      </c>
      <c r="F849" t="s">
        <v>6747</v>
      </c>
      <c r="G849" t="s">
        <v>96</v>
      </c>
      <c r="H849" s="1">
        <v>44780</v>
      </c>
      <c r="I849">
        <v>950</v>
      </c>
      <c r="J849" t="s">
        <v>6748</v>
      </c>
      <c r="K849" t="s">
        <v>1749</v>
      </c>
      <c r="L849" t="s">
        <v>6749</v>
      </c>
      <c r="M849" t="s">
        <v>6750</v>
      </c>
      <c r="N849" t="s">
        <v>39</v>
      </c>
      <c r="O849">
        <v>17</v>
      </c>
      <c r="P849" t="s">
        <v>73</v>
      </c>
      <c r="Q849" t="s">
        <v>41</v>
      </c>
      <c r="R849" t="s">
        <v>6751</v>
      </c>
      <c r="S849" s="1">
        <v>45442</v>
      </c>
      <c r="T849" t="s">
        <v>129</v>
      </c>
      <c r="U849" t="s">
        <v>6752</v>
      </c>
      <c r="V849" t="s">
        <v>6753</v>
      </c>
      <c r="W849" t="s">
        <v>4817</v>
      </c>
      <c r="X849">
        <v>1320</v>
      </c>
      <c r="Y849">
        <v>4</v>
      </c>
      <c r="Z849">
        <v>2112</v>
      </c>
      <c r="AA849" t="s">
        <v>6750</v>
      </c>
      <c r="AB849" t="s">
        <v>6750</v>
      </c>
      <c r="AC849">
        <v>10</v>
      </c>
      <c r="AE849" t="s">
        <v>37</v>
      </c>
      <c r="AF849" t="s">
        <v>37</v>
      </c>
      <c r="AG849" t="s">
        <v>6750</v>
      </c>
    </row>
    <row r="850" spans="1:33" x14ac:dyDescent="0.3">
      <c r="A850" t="s">
        <v>93</v>
      </c>
      <c r="B850" t="s">
        <v>380</v>
      </c>
      <c r="C850" t="s">
        <v>49</v>
      </c>
      <c r="D850" t="s">
        <v>206</v>
      </c>
      <c r="E850" t="s">
        <v>471</v>
      </c>
      <c r="F850" t="s">
        <v>6754</v>
      </c>
      <c r="G850" t="s">
        <v>33</v>
      </c>
      <c r="H850" s="1">
        <v>44281</v>
      </c>
      <c r="I850">
        <v>1000</v>
      </c>
      <c r="J850" t="s">
        <v>6755</v>
      </c>
      <c r="K850" t="s">
        <v>125</v>
      </c>
      <c r="L850" t="s">
        <v>6756</v>
      </c>
      <c r="M850" t="s">
        <v>6757</v>
      </c>
      <c r="N850" t="s">
        <v>116</v>
      </c>
      <c r="O850">
        <v>12</v>
      </c>
      <c r="P850" t="s">
        <v>40</v>
      </c>
      <c r="Q850" t="s">
        <v>58</v>
      </c>
      <c r="R850" t="s">
        <v>6758</v>
      </c>
      <c r="S850" s="1">
        <v>45490</v>
      </c>
      <c r="T850" t="s">
        <v>103</v>
      </c>
      <c r="U850" t="s">
        <v>6759</v>
      </c>
      <c r="V850" t="s">
        <v>6760</v>
      </c>
      <c r="W850" t="s">
        <v>4245</v>
      </c>
      <c r="X850">
        <v>2484</v>
      </c>
      <c r="Y850">
        <v>7</v>
      </c>
      <c r="Z850">
        <v>6955.2000000000007</v>
      </c>
      <c r="AA850" t="s">
        <v>6757</v>
      </c>
      <c r="AB850" t="s">
        <v>6757</v>
      </c>
      <c r="AC850">
        <v>10</v>
      </c>
      <c r="AD850" t="s">
        <v>87</v>
      </c>
      <c r="AF850" t="s">
        <v>87</v>
      </c>
      <c r="AG850" t="s">
        <v>6757</v>
      </c>
    </row>
    <row r="851" spans="1:33" x14ac:dyDescent="0.3">
      <c r="A851" t="s">
        <v>133</v>
      </c>
      <c r="B851" t="s">
        <v>500</v>
      </c>
      <c r="C851" t="s">
        <v>80</v>
      </c>
      <c r="D851" t="s">
        <v>30</v>
      </c>
      <c r="E851" t="s">
        <v>3439</v>
      </c>
      <c r="F851" t="s">
        <v>6761</v>
      </c>
      <c r="G851" t="s">
        <v>33</v>
      </c>
      <c r="H851" s="1">
        <v>44243</v>
      </c>
      <c r="I851">
        <v>1200</v>
      </c>
      <c r="J851" t="s">
        <v>6762</v>
      </c>
      <c r="K851" t="s">
        <v>2433</v>
      </c>
      <c r="L851" t="s">
        <v>6763</v>
      </c>
      <c r="M851" t="s">
        <v>6764</v>
      </c>
      <c r="N851" t="s">
        <v>39</v>
      </c>
      <c r="O851">
        <v>14</v>
      </c>
      <c r="P851" t="s">
        <v>40</v>
      </c>
      <c r="Q851" t="s">
        <v>74</v>
      </c>
      <c r="R851" t="s">
        <v>6765</v>
      </c>
      <c r="S851" s="1">
        <v>45548</v>
      </c>
      <c r="T851" t="s">
        <v>214</v>
      </c>
      <c r="U851" t="s">
        <v>6766</v>
      </c>
      <c r="V851" t="s">
        <v>6767</v>
      </c>
      <c r="W851" t="s">
        <v>6768</v>
      </c>
      <c r="X851">
        <v>1117</v>
      </c>
      <c r="Y851">
        <v>2</v>
      </c>
      <c r="Z851">
        <v>893.6</v>
      </c>
      <c r="AA851" t="s">
        <v>6764</v>
      </c>
      <c r="AB851" t="s">
        <v>6764</v>
      </c>
      <c r="AC851">
        <v>10</v>
      </c>
      <c r="AE851" t="s">
        <v>37</v>
      </c>
      <c r="AF851" t="s">
        <v>37</v>
      </c>
      <c r="AG851" t="s">
        <v>6764</v>
      </c>
    </row>
    <row r="852" spans="1:33" x14ac:dyDescent="0.3">
      <c r="A852" t="s">
        <v>121</v>
      </c>
      <c r="B852" t="s">
        <v>169</v>
      </c>
      <c r="C852" t="s">
        <v>80</v>
      </c>
      <c r="D852" t="s">
        <v>50</v>
      </c>
      <c r="E852" t="s">
        <v>314</v>
      </c>
      <c r="F852" t="s">
        <v>6769</v>
      </c>
      <c r="G852" t="s">
        <v>96</v>
      </c>
      <c r="H852" s="1">
        <v>44597</v>
      </c>
      <c r="I852">
        <v>1200</v>
      </c>
      <c r="J852" t="s">
        <v>6770</v>
      </c>
      <c r="K852" t="s">
        <v>897</v>
      </c>
      <c r="L852" t="s">
        <v>6771</v>
      </c>
      <c r="M852" t="s">
        <v>6772</v>
      </c>
      <c r="N852" t="s">
        <v>72</v>
      </c>
      <c r="O852">
        <v>20</v>
      </c>
      <c r="P852" t="s">
        <v>73</v>
      </c>
      <c r="Q852" t="s">
        <v>41</v>
      </c>
      <c r="R852" t="s">
        <v>772</v>
      </c>
      <c r="S852" s="1">
        <v>45314</v>
      </c>
      <c r="T852" t="s">
        <v>141</v>
      </c>
      <c r="U852" t="s">
        <v>6773</v>
      </c>
      <c r="V852" t="s">
        <v>6774</v>
      </c>
      <c r="W852" t="s">
        <v>1022</v>
      </c>
      <c r="X852">
        <v>1964</v>
      </c>
      <c r="Y852">
        <v>2</v>
      </c>
      <c r="Z852">
        <v>1571.2</v>
      </c>
      <c r="AA852" t="s">
        <v>6772</v>
      </c>
      <c r="AB852" t="s">
        <v>6772</v>
      </c>
      <c r="AC852">
        <v>10</v>
      </c>
      <c r="AE852" t="s">
        <v>37</v>
      </c>
      <c r="AF852" t="s">
        <v>37</v>
      </c>
      <c r="AG852" t="s">
        <v>6772</v>
      </c>
    </row>
    <row r="853" spans="1:33" x14ac:dyDescent="0.3">
      <c r="A853" t="s">
        <v>107</v>
      </c>
      <c r="B853" t="s">
        <v>411</v>
      </c>
      <c r="C853" t="s">
        <v>29</v>
      </c>
      <c r="D853" t="s">
        <v>50</v>
      </c>
      <c r="E853" t="s">
        <v>713</v>
      </c>
      <c r="F853" t="s">
        <v>6775</v>
      </c>
      <c r="G853" t="s">
        <v>33</v>
      </c>
      <c r="H853" s="1">
        <v>43991</v>
      </c>
      <c r="I853">
        <v>950</v>
      </c>
      <c r="J853" t="s">
        <v>6776</v>
      </c>
      <c r="K853" t="s">
        <v>653</v>
      </c>
      <c r="L853" t="s">
        <v>6777</v>
      </c>
      <c r="M853" t="s">
        <v>6778</v>
      </c>
      <c r="N853" t="s">
        <v>116</v>
      </c>
      <c r="O853">
        <v>3</v>
      </c>
      <c r="P853" t="s">
        <v>73</v>
      </c>
      <c r="Q853" t="s">
        <v>41</v>
      </c>
      <c r="R853" t="s">
        <v>6779</v>
      </c>
      <c r="S853" s="1">
        <v>45433</v>
      </c>
      <c r="T853" t="s">
        <v>129</v>
      </c>
      <c r="U853" t="s">
        <v>3504</v>
      </c>
      <c r="V853" t="s">
        <v>6780</v>
      </c>
      <c r="W853" t="s">
        <v>6781</v>
      </c>
      <c r="X853">
        <v>1791</v>
      </c>
      <c r="Y853">
        <v>8</v>
      </c>
      <c r="Z853">
        <v>5731.2000000000007</v>
      </c>
      <c r="AA853" t="s">
        <v>6778</v>
      </c>
      <c r="AB853" t="s">
        <v>6778</v>
      </c>
      <c r="AC853">
        <v>10</v>
      </c>
      <c r="AE853" t="s">
        <v>37</v>
      </c>
      <c r="AF853" t="s">
        <v>37</v>
      </c>
      <c r="AG853" t="s">
        <v>6778</v>
      </c>
    </row>
    <row r="854" spans="1:33" x14ac:dyDescent="0.3">
      <c r="A854" t="s">
        <v>133</v>
      </c>
      <c r="B854" t="s">
        <v>240</v>
      </c>
      <c r="C854" t="s">
        <v>80</v>
      </c>
      <c r="D854" t="s">
        <v>241</v>
      </c>
      <c r="E854" t="s">
        <v>1049</v>
      </c>
      <c r="F854" t="s">
        <v>6782</v>
      </c>
      <c r="G854" t="s">
        <v>33</v>
      </c>
      <c r="H854" s="1">
        <v>45233</v>
      </c>
      <c r="I854">
        <v>1000</v>
      </c>
      <c r="J854" t="s">
        <v>6783</v>
      </c>
      <c r="K854" t="s">
        <v>2083</v>
      </c>
      <c r="L854" t="s">
        <v>6784</v>
      </c>
      <c r="M854" t="s">
        <v>6785</v>
      </c>
      <c r="N854" t="s">
        <v>57</v>
      </c>
      <c r="O854">
        <v>20</v>
      </c>
      <c r="P854" t="s">
        <v>73</v>
      </c>
      <c r="Q854" t="s">
        <v>58</v>
      </c>
      <c r="R854" t="s">
        <v>6786</v>
      </c>
      <c r="S854" s="1">
        <v>45527</v>
      </c>
      <c r="T854" t="s">
        <v>201</v>
      </c>
      <c r="U854" t="s">
        <v>6787</v>
      </c>
      <c r="V854" t="s">
        <v>6788</v>
      </c>
      <c r="W854" t="s">
        <v>6789</v>
      </c>
      <c r="X854">
        <v>1171</v>
      </c>
      <c r="Y854">
        <v>7</v>
      </c>
      <c r="Z854">
        <v>3278.8</v>
      </c>
      <c r="AA854" t="s">
        <v>6785</v>
      </c>
      <c r="AB854" t="s">
        <v>6785</v>
      </c>
      <c r="AC854">
        <v>10</v>
      </c>
      <c r="AD854" t="s">
        <v>87</v>
      </c>
      <c r="AF854" t="s">
        <v>87</v>
      </c>
      <c r="AG854" t="s">
        <v>6785</v>
      </c>
    </row>
    <row r="855" spans="1:33" x14ac:dyDescent="0.3">
      <c r="A855" t="s">
        <v>27</v>
      </c>
      <c r="B855" t="s">
        <v>500</v>
      </c>
      <c r="C855" t="s">
        <v>29</v>
      </c>
      <c r="D855" t="s">
        <v>219</v>
      </c>
      <c r="E855" t="s">
        <v>51</v>
      </c>
      <c r="F855" t="s">
        <v>6790</v>
      </c>
      <c r="G855" t="s">
        <v>33</v>
      </c>
      <c r="H855" s="1">
        <v>44602</v>
      </c>
      <c r="I855">
        <v>1300</v>
      </c>
      <c r="J855" t="s">
        <v>6791</v>
      </c>
      <c r="K855" t="s">
        <v>861</v>
      </c>
      <c r="L855" t="s">
        <v>6792</v>
      </c>
      <c r="M855" t="s">
        <v>6793</v>
      </c>
      <c r="N855" t="s">
        <v>72</v>
      </c>
      <c r="O855">
        <v>6</v>
      </c>
      <c r="P855" t="s">
        <v>73</v>
      </c>
      <c r="Q855" t="s">
        <v>101</v>
      </c>
      <c r="R855" t="s">
        <v>6794</v>
      </c>
      <c r="S855" s="1">
        <v>45373</v>
      </c>
      <c r="T855" t="s">
        <v>258</v>
      </c>
      <c r="U855" t="s">
        <v>6795</v>
      </c>
      <c r="V855" t="s">
        <v>6796</v>
      </c>
      <c r="W855" t="s">
        <v>3728</v>
      </c>
      <c r="X855">
        <v>2714</v>
      </c>
      <c r="Y855">
        <v>4</v>
      </c>
      <c r="Z855">
        <v>4342.4000000000015</v>
      </c>
      <c r="AA855" t="s">
        <v>6793</v>
      </c>
      <c r="AB855" t="s">
        <v>6793</v>
      </c>
      <c r="AC855">
        <v>11</v>
      </c>
      <c r="AE855" t="s">
        <v>37</v>
      </c>
      <c r="AF855" t="s">
        <v>37</v>
      </c>
      <c r="AG855" t="s">
        <v>6793</v>
      </c>
    </row>
    <row r="856" spans="1:33" x14ac:dyDescent="0.3">
      <c r="A856" t="s">
        <v>93</v>
      </c>
      <c r="B856" t="s">
        <v>325</v>
      </c>
      <c r="C856" t="s">
        <v>80</v>
      </c>
      <c r="D856" t="s">
        <v>677</v>
      </c>
      <c r="E856" t="s">
        <v>703</v>
      </c>
      <c r="F856" t="s">
        <v>6797</v>
      </c>
      <c r="G856" t="s">
        <v>33</v>
      </c>
      <c r="H856" s="1">
        <v>43929</v>
      </c>
      <c r="I856">
        <v>1300</v>
      </c>
      <c r="J856" t="s">
        <v>6798</v>
      </c>
      <c r="K856" t="s">
        <v>524</v>
      </c>
      <c r="L856" t="s">
        <v>6799</v>
      </c>
      <c r="M856" t="s">
        <v>6800</v>
      </c>
      <c r="N856" t="s">
        <v>116</v>
      </c>
      <c r="O856">
        <v>11</v>
      </c>
      <c r="P856" t="s">
        <v>73</v>
      </c>
      <c r="Q856" t="s">
        <v>101</v>
      </c>
      <c r="R856" t="s">
        <v>6801</v>
      </c>
      <c r="S856" s="1">
        <v>45584</v>
      </c>
      <c r="T856" t="s">
        <v>177</v>
      </c>
      <c r="U856" t="s">
        <v>6802</v>
      </c>
      <c r="V856" t="s">
        <v>6803</v>
      </c>
      <c r="W856" t="s">
        <v>261</v>
      </c>
      <c r="X856">
        <v>2913</v>
      </c>
      <c r="Y856">
        <v>1</v>
      </c>
      <c r="Z856">
        <v>1165.2</v>
      </c>
      <c r="AA856" t="s">
        <v>6800</v>
      </c>
      <c r="AB856" t="s">
        <v>6800</v>
      </c>
      <c r="AC856">
        <v>10</v>
      </c>
      <c r="AE856" t="s">
        <v>37</v>
      </c>
      <c r="AF856" t="s">
        <v>37</v>
      </c>
      <c r="AG856" t="s">
        <v>6800</v>
      </c>
    </row>
    <row r="857" spans="1:33" x14ac:dyDescent="0.3">
      <c r="A857" t="s">
        <v>47</v>
      </c>
      <c r="B857" t="s">
        <v>380</v>
      </c>
      <c r="C857" t="s">
        <v>80</v>
      </c>
      <c r="D857" t="s">
        <v>219</v>
      </c>
      <c r="E857" t="s">
        <v>170</v>
      </c>
      <c r="F857" t="s">
        <v>6804</v>
      </c>
      <c r="G857" t="s">
        <v>33</v>
      </c>
      <c r="H857" s="1">
        <v>44475</v>
      </c>
      <c r="I857">
        <v>1300</v>
      </c>
      <c r="J857" t="s">
        <v>6805</v>
      </c>
      <c r="K857" t="s">
        <v>1846</v>
      </c>
      <c r="L857" t="s">
        <v>6806</v>
      </c>
      <c r="M857" t="s">
        <v>6807</v>
      </c>
      <c r="N857" t="s">
        <v>116</v>
      </c>
      <c r="O857">
        <v>14</v>
      </c>
      <c r="P857" t="s">
        <v>73</v>
      </c>
      <c r="Q857" t="s">
        <v>101</v>
      </c>
      <c r="R857" t="s">
        <v>6808</v>
      </c>
      <c r="S857" s="1">
        <v>45472</v>
      </c>
      <c r="T857" t="s">
        <v>43</v>
      </c>
      <c r="U857" t="s">
        <v>6809</v>
      </c>
      <c r="V857" t="s">
        <v>6810</v>
      </c>
      <c r="W857" t="s">
        <v>3269</v>
      </c>
      <c r="X857">
        <v>1339</v>
      </c>
      <c r="Y857">
        <v>4</v>
      </c>
      <c r="Z857">
        <v>2142.4</v>
      </c>
      <c r="AA857" t="s">
        <v>6807</v>
      </c>
      <c r="AB857" t="s">
        <v>6807</v>
      </c>
      <c r="AC857">
        <v>10</v>
      </c>
      <c r="AE857" t="s">
        <v>37</v>
      </c>
      <c r="AF857" t="s">
        <v>37</v>
      </c>
      <c r="AG857" t="s">
        <v>6807</v>
      </c>
    </row>
    <row r="858" spans="1:33" x14ac:dyDescent="0.3">
      <c r="A858" t="s">
        <v>47</v>
      </c>
      <c r="B858" t="s">
        <v>803</v>
      </c>
      <c r="C858" t="s">
        <v>80</v>
      </c>
      <c r="D858" t="s">
        <v>50</v>
      </c>
      <c r="E858" t="s">
        <v>1474</v>
      </c>
      <c r="F858" t="s">
        <v>6811</v>
      </c>
      <c r="G858" t="s">
        <v>96</v>
      </c>
      <c r="H858" s="1">
        <v>44161</v>
      </c>
      <c r="I858">
        <v>1400</v>
      </c>
      <c r="J858" t="s">
        <v>6812</v>
      </c>
      <c r="K858" t="s">
        <v>210</v>
      </c>
      <c r="L858" t="s">
        <v>6813</v>
      </c>
      <c r="M858" t="s">
        <v>6814</v>
      </c>
      <c r="N858" t="s">
        <v>57</v>
      </c>
      <c r="O858">
        <v>6</v>
      </c>
      <c r="P858" t="s">
        <v>40</v>
      </c>
      <c r="Q858" t="s">
        <v>101</v>
      </c>
      <c r="R858" t="s">
        <v>6815</v>
      </c>
      <c r="S858" s="1">
        <v>45418</v>
      </c>
      <c r="T858" t="s">
        <v>129</v>
      </c>
      <c r="U858" t="s">
        <v>6816</v>
      </c>
      <c r="V858" t="s">
        <v>6817</v>
      </c>
      <c r="W858" t="s">
        <v>1965</v>
      </c>
      <c r="X858">
        <v>1055</v>
      </c>
      <c r="Y858">
        <v>6</v>
      </c>
      <c r="Z858">
        <v>2532</v>
      </c>
      <c r="AA858" t="s">
        <v>6814</v>
      </c>
      <c r="AB858" t="s">
        <v>6814</v>
      </c>
      <c r="AC858">
        <v>10</v>
      </c>
      <c r="AE858" t="s">
        <v>37</v>
      </c>
      <c r="AF858" t="s">
        <v>37</v>
      </c>
      <c r="AG858" t="s">
        <v>6814</v>
      </c>
    </row>
    <row r="859" spans="1:33" x14ac:dyDescent="0.3">
      <c r="A859" t="s">
        <v>27</v>
      </c>
      <c r="B859" t="s">
        <v>450</v>
      </c>
      <c r="C859" t="s">
        <v>29</v>
      </c>
      <c r="D859" t="s">
        <v>370</v>
      </c>
      <c r="E859" t="s">
        <v>1474</v>
      </c>
      <c r="F859" t="s">
        <v>6818</v>
      </c>
      <c r="G859" t="s">
        <v>96</v>
      </c>
      <c r="H859" s="1">
        <v>44286</v>
      </c>
      <c r="I859">
        <v>800</v>
      </c>
      <c r="J859" t="s">
        <v>6819</v>
      </c>
      <c r="K859" t="s">
        <v>1418</v>
      </c>
      <c r="L859" t="s">
        <v>6820</v>
      </c>
      <c r="M859" t="s">
        <v>6821</v>
      </c>
      <c r="N859" t="s">
        <v>57</v>
      </c>
      <c r="O859">
        <v>5</v>
      </c>
      <c r="P859" t="s">
        <v>40</v>
      </c>
      <c r="Q859" t="s">
        <v>58</v>
      </c>
      <c r="R859" t="s">
        <v>6822</v>
      </c>
      <c r="S859" s="1">
        <v>45346</v>
      </c>
      <c r="T859" t="s">
        <v>321</v>
      </c>
      <c r="U859" t="s">
        <v>6823</v>
      </c>
      <c r="V859" t="s">
        <v>6824</v>
      </c>
      <c r="W859" t="s">
        <v>667</v>
      </c>
      <c r="X859">
        <v>1509</v>
      </c>
      <c r="Y859">
        <v>8</v>
      </c>
      <c r="Z859">
        <v>4828.8</v>
      </c>
      <c r="AA859" t="s">
        <v>6821</v>
      </c>
      <c r="AB859" t="s">
        <v>6821</v>
      </c>
      <c r="AC859">
        <v>11</v>
      </c>
      <c r="AE859" t="s">
        <v>37</v>
      </c>
      <c r="AF859" t="s">
        <v>37</v>
      </c>
      <c r="AG859" t="s">
        <v>6821</v>
      </c>
    </row>
    <row r="860" spans="1:33" x14ac:dyDescent="0.3">
      <c r="A860" t="s">
        <v>93</v>
      </c>
      <c r="B860" t="s">
        <v>28</v>
      </c>
      <c r="C860" t="s">
        <v>49</v>
      </c>
      <c r="D860" t="s">
        <v>50</v>
      </c>
      <c r="E860" t="s">
        <v>110</v>
      </c>
      <c r="F860" t="s">
        <v>6825</v>
      </c>
      <c r="G860" t="s">
        <v>33</v>
      </c>
      <c r="H860" s="1">
        <v>45298</v>
      </c>
      <c r="I860">
        <v>800</v>
      </c>
      <c r="J860" t="s">
        <v>6826</v>
      </c>
      <c r="K860" t="s">
        <v>524</v>
      </c>
      <c r="L860" t="s">
        <v>6827</v>
      </c>
      <c r="M860" t="s">
        <v>6828</v>
      </c>
      <c r="N860" t="s">
        <v>39</v>
      </c>
      <c r="O860">
        <v>18</v>
      </c>
      <c r="P860" t="s">
        <v>73</v>
      </c>
      <c r="Q860" t="s">
        <v>101</v>
      </c>
      <c r="R860" t="s">
        <v>6829</v>
      </c>
      <c r="S860" s="1">
        <v>45581</v>
      </c>
      <c r="T860" t="s">
        <v>177</v>
      </c>
      <c r="U860" t="s">
        <v>6830</v>
      </c>
      <c r="V860" t="s">
        <v>6831</v>
      </c>
      <c r="W860" t="s">
        <v>4894</v>
      </c>
      <c r="X860">
        <v>1665</v>
      </c>
      <c r="Y860">
        <v>7</v>
      </c>
      <c r="Z860">
        <v>4662</v>
      </c>
      <c r="AA860" t="s">
        <v>6828</v>
      </c>
      <c r="AB860" t="s">
        <v>6828</v>
      </c>
      <c r="AC860">
        <v>10</v>
      </c>
      <c r="AE860" t="s">
        <v>37</v>
      </c>
      <c r="AF860" t="s">
        <v>37</v>
      </c>
      <c r="AG860" t="s">
        <v>6828</v>
      </c>
    </row>
    <row r="861" spans="1:33" x14ac:dyDescent="0.3">
      <c r="A861" t="s">
        <v>181</v>
      </c>
      <c r="B861" t="s">
        <v>293</v>
      </c>
      <c r="C861" t="s">
        <v>49</v>
      </c>
      <c r="D861" t="s">
        <v>677</v>
      </c>
      <c r="E861" t="s">
        <v>66</v>
      </c>
      <c r="F861" t="s">
        <v>6832</v>
      </c>
      <c r="G861" t="s">
        <v>96</v>
      </c>
      <c r="H861" s="1">
        <v>43923</v>
      </c>
      <c r="I861">
        <v>950</v>
      </c>
      <c r="J861" t="s">
        <v>6833</v>
      </c>
      <c r="K861" t="s">
        <v>394</v>
      </c>
      <c r="L861" t="s">
        <v>6834</v>
      </c>
      <c r="M861" t="s">
        <v>6835</v>
      </c>
      <c r="N861" t="s">
        <v>57</v>
      </c>
      <c r="O861">
        <v>15</v>
      </c>
      <c r="P861" t="s">
        <v>73</v>
      </c>
      <c r="Q861" t="s">
        <v>58</v>
      </c>
      <c r="R861" t="s">
        <v>6836</v>
      </c>
      <c r="S861" s="1">
        <v>45463</v>
      </c>
      <c r="T861" t="s">
        <v>43</v>
      </c>
      <c r="U861" t="s">
        <v>6837</v>
      </c>
      <c r="V861" t="s">
        <v>6838</v>
      </c>
      <c r="W861" t="s">
        <v>6839</v>
      </c>
      <c r="X861">
        <v>1385</v>
      </c>
      <c r="Y861">
        <v>8</v>
      </c>
      <c r="Z861">
        <v>4432</v>
      </c>
      <c r="AA861" t="s">
        <v>6835</v>
      </c>
      <c r="AB861" t="s">
        <v>6835</v>
      </c>
      <c r="AC861">
        <v>10</v>
      </c>
      <c r="AD861" t="s">
        <v>87</v>
      </c>
      <c r="AF861" t="s">
        <v>87</v>
      </c>
      <c r="AG861" t="s">
        <v>6835</v>
      </c>
    </row>
    <row r="862" spans="1:33" x14ac:dyDescent="0.3">
      <c r="A862" t="s">
        <v>107</v>
      </c>
      <c r="B862" t="s">
        <v>558</v>
      </c>
      <c r="C862" t="s">
        <v>80</v>
      </c>
      <c r="D862" t="s">
        <v>241</v>
      </c>
      <c r="E862" t="s">
        <v>559</v>
      </c>
      <c r="F862" t="s">
        <v>6840</v>
      </c>
      <c r="G862" t="s">
        <v>33</v>
      </c>
      <c r="H862" s="1">
        <v>44638</v>
      </c>
      <c r="I862">
        <v>1300</v>
      </c>
      <c r="J862" t="s">
        <v>6841</v>
      </c>
      <c r="K862" t="s">
        <v>474</v>
      </c>
      <c r="L862" t="s">
        <v>6842</v>
      </c>
      <c r="M862" t="s">
        <v>6843</v>
      </c>
      <c r="N862" t="s">
        <v>57</v>
      </c>
      <c r="O862">
        <v>14</v>
      </c>
      <c r="P862" t="s">
        <v>73</v>
      </c>
      <c r="Q862" t="s">
        <v>41</v>
      </c>
      <c r="R862" t="s">
        <v>6844</v>
      </c>
      <c r="S862" s="1">
        <v>45572</v>
      </c>
      <c r="T862" t="s">
        <v>177</v>
      </c>
      <c r="U862" t="s">
        <v>6845</v>
      </c>
      <c r="V862" t="s">
        <v>6846</v>
      </c>
      <c r="W862" t="s">
        <v>6847</v>
      </c>
      <c r="X862">
        <v>2433</v>
      </c>
      <c r="Y862">
        <v>1</v>
      </c>
      <c r="Z862">
        <v>973.2</v>
      </c>
      <c r="AA862" t="s">
        <v>6843</v>
      </c>
      <c r="AB862" t="s">
        <v>6843</v>
      </c>
      <c r="AC862">
        <v>10</v>
      </c>
      <c r="AE862" t="s">
        <v>37</v>
      </c>
      <c r="AF862" t="s">
        <v>37</v>
      </c>
      <c r="AG862" t="s">
        <v>6843</v>
      </c>
    </row>
    <row r="863" spans="1:33" x14ac:dyDescent="0.3">
      <c r="A863" t="s">
        <v>133</v>
      </c>
      <c r="B863" t="s">
        <v>803</v>
      </c>
      <c r="C863" t="s">
        <v>49</v>
      </c>
      <c r="D863" t="s">
        <v>146</v>
      </c>
      <c r="E863" t="s">
        <v>1067</v>
      </c>
      <c r="F863" t="s">
        <v>6848</v>
      </c>
      <c r="G863" t="s">
        <v>96</v>
      </c>
      <c r="H863" s="1">
        <v>44154</v>
      </c>
      <c r="I863">
        <v>1000</v>
      </c>
      <c r="J863" t="s">
        <v>6849</v>
      </c>
      <c r="K863" t="s">
        <v>1418</v>
      </c>
      <c r="L863" t="s">
        <v>6850</v>
      </c>
      <c r="M863" t="s">
        <v>6851</v>
      </c>
      <c r="N863" t="s">
        <v>116</v>
      </c>
      <c r="O863">
        <v>4</v>
      </c>
      <c r="P863" t="s">
        <v>40</v>
      </c>
      <c r="Q863" t="s">
        <v>41</v>
      </c>
      <c r="R863" t="s">
        <v>6852</v>
      </c>
      <c r="S863" s="1">
        <v>45584</v>
      </c>
      <c r="T863" t="s">
        <v>177</v>
      </c>
      <c r="U863" t="s">
        <v>6853</v>
      </c>
      <c r="V863" t="s">
        <v>6854</v>
      </c>
      <c r="W863" t="s">
        <v>6855</v>
      </c>
      <c r="X863">
        <v>2791</v>
      </c>
      <c r="Y863">
        <v>3</v>
      </c>
      <c r="Z863">
        <v>3349.2000000000003</v>
      </c>
      <c r="AA863" t="s">
        <v>6851</v>
      </c>
      <c r="AB863" t="s">
        <v>6851</v>
      </c>
      <c r="AC863">
        <v>10</v>
      </c>
      <c r="AD863" t="s">
        <v>87</v>
      </c>
      <c r="AF863" t="s">
        <v>87</v>
      </c>
      <c r="AG863" t="s">
        <v>6851</v>
      </c>
    </row>
    <row r="864" spans="1:33" x14ac:dyDescent="0.3">
      <c r="A864" t="s">
        <v>181</v>
      </c>
      <c r="B864" t="s">
        <v>1023</v>
      </c>
      <c r="C864" t="s">
        <v>80</v>
      </c>
      <c r="D864" t="s">
        <v>50</v>
      </c>
      <c r="E864" t="s">
        <v>314</v>
      </c>
      <c r="F864" t="s">
        <v>2238</v>
      </c>
      <c r="G864" t="s">
        <v>33</v>
      </c>
      <c r="H864" s="1">
        <v>45481</v>
      </c>
      <c r="I864">
        <v>1200</v>
      </c>
      <c r="J864" t="s">
        <v>6856</v>
      </c>
      <c r="K864" t="s">
        <v>1686</v>
      </c>
      <c r="L864" t="s">
        <v>6857</v>
      </c>
      <c r="M864" t="s">
        <v>6858</v>
      </c>
      <c r="N864" t="s">
        <v>57</v>
      </c>
      <c r="O864">
        <v>16</v>
      </c>
      <c r="P864" t="s">
        <v>40</v>
      </c>
      <c r="Q864" t="s">
        <v>58</v>
      </c>
      <c r="R864" t="s">
        <v>6859</v>
      </c>
      <c r="S864" s="1">
        <v>45492</v>
      </c>
      <c r="T864" t="s">
        <v>103</v>
      </c>
      <c r="U864" t="s">
        <v>6860</v>
      </c>
      <c r="V864" t="s">
        <v>6861</v>
      </c>
      <c r="W864" t="s">
        <v>686</v>
      </c>
      <c r="X864">
        <v>2371</v>
      </c>
      <c r="Y864">
        <v>5</v>
      </c>
      <c r="Z864">
        <v>4742</v>
      </c>
      <c r="AA864" t="s">
        <v>6858</v>
      </c>
      <c r="AB864" t="s">
        <v>6858</v>
      </c>
      <c r="AC864">
        <v>10</v>
      </c>
      <c r="AD864" t="s">
        <v>87</v>
      </c>
      <c r="AF864" t="s">
        <v>87</v>
      </c>
      <c r="AG864" t="s">
        <v>6858</v>
      </c>
    </row>
    <row r="865" spans="1:33" x14ac:dyDescent="0.3">
      <c r="A865" t="s">
        <v>121</v>
      </c>
      <c r="B865" t="s">
        <v>1483</v>
      </c>
      <c r="C865" t="s">
        <v>49</v>
      </c>
      <c r="D865" t="s">
        <v>65</v>
      </c>
      <c r="E865" t="s">
        <v>263</v>
      </c>
      <c r="F865" t="s">
        <v>6862</v>
      </c>
      <c r="G865" t="s">
        <v>96</v>
      </c>
      <c r="H865" s="1">
        <v>44228</v>
      </c>
      <c r="I865">
        <v>1300</v>
      </c>
      <c r="J865" t="s">
        <v>6863</v>
      </c>
      <c r="K865" t="s">
        <v>960</v>
      </c>
      <c r="L865" t="s">
        <v>6864</v>
      </c>
      <c r="M865" t="s">
        <v>6865</v>
      </c>
      <c r="N865" t="s">
        <v>72</v>
      </c>
      <c r="O865">
        <v>10</v>
      </c>
      <c r="P865" t="s">
        <v>40</v>
      </c>
      <c r="Q865" t="s">
        <v>101</v>
      </c>
      <c r="R865" t="s">
        <v>6866</v>
      </c>
      <c r="S865" s="1">
        <v>45382</v>
      </c>
      <c r="T865" t="s">
        <v>258</v>
      </c>
      <c r="U865" t="s">
        <v>6867</v>
      </c>
      <c r="V865" t="s">
        <v>6868</v>
      </c>
      <c r="W865" t="s">
        <v>6869</v>
      </c>
      <c r="X865">
        <v>2292</v>
      </c>
      <c r="Y865">
        <v>3</v>
      </c>
      <c r="Z865">
        <v>2750.4</v>
      </c>
      <c r="AA865" t="s">
        <v>6865</v>
      </c>
      <c r="AB865" t="s">
        <v>6865</v>
      </c>
      <c r="AC865">
        <v>11</v>
      </c>
      <c r="AE865" t="s">
        <v>37</v>
      </c>
      <c r="AF865" t="s">
        <v>37</v>
      </c>
      <c r="AG865" t="s">
        <v>6865</v>
      </c>
    </row>
    <row r="866" spans="1:33" x14ac:dyDescent="0.3">
      <c r="A866" t="s">
        <v>47</v>
      </c>
      <c r="B866" t="s">
        <v>920</v>
      </c>
      <c r="C866" t="s">
        <v>29</v>
      </c>
      <c r="D866" t="s">
        <v>50</v>
      </c>
      <c r="E866" t="s">
        <v>326</v>
      </c>
      <c r="F866" t="s">
        <v>6870</v>
      </c>
      <c r="G866" t="s">
        <v>33</v>
      </c>
      <c r="H866" s="1">
        <v>44057</v>
      </c>
      <c r="I866">
        <v>1400</v>
      </c>
      <c r="J866" t="s">
        <v>6871</v>
      </c>
      <c r="K866" t="s">
        <v>1862</v>
      </c>
      <c r="L866" t="s">
        <v>6872</v>
      </c>
      <c r="M866" t="s">
        <v>6873</v>
      </c>
      <c r="N866" t="s">
        <v>72</v>
      </c>
      <c r="O866">
        <v>12</v>
      </c>
      <c r="P866" t="s">
        <v>73</v>
      </c>
      <c r="Q866" t="s">
        <v>101</v>
      </c>
      <c r="R866" t="s">
        <v>6874</v>
      </c>
      <c r="S866" s="1">
        <v>45397</v>
      </c>
      <c r="T866" t="s">
        <v>60</v>
      </c>
      <c r="U866" t="s">
        <v>6875</v>
      </c>
      <c r="V866" t="s">
        <v>6876</v>
      </c>
      <c r="W866" t="s">
        <v>3201</v>
      </c>
      <c r="X866">
        <v>1787</v>
      </c>
      <c r="Y866">
        <v>8</v>
      </c>
      <c r="Z866">
        <v>5718.4000000000015</v>
      </c>
      <c r="AA866" t="s">
        <v>6873</v>
      </c>
      <c r="AB866" t="s">
        <v>6873</v>
      </c>
      <c r="AC866">
        <v>10</v>
      </c>
      <c r="AE866" t="s">
        <v>37</v>
      </c>
      <c r="AF866" t="s">
        <v>37</v>
      </c>
      <c r="AG866" t="s">
        <v>6873</v>
      </c>
    </row>
    <row r="867" spans="1:33" x14ac:dyDescent="0.3">
      <c r="A867" t="s">
        <v>27</v>
      </c>
      <c r="B867" t="s">
        <v>510</v>
      </c>
      <c r="C867" t="s">
        <v>49</v>
      </c>
      <c r="D867" t="s">
        <v>206</v>
      </c>
      <c r="E867" t="s">
        <v>421</v>
      </c>
      <c r="F867" t="s">
        <v>6877</v>
      </c>
      <c r="G867" t="s">
        <v>33</v>
      </c>
      <c r="H867" s="1">
        <v>45063</v>
      </c>
      <c r="I867">
        <v>950</v>
      </c>
      <c r="J867" t="s">
        <v>6878</v>
      </c>
      <c r="K867" t="s">
        <v>222</v>
      </c>
      <c r="L867" t="s">
        <v>6879</v>
      </c>
      <c r="M867" t="s">
        <v>6880</v>
      </c>
      <c r="N867" t="s">
        <v>57</v>
      </c>
      <c r="O867">
        <v>14</v>
      </c>
      <c r="P867" t="s">
        <v>40</v>
      </c>
      <c r="Q867" t="s">
        <v>58</v>
      </c>
      <c r="R867" t="s">
        <v>6881</v>
      </c>
      <c r="S867" s="1">
        <v>45484</v>
      </c>
      <c r="T867" t="s">
        <v>103</v>
      </c>
      <c r="U867" t="s">
        <v>6882</v>
      </c>
      <c r="V867" t="s">
        <v>6883</v>
      </c>
      <c r="W867" t="s">
        <v>6651</v>
      </c>
      <c r="X867">
        <v>2356</v>
      </c>
      <c r="Y867">
        <v>8</v>
      </c>
      <c r="Z867">
        <v>7539.2000000000007</v>
      </c>
      <c r="AA867" t="s">
        <v>6880</v>
      </c>
      <c r="AB867" t="s">
        <v>6880</v>
      </c>
      <c r="AC867">
        <v>10</v>
      </c>
      <c r="AD867" t="s">
        <v>87</v>
      </c>
      <c r="AF867" t="s">
        <v>87</v>
      </c>
      <c r="AG867" t="s">
        <v>6880</v>
      </c>
    </row>
    <row r="868" spans="1:33" x14ac:dyDescent="0.3">
      <c r="A868" t="s">
        <v>27</v>
      </c>
      <c r="B868" t="s">
        <v>784</v>
      </c>
      <c r="C868" t="s">
        <v>80</v>
      </c>
      <c r="D868" t="s">
        <v>370</v>
      </c>
      <c r="E868" t="s">
        <v>183</v>
      </c>
      <c r="F868" t="s">
        <v>6884</v>
      </c>
      <c r="G868" t="s">
        <v>96</v>
      </c>
      <c r="H868" s="1">
        <v>44251</v>
      </c>
      <c r="I868">
        <v>1300</v>
      </c>
      <c r="J868" t="s">
        <v>6885</v>
      </c>
      <c r="K868" t="s">
        <v>113</v>
      </c>
      <c r="L868" t="s">
        <v>6886</v>
      </c>
      <c r="M868" t="s">
        <v>6887</v>
      </c>
      <c r="N868" t="s">
        <v>57</v>
      </c>
      <c r="O868">
        <v>12</v>
      </c>
      <c r="P868" t="s">
        <v>40</v>
      </c>
      <c r="Q868" t="s">
        <v>58</v>
      </c>
      <c r="R868" t="s">
        <v>6888</v>
      </c>
      <c r="S868" s="1">
        <v>45359</v>
      </c>
      <c r="T868" t="s">
        <v>258</v>
      </c>
      <c r="U868" t="s">
        <v>6889</v>
      </c>
      <c r="V868" t="s">
        <v>6890</v>
      </c>
      <c r="W868" t="s">
        <v>4991</v>
      </c>
      <c r="X868">
        <v>604</v>
      </c>
      <c r="Y868">
        <v>4</v>
      </c>
      <c r="Z868">
        <v>966.40000000000009</v>
      </c>
      <c r="AA868" t="s">
        <v>6887</v>
      </c>
      <c r="AB868" t="s">
        <v>6887</v>
      </c>
      <c r="AC868">
        <v>10</v>
      </c>
      <c r="AD868" t="s">
        <v>87</v>
      </c>
      <c r="AF868" t="s">
        <v>87</v>
      </c>
      <c r="AG868" t="s">
        <v>6887</v>
      </c>
    </row>
    <row r="869" spans="1:33" x14ac:dyDescent="0.3">
      <c r="A869" t="s">
        <v>93</v>
      </c>
      <c r="B869" t="s">
        <v>28</v>
      </c>
      <c r="C869" t="s">
        <v>29</v>
      </c>
      <c r="D869" t="s">
        <v>206</v>
      </c>
      <c r="E869" t="s">
        <v>804</v>
      </c>
      <c r="F869" t="s">
        <v>6891</v>
      </c>
      <c r="G869" t="s">
        <v>96</v>
      </c>
      <c r="H869" s="1">
        <v>45218</v>
      </c>
      <c r="I869">
        <v>1200</v>
      </c>
      <c r="J869" t="s">
        <v>6892</v>
      </c>
      <c r="K869" t="s">
        <v>3086</v>
      </c>
      <c r="L869" t="s">
        <v>6893</v>
      </c>
      <c r="M869" t="s">
        <v>6894</v>
      </c>
      <c r="N869" t="s">
        <v>39</v>
      </c>
      <c r="O869">
        <v>6</v>
      </c>
      <c r="P869" t="s">
        <v>40</v>
      </c>
      <c r="Q869" t="s">
        <v>41</v>
      </c>
      <c r="R869" t="s">
        <v>6895</v>
      </c>
      <c r="S869" s="1">
        <v>45316</v>
      </c>
      <c r="T869" t="s">
        <v>141</v>
      </c>
      <c r="U869" t="s">
        <v>6896</v>
      </c>
      <c r="V869" t="s">
        <v>6897</v>
      </c>
      <c r="W869" t="s">
        <v>6855</v>
      </c>
      <c r="X869">
        <v>1207</v>
      </c>
      <c r="Y869">
        <v>8</v>
      </c>
      <c r="Z869">
        <v>3862.4</v>
      </c>
      <c r="AA869" t="s">
        <v>6894</v>
      </c>
      <c r="AB869" t="s">
        <v>6894</v>
      </c>
      <c r="AC869">
        <v>10</v>
      </c>
      <c r="AD869" t="s">
        <v>87</v>
      </c>
      <c r="AF869" t="s">
        <v>87</v>
      </c>
      <c r="AG869" t="s">
        <v>6894</v>
      </c>
    </row>
    <row r="870" spans="1:33" x14ac:dyDescent="0.3">
      <c r="A870" t="s">
        <v>336</v>
      </c>
      <c r="B870" t="s">
        <v>182</v>
      </c>
      <c r="C870" t="s">
        <v>80</v>
      </c>
      <c r="D870" t="s">
        <v>81</v>
      </c>
      <c r="E870" t="s">
        <v>158</v>
      </c>
      <c r="F870" t="s">
        <v>6898</v>
      </c>
      <c r="G870" t="s">
        <v>33</v>
      </c>
      <c r="H870" s="1">
        <v>44813</v>
      </c>
      <c r="I870">
        <v>1000</v>
      </c>
      <c r="J870" t="s">
        <v>6899</v>
      </c>
      <c r="K870" t="s">
        <v>173</v>
      </c>
      <c r="L870" t="s">
        <v>6900</v>
      </c>
      <c r="M870" t="s">
        <v>6901</v>
      </c>
      <c r="N870" t="s">
        <v>72</v>
      </c>
      <c r="O870">
        <v>16</v>
      </c>
      <c r="P870" t="s">
        <v>73</v>
      </c>
      <c r="Q870" t="s">
        <v>58</v>
      </c>
      <c r="R870" t="s">
        <v>6902</v>
      </c>
      <c r="S870" s="1">
        <v>45476</v>
      </c>
      <c r="T870" t="s">
        <v>103</v>
      </c>
      <c r="U870" t="s">
        <v>6903</v>
      </c>
      <c r="V870" t="s">
        <v>1111</v>
      </c>
      <c r="W870" t="s">
        <v>489</v>
      </c>
      <c r="X870">
        <v>851</v>
      </c>
      <c r="Y870">
        <v>6</v>
      </c>
      <c r="Z870">
        <v>2042.4</v>
      </c>
      <c r="AA870" t="s">
        <v>6901</v>
      </c>
      <c r="AB870" t="s">
        <v>6901</v>
      </c>
      <c r="AC870">
        <v>11</v>
      </c>
      <c r="AE870" t="s">
        <v>37</v>
      </c>
      <c r="AF870" t="s">
        <v>37</v>
      </c>
      <c r="AG870" t="s">
        <v>6901</v>
      </c>
    </row>
    <row r="871" spans="1:33" x14ac:dyDescent="0.3">
      <c r="A871" t="s">
        <v>47</v>
      </c>
      <c r="B871" t="s">
        <v>48</v>
      </c>
      <c r="C871" t="s">
        <v>80</v>
      </c>
      <c r="D871" t="s">
        <v>30</v>
      </c>
      <c r="E871" t="s">
        <v>371</v>
      </c>
      <c r="F871" t="s">
        <v>6904</v>
      </c>
      <c r="G871" t="s">
        <v>33</v>
      </c>
      <c r="H871" s="1">
        <v>44487</v>
      </c>
      <c r="I871">
        <v>950</v>
      </c>
      <c r="J871" t="s">
        <v>6905</v>
      </c>
      <c r="K871" t="s">
        <v>1368</v>
      </c>
      <c r="L871" t="s">
        <v>6906</v>
      </c>
      <c r="M871" t="s">
        <v>6907</v>
      </c>
      <c r="N871" t="s">
        <v>116</v>
      </c>
      <c r="O871">
        <v>16</v>
      </c>
      <c r="P871" t="s">
        <v>40</v>
      </c>
      <c r="Q871" t="s">
        <v>58</v>
      </c>
      <c r="R871" t="s">
        <v>6908</v>
      </c>
      <c r="S871" s="1">
        <v>45355</v>
      </c>
      <c r="T871" t="s">
        <v>258</v>
      </c>
      <c r="U871" t="s">
        <v>6909</v>
      </c>
      <c r="V871" t="s">
        <v>6910</v>
      </c>
      <c r="W871" t="s">
        <v>6911</v>
      </c>
      <c r="X871">
        <v>2650</v>
      </c>
      <c r="Y871">
        <v>5</v>
      </c>
      <c r="Z871">
        <v>5300</v>
      </c>
      <c r="AA871" t="s">
        <v>6907</v>
      </c>
      <c r="AB871" t="s">
        <v>6907</v>
      </c>
      <c r="AC871">
        <v>10</v>
      </c>
      <c r="AE871" t="s">
        <v>37</v>
      </c>
      <c r="AF871" t="s">
        <v>37</v>
      </c>
      <c r="AG871" t="s">
        <v>6907</v>
      </c>
    </row>
    <row r="872" spans="1:33" x14ac:dyDescent="0.3">
      <c r="A872" t="s">
        <v>121</v>
      </c>
      <c r="B872" t="s">
        <v>240</v>
      </c>
      <c r="C872" t="s">
        <v>29</v>
      </c>
      <c r="D872" t="s">
        <v>109</v>
      </c>
      <c r="E872" t="s">
        <v>391</v>
      </c>
      <c r="F872" t="s">
        <v>6912</v>
      </c>
      <c r="G872" t="s">
        <v>96</v>
      </c>
      <c r="H872" s="1">
        <v>45148</v>
      </c>
      <c r="I872">
        <v>1300</v>
      </c>
      <c r="J872" t="s">
        <v>6913</v>
      </c>
      <c r="K872" t="s">
        <v>286</v>
      </c>
      <c r="L872" t="s">
        <v>6914</v>
      </c>
      <c r="M872" t="s">
        <v>6915</v>
      </c>
      <c r="N872" t="s">
        <v>57</v>
      </c>
      <c r="O872">
        <v>14</v>
      </c>
      <c r="P872" t="s">
        <v>73</v>
      </c>
      <c r="Q872" t="s">
        <v>101</v>
      </c>
      <c r="R872" t="s">
        <v>6916</v>
      </c>
      <c r="S872" s="1">
        <v>45606</v>
      </c>
      <c r="T872" t="s">
        <v>165</v>
      </c>
      <c r="U872" t="s">
        <v>6917</v>
      </c>
      <c r="V872" t="s">
        <v>6918</v>
      </c>
      <c r="W872" t="s">
        <v>1127</v>
      </c>
      <c r="X872">
        <v>711</v>
      </c>
      <c r="Y872">
        <v>1</v>
      </c>
      <c r="Z872">
        <v>284.40000000000003</v>
      </c>
      <c r="AA872" t="s">
        <v>6915</v>
      </c>
      <c r="AB872" t="s">
        <v>6915</v>
      </c>
      <c r="AC872">
        <v>11</v>
      </c>
      <c r="AE872" t="s">
        <v>37</v>
      </c>
      <c r="AF872" t="s">
        <v>37</v>
      </c>
      <c r="AG872" t="s">
        <v>6915</v>
      </c>
    </row>
    <row r="873" spans="1:33" x14ac:dyDescent="0.3">
      <c r="A873" t="s">
        <v>107</v>
      </c>
      <c r="B873" t="s">
        <v>145</v>
      </c>
      <c r="C873" t="s">
        <v>29</v>
      </c>
      <c r="D873" t="s">
        <v>146</v>
      </c>
      <c r="E873" t="s">
        <v>1365</v>
      </c>
      <c r="F873" t="s">
        <v>6919</v>
      </c>
      <c r="G873" t="s">
        <v>33</v>
      </c>
      <c r="H873" s="1">
        <v>44794</v>
      </c>
      <c r="I873">
        <v>950</v>
      </c>
      <c r="J873" t="s">
        <v>6920</v>
      </c>
      <c r="K873" t="s">
        <v>161</v>
      </c>
      <c r="L873" t="s">
        <v>6921</v>
      </c>
      <c r="M873" t="s">
        <v>6922</v>
      </c>
      <c r="N873" t="s">
        <v>57</v>
      </c>
      <c r="O873">
        <v>4</v>
      </c>
      <c r="P873" t="s">
        <v>73</v>
      </c>
      <c r="Q873" t="s">
        <v>58</v>
      </c>
      <c r="R873" t="s">
        <v>6923</v>
      </c>
      <c r="S873" s="1">
        <v>45571</v>
      </c>
      <c r="T873" t="s">
        <v>177</v>
      </c>
      <c r="U873" t="s">
        <v>6924</v>
      </c>
      <c r="V873" t="s">
        <v>6925</v>
      </c>
      <c r="W873" t="s">
        <v>6926</v>
      </c>
      <c r="X873">
        <v>2354</v>
      </c>
      <c r="Y873">
        <v>1</v>
      </c>
      <c r="Z873">
        <v>941.6</v>
      </c>
      <c r="AA873" t="s">
        <v>6922</v>
      </c>
      <c r="AB873" t="s">
        <v>6922</v>
      </c>
      <c r="AC873">
        <v>10</v>
      </c>
      <c r="AD873" t="s">
        <v>87</v>
      </c>
      <c r="AF873" t="s">
        <v>87</v>
      </c>
      <c r="AG873" t="s">
        <v>6922</v>
      </c>
    </row>
    <row r="874" spans="1:33" x14ac:dyDescent="0.3">
      <c r="A874" t="s">
        <v>336</v>
      </c>
      <c r="B874" t="s">
        <v>48</v>
      </c>
      <c r="C874" t="s">
        <v>29</v>
      </c>
      <c r="D874" t="s">
        <v>370</v>
      </c>
      <c r="E874" t="s">
        <v>3439</v>
      </c>
      <c r="F874" t="s">
        <v>5443</v>
      </c>
      <c r="G874" t="s">
        <v>33</v>
      </c>
      <c r="H874" s="1">
        <v>45379</v>
      </c>
      <c r="I874">
        <v>1000</v>
      </c>
      <c r="J874" t="s">
        <v>6927</v>
      </c>
      <c r="K874" t="s">
        <v>414</v>
      </c>
      <c r="L874" t="s">
        <v>6928</v>
      </c>
      <c r="M874" t="s">
        <v>6929</v>
      </c>
      <c r="N874" t="s">
        <v>39</v>
      </c>
      <c r="O874">
        <v>20</v>
      </c>
      <c r="P874" t="s">
        <v>73</v>
      </c>
      <c r="Q874" t="s">
        <v>58</v>
      </c>
      <c r="R874" t="s">
        <v>6930</v>
      </c>
      <c r="S874" s="1">
        <v>45604</v>
      </c>
      <c r="T874" t="s">
        <v>165</v>
      </c>
      <c r="U874" t="s">
        <v>6931</v>
      </c>
      <c r="V874" t="s">
        <v>6932</v>
      </c>
      <c r="W874" t="s">
        <v>5096</v>
      </c>
      <c r="X874">
        <v>864</v>
      </c>
      <c r="Y874">
        <v>2</v>
      </c>
      <c r="Z874">
        <v>691.2</v>
      </c>
      <c r="AA874" t="s">
        <v>6929</v>
      </c>
      <c r="AB874" t="s">
        <v>6929</v>
      </c>
      <c r="AC874">
        <v>11</v>
      </c>
      <c r="AE874" t="s">
        <v>37</v>
      </c>
      <c r="AF874" t="s">
        <v>37</v>
      </c>
      <c r="AG874" t="s">
        <v>6929</v>
      </c>
    </row>
    <row r="875" spans="1:33" x14ac:dyDescent="0.3">
      <c r="A875" t="s">
        <v>336</v>
      </c>
      <c r="B875" t="s">
        <v>803</v>
      </c>
      <c r="C875" t="s">
        <v>49</v>
      </c>
      <c r="D875" t="s">
        <v>677</v>
      </c>
      <c r="E875" t="s">
        <v>230</v>
      </c>
      <c r="F875" t="s">
        <v>6933</v>
      </c>
      <c r="G875" t="s">
        <v>96</v>
      </c>
      <c r="H875" s="1">
        <v>44778</v>
      </c>
      <c r="I875">
        <v>950</v>
      </c>
      <c r="J875" t="s">
        <v>6934</v>
      </c>
      <c r="K875" t="s">
        <v>571</v>
      </c>
      <c r="L875" t="s">
        <v>6935</v>
      </c>
      <c r="M875" t="s">
        <v>6936</v>
      </c>
      <c r="N875" t="s">
        <v>57</v>
      </c>
      <c r="O875">
        <v>15</v>
      </c>
      <c r="P875" t="s">
        <v>73</v>
      </c>
      <c r="Q875" t="s">
        <v>58</v>
      </c>
      <c r="R875" t="s">
        <v>6937</v>
      </c>
      <c r="S875" s="1">
        <v>45458</v>
      </c>
      <c r="T875" t="s">
        <v>43</v>
      </c>
      <c r="U875" t="s">
        <v>6938</v>
      </c>
      <c r="V875" t="s">
        <v>6939</v>
      </c>
      <c r="W875" t="s">
        <v>5722</v>
      </c>
      <c r="X875">
        <v>2551</v>
      </c>
      <c r="Y875">
        <v>5</v>
      </c>
      <c r="Z875">
        <v>5102</v>
      </c>
      <c r="AA875" t="s">
        <v>6936</v>
      </c>
      <c r="AB875" t="s">
        <v>6936</v>
      </c>
      <c r="AC875">
        <v>10</v>
      </c>
      <c r="AE875" t="s">
        <v>37</v>
      </c>
      <c r="AF875" t="s">
        <v>37</v>
      </c>
      <c r="AG875" t="s">
        <v>6936</v>
      </c>
    </row>
    <row r="876" spans="1:33" x14ac:dyDescent="0.3">
      <c r="A876" t="s">
        <v>121</v>
      </c>
      <c r="B876" t="s">
        <v>1023</v>
      </c>
      <c r="C876" t="s">
        <v>29</v>
      </c>
      <c r="D876" t="s">
        <v>146</v>
      </c>
      <c r="E876" t="s">
        <v>3439</v>
      </c>
      <c r="F876" t="s">
        <v>6940</v>
      </c>
      <c r="G876" t="s">
        <v>33</v>
      </c>
      <c r="H876" s="1">
        <v>44608</v>
      </c>
      <c r="I876">
        <v>1100</v>
      </c>
      <c r="J876" t="s">
        <v>6941</v>
      </c>
      <c r="K876" t="s">
        <v>680</v>
      </c>
      <c r="L876" t="s">
        <v>6942</v>
      </c>
      <c r="M876" t="s">
        <v>6943</v>
      </c>
      <c r="N876" t="s">
        <v>57</v>
      </c>
      <c r="O876">
        <v>8</v>
      </c>
      <c r="P876" t="s">
        <v>40</v>
      </c>
      <c r="Q876" t="s">
        <v>74</v>
      </c>
      <c r="R876" t="s">
        <v>6944</v>
      </c>
      <c r="S876" s="1">
        <v>45528</v>
      </c>
      <c r="T876" t="s">
        <v>201</v>
      </c>
      <c r="U876" t="s">
        <v>6945</v>
      </c>
      <c r="V876" t="s">
        <v>6946</v>
      </c>
      <c r="W876" t="s">
        <v>6947</v>
      </c>
      <c r="X876">
        <v>2570</v>
      </c>
      <c r="Y876">
        <v>5</v>
      </c>
      <c r="Z876">
        <v>5140</v>
      </c>
      <c r="AA876" t="s">
        <v>6943</v>
      </c>
      <c r="AB876" t="s">
        <v>6943</v>
      </c>
      <c r="AC876">
        <v>10</v>
      </c>
      <c r="AD876" t="s">
        <v>87</v>
      </c>
      <c r="AF876" t="s">
        <v>87</v>
      </c>
      <c r="AG876" t="s">
        <v>6943</v>
      </c>
    </row>
    <row r="877" spans="1:33" x14ac:dyDescent="0.3">
      <c r="A877" t="s">
        <v>121</v>
      </c>
      <c r="B877" t="s">
        <v>325</v>
      </c>
      <c r="C877" t="s">
        <v>49</v>
      </c>
      <c r="D877" t="s">
        <v>65</v>
      </c>
      <c r="E877" t="s">
        <v>868</v>
      </c>
      <c r="F877" t="s">
        <v>6948</v>
      </c>
      <c r="G877" t="s">
        <v>96</v>
      </c>
      <c r="H877" s="1">
        <v>45211</v>
      </c>
      <c r="I877">
        <v>1400</v>
      </c>
      <c r="J877" t="s">
        <v>6949</v>
      </c>
      <c r="K877" t="s">
        <v>680</v>
      </c>
      <c r="L877" t="s">
        <v>6950</v>
      </c>
      <c r="M877" t="s">
        <v>6951</v>
      </c>
      <c r="N877" t="s">
        <v>39</v>
      </c>
      <c r="O877">
        <v>5</v>
      </c>
      <c r="P877" t="s">
        <v>40</v>
      </c>
      <c r="Q877" t="s">
        <v>41</v>
      </c>
      <c r="R877" t="s">
        <v>6952</v>
      </c>
      <c r="S877" s="1">
        <v>45621</v>
      </c>
      <c r="T877" t="s">
        <v>165</v>
      </c>
      <c r="U877" t="s">
        <v>6953</v>
      </c>
      <c r="V877" t="s">
        <v>6954</v>
      </c>
      <c r="W877" t="s">
        <v>6955</v>
      </c>
      <c r="X877">
        <v>1823</v>
      </c>
      <c r="Y877">
        <v>1</v>
      </c>
      <c r="Z877">
        <v>729.2</v>
      </c>
      <c r="AA877" t="s">
        <v>6951</v>
      </c>
      <c r="AB877" t="s">
        <v>6951</v>
      </c>
      <c r="AC877">
        <v>10</v>
      </c>
      <c r="AE877" t="s">
        <v>37</v>
      </c>
      <c r="AF877" t="s">
        <v>37</v>
      </c>
      <c r="AG877" t="s">
        <v>6951</v>
      </c>
    </row>
    <row r="878" spans="1:33" x14ac:dyDescent="0.3">
      <c r="A878" t="s">
        <v>181</v>
      </c>
      <c r="B878" t="s">
        <v>606</v>
      </c>
      <c r="C878" t="s">
        <v>29</v>
      </c>
      <c r="D878" t="s">
        <v>81</v>
      </c>
      <c r="E878" t="s">
        <v>1365</v>
      </c>
      <c r="F878" t="s">
        <v>2563</v>
      </c>
      <c r="G878" t="s">
        <v>33</v>
      </c>
      <c r="H878" s="1">
        <v>45470</v>
      </c>
      <c r="I878">
        <v>800</v>
      </c>
      <c r="J878" t="s">
        <v>6956</v>
      </c>
      <c r="K878" t="s">
        <v>3813</v>
      </c>
      <c r="L878" t="s">
        <v>6957</v>
      </c>
      <c r="M878" t="s">
        <v>6958</v>
      </c>
      <c r="N878" t="s">
        <v>116</v>
      </c>
      <c r="O878">
        <v>11</v>
      </c>
      <c r="P878" t="s">
        <v>73</v>
      </c>
      <c r="Q878" t="s">
        <v>41</v>
      </c>
      <c r="R878" t="s">
        <v>6959</v>
      </c>
      <c r="S878" s="1">
        <v>45621</v>
      </c>
      <c r="T878" t="s">
        <v>165</v>
      </c>
      <c r="U878" t="s">
        <v>6960</v>
      </c>
      <c r="V878" t="s">
        <v>6961</v>
      </c>
      <c r="W878" t="s">
        <v>1508</v>
      </c>
      <c r="X878">
        <v>2554</v>
      </c>
      <c r="Y878">
        <v>4</v>
      </c>
      <c r="Z878">
        <v>4086.4</v>
      </c>
      <c r="AA878" t="s">
        <v>6958</v>
      </c>
      <c r="AB878" t="s">
        <v>6958</v>
      </c>
      <c r="AC878">
        <v>10</v>
      </c>
      <c r="AD878" t="s">
        <v>87</v>
      </c>
      <c r="AF878" t="s">
        <v>87</v>
      </c>
      <c r="AG878" t="s">
        <v>6958</v>
      </c>
    </row>
    <row r="879" spans="1:33" x14ac:dyDescent="0.3">
      <c r="A879" t="s">
        <v>27</v>
      </c>
      <c r="B879" t="s">
        <v>813</v>
      </c>
      <c r="C879" t="s">
        <v>80</v>
      </c>
      <c r="D879" t="s">
        <v>146</v>
      </c>
      <c r="E879" t="s">
        <v>1693</v>
      </c>
      <c r="F879" t="s">
        <v>6962</v>
      </c>
      <c r="G879" t="s">
        <v>96</v>
      </c>
      <c r="H879" s="1">
        <v>43858</v>
      </c>
      <c r="I879">
        <v>1200</v>
      </c>
      <c r="J879" t="s">
        <v>6963</v>
      </c>
      <c r="K879" t="s">
        <v>1796</v>
      </c>
      <c r="L879" t="s">
        <v>6964</v>
      </c>
      <c r="M879" t="s">
        <v>6965</v>
      </c>
      <c r="N879" t="s">
        <v>116</v>
      </c>
      <c r="O879">
        <v>9</v>
      </c>
      <c r="P879" t="s">
        <v>73</v>
      </c>
      <c r="Q879" t="s">
        <v>41</v>
      </c>
      <c r="R879" t="s">
        <v>6966</v>
      </c>
      <c r="S879" s="1">
        <v>45292</v>
      </c>
      <c r="T879" t="s">
        <v>141</v>
      </c>
      <c r="U879" t="s">
        <v>6967</v>
      </c>
      <c r="V879" t="s">
        <v>6968</v>
      </c>
      <c r="W879" t="s">
        <v>2801</v>
      </c>
      <c r="X879">
        <v>1653</v>
      </c>
      <c r="Y879">
        <v>7</v>
      </c>
      <c r="Z879">
        <v>4628.4000000000015</v>
      </c>
      <c r="AA879" t="s">
        <v>6965</v>
      </c>
      <c r="AB879" t="s">
        <v>6965</v>
      </c>
      <c r="AC879">
        <v>10</v>
      </c>
      <c r="AD879" t="s">
        <v>87</v>
      </c>
      <c r="AF879" t="s">
        <v>87</v>
      </c>
      <c r="AG879" t="s">
        <v>6965</v>
      </c>
    </row>
    <row r="880" spans="1:33" x14ac:dyDescent="0.3">
      <c r="A880" t="s">
        <v>107</v>
      </c>
      <c r="B880" t="s">
        <v>450</v>
      </c>
      <c r="C880" t="s">
        <v>80</v>
      </c>
      <c r="D880" t="s">
        <v>241</v>
      </c>
      <c r="E880" t="s">
        <v>110</v>
      </c>
      <c r="F880" t="s">
        <v>6969</v>
      </c>
      <c r="G880" t="s">
        <v>96</v>
      </c>
      <c r="H880" s="1">
        <v>44544</v>
      </c>
      <c r="I880">
        <v>1200</v>
      </c>
      <c r="J880" t="s">
        <v>6970</v>
      </c>
      <c r="K880" t="s">
        <v>474</v>
      </c>
      <c r="L880" t="s">
        <v>6971</v>
      </c>
      <c r="M880" t="s">
        <v>6972</v>
      </c>
      <c r="N880" t="s">
        <v>57</v>
      </c>
      <c r="O880">
        <v>9</v>
      </c>
      <c r="P880" t="s">
        <v>73</v>
      </c>
      <c r="Q880" t="s">
        <v>74</v>
      </c>
      <c r="R880" t="s">
        <v>6973</v>
      </c>
      <c r="S880" s="1">
        <v>45331</v>
      </c>
      <c r="T880" t="s">
        <v>321</v>
      </c>
      <c r="U880" t="s">
        <v>6974</v>
      </c>
      <c r="V880" t="s">
        <v>6975</v>
      </c>
      <c r="W880" t="s">
        <v>4365</v>
      </c>
      <c r="X880">
        <v>1791</v>
      </c>
      <c r="Y880">
        <v>1</v>
      </c>
      <c r="Z880">
        <v>716.40000000000009</v>
      </c>
      <c r="AA880" t="s">
        <v>6972</v>
      </c>
      <c r="AB880" t="s">
        <v>6972</v>
      </c>
      <c r="AC880">
        <v>10</v>
      </c>
      <c r="AE880" t="s">
        <v>37</v>
      </c>
      <c r="AF880" t="s">
        <v>37</v>
      </c>
      <c r="AG880" t="s">
        <v>6972</v>
      </c>
    </row>
    <row r="881" spans="1:33" x14ac:dyDescent="0.3">
      <c r="A881" t="s">
        <v>27</v>
      </c>
      <c r="B881" t="s">
        <v>1128</v>
      </c>
      <c r="C881" t="s">
        <v>80</v>
      </c>
      <c r="D881" t="s">
        <v>370</v>
      </c>
      <c r="E881" t="s">
        <v>401</v>
      </c>
      <c r="F881" t="s">
        <v>6976</v>
      </c>
      <c r="G881" t="s">
        <v>96</v>
      </c>
      <c r="H881" s="1">
        <v>45105</v>
      </c>
      <c r="I881">
        <v>800</v>
      </c>
      <c r="J881" t="s">
        <v>6977</v>
      </c>
      <c r="K881" t="s">
        <v>680</v>
      </c>
      <c r="L881" t="s">
        <v>6978</v>
      </c>
      <c r="M881" t="s">
        <v>6979</v>
      </c>
      <c r="N881" t="s">
        <v>39</v>
      </c>
      <c r="O881">
        <v>19</v>
      </c>
      <c r="P881" t="s">
        <v>40</v>
      </c>
      <c r="Q881" t="s">
        <v>101</v>
      </c>
      <c r="R881" t="s">
        <v>6980</v>
      </c>
      <c r="S881" s="1">
        <v>45560</v>
      </c>
      <c r="T881" t="s">
        <v>214</v>
      </c>
      <c r="U881" t="s">
        <v>6981</v>
      </c>
      <c r="V881" t="s">
        <v>6982</v>
      </c>
      <c r="W881" t="s">
        <v>3638</v>
      </c>
      <c r="X881">
        <v>1449</v>
      </c>
      <c r="Y881">
        <v>6</v>
      </c>
      <c r="Z881">
        <v>3477.6000000000004</v>
      </c>
      <c r="AA881" t="s">
        <v>6979</v>
      </c>
      <c r="AB881" t="s">
        <v>6979</v>
      </c>
      <c r="AC881">
        <v>11</v>
      </c>
      <c r="AE881" t="s">
        <v>37</v>
      </c>
      <c r="AF881" t="s">
        <v>37</v>
      </c>
      <c r="AG881" t="s">
        <v>6979</v>
      </c>
    </row>
    <row r="882" spans="1:33" x14ac:dyDescent="0.3">
      <c r="A882" t="s">
        <v>107</v>
      </c>
      <c r="B882" t="s">
        <v>1118</v>
      </c>
      <c r="C882" t="s">
        <v>49</v>
      </c>
      <c r="D882" t="s">
        <v>65</v>
      </c>
      <c r="E882" t="s">
        <v>1543</v>
      </c>
      <c r="F882" t="s">
        <v>6983</v>
      </c>
      <c r="G882" t="s">
        <v>96</v>
      </c>
      <c r="H882" s="1">
        <v>44949</v>
      </c>
      <c r="I882">
        <v>1400</v>
      </c>
      <c r="J882" t="s">
        <v>6571</v>
      </c>
      <c r="K882" t="s">
        <v>1477</v>
      </c>
      <c r="L882" t="s">
        <v>6984</v>
      </c>
      <c r="M882" t="s">
        <v>6985</v>
      </c>
      <c r="N882" t="s">
        <v>116</v>
      </c>
      <c r="O882">
        <v>16</v>
      </c>
      <c r="P882" t="s">
        <v>40</v>
      </c>
      <c r="Q882" t="s">
        <v>58</v>
      </c>
      <c r="R882" t="s">
        <v>6986</v>
      </c>
      <c r="S882" s="1">
        <v>45325</v>
      </c>
      <c r="T882" t="s">
        <v>321</v>
      </c>
      <c r="U882" t="s">
        <v>6987</v>
      </c>
      <c r="V882" t="s">
        <v>6988</v>
      </c>
      <c r="W882" t="s">
        <v>2080</v>
      </c>
      <c r="X882">
        <v>2234</v>
      </c>
      <c r="Y882">
        <v>3</v>
      </c>
      <c r="Z882">
        <v>2680.8</v>
      </c>
      <c r="AA882" t="s">
        <v>6985</v>
      </c>
      <c r="AB882" t="s">
        <v>6985</v>
      </c>
      <c r="AC882">
        <v>11</v>
      </c>
      <c r="AE882" t="s">
        <v>37</v>
      </c>
      <c r="AF882" t="s">
        <v>37</v>
      </c>
      <c r="AG882" t="s">
        <v>6985</v>
      </c>
    </row>
    <row r="883" spans="1:33" x14ac:dyDescent="0.3">
      <c r="A883" t="s">
        <v>47</v>
      </c>
      <c r="B883" t="s">
        <v>157</v>
      </c>
      <c r="C883" t="s">
        <v>80</v>
      </c>
      <c r="D883" t="s">
        <v>146</v>
      </c>
      <c r="E883" t="s">
        <v>2153</v>
      </c>
      <c r="F883" t="s">
        <v>6989</v>
      </c>
      <c r="G883" t="s">
        <v>96</v>
      </c>
      <c r="H883" s="1">
        <v>45016</v>
      </c>
      <c r="I883">
        <v>1400</v>
      </c>
      <c r="J883" t="s">
        <v>6990</v>
      </c>
      <c r="K883" t="s">
        <v>161</v>
      </c>
      <c r="L883" t="s">
        <v>6991</v>
      </c>
      <c r="M883" t="s">
        <v>6992</v>
      </c>
      <c r="N883" t="s">
        <v>57</v>
      </c>
      <c r="O883">
        <v>7</v>
      </c>
      <c r="P883" t="s">
        <v>73</v>
      </c>
      <c r="Q883" t="s">
        <v>101</v>
      </c>
      <c r="R883" t="s">
        <v>6993</v>
      </c>
      <c r="S883" s="1">
        <v>45325</v>
      </c>
      <c r="T883" t="s">
        <v>321</v>
      </c>
      <c r="U883" t="s">
        <v>6994</v>
      </c>
      <c r="V883" t="s">
        <v>6995</v>
      </c>
      <c r="W883" t="s">
        <v>6996</v>
      </c>
      <c r="X883">
        <v>722</v>
      </c>
      <c r="Y883">
        <v>8</v>
      </c>
      <c r="Z883">
        <v>2310.4</v>
      </c>
      <c r="AA883" t="s">
        <v>6992</v>
      </c>
      <c r="AB883" t="s">
        <v>6992</v>
      </c>
      <c r="AC883">
        <v>10</v>
      </c>
      <c r="AD883" t="s">
        <v>87</v>
      </c>
      <c r="AF883" t="s">
        <v>87</v>
      </c>
      <c r="AG883" t="s">
        <v>6992</v>
      </c>
    </row>
    <row r="884" spans="1:33" x14ac:dyDescent="0.3">
      <c r="A884" t="s">
        <v>121</v>
      </c>
      <c r="B884" t="s">
        <v>650</v>
      </c>
      <c r="C884" t="s">
        <v>80</v>
      </c>
      <c r="D884" t="s">
        <v>206</v>
      </c>
      <c r="E884" t="s">
        <v>1917</v>
      </c>
      <c r="F884" t="s">
        <v>6997</v>
      </c>
      <c r="G884" t="s">
        <v>96</v>
      </c>
      <c r="H884" s="1">
        <v>44783</v>
      </c>
      <c r="I884">
        <v>1100</v>
      </c>
      <c r="J884" t="s">
        <v>6998</v>
      </c>
      <c r="K884" t="s">
        <v>3069</v>
      </c>
      <c r="L884" t="s">
        <v>6999</v>
      </c>
      <c r="M884" t="s">
        <v>7000</v>
      </c>
      <c r="N884" t="s">
        <v>116</v>
      </c>
      <c r="O884">
        <v>8</v>
      </c>
      <c r="P884" t="s">
        <v>73</v>
      </c>
      <c r="Q884" t="s">
        <v>101</v>
      </c>
      <c r="R884" t="s">
        <v>7001</v>
      </c>
      <c r="S884" s="1">
        <v>45619</v>
      </c>
      <c r="T884" t="s">
        <v>165</v>
      </c>
      <c r="U884" t="s">
        <v>7002</v>
      </c>
      <c r="V884" t="s">
        <v>7003</v>
      </c>
      <c r="W884" t="s">
        <v>1948</v>
      </c>
      <c r="X884">
        <v>2908</v>
      </c>
      <c r="Y884">
        <v>1</v>
      </c>
      <c r="Z884">
        <v>1163.2</v>
      </c>
      <c r="AA884" t="s">
        <v>7000</v>
      </c>
      <c r="AB884" t="s">
        <v>7000</v>
      </c>
      <c r="AC884">
        <v>10</v>
      </c>
      <c r="AD884" t="s">
        <v>87</v>
      </c>
      <c r="AF884" t="s">
        <v>87</v>
      </c>
      <c r="AG884" t="s">
        <v>7000</v>
      </c>
    </row>
    <row r="885" spans="1:33" x14ac:dyDescent="0.3">
      <c r="A885" t="s">
        <v>336</v>
      </c>
      <c r="B885" t="s">
        <v>1023</v>
      </c>
      <c r="C885" t="s">
        <v>49</v>
      </c>
      <c r="D885" t="s">
        <v>206</v>
      </c>
      <c r="E885" t="s">
        <v>894</v>
      </c>
      <c r="F885" t="s">
        <v>7004</v>
      </c>
      <c r="G885" t="s">
        <v>96</v>
      </c>
      <c r="H885" s="1">
        <v>43942</v>
      </c>
      <c r="I885">
        <v>950</v>
      </c>
      <c r="J885" t="s">
        <v>6885</v>
      </c>
      <c r="K885" t="s">
        <v>706</v>
      </c>
      <c r="L885" t="s">
        <v>7005</v>
      </c>
      <c r="M885" t="s">
        <v>7006</v>
      </c>
      <c r="N885" t="s">
        <v>116</v>
      </c>
      <c r="O885">
        <v>17</v>
      </c>
      <c r="P885" t="s">
        <v>73</v>
      </c>
      <c r="Q885" t="s">
        <v>41</v>
      </c>
      <c r="R885" t="s">
        <v>7007</v>
      </c>
      <c r="S885" s="1">
        <v>45422</v>
      </c>
      <c r="T885" t="s">
        <v>129</v>
      </c>
      <c r="U885" t="s">
        <v>7008</v>
      </c>
      <c r="V885" t="s">
        <v>7009</v>
      </c>
      <c r="W885" t="s">
        <v>7010</v>
      </c>
      <c r="X885">
        <v>941</v>
      </c>
      <c r="Y885">
        <v>7</v>
      </c>
      <c r="Z885">
        <v>2634.8</v>
      </c>
      <c r="AA885" t="s">
        <v>7006</v>
      </c>
      <c r="AB885" t="s">
        <v>7006</v>
      </c>
      <c r="AC885">
        <v>10</v>
      </c>
      <c r="AE885" t="s">
        <v>37</v>
      </c>
      <c r="AF885" t="s">
        <v>37</v>
      </c>
      <c r="AG885" t="s">
        <v>7006</v>
      </c>
    </row>
    <row r="886" spans="1:33" x14ac:dyDescent="0.3">
      <c r="A886" t="s">
        <v>336</v>
      </c>
      <c r="B886" t="s">
        <v>1128</v>
      </c>
      <c r="C886" t="s">
        <v>80</v>
      </c>
      <c r="D886" t="s">
        <v>677</v>
      </c>
      <c r="E886" t="s">
        <v>263</v>
      </c>
      <c r="F886" t="s">
        <v>7011</v>
      </c>
      <c r="G886" t="s">
        <v>96</v>
      </c>
      <c r="H886" s="1">
        <v>44837</v>
      </c>
      <c r="I886">
        <v>1200</v>
      </c>
      <c r="J886" t="s">
        <v>7012</v>
      </c>
      <c r="K886" t="s">
        <v>69</v>
      </c>
      <c r="L886" t="s">
        <v>7013</v>
      </c>
      <c r="M886" t="s">
        <v>7014</v>
      </c>
      <c r="N886" t="s">
        <v>72</v>
      </c>
      <c r="O886">
        <v>17</v>
      </c>
      <c r="P886" t="s">
        <v>73</v>
      </c>
      <c r="Q886" t="s">
        <v>74</v>
      </c>
      <c r="R886" t="s">
        <v>7015</v>
      </c>
      <c r="S886" s="1">
        <v>45626</v>
      </c>
      <c r="T886" t="s">
        <v>165</v>
      </c>
      <c r="U886" t="s">
        <v>7016</v>
      </c>
      <c r="V886" t="s">
        <v>7017</v>
      </c>
      <c r="W886" t="s">
        <v>7018</v>
      </c>
      <c r="X886">
        <v>1991</v>
      </c>
      <c r="Y886">
        <v>4</v>
      </c>
      <c r="Z886">
        <v>3185.6000000000004</v>
      </c>
      <c r="AA886" t="s">
        <v>7014</v>
      </c>
      <c r="AB886" t="s">
        <v>7014</v>
      </c>
      <c r="AC886">
        <v>10</v>
      </c>
      <c r="AE886" t="s">
        <v>37</v>
      </c>
      <c r="AF886" t="s">
        <v>37</v>
      </c>
      <c r="AG886" t="s">
        <v>7014</v>
      </c>
    </row>
    <row r="887" spans="1:33" x14ac:dyDescent="0.3">
      <c r="A887" t="s">
        <v>121</v>
      </c>
      <c r="B887" t="s">
        <v>500</v>
      </c>
      <c r="C887" t="s">
        <v>49</v>
      </c>
      <c r="D887" t="s">
        <v>109</v>
      </c>
      <c r="E887" t="s">
        <v>832</v>
      </c>
      <c r="F887" t="s">
        <v>7019</v>
      </c>
      <c r="G887" t="s">
        <v>96</v>
      </c>
      <c r="H887" s="1">
        <v>44649</v>
      </c>
      <c r="I887">
        <v>1100</v>
      </c>
      <c r="J887" t="s">
        <v>7020</v>
      </c>
      <c r="K887" t="s">
        <v>514</v>
      </c>
      <c r="L887" t="s">
        <v>7021</v>
      </c>
      <c r="M887" t="s">
        <v>7022</v>
      </c>
      <c r="N887" t="s">
        <v>57</v>
      </c>
      <c r="O887">
        <v>11</v>
      </c>
      <c r="P887" t="s">
        <v>73</v>
      </c>
      <c r="Q887" t="s">
        <v>74</v>
      </c>
      <c r="R887" t="s">
        <v>7023</v>
      </c>
      <c r="S887" s="1">
        <v>45559</v>
      </c>
      <c r="T887" t="s">
        <v>214</v>
      </c>
      <c r="U887" t="s">
        <v>7024</v>
      </c>
      <c r="V887" t="s">
        <v>7025</v>
      </c>
      <c r="W887" t="s">
        <v>2470</v>
      </c>
      <c r="X887">
        <v>1554</v>
      </c>
      <c r="Y887">
        <v>8</v>
      </c>
      <c r="Z887">
        <v>4972.8</v>
      </c>
      <c r="AA887" t="s">
        <v>7022</v>
      </c>
      <c r="AB887" t="s">
        <v>7022</v>
      </c>
      <c r="AC887">
        <v>10</v>
      </c>
      <c r="AD887" t="s">
        <v>87</v>
      </c>
      <c r="AF887" t="s">
        <v>87</v>
      </c>
      <c r="AG887" t="s">
        <v>7022</v>
      </c>
    </row>
    <row r="888" spans="1:33" x14ac:dyDescent="0.3">
      <c r="A888" t="s">
        <v>336</v>
      </c>
      <c r="B888" t="s">
        <v>558</v>
      </c>
      <c r="C888" t="s">
        <v>49</v>
      </c>
      <c r="D888" t="s">
        <v>146</v>
      </c>
      <c r="E888" t="s">
        <v>242</v>
      </c>
      <c r="F888" t="s">
        <v>7026</v>
      </c>
      <c r="G888" t="s">
        <v>33</v>
      </c>
      <c r="H888" s="1">
        <v>44944</v>
      </c>
      <c r="I888">
        <v>1000</v>
      </c>
      <c r="J888" t="s">
        <v>7027</v>
      </c>
      <c r="K888" t="s">
        <v>861</v>
      </c>
      <c r="L888" t="s">
        <v>7028</v>
      </c>
      <c r="M888" t="s">
        <v>7029</v>
      </c>
      <c r="N888" t="s">
        <v>72</v>
      </c>
      <c r="O888">
        <v>20</v>
      </c>
      <c r="P888" t="s">
        <v>73</v>
      </c>
      <c r="Q888" t="s">
        <v>101</v>
      </c>
      <c r="R888" t="s">
        <v>7030</v>
      </c>
      <c r="S888" s="1">
        <v>45548</v>
      </c>
      <c r="T888" t="s">
        <v>214</v>
      </c>
      <c r="U888" t="s">
        <v>7031</v>
      </c>
      <c r="V888" t="s">
        <v>7032</v>
      </c>
      <c r="W888" t="s">
        <v>3364</v>
      </c>
      <c r="X888">
        <v>1333</v>
      </c>
      <c r="Y888">
        <v>1</v>
      </c>
      <c r="Z888">
        <v>533.20000000000005</v>
      </c>
      <c r="AA888" t="s">
        <v>7029</v>
      </c>
      <c r="AB888" t="s">
        <v>7029</v>
      </c>
      <c r="AC888">
        <v>10</v>
      </c>
      <c r="AD888" t="s">
        <v>87</v>
      </c>
      <c r="AF888" t="s">
        <v>87</v>
      </c>
      <c r="AG888" t="s">
        <v>7029</v>
      </c>
    </row>
    <row r="889" spans="1:33" x14ac:dyDescent="0.3">
      <c r="A889" t="s">
        <v>181</v>
      </c>
      <c r="B889" t="s">
        <v>411</v>
      </c>
      <c r="C889" t="s">
        <v>29</v>
      </c>
      <c r="D889" t="s">
        <v>146</v>
      </c>
      <c r="E889" t="s">
        <v>1608</v>
      </c>
      <c r="F889" t="s">
        <v>7033</v>
      </c>
      <c r="G889" t="s">
        <v>33</v>
      </c>
      <c r="H889" s="1">
        <v>43984</v>
      </c>
      <c r="I889">
        <v>1300</v>
      </c>
      <c r="J889" t="s">
        <v>7034</v>
      </c>
      <c r="K889" t="s">
        <v>1293</v>
      </c>
      <c r="L889" t="s">
        <v>7035</v>
      </c>
      <c r="M889" t="s">
        <v>7036</v>
      </c>
      <c r="N889" t="s">
        <v>39</v>
      </c>
      <c r="O889">
        <v>8</v>
      </c>
      <c r="P889" t="s">
        <v>73</v>
      </c>
      <c r="Q889" t="s">
        <v>74</v>
      </c>
      <c r="R889" t="s">
        <v>7037</v>
      </c>
      <c r="S889" s="1">
        <v>45561</v>
      </c>
      <c r="T889" t="s">
        <v>214</v>
      </c>
      <c r="U889" t="s">
        <v>7038</v>
      </c>
      <c r="V889" t="s">
        <v>7039</v>
      </c>
      <c r="W889" t="s">
        <v>7040</v>
      </c>
      <c r="X889">
        <v>1490</v>
      </c>
      <c r="Y889">
        <v>3</v>
      </c>
      <c r="Z889">
        <v>1788</v>
      </c>
      <c r="AA889" t="s">
        <v>7036</v>
      </c>
      <c r="AB889" t="s">
        <v>7036</v>
      </c>
      <c r="AC889">
        <v>10</v>
      </c>
      <c r="AE889" t="s">
        <v>37</v>
      </c>
      <c r="AF889" t="s">
        <v>37</v>
      </c>
      <c r="AG889" t="s">
        <v>7036</v>
      </c>
    </row>
    <row r="890" spans="1:33" x14ac:dyDescent="0.3">
      <c r="A890" t="s">
        <v>93</v>
      </c>
      <c r="B890" t="s">
        <v>240</v>
      </c>
      <c r="C890" t="s">
        <v>49</v>
      </c>
      <c r="D890" t="s">
        <v>146</v>
      </c>
      <c r="E890" t="s">
        <v>1441</v>
      </c>
      <c r="F890" t="s">
        <v>7041</v>
      </c>
      <c r="G890" t="s">
        <v>33</v>
      </c>
      <c r="H890" s="1">
        <v>43875</v>
      </c>
      <c r="I890">
        <v>800</v>
      </c>
      <c r="J890" t="s">
        <v>7042</v>
      </c>
      <c r="K890" t="s">
        <v>960</v>
      </c>
      <c r="L890" t="s">
        <v>7043</v>
      </c>
      <c r="M890" t="s">
        <v>7044</v>
      </c>
      <c r="N890" t="s">
        <v>57</v>
      </c>
      <c r="O890">
        <v>19</v>
      </c>
      <c r="P890" t="s">
        <v>40</v>
      </c>
      <c r="Q890" t="s">
        <v>101</v>
      </c>
      <c r="R890" t="s">
        <v>7045</v>
      </c>
      <c r="S890" s="1">
        <v>45496</v>
      </c>
      <c r="T890" t="s">
        <v>103</v>
      </c>
      <c r="U890" t="s">
        <v>7046</v>
      </c>
      <c r="V890" t="s">
        <v>7047</v>
      </c>
      <c r="W890" t="s">
        <v>929</v>
      </c>
      <c r="X890">
        <v>1545</v>
      </c>
      <c r="Y890">
        <v>3</v>
      </c>
      <c r="Z890">
        <v>1854</v>
      </c>
      <c r="AA890" t="s">
        <v>7044</v>
      </c>
      <c r="AB890" t="s">
        <v>7044</v>
      </c>
      <c r="AC890">
        <v>10</v>
      </c>
      <c r="AD890" t="s">
        <v>87</v>
      </c>
      <c r="AF890" t="s">
        <v>87</v>
      </c>
      <c r="AG890" t="s">
        <v>7044</v>
      </c>
    </row>
    <row r="891" spans="1:33" x14ac:dyDescent="0.3">
      <c r="A891" t="s">
        <v>93</v>
      </c>
      <c r="B891" t="s">
        <v>145</v>
      </c>
      <c r="C891" t="s">
        <v>49</v>
      </c>
      <c r="D891" t="s">
        <v>241</v>
      </c>
      <c r="E891" t="s">
        <v>183</v>
      </c>
      <c r="F891" t="s">
        <v>7048</v>
      </c>
      <c r="G891" t="s">
        <v>96</v>
      </c>
      <c r="H891" s="1">
        <v>45393</v>
      </c>
      <c r="I891">
        <v>800</v>
      </c>
      <c r="J891" t="s">
        <v>7049</v>
      </c>
      <c r="K891" t="s">
        <v>796</v>
      </c>
      <c r="L891" t="s">
        <v>7050</v>
      </c>
      <c r="M891" t="s">
        <v>7051</v>
      </c>
      <c r="N891" t="s">
        <v>39</v>
      </c>
      <c r="O891">
        <v>14</v>
      </c>
      <c r="P891" t="s">
        <v>40</v>
      </c>
      <c r="Q891" t="s">
        <v>101</v>
      </c>
      <c r="R891" t="s">
        <v>7052</v>
      </c>
      <c r="S891" s="1">
        <v>45415</v>
      </c>
      <c r="T891" t="s">
        <v>129</v>
      </c>
      <c r="U891" t="s">
        <v>7053</v>
      </c>
      <c r="V891" t="s">
        <v>7054</v>
      </c>
      <c r="W891" t="s">
        <v>4260</v>
      </c>
      <c r="X891">
        <v>647</v>
      </c>
      <c r="Y891">
        <v>3</v>
      </c>
      <c r="Z891">
        <v>776.40000000000009</v>
      </c>
      <c r="AA891" t="s">
        <v>7051</v>
      </c>
      <c r="AB891" t="s">
        <v>7051</v>
      </c>
      <c r="AC891">
        <v>10</v>
      </c>
      <c r="AD891" t="s">
        <v>87</v>
      </c>
      <c r="AF891" t="s">
        <v>87</v>
      </c>
      <c r="AG891" t="s">
        <v>7051</v>
      </c>
    </row>
    <row r="892" spans="1:33" x14ac:dyDescent="0.3">
      <c r="A892" t="s">
        <v>336</v>
      </c>
      <c r="B892" t="s">
        <v>500</v>
      </c>
      <c r="C892" t="s">
        <v>49</v>
      </c>
      <c r="D892" t="s">
        <v>81</v>
      </c>
      <c r="E892" t="s">
        <v>750</v>
      </c>
      <c r="F892" t="s">
        <v>7055</v>
      </c>
      <c r="G892" t="s">
        <v>96</v>
      </c>
      <c r="H892" s="1">
        <v>45624</v>
      </c>
      <c r="I892">
        <v>950</v>
      </c>
      <c r="J892" t="s">
        <v>7056</v>
      </c>
      <c r="K892" t="s">
        <v>1359</v>
      </c>
      <c r="L892" t="s">
        <v>7057</v>
      </c>
      <c r="M892" t="s">
        <v>7058</v>
      </c>
      <c r="N892" t="s">
        <v>72</v>
      </c>
      <c r="O892">
        <v>8</v>
      </c>
      <c r="P892" t="s">
        <v>40</v>
      </c>
      <c r="Q892" t="s">
        <v>101</v>
      </c>
      <c r="R892" t="s">
        <v>7059</v>
      </c>
      <c r="S892" s="1">
        <v>45562</v>
      </c>
      <c r="T892" t="s">
        <v>214</v>
      </c>
      <c r="U892" t="s">
        <v>7060</v>
      </c>
      <c r="V892" t="s">
        <v>7061</v>
      </c>
      <c r="W892" t="s">
        <v>1568</v>
      </c>
      <c r="X892">
        <v>2920</v>
      </c>
      <c r="Y892">
        <v>8</v>
      </c>
      <c r="Z892">
        <v>9344</v>
      </c>
      <c r="AA892" t="s">
        <v>7058</v>
      </c>
      <c r="AB892" t="s">
        <v>7058</v>
      </c>
      <c r="AC892">
        <v>10</v>
      </c>
      <c r="AE892" t="s">
        <v>37</v>
      </c>
      <c r="AF892" t="s">
        <v>37</v>
      </c>
      <c r="AG892" t="s">
        <v>7058</v>
      </c>
    </row>
    <row r="893" spans="1:33" x14ac:dyDescent="0.3">
      <c r="A893" t="s">
        <v>107</v>
      </c>
      <c r="B893" t="s">
        <v>510</v>
      </c>
      <c r="C893" t="s">
        <v>49</v>
      </c>
      <c r="D893" t="s">
        <v>50</v>
      </c>
      <c r="E893" t="s">
        <v>687</v>
      </c>
      <c r="F893" t="s">
        <v>315</v>
      </c>
      <c r="G893" t="s">
        <v>96</v>
      </c>
      <c r="H893" s="1">
        <v>45611</v>
      </c>
      <c r="I893">
        <v>1300</v>
      </c>
      <c r="J893" t="s">
        <v>7062</v>
      </c>
      <c r="K893" t="s">
        <v>989</v>
      </c>
      <c r="L893" t="s">
        <v>7063</v>
      </c>
      <c r="M893" t="s">
        <v>7064</v>
      </c>
      <c r="N893" t="s">
        <v>57</v>
      </c>
      <c r="O893">
        <v>7</v>
      </c>
      <c r="P893" t="s">
        <v>40</v>
      </c>
      <c r="Q893" t="s">
        <v>58</v>
      </c>
      <c r="R893" t="s">
        <v>7065</v>
      </c>
      <c r="S893" s="1">
        <v>45458</v>
      </c>
      <c r="T893" t="s">
        <v>43</v>
      </c>
      <c r="U893" t="s">
        <v>7066</v>
      </c>
      <c r="V893" t="s">
        <v>7067</v>
      </c>
      <c r="W893" t="s">
        <v>282</v>
      </c>
      <c r="X893">
        <v>1837</v>
      </c>
      <c r="Y893">
        <v>8</v>
      </c>
      <c r="Z893">
        <v>5878.4000000000015</v>
      </c>
      <c r="AA893" t="s">
        <v>7064</v>
      </c>
      <c r="AB893" t="s">
        <v>7064</v>
      </c>
      <c r="AC893">
        <v>10</v>
      </c>
      <c r="AE893" t="s">
        <v>37</v>
      </c>
      <c r="AF893" t="s">
        <v>37</v>
      </c>
      <c r="AG893" t="s">
        <v>7064</v>
      </c>
    </row>
    <row r="894" spans="1:33" x14ac:dyDescent="0.3">
      <c r="A894" t="s">
        <v>93</v>
      </c>
      <c r="B894" t="s">
        <v>1483</v>
      </c>
      <c r="C894" t="s">
        <v>29</v>
      </c>
      <c r="D894" t="s">
        <v>109</v>
      </c>
      <c r="E894" t="s">
        <v>263</v>
      </c>
      <c r="F894" t="s">
        <v>7068</v>
      </c>
      <c r="G894" t="s">
        <v>96</v>
      </c>
      <c r="H894" s="1">
        <v>44094</v>
      </c>
      <c r="I894">
        <v>1000</v>
      </c>
      <c r="J894" t="s">
        <v>7069</v>
      </c>
      <c r="K894" t="s">
        <v>297</v>
      </c>
      <c r="L894" t="s">
        <v>7070</v>
      </c>
      <c r="M894" t="s">
        <v>7071</v>
      </c>
      <c r="N894" t="s">
        <v>116</v>
      </c>
      <c r="O894">
        <v>17</v>
      </c>
      <c r="P894" t="s">
        <v>40</v>
      </c>
      <c r="Q894" t="s">
        <v>101</v>
      </c>
      <c r="R894" t="s">
        <v>7072</v>
      </c>
      <c r="S894" s="1">
        <v>45557</v>
      </c>
      <c r="T894" t="s">
        <v>214</v>
      </c>
      <c r="U894" t="s">
        <v>7073</v>
      </c>
      <c r="V894" t="s">
        <v>7074</v>
      </c>
      <c r="W894" t="s">
        <v>1893</v>
      </c>
      <c r="X894">
        <v>1522</v>
      </c>
      <c r="Y894">
        <v>7</v>
      </c>
      <c r="Z894">
        <v>4261.6000000000004</v>
      </c>
      <c r="AA894" t="s">
        <v>7071</v>
      </c>
      <c r="AB894" t="s">
        <v>7071</v>
      </c>
      <c r="AC894">
        <v>10</v>
      </c>
      <c r="AD894" t="s">
        <v>87</v>
      </c>
      <c r="AF894" t="s">
        <v>87</v>
      </c>
      <c r="AG894" t="s">
        <v>7071</v>
      </c>
    </row>
    <row r="895" spans="1:33" x14ac:dyDescent="0.3">
      <c r="A895" t="s">
        <v>47</v>
      </c>
      <c r="B895" t="s">
        <v>450</v>
      </c>
      <c r="C895" t="s">
        <v>29</v>
      </c>
      <c r="D895" t="s">
        <v>677</v>
      </c>
      <c r="E895" t="s">
        <v>294</v>
      </c>
      <c r="F895" t="s">
        <v>7075</v>
      </c>
      <c r="G895" t="s">
        <v>96</v>
      </c>
      <c r="H895" s="1">
        <v>44150</v>
      </c>
      <c r="I895">
        <v>800</v>
      </c>
      <c r="J895" t="s">
        <v>7076</v>
      </c>
      <c r="K895" t="s">
        <v>414</v>
      </c>
      <c r="L895" t="s">
        <v>7077</v>
      </c>
      <c r="M895" t="s">
        <v>7078</v>
      </c>
      <c r="N895" t="s">
        <v>116</v>
      </c>
      <c r="O895">
        <v>15</v>
      </c>
      <c r="P895" t="s">
        <v>73</v>
      </c>
      <c r="Q895" t="s">
        <v>74</v>
      </c>
      <c r="R895" t="s">
        <v>7079</v>
      </c>
      <c r="S895" s="1">
        <v>45376</v>
      </c>
      <c r="T895" t="s">
        <v>258</v>
      </c>
      <c r="U895" t="s">
        <v>7080</v>
      </c>
      <c r="V895" t="s">
        <v>7081</v>
      </c>
      <c r="W895" t="s">
        <v>5267</v>
      </c>
      <c r="X895">
        <v>502</v>
      </c>
      <c r="Y895">
        <v>4</v>
      </c>
      <c r="Z895">
        <v>803.2</v>
      </c>
      <c r="AA895" t="s">
        <v>7078</v>
      </c>
      <c r="AB895" t="s">
        <v>7078</v>
      </c>
      <c r="AC895">
        <v>10</v>
      </c>
      <c r="AD895" t="s">
        <v>87</v>
      </c>
      <c r="AF895" t="s">
        <v>87</v>
      </c>
      <c r="AG895" t="s">
        <v>7078</v>
      </c>
    </row>
    <row r="896" spans="1:33" x14ac:dyDescent="0.3">
      <c r="A896" t="s">
        <v>336</v>
      </c>
      <c r="B896" t="s">
        <v>28</v>
      </c>
      <c r="C896" t="s">
        <v>80</v>
      </c>
      <c r="D896" t="s">
        <v>65</v>
      </c>
      <c r="E896" t="s">
        <v>947</v>
      </c>
      <c r="F896" t="s">
        <v>7082</v>
      </c>
      <c r="G896" t="s">
        <v>96</v>
      </c>
      <c r="H896" s="1">
        <v>43871</v>
      </c>
      <c r="I896">
        <v>1200</v>
      </c>
      <c r="J896" t="s">
        <v>7083</v>
      </c>
      <c r="K896" t="s">
        <v>1103</v>
      </c>
      <c r="L896" t="s">
        <v>7084</v>
      </c>
      <c r="M896" t="s">
        <v>7085</v>
      </c>
      <c r="N896" t="s">
        <v>116</v>
      </c>
      <c r="O896">
        <v>15</v>
      </c>
      <c r="P896" t="s">
        <v>73</v>
      </c>
      <c r="Q896" t="s">
        <v>58</v>
      </c>
      <c r="R896" t="s">
        <v>7086</v>
      </c>
      <c r="S896" s="1">
        <v>45626</v>
      </c>
      <c r="T896" t="s">
        <v>165</v>
      </c>
      <c r="U896" t="s">
        <v>7087</v>
      </c>
      <c r="V896" t="s">
        <v>7088</v>
      </c>
      <c r="W896" t="s">
        <v>7089</v>
      </c>
      <c r="X896">
        <v>2456</v>
      </c>
      <c r="Y896">
        <v>7</v>
      </c>
      <c r="Z896">
        <v>6876.8</v>
      </c>
      <c r="AA896" t="s">
        <v>7085</v>
      </c>
      <c r="AB896" t="s">
        <v>7085</v>
      </c>
      <c r="AC896">
        <v>10</v>
      </c>
      <c r="AE896" t="s">
        <v>37</v>
      </c>
      <c r="AF896" t="s">
        <v>37</v>
      </c>
      <c r="AG896" t="s">
        <v>7085</v>
      </c>
    </row>
    <row r="897" spans="1:33" x14ac:dyDescent="0.3">
      <c r="A897" t="s">
        <v>336</v>
      </c>
      <c r="B897" t="s">
        <v>650</v>
      </c>
      <c r="C897" t="s">
        <v>49</v>
      </c>
      <c r="D897" t="s">
        <v>109</v>
      </c>
      <c r="E897" t="s">
        <v>1683</v>
      </c>
      <c r="F897" t="s">
        <v>7090</v>
      </c>
      <c r="G897" t="s">
        <v>96</v>
      </c>
      <c r="H897" s="1">
        <v>44355</v>
      </c>
      <c r="I897">
        <v>1400</v>
      </c>
      <c r="J897" t="s">
        <v>7091</v>
      </c>
      <c r="K897" t="s">
        <v>1477</v>
      </c>
      <c r="L897" t="s">
        <v>7092</v>
      </c>
      <c r="M897" t="s">
        <v>7093</v>
      </c>
      <c r="N897" t="s">
        <v>39</v>
      </c>
      <c r="O897">
        <v>14</v>
      </c>
      <c r="P897" t="s">
        <v>40</v>
      </c>
      <c r="Q897" t="s">
        <v>58</v>
      </c>
      <c r="R897" t="s">
        <v>7094</v>
      </c>
      <c r="S897" s="1">
        <v>45504</v>
      </c>
      <c r="T897" t="s">
        <v>103</v>
      </c>
      <c r="U897" t="s">
        <v>7095</v>
      </c>
      <c r="V897" t="s">
        <v>7096</v>
      </c>
      <c r="W897" t="s">
        <v>7097</v>
      </c>
      <c r="X897">
        <v>2263</v>
      </c>
      <c r="Y897">
        <v>3</v>
      </c>
      <c r="Z897">
        <v>2715.6000000000004</v>
      </c>
      <c r="AA897" t="s">
        <v>7093</v>
      </c>
      <c r="AB897" t="s">
        <v>7093</v>
      </c>
      <c r="AC897">
        <v>10</v>
      </c>
      <c r="AE897" t="s">
        <v>37</v>
      </c>
      <c r="AF897" t="s">
        <v>37</v>
      </c>
      <c r="AG897" t="s">
        <v>7093</v>
      </c>
    </row>
    <row r="898" spans="1:33" x14ac:dyDescent="0.3">
      <c r="A898" t="s">
        <v>93</v>
      </c>
      <c r="B898" t="s">
        <v>803</v>
      </c>
      <c r="C898" t="s">
        <v>29</v>
      </c>
      <c r="D898" t="s">
        <v>206</v>
      </c>
      <c r="E898" t="s">
        <v>549</v>
      </c>
      <c r="F898" t="s">
        <v>7098</v>
      </c>
      <c r="G898" t="s">
        <v>33</v>
      </c>
      <c r="H898" s="1">
        <v>44833</v>
      </c>
      <c r="I898">
        <v>1300</v>
      </c>
      <c r="J898" t="s">
        <v>7099</v>
      </c>
      <c r="K898" t="s">
        <v>625</v>
      </c>
      <c r="L898" t="s">
        <v>7100</v>
      </c>
      <c r="M898" t="s">
        <v>7101</v>
      </c>
      <c r="N898" t="s">
        <v>72</v>
      </c>
      <c r="O898">
        <v>20</v>
      </c>
      <c r="P898" t="s">
        <v>73</v>
      </c>
      <c r="Q898" t="s">
        <v>74</v>
      </c>
      <c r="R898" t="s">
        <v>7102</v>
      </c>
      <c r="S898" s="1">
        <v>45461</v>
      </c>
      <c r="T898" t="s">
        <v>43</v>
      </c>
      <c r="U898" t="s">
        <v>7103</v>
      </c>
      <c r="V898" t="s">
        <v>7104</v>
      </c>
      <c r="W898" t="s">
        <v>7105</v>
      </c>
      <c r="X898">
        <v>2619</v>
      </c>
      <c r="Y898">
        <v>1</v>
      </c>
      <c r="Z898">
        <v>1047.6000000000001</v>
      </c>
      <c r="AA898" t="s">
        <v>7101</v>
      </c>
      <c r="AB898" t="s">
        <v>7101</v>
      </c>
      <c r="AC898">
        <v>10</v>
      </c>
      <c r="AE898" t="s">
        <v>37</v>
      </c>
      <c r="AF898" t="s">
        <v>37</v>
      </c>
      <c r="AG898" t="s">
        <v>7101</v>
      </c>
    </row>
    <row r="899" spans="1:33" x14ac:dyDescent="0.3">
      <c r="A899" t="s">
        <v>107</v>
      </c>
      <c r="B899" t="s">
        <v>568</v>
      </c>
      <c r="C899" t="s">
        <v>49</v>
      </c>
      <c r="D899" t="s">
        <v>81</v>
      </c>
      <c r="E899" t="s">
        <v>294</v>
      </c>
      <c r="F899" t="s">
        <v>7106</v>
      </c>
      <c r="G899" t="s">
        <v>96</v>
      </c>
      <c r="H899" s="1">
        <v>43928</v>
      </c>
      <c r="I899">
        <v>1300</v>
      </c>
      <c r="J899" t="s">
        <v>7107</v>
      </c>
      <c r="K899" t="s">
        <v>286</v>
      </c>
      <c r="L899" t="s">
        <v>7108</v>
      </c>
      <c r="M899" t="s">
        <v>7109</v>
      </c>
      <c r="N899" t="s">
        <v>39</v>
      </c>
      <c r="O899">
        <v>18</v>
      </c>
      <c r="P899" t="s">
        <v>40</v>
      </c>
      <c r="Q899" t="s">
        <v>41</v>
      </c>
      <c r="R899" t="s">
        <v>7110</v>
      </c>
      <c r="S899" s="1">
        <v>45381</v>
      </c>
      <c r="T899" t="s">
        <v>258</v>
      </c>
      <c r="U899" t="s">
        <v>7111</v>
      </c>
      <c r="V899" t="s">
        <v>7112</v>
      </c>
      <c r="W899" t="s">
        <v>7113</v>
      </c>
      <c r="X899">
        <v>2335</v>
      </c>
      <c r="Y899">
        <v>6</v>
      </c>
      <c r="Z899">
        <v>5604</v>
      </c>
      <c r="AA899" t="s">
        <v>7109</v>
      </c>
      <c r="AB899" t="s">
        <v>7109</v>
      </c>
      <c r="AC899">
        <v>10</v>
      </c>
      <c r="AD899" t="s">
        <v>87</v>
      </c>
      <c r="AF899" t="s">
        <v>87</v>
      </c>
      <c r="AG899" t="s">
        <v>7109</v>
      </c>
    </row>
    <row r="900" spans="1:33" x14ac:dyDescent="0.3">
      <c r="A900" t="s">
        <v>93</v>
      </c>
      <c r="B900" t="s">
        <v>731</v>
      </c>
      <c r="C900" t="s">
        <v>80</v>
      </c>
      <c r="D900" t="s">
        <v>65</v>
      </c>
      <c r="E900" t="s">
        <v>578</v>
      </c>
      <c r="F900" t="s">
        <v>7114</v>
      </c>
      <c r="G900" t="s">
        <v>33</v>
      </c>
      <c r="H900" s="1">
        <v>45498</v>
      </c>
      <c r="I900">
        <v>1400</v>
      </c>
      <c r="J900" t="s">
        <v>7115</v>
      </c>
      <c r="K900" t="s">
        <v>1153</v>
      </c>
      <c r="L900" t="s">
        <v>7116</v>
      </c>
      <c r="M900" t="s">
        <v>7117</v>
      </c>
      <c r="N900" t="s">
        <v>39</v>
      </c>
      <c r="O900">
        <v>10</v>
      </c>
      <c r="P900" t="s">
        <v>40</v>
      </c>
      <c r="Q900" t="s">
        <v>101</v>
      </c>
      <c r="R900" t="s">
        <v>7118</v>
      </c>
      <c r="S900" s="1">
        <v>45436</v>
      </c>
      <c r="T900" t="s">
        <v>129</v>
      </c>
      <c r="U900" t="s">
        <v>7119</v>
      </c>
      <c r="V900" t="s">
        <v>7120</v>
      </c>
      <c r="W900" t="s">
        <v>3004</v>
      </c>
      <c r="X900">
        <v>2200</v>
      </c>
      <c r="Y900">
        <v>8</v>
      </c>
      <c r="Z900">
        <v>7040</v>
      </c>
      <c r="AA900" t="s">
        <v>7117</v>
      </c>
      <c r="AB900" t="s">
        <v>7117</v>
      </c>
      <c r="AC900">
        <v>10</v>
      </c>
      <c r="AE900" t="s">
        <v>37</v>
      </c>
      <c r="AF900" t="s">
        <v>37</v>
      </c>
      <c r="AG900" t="s">
        <v>7117</v>
      </c>
    </row>
    <row r="901" spans="1:33" x14ac:dyDescent="0.3">
      <c r="A901" t="s">
        <v>27</v>
      </c>
      <c r="B901" t="s">
        <v>784</v>
      </c>
      <c r="C901" t="s">
        <v>49</v>
      </c>
      <c r="D901" t="s">
        <v>146</v>
      </c>
      <c r="E901" t="s">
        <v>1560</v>
      </c>
      <c r="F901" t="s">
        <v>7121</v>
      </c>
      <c r="G901" t="s">
        <v>96</v>
      </c>
      <c r="H901" s="1">
        <v>45117</v>
      </c>
      <c r="I901">
        <v>800</v>
      </c>
      <c r="J901" t="s">
        <v>7122</v>
      </c>
      <c r="K901" t="s">
        <v>137</v>
      </c>
      <c r="L901" t="s">
        <v>7123</v>
      </c>
      <c r="M901" t="s">
        <v>7124</v>
      </c>
      <c r="N901" t="s">
        <v>72</v>
      </c>
      <c r="O901">
        <v>7</v>
      </c>
      <c r="P901" t="s">
        <v>40</v>
      </c>
      <c r="Q901" t="s">
        <v>58</v>
      </c>
      <c r="R901" t="s">
        <v>7125</v>
      </c>
      <c r="S901" s="1">
        <v>45440</v>
      </c>
      <c r="T901" t="s">
        <v>129</v>
      </c>
      <c r="U901" t="s">
        <v>7126</v>
      </c>
      <c r="V901" t="s">
        <v>7127</v>
      </c>
      <c r="W901" t="s">
        <v>1835</v>
      </c>
      <c r="X901">
        <v>879</v>
      </c>
      <c r="Y901">
        <v>2</v>
      </c>
      <c r="Z901">
        <v>703.2</v>
      </c>
      <c r="AA901" t="s">
        <v>7124</v>
      </c>
      <c r="AB901" t="s">
        <v>7124</v>
      </c>
      <c r="AC901">
        <v>10</v>
      </c>
      <c r="AD901" t="s">
        <v>87</v>
      </c>
      <c r="AF901" t="s">
        <v>87</v>
      </c>
      <c r="AG901" t="s">
        <v>7124</v>
      </c>
    </row>
    <row r="902" spans="1:33" x14ac:dyDescent="0.3">
      <c r="A902" t="s">
        <v>121</v>
      </c>
      <c r="B902" t="s">
        <v>229</v>
      </c>
      <c r="C902" t="s">
        <v>80</v>
      </c>
      <c r="D902" t="s">
        <v>219</v>
      </c>
      <c r="E902" t="s">
        <v>804</v>
      </c>
      <c r="F902" t="s">
        <v>7128</v>
      </c>
      <c r="G902" t="s">
        <v>96</v>
      </c>
      <c r="H902" s="1">
        <v>45257</v>
      </c>
      <c r="I902">
        <v>1300</v>
      </c>
      <c r="J902" t="s">
        <v>7129</v>
      </c>
      <c r="K902" t="s">
        <v>1821</v>
      </c>
      <c r="L902" t="s">
        <v>7130</v>
      </c>
      <c r="M902" t="s">
        <v>7131</v>
      </c>
      <c r="N902" t="s">
        <v>39</v>
      </c>
      <c r="O902">
        <v>6</v>
      </c>
      <c r="P902" t="s">
        <v>73</v>
      </c>
      <c r="Q902" t="s">
        <v>41</v>
      </c>
      <c r="R902" t="s">
        <v>7132</v>
      </c>
      <c r="S902" s="1">
        <v>45346</v>
      </c>
      <c r="T902" t="s">
        <v>321</v>
      </c>
      <c r="U902" t="s">
        <v>7133</v>
      </c>
      <c r="V902" t="s">
        <v>7134</v>
      </c>
      <c r="W902" t="s">
        <v>6140</v>
      </c>
      <c r="X902">
        <v>2248</v>
      </c>
      <c r="Y902">
        <v>6</v>
      </c>
      <c r="Z902">
        <v>5395.2000000000007</v>
      </c>
      <c r="AA902" t="s">
        <v>7131</v>
      </c>
      <c r="AB902" t="s">
        <v>7131</v>
      </c>
      <c r="AC902">
        <v>10</v>
      </c>
      <c r="AD902" t="s">
        <v>87</v>
      </c>
      <c r="AF902" t="s">
        <v>87</v>
      </c>
      <c r="AG902" t="s">
        <v>7131</v>
      </c>
    </row>
    <row r="903" spans="1:33" x14ac:dyDescent="0.3">
      <c r="A903" t="s">
        <v>47</v>
      </c>
      <c r="B903" t="s">
        <v>558</v>
      </c>
      <c r="C903" t="s">
        <v>80</v>
      </c>
      <c r="D903" t="s">
        <v>219</v>
      </c>
      <c r="E903" t="s">
        <v>841</v>
      </c>
      <c r="F903" t="s">
        <v>7135</v>
      </c>
      <c r="G903" t="s">
        <v>96</v>
      </c>
      <c r="H903" s="1">
        <v>43840</v>
      </c>
      <c r="I903">
        <v>1000</v>
      </c>
      <c r="J903" t="s">
        <v>7136</v>
      </c>
      <c r="K903" t="s">
        <v>137</v>
      </c>
      <c r="L903" t="s">
        <v>7137</v>
      </c>
      <c r="M903" t="s">
        <v>7138</v>
      </c>
      <c r="N903" t="s">
        <v>39</v>
      </c>
      <c r="O903">
        <v>13</v>
      </c>
      <c r="P903" t="s">
        <v>73</v>
      </c>
      <c r="Q903" t="s">
        <v>41</v>
      </c>
      <c r="R903" t="s">
        <v>7139</v>
      </c>
      <c r="S903" s="1">
        <v>45545</v>
      </c>
      <c r="T903" t="s">
        <v>214</v>
      </c>
      <c r="U903" t="s">
        <v>7140</v>
      </c>
      <c r="V903" t="s">
        <v>7141</v>
      </c>
      <c r="W903" t="s">
        <v>4772</v>
      </c>
      <c r="X903">
        <v>1119</v>
      </c>
      <c r="Y903">
        <v>2</v>
      </c>
      <c r="Z903">
        <v>895.2</v>
      </c>
      <c r="AA903" t="s">
        <v>7138</v>
      </c>
      <c r="AB903" t="s">
        <v>7138</v>
      </c>
      <c r="AC903">
        <v>11</v>
      </c>
      <c r="AE903" t="s">
        <v>37</v>
      </c>
      <c r="AF903" t="s">
        <v>37</v>
      </c>
      <c r="AG903" t="s">
        <v>7138</v>
      </c>
    </row>
    <row r="904" spans="1:33" x14ac:dyDescent="0.3">
      <c r="A904" t="s">
        <v>181</v>
      </c>
      <c r="B904" t="s">
        <v>169</v>
      </c>
      <c r="C904" t="s">
        <v>80</v>
      </c>
      <c r="D904" t="s">
        <v>109</v>
      </c>
      <c r="E904" t="s">
        <v>147</v>
      </c>
      <c r="F904" t="s">
        <v>7142</v>
      </c>
      <c r="G904" t="s">
        <v>33</v>
      </c>
      <c r="H904" s="1">
        <v>44184</v>
      </c>
      <c r="I904">
        <v>950</v>
      </c>
      <c r="J904" t="s">
        <v>7143</v>
      </c>
      <c r="K904" t="s">
        <v>897</v>
      </c>
      <c r="L904" t="s">
        <v>7144</v>
      </c>
      <c r="M904" t="s">
        <v>7145</v>
      </c>
      <c r="N904" t="s">
        <v>72</v>
      </c>
      <c r="O904">
        <v>7</v>
      </c>
      <c r="P904" t="s">
        <v>73</v>
      </c>
      <c r="Q904" t="s">
        <v>74</v>
      </c>
      <c r="R904" t="s">
        <v>7146</v>
      </c>
      <c r="S904" s="1">
        <v>45410</v>
      </c>
      <c r="T904" t="s">
        <v>60</v>
      </c>
      <c r="U904" t="s">
        <v>7147</v>
      </c>
      <c r="V904" t="s">
        <v>7148</v>
      </c>
      <c r="W904" t="s">
        <v>7149</v>
      </c>
      <c r="X904">
        <v>912</v>
      </c>
      <c r="Y904">
        <v>8</v>
      </c>
      <c r="Z904">
        <v>2918.4</v>
      </c>
      <c r="AA904" t="s">
        <v>7145</v>
      </c>
      <c r="AB904" t="s">
        <v>7145</v>
      </c>
      <c r="AC904">
        <v>10</v>
      </c>
      <c r="AE904" t="s">
        <v>37</v>
      </c>
      <c r="AF904" t="s">
        <v>37</v>
      </c>
      <c r="AG904" t="s">
        <v>7145</v>
      </c>
    </row>
    <row r="905" spans="1:33" x14ac:dyDescent="0.3">
      <c r="A905" t="s">
        <v>47</v>
      </c>
      <c r="B905" t="s">
        <v>1023</v>
      </c>
      <c r="C905" t="s">
        <v>49</v>
      </c>
      <c r="D905" t="s">
        <v>677</v>
      </c>
      <c r="E905" t="s">
        <v>814</v>
      </c>
      <c r="F905" t="s">
        <v>7150</v>
      </c>
      <c r="G905" t="s">
        <v>33</v>
      </c>
      <c r="H905" s="1">
        <v>45349</v>
      </c>
      <c r="I905">
        <v>800</v>
      </c>
      <c r="J905" t="s">
        <v>7151</v>
      </c>
      <c r="K905" t="s">
        <v>1796</v>
      </c>
      <c r="L905" t="s">
        <v>7152</v>
      </c>
      <c r="M905" t="s">
        <v>7153</v>
      </c>
      <c r="N905" t="s">
        <v>72</v>
      </c>
      <c r="O905">
        <v>13</v>
      </c>
      <c r="P905" t="s">
        <v>73</v>
      </c>
      <c r="Q905" t="s">
        <v>41</v>
      </c>
      <c r="R905" t="s">
        <v>7154</v>
      </c>
      <c r="S905" s="1">
        <v>45359</v>
      </c>
      <c r="T905" t="s">
        <v>258</v>
      </c>
      <c r="U905" t="s">
        <v>7155</v>
      </c>
      <c r="V905" t="s">
        <v>7156</v>
      </c>
      <c r="W905" t="s">
        <v>1517</v>
      </c>
      <c r="X905">
        <v>724</v>
      </c>
      <c r="Y905">
        <v>7</v>
      </c>
      <c r="Z905">
        <v>2027.2</v>
      </c>
      <c r="AA905" t="s">
        <v>7153</v>
      </c>
      <c r="AB905" t="s">
        <v>7153</v>
      </c>
      <c r="AC905">
        <v>10</v>
      </c>
      <c r="AE905" t="s">
        <v>37</v>
      </c>
      <c r="AF905" t="s">
        <v>37</v>
      </c>
      <c r="AG905" t="s">
        <v>7153</v>
      </c>
    </row>
    <row r="906" spans="1:33" x14ac:dyDescent="0.3">
      <c r="A906" t="s">
        <v>47</v>
      </c>
      <c r="B906" t="s">
        <v>262</v>
      </c>
      <c r="C906" t="s">
        <v>29</v>
      </c>
      <c r="D906" t="s">
        <v>109</v>
      </c>
      <c r="E906" t="s">
        <v>713</v>
      </c>
      <c r="F906" t="s">
        <v>7157</v>
      </c>
      <c r="G906" t="s">
        <v>33</v>
      </c>
      <c r="H906" s="1">
        <v>44509</v>
      </c>
      <c r="I906">
        <v>950</v>
      </c>
      <c r="J906" t="s">
        <v>7158</v>
      </c>
      <c r="K906" t="s">
        <v>161</v>
      </c>
      <c r="L906" t="s">
        <v>7159</v>
      </c>
      <c r="M906" t="s">
        <v>7160</v>
      </c>
      <c r="N906" t="s">
        <v>57</v>
      </c>
      <c r="O906">
        <v>17</v>
      </c>
      <c r="P906" t="s">
        <v>73</v>
      </c>
      <c r="Q906" t="s">
        <v>74</v>
      </c>
      <c r="R906" t="s">
        <v>7161</v>
      </c>
      <c r="S906" s="1">
        <v>45315</v>
      </c>
      <c r="T906" t="s">
        <v>141</v>
      </c>
      <c r="U906" t="s">
        <v>7162</v>
      </c>
      <c r="V906" t="s">
        <v>7163</v>
      </c>
      <c r="W906" t="s">
        <v>4683</v>
      </c>
      <c r="X906">
        <v>2294</v>
      </c>
      <c r="Y906">
        <v>5</v>
      </c>
      <c r="Z906">
        <v>4588</v>
      </c>
      <c r="AA906" t="s">
        <v>7160</v>
      </c>
      <c r="AB906" t="s">
        <v>7160</v>
      </c>
      <c r="AC906">
        <v>10</v>
      </c>
      <c r="AE906" t="s">
        <v>37</v>
      </c>
      <c r="AF906" t="s">
        <v>37</v>
      </c>
      <c r="AG906" t="s">
        <v>7160</v>
      </c>
    </row>
    <row r="907" spans="1:33" x14ac:dyDescent="0.3">
      <c r="A907" t="s">
        <v>336</v>
      </c>
      <c r="B907" t="s">
        <v>411</v>
      </c>
      <c r="C907" t="s">
        <v>80</v>
      </c>
      <c r="D907" t="s">
        <v>206</v>
      </c>
      <c r="E907" t="s">
        <v>134</v>
      </c>
      <c r="F907" t="s">
        <v>7164</v>
      </c>
      <c r="G907" t="s">
        <v>33</v>
      </c>
      <c r="H907" s="1">
        <v>45429</v>
      </c>
      <c r="I907">
        <v>1100</v>
      </c>
      <c r="J907" t="s">
        <v>7165</v>
      </c>
      <c r="K907" t="s">
        <v>1078</v>
      </c>
      <c r="L907" t="s">
        <v>7166</v>
      </c>
      <c r="M907" t="s">
        <v>7167</v>
      </c>
      <c r="N907" t="s">
        <v>57</v>
      </c>
      <c r="O907">
        <v>14</v>
      </c>
      <c r="P907" t="s">
        <v>73</v>
      </c>
      <c r="Q907" t="s">
        <v>41</v>
      </c>
      <c r="R907" t="s">
        <v>7168</v>
      </c>
      <c r="S907" s="1">
        <v>45600</v>
      </c>
      <c r="T907" t="s">
        <v>165</v>
      </c>
      <c r="U907" t="s">
        <v>7169</v>
      </c>
      <c r="V907" t="s">
        <v>7170</v>
      </c>
      <c r="W907" t="s">
        <v>7171</v>
      </c>
      <c r="X907">
        <v>657</v>
      </c>
      <c r="Y907">
        <v>8</v>
      </c>
      <c r="Z907">
        <v>2102.4</v>
      </c>
      <c r="AA907" t="s">
        <v>7167</v>
      </c>
      <c r="AB907" t="s">
        <v>7167</v>
      </c>
      <c r="AC907">
        <v>10</v>
      </c>
      <c r="AE907" t="s">
        <v>37</v>
      </c>
      <c r="AF907" t="s">
        <v>37</v>
      </c>
      <c r="AG907" t="s">
        <v>7167</v>
      </c>
    </row>
    <row r="908" spans="1:33" x14ac:dyDescent="0.3">
      <c r="A908" t="s">
        <v>27</v>
      </c>
      <c r="B908" t="s">
        <v>262</v>
      </c>
      <c r="C908" t="s">
        <v>29</v>
      </c>
      <c r="D908" t="s">
        <v>50</v>
      </c>
      <c r="E908" t="s">
        <v>1005</v>
      </c>
      <c r="F908" t="s">
        <v>7172</v>
      </c>
      <c r="G908" t="s">
        <v>96</v>
      </c>
      <c r="H908" s="1">
        <v>44575</v>
      </c>
      <c r="I908">
        <v>1000</v>
      </c>
      <c r="J908" t="s">
        <v>7173</v>
      </c>
      <c r="K908" t="s">
        <v>960</v>
      </c>
      <c r="L908" t="s">
        <v>7174</v>
      </c>
      <c r="M908" t="s">
        <v>7175</v>
      </c>
      <c r="N908" t="s">
        <v>57</v>
      </c>
      <c r="O908">
        <v>18</v>
      </c>
      <c r="P908" t="s">
        <v>40</v>
      </c>
      <c r="Q908" t="s">
        <v>41</v>
      </c>
      <c r="R908" t="s">
        <v>7176</v>
      </c>
      <c r="S908" s="1">
        <v>45426</v>
      </c>
      <c r="T908" t="s">
        <v>129</v>
      </c>
      <c r="U908" t="s">
        <v>7177</v>
      </c>
      <c r="V908" t="s">
        <v>7178</v>
      </c>
      <c r="W908" t="s">
        <v>5841</v>
      </c>
      <c r="X908">
        <v>1190</v>
      </c>
      <c r="Y908">
        <v>4</v>
      </c>
      <c r="Z908">
        <v>1904</v>
      </c>
      <c r="AA908" t="s">
        <v>7175</v>
      </c>
      <c r="AB908" t="s">
        <v>7175</v>
      </c>
      <c r="AC908">
        <v>10</v>
      </c>
      <c r="AD908" t="s">
        <v>87</v>
      </c>
      <c r="AF908" t="s">
        <v>87</v>
      </c>
      <c r="AG908" t="s">
        <v>7175</v>
      </c>
    </row>
    <row r="909" spans="1:33" x14ac:dyDescent="0.3">
      <c r="A909" t="s">
        <v>133</v>
      </c>
      <c r="B909" t="s">
        <v>731</v>
      </c>
      <c r="C909" t="s">
        <v>49</v>
      </c>
      <c r="D909" t="s">
        <v>65</v>
      </c>
      <c r="E909" t="s">
        <v>326</v>
      </c>
      <c r="F909" t="s">
        <v>7179</v>
      </c>
      <c r="G909" t="s">
        <v>96</v>
      </c>
      <c r="H909" s="1">
        <v>45359</v>
      </c>
      <c r="I909">
        <v>1400</v>
      </c>
      <c r="J909" t="s">
        <v>7180</v>
      </c>
      <c r="K909" t="s">
        <v>286</v>
      </c>
      <c r="L909" t="s">
        <v>7181</v>
      </c>
      <c r="M909" t="s">
        <v>7182</v>
      </c>
      <c r="N909" t="s">
        <v>116</v>
      </c>
      <c r="O909">
        <v>3</v>
      </c>
      <c r="P909" t="s">
        <v>73</v>
      </c>
      <c r="Q909" t="s">
        <v>58</v>
      </c>
      <c r="R909" t="s">
        <v>7183</v>
      </c>
      <c r="S909" s="1">
        <v>45578</v>
      </c>
      <c r="T909" t="s">
        <v>177</v>
      </c>
      <c r="U909" t="s">
        <v>7184</v>
      </c>
      <c r="V909" t="s">
        <v>7185</v>
      </c>
      <c r="W909" t="s">
        <v>7186</v>
      </c>
      <c r="X909">
        <v>1467</v>
      </c>
      <c r="Y909">
        <v>1</v>
      </c>
      <c r="Z909">
        <v>586.80000000000007</v>
      </c>
      <c r="AA909" t="s">
        <v>7182</v>
      </c>
      <c r="AB909" t="s">
        <v>7182</v>
      </c>
      <c r="AC909">
        <v>10</v>
      </c>
      <c r="AD909" t="s">
        <v>87</v>
      </c>
      <c r="AF909" t="s">
        <v>87</v>
      </c>
      <c r="AG909" t="s">
        <v>7182</v>
      </c>
    </row>
    <row r="910" spans="1:33" x14ac:dyDescent="0.3">
      <c r="A910" t="s">
        <v>93</v>
      </c>
      <c r="B910" t="s">
        <v>510</v>
      </c>
      <c r="C910" t="s">
        <v>80</v>
      </c>
      <c r="D910" t="s">
        <v>81</v>
      </c>
      <c r="E910" t="s">
        <v>947</v>
      </c>
      <c r="F910" t="s">
        <v>7187</v>
      </c>
      <c r="G910" t="s">
        <v>96</v>
      </c>
      <c r="H910" s="1">
        <v>44278</v>
      </c>
      <c r="I910">
        <v>1200</v>
      </c>
      <c r="J910" t="s">
        <v>7188</v>
      </c>
      <c r="K910" t="s">
        <v>1846</v>
      </c>
      <c r="L910" t="s">
        <v>7189</v>
      </c>
      <c r="M910" t="s">
        <v>7190</v>
      </c>
      <c r="N910" t="s">
        <v>116</v>
      </c>
      <c r="O910">
        <v>10</v>
      </c>
      <c r="P910" t="s">
        <v>73</v>
      </c>
      <c r="Q910" t="s">
        <v>74</v>
      </c>
      <c r="R910" t="s">
        <v>7191</v>
      </c>
      <c r="S910" s="1">
        <v>45371</v>
      </c>
      <c r="T910" t="s">
        <v>258</v>
      </c>
      <c r="U910" t="s">
        <v>7192</v>
      </c>
      <c r="V910" t="s">
        <v>7193</v>
      </c>
      <c r="W910" t="s">
        <v>6287</v>
      </c>
      <c r="X910">
        <v>2034</v>
      </c>
      <c r="Y910">
        <v>7</v>
      </c>
      <c r="Z910">
        <v>5695.2000000000007</v>
      </c>
      <c r="AA910" t="s">
        <v>7190</v>
      </c>
      <c r="AB910" t="s">
        <v>7190</v>
      </c>
      <c r="AC910">
        <v>10</v>
      </c>
      <c r="AD910" t="s">
        <v>87</v>
      </c>
      <c r="AF910" t="s">
        <v>87</v>
      </c>
      <c r="AG910" t="s">
        <v>7190</v>
      </c>
    </row>
    <row r="911" spans="1:33" x14ac:dyDescent="0.3">
      <c r="A911" t="s">
        <v>181</v>
      </c>
      <c r="B911" t="s">
        <v>262</v>
      </c>
      <c r="C911" t="s">
        <v>80</v>
      </c>
      <c r="D911" t="s">
        <v>206</v>
      </c>
      <c r="E911" t="s">
        <v>540</v>
      </c>
      <c r="F911" t="s">
        <v>7194</v>
      </c>
      <c r="G911" t="s">
        <v>96</v>
      </c>
      <c r="H911" s="1">
        <v>44346</v>
      </c>
      <c r="I911">
        <v>1200</v>
      </c>
      <c r="J911" t="s">
        <v>7195</v>
      </c>
      <c r="K911" t="s">
        <v>897</v>
      </c>
      <c r="L911" t="s">
        <v>7196</v>
      </c>
      <c r="M911" t="s">
        <v>7197</v>
      </c>
      <c r="N911" t="s">
        <v>72</v>
      </c>
      <c r="O911">
        <v>3</v>
      </c>
      <c r="P911" t="s">
        <v>40</v>
      </c>
      <c r="Q911" t="s">
        <v>74</v>
      </c>
      <c r="R911" t="s">
        <v>7198</v>
      </c>
      <c r="S911" s="1">
        <v>45621</v>
      </c>
      <c r="T911" t="s">
        <v>165</v>
      </c>
      <c r="U911" t="s">
        <v>7199</v>
      </c>
      <c r="V911" t="s">
        <v>7200</v>
      </c>
      <c r="W911" t="s">
        <v>3477</v>
      </c>
      <c r="X911">
        <v>2032</v>
      </c>
      <c r="Y911">
        <v>4</v>
      </c>
      <c r="Z911">
        <v>3251.2000000000003</v>
      </c>
      <c r="AA911" t="s">
        <v>7197</v>
      </c>
      <c r="AB911" t="s">
        <v>7197</v>
      </c>
      <c r="AC911">
        <v>10</v>
      </c>
      <c r="AE911" t="s">
        <v>37</v>
      </c>
      <c r="AF911" t="s">
        <v>37</v>
      </c>
      <c r="AG911" t="s">
        <v>7197</v>
      </c>
    </row>
    <row r="912" spans="1:33" x14ac:dyDescent="0.3">
      <c r="A912" t="s">
        <v>133</v>
      </c>
      <c r="B912" t="s">
        <v>1483</v>
      </c>
      <c r="C912" t="s">
        <v>49</v>
      </c>
      <c r="D912" t="s">
        <v>219</v>
      </c>
      <c r="E912" t="s">
        <v>122</v>
      </c>
      <c r="F912" t="s">
        <v>7201</v>
      </c>
      <c r="G912" t="s">
        <v>96</v>
      </c>
      <c r="H912" s="1">
        <v>45019</v>
      </c>
      <c r="I912">
        <v>1200</v>
      </c>
      <c r="J912" t="s">
        <v>7202</v>
      </c>
      <c r="K912" t="s">
        <v>1153</v>
      </c>
      <c r="L912" t="s">
        <v>7203</v>
      </c>
      <c r="M912" t="s">
        <v>7204</v>
      </c>
      <c r="N912" t="s">
        <v>39</v>
      </c>
      <c r="O912">
        <v>13</v>
      </c>
      <c r="P912" t="s">
        <v>73</v>
      </c>
      <c r="Q912" t="s">
        <v>101</v>
      </c>
      <c r="R912" t="s">
        <v>7205</v>
      </c>
      <c r="S912" s="1">
        <v>45554</v>
      </c>
      <c r="T912" t="s">
        <v>214</v>
      </c>
      <c r="U912" t="s">
        <v>7206</v>
      </c>
      <c r="V912" t="s">
        <v>7207</v>
      </c>
      <c r="W912" t="s">
        <v>5096</v>
      </c>
      <c r="X912">
        <v>2852</v>
      </c>
      <c r="Y912">
        <v>2</v>
      </c>
      <c r="Z912">
        <v>2281.6</v>
      </c>
      <c r="AA912" t="s">
        <v>7204</v>
      </c>
      <c r="AB912" t="s">
        <v>7204</v>
      </c>
      <c r="AC912">
        <v>10</v>
      </c>
      <c r="AE912" t="s">
        <v>37</v>
      </c>
      <c r="AF912" t="s">
        <v>37</v>
      </c>
      <c r="AG912" t="s">
        <v>7204</v>
      </c>
    </row>
    <row r="913" spans="1:33" x14ac:dyDescent="0.3">
      <c r="A913" t="s">
        <v>181</v>
      </c>
      <c r="B913" t="s">
        <v>946</v>
      </c>
      <c r="C913" t="s">
        <v>29</v>
      </c>
      <c r="D913" t="s">
        <v>219</v>
      </c>
      <c r="E913" t="s">
        <v>371</v>
      </c>
      <c r="F913" t="s">
        <v>7208</v>
      </c>
      <c r="G913" t="s">
        <v>33</v>
      </c>
      <c r="H913" s="1">
        <v>44463</v>
      </c>
      <c r="I913">
        <v>1300</v>
      </c>
      <c r="J913" t="s">
        <v>7209</v>
      </c>
      <c r="K913" t="s">
        <v>307</v>
      </c>
      <c r="L913" t="s">
        <v>7210</v>
      </c>
      <c r="M913" t="s">
        <v>7211</v>
      </c>
      <c r="N913" t="s">
        <v>72</v>
      </c>
      <c r="O913">
        <v>6</v>
      </c>
      <c r="P913" t="s">
        <v>40</v>
      </c>
      <c r="Q913" t="s">
        <v>58</v>
      </c>
      <c r="R913" t="s">
        <v>7212</v>
      </c>
      <c r="S913" s="1">
        <v>45310</v>
      </c>
      <c r="T913" t="s">
        <v>141</v>
      </c>
      <c r="U913" t="s">
        <v>7213</v>
      </c>
      <c r="V913" t="s">
        <v>7214</v>
      </c>
      <c r="W913" t="s">
        <v>2902</v>
      </c>
      <c r="X913">
        <v>2412</v>
      </c>
      <c r="Y913">
        <v>2</v>
      </c>
      <c r="Z913">
        <v>1929.6000000000001</v>
      </c>
      <c r="AA913" t="s">
        <v>7211</v>
      </c>
      <c r="AB913" t="s">
        <v>7211</v>
      </c>
      <c r="AC913">
        <v>11</v>
      </c>
      <c r="AE913" t="s">
        <v>37</v>
      </c>
      <c r="AF913" t="s">
        <v>37</v>
      </c>
      <c r="AG913" t="s">
        <v>7211</v>
      </c>
    </row>
    <row r="914" spans="1:33" x14ac:dyDescent="0.3">
      <c r="A914" t="s">
        <v>93</v>
      </c>
      <c r="B914" t="s">
        <v>558</v>
      </c>
      <c r="C914" t="s">
        <v>49</v>
      </c>
      <c r="D914" t="s">
        <v>50</v>
      </c>
      <c r="E914" t="s">
        <v>314</v>
      </c>
      <c r="F914" t="s">
        <v>7215</v>
      </c>
      <c r="G914" t="s">
        <v>33</v>
      </c>
      <c r="H914" s="1">
        <v>45428</v>
      </c>
      <c r="I914">
        <v>950</v>
      </c>
      <c r="J914" t="s">
        <v>7216</v>
      </c>
      <c r="K914" t="s">
        <v>3813</v>
      </c>
      <c r="L914" t="s">
        <v>7217</v>
      </c>
      <c r="M914" t="s">
        <v>7218</v>
      </c>
      <c r="N914" t="s">
        <v>72</v>
      </c>
      <c r="O914">
        <v>10</v>
      </c>
      <c r="P914" t="s">
        <v>73</v>
      </c>
      <c r="Q914" t="s">
        <v>74</v>
      </c>
      <c r="R914" t="s">
        <v>7219</v>
      </c>
      <c r="S914" s="1">
        <v>45618</v>
      </c>
      <c r="T914" t="s">
        <v>165</v>
      </c>
      <c r="U914" t="s">
        <v>7220</v>
      </c>
      <c r="V914" t="s">
        <v>7221</v>
      </c>
      <c r="W914" t="s">
        <v>5021</v>
      </c>
      <c r="X914">
        <v>1206</v>
      </c>
      <c r="Y914">
        <v>6</v>
      </c>
      <c r="Z914">
        <v>2894.4</v>
      </c>
      <c r="AA914" t="s">
        <v>7218</v>
      </c>
      <c r="AB914" t="s">
        <v>7218</v>
      </c>
      <c r="AC914">
        <v>10</v>
      </c>
      <c r="AE914" t="s">
        <v>37</v>
      </c>
      <c r="AF914" t="s">
        <v>37</v>
      </c>
      <c r="AG914" t="s">
        <v>7218</v>
      </c>
    </row>
    <row r="915" spans="1:33" x14ac:dyDescent="0.3">
      <c r="A915" t="s">
        <v>121</v>
      </c>
      <c r="B915" t="s">
        <v>1118</v>
      </c>
      <c r="C915" t="s">
        <v>29</v>
      </c>
      <c r="D915" t="s">
        <v>65</v>
      </c>
      <c r="E915" t="s">
        <v>3122</v>
      </c>
      <c r="F915" t="s">
        <v>7222</v>
      </c>
      <c r="G915" t="s">
        <v>96</v>
      </c>
      <c r="H915" s="1">
        <v>45305</v>
      </c>
      <c r="I915">
        <v>800</v>
      </c>
      <c r="J915" t="s">
        <v>7223</v>
      </c>
      <c r="K915" t="s">
        <v>463</v>
      </c>
      <c r="L915" t="s">
        <v>7224</v>
      </c>
      <c r="M915" t="s">
        <v>7225</v>
      </c>
      <c r="N915" t="s">
        <v>72</v>
      </c>
      <c r="O915">
        <v>13</v>
      </c>
      <c r="P915" t="s">
        <v>73</v>
      </c>
      <c r="Q915" t="s">
        <v>74</v>
      </c>
      <c r="R915" t="s">
        <v>7226</v>
      </c>
      <c r="S915" s="1">
        <v>45567</v>
      </c>
      <c r="T915" t="s">
        <v>177</v>
      </c>
      <c r="U915" t="s">
        <v>7227</v>
      </c>
      <c r="V915" t="s">
        <v>7228</v>
      </c>
      <c r="W915" t="s">
        <v>587</v>
      </c>
      <c r="X915">
        <v>1798</v>
      </c>
      <c r="Y915">
        <v>2</v>
      </c>
      <c r="Z915">
        <v>1438.4</v>
      </c>
      <c r="AA915" t="s">
        <v>7225</v>
      </c>
      <c r="AB915" t="s">
        <v>7225</v>
      </c>
      <c r="AC915">
        <v>10</v>
      </c>
      <c r="AD915" t="s">
        <v>87</v>
      </c>
      <c r="AF915" t="s">
        <v>87</v>
      </c>
      <c r="AG915" t="s">
        <v>7225</v>
      </c>
    </row>
    <row r="916" spans="1:33" x14ac:dyDescent="0.3">
      <c r="A916" t="s">
        <v>93</v>
      </c>
      <c r="B916" t="s">
        <v>28</v>
      </c>
      <c r="C916" t="s">
        <v>29</v>
      </c>
      <c r="D916" t="s">
        <v>219</v>
      </c>
      <c r="E916" t="s">
        <v>183</v>
      </c>
      <c r="F916" t="s">
        <v>7229</v>
      </c>
      <c r="G916" t="s">
        <v>33</v>
      </c>
      <c r="H916" s="1">
        <v>45414</v>
      </c>
      <c r="I916">
        <v>1200</v>
      </c>
      <c r="J916" t="s">
        <v>7230</v>
      </c>
      <c r="K916" t="s">
        <v>286</v>
      </c>
      <c r="L916" t="s">
        <v>7231</v>
      </c>
      <c r="M916" t="s">
        <v>7232</v>
      </c>
      <c r="N916" t="s">
        <v>57</v>
      </c>
      <c r="O916">
        <v>10</v>
      </c>
      <c r="P916" t="s">
        <v>73</v>
      </c>
      <c r="Q916" t="s">
        <v>101</v>
      </c>
      <c r="R916" t="s">
        <v>7233</v>
      </c>
      <c r="S916" s="1">
        <v>45592</v>
      </c>
      <c r="T916" t="s">
        <v>177</v>
      </c>
      <c r="U916" t="s">
        <v>7234</v>
      </c>
      <c r="V916" t="s">
        <v>7235</v>
      </c>
      <c r="W916" t="s">
        <v>7236</v>
      </c>
      <c r="X916">
        <v>1393</v>
      </c>
      <c r="Y916">
        <v>4</v>
      </c>
      <c r="Z916">
        <v>2228.8000000000002</v>
      </c>
      <c r="AA916" t="s">
        <v>7232</v>
      </c>
      <c r="AB916" t="s">
        <v>7232</v>
      </c>
      <c r="AC916">
        <v>10</v>
      </c>
      <c r="AE916" t="s">
        <v>37</v>
      </c>
      <c r="AF916" t="s">
        <v>37</v>
      </c>
      <c r="AG916" t="s">
        <v>7232</v>
      </c>
    </row>
    <row r="917" spans="1:33" x14ac:dyDescent="0.3">
      <c r="A917" t="s">
        <v>47</v>
      </c>
      <c r="B917" t="s">
        <v>803</v>
      </c>
      <c r="C917" t="s">
        <v>49</v>
      </c>
      <c r="D917" t="s">
        <v>677</v>
      </c>
      <c r="E917" t="s">
        <v>1168</v>
      </c>
      <c r="F917" t="s">
        <v>7237</v>
      </c>
      <c r="G917" t="s">
        <v>96</v>
      </c>
      <c r="H917" s="1">
        <v>44397</v>
      </c>
      <c r="I917">
        <v>1300</v>
      </c>
      <c r="J917" t="s">
        <v>7238</v>
      </c>
      <c r="K917" t="s">
        <v>978</v>
      </c>
      <c r="L917" t="s">
        <v>7239</v>
      </c>
      <c r="M917" t="s">
        <v>7240</v>
      </c>
      <c r="N917" t="s">
        <v>116</v>
      </c>
      <c r="O917">
        <v>4</v>
      </c>
      <c r="P917" t="s">
        <v>40</v>
      </c>
      <c r="Q917" t="s">
        <v>101</v>
      </c>
      <c r="R917" t="s">
        <v>7241</v>
      </c>
      <c r="S917" s="1">
        <v>45328</v>
      </c>
      <c r="T917" t="s">
        <v>321</v>
      </c>
      <c r="U917" t="s">
        <v>7242</v>
      </c>
      <c r="V917" t="s">
        <v>7243</v>
      </c>
      <c r="W917" t="s">
        <v>1916</v>
      </c>
      <c r="X917">
        <v>2955</v>
      </c>
      <c r="Y917">
        <v>3</v>
      </c>
      <c r="Z917">
        <v>3546</v>
      </c>
      <c r="AA917" t="s">
        <v>7240</v>
      </c>
      <c r="AB917" t="s">
        <v>7240</v>
      </c>
      <c r="AC917">
        <v>10</v>
      </c>
      <c r="AE917" t="s">
        <v>37</v>
      </c>
      <c r="AF917" t="s">
        <v>37</v>
      </c>
      <c r="AG917" t="s">
        <v>7240</v>
      </c>
    </row>
    <row r="918" spans="1:33" x14ac:dyDescent="0.3">
      <c r="A918" t="s">
        <v>336</v>
      </c>
      <c r="B918" t="s">
        <v>229</v>
      </c>
      <c r="C918" t="s">
        <v>29</v>
      </c>
      <c r="D918" t="s">
        <v>370</v>
      </c>
      <c r="E918" t="s">
        <v>850</v>
      </c>
      <c r="F918" t="s">
        <v>7244</v>
      </c>
      <c r="G918" t="s">
        <v>33</v>
      </c>
      <c r="H918" s="1">
        <v>44783</v>
      </c>
      <c r="I918">
        <v>950</v>
      </c>
      <c r="J918" t="s">
        <v>7245</v>
      </c>
      <c r="K918" t="s">
        <v>384</v>
      </c>
      <c r="L918" t="s">
        <v>7246</v>
      </c>
      <c r="M918" t="s">
        <v>7247</v>
      </c>
      <c r="N918" t="s">
        <v>57</v>
      </c>
      <c r="O918">
        <v>5</v>
      </c>
      <c r="P918" t="s">
        <v>40</v>
      </c>
      <c r="Q918" t="s">
        <v>58</v>
      </c>
      <c r="R918" t="s">
        <v>7248</v>
      </c>
      <c r="S918" s="1">
        <v>45575</v>
      </c>
      <c r="T918" t="s">
        <v>177</v>
      </c>
      <c r="U918" t="s">
        <v>7249</v>
      </c>
      <c r="V918" t="s">
        <v>7250</v>
      </c>
      <c r="W918" t="s">
        <v>7251</v>
      </c>
      <c r="X918">
        <v>2837</v>
      </c>
      <c r="Y918">
        <v>2</v>
      </c>
      <c r="Z918">
        <v>2269.6</v>
      </c>
      <c r="AA918" t="s">
        <v>7247</v>
      </c>
      <c r="AB918" t="s">
        <v>7247</v>
      </c>
      <c r="AC918">
        <v>10</v>
      </c>
      <c r="AE918" t="s">
        <v>37</v>
      </c>
      <c r="AF918" t="s">
        <v>37</v>
      </c>
      <c r="AG918" t="s">
        <v>7247</v>
      </c>
    </row>
    <row r="919" spans="1:33" x14ac:dyDescent="0.3">
      <c r="A919" t="s">
        <v>336</v>
      </c>
      <c r="B919" t="s">
        <v>229</v>
      </c>
      <c r="C919" t="s">
        <v>49</v>
      </c>
      <c r="D919" t="s">
        <v>65</v>
      </c>
      <c r="E919" t="s">
        <v>841</v>
      </c>
      <c r="F919" t="s">
        <v>7252</v>
      </c>
      <c r="G919" t="s">
        <v>33</v>
      </c>
      <c r="H919" s="1">
        <v>45361</v>
      </c>
      <c r="I919">
        <v>950</v>
      </c>
      <c r="J919" t="s">
        <v>1706</v>
      </c>
      <c r="K919" t="s">
        <v>1643</v>
      </c>
      <c r="L919" t="s">
        <v>7253</v>
      </c>
      <c r="M919" t="s">
        <v>7254</v>
      </c>
      <c r="N919" t="s">
        <v>72</v>
      </c>
      <c r="O919">
        <v>13</v>
      </c>
      <c r="P919" t="s">
        <v>40</v>
      </c>
      <c r="Q919" t="s">
        <v>74</v>
      </c>
      <c r="R919" t="s">
        <v>7255</v>
      </c>
      <c r="S919" s="1">
        <v>45590</v>
      </c>
      <c r="T919" t="s">
        <v>177</v>
      </c>
      <c r="U919" t="s">
        <v>7256</v>
      </c>
      <c r="V919" t="s">
        <v>7257</v>
      </c>
      <c r="W919" t="s">
        <v>2129</v>
      </c>
      <c r="X919">
        <v>644</v>
      </c>
      <c r="Y919">
        <v>5</v>
      </c>
      <c r="Z919">
        <v>1288</v>
      </c>
      <c r="AA919" t="s">
        <v>7254</v>
      </c>
      <c r="AB919" t="s">
        <v>7254</v>
      </c>
      <c r="AC919">
        <v>10</v>
      </c>
      <c r="AE919" t="s">
        <v>37</v>
      </c>
      <c r="AF919" t="s">
        <v>37</v>
      </c>
      <c r="AG919" t="s">
        <v>7254</v>
      </c>
    </row>
    <row r="920" spans="1:33" x14ac:dyDescent="0.3">
      <c r="A920" t="s">
        <v>107</v>
      </c>
      <c r="B920" t="s">
        <v>920</v>
      </c>
      <c r="C920" t="s">
        <v>49</v>
      </c>
      <c r="D920" t="s">
        <v>219</v>
      </c>
      <c r="E920" t="s">
        <v>1441</v>
      </c>
      <c r="F920" t="s">
        <v>7258</v>
      </c>
      <c r="G920" t="s">
        <v>96</v>
      </c>
      <c r="H920" s="1">
        <v>43968</v>
      </c>
      <c r="I920">
        <v>1200</v>
      </c>
      <c r="J920" t="s">
        <v>7259</v>
      </c>
      <c r="K920" t="s">
        <v>3054</v>
      </c>
      <c r="L920" t="s">
        <v>7260</v>
      </c>
      <c r="M920" t="s">
        <v>7261</v>
      </c>
      <c r="N920" t="s">
        <v>57</v>
      </c>
      <c r="O920">
        <v>18</v>
      </c>
      <c r="P920" t="s">
        <v>73</v>
      </c>
      <c r="Q920" t="s">
        <v>58</v>
      </c>
      <c r="R920" t="s">
        <v>7262</v>
      </c>
      <c r="S920" s="1">
        <v>45293</v>
      </c>
      <c r="T920" t="s">
        <v>141</v>
      </c>
      <c r="U920" t="s">
        <v>7263</v>
      </c>
      <c r="V920" t="s">
        <v>7264</v>
      </c>
      <c r="W920" t="s">
        <v>3193</v>
      </c>
      <c r="X920">
        <v>1628</v>
      </c>
      <c r="Y920">
        <v>3</v>
      </c>
      <c r="Z920">
        <v>1953.6000000000001</v>
      </c>
      <c r="AA920" t="s">
        <v>7261</v>
      </c>
      <c r="AB920" t="s">
        <v>7261</v>
      </c>
      <c r="AC920">
        <v>10</v>
      </c>
      <c r="AD920" t="s">
        <v>87</v>
      </c>
      <c r="AF920" t="s">
        <v>87</v>
      </c>
      <c r="AG920" t="s">
        <v>7261</v>
      </c>
    </row>
    <row r="921" spans="1:33" x14ac:dyDescent="0.3">
      <c r="A921" t="s">
        <v>181</v>
      </c>
      <c r="B921" t="s">
        <v>369</v>
      </c>
      <c r="C921" t="s">
        <v>49</v>
      </c>
      <c r="D921" t="s">
        <v>65</v>
      </c>
      <c r="E921" t="s">
        <v>740</v>
      </c>
      <c r="F921" t="s">
        <v>7265</v>
      </c>
      <c r="G921" t="s">
        <v>33</v>
      </c>
      <c r="H921" s="1">
        <v>44955</v>
      </c>
      <c r="I921">
        <v>1000</v>
      </c>
      <c r="J921" t="s">
        <v>7266</v>
      </c>
      <c r="K921" t="s">
        <v>1486</v>
      </c>
      <c r="L921" t="s">
        <v>7267</v>
      </c>
      <c r="M921" t="s">
        <v>7268</v>
      </c>
      <c r="N921" t="s">
        <v>72</v>
      </c>
      <c r="O921">
        <v>13</v>
      </c>
      <c r="P921" t="s">
        <v>73</v>
      </c>
      <c r="Q921" t="s">
        <v>74</v>
      </c>
      <c r="R921" t="s">
        <v>7269</v>
      </c>
      <c r="S921" s="1">
        <v>45507</v>
      </c>
      <c r="T921" t="s">
        <v>201</v>
      </c>
      <c r="U921" t="s">
        <v>7270</v>
      </c>
      <c r="V921" t="s">
        <v>7271</v>
      </c>
      <c r="W921" t="s">
        <v>7272</v>
      </c>
      <c r="X921">
        <v>1771</v>
      </c>
      <c r="Y921">
        <v>8</v>
      </c>
      <c r="Z921">
        <v>5667.2000000000007</v>
      </c>
      <c r="AA921" t="s">
        <v>7268</v>
      </c>
      <c r="AB921" t="s">
        <v>7268</v>
      </c>
      <c r="AC921">
        <v>10</v>
      </c>
      <c r="AE921" t="s">
        <v>37</v>
      </c>
      <c r="AF921" t="s">
        <v>37</v>
      </c>
      <c r="AG921" t="s">
        <v>7268</v>
      </c>
    </row>
    <row r="922" spans="1:33" x14ac:dyDescent="0.3">
      <c r="A922" t="s">
        <v>93</v>
      </c>
      <c r="B922" t="s">
        <v>240</v>
      </c>
      <c r="C922" t="s">
        <v>29</v>
      </c>
      <c r="D922" t="s">
        <v>241</v>
      </c>
      <c r="E922" t="s">
        <v>1693</v>
      </c>
      <c r="F922" t="s">
        <v>7273</v>
      </c>
      <c r="G922" t="s">
        <v>33</v>
      </c>
      <c r="H922" s="1">
        <v>44758</v>
      </c>
      <c r="I922">
        <v>1100</v>
      </c>
      <c r="J922" t="s">
        <v>7274</v>
      </c>
      <c r="K922" t="s">
        <v>3813</v>
      </c>
      <c r="L922" t="s">
        <v>7275</v>
      </c>
      <c r="M922" t="s">
        <v>7276</v>
      </c>
      <c r="N922" t="s">
        <v>57</v>
      </c>
      <c r="O922">
        <v>19</v>
      </c>
      <c r="P922" t="s">
        <v>73</v>
      </c>
      <c r="Q922" t="s">
        <v>74</v>
      </c>
      <c r="R922" t="s">
        <v>7277</v>
      </c>
      <c r="S922" s="1">
        <v>45549</v>
      </c>
      <c r="T922" t="s">
        <v>214</v>
      </c>
      <c r="U922" t="s">
        <v>7278</v>
      </c>
      <c r="V922" t="s">
        <v>7279</v>
      </c>
      <c r="W922" t="s">
        <v>2283</v>
      </c>
      <c r="X922">
        <v>2557</v>
      </c>
      <c r="Y922">
        <v>6</v>
      </c>
      <c r="Z922">
        <v>6136.8</v>
      </c>
      <c r="AA922" t="s">
        <v>7276</v>
      </c>
      <c r="AB922" t="s">
        <v>7276</v>
      </c>
      <c r="AC922">
        <v>10</v>
      </c>
      <c r="AE922" t="s">
        <v>37</v>
      </c>
      <c r="AF922" t="s">
        <v>37</v>
      </c>
      <c r="AG922" t="s">
        <v>7276</v>
      </c>
    </row>
    <row r="923" spans="1:33" x14ac:dyDescent="0.3">
      <c r="A923" t="s">
        <v>133</v>
      </c>
      <c r="B923" t="s">
        <v>985</v>
      </c>
      <c r="C923" t="s">
        <v>29</v>
      </c>
      <c r="D923" t="s">
        <v>81</v>
      </c>
      <c r="E923" t="s">
        <v>230</v>
      </c>
      <c r="F923" t="s">
        <v>7280</v>
      </c>
      <c r="G923" t="s">
        <v>33</v>
      </c>
      <c r="H923" s="1">
        <v>45048</v>
      </c>
      <c r="I923">
        <v>1200</v>
      </c>
      <c r="J923" t="s">
        <v>7281</v>
      </c>
      <c r="K923" t="s">
        <v>233</v>
      </c>
      <c r="L923" t="s">
        <v>7282</v>
      </c>
      <c r="M923" t="s">
        <v>7283</v>
      </c>
      <c r="N923" t="s">
        <v>57</v>
      </c>
      <c r="O923">
        <v>12</v>
      </c>
      <c r="P923" t="s">
        <v>73</v>
      </c>
      <c r="Q923" t="s">
        <v>41</v>
      </c>
      <c r="R923" t="s">
        <v>7284</v>
      </c>
      <c r="S923" s="1">
        <v>45517</v>
      </c>
      <c r="T923" t="s">
        <v>201</v>
      </c>
      <c r="U923" t="s">
        <v>7285</v>
      </c>
      <c r="V923" t="s">
        <v>7286</v>
      </c>
      <c r="W923" t="s">
        <v>1746</v>
      </c>
      <c r="X923">
        <v>862</v>
      </c>
      <c r="Y923">
        <v>5</v>
      </c>
      <c r="Z923">
        <v>1724</v>
      </c>
      <c r="AA923" t="s">
        <v>7283</v>
      </c>
      <c r="AB923" t="s">
        <v>7283</v>
      </c>
      <c r="AC923">
        <v>10</v>
      </c>
      <c r="AE923" t="s">
        <v>37</v>
      </c>
      <c r="AF923" t="s">
        <v>37</v>
      </c>
      <c r="AG923" t="s">
        <v>7283</v>
      </c>
    </row>
    <row r="924" spans="1:33" x14ac:dyDescent="0.3">
      <c r="A924" t="s">
        <v>181</v>
      </c>
      <c r="B924" t="s">
        <v>157</v>
      </c>
      <c r="C924" t="s">
        <v>49</v>
      </c>
      <c r="D924" t="s">
        <v>30</v>
      </c>
      <c r="E924" t="s">
        <v>273</v>
      </c>
      <c r="F924" t="s">
        <v>7287</v>
      </c>
      <c r="G924" t="s">
        <v>33</v>
      </c>
      <c r="H924" s="1">
        <v>45292</v>
      </c>
      <c r="I924">
        <v>1300</v>
      </c>
      <c r="J924" t="s">
        <v>7288</v>
      </c>
      <c r="K924" t="s">
        <v>361</v>
      </c>
      <c r="L924" t="s">
        <v>7289</v>
      </c>
      <c r="M924" t="s">
        <v>7290</v>
      </c>
      <c r="N924" t="s">
        <v>39</v>
      </c>
      <c r="O924">
        <v>7</v>
      </c>
      <c r="P924" t="s">
        <v>40</v>
      </c>
      <c r="Q924" t="s">
        <v>58</v>
      </c>
      <c r="R924" t="s">
        <v>7291</v>
      </c>
      <c r="S924" s="1">
        <v>45534</v>
      </c>
      <c r="T924" t="s">
        <v>201</v>
      </c>
      <c r="U924" t="s">
        <v>7292</v>
      </c>
      <c r="V924" t="s">
        <v>7293</v>
      </c>
      <c r="W924" t="s">
        <v>7294</v>
      </c>
      <c r="X924">
        <v>1455</v>
      </c>
      <c r="Y924">
        <v>5</v>
      </c>
      <c r="Z924">
        <v>2910</v>
      </c>
      <c r="AA924" t="s">
        <v>7290</v>
      </c>
      <c r="AB924" t="s">
        <v>7290</v>
      </c>
      <c r="AC924">
        <v>10</v>
      </c>
      <c r="AE924" t="s">
        <v>37</v>
      </c>
      <c r="AF924" t="s">
        <v>37</v>
      </c>
      <c r="AG924" t="s">
        <v>7290</v>
      </c>
    </row>
    <row r="925" spans="1:33" x14ac:dyDescent="0.3">
      <c r="A925" t="s">
        <v>121</v>
      </c>
      <c r="B925" t="s">
        <v>380</v>
      </c>
      <c r="C925" t="s">
        <v>80</v>
      </c>
      <c r="D925" t="s">
        <v>30</v>
      </c>
      <c r="E925" t="s">
        <v>3309</v>
      </c>
      <c r="F925" t="s">
        <v>7295</v>
      </c>
      <c r="G925" t="s">
        <v>96</v>
      </c>
      <c r="H925" s="1">
        <v>44417</v>
      </c>
      <c r="I925">
        <v>1300</v>
      </c>
      <c r="J925" t="s">
        <v>7296</v>
      </c>
      <c r="K925" t="s">
        <v>69</v>
      </c>
      <c r="L925" t="s">
        <v>7297</v>
      </c>
      <c r="M925" t="s">
        <v>7298</v>
      </c>
      <c r="N925" t="s">
        <v>116</v>
      </c>
      <c r="O925">
        <v>18</v>
      </c>
      <c r="P925" t="s">
        <v>73</v>
      </c>
      <c r="Q925" t="s">
        <v>74</v>
      </c>
      <c r="R925" t="s">
        <v>7299</v>
      </c>
      <c r="S925" s="1">
        <v>45550</v>
      </c>
      <c r="T925" t="s">
        <v>214</v>
      </c>
      <c r="U925" t="s">
        <v>7300</v>
      </c>
      <c r="V925" t="s">
        <v>7301</v>
      </c>
      <c r="W925" t="s">
        <v>6768</v>
      </c>
      <c r="X925">
        <v>1168</v>
      </c>
      <c r="Y925">
        <v>3</v>
      </c>
      <c r="Z925">
        <v>1401.6000000000001</v>
      </c>
      <c r="AA925" t="s">
        <v>7298</v>
      </c>
      <c r="AB925" t="s">
        <v>7298</v>
      </c>
      <c r="AC925">
        <v>10</v>
      </c>
      <c r="AE925" t="s">
        <v>37</v>
      </c>
      <c r="AF925" t="s">
        <v>37</v>
      </c>
      <c r="AG925" t="s">
        <v>7298</v>
      </c>
    </row>
    <row r="926" spans="1:33" x14ac:dyDescent="0.3">
      <c r="A926" t="s">
        <v>181</v>
      </c>
      <c r="B926" t="s">
        <v>205</v>
      </c>
      <c r="C926" t="s">
        <v>80</v>
      </c>
      <c r="D926" t="s">
        <v>30</v>
      </c>
      <c r="E926" t="s">
        <v>1290</v>
      </c>
      <c r="F926" t="s">
        <v>7302</v>
      </c>
      <c r="G926" t="s">
        <v>33</v>
      </c>
      <c r="H926" s="1">
        <v>44022</v>
      </c>
      <c r="I926">
        <v>1000</v>
      </c>
      <c r="J926" t="s">
        <v>7303</v>
      </c>
      <c r="K926" t="s">
        <v>254</v>
      </c>
      <c r="L926" t="s">
        <v>7304</v>
      </c>
      <c r="M926" t="s">
        <v>7305</v>
      </c>
      <c r="N926" t="s">
        <v>72</v>
      </c>
      <c r="O926">
        <v>8</v>
      </c>
      <c r="P926" t="s">
        <v>73</v>
      </c>
      <c r="Q926" t="s">
        <v>74</v>
      </c>
      <c r="R926" t="s">
        <v>7306</v>
      </c>
      <c r="S926" s="1">
        <v>45324</v>
      </c>
      <c r="T926" t="s">
        <v>321</v>
      </c>
      <c r="U926" t="s">
        <v>7307</v>
      </c>
      <c r="V926" t="s">
        <v>7308</v>
      </c>
      <c r="W926" t="s">
        <v>7309</v>
      </c>
      <c r="X926">
        <v>1905</v>
      </c>
      <c r="Y926">
        <v>7</v>
      </c>
      <c r="Z926">
        <v>5334</v>
      </c>
      <c r="AA926" t="s">
        <v>7305</v>
      </c>
      <c r="AB926" t="s">
        <v>7305</v>
      </c>
      <c r="AC926">
        <v>10</v>
      </c>
      <c r="AD926" t="s">
        <v>87</v>
      </c>
      <c r="AF926" t="s">
        <v>87</v>
      </c>
      <c r="AG926" t="s">
        <v>7305</v>
      </c>
    </row>
    <row r="927" spans="1:33" x14ac:dyDescent="0.3">
      <c r="A927" t="s">
        <v>181</v>
      </c>
      <c r="B927" t="s">
        <v>946</v>
      </c>
      <c r="C927" t="s">
        <v>29</v>
      </c>
      <c r="D927" t="s">
        <v>146</v>
      </c>
      <c r="E927" t="s">
        <v>471</v>
      </c>
      <c r="F927" t="s">
        <v>7310</v>
      </c>
      <c r="G927" t="s">
        <v>96</v>
      </c>
      <c r="H927" s="1">
        <v>43996</v>
      </c>
      <c r="I927">
        <v>950</v>
      </c>
      <c r="J927" t="s">
        <v>7311</v>
      </c>
      <c r="K927" t="s">
        <v>1749</v>
      </c>
      <c r="L927" t="s">
        <v>7312</v>
      </c>
      <c r="M927" t="s">
        <v>7313</v>
      </c>
      <c r="N927" t="s">
        <v>72</v>
      </c>
      <c r="O927">
        <v>14</v>
      </c>
      <c r="P927" t="s">
        <v>40</v>
      </c>
      <c r="Q927" t="s">
        <v>101</v>
      </c>
      <c r="R927" t="s">
        <v>7314</v>
      </c>
      <c r="S927" s="1">
        <v>45372</v>
      </c>
      <c r="T927" t="s">
        <v>258</v>
      </c>
      <c r="U927" t="s">
        <v>7315</v>
      </c>
      <c r="V927" t="s">
        <v>7316</v>
      </c>
      <c r="W927" t="s">
        <v>7317</v>
      </c>
      <c r="X927">
        <v>627</v>
      </c>
      <c r="Y927">
        <v>1</v>
      </c>
      <c r="Z927">
        <v>250.8</v>
      </c>
      <c r="AA927" t="s">
        <v>7313</v>
      </c>
      <c r="AB927" t="s">
        <v>7313</v>
      </c>
      <c r="AC927">
        <v>10</v>
      </c>
      <c r="AD927" t="s">
        <v>87</v>
      </c>
      <c r="AF927" t="s">
        <v>87</v>
      </c>
      <c r="AG927" t="s">
        <v>7313</v>
      </c>
    </row>
    <row r="928" spans="1:33" x14ac:dyDescent="0.3">
      <c r="A928" t="s">
        <v>133</v>
      </c>
      <c r="B928" t="s">
        <v>357</v>
      </c>
      <c r="C928" t="s">
        <v>49</v>
      </c>
      <c r="D928" t="s">
        <v>109</v>
      </c>
      <c r="E928" t="s">
        <v>490</v>
      </c>
      <c r="F928" t="s">
        <v>7318</v>
      </c>
      <c r="G928" t="s">
        <v>33</v>
      </c>
      <c r="H928" s="1">
        <v>45161</v>
      </c>
      <c r="I928">
        <v>1000</v>
      </c>
      <c r="J928" t="s">
        <v>7319</v>
      </c>
      <c r="K928" t="s">
        <v>424</v>
      </c>
      <c r="L928" t="s">
        <v>7320</v>
      </c>
      <c r="M928" t="s">
        <v>7321</v>
      </c>
      <c r="N928" t="s">
        <v>57</v>
      </c>
      <c r="O928">
        <v>11</v>
      </c>
      <c r="P928" t="s">
        <v>40</v>
      </c>
      <c r="Q928" t="s">
        <v>101</v>
      </c>
      <c r="R928" t="s">
        <v>7322</v>
      </c>
      <c r="S928" s="1">
        <v>45298</v>
      </c>
      <c r="T928" t="s">
        <v>141</v>
      </c>
      <c r="U928" t="s">
        <v>7323</v>
      </c>
      <c r="V928" t="s">
        <v>7324</v>
      </c>
      <c r="W928" t="s">
        <v>7325</v>
      </c>
      <c r="X928">
        <v>2227</v>
      </c>
      <c r="Y928">
        <v>3</v>
      </c>
      <c r="Z928">
        <v>2672.4</v>
      </c>
      <c r="AA928" t="s">
        <v>7321</v>
      </c>
      <c r="AB928" t="s">
        <v>7321</v>
      </c>
      <c r="AC928">
        <v>10</v>
      </c>
      <c r="AE928" t="s">
        <v>37</v>
      </c>
      <c r="AF928" t="s">
        <v>37</v>
      </c>
      <c r="AG928" t="s">
        <v>7321</v>
      </c>
    </row>
    <row r="929" spans="1:33" x14ac:dyDescent="0.3">
      <c r="A929" t="s">
        <v>27</v>
      </c>
      <c r="B929" t="s">
        <v>731</v>
      </c>
      <c r="C929" t="s">
        <v>80</v>
      </c>
      <c r="D929" t="s">
        <v>30</v>
      </c>
      <c r="E929" t="s">
        <v>1877</v>
      </c>
      <c r="F929" t="s">
        <v>7326</v>
      </c>
      <c r="G929" t="s">
        <v>96</v>
      </c>
      <c r="H929" s="1">
        <v>45002</v>
      </c>
      <c r="I929">
        <v>800</v>
      </c>
      <c r="J929" t="s">
        <v>7327</v>
      </c>
      <c r="K929" t="s">
        <v>493</v>
      </c>
      <c r="L929" t="s">
        <v>7328</v>
      </c>
      <c r="M929" t="s">
        <v>7329</v>
      </c>
      <c r="N929" t="s">
        <v>72</v>
      </c>
      <c r="O929">
        <v>4</v>
      </c>
      <c r="P929" t="s">
        <v>40</v>
      </c>
      <c r="Q929" t="s">
        <v>101</v>
      </c>
      <c r="R929" t="s">
        <v>7330</v>
      </c>
      <c r="S929" s="1">
        <v>45526</v>
      </c>
      <c r="T929" t="s">
        <v>201</v>
      </c>
      <c r="U929" t="s">
        <v>7331</v>
      </c>
      <c r="V929" t="s">
        <v>7332</v>
      </c>
      <c r="W929" t="s">
        <v>3092</v>
      </c>
      <c r="X929">
        <v>2531</v>
      </c>
      <c r="Y929">
        <v>2</v>
      </c>
      <c r="Z929">
        <v>2024.8000000000002</v>
      </c>
      <c r="AA929" t="s">
        <v>7329</v>
      </c>
      <c r="AB929" t="s">
        <v>7329</v>
      </c>
      <c r="AC929">
        <v>10</v>
      </c>
      <c r="AD929" t="s">
        <v>87</v>
      </c>
      <c r="AF929" t="s">
        <v>87</v>
      </c>
      <c r="AG929" t="s">
        <v>7329</v>
      </c>
    </row>
    <row r="930" spans="1:33" x14ac:dyDescent="0.3">
      <c r="A930" t="s">
        <v>336</v>
      </c>
      <c r="B930" t="s">
        <v>731</v>
      </c>
      <c r="C930" t="s">
        <v>29</v>
      </c>
      <c r="D930" t="s">
        <v>146</v>
      </c>
      <c r="E930" t="s">
        <v>194</v>
      </c>
      <c r="F930" t="s">
        <v>7333</v>
      </c>
      <c r="G930" t="s">
        <v>33</v>
      </c>
      <c r="H930" s="1">
        <v>45490</v>
      </c>
      <c r="I930">
        <v>1200</v>
      </c>
      <c r="J930" t="s">
        <v>7334</v>
      </c>
      <c r="K930" t="s">
        <v>1368</v>
      </c>
      <c r="L930" t="s">
        <v>7335</v>
      </c>
      <c r="M930" t="s">
        <v>7336</v>
      </c>
      <c r="N930" t="s">
        <v>72</v>
      </c>
      <c r="O930">
        <v>9</v>
      </c>
      <c r="P930" t="s">
        <v>40</v>
      </c>
      <c r="Q930" t="s">
        <v>58</v>
      </c>
      <c r="R930" t="s">
        <v>7337</v>
      </c>
      <c r="S930" s="1">
        <v>45434</v>
      </c>
      <c r="T930" t="s">
        <v>129</v>
      </c>
      <c r="U930" t="s">
        <v>7338</v>
      </c>
      <c r="V930" t="s">
        <v>7339</v>
      </c>
      <c r="W930" t="s">
        <v>4038</v>
      </c>
      <c r="X930">
        <v>2675</v>
      </c>
      <c r="Y930">
        <v>1</v>
      </c>
      <c r="Z930">
        <v>1070</v>
      </c>
      <c r="AA930" t="s">
        <v>7336</v>
      </c>
      <c r="AB930" t="s">
        <v>7336</v>
      </c>
      <c r="AC930">
        <v>10</v>
      </c>
      <c r="AD930" t="s">
        <v>87</v>
      </c>
      <c r="AF930" t="s">
        <v>87</v>
      </c>
      <c r="AG930" t="s">
        <v>7336</v>
      </c>
    </row>
    <row r="931" spans="1:33" x14ac:dyDescent="0.3">
      <c r="A931" t="s">
        <v>47</v>
      </c>
      <c r="B931" t="s">
        <v>48</v>
      </c>
      <c r="C931" t="s">
        <v>49</v>
      </c>
      <c r="D931" t="s">
        <v>81</v>
      </c>
      <c r="E931" t="s">
        <v>894</v>
      </c>
      <c r="F931" t="s">
        <v>7340</v>
      </c>
      <c r="G931" t="s">
        <v>33</v>
      </c>
      <c r="H931" s="1">
        <v>45318</v>
      </c>
      <c r="I931">
        <v>1200</v>
      </c>
      <c r="J931" t="s">
        <v>7341</v>
      </c>
      <c r="K931" t="s">
        <v>1103</v>
      </c>
      <c r="L931" t="s">
        <v>7342</v>
      </c>
      <c r="M931" t="s">
        <v>7343</v>
      </c>
      <c r="N931" t="s">
        <v>39</v>
      </c>
      <c r="O931">
        <v>3</v>
      </c>
      <c r="P931" t="s">
        <v>40</v>
      </c>
      <c r="Q931" t="s">
        <v>41</v>
      </c>
      <c r="R931" t="s">
        <v>7344</v>
      </c>
      <c r="S931" s="1">
        <v>45384</v>
      </c>
      <c r="T931" t="s">
        <v>60</v>
      </c>
      <c r="U931" t="s">
        <v>7345</v>
      </c>
      <c r="V931" t="s">
        <v>7346</v>
      </c>
      <c r="W931" t="s">
        <v>1465</v>
      </c>
      <c r="X931">
        <v>2064</v>
      </c>
      <c r="Y931">
        <v>8</v>
      </c>
      <c r="Z931">
        <v>6604.8</v>
      </c>
      <c r="AA931" t="s">
        <v>7343</v>
      </c>
      <c r="AB931" t="s">
        <v>7343</v>
      </c>
      <c r="AC931">
        <v>10</v>
      </c>
      <c r="AE931" t="s">
        <v>37</v>
      </c>
      <c r="AF931" t="s">
        <v>37</v>
      </c>
      <c r="AG931" t="s">
        <v>7343</v>
      </c>
    </row>
    <row r="932" spans="1:33" x14ac:dyDescent="0.3">
      <c r="A932" t="s">
        <v>107</v>
      </c>
      <c r="B932" t="s">
        <v>803</v>
      </c>
      <c r="C932" t="s">
        <v>29</v>
      </c>
      <c r="D932" t="s">
        <v>30</v>
      </c>
      <c r="E932" t="s">
        <v>740</v>
      </c>
      <c r="F932" t="s">
        <v>7347</v>
      </c>
      <c r="G932" t="s">
        <v>96</v>
      </c>
      <c r="H932" s="1">
        <v>45199</v>
      </c>
      <c r="I932">
        <v>800</v>
      </c>
      <c r="J932" t="s">
        <v>7348</v>
      </c>
      <c r="K932" t="s">
        <v>493</v>
      </c>
      <c r="L932" t="s">
        <v>7349</v>
      </c>
      <c r="M932" t="s">
        <v>7350</v>
      </c>
      <c r="N932" t="s">
        <v>72</v>
      </c>
      <c r="O932">
        <v>4</v>
      </c>
      <c r="P932" t="s">
        <v>73</v>
      </c>
      <c r="Q932" t="s">
        <v>41</v>
      </c>
      <c r="R932" t="s">
        <v>7351</v>
      </c>
      <c r="S932" s="1">
        <v>45401</v>
      </c>
      <c r="T932" t="s">
        <v>60</v>
      </c>
      <c r="U932" t="s">
        <v>7352</v>
      </c>
      <c r="V932" t="s">
        <v>7353</v>
      </c>
      <c r="W932" t="s">
        <v>7354</v>
      </c>
      <c r="X932">
        <v>828</v>
      </c>
      <c r="Y932">
        <v>4</v>
      </c>
      <c r="Z932">
        <v>1324.8000000000002</v>
      </c>
      <c r="AA932" t="s">
        <v>7350</v>
      </c>
      <c r="AB932" t="s">
        <v>7350</v>
      </c>
      <c r="AC932">
        <v>10</v>
      </c>
      <c r="AD932" t="s">
        <v>87</v>
      </c>
      <c r="AF932" t="s">
        <v>87</v>
      </c>
      <c r="AG932" t="s">
        <v>7350</v>
      </c>
    </row>
    <row r="933" spans="1:33" x14ac:dyDescent="0.3">
      <c r="A933" t="s">
        <v>121</v>
      </c>
      <c r="B933" t="s">
        <v>369</v>
      </c>
      <c r="C933" t="s">
        <v>49</v>
      </c>
      <c r="D933" t="s">
        <v>146</v>
      </c>
      <c r="E933" t="s">
        <v>110</v>
      </c>
      <c r="F933" t="s">
        <v>7355</v>
      </c>
      <c r="G933" t="s">
        <v>96</v>
      </c>
      <c r="H933" s="1">
        <v>43984</v>
      </c>
      <c r="I933">
        <v>950</v>
      </c>
      <c r="J933" t="s">
        <v>7356</v>
      </c>
      <c r="K933" t="s">
        <v>1796</v>
      </c>
      <c r="L933" t="s">
        <v>7357</v>
      </c>
      <c r="M933" t="s">
        <v>7358</v>
      </c>
      <c r="N933" t="s">
        <v>72</v>
      </c>
      <c r="O933">
        <v>16</v>
      </c>
      <c r="P933" t="s">
        <v>40</v>
      </c>
      <c r="Q933" t="s">
        <v>58</v>
      </c>
      <c r="R933" t="s">
        <v>7359</v>
      </c>
      <c r="S933" s="1">
        <v>45571</v>
      </c>
      <c r="T933" t="s">
        <v>177</v>
      </c>
      <c r="U933" t="s">
        <v>7360</v>
      </c>
      <c r="V933" t="s">
        <v>7361</v>
      </c>
      <c r="W933" t="s">
        <v>1406</v>
      </c>
      <c r="X933">
        <v>1873</v>
      </c>
      <c r="Y933">
        <v>8</v>
      </c>
      <c r="Z933">
        <v>5993.6</v>
      </c>
      <c r="AA933" t="s">
        <v>7358</v>
      </c>
      <c r="AB933" t="s">
        <v>7358</v>
      </c>
      <c r="AC933">
        <v>10</v>
      </c>
      <c r="AE933" t="s">
        <v>37</v>
      </c>
      <c r="AF933" t="s">
        <v>37</v>
      </c>
      <c r="AG933" t="s">
        <v>7358</v>
      </c>
    </row>
    <row r="934" spans="1:33" x14ac:dyDescent="0.3">
      <c r="A934" t="s">
        <v>181</v>
      </c>
      <c r="B934" t="s">
        <v>218</v>
      </c>
      <c r="C934" t="s">
        <v>80</v>
      </c>
      <c r="D934" t="s">
        <v>109</v>
      </c>
      <c r="E934" t="s">
        <v>183</v>
      </c>
      <c r="F934" t="s">
        <v>7362</v>
      </c>
      <c r="G934" t="s">
        <v>33</v>
      </c>
      <c r="H934" s="1">
        <v>44486</v>
      </c>
      <c r="I934">
        <v>800</v>
      </c>
      <c r="J934" t="s">
        <v>7363</v>
      </c>
      <c r="K934" t="s">
        <v>1511</v>
      </c>
      <c r="L934" t="s">
        <v>7364</v>
      </c>
      <c r="M934" t="s">
        <v>7365</v>
      </c>
      <c r="N934" t="s">
        <v>116</v>
      </c>
      <c r="O934">
        <v>16</v>
      </c>
      <c r="P934" t="s">
        <v>40</v>
      </c>
      <c r="Q934" t="s">
        <v>74</v>
      </c>
      <c r="R934" t="s">
        <v>7366</v>
      </c>
      <c r="S934" s="1">
        <v>45343</v>
      </c>
      <c r="T934" t="s">
        <v>321</v>
      </c>
      <c r="U934" t="s">
        <v>7367</v>
      </c>
      <c r="V934" t="s">
        <v>7368</v>
      </c>
      <c r="W934" t="s">
        <v>2778</v>
      </c>
      <c r="X934">
        <v>1574</v>
      </c>
      <c r="Y934">
        <v>3</v>
      </c>
      <c r="Z934">
        <v>1888.8000000000002</v>
      </c>
      <c r="AA934" t="s">
        <v>7365</v>
      </c>
      <c r="AB934" t="s">
        <v>7365</v>
      </c>
      <c r="AC934">
        <v>10</v>
      </c>
      <c r="AD934" t="s">
        <v>87</v>
      </c>
      <c r="AF934" t="s">
        <v>87</v>
      </c>
      <c r="AG934" t="s">
        <v>7365</v>
      </c>
    </row>
    <row r="935" spans="1:33" x14ac:dyDescent="0.3">
      <c r="A935" t="s">
        <v>181</v>
      </c>
      <c r="B935" t="s">
        <v>1483</v>
      </c>
      <c r="C935" t="s">
        <v>29</v>
      </c>
      <c r="D935" t="s">
        <v>370</v>
      </c>
      <c r="E935" t="s">
        <v>358</v>
      </c>
      <c r="F935" t="s">
        <v>7369</v>
      </c>
      <c r="G935" t="s">
        <v>33</v>
      </c>
      <c r="H935" s="1">
        <v>45597</v>
      </c>
      <c r="I935">
        <v>1400</v>
      </c>
      <c r="J935" t="s">
        <v>7370</v>
      </c>
      <c r="K935" t="s">
        <v>835</v>
      </c>
      <c r="L935" t="s">
        <v>7371</v>
      </c>
      <c r="M935" t="s">
        <v>7372</v>
      </c>
      <c r="N935" t="s">
        <v>57</v>
      </c>
      <c r="O935">
        <v>6</v>
      </c>
      <c r="P935" t="s">
        <v>73</v>
      </c>
      <c r="Q935" t="s">
        <v>41</v>
      </c>
      <c r="R935" t="s">
        <v>7373</v>
      </c>
      <c r="S935" s="1">
        <v>45551</v>
      </c>
      <c r="T935" t="s">
        <v>214</v>
      </c>
      <c r="U935" t="s">
        <v>7374</v>
      </c>
      <c r="V935" t="s">
        <v>7375</v>
      </c>
      <c r="W935" t="s">
        <v>2223</v>
      </c>
      <c r="X935">
        <v>1168</v>
      </c>
      <c r="Y935">
        <v>8</v>
      </c>
      <c r="Z935">
        <v>3737.6000000000004</v>
      </c>
      <c r="AA935" t="s">
        <v>7372</v>
      </c>
      <c r="AB935" t="s">
        <v>7372</v>
      </c>
      <c r="AC935">
        <v>10</v>
      </c>
      <c r="AE935" t="s">
        <v>37</v>
      </c>
      <c r="AF935" t="s">
        <v>37</v>
      </c>
      <c r="AG935" t="s">
        <v>7372</v>
      </c>
    </row>
    <row r="936" spans="1:33" x14ac:dyDescent="0.3">
      <c r="A936" t="s">
        <v>47</v>
      </c>
      <c r="B936" t="s">
        <v>920</v>
      </c>
      <c r="C936" t="s">
        <v>80</v>
      </c>
      <c r="D936" t="s">
        <v>30</v>
      </c>
      <c r="E936" t="s">
        <v>183</v>
      </c>
      <c r="F936" t="s">
        <v>7376</v>
      </c>
      <c r="G936" t="s">
        <v>96</v>
      </c>
      <c r="H936" s="1">
        <v>44978</v>
      </c>
      <c r="I936">
        <v>800</v>
      </c>
      <c r="J936" t="s">
        <v>7377</v>
      </c>
      <c r="K936" t="s">
        <v>1302</v>
      </c>
      <c r="L936" t="s">
        <v>7378</v>
      </c>
      <c r="M936" t="s">
        <v>7379</v>
      </c>
      <c r="N936" t="s">
        <v>57</v>
      </c>
      <c r="O936">
        <v>9</v>
      </c>
      <c r="P936" t="s">
        <v>40</v>
      </c>
      <c r="Q936" t="s">
        <v>74</v>
      </c>
      <c r="R936" t="s">
        <v>7380</v>
      </c>
      <c r="S936" s="1">
        <v>45498</v>
      </c>
      <c r="T936" t="s">
        <v>103</v>
      </c>
      <c r="U936" t="s">
        <v>7381</v>
      </c>
      <c r="V936" t="s">
        <v>7382</v>
      </c>
      <c r="W936" t="s">
        <v>5177</v>
      </c>
      <c r="X936">
        <v>521</v>
      </c>
      <c r="Y936">
        <v>7</v>
      </c>
      <c r="Z936">
        <v>1458.8000000000002</v>
      </c>
      <c r="AA936" t="s">
        <v>7379</v>
      </c>
      <c r="AB936" t="s">
        <v>7379</v>
      </c>
      <c r="AC936">
        <v>10</v>
      </c>
      <c r="AD936" t="s">
        <v>87</v>
      </c>
      <c r="AF936" t="s">
        <v>87</v>
      </c>
      <c r="AG936" t="s">
        <v>7379</v>
      </c>
    </row>
    <row r="937" spans="1:33" x14ac:dyDescent="0.3">
      <c r="A937" t="s">
        <v>336</v>
      </c>
      <c r="B937" t="s">
        <v>182</v>
      </c>
      <c r="C937" t="s">
        <v>80</v>
      </c>
      <c r="D937" t="s">
        <v>206</v>
      </c>
      <c r="E937" t="s">
        <v>1290</v>
      </c>
      <c r="F937" t="s">
        <v>7383</v>
      </c>
      <c r="G937" t="s">
        <v>96</v>
      </c>
      <c r="H937" s="1">
        <v>44645</v>
      </c>
      <c r="I937">
        <v>800</v>
      </c>
      <c r="J937" t="s">
        <v>7384</v>
      </c>
      <c r="K937" t="s">
        <v>670</v>
      </c>
      <c r="L937" t="s">
        <v>7385</v>
      </c>
      <c r="M937" t="s">
        <v>7386</v>
      </c>
      <c r="N937" t="s">
        <v>72</v>
      </c>
      <c r="O937">
        <v>6</v>
      </c>
      <c r="P937" t="s">
        <v>73</v>
      </c>
      <c r="Q937" t="s">
        <v>41</v>
      </c>
      <c r="R937" t="s">
        <v>7387</v>
      </c>
      <c r="S937" s="1">
        <v>45617</v>
      </c>
      <c r="T937" t="s">
        <v>165</v>
      </c>
      <c r="U937" t="s">
        <v>7388</v>
      </c>
      <c r="V937" t="s">
        <v>7389</v>
      </c>
      <c r="W937" t="s">
        <v>1707</v>
      </c>
      <c r="X937">
        <v>1770</v>
      </c>
      <c r="Y937">
        <v>8</v>
      </c>
      <c r="Z937">
        <v>5664</v>
      </c>
      <c r="AA937" t="s">
        <v>7386</v>
      </c>
      <c r="AB937" t="s">
        <v>7386</v>
      </c>
      <c r="AC937">
        <v>10</v>
      </c>
      <c r="AE937" t="s">
        <v>37</v>
      </c>
      <c r="AF937" t="s">
        <v>37</v>
      </c>
      <c r="AG937" t="s">
        <v>7386</v>
      </c>
    </row>
    <row r="938" spans="1:33" x14ac:dyDescent="0.3">
      <c r="A938" t="s">
        <v>47</v>
      </c>
      <c r="B938" t="s">
        <v>784</v>
      </c>
      <c r="C938" t="s">
        <v>80</v>
      </c>
      <c r="D938" t="s">
        <v>65</v>
      </c>
      <c r="E938" t="s">
        <v>947</v>
      </c>
      <c r="F938" t="s">
        <v>7390</v>
      </c>
      <c r="G938" t="s">
        <v>96</v>
      </c>
      <c r="H938" s="1">
        <v>45355</v>
      </c>
      <c r="I938">
        <v>950</v>
      </c>
      <c r="J938" t="s">
        <v>7391</v>
      </c>
      <c r="K938" t="s">
        <v>454</v>
      </c>
      <c r="L938" t="s">
        <v>7392</v>
      </c>
      <c r="M938" t="s">
        <v>7393</v>
      </c>
      <c r="N938" t="s">
        <v>39</v>
      </c>
      <c r="O938">
        <v>16</v>
      </c>
      <c r="P938" t="s">
        <v>73</v>
      </c>
      <c r="Q938" t="s">
        <v>58</v>
      </c>
      <c r="R938" t="s">
        <v>7394</v>
      </c>
      <c r="S938" s="1">
        <v>45473</v>
      </c>
      <c r="T938" t="s">
        <v>43</v>
      </c>
      <c r="U938" t="s">
        <v>7395</v>
      </c>
      <c r="V938" t="s">
        <v>7396</v>
      </c>
      <c r="W938" t="s">
        <v>3447</v>
      </c>
      <c r="X938">
        <v>1985</v>
      </c>
      <c r="Y938">
        <v>7</v>
      </c>
      <c r="Z938">
        <v>5558</v>
      </c>
      <c r="AA938" t="s">
        <v>7393</v>
      </c>
      <c r="AB938" t="s">
        <v>7393</v>
      </c>
      <c r="AC938">
        <v>11</v>
      </c>
      <c r="AE938" t="s">
        <v>37</v>
      </c>
      <c r="AF938" t="s">
        <v>37</v>
      </c>
      <c r="AG938" t="s">
        <v>7393</v>
      </c>
    </row>
    <row r="939" spans="1:33" x14ac:dyDescent="0.3">
      <c r="A939" t="s">
        <v>27</v>
      </c>
      <c r="B939" t="s">
        <v>182</v>
      </c>
      <c r="C939" t="s">
        <v>49</v>
      </c>
      <c r="D939" t="s">
        <v>50</v>
      </c>
      <c r="E939" t="s">
        <v>1225</v>
      </c>
      <c r="F939" t="s">
        <v>7397</v>
      </c>
      <c r="G939" t="s">
        <v>33</v>
      </c>
      <c r="H939" s="1">
        <v>43855</v>
      </c>
      <c r="I939">
        <v>1400</v>
      </c>
      <c r="J939" t="s">
        <v>7398</v>
      </c>
      <c r="K939" t="s">
        <v>1359</v>
      </c>
      <c r="L939" t="s">
        <v>7399</v>
      </c>
      <c r="M939" t="s">
        <v>7400</v>
      </c>
      <c r="N939" t="s">
        <v>57</v>
      </c>
      <c r="O939">
        <v>15</v>
      </c>
      <c r="P939" t="s">
        <v>40</v>
      </c>
      <c r="Q939" t="s">
        <v>58</v>
      </c>
      <c r="R939" t="s">
        <v>7401</v>
      </c>
      <c r="S939" s="1">
        <v>45406</v>
      </c>
      <c r="T939" t="s">
        <v>60</v>
      </c>
      <c r="U939" t="s">
        <v>7402</v>
      </c>
      <c r="V939" t="s">
        <v>7403</v>
      </c>
      <c r="W939" t="s">
        <v>7404</v>
      </c>
      <c r="X939">
        <v>2038</v>
      </c>
      <c r="Y939">
        <v>2</v>
      </c>
      <c r="Z939">
        <v>1630.4</v>
      </c>
      <c r="AA939" t="s">
        <v>7400</v>
      </c>
      <c r="AB939" t="s">
        <v>7400</v>
      </c>
      <c r="AC939">
        <v>10</v>
      </c>
      <c r="AD939" t="s">
        <v>87</v>
      </c>
      <c r="AF939" t="s">
        <v>87</v>
      </c>
      <c r="AG939" t="s">
        <v>7400</v>
      </c>
    </row>
    <row r="940" spans="1:33" x14ac:dyDescent="0.3">
      <c r="A940" t="s">
        <v>47</v>
      </c>
      <c r="B940" t="s">
        <v>145</v>
      </c>
      <c r="C940" t="s">
        <v>80</v>
      </c>
      <c r="D940" t="s">
        <v>146</v>
      </c>
      <c r="E940" t="s">
        <v>326</v>
      </c>
      <c r="F940" t="s">
        <v>7405</v>
      </c>
      <c r="G940" t="s">
        <v>33</v>
      </c>
      <c r="H940" s="1">
        <v>44520</v>
      </c>
      <c r="I940">
        <v>1100</v>
      </c>
      <c r="J940" t="s">
        <v>7406</v>
      </c>
      <c r="K940" t="s">
        <v>125</v>
      </c>
      <c r="L940" t="s">
        <v>7407</v>
      </c>
      <c r="M940" t="s">
        <v>7408</v>
      </c>
      <c r="N940" t="s">
        <v>72</v>
      </c>
      <c r="O940">
        <v>14</v>
      </c>
      <c r="P940" t="s">
        <v>73</v>
      </c>
      <c r="Q940" t="s">
        <v>41</v>
      </c>
      <c r="R940" t="s">
        <v>7409</v>
      </c>
      <c r="S940" s="1">
        <v>45393</v>
      </c>
      <c r="T940" t="s">
        <v>60</v>
      </c>
      <c r="U940" t="s">
        <v>7410</v>
      </c>
      <c r="V940" t="s">
        <v>7411</v>
      </c>
      <c r="W940" t="s">
        <v>4093</v>
      </c>
      <c r="X940">
        <v>1503</v>
      </c>
      <c r="Y940">
        <v>8</v>
      </c>
      <c r="Z940">
        <v>4809.6000000000004</v>
      </c>
      <c r="AA940" t="s">
        <v>7408</v>
      </c>
      <c r="AB940" t="s">
        <v>7408</v>
      </c>
      <c r="AC940">
        <v>10</v>
      </c>
      <c r="AE940" t="s">
        <v>37</v>
      </c>
      <c r="AF940" t="s">
        <v>37</v>
      </c>
      <c r="AG940" t="s">
        <v>7408</v>
      </c>
    </row>
    <row r="941" spans="1:33" x14ac:dyDescent="0.3">
      <c r="A941" t="s">
        <v>27</v>
      </c>
      <c r="B941" t="s">
        <v>390</v>
      </c>
      <c r="C941" t="s">
        <v>49</v>
      </c>
      <c r="D941" t="s">
        <v>241</v>
      </c>
      <c r="E941" t="s">
        <v>263</v>
      </c>
      <c r="F941" t="s">
        <v>7412</v>
      </c>
      <c r="G941" t="s">
        <v>33</v>
      </c>
      <c r="H941" s="1">
        <v>43892</v>
      </c>
      <c r="I941">
        <v>1200</v>
      </c>
      <c r="J941" t="s">
        <v>7413</v>
      </c>
      <c r="K941" t="s">
        <v>2083</v>
      </c>
      <c r="L941" t="s">
        <v>7414</v>
      </c>
      <c r="M941" t="s">
        <v>7415</v>
      </c>
      <c r="N941" t="s">
        <v>72</v>
      </c>
      <c r="O941">
        <v>14</v>
      </c>
      <c r="P941" t="s">
        <v>40</v>
      </c>
      <c r="Q941" t="s">
        <v>101</v>
      </c>
      <c r="R941" t="s">
        <v>7416</v>
      </c>
      <c r="S941" s="1">
        <v>45581</v>
      </c>
      <c r="T941" t="s">
        <v>177</v>
      </c>
      <c r="U941" t="s">
        <v>7417</v>
      </c>
      <c r="V941" t="s">
        <v>7418</v>
      </c>
      <c r="W941" t="s">
        <v>7419</v>
      </c>
      <c r="X941">
        <v>771</v>
      </c>
      <c r="Y941">
        <v>5</v>
      </c>
      <c r="Z941">
        <v>1542</v>
      </c>
      <c r="AA941" t="s">
        <v>7415</v>
      </c>
      <c r="AB941" t="s">
        <v>7415</v>
      </c>
      <c r="AC941">
        <v>10</v>
      </c>
      <c r="AD941" t="s">
        <v>87</v>
      </c>
      <c r="AF941" t="s">
        <v>87</v>
      </c>
      <c r="AG941" t="s">
        <v>7415</v>
      </c>
    </row>
    <row r="942" spans="1:33" x14ac:dyDescent="0.3">
      <c r="A942" t="s">
        <v>181</v>
      </c>
      <c r="B942" t="s">
        <v>650</v>
      </c>
      <c r="C942" t="s">
        <v>49</v>
      </c>
      <c r="D942" t="s">
        <v>146</v>
      </c>
      <c r="E942" t="s">
        <v>986</v>
      </c>
      <c r="F942" t="s">
        <v>7420</v>
      </c>
      <c r="G942" t="s">
        <v>33</v>
      </c>
      <c r="H942" s="1">
        <v>44796</v>
      </c>
      <c r="I942">
        <v>1200</v>
      </c>
      <c r="J942" t="s">
        <v>7421</v>
      </c>
      <c r="K942" t="s">
        <v>861</v>
      </c>
      <c r="L942" t="s">
        <v>7422</v>
      </c>
      <c r="M942" t="s">
        <v>7423</v>
      </c>
      <c r="N942" t="s">
        <v>57</v>
      </c>
      <c r="O942">
        <v>12</v>
      </c>
      <c r="P942" t="s">
        <v>40</v>
      </c>
      <c r="Q942" t="s">
        <v>101</v>
      </c>
      <c r="R942" t="s">
        <v>7424</v>
      </c>
      <c r="S942" s="1">
        <v>45427</v>
      </c>
      <c r="T942" t="s">
        <v>129</v>
      </c>
      <c r="U942" t="s">
        <v>7425</v>
      </c>
      <c r="V942" t="s">
        <v>7426</v>
      </c>
      <c r="W942" t="s">
        <v>2848</v>
      </c>
      <c r="X942">
        <v>2673</v>
      </c>
      <c r="Y942">
        <v>1</v>
      </c>
      <c r="Z942">
        <v>1069.2</v>
      </c>
      <c r="AA942" t="s">
        <v>7423</v>
      </c>
      <c r="AB942" t="s">
        <v>7423</v>
      </c>
      <c r="AC942">
        <v>10</v>
      </c>
      <c r="AE942" t="s">
        <v>37</v>
      </c>
      <c r="AF942" t="s">
        <v>37</v>
      </c>
      <c r="AG942" t="s">
        <v>7423</v>
      </c>
    </row>
    <row r="943" spans="1:33" x14ac:dyDescent="0.3">
      <c r="A943" t="s">
        <v>133</v>
      </c>
      <c r="B943" t="s">
        <v>79</v>
      </c>
      <c r="C943" t="s">
        <v>49</v>
      </c>
      <c r="D943" t="s">
        <v>241</v>
      </c>
      <c r="E943" t="s">
        <v>1949</v>
      </c>
      <c r="F943" t="s">
        <v>7427</v>
      </c>
      <c r="G943" t="s">
        <v>96</v>
      </c>
      <c r="H943" s="1">
        <v>45176</v>
      </c>
      <c r="I943">
        <v>1100</v>
      </c>
      <c r="J943" t="s">
        <v>7428</v>
      </c>
      <c r="K943" t="s">
        <v>923</v>
      </c>
      <c r="L943" t="s">
        <v>7429</v>
      </c>
      <c r="M943" t="s">
        <v>7430</v>
      </c>
      <c r="N943" t="s">
        <v>116</v>
      </c>
      <c r="O943">
        <v>6</v>
      </c>
      <c r="P943" t="s">
        <v>40</v>
      </c>
      <c r="Q943" t="s">
        <v>58</v>
      </c>
      <c r="R943" t="s">
        <v>7431</v>
      </c>
      <c r="S943" s="1">
        <v>45437</v>
      </c>
      <c r="T943" t="s">
        <v>129</v>
      </c>
      <c r="U943" t="s">
        <v>7432</v>
      </c>
      <c r="V943" t="s">
        <v>7433</v>
      </c>
      <c r="W943" t="s">
        <v>1827</v>
      </c>
      <c r="X943">
        <v>2667</v>
      </c>
      <c r="Y943">
        <v>3</v>
      </c>
      <c r="Z943">
        <v>3200.4</v>
      </c>
      <c r="AA943" t="s">
        <v>7430</v>
      </c>
      <c r="AB943" t="s">
        <v>7430</v>
      </c>
      <c r="AC943">
        <v>10</v>
      </c>
      <c r="AD943" t="s">
        <v>87</v>
      </c>
      <c r="AF943" t="s">
        <v>87</v>
      </c>
      <c r="AG943" t="s">
        <v>7430</v>
      </c>
    </row>
    <row r="944" spans="1:33" x14ac:dyDescent="0.3">
      <c r="A944" t="s">
        <v>181</v>
      </c>
      <c r="B944" t="s">
        <v>813</v>
      </c>
      <c r="C944" t="s">
        <v>80</v>
      </c>
      <c r="D944" t="s">
        <v>50</v>
      </c>
      <c r="E944" t="s">
        <v>134</v>
      </c>
      <c r="F944" t="s">
        <v>7434</v>
      </c>
      <c r="G944" t="s">
        <v>96</v>
      </c>
      <c r="H944" s="1">
        <v>44899</v>
      </c>
      <c r="I944">
        <v>1300</v>
      </c>
      <c r="J944" t="s">
        <v>7435</v>
      </c>
      <c r="K944" t="s">
        <v>599</v>
      </c>
      <c r="L944" t="s">
        <v>7436</v>
      </c>
      <c r="M944" t="s">
        <v>7437</v>
      </c>
      <c r="N944" t="s">
        <v>57</v>
      </c>
      <c r="O944">
        <v>5</v>
      </c>
      <c r="P944" t="s">
        <v>40</v>
      </c>
      <c r="Q944" t="s">
        <v>58</v>
      </c>
      <c r="R944" t="s">
        <v>7438</v>
      </c>
      <c r="S944" s="1">
        <v>45389</v>
      </c>
      <c r="T944" t="s">
        <v>60</v>
      </c>
      <c r="U944" t="s">
        <v>7439</v>
      </c>
      <c r="V944" t="s">
        <v>7440</v>
      </c>
      <c r="W944" t="s">
        <v>7441</v>
      </c>
      <c r="X944">
        <v>937</v>
      </c>
      <c r="Y944">
        <v>7</v>
      </c>
      <c r="Z944">
        <v>2623.6000000000004</v>
      </c>
      <c r="AA944" t="s">
        <v>7437</v>
      </c>
      <c r="AB944" t="s">
        <v>7437</v>
      </c>
      <c r="AC944">
        <v>10</v>
      </c>
      <c r="AE944" t="s">
        <v>37</v>
      </c>
      <c r="AF944" t="s">
        <v>37</v>
      </c>
      <c r="AG944" t="s">
        <v>7437</v>
      </c>
    </row>
    <row r="945" spans="1:33" x14ac:dyDescent="0.3">
      <c r="A945" t="s">
        <v>336</v>
      </c>
      <c r="B945" t="s">
        <v>1118</v>
      </c>
      <c r="C945" t="s">
        <v>80</v>
      </c>
      <c r="D945" t="s">
        <v>206</v>
      </c>
      <c r="E945" t="s">
        <v>1534</v>
      </c>
      <c r="F945" t="s">
        <v>7442</v>
      </c>
      <c r="G945" t="s">
        <v>33</v>
      </c>
      <c r="H945" s="1">
        <v>45431</v>
      </c>
      <c r="I945">
        <v>1300</v>
      </c>
      <c r="J945" t="s">
        <v>7443</v>
      </c>
      <c r="K945" t="s">
        <v>1796</v>
      </c>
      <c r="L945" t="s">
        <v>7444</v>
      </c>
      <c r="M945" t="s">
        <v>7445</v>
      </c>
      <c r="N945" t="s">
        <v>57</v>
      </c>
      <c r="O945">
        <v>5</v>
      </c>
      <c r="P945" t="s">
        <v>40</v>
      </c>
      <c r="Q945" t="s">
        <v>101</v>
      </c>
      <c r="R945" t="s">
        <v>7446</v>
      </c>
      <c r="S945" s="1">
        <v>45412</v>
      </c>
      <c r="T945" t="s">
        <v>60</v>
      </c>
      <c r="U945" t="s">
        <v>7447</v>
      </c>
      <c r="V945" t="s">
        <v>7448</v>
      </c>
      <c r="W945" t="s">
        <v>7449</v>
      </c>
      <c r="X945">
        <v>2438</v>
      </c>
      <c r="Y945">
        <v>5</v>
      </c>
      <c r="Z945">
        <v>4876</v>
      </c>
      <c r="AA945" t="s">
        <v>7445</v>
      </c>
      <c r="AB945" t="s">
        <v>7445</v>
      </c>
      <c r="AC945">
        <v>10</v>
      </c>
      <c r="AE945" t="s">
        <v>37</v>
      </c>
      <c r="AF945" t="s">
        <v>37</v>
      </c>
      <c r="AG945" t="s">
        <v>7445</v>
      </c>
    </row>
    <row r="946" spans="1:33" x14ac:dyDescent="0.3">
      <c r="A946" t="s">
        <v>121</v>
      </c>
      <c r="B946" t="s">
        <v>568</v>
      </c>
      <c r="C946" t="s">
        <v>49</v>
      </c>
      <c r="D946" t="s">
        <v>109</v>
      </c>
      <c r="E946" t="s">
        <v>1415</v>
      </c>
      <c r="F946" t="s">
        <v>7450</v>
      </c>
      <c r="G946" t="s">
        <v>96</v>
      </c>
      <c r="H946" s="1">
        <v>44744</v>
      </c>
      <c r="I946">
        <v>1100</v>
      </c>
      <c r="J946" t="s">
        <v>6615</v>
      </c>
      <c r="K946" t="s">
        <v>1359</v>
      </c>
      <c r="L946" t="s">
        <v>7451</v>
      </c>
      <c r="M946" t="s">
        <v>7452</v>
      </c>
      <c r="N946" t="s">
        <v>39</v>
      </c>
      <c r="O946">
        <v>14</v>
      </c>
      <c r="P946" t="s">
        <v>40</v>
      </c>
      <c r="Q946" t="s">
        <v>101</v>
      </c>
      <c r="R946" t="s">
        <v>7453</v>
      </c>
      <c r="S946" s="1">
        <v>45356</v>
      </c>
      <c r="T946" t="s">
        <v>258</v>
      </c>
      <c r="U946" t="s">
        <v>7454</v>
      </c>
      <c r="V946" t="s">
        <v>7455</v>
      </c>
      <c r="W946" t="s">
        <v>7456</v>
      </c>
      <c r="X946">
        <v>1452</v>
      </c>
      <c r="Y946">
        <v>8</v>
      </c>
      <c r="Z946">
        <v>4646.4000000000005</v>
      </c>
      <c r="AA946" t="s">
        <v>7452</v>
      </c>
      <c r="AB946" t="s">
        <v>7452</v>
      </c>
      <c r="AC946">
        <v>10</v>
      </c>
      <c r="AE946" t="s">
        <v>37</v>
      </c>
      <c r="AF946" t="s">
        <v>37</v>
      </c>
      <c r="AG946" t="s">
        <v>7452</v>
      </c>
    </row>
    <row r="947" spans="1:33" x14ac:dyDescent="0.3">
      <c r="A947" t="s">
        <v>336</v>
      </c>
      <c r="B947" t="s">
        <v>229</v>
      </c>
      <c r="C947" t="s">
        <v>29</v>
      </c>
      <c r="D947" t="s">
        <v>50</v>
      </c>
      <c r="E947" t="s">
        <v>1092</v>
      </c>
      <c r="F947" t="s">
        <v>7457</v>
      </c>
      <c r="G947" t="s">
        <v>96</v>
      </c>
      <c r="H947" s="1">
        <v>44536</v>
      </c>
      <c r="I947">
        <v>1400</v>
      </c>
      <c r="J947" t="s">
        <v>7458</v>
      </c>
      <c r="K947" t="s">
        <v>434</v>
      </c>
      <c r="L947" t="s">
        <v>7459</v>
      </c>
      <c r="M947" t="s">
        <v>7460</v>
      </c>
      <c r="N947" t="s">
        <v>57</v>
      </c>
      <c r="O947">
        <v>20</v>
      </c>
      <c r="P947" t="s">
        <v>73</v>
      </c>
      <c r="Q947" t="s">
        <v>41</v>
      </c>
      <c r="R947" t="s">
        <v>7461</v>
      </c>
      <c r="S947" s="1">
        <v>45454</v>
      </c>
      <c r="T947" t="s">
        <v>43</v>
      </c>
      <c r="U947" t="s">
        <v>7462</v>
      </c>
      <c r="V947" t="s">
        <v>7463</v>
      </c>
      <c r="W947" t="s">
        <v>4132</v>
      </c>
      <c r="X947">
        <v>2869</v>
      </c>
      <c r="Y947">
        <v>7</v>
      </c>
      <c r="Z947">
        <v>8033.2000000000007</v>
      </c>
      <c r="AA947" t="s">
        <v>7460</v>
      </c>
      <c r="AB947" t="s">
        <v>7460</v>
      </c>
      <c r="AC947">
        <v>10</v>
      </c>
      <c r="AD947" t="s">
        <v>87</v>
      </c>
      <c r="AF947" t="s">
        <v>87</v>
      </c>
      <c r="AG947" t="s">
        <v>7460</v>
      </c>
    </row>
    <row r="948" spans="1:33" x14ac:dyDescent="0.3">
      <c r="A948" t="s">
        <v>336</v>
      </c>
      <c r="B948" t="s">
        <v>450</v>
      </c>
      <c r="C948" t="s">
        <v>29</v>
      </c>
      <c r="D948" t="s">
        <v>370</v>
      </c>
      <c r="E948" t="s">
        <v>1365</v>
      </c>
      <c r="F948" t="s">
        <v>7464</v>
      </c>
      <c r="G948" t="s">
        <v>96</v>
      </c>
      <c r="H948" s="1">
        <v>45006</v>
      </c>
      <c r="I948">
        <v>1200</v>
      </c>
      <c r="J948" t="s">
        <v>7465</v>
      </c>
      <c r="K948" t="s">
        <v>1319</v>
      </c>
      <c r="L948" t="s">
        <v>7466</v>
      </c>
      <c r="M948" t="s">
        <v>7467</v>
      </c>
      <c r="N948" t="s">
        <v>39</v>
      </c>
      <c r="O948">
        <v>8</v>
      </c>
      <c r="P948" t="s">
        <v>40</v>
      </c>
      <c r="Q948" t="s">
        <v>74</v>
      </c>
      <c r="R948" t="s">
        <v>7468</v>
      </c>
      <c r="S948" s="1">
        <v>45574</v>
      </c>
      <c r="T948" t="s">
        <v>177</v>
      </c>
      <c r="U948" t="s">
        <v>7469</v>
      </c>
      <c r="V948" t="s">
        <v>7470</v>
      </c>
      <c r="W948" t="s">
        <v>7471</v>
      </c>
      <c r="X948">
        <v>2152</v>
      </c>
      <c r="Y948">
        <v>8</v>
      </c>
      <c r="Z948">
        <v>6886.4000000000015</v>
      </c>
      <c r="AA948" t="s">
        <v>7467</v>
      </c>
      <c r="AB948" t="s">
        <v>7467</v>
      </c>
      <c r="AC948">
        <v>10</v>
      </c>
      <c r="AD948" t="s">
        <v>87</v>
      </c>
      <c r="AF948" t="s">
        <v>87</v>
      </c>
      <c r="AG948" t="s">
        <v>7467</v>
      </c>
    </row>
    <row r="949" spans="1:33" x14ac:dyDescent="0.3">
      <c r="A949" t="s">
        <v>93</v>
      </c>
      <c r="B949" t="s">
        <v>357</v>
      </c>
      <c r="C949" t="s">
        <v>80</v>
      </c>
      <c r="D949" t="s">
        <v>81</v>
      </c>
      <c r="E949" t="s">
        <v>1014</v>
      </c>
      <c r="F949" t="s">
        <v>7472</v>
      </c>
      <c r="G949" t="s">
        <v>33</v>
      </c>
      <c r="H949" s="1">
        <v>45198</v>
      </c>
      <c r="I949">
        <v>1400</v>
      </c>
      <c r="J949" t="s">
        <v>7473</v>
      </c>
      <c r="K949" t="s">
        <v>1368</v>
      </c>
      <c r="L949" t="s">
        <v>7474</v>
      </c>
      <c r="M949" t="s">
        <v>7475</v>
      </c>
      <c r="N949" t="s">
        <v>72</v>
      </c>
      <c r="O949">
        <v>5</v>
      </c>
      <c r="P949" t="s">
        <v>73</v>
      </c>
      <c r="Q949" t="s">
        <v>41</v>
      </c>
      <c r="R949" t="s">
        <v>7476</v>
      </c>
      <c r="S949" s="1">
        <v>45371</v>
      </c>
      <c r="T949" t="s">
        <v>258</v>
      </c>
      <c r="U949" t="s">
        <v>7477</v>
      </c>
      <c r="V949" t="s">
        <v>7478</v>
      </c>
      <c r="W949" t="s">
        <v>7479</v>
      </c>
      <c r="X949">
        <v>1167</v>
      </c>
      <c r="Y949">
        <v>8</v>
      </c>
      <c r="Z949">
        <v>3734.4</v>
      </c>
      <c r="AA949" t="s">
        <v>7475</v>
      </c>
      <c r="AB949" t="s">
        <v>7475</v>
      </c>
      <c r="AC949">
        <v>10</v>
      </c>
      <c r="AE949" t="s">
        <v>37</v>
      </c>
      <c r="AF949" t="s">
        <v>37</v>
      </c>
      <c r="AG949" t="s">
        <v>7475</v>
      </c>
    </row>
    <row r="950" spans="1:33" x14ac:dyDescent="0.3">
      <c r="A950" t="s">
        <v>27</v>
      </c>
      <c r="B950" t="s">
        <v>731</v>
      </c>
      <c r="C950" t="s">
        <v>80</v>
      </c>
      <c r="D950" t="s">
        <v>206</v>
      </c>
      <c r="E950" t="s">
        <v>337</v>
      </c>
      <c r="F950" t="s">
        <v>7480</v>
      </c>
      <c r="G950" t="s">
        <v>96</v>
      </c>
      <c r="H950" s="1">
        <v>45157</v>
      </c>
      <c r="I950">
        <v>1300</v>
      </c>
      <c r="J950" t="s">
        <v>7481</v>
      </c>
      <c r="K950" t="s">
        <v>1103</v>
      </c>
      <c r="L950" t="s">
        <v>7482</v>
      </c>
      <c r="M950" t="s">
        <v>7483</v>
      </c>
      <c r="N950" t="s">
        <v>39</v>
      </c>
      <c r="O950">
        <v>14</v>
      </c>
      <c r="P950" t="s">
        <v>73</v>
      </c>
      <c r="Q950" t="s">
        <v>58</v>
      </c>
      <c r="R950" t="s">
        <v>7484</v>
      </c>
      <c r="S950" s="1">
        <v>45379</v>
      </c>
      <c r="T950" t="s">
        <v>258</v>
      </c>
      <c r="U950" t="s">
        <v>7485</v>
      </c>
      <c r="V950" t="s">
        <v>7486</v>
      </c>
      <c r="W950" t="s">
        <v>261</v>
      </c>
      <c r="X950">
        <v>2601</v>
      </c>
      <c r="Y950">
        <v>5</v>
      </c>
      <c r="Z950">
        <v>5202</v>
      </c>
      <c r="AA950" t="s">
        <v>7483</v>
      </c>
      <c r="AB950" t="s">
        <v>7483</v>
      </c>
      <c r="AC950">
        <v>10</v>
      </c>
      <c r="AD950" t="s">
        <v>87</v>
      </c>
      <c r="AF950" t="s">
        <v>87</v>
      </c>
      <c r="AG950" t="s">
        <v>7483</v>
      </c>
    </row>
    <row r="951" spans="1:33" x14ac:dyDescent="0.3">
      <c r="A951" t="s">
        <v>93</v>
      </c>
      <c r="B951" t="s">
        <v>803</v>
      </c>
      <c r="C951" t="s">
        <v>80</v>
      </c>
      <c r="D951" t="s">
        <v>65</v>
      </c>
      <c r="E951" t="s">
        <v>687</v>
      </c>
      <c r="F951" t="s">
        <v>7487</v>
      </c>
      <c r="G951" t="s">
        <v>33</v>
      </c>
      <c r="H951" s="1">
        <v>44616</v>
      </c>
      <c r="I951">
        <v>950</v>
      </c>
      <c r="J951" t="s">
        <v>7488</v>
      </c>
      <c r="K951" t="s">
        <v>286</v>
      </c>
      <c r="L951" t="s">
        <v>7489</v>
      </c>
      <c r="M951" t="s">
        <v>7490</v>
      </c>
      <c r="N951" t="s">
        <v>116</v>
      </c>
      <c r="O951">
        <v>20</v>
      </c>
      <c r="P951" t="s">
        <v>73</v>
      </c>
      <c r="Q951" t="s">
        <v>101</v>
      </c>
      <c r="R951" t="s">
        <v>7491</v>
      </c>
      <c r="S951" s="1">
        <v>45370</v>
      </c>
      <c r="T951" t="s">
        <v>258</v>
      </c>
      <c r="U951" t="s">
        <v>7492</v>
      </c>
      <c r="V951" t="s">
        <v>7493</v>
      </c>
      <c r="W951" t="s">
        <v>489</v>
      </c>
      <c r="X951">
        <v>1614</v>
      </c>
      <c r="Y951">
        <v>8</v>
      </c>
      <c r="Z951">
        <v>5164.8</v>
      </c>
      <c r="AA951" t="s">
        <v>7490</v>
      </c>
      <c r="AB951" t="s">
        <v>7490</v>
      </c>
      <c r="AC951">
        <v>10</v>
      </c>
      <c r="AE951" t="s">
        <v>37</v>
      </c>
      <c r="AF951" t="s">
        <v>37</v>
      </c>
      <c r="AG951" t="s">
        <v>7490</v>
      </c>
    </row>
    <row r="952" spans="1:33" x14ac:dyDescent="0.3">
      <c r="A952" t="s">
        <v>47</v>
      </c>
      <c r="B952" t="s">
        <v>240</v>
      </c>
      <c r="C952" t="s">
        <v>80</v>
      </c>
      <c r="D952" t="s">
        <v>50</v>
      </c>
      <c r="E952" t="s">
        <v>3122</v>
      </c>
      <c r="F952" t="s">
        <v>7494</v>
      </c>
      <c r="G952" t="s">
        <v>33</v>
      </c>
      <c r="H952" s="1">
        <v>44406</v>
      </c>
      <c r="I952">
        <v>950</v>
      </c>
      <c r="J952" t="s">
        <v>7495</v>
      </c>
      <c r="K952" t="s">
        <v>978</v>
      </c>
      <c r="L952" t="s">
        <v>7496</v>
      </c>
      <c r="M952" t="s">
        <v>7497</v>
      </c>
      <c r="N952" t="s">
        <v>57</v>
      </c>
      <c r="O952">
        <v>14</v>
      </c>
      <c r="P952" t="s">
        <v>73</v>
      </c>
      <c r="Q952" t="s">
        <v>101</v>
      </c>
      <c r="R952" t="s">
        <v>7498</v>
      </c>
      <c r="S952" s="1">
        <v>45623</v>
      </c>
      <c r="T952" t="s">
        <v>165</v>
      </c>
      <c r="U952" t="s">
        <v>7499</v>
      </c>
      <c r="V952" t="s">
        <v>4862</v>
      </c>
      <c r="W952" t="s">
        <v>1013</v>
      </c>
      <c r="X952">
        <v>1894</v>
      </c>
      <c r="Y952">
        <v>2</v>
      </c>
      <c r="Z952">
        <v>1515.2</v>
      </c>
      <c r="AA952" t="s">
        <v>7497</v>
      </c>
      <c r="AB952" t="s">
        <v>7497</v>
      </c>
      <c r="AC952">
        <v>10</v>
      </c>
      <c r="AD952" t="s">
        <v>87</v>
      </c>
      <c r="AF952" t="s">
        <v>87</v>
      </c>
      <c r="AG952" t="s">
        <v>7497</v>
      </c>
    </row>
    <row r="953" spans="1:33" x14ac:dyDescent="0.3">
      <c r="A953" t="s">
        <v>181</v>
      </c>
      <c r="B953" t="s">
        <v>731</v>
      </c>
      <c r="C953" t="s">
        <v>29</v>
      </c>
      <c r="D953" t="s">
        <v>81</v>
      </c>
      <c r="E953" t="s">
        <v>1441</v>
      </c>
      <c r="F953" t="s">
        <v>7500</v>
      </c>
      <c r="G953" t="s">
        <v>96</v>
      </c>
      <c r="H953" s="1">
        <v>44780</v>
      </c>
      <c r="I953">
        <v>1000</v>
      </c>
      <c r="J953" t="s">
        <v>7501</v>
      </c>
      <c r="K953" t="s">
        <v>787</v>
      </c>
      <c r="L953" t="s">
        <v>7502</v>
      </c>
      <c r="M953" t="s">
        <v>7503</v>
      </c>
      <c r="N953" t="s">
        <v>57</v>
      </c>
      <c r="O953">
        <v>5</v>
      </c>
      <c r="P953" t="s">
        <v>40</v>
      </c>
      <c r="Q953" t="s">
        <v>101</v>
      </c>
      <c r="R953" t="s">
        <v>7504</v>
      </c>
      <c r="S953" s="1">
        <v>45427</v>
      </c>
      <c r="T953" t="s">
        <v>129</v>
      </c>
      <c r="U953" t="s">
        <v>7505</v>
      </c>
      <c r="V953" t="s">
        <v>7506</v>
      </c>
      <c r="W953" t="s">
        <v>7507</v>
      </c>
      <c r="X953">
        <v>1217</v>
      </c>
      <c r="Y953">
        <v>4</v>
      </c>
      <c r="Z953">
        <v>1947.2</v>
      </c>
      <c r="AA953" t="s">
        <v>7503</v>
      </c>
      <c r="AB953" t="s">
        <v>7503</v>
      </c>
      <c r="AC953">
        <v>10</v>
      </c>
      <c r="AE953" t="s">
        <v>37</v>
      </c>
      <c r="AF953" t="s">
        <v>37</v>
      </c>
      <c r="AG953" t="s">
        <v>7503</v>
      </c>
    </row>
    <row r="954" spans="1:33" x14ac:dyDescent="0.3">
      <c r="A954" t="s">
        <v>181</v>
      </c>
      <c r="B954" t="s">
        <v>1128</v>
      </c>
      <c r="C954" t="s">
        <v>49</v>
      </c>
      <c r="D954" t="s">
        <v>65</v>
      </c>
      <c r="E954" t="s">
        <v>832</v>
      </c>
      <c r="F954" t="s">
        <v>7508</v>
      </c>
      <c r="G954" t="s">
        <v>33</v>
      </c>
      <c r="H954" s="1">
        <v>44790</v>
      </c>
      <c r="I954">
        <v>1000</v>
      </c>
      <c r="J954" t="s">
        <v>7509</v>
      </c>
      <c r="K954" t="s">
        <v>725</v>
      </c>
      <c r="L954" t="s">
        <v>7510</v>
      </c>
      <c r="M954" t="s">
        <v>7511</v>
      </c>
      <c r="N954" t="s">
        <v>72</v>
      </c>
      <c r="O954">
        <v>7</v>
      </c>
      <c r="P954" t="s">
        <v>40</v>
      </c>
      <c r="Q954" t="s">
        <v>41</v>
      </c>
      <c r="R954" t="s">
        <v>7512</v>
      </c>
      <c r="S954" s="1">
        <v>45611</v>
      </c>
      <c r="T954" t="s">
        <v>165</v>
      </c>
      <c r="U954" t="s">
        <v>7513</v>
      </c>
      <c r="V954" t="s">
        <v>7514</v>
      </c>
      <c r="W954" t="s">
        <v>4327</v>
      </c>
      <c r="X954">
        <v>2291</v>
      </c>
      <c r="Y954">
        <v>2</v>
      </c>
      <c r="Z954">
        <v>1832.8000000000002</v>
      </c>
      <c r="AA954" t="s">
        <v>7511</v>
      </c>
      <c r="AB954" t="s">
        <v>7511</v>
      </c>
      <c r="AC954">
        <v>10</v>
      </c>
      <c r="AD954" t="s">
        <v>87</v>
      </c>
      <c r="AF954" t="s">
        <v>87</v>
      </c>
      <c r="AG954" t="s">
        <v>7511</v>
      </c>
    </row>
    <row r="955" spans="1:33" x14ac:dyDescent="0.3">
      <c r="A955" t="s">
        <v>47</v>
      </c>
      <c r="B955" t="s">
        <v>1023</v>
      </c>
      <c r="C955" t="s">
        <v>49</v>
      </c>
      <c r="D955" t="s">
        <v>219</v>
      </c>
      <c r="E955" t="s">
        <v>1693</v>
      </c>
      <c r="F955" t="s">
        <v>7515</v>
      </c>
      <c r="G955" t="s">
        <v>96</v>
      </c>
      <c r="H955" s="1">
        <v>44253</v>
      </c>
      <c r="I955">
        <v>1100</v>
      </c>
      <c r="J955" t="s">
        <v>7516</v>
      </c>
      <c r="K955" t="s">
        <v>69</v>
      </c>
      <c r="L955" t="s">
        <v>7517</v>
      </c>
      <c r="M955" t="s">
        <v>7518</v>
      </c>
      <c r="N955" t="s">
        <v>72</v>
      </c>
      <c r="O955">
        <v>12</v>
      </c>
      <c r="P955" t="s">
        <v>73</v>
      </c>
      <c r="Q955" t="s">
        <v>41</v>
      </c>
      <c r="R955" t="s">
        <v>7519</v>
      </c>
      <c r="S955" s="1">
        <v>45448</v>
      </c>
      <c r="T955" t="s">
        <v>43</v>
      </c>
      <c r="U955" t="s">
        <v>7520</v>
      </c>
      <c r="V955" t="s">
        <v>7521</v>
      </c>
      <c r="W955" t="s">
        <v>7522</v>
      </c>
      <c r="X955">
        <v>1810</v>
      </c>
      <c r="Y955">
        <v>8</v>
      </c>
      <c r="Z955">
        <v>5792</v>
      </c>
      <c r="AA955" t="s">
        <v>7518</v>
      </c>
      <c r="AB955" t="s">
        <v>7518</v>
      </c>
      <c r="AC955">
        <v>10</v>
      </c>
      <c r="AE955" t="s">
        <v>37</v>
      </c>
      <c r="AF955" t="s">
        <v>37</v>
      </c>
      <c r="AG955" t="s">
        <v>7518</v>
      </c>
    </row>
    <row r="956" spans="1:33" x14ac:dyDescent="0.3">
      <c r="A956" t="s">
        <v>133</v>
      </c>
      <c r="B956" t="s">
        <v>262</v>
      </c>
      <c r="C956" t="s">
        <v>29</v>
      </c>
      <c r="D956" t="s">
        <v>370</v>
      </c>
      <c r="E956" t="s">
        <v>501</v>
      </c>
      <c r="F956" t="s">
        <v>7523</v>
      </c>
      <c r="G956" t="s">
        <v>33</v>
      </c>
      <c r="H956" s="1">
        <v>44351</v>
      </c>
      <c r="I956">
        <v>1100</v>
      </c>
      <c r="J956" t="s">
        <v>7524</v>
      </c>
      <c r="K956" t="s">
        <v>454</v>
      </c>
      <c r="L956" t="s">
        <v>7525</v>
      </c>
      <c r="M956" t="s">
        <v>7526</v>
      </c>
      <c r="N956" t="s">
        <v>39</v>
      </c>
      <c r="O956">
        <v>15</v>
      </c>
      <c r="P956" t="s">
        <v>73</v>
      </c>
      <c r="Q956" t="s">
        <v>41</v>
      </c>
      <c r="R956" t="s">
        <v>7527</v>
      </c>
      <c r="S956" s="1">
        <v>45524</v>
      </c>
      <c r="T956" t="s">
        <v>201</v>
      </c>
      <c r="U956" t="s">
        <v>7528</v>
      </c>
      <c r="V956" t="s">
        <v>7529</v>
      </c>
      <c r="W956" t="s">
        <v>1542</v>
      </c>
      <c r="X956">
        <v>1810</v>
      </c>
      <c r="Y956">
        <v>3</v>
      </c>
      <c r="Z956">
        <v>2172</v>
      </c>
      <c r="AA956" t="s">
        <v>7526</v>
      </c>
      <c r="AB956" t="s">
        <v>7526</v>
      </c>
      <c r="AC956">
        <v>10</v>
      </c>
      <c r="AD956" t="s">
        <v>87</v>
      </c>
      <c r="AF956" t="s">
        <v>87</v>
      </c>
      <c r="AG956" t="s">
        <v>7526</v>
      </c>
    </row>
    <row r="957" spans="1:33" x14ac:dyDescent="0.3">
      <c r="A957" t="s">
        <v>181</v>
      </c>
      <c r="B957" t="s">
        <v>470</v>
      </c>
      <c r="C957" t="s">
        <v>80</v>
      </c>
      <c r="D957" t="s">
        <v>50</v>
      </c>
      <c r="E957" t="s">
        <v>490</v>
      </c>
      <c r="F957" t="s">
        <v>7530</v>
      </c>
      <c r="G957" t="s">
        <v>96</v>
      </c>
      <c r="H957" s="1">
        <v>45481</v>
      </c>
      <c r="I957">
        <v>1200</v>
      </c>
      <c r="J957" t="s">
        <v>7531</v>
      </c>
      <c r="K957" t="s">
        <v>914</v>
      </c>
      <c r="L957" t="s">
        <v>7532</v>
      </c>
      <c r="M957" t="s">
        <v>7533</v>
      </c>
      <c r="N957" t="s">
        <v>116</v>
      </c>
      <c r="O957">
        <v>5</v>
      </c>
      <c r="P957" t="s">
        <v>40</v>
      </c>
      <c r="Q957" t="s">
        <v>101</v>
      </c>
      <c r="R957" t="s">
        <v>1296</v>
      </c>
      <c r="S957" s="1">
        <v>45329</v>
      </c>
      <c r="T957" t="s">
        <v>321</v>
      </c>
      <c r="U957" t="s">
        <v>7534</v>
      </c>
      <c r="V957" t="s">
        <v>7535</v>
      </c>
      <c r="W957" t="s">
        <v>7536</v>
      </c>
      <c r="X957">
        <v>2363</v>
      </c>
      <c r="Y957">
        <v>6</v>
      </c>
      <c r="Z957">
        <v>5671.2000000000007</v>
      </c>
      <c r="AA957" t="s">
        <v>7533</v>
      </c>
      <c r="AB957" t="s">
        <v>7533</v>
      </c>
      <c r="AC957">
        <v>10</v>
      </c>
      <c r="AD957" t="s">
        <v>87</v>
      </c>
      <c r="AF957" t="s">
        <v>87</v>
      </c>
      <c r="AG957" t="s">
        <v>7533</v>
      </c>
    </row>
    <row r="958" spans="1:33" x14ac:dyDescent="0.3">
      <c r="A958" t="s">
        <v>47</v>
      </c>
      <c r="B958" t="s">
        <v>229</v>
      </c>
      <c r="C958" t="s">
        <v>49</v>
      </c>
      <c r="D958" t="s">
        <v>146</v>
      </c>
      <c r="E958" t="s">
        <v>3122</v>
      </c>
      <c r="F958" t="s">
        <v>7537</v>
      </c>
      <c r="G958" t="s">
        <v>96</v>
      </c>
      <c r="H958" s="1">
        <v>45359</v>
      </c>
      <c r="I958">
        <v>1200</v>
      </c>
      <c r="J958" t="s">
        <v>7538</v>
      </c>
      <c r="K958" t="s">
        <v>85</v>
      </c>
      <c r="L958" t="s">
        <v>7539</v>
      </c>
      <c r="M958" t="s">
        <v>7540</v>
      </c>
      <c r="N958" t="s">
        <v>39</v>
      </c>
      <c r="O958">
        <v>16</v>
      </c>
      <c r="P958" t="s">
        <v>73</v>
      </c>
      <c r="Q958" t="s">
        <v>101</v>
      </c>
      <c r="R958" t="s">
        <v>7541</v>
      </c>
      <c r="S958" s="1">
        <v>45390</v>
      </c>
      <c r="T958" t="s">
        <v>60</v>
      </c>
      <c r="U958" t="s">
        <v>7542</v>
      </c>
      <c r="V958" t="s">
        <v>7543</v>
      </c>
      <c r="W958" t="s">
        <v>3646</v>
      </c>
      <c r="X958">
        <v>646</v>
      </c>
      <c r="Y958">
        <v>2</v>
      </c>
      <c r="Z958">
        <v>516.80000000000007</v>
      </c>
      <c r="AA958" t="s">
        <v>7540</v>
      </c>
      <c r="AB958" t="s">
        <v>7540</v>
      </c>
      <c r="AC958">
        <v>10</v>
      </c>
      <c r="AE958" t="s">
        <v>37</v>
      </c>
      <c r="AF958" t="s">
        <v>37</v>
      </c>
      <c r="AG958" t="s">
        <v>7540</v>
      </c>
    </row>
    <row r="959" spans="1:33" x14ac:dyDescent="0.3">
      <c r="A959" t="s">
        <v>27</v>
      </c>
      <c r="B959" t="s">
        <v>946</v>
      </c>
      <c r="C959" t="s">
        <v>49</v>
      </c>
      <c r="D959" t="s">
        <v>370</v>
      </c>
      <c r="E959" t="s">
        <v>31</v>
      </c>
      <c r="F959" t="s">
        <v>7544</v>
      </c>
      <c r="G959" t="s">
        <v>33</v>
      </c>
      <c r="H959" s="1">
        <v>45005</v>
      </c>
      <c r="I959">
        <v>1100</v>
      </c>
      <c r="J959" t="s">
        <v>7545</v>
      </c>
      <c r="K959" t="s">
        <v>1052</v>
      </c>
      <c r="L959" t="s">
        <v>7546</v>
      </c>
      <c r="M959" t="s">
        <v>7547</v>
      </c>
      <c r="N959" t="s">
        <v>116</v>
      </c>
      <c r="O959">
        <v>16</v>
      </c>
      <c r="P959" t="s">
        <v>40</v>
      </c>
      <c r="Q959" t="s">
        <v>74</v>
      </c>
      <c r="R959" t="s">
        <v>7548</v>
      </c>
      <c r="S959" s="1">
        <v>45521</v>
      </c>
      <c r="T959" t="s">
        <v>201</v>
      </c>
      <c r="U959" t="s">
        <v>7549</v>
      </c>
      <c r="V959" t="s">
        <v>7550</v>
      </c>
      <c r="W959" t="s">
        <v>2887</v>
      </c>
      <c r="X959">
        <v>709</v>
      </c>
      <c r="Y959">
        <v>5</v>
      </c>
      <c r="Z959">
        <v>1418</v>
      </c>
      <c r="AA959" t="s">
        <v>7547</v>
      </c>
      <c r="AB959" t="s">
        <v>7547</v>
      </c>
      <c r="AC959">
        <v>10</v>
      </c>
      <c r="AD959" t="s">
        <v>87</v>
      </c>
      <c r="AF959" t="s">
        <v>87</v>
      </c>
      <c r="AG959" t="s">
        <v>7547</v>
      </c>
    </row>
    <row r="960" spans="1:33" x14ac:dyDescent="0.3">
      <c r="A960" t="s">
        <v>336</v>
      </c>
      <c r="B960" t="s">
        <v>182</v>
      </c>
      <c r="C960" t="s">
        <v>49</v>
      </c>
      <c r="D960" t="s">
        <v>30</v>
      </c>
      <c r="E960" t="s">
        <v>3122</v>
      </c>
      <c r="F960" t="s">
        <v>7551</v>
      </c>
      <c r="G960" t="s">
        <v>33</v>
      </c>
      <c r="H960" s="1">
        <v>44389</v>
      </c>
      <c r="I960">
        <v>1300</v>
      </c>
      <c r="J960" t="s">
        <v>7552</v>
      </c>
      <c r="K960" t="s">
        <v>923</v>
      </c>
      <c r="L960" t="s">
        <v>7553</v>
      </c>
      <c r="M960" t="s">
        <v>7554</v>
      </c>
      <c r="N960" t="s">
        <v>116</v>
      </c>
      <c r="O960">
        <v>16</v>
      </c>
      <c r="P960" t="s">
        <v>73</v>
      </c>
      <c r="Q960" t="s">
        <v>74</v>
      </c>
      <c r="R960" t="s">
        <v>7555</v>
      </c>
      <c r="S960" s="1">
        <v>45583</v>
      </c>
      <c r="T960" t="s">
        <v>177</v>
      </c>
      <c r="U960" t="s">
        <v>7556</v>
      </c>
      <c r="V960" t="s">
        <v>2441</v>
      </c>
      <c r="W960" t="s">
        <v>7557</v>
      </c>
      <c r="X960">
        <v>2168</v>
      </c>
      <c r="Y960">
        <v>1</v>
      </c>
      <c r="Z960">
        <v>867.2</v>
      </c>
      <c r="AA960" t="s">
        <v>7554</v>
      </c>
      <c r="AB960" t="s">
        <v>7554</v>
      </c>
      <c r="AC960">
        <v>10</v>
      </c>
      <c r="AD960" t="s">
        <v>87</v>
      </c>
      <c r="AF960" t="s">
        <v>87</v>
      </c>
      <c r="AG960" t="s">
        <v>7554</v>
      </c>
    </row>
    <row r="961" spans="1:33" x14ac:dyDescent="0.3">
      <c r="A961" t="s">
        <v>93</v>
      </c>
      <c r="B961" t="s">
        <v>357</v>
      </c>
      <c r="C961" t="s">
        <v>49</v>
      </c>
      <c r="D961" t="s">
        <v>219</v>
      </c>
      <c r="E961" t="s">
        <v>3051</v>
      </c>
      <c r="F961" t="s">
        <v>7558</v>
      </c>
      <c r="G961" t="s">
        <v>33</v>
      </c>
      <c r="H961" s="1">
        <v>44570</v>
      </c>
      <c r="I961">
        <v>950</v>
      </c>
      <c r="J961" t="s">
        <v>7559</v>
      </c>
      <c r="K961" t="s">
        <v>414</v>
      </c>
      <c r="L961" t="s">
        <v>7560</v>
      </c>
      <c r="M961" t="s">
        <v>7561</v>
      </c>
      <c r="N961" t="s">
        <v>116</v>
      </c>
      <c r="O961">
        <v>4</v>
      </c>
      <c r="P961" t="s">
        <v>40</v>
      </c>
      <c r="Q961" t="s">
        <v>101</v>
      </c>
      <c r="R961" t="s">
        <v>7562</v>
      </c>
      <c r="S961" s="1">
        <v>45561</v>
      </c>
      <c r="T961" t="s">
        <v>214</v>
      </c>
      <c r="U961" t="s">
        <v>7563</v>
      </c>
      <c r="V961" t="s">
        <v>7564</v>
      </c>
      <c r="W961" t="s">
        <v>659</v>
      </c>
      <c r="X961">
        <v>2589</v>
      </c>
      <c r="Y961">
        <v>6</v>
      </c>
      <c r="Z961">
        <v>6213.6</v>
      </c>
      <c r="AA961" t="s">
        <v>7561</v>
      </c>
      <c r="AB961" t="s">
        <v>7561</v>
      </c>
      <c r="AC961">
        <v>10</v>
      </c>
      <c r="AE961" t="s">
        <v>37</v>
      </c>
      <c r="AF961" t="s">
        <v>37</v>
      </c>
      <c r="AG961" t="s">
        <v>7561</v>
      </c>
    </row>
    <row r="962" spans="1:33" x14ac:dyDescent="0.3">
      <c r="A962" t="s">
        <v>133</v>
      </c>
      <c r="B962" t="s">
        <v>380</v>
      </c>
      <c r="C962" t="s">
        <v>49</v>
      </c>
      <c r="D962" t="s">
        <v>219</v>
      </c>
      <c r="E962" t="s">
        <v>687</v>
      </c>
      <c r="F962" t="s">
        <v>7565</v>
      </c>
      <c r="G962" t="s">
        <v>96</v>
      </c>
      <c r="H962" s="1">
        <v>44703</v>
      </c>
      <c r="I962">
        <v>800</v>
      </c>
      <c r="J962" t="s">
        <v>7566</v>
      </c>
      <c r="K962" t="s">
        <v>1359</v>
      </c>
      <c r="L962" t="s">
        <v>7567</v>
      </c>
      <c r="M962" t="s">
        <v>7568</v>
      </c>
      <c r="N962" t="s">
        <v>116</v>
      </c>
      <c r="O962">
        <v>9</v>
      </c>
      <c r="P962" t="s">
        <v>40</v>
      </c>
      <c r="Q962" t="s">
        <v>58</v>
      </c>
      <c r="R962" t="s">
        <v>7569</v>
      </c>
      <c r="S962" s="1">
        <v>45335</v>
      </c>
      <c r="T962" t="s">
        <v>321</v>
      </c>
      <c r="U962" t="s">
        <v>7570</v>
      </c>
      <c r="V962" t="s">
        <v>7571</v>
      </c>
      <c r="W962" t="s">
        <v>6084</v>
      </c>
      <c r="X962">
        <v>1733</v>
      </c>
      <c r="Y962">
        <v>8</v>
      </c>
      <c r="Z962">
        <v>5545.6</v>
      </c>
      <c r="AA962" t="s">
        <v>7568</v>
      </c>
      <c r="AB962" t="s">
        <v>7568</v>
      </c>
      <c r="AC962">
        <v>10</v>
      </c>
      <c r="AD962" t="s">
        <v>87</v>
      </c>
      <c r="AF962" t="s">
        <v>87</v>
      </c>
      <c r="AG962" t="s">
        <v>7568</v>
      </c>
    </row>
    <row r="963" spans="1:33" x14ac:dyDescent="0.3">
      <c r="A963" t="s">
        <v>181</v>
      </c>
      <c r="B963" t="s">
        <v>1023</v>
      </c>
      <c r="C963" t="s">
        <v>49</v>
      </c>
      <c r="D963" t="s">
        <v>81</v>
      </c>
      <c r="E963" t="s">
        <v>471</v>
      </c>
      <c r="F963" t="s">
        <v>7572</v>
      </c>
      <c r="G963" t="s">
        <v>96</v>
      </c>
      <c r="H963" s="1">
        <v>44644</v>
      </c>
      <c r="I963">
        <v>1100</v>
      </c>
      <c r="J963" t="s">
        <v>7573</v>
      </c>
      <c r="K963" t="s">
        <v>1626</v>
      </c>
      <c r="L963" t="s">
        <v>7574</v>
      </c>
      <c r="M963" t="s">
        <v>7575</v>
      </c>
      <c r="N963" t="s">
        <v>116</v>
      </c>
      <c r="O963">
        <v>20</v>
      </c>
      <c r="P963" t="s">
        <v>73</v>
      </c>
      <c r="Q963" t="s">
        <v>101</v>
      </c>
      <c r="R963" t="s">
        <v>7576</v>
      </c>
      <c r="S963" s="1">
        <v>45420</v>
      </c>
      <c r="T963" t="s">
        <v>129</v>
      </c>
      <c r="U963" t="s">
        <v>7577</v>
      </c>
      <c r="V963" t="s">
        <v>7578</v>
      </c>
      <c r="W963" t="s">
        <v>1779</v>
      </c>
      <c r="X963">
        <v>967</v>
      </c>
      <c r="Y963">
        <v>3</v>
      </c>
      <c r="Z963">
        <v>1160.4000000000001</v>
      </c>
      <c r="AA963" t="s">
        <v>7575</v>
      </c>
      <c r="AB963" t="s">
        <v>7575</v>
      </c>
      <c r="AC963">
        <v>10</v>
      </c>
      <c r="AD963" t="s">
        <v>87</v>
      </c>
      <c r="AF963" t="s">
        <v>87</v>
      </c>
      <c r="AG963" t="s">
        <v>7575</v>
      </c>
    </row>
    <row r="964" spans="1:33" x14ac:dyDescent="0.3">
      <c r="A964" t="s">
        <v>47</v>
      </c>
      <c r="B964" t="s">
        <v>510</v>
      </c>
      <c r="C964" t="s">
        <v>49</v>
      </c>
      <c r="D964" t="s">
        <v>65</v>
      </c>
      <c r="E964" t="s">
        <v>1949</v>
      </c>
      <c r="F964" t="s">
        <v>7579</v>
      </c>
      <c r="G964" t="s">
        <v>33</v>
      </c>
      <c r="H964" s="1">
        <v>45005</v>
      </c>
      <c r="I964">
        <v>1200</v>
      </c>
      <c r="J964" t="s">
        <v>7580</v>
      </c>
      <c r="K964" t="s">
        <v>3054</v>
      </c>
      <c r="L964" t="s">
        <v>7581</v>
      </c>
      <c r="M964" t="s">
        <v>7582</v>
      </c>
      <c r="N964" t="s">
        <v>39</v>
      </c>
      <c r="O964">
        <v>7</v>
      </c>
      <c r="P964" t="s">
        <v>40</v>
      </c>
      <c r="Q964" t="s">
        <v>58</v>
      </c>
      <c r="R964" t="s">
        <v>7583</v>
      </c>
      <c r="S964" s="1">
        <v>45297</v>
      </c>
      <c r="T964" t="s">
        <v>141</v>
      </c>
      <c r="U964" t="s">
        <v>7584</v>
      </c>
      <c r="V964" t="s">
        <v>7585</v>
      </c>
      <c r="W964" t="s">
        <v>7586</v>
      </c>
      <c r="X964">
        <v>2394</v>
      </c>
      <c r="Y964">
        <v>6</v>
      </c>
      <c r="Z964">
        <v>5745.6</v>
      </c>
      <c r="AA964" t="s">
        <v>7582</v>
      </c>
      <c r="AB964" t="s">
        <v>7582</v>
      </c>
      <c r="AC964">
        <v>10</v>
      </c>
      <c r="AE964" t="s">
        <v>37</v>
      </c>
      <c r="AF964" t="s">
        <v>37</v>
      </c>
      <c r="AG964" t="s">
        <v>7582</v>
      </c>
    </row>
    <row r="965" spans="1:33" x14ac:dyDescent="0.3">
      <c r="A965" t="s">
        <v>93</v>
      </c>
      <c r="B965" t="s">
        <v>606</v>
      </c>
      <c r="C965" t="s">
        <v>49</v>
      </c>
      <c r="D965" t="s">
        <v>81</v>
      </c>
      <c r="E965" t="s">
        <v>94</v>
      </c>
      <c r="F965" t="s">
        <v>7587</v>
      </c>
      <c r="G965" t="s">
        <v>33</v>
      </c>
      <c r="H965" s="1">
        <v>44845</v>
      </c>
      <c r="I965">
        <v>1200</v>
      </c>
      <c r="J965" t="s">
        <v>7588</v>
      </c>
      <c r="K965" t="s">
        <v>404</v>
      </c>
      <c r="L965" t="s">
        <v>7589</v>
      </c>
      <c r="M965" t="s">
        <v>7590</v>
      </c>
      <c r="N965" t="s">
        <v>116</v>
      </c>
      <c r="O965">
        <v>14</v>
      </c>
      <c r="P965" t="s">
        <v>73</v>
      </c>
      <c r="Q965" t="s">
        <v>58</v>
      </c>
      <c r="R965" t="s">
        <v>7591</v>
      </c>
      <c r="S965" s="1">
        <v>45551</v>
      </c>
      <c r="T965" t="s">
        <v>214</v>
      </c>
      <c r="U965" t="s">
        <v>7592</v>
      </c>
      <c r="V965" t="s">
        <v>7593</v>
      </c>
      <c r="W965" t="s">
        <v>7594</v>
      </c>
      <c r="X965">
        <v>1838</v>
      </c>
      <c r="Y965">
        <v>5</v>
      </c>
      <c r="Z965">
        <v>3676</v>
      </c>
      <c r="AA965" t="s">
        <v>7590</v>
      </c>
      <c r="AB965" t="s">
        <v>7590</v>
      </c>
      <c r="AC965">
        <v>10</v>
      </c>
      <c r="AE965" t="s">
        <v>37</v>
      </c>
      <c r="AF965" t="s">
        <v>37</v>
      </c>
      <c r="AG965" t="s">
        <v>7590</v>
      </c>
    </row>
    <row r="966" spans="1:33" x14ac:dyDescent="0.3">
      <c r="A966" t="s">
        <v>336</v>
      </c>
      <c r="B966" t="s">
        <v>1128</v>
      </c>
      <c r="C966" t="s">
        <v>80</v>
      </c>
      <c r="D966" t="s">
        <v>206</v>
      </c>
      <c r="E966" t="s">
        <v>2408</v>
      </c>
      <c r="F966" t="s">
        <v>7595</v>
      </c>
      <c r="G966" t="s">
        <v>33</v>
      </c>
      <c r="H966" s="1">
        <v>44012</v>
      </c>
      <c r="I966">
        <v>950</v>
      </c>
      <c r="J966" t="s">
        <v>7596</v>
      </c>
      <c r="K966" t="s">
        <v>787</v>
      </c>
      <c r="L966" t="s">
        <v>7597</v>
      </c>
      <c r="M966" t="s">
        <v>7598</v>
      </c>
      <c r="N966" t="s">
        <v>72</v>
      </c>
      <c r="O966">
        <v>14</v>
      </c>
      <c r="P966" t="s">
        <v>73</v>
      </c>
      <c r="Q966" t="s">
        <v>41</v>
      </c>
      <c r="R966" t="s">
        <v>7599</v>
      </c>
      <c r="S966" s="1">
        <v>45620</v>
      </c>
      <c r="T966" t="s">
        <v>165</v>
      </c>
      <c r="U966" t="s">
        <v>7600</v>
      </c>
      <c r="V966" t="s">
        <v>7601</v>
      </c>
      <c r="W966" t="s">
        <v>7602</v>
      </c>
      <c r="X966">
        <v>2009</v>
      </c>
      <c r="Y966">
        <v>5</v>
      </c>
      <c r="Z966">
        <v>4018</v>
      </c>
      <c r="AA966" t="s">
        <v>7598</v>
      </c>
      <c r="AB966" t="s">
        <v>7598</v>
      </c>
      <c r="AC966">
        <v>11</v>
      </c>
      <c r="AE966" t="s">
        <v>37</v>
      </c>
      <c r="AF966" t="s">
        <v>37</v>
      </c>
      <c r="AG966" t="s">
        <v>7598</v>
      </c>
    </row>
    <row r="967" spans="1:33" x14ac:dyDescent="0.3">
      <c r="A967" t="s">
        <v>27</v>
      </c>
      <c r="B967" t="s">
        <v>813</v>
      </c>
      <c r="C967" t="s">
        <v>80</v>
      </c>
      <c r="D967" t="s">
        <v>219</v>
      </c>
      <c r="E967" t="s">
        <v>242</v>
      </c>
      <c r="F967" t="s">
        <v>7603</v>
      </c>
      <c r="G967" t="s">
        <v>96</v>
      </c>
      <c r="H967" s="1">
        <v>44782</v>
      </c>
      <c r="I967">
        <v>1400</v>
      </c>
      <c r="J967" t="s">
        <v>7604</v>
      </c>
      <c r="K967" t="s">
        <v>384</v>
      </c>
      <c r="L967" t="s">
        <v>7605</v>
      </c>
      <c r="M967" t="s">
        <v>7606</v>
      </c>
      <c r="N967" t="s">
        <v>57</v>
      </c>
      <c r="O967">
        <v>16</v>
      </c>
      <c r="P967" t="s">
        <v>40</v>
      </c>
      <c r="Q967" t="s">
        <v>74</v>
      </c>
      <c r="R967" t="s">
        <v>7607</v>
      </c>
      <c r="S967" s="1">
        <v>45419</v>
      </c>
      <c r="T967" t="s">
        <v>129</v>
      </c>
      <c r="U967" t="s">
        <v>7608</v>
      </c>
      <c r="V967" t="s">
        <v>7609</v>
      </c>
      <c r="W967" t="s">
        <v>7610</v>
      </c>
      <c r="X967">
        <v>2583</v>
      </c>
      <c r="Y967">
        <v>6</v>
      </c>
      <c r="Z967">
        <v>6199.2000000000007</v>
      </c>
      <c r="AA967" t="s">
        <v>7606</v>
      </c>
      <c r="AB967" t="s">
        <v>7606</v>
      </c>
      <c r="AC967">
        <v>10</v>
      </c>
      <c r="AD967" t="s">
        <v>87</v>
      </c>
      <c r="AF967" t="s">
        <v>87</v>
      </c>
      <c r="AG967" t="s">
        <v>7606</v>
      </c>
    </row>
    <row r="968" spans="1:33" x14ac:dyDescent="0.3">
      <c r="A968" t="s">
        <v>133</v>
      </c>
      <c r="B968" t="s">
        <v>48</v>
      </c>
      <c r="C968" t="s">
        <v>80</v>
      </c>
      <c r="D968" t="s">
        <v>109</v>
      </c>
      <c r="E968" t="s">
        <v>531</v>
      </c>
      <c r="F968" t="s">
        <v>7611</v>
      </c>
      <c r="G968" t="s">
        <v>33</v>
      </c>
      <c r="H968" s="1">
        <v>45594</v>
      </c>
      <c r="I968">
        <v>1400</v>
      </c>
      <c r="J968" t="s">
        <v>7612</v>
      </c>
      <c r="K968" t="s">
        <v>197</v>
      </c>
      <c r="L968" t="s">
        <v>7613</v>
      </c>
      <c r="M968" t="s">
        <v>7614</v>
      </c>
      <c r="N968" t="s">
        <v>57</v>
      </c>
      <c r="O968">
        <v>6</v>
      </c>
      <c r="P968" t="s">
        <v>73</v>
      </c>
      <c r="Q968" t="s">
        <v>58</v>
      </c>
      <c r="R968" t="s">
        <v>7615</v>
      </c>
      <c r="S968" s="1">
        <v>45492</v>
      </c>
      <c r="T968" t="s">
        <v>103</v>
      </c>
      <c r="U968" t="s">
        <v>7616</v>
      </c>
      <c r="V968" t="s">
        <v>7617</v>
      </c>
      <c r="W968" t="s">
        <v>4764</v>
      </c>
      <c r="X968">
        <v>910</v>
      </c>
      <c r="Y968">
        <v>8</v>
      </c>
      <c r="Z968">
        <v>2912</v>
      </c>
      <c r="AA968" t="s">
        <v>7614</v>
      </c>
      <c r="AB968" t="s">
        <v>7614</v>
      </c>
      <c r="AC968">
        <v>10</v>
      </c>
      <c r="AE968" t="s">
        <v>37</v>
      </c>
      <c r="AF968" t="s">
        <v>37</v>
      </c>
      <c r="AG968" t="s">
        <v>7614</v>
      </c>
    </row>
    <row r="969" spans="1:33" x14ac:dyDescent="0.3">
      <c r="A969" t="s">
        <v>181</v>
      </c>
      <c r="B969" t="s">
        <v>558</v>
      </c>
      <c r="C969" t="s">
        <v>29</v>
      </c>
      <c r="D969" t="s">
        <v>219</v>
      </c>
      <c r="E969" t="s">
        <v>832</v>
      </c>
      <c r="F969" t="s">
        <v>7618</v>
      </c>
      <c r="G969" t="s">
        <v>33</v>
      </c>
      <c r="H969" s="1">
        <v>45406</v>
      </c>
      <c r="I969">
        <v>1200</v>
      </c>
      <c r="J969" t="s">
        <v>7619</v>
      </c>
      <c r="K969" t="s">
        <v>835</v>
      </c>
      <c r="L969" t="s">
        <v>7620</v>
      </c>
      <c r="M969" t="s">
        <v>7621</v>
      </c>
      <c r="N969" t="s">
        <v>72</v>
      </c>
      <c r="O969">
        <v>12</v>
      </c>
      <c r="P969" t="s">
        <v>73</v>
      </c>
      <c r="Q969" t="s">
        <v>101</v>
      </c>
      <c r="R969" t="s">
        <v>7622</v>
      </c>
      <c r="S969" s="1">
        <v>45393</v>
      </c>
      <c r="T969" t="s">
        <v>60</v>
      </c>
      <c r="U969" t="s">
        <v>7623</v>
      </c>
      <c r="V969" t="s">
        <v>7624</v>
      </c>
      <c r="W969" t="s">
        <v>92</v>
      </c>
      <c r="X969">
        <v>1150</v>
      </c>
      <c r="Y969">
        <v>5</v>
      </c>
      <c r="Z969">
        <v>2300</v>
      </c>
      <c r="AA969" t="s">
        <v>7621</v>
      </c>
      <c r="AB969" t="s">
        <v>7621</v>
      </c>
      <c r="AC969">
        <v>10</v>
      </c>
      <c r="AE969" t="s">
        <v>37</v>
      </c>
      <c r="AF969" t="s">
        <v>37</v>
      </c>
      <c r="AG969" t="s">
        <v>7621</v>
      </c>
    </row>
    <row r="970" spans="1:33" x14ac:dyDescent="0.3">
      <c r="A970" t="s">
        <v>133</v>
      </c>
      <c r="B970" t="s">
        <v>229</v>
      </c>
      <c r="C970" t="s">
        <v>49</v>
      </c>
      <c r="D970" t="s">
        <v>677</v>
      </c>
      <c r="E970" t="s">
        <v>3122</v>
      </c>
      <c r="F970" t="s">
        <v>7625</v>
      </c>
      <c r="G970" t="s">
        <v>96</v>
      </c>
      <c r="H970" s="1">
        <v>44573</v>
      </c>
      <c r="I970">
        <v>1400</v>
      </c>
      <c r="J970" t="s">
        <v>7626</v>
      </c>
      <c r="K970" t="s">
        <v>222</v>
      </c>
      <c r="L970" t="s">
        <v>7627</v>
      </c>
      <c r="M970" t="s">
        <v>7628</v>
      </c>
      <c r="N970" t="s">
        <v>57</v>
      </c>
      <c r="O970">
        <v>17</v>
      </c>
      <c r="P970" t="s">
        <v>73</v>
      </c>
      <c r="Q970" t="s">
        <v>74</v>
      </c>
      <c r="R970" t="s">
        <v>7629</v>
      </c>
      <c r="S970" s="1">
        <v>45356</v>
      </c>
      <c r="T970" t="s">
        <v>258</v>
      </c>
      <c r="U970" t="s">
        <v>7630</v>
      </c>
      <c r="V970" t="s">
        <v>7631</v>
      </c>
      <c r="W970" t="s">
        <v>144</v>
      </c>
      <c r="X970">
        <v>1031</v>
      </c>
      <c r="Y970">
        <v>7</v>
      </c>
      <c r="Z970">
        <v>2886.8</v>
      </c>
      <c r="AA970" t="s">
        <v>7628</v>
      </c>
      <c r="AB970" t="s">
        <v>7628</v>
      </c>
      <c r="AC970">
        <v>10</v>
      </c>
      <c r="AE970" t="s">
        <v>37</v>
      </c>
      <c r="AF970" t="s">
        <v>37</v>
      </c>
      <c r="AG970" t="s">
        <v>7628</v>
      </c>
    </row>
    <row r="971" spans="1:33" x14ac:dyDescent="0.3">
      <c r="A971" t="s">
        <v>27</v>
      </c>
      <c r="B971" t="s">
        <v>1118</v>
      </c>
      <c r="C971" t="s">
        <v>29</v>
      </c>
      <c r="D971" t="s">
        <v>50</v>
      </c>
      <c r="E971" t="s">
        <v>358</v>
      </c>
      <c r="F971" t="s">
        <v>7632</v>
      </c>
      <c r="G971" t="s">
        <v>33</v>
      </c>
      <c r="H971" s="1">
        <v>44149</v>
      </c>
      <c r="I971">
        <v>1400</v>
      </c>
      <c r="J971" t="s">
        <v>7633</v>
      </c>
      <c r="K971" t="s">
        <v>1477</v>
      </c>
      <c r="L971" t="s">
        <v>7634</v>
      </c>
      <c r="M971" t="s">
        <v>7635</v>
      </c>
      <c r="N971" t="s">
        <v>116</v>
      </c>
      <c r="O971">
        <v>12</v>
      </c>
      <c r="P971" t="s">
        <v>40</v>
      </c>
      <c r="Q971" t="s">
        <v>41</v>
      </c>
      <c r="R971" t="s">
        <v>7636</v>
      </c>
      <c r="S971" s="1">
        <v>45609</v>
      </c>
      <c r="T971" t="s">
        <v>165</v>
      </c>
      <c r="U971" t="s">
        <v>7637</v>
      </c>
      <c r="V971" t="s">
        <v>7638</v>
      </c>
      <c r="W971" t="s">
        <v>7639</v>
      </c>
      <c r="X971">
        <v>1930</v>
      </c>
      <c r="Y971">
        <v>2</v>
      </c>
      <c r="Z971">
        <v>1544</v>
      </c>
      <c r="AA971" t="s">
        <v>7635</v>
      </c>
      <c r="AB971" t="s">
        <v>7635</v>
      </c>
      <c r="AC971">
        <v>10</v>
      </c>
      <c r="AE971" t="s">
        <v>37</v>
      </c>
      <c r="AF971" t="s">
        <v>37</v>
      </c>
      <c r="AG971" t="s">
        <v>7635</v>
      </c>
    </row>
    <row r="972" spans="1:33" x14ac:dyDescent="0.3">
      <c r="A972" t="s">
        <v>133</v>
      </c>
      <c r="B972" t="s">
        <v>650</v>
      </c>
      <c r="C972" t="s">
        <v>29</v>
      </c>
      <c r="D972" t="s">
        <v>146</v>
      </c>
      <c r="E972" t="s">
        <v>94</v>
      </c>
      <c r="F972" t="s">
        <v>7640</v>
      </c>
      <c r="G972" t="s">
        <v>96</v>
      </c>
      <c r="H972" s="1">
        <v>44095</v>
      </c>
      <c r="I972">
        <v>950</v>
      </c>
      <c r="J972" t="s">
        <v>7641</v>
      </c>
      <c r="K972" t="s">
        <v>98</v>
      </c>
      <c r="L972" t="s">
        <v>7642</v>
      </c>
      <c r="M972" t="s">
        <v>7643</v>
      </c>
      <c r="N972" t="s">
        <v>116</v>
      </c>
      <c r="O972">
        <v>14</v>
      </c>
      <c r="P972" t="s">
        <v>73</v>
      </c>
      <c r="Q972" t="s">
        <v>41</v>
      </c>
      <c r="R972" t="s">
        <v>7644</v>
      </c>
      <c r="S972" s="1">
        <v>45474</v>
      </c>
      <c r="T972" t="s">
        <v>103</v>
      </c>
      <c r="U972" t="s">
        <v>7645</v>
      </c>
      <c r="V972" t="s">
        <v>7646</v>
      </c>
      <c r="W972" t="s">
        <v>2392</v>
      </c>
      <c r="X972">
        <v>1621</v>
      </c>
      <c r="Y972">
        <v>8</v>
      </c>
      <c r="Z972">
        <v>5187.2000000000007</v>
      </c>
      <c r="AA972" t="s">
        <v>7643</v>
      </c>
      <c r="AB972" t="s">
        <v>7643</v>
      </c>
      <c r="AC972">
        <v>10</v>
      </c>
      <c r="AE972" t="s">
        <v>37</v>
      </c>
      <c r="AF972" t="s">
        <v>37</v>
      </c>
      <c r="AG972" t="s">
        <v>7643</v>
      </c>
    </row>
    <row r="973" spans="1:33" x14ac:dyDescent="0.3">
      <c r="A973" t="s">
        <v>121</v>
      </c>
      <c r="B973" t="s">
        <v>48</v>
      </c>
      <c r="C973" t="s">
        <v>29</v>
      </c>
      <c r="D973" t="s">
        <v>65</v>
      </c>
      <c r="E973" t="s">
        <v>263</v>
      </c>
      <c r="F973" t="s">
        <v>7647</v>
      </c>
      <c r="G973" t="s">
        <v>96</v>
      </c>
      <c r="H973" s="1">
        <v>44555</v>
      </c>
      <c r="I973">
        <v>1100</v>
      </c>
      <c r="J973" t="s">
        <v>7648</v>
      </c>
      <c r="K973" t="s">
        <v>3054</v>
      </c>
      <c r="L973" t="s">
        <v>7649</v>
      </c>
      <c r="M973" t="s">
        <v>7650</v>
      </c>
      <c r="N973" t="s">
        <v>72</v>
      </c>
      <c r="O973">
        <v>9</v>
      </c>
      <c r="P973" t="s">
        <v>40</v>
      </c>
      <c r="Q973" t="s">
        <v>41</v>
      </c>
      <c r="R973" t="s">
        <v>7651</v>
      </c>
      <c r="S973" s="1">
        <v>45434</v>
      </c>
      <c r="T973" t="s">
        <v>129</v>
      </c>
      <c r="U973" t="s">
        <v>7652</v>
      </c>
      <c r="V973" t="s">
        <v>7653</v>
      </c>
      <c r="W973" t="s">
        <v>1568</v>
      </c>
      <c r="X973">
        <v>2891</v>
      </c>
      <c r="Y973">
        <v>3</v>
      </c>
      <c r="Z973">
        <v>3469.2000000000003</v>
      </c>
      <c r="AA973" t="s">
        <v>7650</v>
      </c>
      <c r="AB973" t="s">
        <v>7650</v>
      </c>
      <c r="AC973">
        <v>10</v>
      </c>
      <c r="AD973" t="s">
        <v>87</v>
      </c>
      <c r="AF973" t="s">
        <v>87</v>
      </c>
      <c r="AG973" t="s">
        <v>7650</v>
      </c>
    </row>
    <row r="974" spans="1:33" x14ac:dyDescent="0.3">
      <c r="A974" t="s">
        <v>336</v>
      </c>
      <c r="B974" t="s">
        <v>293</v>
      </c>
      <c r="C974" t="s">
        <v>49</v>
      </c>
      <c r="D974" t="s">
        <v>219</v>
      </c>
      <c r="E974" t="s">
        <v>868</v>
      </c>
      <c r="F974" t="s">
        <v>7654</v>
      </c>
      <c r="G974" t="s">
        <v>96</v>
      </c>
      <c r="H974" s="1">
        <v>44874</v>
      </c>
      <c r="I974">
        <v>1200</v>
      </c>
      <c r="J974" t="s">
        <v>7655</v>
      </c>
      <c r="K974" t="s">
        <v>69</v>
      </c>
      <c r="L974" t="s">
        <v>7656</v>
      </c>
      <c r="M974" t="s">
        <v>7657</v>
      </c>
      <c r="N974" t="s">
        <v>72</v>
      </c>
      <c r="O974">
        <v>10</v>
      </c>
      <c r="P974" t="s">
        <v>73</v>
      </c>
      <c r="Q974" t="s">
        <v>101</v>
      </c>
      <c r="R974" t="s">
        <v>7658</v>
      </c>
      <c r="S974" s="1">
        <v>45533</v>
      </c>
      <c r="T974" t="s">
        <v>201</v>
      </c>
      <c r="U974" t="s">
        <v>7659</v>
      </c>
      <c r="V974" t="s">
        <v>7660</v>
      </c>
      <c r="W974" t="s">
        <v>6382</v>
      </c>
      <c r="X974">
        <v>2390</v>
      </c>
      <c r="Y974">
        <v>5</v>
      </c>
      <c r="Z974">
        <v>4780</v>
      </c>
      <c r="AA974" t="s">
        <v>7657</v>
      </c>
      <c r="AB974" t="s">
        <v>7657</v>
      </c>
      <c r="AC974">
        <v>10</v>
      </c>
      <c r="AD974" t="s">
        <v>87</v>
      </c>
      <c r="AF974" t="s">
        <v>87</v>
      </c>
      <c r="AG974" t="s">
        <v>7657</v>
      </c>
    </row>
    <row r="975" spans="1:33" x14ac:dyDescent="0.3">
      <c r="A975" t="s">
        <v>47</v>
      </c>
      <c r="B975" t="s">
        <v>229</v>
      </c>
      <c r="C975" t="s">
        <v>80</v>
      </c>
      <c r="D975" t="s">
        <v>109</v>
      </c>
      <c r="E975" t="s">
        <v>531</v>
      </c>
      <c r="F975" t="s">
        <v>7661</v>
      </c>
      <c r="G975" t="s">
        <v>33</v>
      </c>
      <c r="H975" s="1">
        <v>45295</v>
      </c>
      <c r="I975">
        <v>800</v>
      </c>
      <c r="J975" t="s">
        <v>7662</v>
      </c>
      <c r="K975" t="s">
        <v>853</v>
      </c>
      <c r="L975" t="s">
        <v>7663</v>
      </c>
      <c r="M975" t="s">
        <v>7664</v>
      </c>
      <c r="N975" t="s">
        <v>57</v>
      </c>
      <c r="O975">
        <v>5</v>
      </c>
      <c r="P975" t="s">
        <v>73</v>
      </c>
      <c r="Q975" t="s">
        <v>58</v>
      </c>
      <c r="R975" t="s">
        <v>7665</v>
      </c>
      <c r="S975" s="1">
        <v>45612</v>
      </c>
      <c r="T975" t="s">
        <v>165</v>
      </c>
      <c r="U975" t="s">
        <v>7666</v>
      </c>
      <c r="V975" t="s">
        <v>7667</v>
      </c>
      <c r="W975" t="s">
        <v>3138</v>
      </c>
      <c r="X975">
        <v>664</v>
      </c>
      <c r="Y975">
        <v>5</v>
      </c>
      <c r="Z975">
        <v>1328</v>
      </c>
      <c r="AA975" t="s">
        <v>7664</v>
      </c>
      <c r="AB975" t="s">
        <v>7664</v>
      </c>
      <c r="AC975">
        <v>10</v>
      </c>
      <c r="AE975" t="s">
        <v>37</v>
      </c>
      <c r="AF975" t="s">
        <v>37</v>
      </c>
      <c r="AG975" t="s">
        <v>7664</v>
      </c>
    </row>
    <row r="976" spans="1:33" x14ac:dyDescent="0.3">
      <c r="A976" t="s">
        <v>133</v>
      </c>
      <c r="B976" t="s">
        <v>411</v>
      </c>
      <c r="C976" t="s">
        <v>80</v>
      </c>
      <c r="D976" t="s">
        <v>677</v>
      </c>
      <c r="E976" t="s">
        <v>632</v>
      </c>
      <c r="F976" t="s">
        <v>7668</v>
      </c>
      <c r="G976" t="s">
        <v>96</v>
      </c>
      <c r="H976" s="1">
        <v>44705</v>
      </c>
      <c r="I976">
        <v>800</v>
      </c>
      <c r="J976" t="s">
        <v>7669</v>
      </c>
      <c r="K976" t="s">
        <v>825</v>
      </c>
      <c r="L976" t="s">
        <v>7670</v>
      </c>
      <c r="M976" t="s">
        <v>7671</v>
      </c>
      <c r="N976" t="s">
        <v>39</v>
      </c>
      <c r="O976">
        <v>3</v>
      </c>
      <c r="P976" t="s">
        <v>73</v>
      </c>
      <c r="Q976" t="s">
        <v>58</v>
      </c>
      <c r="R976" t="s">
        <v>7672</v>
      </c>
      <c r="S976" s="1">
        <v>45323</v>
      </c>
      <c r="T976" t="s">
        <v>321</v>
      </c>
      <c r="U976" t="s">
        <v>7673</v>
      </c>
      <c r="V976" t="s">
        <v>7674</v>
      </c>
      <c r="W976" t="s">
        <v>812</v>
      </c>
      <c r="X976">
        <v>1847</v>
      </c>
      <c r="Y976">
        <v>7</v>
      </c>
      <c r="Z976">
        <v>5171.6000000000004</v>
      </c>
      <c r="AA976" t="s">
        <v>7671</v>
      </c>
      <c r="AB976" t="s">
        <v>7671</v>
      </c>
      <c r="AC976">
        <v>11</v>
      </c>
      <c r="AE976" t="s">
        <v>37</v>
      </c>
      <c r="AF976" t="s">
        <v>37</v>
      </c>
      <c r="AG976" t="s">
        <v>7671</v>
      </c>
    </row>
    <row r="977" spans="1:33" x14ac:dyDescent="0.3">
      <c r="A977" t="s">
        <v>133</v>
      </c>
      <c r="B977" t="s">
        <v>240</v>
      </c>
      <c r="C977" t="s">
        <v>49</v>
      </c>
      <c r="D977" t="s">
        <v>206</v>
      </c>
      <c r="E977" t="s">
        <v>713</v>
      </c>
      <c r="F977" t="s">
        <v>7675</v>
      </c>
      <c r="G977" t="s">
        <v>33</v>
      </c>
      <c r="H977" s="1">
        <v>44459</v>
      </c>
      <c r="I977">
        <v>950</v>
      </c>
      <c r="J977" t="s">
        <v>7676</v>
      </c>
      <c r="K977" t="s">
        <v>923</v>
      </c>
      <c r="L977" t="s">
        <v>7677</v>
      </c>
      <c r="M977" t="s">
        <v>7678</v>
      </c>
      <c r="N977" t="s">
        <v>116</v>
      </c>
      <c r="O977">
        <v>20</v>
      </c>
      <c r="P977" t="s">
        <v>73</v>
      </c>
      <c r="Q977" t="s">
        <v>101</v>
      </c>
      <c r="R977" t="s">
        <v>7679</v>
      </c>
      <c r="S977" s="1">
        <v>45295</v>
      </c>
      <c r="T977" t="s">
        <v>141</v>
      </c>
      <c r="U977" t="s">
        <v>7680</v>
      </c>
      <c r="V977" t="s">
        <v>7681</v>
      </c>
      <c r="W977" t="s">
        <v>7682</v>
      </c>
      <c r="X977">
        <v>1681</v>
      </c>
      <c r="Y977">
        <v>4</v>
      </c>
      <c r="Z977">
        <v>2689.6000000000004</v>
      </c>
      <c r="AA977" t="s">
        <v>7678</v>
      </c>
      <c r="AB977" t="s">
        <v>7678</v>
      </c>
      <c r="AC977">
        <v>10</v>
      </c>
      <c r="AE977" t="s">
        <v>37</v>
      </c>
      <c r="AF977" t="s">
        <v>37</v>
      </c>
      <c r="AG977" t="s">
        <v>7678</v>
      </c>
    </row>
    <row r="978" spans="1:33" x14ac:dyDescent="0.3">
      <c r="A978" t="s">
        <v>47</v>
      </c>
      <c r="B978" t="s">
        <v>157</v>
      </c>
      <c r="C978" t="s">
        <v>80</v>
      </c>
      <c r="D978" t="s">
        <v>109</v>
      </c>
      <c r="E978" t="s">
        <v>304</v>
      </c>
      <c r="F978" t="s">
        <v>7683</v>
      </c>
      <c r="G978" t="s">
        <v>96</v>
      </c>
      <c r="H978" s="1">
        <v>45495</v>
      </c>
      <c r="I978">
        <v>1300</v>
      </c>
      <c r="J978" t="s">
        <v>7684</v>
      </c>
      <c r="K978" t="s">
        <v>307</v>
      </c>
      <c r="L978" t="s">
        <v>7685</v>
      </c>
      <c r="M978" t="s">
        <v>7686</v>
      </c>
      <c r="N978" t="s">
        <v>57</v>
      </c>
      <c r="O978">
        <v>15</v>
      </c>
      <c r="P978" t="s">
        <v>40</v>
      </c>
      <c r="Q978" t="s">
        <v>41</v>
      </c>
      <c r="R978" t="s">
        <v>7687</v>
      </c>
      <c r="S978" s="1">
        <v>45342</v>
      </c>
      <c r="T978" t="s">
        <v>321</v>
      </c>
      <c r="U978" t="s">
        <v>7688</v>
      </c>
      <c r="V978" t="s">
        <v>7689</v>
      </c>
      <c r="W978" t="s">
        <v>4608</v>
      </c>
      <c r="X978">
        <v>1069</v>
      </c>
      <c r="Y978">
        <v>6</v>
      </c>
      <c r="Z978">
        <v>2565.6000000000004</v>
      </c>
      <c r="AA978" t="s">
        <v>7686</v>
      </c>
      <c r="AB978" t="s">
        <v>7686</v>
      </c>
      <c r="AC978">
        <v>10</v>
      </c>
      <c r="AD978" t="s">
        <v>87</v>
      </c>
      <c r="AF978" t="s">
        <v>87</v>
      </c>
      <c r="AG978" t="s">
        <v>7686</v>
      </c>
    </row>
    <row r="979" spans="1:33" x14ac:dyDescent="0.3">
      <c r="A979" t="s">
        <v>181</v>
      </c>
      <c r="B979" t="s">
        <v>1023</v>
      </c>
      <c r="C979" t="s">
        <v>80</v>
      </c>
      <c r="D979" t="s">
        <v>81</v>
      </c>
      <c r="E979" t="s">
        <v>1534</v>
      </c>
      <c r="F979" t="s">
        <v>7690</v>
      </c>
      <c r="G979" t="s">
        <v>96</v>
      </c>
      <c r="H979" s="1">
        <v>43879</v>
      </c>
      <c r="I979">
        <v>1000</v>
      </c>
      <c r="J979" t="s">
        <v>7691</v>
      </c>
      <c r="K979" t="s">
        <v>670</v>
      </c>
      <c r="L979" t="s">
        <v>7692</v>
      </c>
      <c r="M979" t="s">
        <v>7693</v>
      </c>
      <c r="N979" t="s">
        <v>57</v>
      </c>
      <c r="O979">
        <v>10</v>
      </c>
      <c r="P979" t="s">
        <v>73</v>
      </c>
      <c r="Q979" t="s">
        <v>101</v>
      </c>
      <c r="R979" t="s">
        <v>7694</v>
      </c>
      <c r="S979" s="1">
        <v>45495</v>
      </c>
      <c r="T979" t="s">
        <v>103</v>
      </c>
      <c r="U979" t="s">
        <v>7695</v>
      </c>
      <c r="V979" t="s">
        <v>7696</v>
      </c>
      <c r="W979" t="s">
        <v>4349</v>
      </c>
      <c r="X979">
        <v>700</v>
      </c>
      <c r="Y979">
        <v>1</v>
      </c>
      <c r="Z979">
        <v>280</v>
      </c>
      <c r="AA979" t="s">
        <v>7693</v>
      </c>
      <c r="AB979" t="s">
        <v>7693</v>
      </c>
      <c r="AC979">
        <v>10</v>
      </c>
      <c r="AE979" t="s">
        <v>37</v>
      </c>
      <c r="AF979" t="s">
        <v>37</v>
      </c>
      <c r="AG979" t="s">
        <v>7693</v>
      </c>
    </row>
    <row r="980" spans="1:33" x14ac:dyDescent="0.3">
      <c r="A980" t="s">
        <v>181</v>
      </c>
      <c r="B980" t="s">
        <v>369</v>
      </c>
      <c r="C980" t="s">
        <v>29</v>
      </c>
      <c r="D980" t="s">
        <v>370</v>
      </c>
      <c r="E980" t="s">
        <v>559</v>
      </c>
      <c r="F980" t="s">
        <v>7697</v>
      </c>
      <c r="G980" t="s">
        <v>96</v>
      </c>
      <c r="H980" s="1">
        <v>45027</v>
      </c>
      <c r="I980">
        <v>1100</v>
      </c>
      <c r="J980" t="s">
        <v>7698</v>
      </c>
      <c r="K980" t="s">
        <v>1153</v>
      </c>
      <c r="L980" t="s">
        <v>7699</v>
      </c>
      <c r="M980" t="s">
        <v>7700</v>
      </c>
      <c r="N980" t="s">
        <v>116</v>
      </c>
      <c r="O980">
        <v>5</v>
      </c>
      <c r="P980" t="s">
        <v>40</v>
      </c>
      <c r="Q980" t="s">
        <v>74</v>
      </c>
      <c r="R980" t="s">
        <v>7701</v>
      </c>
      <c r="S980" s="1">
        <v>45414</v>
      </c>
      <c r="T980" t="s">
        <v>129</v>
      </c>
      <c r="U980" t="s">
        <v>7702</v>
      </c>
      <c r="V980" t="s">
        <v>7703</v>
      </c>
      <c r="W980" t="s">
        <v>7704</v>
      </c>
      <c r="X980">
        <v>1970</v>
      </c>
      <c r="Y980">
        <v>4</v>
      </c>
      <c r="Z980">
        <v>3152</v>
      </c>
      <c r="AA980" t="s">
        <v>7700</v>
      </c>
      <c r="AB980" t="s">
        <v>7700</v>
      </c>
      <c r="AC980">
        <v>11</v>
      </c>
      <c r="AE980" t="s">
        <v>37</v>
      </c>
      <c r="AF980" t="s">
        <v>37</v>
      </c>
      <c r="AG980" t="s">
        <v>7700</v>
      </c>
    </row>
    <row r="981" spans="1:33" x14ac:dyDescent="0.3">
      <c r="A981" t="s">
        <v>181</v>
      </c>
      <c r="B981" t="s">
        <v>325</v>
      </c>
      <c r="C981" t="s">
        <v>29</v>
      </c>
      <c r="D981" t="s">
        <v>370</v>
      </c>
      <c r="E981" t="s">
        <v>1225</v>
      </c>
      <c r="F981" t="s">
        <v>7705</v>
      </c>
      <c r="G981" t="s">
        <v>96</v>
      </c>
      <c r="H981" s="1">
        <v>44937</v>
      </c>
      <c r="I981">
        <v>1300</v>
      </c>
      <c r="J981" t="s">
        <v>7706</v>
      </c>
      <c r="K981" t="s">
        <v>384</v>
      </c>
      <c r="L981" t="s">
        <v>7707</v>
      </c>
      <c r="M981" t="s">
        <v>7708</v>
      </c>
      <c r="N981" t="s">
        <v>39</v>
      </c>
      <c r="O981">
        <v>11</v>
      </c>
      <c r="P981" t="s">
        <v>40</v>
      </c>
      <c r="Q981" t="s">
        <v>101</v>
      </c>
      <c r="R981" t="s">
        <v>7709</v>
      </c>
      <c r="S981" s="1">
        <v>45301</v>
      </c>
      <c r="T981" t="s">
        <v>141</v>
      </c>
      <c r="U981" t="s">
        <v>7710</v>
      </c>
      <c r="V981" t="s">
        <v>7711</v>
      </c>
      <c r="W981" t="s">
        <v>6955</v>
      </c>
      <c r="X981">
        <v>2080</v>
      </c>
      <c r="Y981">
        <v>1</v>
      </c>
      <c r="Z981">
        <v>832</v>
      </c>
      <c r="AA981" t="s">
        <v>7708</v>
      </c>
      <c r="AB981" t="s">
        <v>7708</v>
      </c>
      <c r="AC981">
        <v>10</v>
      </c>
      <c r="AE981" t="s">
        <v>37</v>
      </c>
      <c r="AF981" t="s">
        <v>37</v>
      </c>
      <c r="AG981" t="s">
        <v>7708</v>
      </c>
    </row>
    <row r="982" spans="1:33" x14ac:dyDescent="0.3">
      <c r="A982" t="s">
        <v>93</v>
      </c>
      <c r="B982" t="s">
        <v>500</v>
      </c>
      <c r="C982" t="s">
        <v>80</v>
      </c>
      <c r="D982" t="s">
        <v>370</v>
      </c>
      <c r="E982" t="s">
        <v>1014</v>
      </c>
      <c r="F982" t="s">
        <v>7712</v>
      </c>
      <c r="G982" t="s">
        <v>33</v>
      </c>
      <c r="H982" s="1">
        <v>44944</v>
      </c>
      <c r="I982">
        <v>1200</v>
      </c>
      <c r="J982" t="s">
        <v>7713</v>
      </c>
      <c r="K982" t="s">
        <v>210</v>
      </c>
      <c r="L982" t="s">
        <v>7714</v>
      </c>
      <c r="M982" t="s">
        <v>7715</v>
      </c>
      <c r="N982" t="s">
        <v>39</v>
      </c>
      <c r="O982">
        <v>5</v>
      </c>
      <c r="P982" t="s">
        <v>73</v>
      </c>
      <c r="Q982" t="s">
        <v>74</v>
      </c>
      <c r="R982" t="s">
        <v>7716</v>
      </c>
      <c r="S982" s="1">
        <v>45529</v>
      </c>
      <c r="T982" t="s">
        <v>201</v>
      </c>
      <c r="U982" t="s">
        <v>7717</v>
      </c>
      <c r="V982" t="s">
        <v>7718</v>
      </c>
      <c r="W982" t="s">
        <v>1876</v>
      </c>
      <c r="X982">
        <v>2454</v>
      </c>
      <c r="Y982">
        <v>6</v>
      </c>
      <c r="Z982">
        <v>5889.6</v>
      </c>
      <c r="AA982" t="s">
        <v>7715</v>
      </c>
      <c r="AB982" t="s">
        <v>7715</v>
      </c>
      <c r="AC982">
        <v>10</v>
      </c>
      <c r="AE982" t="s">
        <v>37</v>
      </c>
      <c r="AF982" t="s">
        <v>37</v>
      </c>
      <c r="AG982" t="s">
        <v>7715</v>
      </c>
    </row>
    <row r="983" spans="1:33" x14ac:dyDescent="0.3">
      <c r="A983" t="s">
        <v>47</v>
      </c>
      <c r="B983" t="s">
        <v>293</v>
      </c>
      <c r="C983" t="s">
        <v>29</v>
      </c>
      <c r="D983" t="s">
        <v>30</v>
      </c>
      <c r="E983" t="s">
        <v>1290</v>
      </c>
      <c r="F983" t="s">
        <v>7719</v>
      </c>
      <c r="G983" t="s">
        <v>33</v>
      </c>
      <c r="H983" s="1">
        <v>44575</v>
      </c>
      <c r="I983">
        <v>1300</v>
      </c>
      <c r="J983" t="s">
        <v>7720</v>
      </c>
      <c r="K983" t="s">
        <v>1034</v>
      </c>
      <c r="L983" t="s">
        <v>7721</v>
      </c>
      <c r="M983" t="s">
        <v>7722</v>
      </c>
      <c r="N983" t="s">
        <v>57</v>
      </c>
      <c r="O983">
        <v>4</v>
      </c>
      <c r="P983" t="s">
        <v>73</v>
      </c>
      <c r="Q983" t="s">
        <v>74</v>
      </c>
      <c r="R983" t="s">
        <v>7723</v>
      </c>
      <c r="S983" s="1">
        <v>45375</v>
      </c>
      <c r="T983" t="s">
        <v>258</v>
      </c>
      <c r="U983" t="s">
        <v>7724</v>
      </c>
      <c r="V983" t="s">
        <v>7725</v>
      </c>
      <c r="W983" t="s">
        <v>6016</v>
      </c>
      <c r="X983">
        <v>2267</v>
      </c>
      <c r="Y983">
        <v>1</v>
      </c>
      <c r="Z983">
        <v>906.80000000000007</v>
      </c>
      <c r="AA983" t="s">
        <v>7722</v>
      </c>
      <c r="AB983" t="s">
        <v>7722</v>
      </c>
      <c r="AC983">
        <v>10</v>
      </c>
      <c r="AE983" t="s">
        <v>37</v>
      </c>
      <c r="AF983" t="s">
        <v>37</v>
      </c>
      <c r="AG983" t="s">
        <v>7722</v>
      </c>
    </row>
    <row r="984" spans="1:33" x14ac:dyDescent="0.3">
      <c r="A984" t="s">
        <v>181</v>
      </c>
      <c r="B984" t="s">
        <v>193</v>
      </c>
      <c r="C984" t="s">
        <v>29</v>
      </c>
      <c r="D984" t="s">
        <v>65</v>
      </c>
      <c r="E984" t="s">
        <v>66</v>
      </c>
      <c r="F984" t="s">
        <v>7726</v>
      </c>
      <c r="G984" t="s">
        <v>33</v>
      </c>
      <c r="H984" s="1">
        <v>44084</v>
      </c>
      <c r="I984">
        <v>950</v>
      </c>
      <c r="J984" t="s">
        <v>7727</v>
      </c>
      <c r="K984" t="s">
        <v>1260</v>
      </c>
      <c r="L984" t="s">
        <v>7728</v>
      </c>
      <c r="M984" t="s">
        <v>7729</v>
      </c>
      <c r="N984" t="s">
        <v>39</v>
      </c>
      <c r="O984">
        <v>15</v>
      </c>
      <c r="P984" t="s">
        <v>40</v>
      </c>
      <c r="Q984" t="s">
        <v>41</v>
      </c>
      <c r="R984" t="s">
        <v>7730</v>
      </c>
      <c r="S984" s="1">
        <v>45559</v>
      </c>
      <c r="T984" t="s">
        <v>214</v>
      </c>
      <c r="U984" t="s">
        <v>7731</v>
      </c>
      <c r="V984" t="s">
        <v>7732</v>
      </c>
      <c r="W984" t="s">
        <v>7354</v>
      </c>
      <c r="X984">
        <v>2339</v>
      </c>
      <c r="Y984">
        <v>4</v>
      </c>
      <c r="Z984">
        <v>3742.4</v>
      </c>
      <c r="AA984" t="s">
        <v>7729</v>
      </c>
      <c r="AB984" t="s">
        <v>7729</v>
      </c>
      <c r="AC984">
        <v>10</v>
      </c>
      <c r="AD984" t="s">
        <v>87</v>
      </c>
      <c r="AF984" t="s">
        <v>87</v>
      </c>
      <c r="AG984" t="s">
        <v>7729</v>
      </c>
    </row>
    <row r="985" spans="1:33" x14ac:dyDescent="0.3">
      <c r="A985" t="s">
        <v>181</v>
      </c>
      <c r="B985" t="s">
        <v>48</v>
      </c>
      <c r="C985" t="s">
        <v>49</v>
      </c>
      <c r="D985" t="s">
        <v>219</v>
      </c>
      <c r="E985" t="s">
        <v>1949</v>
      </c>
      <c r="F985" t="s">
        <v>7733</v>
      </c>
      <c r="G985" t="s">
        <v>33</v>
      </c>
      <c r="H985" s="1">
        <v>45568</v>
      </c>
      <c r="I985">
        <v>1000</v>
      </c>
      <c r="J985" t="s">
        <v>7734</v>
      </c>
      <c r="K985" t="s">
        <v>1293</v>
      </c>
      <c r="L985" t="s">
        <v>7735</v>
      </c>
      <c r="M985" t="s">
        <v>7736</v>
      </c>
      <c r="N985" t="s">
        <v>57</v>
      </c>
      <c r="O985">
        <v>7</v>
      </c>
      <c r="P985" t="s">
        <v>73</v>
      </c>
      <c r="Q985" t="s">
        <v>41</v>
      </c>
      <c r="R985" t="s">
        <v>7737</v>
      </c>
      <c r="S985" s="1">
        <v>45573</v>
      </c>
      <c r="T985" t="s">
        <v>177</v>
      </c>
      <c r="U985" t="s">
        <v>7738</v>
      </c>
      <c r="V985" t="s">
        <v>7739</v>
      </c>
      <c r="W985" t="s">
        <v>7740</v>
      </c>
      <c r="X985">
        <v>1521</v>
      </c>
      <c r="Y985">
        <v>7</v>
      </c>
      <c r="Z985">
        <v>4258.8</v>
      </c>
      <c r="AA985" t="s">
        <v>7736</v>
      </c>
      <c r="AB985" t="s">
        <v>7736</v>
      </c>
      <c r="AC985">
        <v>10</v>
      </c>
      <c r="AE985" t="s">
        <v>37</v>
      </c>
      <c r="AF985" t="s">
        <v>37</v>
      </c>
      <c r="AG985" t="s">
        <v>7736</v>
      </c>
    </row>
    <row r="986" spans="1:33" x14ac:dyDescent="0.3">
      <c r="A986" t="s">
        <v>121</v>
      </c>
      <c r="B986" t="s">
        <v>784</v>
      </c>
      <c r="C986" t="s">
        <v>49</v>
      </c>
      <c r="D986" t="s">
        <v>219</v>
      </c>
      <c r="E986" t="s">
        <v>207</v>
      </c>
      <c r="F986" t="s">
        <v>7741</v>
      </c>
      <c r="G986" t="s">
        <v>33</v>
      </c>
      <c r="H986" s="1">
        <v>43940</v>
      </c>
      <c r="I986">
        <v>1000</v>
      </c>
      <c r="J986" t="s">
        <v>7742</v>
      </c>
      <c r="K986" t="s">
        <v>1052</v>
      </c>
      <c r="L986" t="s">
        <v>7743</v>
      </c>
      <c r="M986" t="s">
        <v>7744</v>
      </c>
      <c r="N986" t="s">
        <v>39</v>
      </c>
      <c r="O986">
        <v>13</v>
      </c>
      <c r="P986" t="s">
        <v>40</v>
      </c>
      <c r="Q986" t="s">
        <v>58</v>
      </c>
      <c r="R986" t="s">
        <v>7745</v>
      </c>
      <c r="S986" s="1">
        <v>45375</v>
      </c>
      <c r="T986" t="s">
        <v>258</v>
      </c>
      <c r="U986" t="s">
        <v>7746</v>
      </c>
      <c r="V986" t="s">
        <v>7747</v>
      </c>
      <c r="W986" t="s">
        <v>3999</v>
      </c>
      <c r="X986">
        <v>1218</v>
      </c>
      <c r="Y986">
        <v>4</v>
      </c>
      <c r="Z986">
        <v>1948.8000000000002</v>
      </c>
      <c r="AA986" t="s">
        <v>7744</v>
      </c>
      <c r="AB986" t="s">
        <v>7744</v>
      </c>
      <c r="AC986">
        <v>10</v>
      </c>
      <c r="AD986" t="s">
        <v>87</v>
      </c>
      <c r="AF986" t="s">
        <v>87</v>
      </c>
      <c r="AG986" t="s">
        <v>7744</v>
      </c>
    </row>
    <row r="987" spans="1:33" x14ac:dyDescent="0.3">
      <c r="A987" t="s">
        <v>336</v>
      </c>
      <c r="B987" t="s">
        <v>813</v>
      </c>
      <c r="C987" t="s">
        <v>49</v>
      </c>
      <c r="D987" t="s">
        <v>50</v>
      </c>
      <c r="E987" t="s">
        <v>1441</v>
      </c>
      <c r="F987" t="s">
        <v>7748</v>
      </c>
      <c r="G987" t="s">
        <v>96</v>
      </c>
      <c r="H987" s="1">
        <v>43960</v>
      </c>
      <c r="I987">
        <v>1200</v>
      </c>
      <c r="J987" t="s">
        <v>7749</v>
      </c>
      <c r="K987" t="s">
        <v>493</v>
      </c>
      <c r="L987" t="s">
        <v>7750</v>
      </c>
      <c r="M987" t="s">
        <v>7751</v>
      </c>
      <c r="N987" t="s">
        <v>57</v>
      </c>
      <c r="O987">
        <v>6</v>
      </c>
      <c r="P987" t="s">
        <v>40</v>
      </c>
      <c r="Q987" t="s">
        <v>41</v>
      </c>
      <c r="R987" t="s">
        <v>7752</v>
      </c>
      <c r="S987" s="1">
        <v>45528</v>
      </c>
      <c r="T987" t="s">
        <v>201</v>
      </c>
      <c r="U987" t="s">
        <v>7753</v>
      </c>
      <c r="V987" t="s">
        <v>7754</v>
      </c>
      <c r="W987" t="s">
        <v>1414</v>
      </c>
      <c r="X987">
        <v>1633</v>
      </c>
      <c r="Y987">
        <v>1</v>
      </c>
      <c r="Z987">
        <v>653.20000000000005</v>
      </c>
      <c r="AA987" t="s">
        <v>7751</v>
      </c>
      <c r="AB987" t="s">
        <v>7751</v>
      </c>
      <c r="AC987">
        <v>10</v>
      </c>
      <c r="AD987" t="s">
        <v>87</v>
      </c>
      <c r="AF987" t="s">
        <v>87</v>
      </c>
      <c r="AG987" t="s">
        <v>7751</v>
      </c>
    </row>
    <row r="988" spans="1:33" x14ac:dyDescent="0.3">
      <c r="A988" t="s">
        <v>107</v>
      </c>
      <c r="B988" t="s">
        <v>470</v>
      </c>
      <c r="C988" t="s">
        <v>49</v>
      </c>
      <c r="D988" t="s">
        <v>146</v>
      </c>
      <c r="E988" t="s">
        <v>521</v>
      </c>
      <c r="F988" t="s">
        <v>7755</v>
      </c>
      <c r="G988" t="s">
        <v>33</v>
      </c>
      <c r="H988" s="1">
        <v>44862</v>
      </c>
      <c r="I988">
        <v>1300</v>
      </c>
      <c r="J988" t="s">
        <v>7756</v>
      </c>
      <c r="K988" t="s">
        <v>725</v>
      </c>
      <c r="L988" t="s">
        <v>7757</v>
      </c>
      <c r="M988" t="s">
        <v>7758</v>
      </c>
      <c r="N988" t="s">
        <v>39</v>
      </c>
      <c r="O988">
        <v>3</v>
      </c>
      <c r="P988" t="s">
        <v>73</v>
      </c>
      <c r="Q988" t="s">
        <v>58</v>
      </c>
      <c r="R988" t="s">
        <v>7759</v>
      </c>
      <c r="S988" s="1">
        <v>45421</v>
      </c>
      <c r="T988" t="s">
        <v>129</v>
      </c>
      <c r="U988" t="s">
        <v>7760</v>
      </c>
      <c r="V988" t="s">
        <v>7761</v>
      </c>
      <c r="W988" t="s">
        <v>7171</v>
      </c>
      <c r="X988">
        <v>1975</v>
      </c>
      <c r="Y988">
        <v>1</v>
      </c>
      <c r="Z988">
        <v>790</v>
      </c>
      <c r="AA988" t="s">
        <v>7758</v>
      </c>
      <c r="AB988" t="s">
        <v>7758</v>
      </c>
      <c r="AC988">
        <v>10</v>
      </c>
      <c r="AE988" t="s">
        <v>37</v>
      </c>
      <c r="AF988" t="s">
        <v>37</v>
      </c>
      <c r="AG988" t="s">
        <v>7758</v>
      </c>
    </row>
    <row r="989" spans="1:33" x14ac:dyDescent="0.3">
      <c r="A989" t="s">
        <v>181</v>
      </c>
      <c r="B989" t="s">
        <v>1118</v>
      </c>
      <c r="C989" t="s">
        <v>29</v>
      </c>
      <c r="D989" t="s">
        <v>50</v>
      </c>
      <c r="E989" t="s">
        <v>230</v>
      </c>
      <c r="F989" t="s">
        <v>7762</v>
      </c>
      <c r="G989" t="s">
        <v>96</v>
      </c>
      <c r="H989" s="1">
        <v>45567</v>
      </c>
      <c r="I989">
        <v>950</v>
      </c>
      <c r="J989" t="s">
        <v>7763</v>
      </c>
      <c r="K989" t="s">
        <v>1486</v>
      </c>
      <c r="L989" t="s">
        <v>7764</v>
      </c>
      <c r="M989" t="s">
        <v>7765</v>
      </c>
      <c r="N989" t="s">
        <v>57</v>
      </c>
      <c r="O989">
        <v>13</v>
      </c>
      <c r="P989" t="s">
        <v>40</v>
      </c>
      <c r="Q989" t="s">
        <v>101</v>
      </c>
      <c r="R989" t="s">
        <v>7766</v>
      </c>
      <c r="S989" s="1">
        <v>45304</v>
      </c>
      <c r="T989" t="s">
        <v>141</v>
      </c>
      <c r="U989" t="s">
        <v>7767</v>
      </c>
      <c r="V989" t="s">
        <v>7768</v>
      </c>
      <c r="W989" t="s">
        <v>2253</v>
      </c>
      <c r="X989">
        <v>2572</v>
      </c>
      <c r="Y989">
        <v>5</v>
      </c>
      <c r="Z989">
        <v>5144</v>
      </c>
      <c r="AA989" t="s">
        <v>7765</v>
      </c>
      <c r="AB989" t="s">
        <v>7765</v>
      </c>
      <c r="AC989">
        <v>10</v>
      </c>
      <c r="AD989" t="s">
        <v>87</v>
      </c>
      <c r="AF989" t="s">
        <v>87</v>
      </c>
      <c r="AG989" t="s">
        <v>7765</v>
      </c>
    </row>
    <row r="990" spans="1:33" x14ac:dyDescent="0.3">
      <c r="A990" t="s">
        <v>336</v>
      </c>
      <c r="B990" t="s">
        <v>357</v>
      </c>
      <c r="C990" t="s">
        <v>80</v>
      </c>
      <c r="D990" t="s">
        <v>677</v>
      </c>
      <c r="E990" t="s">
        <v>273</v>
      </c>
      <c r="F990" t="s">
        <v>7769</v>
      </c>
      <c r="G990" t="s">
        <v>33</v>
      </c>
      <c r="H990" s="1">
        <v>45378</v>
      </c>
      <c r="I990">
        <v>1400</v>
      </c>
      <c r="J990" t="s">
        <v>7770</v>
      </c>
      <c r="K990" t="s">
        <v>404</v>
      </c>
      <c r="L990" t="s">
        <v>7771</v>
      </c>
      <c r="M990" t="s">
        <v>7772</v>
      </c>
      <c r="N990" t="s">
        <v>57</v>
      </c>
      <c r="O990">
        <v>6</v>
      </c>
      <c r="P990" t="s">
        <v>73</v>
      </c>
      <c r="Q990" t="s">
        <v>101</v>
      </c>
      <c r="R990" t="s">
        <v>7773</v>
      </c>
      <c r="S990" s="1">
        <v>45369</v>
      </c>
      <c r="T990" t="s">
        <v>258</v>
      </c>
      <c r="U990" t="s">
        <v>7774</v>
      </c>
      <c r="V990" t="s">
        <v>7775</v>
      </c>
      <c r="W990" t="s">
        <v>7776</v>
      </c>
      <c r="X990">
        <v>975</v>
      </c>
      <c r="Y990">
        <v>4</v>
      </c>
      <c r="Z990">
        <v>1560</v>
      </c>
      <c r="AA990" t="s">
        <v>7772</v>
      </c>
      <c r="AB990" t="s">
        <v>7772</v>
      </c>
      <c r="AC990">
        <v>10</v>
      </c>
      <c r="AE990" t="s">
        <v>37</v>
      </c>
      <c r="AF990" t="s">
        <v>37</v>
      </c>
      <c r="AG990" t="s">
        <v>7772</v>
      </c>
    </row>
    <row r="991" spans="1:33" x14ac:dyDescent="0.3">
      <c r="A991" t="s">
        <v>27</v>
      </c>
      <c r="B991" t="s">
        <v>784</v>
      </c>
      <c r="C991" t="s">
        <v>29</v>
      </c>
      <c r="D991" t="s">
        <v>65</v>
      </c>
      <c r="E991" t="s">
        <v>441</v>
      </c>
      <c r="F991" t="s">
        <v>7777</v>
      </c>
      <c r="G991" t="s">
        <v>96</v>
      </c>
      <c r="H991" s="1">
        <v>43871</v>
      </c>
      <c r="I991">
        <v>1100</v>
      </c>
      <c r="J991" t="s">
        <v>7778</v>
      </c>
      <c r="K991" t="s">
        <v>340</v>
      </c>
      <c r="L991" t="s">
        <v>7779</v>
      </c>
      <c r="M991" t="s">
        <v>7780</v>
      </c>
      <c r="N991" t="s">
        <v>57</v>
      </c>
      <c r="O991">
        <v>13</v>
      </c>
      <c r="P991" t="s">
        <v>73</v>
      </c>
      <c r="Q991" t="s">
        <v>41</v>
      </c>
      <c r="R991" t="s">
        <v>5071</v>
      </c>
      <c r="S991" s="1">
        <v>45317</v>
      </c>
      <c r="T991" t="s">
        <v>141</v>
      </c>
      <c r="U991" t="s">
        <v>7781</v>
      </c>
      <c r="V991" t="s">
        <v>7782</v>
      </c>
      <c r="W991" t="s">
        <v>2778</v>
      </c>
      <c r="X991">
        <v>640</v>
      </c>
      <c r="Y991">
        <v>5</v>
      </c>
      <c r="Z991">
        <v>1280</v>
      </c>
      <c r="AA991" t="s">
        <v>7780</v>
      </c>
      <c r="AB991" t="s">
        <v>7780</v>
      </c>
      <c r="AC991">
        <v>10</v>
      </c>
      <c r="AD991" t="s">
        <v>87</v>
      </c>
      <c r="AF991" t="s">
        <v>87</v>
      </c>
      <c r="AG991" t="s">
        <v>7780</v>
      </c>
    </row>
    <row r="992" spans="1:33" x14ac:dyDescent="0.3">
      <c r="A992" t="s">
        <v>47</v>
      </c>
      <c r="B992" t="s">
        <v>145</v>
      </c>
      <c r="C992" t="s">
        <v>49</v>
      </c>
      <c r="D992" t="s">
        <v>50</v>
      </c>
      <c r="E992" t="s">
        <v>868</v>
      </c>
      <c r="F992" t="s">
        <v>7783</v>
      </c>
      <c r="G992" t="s">
        <v>96</v>
      </c>
      <c r="H992" s="1">
        <v>45075</v>
      </c>
      <c r="I992">
        <v>1200</v>
      </c>
      <c r="J992" t="s">
        <v>7784</v>
      </c>
      <c r="K992" t="s">
        <v>853</v>
      </c>
      <c r="L992" t="s">
        <v>7785</v>
      </c>
      <c r="M992" t="s">
        <v>7786</v>
      </c>
      <c r="N992" t="s">
        <v>39</v>
      </c>
      <c r="O992">
        <v>3</v>
      </c>
      <c r="P992" t="s">
        <v>40</v>
      </c>
      <c r="Q992" t="s">
        <v>58</v>
      </c>
      <c r="R992" t="s">
        <v>7787</v>
      </c>
      <c r="S992" s="1">
        <v>45523</v>
      </c>
      <c r="T992" t="s">
        <v>201</v>
      </c>
      <c r="U992" t="s">
        <v>7788</v>
      </c>
      <c r="V992" t="s">
        <v>7789</v>
      </c>
      <c r="W992" t="s">
        <v>1885</v>
      </c>
      <c r="X992">
        <v>973</v>
      </c>
      <c r="Y992">
        <v>4</v>
      </c>
      <c r="Z992">
        <v>1556.8000000000002</v>
      </c>
      <c r="AA992" t="s">
        <v>7786</v>
      </c>
      <c r="AB992" t="s">
        <v>7786</v>
      </c>
      <c r="AC992">
        <v>10</v>
      </c>
      <c r="AE992" t="s">
        <v>37</v>
      </c>
      <c r="AF992" t="s">
        <v>37</v>
      </c>
      <c r="AG992" t="s">
        <v>7786</v>
      </c>
    </row>
    <row r="993" spans="1:33" x14ac:dyDescent="0.3">
      <c r="A993" t="s">
        <v>27</v>
      </c>
      <c r="B993" t="s">
        <v>28</v>
      </c>
      <c r="C993" t="s">
        <v>80</v>
      </c>
      <c r="D993" t="s">
        <v>50</v>
      </c>
      <c r="E993" t="s">
        <v>687</v>
      </c>
      <c r="F993" t="s">
        <v>7790</v>
      </c>
      <c r="G993" t="s">
        <v>96</v>
      </c>
      <c r="H993" s="1">
        <v>45196</v>
      </c>
      <c r="I993">
        <v>1300</v>
      </c>
      <c r="J993" t="s">
        <v>7791</v>
      </c>
      <c r="K993" t="s">
        <v>653</v>
      </c>
      <c r="L993" t="s">
        <v>7792</v>
      </c>
      <c r="M993" t="s">
        <v>7793</v>
      </c>
      <c r="N993" t="s">
        <v>72</v>
      </c>
      <c r="O993">
        <v>9</v>
      </c>
      <c r="P993" t="s">
        <v>40</v>
      </c>
      <c r="Q993" t="s">
        <v>74</v>
      </c>
      <c r="R993" t="s">
        <v>7794</v>
      </c>
      <c r="S993" s="1">
        <v>45361</v>
      </c>
      <c r="T993" t="s">
        <v>258</v>
      </c>
      <c r="U993" t="s">
        <v>7795</v>
      </c>
      <c r="V993" t="s">
        <v>7796</v>
      </c>
      <c r="W993" t="s">
        <v>6511</v>
      </c>
      <c r="X993">
        <v>2454</v>
      </c>
      <c r="Y993">
        <v>3</v>
      </c>
      <c r="Z993">
        <v>2944.8</v>
      </c>
      <c r="AA993" t="s">
        <v>7793</v>
      </c>
      <c r="AB993" t="s">
        <v>7793</v>
      </c>
      <c r="AC993">
        <v>10</v>
      </c>
      <c r="AD993" t="s">
        <v>87</v>
      </c>
      <c r="AF993" t="s">
        <v>87</v>
      </c>
      <c r="AG993" t="s">
        <v>7793</v>
      </c>
    </row>
    <row r="994" spans="1:33" x14ac:dyDescent="0.3">
      <c r="A994" t="s">
        <v>121</v>
      </c>
      <c r="B994" t="s">
        <v>650</v>
      </c>
      <c r="C994" t="s">
        <v>49</v>
      </c>
      <c r="D994" t="s">
        <v>677</v>
      </c>
      <c r="E994" t="s">
        <v>122</v>
      </c>
      <c r="F994" t="s">
        <v>7797</v>
      </c>
      <c r="G994" t="s">
        <v>33</v>
      </c>
      <c r="H994" s="1">
        <v>45426</v>
      </c>
      <c r="I994">
        <v>1300</v>
      </c>
      <c r="J994" t="s">
        <v>4993</v>
      </c>
      <c r="K994" t="s">
        <v>725</v>
      </c>
      <c r="L994" t="s">
        <v>7798</v>
      </c>
      <c r="M994" t="s">
        <v>7799</v>
      </c>
      <c r="N994" t="s">
        <v>57</v>
      </c>
      <c r="O994">
        <v>9</v>
      </c>
      <c r="P994" t="s">
        <v>40</v>
      </c>
      <c r="Q994" t="s">
        <v>58</v>
      </c>
      <c r="R994" t="s">
        <v>7800</v>
      </c>
      <c r="S994" s="1">
        <v>45617</v>
      </c>
      <c r="T994" t="s">
        <v>165</v>
      </c>
      <c r="U994" t="s">
        <v>7801</v>
      </c>
      <c r="V994" t="s">
        <v>7802</v>
      </c>
      <c r="W994" t="s">
        <v>6002</v>
      </c>
      <c r="X994">
        <v>1989</v>
      </c>
      <c r="Y994">
        <v>4</v>
      </c>
      <c r="Z994">
        <v>3182.4</v>
      </c>
      <c r="AA994" t="s">
        <v>7799</v>
      </c>
      <c r="AB994" t="s">
        <v>7799</v>
      </c>
      <c r="AC994">
        <v>10</v>
      </c>
      <c r="AE994" t="s">
        <v>37</v>
      </c>
      <c r="AF994" t="s">
        <v>37</v>
      </c>
      <c r="AG994" t="s">
        <v>7799</v>
      </c>
    </row>
    <row r="995" spans="1:33" x14ac:dyDescent="0.3">
      <c r="A995" t="s">
        <v>27</v>
      </c>
      <c r="B995" t="s">
        <v>380</v>
      </c>
      <c r="C995" t="s">
        <v>80</v>
      </c>
      <c r="D995" t="s">
        <v>219</v>
      </c>
      <c r="E995" t="s">
        <v>401</v>
      </c>
      <c r="F995" t="s">
        <v>7803</v>
      </c>
      <c r="G995" t="s">
        <v>96</v>
      </c>
      <c r="H995" s="1">
        <v>44938</v>
      </c>
      <c r="I995">
        <v>1400</v>
      </c>
      <c r="J995" t="s">
        <v>2980</v>
      </c>
      <c r="K995" t="s">
        <v>989</v>
      </c>
      <c r="L995" t="s">
        <v>7804</v>
      </c>
      <c r="M995" t="s">
        <v>7805</v>
      </c>
      <c r="N995" t="s">
        <v>116</v>
      </c>
      <c r="O995">
        <v>6</v>
      </c>
      <c r="P995" t="s">
        <v>40</v>
      </c>
      <c r="Q995" t="s">
        <v>74</v>
      </c>
      <c r="R995" t="s">
        <v>7806</v>
      </c>
      <c r="S995" s="1">
        <v>45382</v>
      </c>
      <c r="T995" t="s">
        <v>258</v>
      </c>
      <c r="U995" t="s">
        <v>7807</v>
      </c>
      <c r="V995" t="s">
        <v>7808</v>
      </c>
      <c r="W995" t="s">
        <v>7809</v>
      </c>
      <c r="X995">
        <v>2118</v>
      </c>
      <c r="Y995">
        <v>2</v>
      </c>
      <c r="Z995">
        <v>1694.4</v>
      </c>
      <c r="AA995" t="s">
        <v>7805</v>
      </c>
      <c r="AB995" t="s">
        <v>7805</v>
      </c>
      <c r="AC995">
        <v>10</v>
      </c>
      <c r="AE995" t="s">
        <v>37</v>
      </c>
      <c r="AF995" t="s">
        <v>37</v>
      </c>
      <c r="AG995" t="s">
        <v>7805</v>
      </c>
    </row>
    <row r="996" spans="1:33" x14ac:dyDescent="0.3">
      <c r="A996" t="s">
        <v>336</v>
      </c>
      <c r="B996" t="s">
        <v>108</v>
      </c>
      <c r="C996" t="s">
        <v>29</v>
      </c>
      <c r="D996" t="s">
        <v>65</v>
      </c>
      <c r="E996" t="s">
        <v>381</v>
      </c>
      <c r="F996" t="s">
        <v>7810</v>
      </c>
      <c r="G996" t="s">
        <v>96</v>
      </c>
      <c r="H996" s="1">
        <v>44774</v>
      </c>
      <c r="I996">
        <v>1200</v>
      </c>
      <c r="J996" t="s">
        <v>7811</v>
      </c>
      <c r="K996" t="s">
        <v>725</v>
      </c>
      <c r="L996" t="s">
        <v>7812</v>
      </c>
      <c r="M996" t="s">
        <v>7813</v>
      </c>
      <c r="N996" t="s">
        <v>39</v>
      </c>
      <c r="O996">
        <v>7</v>
      </c>
      <c r="P996" t="s">
        <v>73</v>
      </c>
      <c r="Q996" t="s">
        <v>101</v>
      </c>
      <c r="R996" t="s">
        <v>7814</v>
      </c>
      <c r="S996" s="1">
        <v>45623</v>
      </c>
      <c r="T996" t="s">
        <v>165</v>
      </c>
      <c r="U996" t="s">
        <v>7815</v>
      </c>
      <c r="V996" t="s">
        <v>7816</v>
      </c>
      <c r="W996" t="s">
        <v>7817</v>
      </c>
      <c r="X996">
        <v>2073</v>
      </c>
      <c r="Y996">
        <v>7</v>
      </c>
      <c r="Z996">
        <v>5804.4000000000015</v>
      </c>
      <c r="AA996" t="s">
        <v>7813</v>
      </c>
      <c r="AB996" t="s">
        <v>7813</v>
      </c>
      <c r="AC996">
        <v>10</v>
      </c>
      <c r="AE996" t="s">
        <v>37</v>
      </c>
      <c r="AF996" t="s">
        <v>37</v>
      </c>
      <c r="AG996" t="s">
        <v>7813</v>
      </c>
    </row>
    <row r="997" spans="1:33" x14ac:dyDescent="0.3">
      <c r="A997" t="s">
        <v>107</v>
      </c>
      <c r="B997" t="s">
        <v>606</v>
      </c>
      <c r="C997" t="s">
        <v>29</v>
      </c>
      <c r="D997" t="s">
        <v>677</v>
      </c>
      <c r="E997" t="s">
        <v>2957</v>
      </c>
      <c r="F997" t="s">
        <v>7818</v>
      </c>
      <c r="G997" t="s">
        <v>96</v>
      </c>
      <c r="H997" s="1">
        <v>43941</v>
      </c>
      <c r="I997">
        <v>1100</v>
      </c>
      <c r="J997" t="s">
        <v>7819</v>
      </c>
      <c r="K997" t="s">
        <v>186</v>
      </c>
      <c r="L997" t="s">
        <v>7820</v>
      </c>
      <c r="M997" t="s">
        <v>7821</v>
      </c>
      <c r="N997" t="s">
        <v>72</v>
      </c>
      <c r="O997">
        <v>13</v>
      </c>
      <c r="P997" t="s">
        <v>40</v>
      </c>
      <c r="Q997" t="s">
        <v>58</v>
      </c>
      <c r="R997" t="s">
        <v>7822</v>
      </c>
      <c r="S997" s="1">
        <v>45624</v>
      </c>
      <c r="T997" t="s">
        <v>165</v>
      </c>
      <c r="U997" t="s">
        <v>7823</v>
      </c>
      <c r="V997" t="s">
        <v>7824</v>
      </c>
      <c r="W997" t="s">
        <v>1257</v>
      </c>
      <c r="X997">
        <v>1500</v>
      </c>
      <c r="Y997">
        <v>7</v>
      </c>
      <c r="Z997">
        <v>4200</v>
      </c>
      <c r="AA997" t="s">
        <v>7821</v>
      </c>
      <c r="AB997" t="s">
        <v>7821</v>
      </c>
      <c r="AC997">
        <v>10</v>
      </c>
      <c r="AE997" t="s">
        <v>37</v>
      </c>
      <c r="AF997" t="s">
        <v>37</v>
      </c>
      <c r="AG997" t="s">
        <v>7821</v>
      </c>
    </row>
    <row r="998" spans="1:33" x14ac:dyDescent="0.3">
      <c r="A998" t="s">
        <v>133</v>
      </c>
      <c r="B998" t="s">
        <v>205</v>
      </c>
      <c r="C998" t="s">
        <v>29</v>
      </c>
      <c r="D998" t="s">
        <v>30</v>
      </c>
      <c r="E998" t="s">
        <v>2408</v>
      </c>
      <c r="F998" t="s">
        <v>7825</v>
      </c>
      <c r="G998" t="s">
        <v>33</v>
      </c>
      <c r="H998" s="1">
        <v>45153</v>
      </c>
      <c r="I998">
        <v>1300</v>
      </c>
      <c r="J998" t="s">
        <v>7826</v>
      </c>
      <c r="K998" t="s">
        <v>150</v>
      </c>
      <c r="L998" t="s">
        <v>7827</v>
      </c>
      <c r="M998" t="s">
        <v>7828</v>
      </c>
      <c r="N998" t="s">
        <v>72</v>
      </c>
      <c r="O998">
        <v>3</v>
      </c>
      <c r="P998" t="s">
        <v>40</v>
      </c>
      <c r="Q998" t="s">
        <v>58</v>
      </c>
      <c r="R998" t="s">
        <v>7829</v>
      </c>
      <c r="S998" s="1">
        <v>45421</v>
      </c>
      <c r="T998" t="s">
        <v>129</v>
      </c>
      <c r="U998" t="s">
        <v>7830</v>
      </c>
      <c r="V998" t="s">
        <v>7831</v>
      </c>
      <c r="W998" t="s">
        <v>6682</v>
      </c>
      <c r="X998">
        <v>1571</v>
      </c>
      <c r="Y998">
        <v>5</v>
      </c>
      <c r="Z998">
        <v>3142</v>
      </c>
      <c r="AA998" t="s">
        <v>7828</v>
      </c>
      <c r="AB998" t="s">
        <v>7828</v>
      </c>
      <c r="AC998">
        <v>10</v>
      </c>
      <c r="AE998" t="s">
        <v>37</v>
      </c>
      <c r="AF998" t="s">
        <v>37</v>
      </c>
      <c r="AG998" t="s">
        <v>7828</v>
      </c>
    </row>
    <row r="999" spans="1:33" x14ac:dyDescent="0.3">
      <c r="A999" t="s">
        <v>133</v>
      </c>
      <c r="B999" t="s">
        <v>803</v>
      </c>
      <c r="C999" t="s">
        <v>80</v>
      </c>
      <c r="D999" t="s">
        <v>146</v>
      </c>
      <c r="E999" t="s">
        <v>1290</v>
      </c>
      <c r="F999" t="s">
        <v>7832</v>
      </c>
      <c r="G999" t="s">
        <v>33</v>
      </c>
      <c r="H999" s="1">
        <v>44550</v>
      </c>
      <c r="I999">
        <v>1200</v>
      </c>
      <c r="J999" t="s">
        <v>7833</v>
      </c>
      <c r="K999" t="s">
        <v>307</v>
      </c>
      <c r="L999" t="s">
        <v>7834</v>
      </c>
      <c r="M999" t="s">
        <v>7835</v>
      </c>
      <c r="N999" t="s">
        <v>116</v>
      </c>
      <c r="O999">
        <v>6</v>
      </c>
      <c r="P999" t="s">
        <v>73</v>
      </c>
      <c r="Q999" t="s">
        <v>101</v>
      </c>
      <c r="R999" t="s">
        <v>7836</v>
      </c>
      <c r="S999" s="1">
        <v>45325</v>
      </c>
      <c r="T999" t="s">
        <v>321</v>
      </c>
      <c r="U999" t="s">
        <v>7837</v>
      </c>
      <c r="V999" t="s">
        <v>7838</v>
      </c>
      <c r="W999" t="s">
        <v>1440</v>
      </c>
      <c r="X999">
        <v>2289</v>
      </c>
      <c r="Y999">
        <v>1</v>
      </c>
      <c r="Z999">
        <v>915.6</v>
      </c>
      <c r="AA999" t="s">
        <v>7835</v>
      </c>
      <c r="AB999" t="s">
        <v>7835</v>
      </c>
      <c r="AC999">
        <v>10</v>
      </c>
      <c r="AE999" t="s">
        <v>37</v>
      </c>
      <c r="AF999" t="s">
        <v>37</v>
      </c>
      <c r="AG999" t="s">
        <v>7835</v>
      </c>
    </row>
    <row r="1000" spans="1:33" x14ac:dyDescent="0.3">
      <c r="A1000" t="s">
        <v>181</v>
      </c>
      <c r="B1000" t="s">
        <v>946</v>
      </c>
      <c r="C1000" t="s">
        <v>29</v>
      </c>
      <c r="D1000" t="s">
        <v>30</v>
      </c>
      <c r="E1000" t="s">
        <v>540</v>
      </c>
      <c r="F1000" t="s">
        <v>7839</v>
      </c>
      <c r="G1000" t="s">
        <v>96</v>
      </c>
      <c r="H1000" s="1">
        <v>45026</v>
      </c>
      <c r="I1000">
        <v>1400</v>
      </c>
      <c r="J1000" t="s">
        <v>7840</v>
      </c>
      <c r="K1000" t="s">
        <v>1302</v>
      </c>
      <c r="L1000" t="s">
        <v>7841</v>
      </c>
      <c r="M1000" t="s">
        <v>7842</v>
      </c>
      <c r="N1000" t="s">
        <v>39</v>
      </c>
      <c r="O1000">
        <v>9</v>
      </c>
      <c r="P1000" t="s">
        <v>40</v>
      </c>
      <c r="Q1000" t="s">
        <v>58</v>
      </c>
      <c r="R1000" t="s">
        <v>7843</v>
      </c>
      <c r="S1000" s="1">
        <v>45372</v>
      </c>
      <c r="T1000" t="s">
        <v>258</v>
      </c>
      <c r="U1000" t="s">
        <v>7844</v>
      </c>
      <c r="V1000" t="s">
        <v>7845</v>
      </c>
      <c r="W1000" t="s">
        <v>903</v>
      </c>
      <c r="X1000">
        <v>1878</v>
      </c>
      <c r="Y1000">
        <v>4</v>
      </c>
      <c r="Z1000">
        <v>3004.8</v>
      </c>
      <c r="AA1000" t="s">
        <v>7842</v>
      </c>
      <c r="AB1000" t="s">
        <v>7842</v>
      </c>
      <c r="AC1000">
        <v>10</v>
      </c>
      <c r="AE1000" t="s">
        <v>37</v>
      </c>
      <c r="AF1000" t="s">
        <v>37</v>
      </c>
      <c r="AG1000" t="s">
        <v>7842</v>
      </c>
    </row>
    <row r="1001" spans="1:33" x14ac:dyDescent="0.3">
      <c r="A1001" t="s">
        <v>181</v>
      </c>
      <c r="B1001" t="s">
        <v>606</v>
      </c>
      <c r="C1001" t="s">
        <v>49</v>
      </c>
      <c r="D1001" t="s">
        <v>370</v>
      </c>
      <c r="E1001" t="s">
        <v>381</v>
      </c>
      <c r="F1001" t="s">
        <v>7846</v>
      </c>
      <c r="G1001" t="s">
        <v>96</v>
      </c>
      <c r="H1001" s="1">
        <v>45175</v>
      </c>
      <c r="I1001">
        <v>1300</v>
      </c>
      <c r="J1001" t="s">
        <v>7847</v>
      </c>
      <c r="K1001" t="s">
        <v>1643</v>
      </c>
      <c r="L1001" t="s">
        <v>7848</v>
      </c>
      <c r="M1001" t="s">
        <v>7849</v>
      </c>
      <c r="N1001" t="s">
        <v>116</v>
      </c>
      <c r="O1001">
        <v>3</v>
      </c>
      <c r="P1001" t="s">
        <v>40</v>
      </c>
      <c r="Q1001" t="s">
        <v>101</v>
      </c>
      <c r="R1001" t="s">
        <v>7850</v>
      </c>
      <c r="S1001" s="1">
        <v>45558</v>
      </c>
      <c r="T1001" t="s">
        <v>214</v>
      </c>
      <c r="U1001" t="s">
        <v>7851</v>
      </c>
      <c r="V1001" t="s">
        <v>7852</v>
      </c>
      <c r="W1001" t="s">
        <v>1584</v>
      </c>
      <c r="X1001">
        <v>1648</v>
      </c>
      <c r="Y1001">
        <v>3</v>
      </c>
      <c r="Z1001">
        <v>1977.6000000000001</v>
      </c>
      <c r="AA1001" t="s">
        <v>7849</v>
      </c>
      <c r="AB1001" t="s">
        <v>7849</v>
      </c>
      <c r="AC1001">
        <v>10</v>
      </c>
      <c r="AE1001" t="s">
        <v>37</v>
      </c>
      <c r="AF1001" t="s">
        <v>37</v>
      </c>
      <c r="AG1001" t="s">
        <v>7849</v>
      </c>
    </row>
    <row r="1002" spans="1:33" x14ac:dyDescent="0.3">
      <c r="A1002" t="s">
        <v>121</v>
      </c>
      <c r="B1002" t="s">
        <v>157</v>
      </c>
      <c r="C1002" t="s">
        <v>29</v>
      </c>
      <c r="D1002" t="s">
        <v>81</v>
      </c>
      <c r="E1002" t="s">
        <v>1441</v>
      </c>
      <c r="F1002" t="s">
        <v>7853</v>
      </c>
      <c r="G1002" t="s">
        <v>33</v>
      </c>
      <c r="H1002" s="1">
        <v>45172</v>
      </c>
      <c r="I1002">
        <v>1100</v>
      </c>
      <c r="J1002" t="s">
        <v>7854</v>
      </c>
      <c r="K1002" t="s">
        <v>960</v>
      </c>
      <c r="L1002" t="s">
        <v>7855</v>
      </c>
      <c r="M1002" t="s">
        <v>7856</v>
      </c>
      <c r="N1002" t="s">
        <v>72</v>
      </c>
      <c r="O1002">
        <v>15</v>
      </c>
      <c r="P1002" t="s">
        <v>40</v>
      </c>
      <c r="Q1002" t="s">
        <v>101</v>
      </c>
      <c r="R1002" t="s">
        <v>7857</v>
      </c>
      <c r="S1002" s="1">
        <v>45419</v>
      </c>
      <c r="T1002" t="s">
        <v>129</v>
      </c>
      <c r="U1002" t="s">
        <v>7858</v>
      </c>
      <c r="V1002" t="s">
        <v>7859</v>
      </c>
      <c r="W1002" t="s">
        <v>2538</v>
      </c>
      <c r="X1002">
        <v>718</v>
      </c>
      <c r="Y1002">
        <v>1</v>
      </c>
      <c r="Z1002">
        <v>287.2</v>
      </c>
      <c r="AA1002" t="s">
        <v>7856</v>
      </c>
      <c r="AB1002" t="s">
        <v>7856</v>
      </c>
      <c r="AC1002">
        <v>10</v>
      </c>
      <c r="AD1002" t="s">
        <v>87</v>
      </c>
      <c r="AF1002" t="s">
        <v>87</v>
      </c>
      <c r="AG1002" t="s">
        <v>7856</v>
      </c>
    </row>
    <row r="1003" spans="1:33" x14ac:dyDescent="0.3">
      <c r="A1003" t="s">
        <v>27</v>
      </c>
      <c r="B1003" t="s">
        <v>1023</v>
      </c>
      <c r="C1003" t="s">
        <v>49</v>
      </c>
      <c r="D1003" t="s">
        <v>30</v>
      </c>
      <c r="E1003" t="s">
        <v>1441</v>
      </c>
      <c r="F1003" t="s">
        <v>7860</v>
      </c>
      <c r="G1003" t="s">
        <v>96</v>
      </c>
      <c r="H1003" s="1">
        <v>44728</v>
      </c>
      <c r="I1003">
        <v>1400</v>
      </c>
      <c r="J1003" t="s">
        <v>7861</v>
      </c>
      <c r="K1003" t="s">
        <v>861</v>
      </c>
      <c r="L1003" t="s">
        <v>7862</v>
      </c>
      <c r="M1003" t="s">
        <v>7863</v>
      </c>
      <c r="N1003" t="s">
        <v>39</v>
      </c>
      <c r="O1003">
        <v>14</v>
      </c>
      <c r="P1003" t="s">
        <v>73</v>
      </c>
      <c r="Q1003" t="s">
        <v>41</v>
      </c>
      <c r="R1003" t="s">
        <v>7864</v>
      </c>
      <c r="S1003" s="1">
        <v>45486</v>
      </c>
      <c r="T1003" t="s">
        <v>103</v>
      </c>
      <c r="U1003" t="s">
        <v>7865</v>
      </c>
      <c r="V1003" t="s">
        <v>7866</v>
      </c>
      <c r="W1003" t="s">
        <v>2989</v>
      </c>
      <c r="X1003">
        <v>979</v>
      </c>
      <c r="Y1003">
        <v>1</v>
      </c>
      <c r="Z1003">
        <v>391.6</v>
      </c>
      <c r="AA1003" t="s">
        <v>7863</v>
      </c>
      <c r="AB1003" t="s">
        <v>7863</v>
      </c>
      <c r="AC1003">
        <v>10</v>
      </c>
      <c r="AE1003" t="s">
        <v>37</v>
      </c>
      <c r="AF1003" t="s">
        <v>37</v>
      </c>
      <c r="AG1003" t="s">
        <v>7863</v>
      </c>
    </row>
    <row r="1004" spans="1:33" x14ac:dyDescent="0.3">
      <c r="A1004" t="s">
        <v>47</v>
      </c>
      <c r="B1004" t="s">
        <v>64</v>
      </c>
      <c r="C1004" t="s">
        <v>49</v>
      </c>
      <c r="D1004" t="s">
        <v>219</v>
      </c>
      <c r="E1004" t="s">
        <v>242</v>
      </c>
      <c r="F1004" t="s">
        <v>7867</v>
      </c>
      <c r="G1004" t="s">
        <v>96</v>
      </c>
      <c r="H1004" s="1">
        <v>43926</v>
      </c>
      <c r="I1004">
        <v>1400</v>
      </c>
      <c r="J1004" t="s">
        <v>7868</v>
      </c>
      <c r="K1004" t="s">
        <v>716</v>
      </c>
      <c r="L1004" t="s">
        <v>7869</v>
      </c>
      <c r="M1004" t="s">
        <v>7870</v>
      </c>
      <c r="N1004" t="s">
        <v>72</v>
      </c>
      <c r="O1004">
        <v>9</v>
      </c>
      <c r="P1004" t="s">
        <v>73</v>
      </c>
      <c r="Q1004" t="s">
        <v>74</v>
      </c>
      <c r="R1004" t="s">
        <v>7871</v>
      </c>
      <c r="S1004" s="1">
        <v>45624</v>
      </c>
      <c r="T1004" t="s">
        <v>165</v>
      </c>
      <c r="U1004" t="s">
        <v>7872</v>
      </c>
      <c r="V1004" t="s">
        <v>7873</v>
      </c>
      <c r="W1004" t="s">
        <v>7471</v>
      </c>
      <c r="X1004">
        <v>2915</v>
      </c>
      <c r="Y1004">
        <v>2</v>
      </c>
      <c r="Z1004">
        <v>2332</v>
      </c>
      <c r="AA1004" t="s">
        <v>7870</v>
      </c>
      <c r="AB1004" t="s">
        <v>7870</v>
      </c>
      <c r="AC1004">
        <v>10</v>
      </c>
      <c r="AE1004" t="s">
        <v>37</v>
      </c>
      <c r="AF1004" t="s">
        <v>37</v>
      </c>
      <c r="AG1004" t="s">
        <v>7870</v>
      </c>
    </row>
    <row r="1005" spans="1:33" x14ac:dyDescent="0.3">
      <c r="A1005" t="s">
        <v>47</v>
      </c>
      <c r="B1005" t="s">
        <v>48</v>
      </c>
      <c r="C1005" t="s">
        <v>49</v>
      </c>
      <c r="D1005" t="s">
        <v>677</v>
      </c>
      <c r="E1005" t="s">
        <v>326</v>
      </c>
      <c r="F1005" t="s">
        <v>7874</v>
      </c>
      <c r="G1005" t="s">
        <v>96</v>
      </c>
      <c r="H1005" s="1">
        <v>44308</v>
      </c>
      <c r="I1005">
        <v>1200</v>
      </c>
      <c r="J1005" t="s">
        <v>7875</v>
      </c>
      <c r="K1005" t="s">
        <v>1368</v>
      </c>
      <c r="L1005" t="s">
        <v>7876</v>
      </c>
      <c r="M1005" t="s">
        <v>7877</v>
      </c>
      <c r="N1005" t="s">
        <v>39</v>
      </c>
      <c r="O1005">
        <v>3</v>
      </c>
      <c r="P1005" t="s">
        <v>73</v>
      </c>
      <c r="Q1005" t="s">
        <v>58</v>
      </c>
      <c r="R1005" t="s">
        <v>7878</v>
      </c>
      <c r="S1005" s="1">
        <v>45590</v>
      </c>
      <c r="T1005" t="s">
        <v>177</v>
      </c>
      <c r="U1005" t="s">
        <v>7879</v>
      </c>
      <c r="V1005" t="s">
        <v>7880</v>
      </c>
      <c r="W1005" t="s">
        <v>7881</v>
      </c>
      <c r="X1005">
        <v>2301</v>
      </c>
      <c r="Y1005">
        <v>8</v>
      </c>
      <c r="Z1005">
        <v>7363.2000000000007</v>
      </c>
      <c r="AA1005" t="s">
        <v>7877</v>
      </c>
      <c r="AB1005" t="s">
        <v>7877</v>
      </c>
      <c r="AC1005">
        <v>10</v>
      </c>
      <c r="AE1005" t="s">
        <v>37</v>
      </c>
      <c r="AF1005" t="s">
        <v>37</v>
      </c>
      <c r="AG1005" t="s">
        <v>7877</v>
      </c>
    </row>
    <row r="1006" spans="1:33" x14ac:dyDescent="0.3">
      <c r="A1006" t="s">
        <v>121</v>
      </c>
      <c r="B1006" t="s">
        <v>157</v>
      </c>
      <c r="C1006" t="s">
        <v>49</v>
      </c>
      <c r="D1006" t="s">
        <v>30</v>
      </c>
      <c r="E1006" t="s">
        <v>441</v>
      </c>
      <c r="F1006" t="s">
        <v>7882</v>
      </c>
      <c r="G1006" t="s">
        <v>33</v>
      </c>
      <c r="H1006" s="1">
        <v>45588</v>
      </c>
      <c r="I1006">
        <v>1400</v>
      </c>
      <c r="J1006" t="s">
        <v>7883</v>
      </c>
      <c r="K1006" t="s">
        <v>1103</v>
      </c>
      <c r="L1006" t="s">
        <v>7884</v>
      </c>
      <c r="M1006" t="s">
        <v>7885</v>
      </c>
      <c r="N1006" t="s">
        <v>116</v>
      </c>
      <c r="O1006">
        <v>15</v>
      </c>
      <c r="P1006" t="s">
        <v>40</v>
      </c>
      <c r="Q1006" t="s">
        <v>74</v>
      </c>
      <c r="R1006" t="s">
        <v>7886</v>
      </c>
      <c r="S1006" s="1">
        <v>45530</v>
      </c>
      <c r="T1006" t="s">
        <v>201</v>
      </c>
      <c r="U1006" t="s">
        <v>7887</v>
      </c>
      <c r="V1006" t="s">
        <v>7888</v>
      </c>
      <c r="W1006" t="s">
        <v>5760</v>
      </c>
      <c r="X1006">
        <v>1948</v>
      </c>
      <c r="Y1006">
        <v>1</v>
      </c>
      <c r="Z1006">
        <v>779.2</v>
      </c>
      <c r="AA1006" t="s">
        <v>7885</v>
      </c>
      <c r="AB1006" t="s">
        <v>7885</v>
      </c>
      <c r="AC1006">
        <v>10</v>
      </c>
      <c r="AE1006" t="s">
        <v>37</v>
      </c>
      <c r="AF1006" t="s">
        <v>37</v>
      </c>
      <c r="AG1006" t="s">
        <v>7885</v>
      </c>
    </row>
    <row r="1007" spans="1:33" x14ac:dyDescent="0.3">
      <c r="A1007" t="s">
        <v>336</v>
      </c>
      <c r="B1007" t="s">
        <v>606</v>
      </c>
      <c r="C1007" t="s">
        <v>29</v>
      </c>
      <c r="D1007" t="s">
        <v>81</v>
      </c>
      <c r="E1007" t="s">
        <v>134</v>
      </c>
      <c r="F1007" t="s">
        <v>7889</v>
      </c>
      <c r="G1007" t="s">
        <v>33</v>
      </c>
      <c r="H1007" s="1">
        <v>44966</v>
      </c>
      <c r="I1007">
        <v>1000</v>
      </c>
      <c r="J1007" t="s">
        <v>7890</v>
      </c>
      <c r="K1007" t="s">
        <v>297</v>
      </c>
      <c r="L1007" t="s">
        <v>7891</v>
      </c>
      <c r="M1007" t="s">
        <v>7892</v>
      </c>
      <c r="N1007" t="s">
        <v>57</v>
      </c>
      <c r="O1007">
        <v>6</v>
      </c>
      <c r="P1007" t="s">
        <v>73</v>
      </c>
      <c r="Q1007" t="s">
        <v>58</v>
      </c>
      <c r="R1007" t="s">
        <v>7893</v>
      </c>
      <c r="S1007" s="1">
        <v>45396</v>
      </c>
      <c r="T1007" t="s">
        <v>60</v>
      </c>
      <c r="U1007" t="s">
        <v>7894</v>
      </c>
      <c r="V1007" t="s">
        <v>7895</v>
      </c>
      <c r="W1007" t="s">
        <v>3691</v>
      </c>
      <c r="X1007">
        <v>2736</v>
      </c>
      <c r="Y1007">
        <v>6</v>
      </c>
      <c r="Z1007">
        <v>6566.4000000000015</v>
      </c>
      <c r="AA1007" t="s">
        <v>7892</v>
      </c>
      <c r="AB1007" t="s">
        <v>7892</v>
      </c>
      <c r="AC1007">
        <v>10</v>
      </c>
      <c r="AE1007" t="s">
        <v>37</v>
      </c>
      <c r="AF1007" t="s">
        <v>37</v>
      </c>
      <c r="AG1007" t="s">
        <v>7892</v>
      </c>
    </row>
    <row r="1008" spans="1:33" x14ac:dyDescent="0.3">
      <c r="A1008" t="s">
        <v>336</v>
      </c>
      <c r="B1008" t="s">
        <v>1483</v>
      </c>
      <c r="C1008" t="s">
        <v>29</v>
      </c>
      <c r="D1008" t="s">
        <v>65</v>
      </c>
      <c r="E1008" t="s">
        <v>481</v>
      </c>
      <c r="F1008" t="s">
        <v>7896</v>
      </c>
      <c r="G1008" t="s">
        <v>33</v>
      </c>
      <c r="H1008" s="1">
        <v>45526</v>
      </c>
      <c r="I1008">
        <v>1100</v>
      </c>
      <c r="J1008" t="s">
        <v>7897</v>
      </c>
      <c r="K1008" t="s">
        <v>493</v>
      </c>
      <c r="L1008" t="s">
        <v>7898</v>
      </c>
      <c r="M1008" t="s">
        <v>7899</v>
      </c>
      <c r="N1008" t="s">
        <v>39</v>
      </c>
      <c r="O1008">
        <v>16</v>
      </c>
      <c r="P1008" t="s">
        <v>73</v>
      </c>
      <c r="Q1008" t="s">
        <v>58</v>
      </c>
      <c r="R1008" t="s">
        <v>7900</v>
      </c>
      <c r="S1008" s="1">
        <v>45301</v>
      </c>
      <c r="T1008" t="s">
        <v>141</v>
      </c>
      <c r="U1008" t="s">
        <v>7901</v>
      </c>
      <c r="V1008" t="s">
        <v>7902</v>
      </c>
      <c r="W1008" t="s">
        <v>7903</v>
      </c>
      <c r="X1008">
        <v>1848</v>
      </c>
      <c r="Y1008">
        <v>8</v>
      </c>
      <c r="Z1008">
        <v>5913.6</v>
      </c>
      <c r="AA1008" t="s">
        <v>7899</v>
      </c>
      <c r="AB1008" t="s">
        <v>7899</v>
      </c>
      <c r="AC1008">
        <v>10</v>
      </c>
      <c r="AE1008" t="s">
        <v>37</v>
      </c>
      <c r="AF1008" t="s">
        <v>37</v>
      </c>
      <c r="AG1008" t="s">
        <v>7899</v>
      </c>
    </row>
    <row r="1009" spans="1:33" x14ac:dyDescent="0.3">
      <c r="A1009" t="s">
        <v>107</v>
      </c>
      <c r="B1009" t="s">
        <v>262</v>
      </c>
      <c r="C1009" t="s">
        <v>80</v>
      </c>
      <c r="D1009" t="s">
        <v>219</v>
      </c>
      <c r="E1009" t="s">
        <v>381</v>
      </c>
      <c r="F1009" t="s">
        <v>7904</v>
      </c>
      <c r="G1009" t="s">
        <v>96</v>
      </c>
      <c r="H1009" s="1">
        <v>45058</v>
      </c>
      <c r="I1009">
        <v>800</v>
      </c>
      <c r="J1009" t="s">
        <v>7905</v>
      </c>
      <c r="K1009" t="s">
        <v>1162</v>
      </c>
      <c r="L1009" t="s">
        <v>7906</v>
      </c>
      <c r="M1009" t="s">
        <v>7907</v>
      </c>
      <c r="N1009" t="s">
        <v>72</v>
      </c>
      <c r="O1009">
        <v>14</v>
      </c>
      <c r="P1009" t="s">
        <v>73</v>
      </c>
      <c r="Q1009" t="s">
        <v>58</v>
      </c>
      <c r="R1009" t="s">
        <v>7908</v>
      </c>
      <c r="S1009" s="1">
        <v>45383</v>
      </c>
      <c r="T1009" t="s">
        <v>60</v>
      </c>
      <c r="U1009" t="s">
        <v>7909</v>
      </c>
      <c r="V1009" t="s">
        <v>7910</v>
      </c>
      <c r="W1009" t="s">
        <v>945</v>
      </c>
      <c r="X1009">
        <v>1389</v>
      </c>
      <c r="Y1009">
        <v>3</v>
      </c>
      <c r="Z1009">
        <v>1666.8000000000002</v>
      </c>
      <c r="AA1009" t="s">
        <v>7907</v>
      </c>
      <c r="AB1009" t="s">
        <v>7907</v>
      </c>
      <c r="AC1009">
        <v>10</v>
      </c>
      <c r="AE1009" t="s">
        <v>37</v>
      </c>
      <c r="AF1009" t="s">
        <v>37</v>
      </c>
      <c r="AG1009" t="s">
        <v>7907</v>
      </c>
    </row>
    <row r="1010" spans="1:33" x14ac:dyDescent="0.3">
      <c r="A1010" t="s">
        <v>181</v>
      </c>
      <c r="B1010" t="s">
        <v>262</v>
      </c>
      <c r="C1010" t="s">
        <v>29</v>
      </c>
      <c r="D1010" t="s">
        <v>206</v>
      </c>
      <c r="E1010" t="s">
        <v>750</v>
      </c>
      <c r="F1010" t="s">
        <v>7911</v>
      </c>
      <c r="G1010" t="s">
        <v>33</v>
      </c>
      <c r="H1010" s="1">
        <v>43948</v>
      </c>
      <c r="I1010">
        <v>1000</v>
      </c>
      <c r="J1010" t="s">
        <v>7912</v>
      </c>
      <c r="K1010" t="s">
        <v>725</v>
      </c>
      <c r="L1010" t="s">
        <v>7913</v>
      </c>
      <c r="M1010" t="s">
        <v>7914</v>
      </c>
      <c r="N1010" t="s">
        <v>57</v>
      </c>
      <c r="O1010">
        <v>20</v>
      </c>
      <c r="P1010" t="s">
        <v>73</v>
      </c>
      <c r="Q1010" t="s">
        <v>41</v>
      </c>
      <c r="R1010" t="s">
        <v>7915</v>
      </c>
      <c r="S1010" s="1">
        <v>45465</v>
      </c>
      <c r="T1010" t="s">
        <v>43</v>
      </c>
      <c r="U1010" t="s">
        <v>7916</v>
      </c>
      <c r="V1010" t="s">
        <v>7917</v>
      </c>
      <c r="W1010" t="s">
        <v>4327</v>
      </c>
      <c r="X1010">
        <v>1838</v>
      </c>
      <c r="Y1010">
        <v>5</v>
      </c>
      <c r="Z1010">
        <v>3676</v>
      </c>
      <c r="AA1010" t="s">
        <v>7914</v>
      </c>
      <c r="AB1010" t="s">
        <v>7914</v>
      </c>
      <c r="AC1010">
        <v>11</v>
      </c>
      <c r="AE1010" t="s">
        <v>37</v>
      </c>
      <c r="AF1010" t="s">
        <v>37</v>
      </c>
      <c r="AG1010" t="s">
        <v>7914</v>
      </c>
    </row>
    <row r="1011" spans="1:33" x14ac:dyDescent="0.3">
      <c r="A1011" t="s">
        <v>47</v>
      </c>
      <c r="B1011" t="s">
        <v>450</v>
      </c>
      <c r="C1011" t="s">
        <v>29</v>
      </c>
      <c r="D1011" t="s">
        <v>677</v>
      </c>
      <c r="E1011" t="s">
        <v>1005</v>
      </c>
      <c r="F1011" t="s">
        <v>7918</v>
      </c>
      <c r="G1011" t="s">
        <v>33</v>
      </c>
      <c r="H1011" s="1">
        <v>45415</v>
      </c>
      <c r="I1011">
        <v>800</v>
      </c>
      <c r="J1011" t="s">
        <v>7919</v>
      </c>
      <c r="K1011" t="s">
        <v>1368</v>
      </c>
      <c r="L1011" t="s">
        <v>7920</v>
      </c>
      <c r="M1011" t="s">
        <v>7921</v>
      </c>
      <c r="N1011" t="s">
        <v>116</v>
      </c>
      <c r="O1011">
        <v>15</v>
      </c>
      <c r="P1011" t="s">
        <v>40</v>
      </c>
      <c r="Q1011" t="s">
        <v>58</v>
      </c>
      <c r="R1011" t="s">
        <v>7922</v>
      </c>
      <c r="S1011" s="1">
        <v>45452</v>
      </c>
      <c r="T1011" t="s">
        <v>43</v>
      </c>
      <c r="U1011" t="s">
        <v>7923</v>
      </c>
      <c r="V1011" t="s">
        <v>7924</v>
      </c>
      <c r="W1011" t="s">
        <v>4154</v>
      </c>
      <c r="X1011">
        <v>928</v>
      </c>
      <c r="Y1011">
        <v>4</v>
      </c>
      <c r="Z1011">
        <v>1484.8000000000002</v>
      </c>
      <c r="AA1011" t="s">
        <v>7921</v>
      </c>
      <c r="AB1011" t="s">
        <v>7921</v>
      </c>
      <c r="AC1011">
        <v>10</v>
      </c>
      <c r="AD1011" t="s">
        <v>87</v>
      </c>
      <c r="AF1011" t="s">
        <v>87</v>
      </c>
      <c r="AG1011" t="s">
        <v>7921</v>
      </c>
    </row>
    <row r="1012" spans="1:33" x14ac:dyDescent="0.3">
      <c r="A1012" t="s">
        <v>336</v>
      </c>
      <c r="B1012" t="s">
        <v>558</v>
      </c>
      <c r="C1012" t="s">
        <v>80</v>
      </c>
      <c r="D1012" t="s">
        <v>206</v>
      </c>
      <c r="E1012" t="s">
        <v>850</v>
      </c>
      <c r="F1012" t="s">
        <v>7925</v>
      </c>
      <c r="G1012" t="s">
        <v>33</v>
      </c>
      <c r="H1012" s="1">
        <v>44723</v>
      </c>
      <c r="I1012">
        <v>950</v>
      </c>
      <c r="J1012" t="s">
        <v>7926</v>
      </c>
      <c r="K1012" t="s">
        <v>753</v>
      </c>
      <c r="L1012" t="s">
        <v>7927</v>
      </c>
      <c r="M1012" t="s">
        <v>7928</v>
      </c>
      <c r="N1012" t="s">
        <v>39</v>
      </c>
      <c r="O1012">
        <v>12</v>
      </c>
      <c r="P1012" t="s">
        <v>73</v>
      </c>
      <c r="Q1012" t="s">
        <v>101</v>
      </c>
      <c r="R1012" t="s">
        <v>7929</v>
      </c>
      <c r="S1012" s="1">
        <v>45328</v>
      </c>
      <c r="T1012" t="s">
        <v>321</v>
      </c>
      <c r="U1012" t="s">
        <v>7930</v>
      </c>
      <c r="V1012" t="s">
        <v>7931</v>
      </c>
      <c r="W1012" t="s">
        <v>6724</v>
      </c>
      <c r="X1012">
        <v>1024</v>
      </c>
      <c r="Y1012">
        <v>8</v>
      </c>
      <c r="Z1012">
        <v>3276.8</v>
      </c>
      <c r="AA1012" t="s">
        <v>7928</v>
      </c>
      <c r="AB1012" t="s">
        <v>7928</v>
      </c>
      <c r="AC1012">
        <v>10</v>
      </c>
      <c r="AE1012" t="s">
        <v>37</v>
      </c>
      <c r="AF1012" t="s">
        <v>37</v>
      </c>
      <c r="AG1012" t="s">
        <v>7928</v>
      </c>
    </row>
    <row r="1013" spans="1:33" x14ac:dyDescent="0.3">
      <c r="A1013" t="s">
        <v>107</v>
      </c>
      <c r="B1013" t="s">
        <v>1128</v>
      </c>
      <c r="C1013" t="s">
        <v>49</v>
      </c>
      <c r="D1013" t="s">
        <v>30</v>
      </c>
      <c r="E1013" t="s">
        <v>832</v>
      </c>
      <c r="F1013" t="s">
        <v>7932</v>
      </c>
      <c r="G1013" t="s">
        <v>96</v>
      </c>
      <c r="H1013" s="1">
        <v>44966</v>
      </c>
      <c r="I1013">
        <v>800</v>
      </c>
      <c r="J1013" t="s">
        <v>7933</v>
      </c>
      <c r="K1013" t="s">
        <v>434</v>
      </c>
      <c r="L1013" t="s">
        <v>7934</v>
      </c>
      <c r="M1013" t="s">
        <v>7935</v>
      </c>
      <c r="N1013" t="s">
        <v>57</v>
      </c>
      <c r="O1013">
        <v>19</v>
      </c>
      <c r="P1013" t="s">
        <v>40</v>
      </c>
      <c r="Q1013" t="s">
        <v>58</v>
      </c>
      <c r="R1013" t="s">
        <v>7936</v>
      </c>
      <c r="S1013" s="1">
        <v>45618</v>
      </c>
      <c r="T1013" t="s">
        <v>165</v>
      </c>
      <c r="U1013" t="s">
        <v>7937</v>
      </c>
      <c r="V1013" t="s">
        <v>7938</v>
      </c>
      <c r="W1013" t="s">
        <v>749</v>
      </c>
      <c r="X1013">
        <v>1117</v>
      </c>
      <c r="Y1013">
        <v>5</v>
      </c>
      <c r="Z1013">
        <v>2234</v>
      </c>
      <c r="AA1013" t="s">
        <v>7935</v>
      </c>
      <c r="AB1013" t="s">
        <v>7935</v>
      </c>
      <c r="AC1013">
        <v>11</v>
      </c>
      <c r="AE1013" t="s">
        <v>37</v>
      </c>
      <c r="AF1013" t="s">
        <v>37</v>
      </c>
      <c r="AG1013" t="s">
        <v>7935</v>
      </c>
    </row>
    <row r="1014" spans="1:33" x14ac:dyDescent="0.3">
      <c r="A1014" t="s">
        <v>107</v>
      </c>
      <c r="B1014" t="s">
        <v>262</v>
      </c>
      <c r="C1014" t="s">
        <v>80</v>
      </c>
      <c r="D1014" t="s">
        <v>206</v>
      </c>
      <c r="E1014" t="s">
        <v>147</v>
      </c>
      <c r="F1014" t="s">
        <v>7939</v>
      </c>
      <c r="G1014" t="s">
        <v>96</v>
      </c>
      <c r="H1014" s="1">
        <v>44054</v>
      </c>
      <c r="I1014">
        <v>1200</v>
      </c>
      <c r="J1014" t="s">
        <v>7940</v>
      </c>
      <c r="K1014" t="s">
        <v>286</v>
      </c>
      <c r="L1014" t="s">
        <v>7941</v>
      </c>
      <c r="M1014" t="s">
        <v>7942</v>
      </c>
      <c r="N1014" t="s">
        <v>72</v>
      </c>
      <c r="O1014">
        <v>7</v>
      </c>
      <c r="P1014" t="s">
        <v>40</v>
      </c>
      <c r="Q1014" t="s">
        <v>74</v>
      </c>
      <c r="R1014" t="s">
        <v>7943</v>
      </c>
      <c r="S1014" s="1">
        <v>45399</v>
      </c>
      <c r="T1014" t="s">
        <v>60</v>
      </c>
      <c r="U1014" t="s">
        <v>7944</v>
      </c>
      <c r="V1014" t="s">
        <v>7945</v>
      </c>
      <c r="W1014" t="s">
        <v>7946</v>
      </c>
      <c r="X1014">
        <v>1233</v>
      </c>
      <c r="Y1014">
        <v>7</v>
      </c>
      <c r="Z1014">
        <v>3452.4</v>
      </c>
      <c r="AA1014" t="s">
        <v>7942</v>
      </c>
      <c r="AB1014" t="s">
        <v>7942</v>
      </c>
      <c r="AC1014">
        <v>10</v>
      </c>
      <c r="AE1014" t="s">
        <v>37</v>
      </c>
      <c r="AF1014" t="s">
        <v>37</v>
      </c>
      <c r="AG1014" t="s">
        <v>7942</v>
      </c>
    </row>
    <row r="1015" spans="1:33" x14ac:dyDescent="0.3">
      <c r="A1015" t="s">
        <v>93</v>
      </c>
      <c r="B1015" t="s">
        <v>500</v>
      </c>
      <c r="C1015" t="s">
        <v>29</v>
      </c>
      <c r="D1015" t="s">
        <v>30</v>
      </c>
      <c r="E1015" t="s">
        <v>490</v>
      </c>
      <c r="F1015" t="s">
        <v>7947</v>
      </c>
      <c r="G1015" t="s">
        <v>33</v>
      </c>
      <c r="H1015" s="1">
        <v>44648</v>
      </c>
      <c r="I1015">
        <v>1300</v>
      </c>
      <c r="J1015" t="s">
        <v>7948</v>
      </c>
      <c r="K1015" t="s">
        <v>254</v>
      </c>
      <c r="L1015" t="s">
        <v>7949</v>
      </c>
      <c r="M1015" t="s">
        <v>7950</v>
      </c>
      <c r="N1015" t="s">
        <v>116</v>
      </c>
      <c r="O1015">
        <v>15</v>
      </c>
      <c r="P1015" t="s">
        <v>40</v>
      </c>
      <c r="Q1015" t="s">
        <v>101</v>
      </c>
      <c r="R1015" t="s">
        <v>7951</v>
      </c>
      <c r="S1015" s="1">
        <v>45607</v>
      </c>
      <c r="T1015" t="s">
        <v>165</v>
      </c>
      <c r="U1015" t="s">
        <v>7952</v>
      </c>
      <c r="V1015" t="s">
        <v>7953</v>
      </c>
      <c r="W1015" t="s">
        <v>5434</v>
      </c>
      <c r="X1015">
        <v>1674</v>
      </c>
      <c r="Y1015">
        <v>8</v>
      </c>
      <c r="Z1015">
        <v>5356.8</v>
      </c>
      <c r="AA1015" t="s">
        <v>7950</v>
      </c>
      <c r="AB1015" t="s">
        <v>7950</v>
      </c>
      <c r="AC1015">
        <v>10</v>
      </c>
      <c r="AE1015" t="s">
        <v>37</v>
      </c>
      <c r="AF1015" t="s">
        <v>37</v>
      </c>
      <c r="AG1015" t="s">
        <v>7950</v>
      </c>
    </row>
    <row r="1016" spans="1:33" x14ac:dyDescent="0.3">
      <c r="A1016" t="s">
        <v>336</v>
      </c>
      <c r="B1016" t="s">
        <v>157</v>
      </c>
      <c r="C1016" t="s">
        <v>49</v>
      </c>
      <c r="D1016" t="s">
        <v>81</v>
      </c>
      <c r="E1016" t="s">
        <v>641</v>
      </c>
      <c r="F1016" t="s">
        <v>7954</v>
      </c>
      <c r="G1016" t="s">
        <v>33</v>
      </c>
      <c r="H1016" s="1">
        <v>45447</v>
      </c>
      <c r="I1016">
        <v>1200</v>
      </c>
      <c r="J1016" t="s">
        <v>7955</v>
      </c>
      <c r="K1016" t="s">
        <v>222</v>
      </c>
      <c r="L1016" t="s">
        <v>7956</v>
      </c>
      <c r="M1016" t="s">
        <v>7957</v>
      </c>
      <c r="N1016" t="s">
        <v>57</v>
      </c>
      <c r="O1016">
        <v>9</v>
      </c>
      <c r="P1016" t="s">
        <v>73</v>
      </c>
      <c r="Q1016" t="s">
        <v>74</v>
      </c>
      <c r="R1016" t="s">
        <v>7958</v>
      </c>
      <c r="S1016" s="1">
        <v>45448</v>
      </c>
      <c r="T1016" t="s">
        <v>43</v>
      </c>
      <c r="U1016" t="s">
        <v>7959</v>
      </c>
      <c r="V1016" t="s">
        <v>7960</v>
      </c>
      <c r="W1016" t="s">
        <v>567</v>
      </c>
      <c r="X1016">
        <v>2027</v>
      </c>
      <c r="Y1016">
        <v>3</v>
      </c>
      <c r="Z1016">
        <v>2432.4</v>
      </c>
      <c r="AA1016" t="s">
        <v>7957</v>
      </c>
      <c r="AB1016" t="s">
        <v>7957</v>
      </c>
      <c r="AC1016">
        <v>10</v>
      </c>
      <c r="AE1016" t="s">
        <v>37</v>
      </c>
      <c r="AF1016" t="s">
        <v>37</v>
      </c>
      <c r="AG1016" t="s">
        <v>7957</v>
      </c>
    </row>
    <row r="1017" spans="1:33" x14ac:dyDescent="0.3">
      <c r="A1017" t="s">
        <v>181</v>
      </c>
      <c r="B1017" t="s">
        <v>920</v>
      </c>
      <c r="C1017" t="s">
        <v>80</v>
      </c>
      <c r="D1017" t="s">
        <v>146</v>
      </c>
      <c r="E1017" t="s">
        <v>1608</v>
      </c>
      <c r="F1017" t="s">
        <v>7961</v>
      </c>
      <c r="G1017" t="s">
        <v>96</v>
      </c>
      <c r="H1017" s="1">
        <v>45302</v>
      </c>
      <c r="I1017">
        <v>950</v>
      </c>
      <c r="J1017" t="s">
        <v>7962</v>
      </c>
      <c r="K1017" t="s">
        <v>286</v>
      </c>
      <c r="L1017" t="s">
        <v>7963</v>
      </c>
      <c r="M1017" t="s">
        <v>7964</v>
      </c>
      <c r="N1017" t="s">
        <v>116</v>
      </c>
      <c r="O1017">
        <v>15</v>
      </c>
      <c r="P1017" t="s">
        <v>40</v>
      </c>
      <c r="Q1017" t="s">
        <v>74</v>
      </c>
      <c r="R1017" t="s">
        <v>7965</v>
      </c>
      <c r="S1017" s="1">
        <v>45374</v>
      </c>
      <c r="T1017" t="s">
        <v>258</v>
      </c>
      <c r="U1017" t="s">
        <v>7966</v>
      </c>
      <c r="V1017" t="s">
        <v>7967</v>
      </c>
      <c r="W1017" t="s">
        <v>7968</v>
      </c>
      <c r="X1017">
        <v>1146</v>
      </c>
      <c r="Y1017">
        <v>5</v>
      </c>
      <c r="Z1017">
        <v>2292</v>
      </c>
      <c r="AA1017" t="s">
        <v>7964</v>
      </c>
      <c r="AB1017" t="s">
        <v>7964</v>
      </c>
      <c r="AC1017">
        <v>10</v>
      </c>
      <c r="AD1017" t="s">
        <v>87</v>
      </c>
      <c r="AF1017" t="s">
        <v>87</v>
      </c>
      <c r="AG1017" t="s">
        <v>7964</v>
      </c>
    </row>
    <row r="1018" spans="1:33" x14ac:dyDescent="0.3">
      <c r="A1018" t="s">
        <v>107</v>
      </c>
      <c r="B1018" t="s">
        <v>218</v>
      </c>
      <c r="C1018" t="s">
        <v>49</v>
      </c>
      <c r="D1018" t="s">
        <v>109</v>
      </c>
      <c r="E1018" t="s">
        <v>559</v>
      </c>
      <c r="F1018" t="s">
        <v>7969</v>
      </c>
      <c r="G1018" t="s">
        <v>96</v>
      </c>
      <c r="H1018" s="1">
        <v>44351</v>
      </c>
      <c r="I1018">
        <v>800</v>
      </c>
      <c r="J1018" t="s">
        <v>7970</v>
      </c>
      <c r="K1018" t="s">
        <v>3069</v>
      </c>
      <c r="L1018" t="s">
        <v>7971</v>
      </c>
      <c r="M1018" t="s">
        <v>7972</v>
      </c>
      <c r="N1018" t="s">
        <v>57</v>
      </c>
      <c r="O1018">
        <v>3</v>
      </c>
      <c r="P1018" t="s">
        <v>73</v>
      </c>
      <c r="Q1018" t="s">
        <v>41</v>
      </c>
      <c r="R1018" t="s">
        <v>7973</v>
      </c>
      <c r="S1018" s="1">
        <v>45560</v>
      </c>
      <c r="T1018" t="s">
        <v>214</v>
      </c>
      <c r="U1018" t="s">
        <v>7974</v>
      </c>
      <c r="V1018" t="s">
        <v>7975</v>
      </c>
      <c r="W1018" t="s">
        <v>7976</v>
      </c>
      <c r="X1018">
        <v>505</v>
      </c>
      <c r="Y1018">
        <v>2</v>
      </c>
      <c r="Z1018">
        <v>404</v>
      </c>
      <c r="AA1018" t="s">
        <v>7972</v>
      </c>
      <c r="AB1018" t="s">
        <v>7972</v>
      </c>
      <c r="AC1018">
        <v>10</v>
      </c>
      <c r="AD1018" t="s">
        <v>87</v>
      </c>
      <c r="AF1018" t="s">
        <v>87</v>
      </c>
      <c r="AG1018" t="s">
        <v>7972</v>
      </c>
    </row>
    <row r="1019" spans="1:33" x14ac:dyDescent="0.3">
      <c r="A1019" t="s">
        <v>181</v>
      </c>
      <c r="B1019" t="s">
        <v>650</v>
      </c>
      <c r="C1019" t="s">
        <v>29</v>
      </c>
      <c r="D1019" t="s">
        <v>30</v>
      </c>
      <c r="E1019" t="s">
        <v>194</v>
      </c>
      <c r="F1019" t="s">
        <v>7977</v>
      </c>
      <c r="G1019" t="s">
        <v>33</v>
      </c>
      <c r="H1019" s="1">
        <v>43942</v>
      </c>
      <c r="I1019">
        <v>1200</v>
      </c>
      <c r="J1019" t="s">
        <v>7978</v>
      </c>
      <c r="K1019" t="s">
        <v>1260</v>
      </c>
      <c r="L1019" t="s">
        <v>7979</v>
      </c>
      <c r="M1019" t="s">
        <v>7980</v>
      </c>
      <c r="N1019" t="s">
        <v>116</v>
      </c>
      <c r="O1019">
        <v>10</v>
      </c>
      <c r="P1019" t="s">
        <v>40</v>
      </c>
      <c r="Q1019" t="s">
        <v>74</v>
      </c>
      <c r="R1019" t="s">
        <v>1028</v>
      </c>
      <c r="S1019" s="1">
        <v>45479</v>
      </c>
      <c r="T1019" t="s">
        <v>103</v>
      </c>
      <c r="U1019" t="s">
        <v>7981</v>
      </c>
      <c r="V1019" t="s">
        <v>7982</v>
      </c>
      <c r="W1019" t="s">
        <v>4549</v>
      </c>
      <c r="X1019">
        <v>1570</v>
      </c>
      <c r="Y1019">
        <v>8</v>
      </c>
      <c r="Z1019">
        <v>5024</v>
      </c>
      <c r="AA1019" t="s">
        <v>7980</v>
      </c>
      <c r="AB1019" t="s">
        <v>7980</v>
      </c>
      <c r="AC1019">
        <v>10</v>
      </c>
      <c r="AD1019" t="s">
        <v>87</v>
      </c>
      <c r="AF1019" t="s">
        <v>87</v>
      </c>
      <c r="AG1019" t="s">
        <v>7980</v>
      </c>
    </row>
    <row r="1020" spans="1:33" x14ac:dyDescent="0.3">
      <c r="A1020" t="s">
        <v>107</v>
      </c>
      <c r="B1020" t="s">
        <v>193</v>
      </c>
      <c r="C1020" t="s">
        <v>80</v>
      </c>
      <c r="D1020" t="s">
        <v>219</v>
      </c>
      <c r="E1020" t="s">
        <v>1168</v>
      </c>
      <c r="F1020" t="s">
        <v>7983</v>
      </c>
      <c r="G1020" t="s">
        <v>33</v>
      </c>
      <c r="H1020" s="1">
        <v>44645</v>
      </c>
      <c r="I1020">
        <v>1300</v>
      </c>
      <c r="J1020" t="s">
        <v>7984</v>
      </c>
      <c r="K1020" t="s">
        <v>1368</v>
      </c>
      <c r="L1020" t="s">
        <v>7985</v>
      </c>
      <c r="M1020" t="s">
        <v>7986</v>
      </c>
      <c r="N1020" t="s">
        <v>39</v>
      </c>
      <c r="O1020">
        <v>16</v>
      </c>
      <c r="P1020" t="s">
        <v>40</v>
      </c>
      <c r="Q1020" t="s">
        <v>101</v>
      </c>
      <c r="R1020" t="s">
        <v>7987</v>
      </c>
      <c r="S1020" s="1">
        <v>45418</v>
      </c>
      <c r="T1020" t="s">
        <v>129</v>
      </c>
      <c r="U1020" t="s">
        <v>7988</v>
      </c>
      <c r="V1020" t="s">
        <v>7989</v>
      </c>
      <c r="W1020" t="s">
        <v>614</v>
      </c>
      <c r="X1020">
        <v>701</v>
      </c>
      <c r="Y1020">
        <v>4</v>
      </c>
      <c r="Z1020">
        <v>1121.6000000000001</v>
      </c>
      <c r="AA1020" t="s">
        <v>7986</v>
      </c>
      <c r="AB1020" t="s">
        <v>7986</v>
      </c>
      <c r="AC1020">
        <v>10</v>
      </c>
      <c r="AE1020" t="s">
        <v>37</v>
      </c>
      <c r="AF1020" t="s">
        <v>37</v>
      </c>
      <c r="AG1020" t="s">
        <v>7986</v>
      </c>
    </row>
    <row r="1021" spans="1:33" x14ac:dyDescent="0.3">
      <c r="A1021" t="s">
        <v>107</v>
      </c>
      <c r="B1021" t="s">
        <v>411</v>
      </c>
      <c r="C1021" t="s">
        <v>80</v>
      </c>
      <c r="D1021" t="s">
        <v>219</v>
      </c>
      <c r="E1021" t="s">
        <v>326</v>
      </c>
      <c r="F1021" t="s">
        <v>6162</v>
      </c>
      <c r="G1021" t="s">
        <v>96</v>
      </c>
      <c r="H1021" s="1">
        <v>44623</v>
      </c>
      <c r="I1021">
        <v>1200</v>
      </c>
      <c r="J1021" t="s">
        <v>7990</v>
      </c>
      <c r="K1021" t="s">
        <v>978</v>
      </c>
      <c r="L1021" t="s">
        <v>7991</v>
      </c>
      <c r="M1021" t="s">
        <v>7992</v>
      </c>
      <c r="N1021" t="s">
        <v>39</v>
      </c>
      <c r="O1021">
        <v>17</v>
      </c>
      <c r="P1021" t="s">
        <v>40</v>
      </c>
      <c r="Q1021" t="s">
        <v>101</v>
      </c>
      <c r="R1021" t="s">
        <v>7993</v>
      </c>
      <c r="S1021" s="1">
        <v>45502</v>
      </c>
      <c r="T1021" t="s">
        <v>103</v>
      </c>
      <c r="U1021" t="s">
        <v>7994</v>
      </c>
      <c r="V1021" t="s">
        <v>7995</v>
      </c>
      <c r="W1021" t="s">
        <v>6781</v>
      </c>
      <c r="X1021">
        <v>1260</v>
      </c>
      <c r="Y1021">
        <v>8</v>
      </c>
      <c r="Z1021">
        <v>4032</v>
      </c>
      <c r="AA1021" t="s">
        <v>7992</v>
      </c>
      <c r="AB1021" t="s">
        <v>7992</v>
      </c>
      <c r="AC1021">
        <v>10</v>
      </c>
      <c r="AD1021" t="s">
        <v>87</v>
      </c>
      <c r="AF1021" t="s">
        <v>87</v>
      </c>
      <c r="AG1021" t="s">
        <v>7992</v>
      </c>
    </row>
    <row r="1022" spans="1:33" x14ac:dyDescent="0.3">
      <c r="A1022" t="s">
        <v>181</v>
      </c>
      <c r="B1022" t="s">
        <v>500</v>
      </c>
      <c r="C1022" t="s">
        <v>49</v>
      </c>
      <c r="D1022" t="s">
        <v>206</v>
      </c>
      <c r="E1022" t="s">
        <v>158</v>
      </c>
      <c r="F1022" t="s">
        <v>7996</v>
      </c>
      <c r="G1022" t="s">
        <v>33</v>
      </c>
      <c r="H1022" s="1">
        <v>44241</v>
      </c>
      <c r="I1022">
        <v>1000</v>
      </c>
      <c r="J1022" t="s">
        <v>7997</v>
      </c>
      <c r="K1022" t="s">
        <v>266</v>
      </c>
      <c r="L1022" t="s">
        <v>7998</v>
      </c>
      <c r="M1022" t="s">
        <v>7999</v>
      </c>
      <c r="N1022" t="s">
        <v>72</v>
      </c>
      <c r="O1022">
        <v>8</v>
      </c>
      <c r="P1022" t="s">
        <v>40</v>
      </c>
      <c r="Q1022" t="s">
        <v>58</v>
      </c>
      <c r="R1022" t="s">
        <v>8000</v>
      </c>
      <c r="S1022" s="1">
        <v>45398</v>
      </c>
      <c r="T1022" t="s">
        <v>60</v>
      </c>
      <c r="U1022" t="s">
        <v>8001</v>
      </c>
      <c r="V1022" t="s">
        <v>8002</v>
      </c>
      <c r="W1022" t="s">
        <v>8003</v>
      </c>
      <c r="X1022">
        <v>773</v>
      </c>
      <c r="Y1022">
        <v>5</v>
      </c>
      <c r="Z1022">
        <v>1546</v>
      </c>
      <c r="AA1022" t="s">
        <v>7999</v>
      </c>
      <c r="AB1022" t="s">
        <v>7999</v>
      </c>
      <c r="AC1022">
        <v>10</v>
      </c>
      <c r="AD1022" t="s">
        <v>87</v>
      </c>
      <c r="AF1022" t="s">
        <v>87</v>
      </c>
      <c r="AG1022" t="s">
        <v>7999</v>
      </c>
    </row>
    <row r="1023" spans="1:33" x14ac:dyDescent="0.3">
      <c r="A1023" t="s">
        <v>121</v>
      </c>
      <c r="B1023" t="s">
        <v>357</v>
      </c>
      <c r="C1023" t="s">
        <v>49</v>
      </c>
      <c r="D1023" t="s">
        <v>219</v>
      </c>
      <c r="E1023" t="s">
        <v>194</v>
      </c>
      <c r="F1023" t="s">
        <v>8004</v>
      </c>
      <c r="G1023" t="s">
        <v>96</v>
      </c>
      <c r="H1023" s="1">
        <v>44385</v>
      </c>
      <c r="I1023">
        <v>1100</v>
      </c>
      <c r="J1023" t="s">
        <v>8005</v>
      </c>
      <c r="K1023" t="s">
        <v>276</v>
      </c>
      <c r="L1023" t="s">
        <v>8006</v>
      </c>
      <c r="M1023" t="s">
        <v>8007</v>
      </c>
      <c r="N1023" t="s">
        <v>39</v>
      </c>
      <c r="O1023">
        <v>4</v>
      </c>
      <c r="P1023" t="s">
        <v>40</v>
      </c>
      <c r="Q1023" t="s">
        <v>74</v>
      </c>
      <c r="R1023" t="s">
        <v>8008</v>
      </c>
      <c r="S1023" s="1">
        <v>45465</v>
      </c>
      <c r="T1023" t="s">
        <v>43</v>
      </c>
      <c r="U1023" t="s">
        <v>8009</v>
      </c>
      <c r="V1023" t="s">
        <v>8010</v>
      </c>
      <c r="W1023" t="s">
        <v>2733</v>
      </c>
      <c r="X1023">
        <v>2183</v>
      </c>
      <c r="Y1023">
        <v>3</v>
      </c>
      <c r="Z1023">
        <v>2619.6000000000004</v>
      </c>
      <c r="AA1023" t="s">
        <v>8007</v>
      </c>
      <c r="AB1023" t="s">
        <v>8007</v>
      </c>
      <c r="AC1023">
        <v>10</v>
      </c>
      <c r="AE1023" t="s">
        <v>37</v>
      </c>
      <c r="AF1023" t="s">
        <v>37</v>
      </c>
      <c r="AG1023" t="s">
        <v>8007</v>
      </c>
    </row>
    <row r="1024" spans="1:33" x14ac:dyDescent="0.3">
      <c r="A1024" t="s">
        <v>93</v>
      </c>
      <c r="B1024" t="s">
        <v>357</v>
      </c>
      <c r="C1024" t="s">
        <v>49</v>
      </c>
      <c r="D1024" t="s">
        <v>50</v>
      </c>
      <c r="E1024" t="s">
        <v>337</v>
      </c>
      <c r="F1024" t="s">
        <v>8011</v>
      </c>
      <c r="G1024" t="s">
        <v>33</v>
      </c>
      <c r="H1024" s="1">
        <v>45560</v>
      </c>
      <c r="I1024">
        <v>1000</v>
      </c>
      <c r="J1024" t="s">
        <v>8012</v>
      </c>
      <c r="K1024" t="s">
        <v>1052</v>
      </c>
      <c r="L1024" t="s">
        <v>8013</v>
      </c>
      <c r="M1024" t="s">
        <v>8014</v>
      </c>
      <c r="N1024" t="s">
        <v>116</v>
      </c>
      <c r="O1024">
        <v>10</v>
      </c>
      <c r="P1024" t="s">
        <v>73</v>
      </c>
      <c r="Q1024" t="s">
        <v>74</v>
      </c>
      <c r="R1024" t="s">
        <v>8015</v>
      </c>
      <c r="S1024" s="1">
        <v>45607</v>
      </c>
      <c r="T1024" t="s">
        <v>165</v>
      </c>
      <c r="U1024" t="s">
        <v>8016</v>
      </c>
      <c r="V1024" t="s">
        <v>8017</v>
      </c>
      <c r="W1024" t="s">
        <v>4683</v>
      </c>
      <c r="X1024">
        <v>2252</v>
      </c>
      <c r="Y1024">
        <v>3</v>
      </c>
      <c r="Z1024">
        <v>2702.4</v>
      </c>
      <c r="AA1024" t="s">
        <v>8014</v>
      </c>
      <c r="AB1024" t="s">
        <v>8014</v>
      </c>
      <c r="AC1024">
        <v>10</v>
      </c>
      <c r="AE1024" t="s">
        <v>37</v>
      </c>
      <c r="AF1024" t="s">
        <v>37</v>
      </c>
      <c r="AG1024" t="s">
        <v>8014</v>
      </c>
    </row>
    <row r="1025" spans="1:33" x14ac:dyDescent="0.3">
      <c r="A1025" t="s">
        <v>121</v>
      </c>
      <c r="B1025" t="s">
        <v>450</v>
      </c>
      <c r="C1025" t="s">
        <v>29</v>
      </c>
      <c r="D1025" t="s">
        <v>30</v>
      </c>
      <c r="E1025" t="s">
        <v>2486</v>
      </c>
      <c r="F1025" t="s">
        <v>8018</v>
      </c>
      <c r="G1025" t="s">
        <v>96</v>
      </c>
      <c r="H1025" s="1">
        <v>44223</v>
      </c>
      <c r="I1025">
        <v>1100</v>
      </c>
      <c r="J1025" t="s">
        <v>8019</v>
      </c>
      <c r="K1025" t="s">
        <v>706</v>
      </c>
      <c r="L1025" t="s">
        <v>8020</v>
      </c>
      <c r="M1025" t="s">
        <v>8021</v>
      </c>
      <c r="N1025" t="s">
        <v>57</v>
      </c>
      <c r="O1025">
        <v>4</v>
      </c>
      <c r="P1025" t="s">
        <v>73</v>
      </c>
      <c r="Q1025" t="s">
        <v>101</v>
      </c>
      <c r="R1025" t="s">
        <v>8022</v>
      </c>
      <c r="S1025" s="1">
        <v>45536</v>
      </c>
      <c r="T1025" t="s">
        <v>214</v>
      </c>
      <c r="U1025" t="s">
        <v>8023</v>
      </c>
      <c r="V1025" t="s">
        <v>8024</v>
      </c>
      <c r="W1025" t="s">
        <v>8025</v>
      </c>
      <c r="X1025">
        <v>902</v>
      </c>
      <c r="Y1025">
        <v>6</v>
      </c>
      <c r="Z1025">
        <v>2164.8000000000002</v>
      </c>
      <c r="AA1025" t="s">
        <v>8021</v>
      </c>
      <c r="AB1025" t="s">
        <v>8021</v>
      </c>
      <c r="AC1025">
        <v>10</v>
      </c>
      <c r="AE1025" t="s">
        <v>37</v>
      </c>
      <c r="AF1025" t="s">
        <v>37</v>
      </c>
      <c r="AG1025" t="s">
        <v>8021</v>
      </c>
    </row>
    <row r="1026" spans="1:33" x14ac:dyDescent="0.3">
      <c r="A1026" t="s">
        <v>121</v>
      </c>
      <c r="B1026" t="s">
        <v>79</v>
      </c>
      <c r="C1026" t="s">
        <v>29</v>
      </c>
      <c r="D1026" t="s">
        <v>65</v>
      </c>
      <c r="E1026" t="s">
        <v>521</v>
      </c>
      <c r="F1026" t="s">
        <v>8026</v>
      </c>
      <c r="G1026" t="s">
        <v>96</v>
      </c>
      <c r="H1026" s="1">
        <v>44487</v>
      </c>
      <c r="I1026">
        <v>950</v>
      </c>
      <c r="J1026" t="s">
        <v>8027</v>
      </c>
      <c r="K1026" t="s">
        <v>879</v>
      </c>
      <c r="L1026" t="s">
        <v>8028</v>
      </c>
      <c r="M1026" t="s">
        <v>8029</v>
      </c>
      <c r="N1026" t="s">
        <v>57</v>
      </c>
      <c r="O1026">
        <v>9</v>
      </c>
      <c r="P1026" t="s">
        <v>73</v>
      </c>
      <c r="Q1026" t="s">
        <v>74</v>
      </c>
      <c r="R1026" t="s">
        <v>8030</v>
      </c>
      <c r="S1026" s="1">
        <v>45620</v>
      </c>
      <c r="T1026" t="s">
        <v>165</v>
      </c>
      <c r="U1026" t="s">
        <v>8031</v>
      </c>
      <c r="V1026" t="s">
        <v>8032</v>
      </c>
      <c r="W1026" t="s">
        <v>3146</v>
      </c>
      <c r="X1026">
        <v>1749</v>
      </c>
      <c r="Y1026">
        <v>1</v>
      </c>
      <c r="Z1026">
        <v>699.6</v>
      </c>
      <c r="AA1026" t="s">
        <v>8029</v>
      </c>
      <c r="AB1026" t="s">
        <v>8029</v>
      </c>
      <c r="AC1026">
        <v>10</v>
      </c>
      <c r="AE1026" t="s">
        <v>37</v>
      </c>
      <c r="AF1026" t="s">
        <v>37</v>
      </c>
      <c r="AG1026" t="s">
        <v>8029</v>
      </c>
    </row>
    <row r="1027" spans="1:33" x14ac:dyDescent="0.3">
      <c r="A1027" t="s">
        <v>181</v>
      </c>
      <c r="B1027" t="s">
        <v>731</v>
      </c>
      <c r="C1027" t="s">
        <v>49</v>
      </c>
      <c r="D1027" t="s">
        <v>65</v>
      </c>
      <c r="E1027" t="s">
        <v>1441</v>
      </c>
      <c r="F1027" t="s">
        <v>8033</v>
      </c>
      <c r="G1027" t="s">
        <v>96</v>
      </c>
      <c r="H1027" s="1">
        <v>44591</v>
      </c>
      <c r="I1027">
        <v>1200</v>
      </c>
      <c r="J1027" t="s">
        <v>8034</v>
      </c>
      <c r="K1027" t="s">
        <v>454</v>
      </c>
      <c r="L1027" t="s">
        <v>8035</v>
      </c>
      <c r="M1027" t="s">
        <v>8036</v>
      </c>
      <c r="N1027" t="s">
        <v>57</v>
      </c>
      <c r="O1027">
        <v>11</v>
      </c>
      <c r="P1027" t="s">
        <v>73</v>
      </c>
      <c r="Q1027" t="s">
        <v>58</v>
      </c>
      <c r="R1027" t="s">
        <v>8037</v>
      </c>
      <c r="S1027" s="1">
        <v>45592</v>
      </c>
      <c r="T1027" t="s">
        <v>177</v>
      </c>
      <c r="U1027" t="s">
        <v>8038</v>
      </c>
      <c r="V1027" t="s">
        <v>6170</v>
      </c>
      <c r="W1027" t="s">
        <v>3075</v>
      </c>
      <c r="X1027">
        <v>1547</v>
      </c>
      <c r="Y1027">
        <v>6</v>
      </c>
      <c r="Z1027">
        <v>3712.8</v>
      </c>
      <c r="AA1027" t="s">
        <v>8036</v>
      </c>
      <c r="AB1027" t="s">
        <v>8036</v>
      </c>
      <c r="AC1027">
        <v>10</v>
      </c>
      <c r="AE1027" t="s">
        <v>37</v>
      </c>
      <c r="AF1027" t="s">
        <v>37</v>
      </c>
      <c r="AG1027" t="s">
        <v>8036</v>
      </c>
    </row>
    <row r="1028" spans="1:33" x14ac:dyDescent="0.3">
      <c r="A1028" t="s">
        <v>121</v>
      </c>
      <c r="B1028" t="s">
        <v>262</v>
      </c>
      <c r="C1028" t="s">
        <v>80</v>
      </c>
      <c r="D1028" t="s">
        <v>65</v>
      </c>
      <c r="E1028" t="s">
        <v>1049</v>
      </c>
      <c r="F1028" t="s">
        <v>8039</v>
      </c>
      <c r="G1028" t="s">
        <v>33</v>
      </c>
      <c r="H1028" s="1">
        <v>45124</v>
      </c>
      <c r="I1028">
        <v>1300</v>
      </c>
      <c r="J1028" t="s">
        <v>8040</v>
      </c>
      <c r="K1028" t="s">
        <v>1162</v>
      </c>
      <c r="L1028" t="s">
        <v>8041</v>
      </c>
      <c r="M1028" t="s">
        <v>8042</v>
      </c>
      <c r="N1028" t="s">
        <v>57</v>
      </c>
      <c r="O1028">
        <v>18</v>
      </c>
      <c r="P1028" t="s">
        <v>73</v>
      </c>
      <c r="Q1028" t="s">
        <v>41</v>
      </c>
      <c r="R1028" t="s">
        <v>8043</v>
      </c>
      <c r="S1028" s="1">
        <v>45321</v>
      </c>
      <c r="T1028" t="s">
        <v>141</v>
      </c>
      <c r="U1028" t="s">
        <v>8044</v>
      </c>
      <c r="V1028" t="s">
        <v>8045</v>
      </c>
      <c r="W1028" t="s">
        <v>2933</v>
      </c>
      <c r="X1028">
        <v>612</v>
      </c>
      <c r="Y1028">
        <v>6</v>
      </c>
      <c r="Z1028">
        <v>1468.8000000000002</v>
      </c>
      <c r="AA1028" t="s">
        <v>8042</v>
      </c>
      <c r="AB1028" t="s">
        <v>8042</v>
      </c>
      <c r="AC1028">
        <v>10</v>
      </c>
      <c r="AE1028" t="s">
        <v>37</v>
      </c>
      <c r="AF1028" t="s">
        <v>37</v>
      </c>
      <c r="AG1028" t="s">
        <v>8042</v>
      </c>
    </row>
    <row r="1029" spans="1:33" x14ac:dyDescent="0.3">
      <c r="A1029" t="s">
        <v>47</v>
      </c>
      <c r="B1029" t="s">
        <v>985</v>
      </c>
      <c r="C1029" t="s">
        <v>29</v>
      </c>
      <c r="D1029" t="s">
        <v>241</v>
      </c>
      <c r="E1029" t="s">
        <v>841</v>
      </c>
      <c r="F1029" t="s">
        <v>8046</v>
      </c>
      <c r="G1029" t="s">
        <v>96</v>
      </c>
      <c r="H1029" s="1">
        <v>44581</v>
      </c>
      <c r="I1029">
        <v>1100</v>
      </c>
      <c r="J1029" t="s">
        <v>8047</v>
      </c>
      <c r="K1029" t="s">
        <v>1359</v>
      </c>
      <c r="L1029" t="s">
        <v>8048</v>
      </c>
      <c r="M1029" t="s">
        <v>8049</v>
      </c>
      <c r="N1029" t="s">
        <v>116</v>
      </c>
      <c r="O1029">
        <v>6</v>
      </c>
      <c r="P1029" t="s">
        <v>73</v>
      </c>
      <c r="Q1029" t="s">
        <v>101</v>
      </c>
      <c r="R1029" t="s">
        <v>8050</v>
      </c>
      <c r="S1029" s="1">
        <v>45524</v>
      </c>
      <c r="T1029" t="s">
        <v>201</v>
      </c>
      <c r="U1029" t="s">
        <v>8051</v>
      </c>
      <c r="V1029" t="s">
        <v>8052</v>
      </c>
      <c r="W1029" t="s">
        <v>2857</v>
      </c>
      <c r="X1029">
        <v>1382</v>
      </c>
      <c r="Y1029">
        <v>2</v>
      </c>
      <c r="Z1029">
        <v>1105.6000000000001</v>
      </c>
      <c r="AA1029" t="s">
        <v>8049</v>
      </c>
      <c r="AB1029" t="s">
        <v>8049</v>
      </c>
      <c r="AC1029">
        <v>10</v>
      </c>
      <c r="AD1029" t="s">
        <v>87</v>
      </c>
      <c r="AF1029" t="s">
        <v>87</v>
      </c>
      <c r="AG1029" t="s">
        <v>8049</v>
      </c>
    </row>
    <row r="1030" spans="1:33" x14ac:dyDescent="0.3">
      <c r="A1030" t="s">
        <v>27</v>
      </c>
      <c r="B1030" t="s">
        <v>380</v>
      </c>
      <c r="C1030" t="s">
        <v>80</v>
      </c>
      <c r="D1030" t="s">
        <v>30</v>
      </c>
      <c r="E1030" t="s">
        <v>273</v>
      </c>
      <c r="F1030" t="s">
        <v>8053</v>
      </c>
      <c r="G1030" t="s">
        <v>33</v>
      </c>
      <c r="H1030" s="1">
        <v>43985</v>
      </c>
      <c r="I1030">
        <v>1000</v>
      </c>
      <c r="J1030" t="s">
        <v>4053</v>
      </c>
      <c r="K1030" t="s">
        <v>897</v>
      </c>
      <c r="L1030" t="s">
        <v>8054</v>
      </c>
      <c r="M1030" t="s">
        <v>8055</v>
      </c>
      <c r="N1030" t="s">
        <v>72</v>
      </c>
      <c r="O1030">
        <v>3</v>
      </c>
      <c r="P1030" t="s">
        <v>40</v>
      </c>
      <c r="Q1030" t="s">
        <v>41</v>
      </c>
      <c r="R1030" t="s">
        <v>8056</v>
      </c>
      <c r="S1030" s="1">
        <v>45299</v>
      </c>
      <c r="T1030" t="s">
        <v>141</v>
      </c>
      <c r="U1030" t="s">
        <v>8057</v>
      </c>
      <c r="V1030" t="s">
        <v>8058</v>
      </c>
      <c r="W1030" t="s">
        <v>8059</v>
      </c>
      <c r="X1030">
        <v>1804</v>
      </c>
      <c r="Y1030">
        <v>3</v>
      </c>
      <c r="Z1030">
        <v>2164.8000000000002</v>
      </c>
      <c r="AA1030" t="s">
        <v>8055</v>
      </c>
      <c r="AB1030" t="s">
        <v>8055</v>
      </c>
      <c r="AC1030">
        <v>10</v>
      </c>
      <c r="AD1030" t="s">
        <v>87</v>
      </c>
      <c r="AF1030" t="s">
        <v>87</v>
      </c>
      <c r="AG1030" t="s">
        <v>8055</v>
      </c>
    </row>
    <row r="1031" spans="1:33" x14ac:dyDescent="0.3">
      <c r="A1031" t="s">
        <v>181</v>
      </c>
      <c r="B1031" t="s">
        <v>450</v>
      </c>
      <c r="C1031" t="s">
        <v>80</v>
      </c>
      <c r="D1031" t="s">
        <v>677</v>
      </c>
      <c r="E1031" t="s">
        <v>2153</v>
      </c>
      <c r="F1031" t="s">
        <v>8060</v>
      </c>
      <c r="G1031" t="s">
        <v>33</v>
      </c>
      <c r="H1031" s="1">
        <v>44750</v>
      </c>
      <c r="I1031">
        <v>800</v>
      </c>
      <c r="J1031" t="s">
        <v>8061</v>
      </c>
      <c r="K1031" t="s">
        <v>1418</v>
      </c>
      <c r="L1031" t="s">
        <v>8062</v>
      </c>
      <c r="M1031" t="s">
        <v>8063</v>
      </c>
      <c r="N1031" t="s">
        <v>116</v>
      </c>
      <c r="O1031">
        <v>12</v>
      </c>
      <c r="P1031" t="s">
        <v>40</v>
      </c>
      <c r="Q1031" t="s">
        <v>101</v>
      </c>
      <c r="R1031" t="s">
        <v>8064</v>
      </c>
      <c r="S1031" s="1">
        <v>45339</v>
      </c>
      <c r="T1031" t="s">
        <v>321</v>
      </c>
      <c r="U1031" t="s">
        <v>8065</v>
      </c>
      <c r="V1031" t="s">
        <v>8066</v>
      </c>
      <c r="W1031" t="s">
        <v>548</v>
      </c>
      <c r="X1031">
        <v>2848</v>
      </c>
      <c r="Y1031">
        <v>8</v>
      </c>
      <c r="Z1031">
        <v>9113.6</v>
      </c>
      <c r="AA1031" t="s">
        <v>8063</v>
      </c>
      <c r="AB1031" t="s">
        <v>8063</v>
      </c>
      <c r="AC1031">
        <v>10</v>
      </c>
      <c r="AD1031" t="s">
        <v>87</v>
      </c>
      <c r="AF1031" t="s">
        <v>87</v>
      </c>
      <c r="AG1031" t="s">
        <v>8063</v>
      </c>
    </row>
    <row r="1032" spans="1:33" x14ac:dyDescent="0.3">
      <c r="A1032" t="s">
        <v>107</v>
      </c>
      <c r="B1032" t="s">
        <v>500</v>
      </c>
      <c r="C1032" t="s">
        <v>49</v>
      </c>
      <c r="D1032" t="s">
        <v>81</v>
      </c>
      <c r="E1032" t="s">
        <v>170</v>
      </c>
      <c r="F1032" t="s">
        <v>8067</v>
      </c>
      <c r="G1032" t="s">
        <v>96</v>
      </c>
      <c r="H1032" s="1">
        <v>45602</v>
      </c>
      <c r="I1032">
        <v>1200</v>
      </c>
      <c r="J1032" t="s">
        <v>8068</v>
      </c>
      <c r="K1032" t="s">
        <v>897</v>
      </c>
      <c r="L1032" t="s">
        <v>8069</v>
      </c>
      <c r="M1032" t="s">
        <v>8070</v>
      </c>
      <c r="N1032" t="s">
        <v>116</v>
      </c>
      <c r="O1032">
        <v>7</v>
      </c>
      <c r="P1032" t="s">
        <v>40</v>
      </c>
      <c r="Q1032" t="s">
        <v>101</v>
      </c>
      <c r="R1032" t="s">
        <v>8071</v>
      </c>
      <c r="S1032" s="1">
        <v>45587</v>
      </c>
      <c r="T1032" t="s">
        <v>177</v>
      </c>
      <c r="U1032" t="s">
        <v>8072</v>
      </c>
      <c r="V1032" t="s">
        <v>8073</v>
      </c>
      <c r="W1032" t="s">
        <v>2145</v>
      </c>
      <c r="X1032">
        <v>1458</v>
      </c>
      <c r="Y1032">
        <v>2</v>
      </c>
      <c r="Z1032">
        <v>1166.4000000000001</v>
      </c>
      <c r="AA1032" t="s">
        <v>8070</v>
      </c>
      <c r="AB1032" t="s">
        <v>8070</v>
      </c>
      <c r="AC1032">
        <v>10</v>
      </c>
      <c r="AE1032" t="s">
        <v>37</v>
      </c>
      <c r="AF1032" t="s">
        <v>37</v>
      </c>
      <c r="AG1032" t="s">
        <v>8070</v>
      </c>
    </row>
    <row r="1033" spans="1:33" x14ac:dyDescent="0.3">
      <c r="A1033" t="s">
        <v>47</v>
      </c>
      <c r="B1033" t="s">
        <v>606</v>
      </c>
      <c r="C1033" t="s">
        <v>80</v>
      </c>
      <c r="D1033" t="s">
        <v>81</v>
      </c>
      <c r="E1033" t="s">
        <v>713</v>
      </c>
      <c r="F1033" t="s">
        <v>8074</v>
      </c>
      <c r="G1033" t="s">
        <v>33</v>
      </c>
      <c r="H1033" s="1">
        <v>45394</v>
      </c>
      <c r="I1033">
        <v>1400</v>
      </c>
      <c r="J1033" t="s">
        <v>5607</v>
      </c>
      <c r="K1033" t="s">
        <v>3813</v>
      </c>
      <c r="L1033" t="s">
        <v>8075</v>
      </c>
      <c r="M1033" t="s">
        <v>8076</v>
      </c>
      <c r="N1033" t="s">
        <v>39</v>
      </c>
      <c r="O1033">
        <v>8</v>
      </c>
      <c r="P1033" t="s">
        <v>73</v>
      </c>
      <c r="Q1033" t="s">
        <v>101</v>
      </c>
      <c r="R1033" t="s">
        <v>8077</v>
      </c>
      <c r="S1033" s="1">
        <v>45547</v>
      </c>
      <c r="T1033" t="s">
        <v>214</v>
      </c>
      <c r="U1033" t="s">
        <v>8078</v>
      </c>
      <c r="V1033" t="s">
        <v>8079</v>
      </c>
      <c r="W1033" t="s">
        <v>1193</v>
      </c>
      <c r="X1033">
        <v>2712</v>
      </c>
      <c r="Y1033">
        <v>7</v>
      </c>
      <c r="Z1033">
        <v>7593.6</v>
      </c>
      <c r="AA1033" t="s">
        <v>8076</v>
      </c>
      <c r="AB1033" t="s">
        <v>8076</v>
      </c>
      <c r="AC1033">
        <v>10</v>
      </c>
      <c r="AE1033" t="s">
        <v>37</v>
      </c>
      <c r="AF1033" t="s">
        <v>37</v>
      </c>
      <c r="AG1033" t="s">
        <v>8076</v>
      </c>
    </row>
    <row r="1034" spans="1:33" x14ac:dyDescent="0.3">
      <c r="A1034" t="s">
        <v>47</v>
      </c>
      <c r="B1034" t="s">
        <v>1483</v>
      </c>
      <c r="C1034" t="s">
        <v>80</v>
      </c>
      <c r="D1034" t="s">
        <v>677</v>
      </c>
      <c r="E1034" t="s">
        <v>441</v>
      </c>
      <c r="F1034" t="s">
        <v>8080</v>
      </c>
      <c r="G1034" t="s">
        <v>96</v>
      </c>
      <c r="H1034" s="1">
        <v>45196</v>
      </c>
      <c r="I1034">
        <v>1000</v>
      </c>
      <c r="J1034" t="s">
        <v>8081</v>
      </c>
      <c r="K1034" t="s">
        <v>625</v>
      </c>
      <c r="L1034" t="s">
        <v>8082</v>
      </c>
      <c r="M1034" t="s">
        <v>8083</v>
      </c>
      <c r="N1034" t="s">
        <v>116</v>
      </c>
      <c r="O1034">
        <v>10</v>
      </c>
      <c r="P1034" t="s">
        <v>40</v>
      </c>
      <c r="Q1034" t="s">
        <v>41</v>
      </c>
      <c r="R1034" t="s">
        <v>8084</v>
      </c>
      <c r="S1034" s="1">
        <v>45347</v>
      </c>
      <c r="T1034" t="s">
        <v>321</v>
      </c>
      <c r="U1034" t="s">
        <v>8085</v>
      </c>
      <c r="V1034" t="s">
        <v>8086</v>
      </c>
      <c r="W1034" t="s">
        <v>1525</v>
      </c>
      <c r="X1034">
        <v>2738</v>
      </c>
      <c r="Y1034">
        <v>5</v>
      </c>
      <c r="Z1034">
        <v>5476</v>
      </c>
      <c r="AA1034" t="s">
        <v>8083</v>
      </c>
      <c r="AB1034" t="s">
        <v>8083</v>
      </c>
      <c r="AC1034">
        <v>10</v>
      </c>
      <c r="AE1034" t="s">
        <v>37</v>
      </c>
      <c r="AF1034" t="s">
        <v>37</v>
      </c>
      <c r="AG1034" t="s">
        <v>8083</v>
      </c>
    </row>
    <row r="1035" spans="1:33" x14ac:dyDescent="0.3">
      <c r="A1035" t="s">
        <v>27</v>
      </c>
      <c r="B1035" t="s">
        <v>79</v>
      </c>
      <c r="C1035" t="s">
        <v>29</v>
      </c>
      <c r="D1035" t="s">
        <v>241</v>
      </c>
      <c r="E1035" t="s">
        <v>66</v>
      </c>
      <c r="F1035" t="s">
        <v>2866</v>
      </c>
      <c r="G1035" t="s">
        <v>33</v>
      </c>
      <c r="H1035" s="1">
        <v>44815</v>
      </c>
      <c r="I1035">
        <v>950</v>
      </c>
      <c r="J1035" t="s">
        <v>8087</v>
      </c>
      <c r="K1035" t="s">
        <v>1862</v>
      </c>
      <c r="L1035" t="s">
        <v>8088</v>
      </c>
      <c r="M1035" t="s">
        <v>8089</v>
      </c>
      <c r="N1035" t="s">
        <v>39</v>
      </c>
      <c r="O1035">
        <v>15</v>
      </c>
      <c r="P1035" t="s">
        <v>40</v>
      </c>
      <c r="Q1035" t="s">
        <v>58</v>
      </c>
      <c r="R1035" t="s">
        <v>8090</v>
      </c>
      <c r="S1035" s="1">
        <v>45379</v>
      </c>
      <c r="T1035" t="s">
        <v>258</v>
      </c>
      <c r="U1035" t="s">
        <v>8091</v>
      </c>
      <c r="V1035" t="s">
        <v>8092</v>
      </c>
      <c r="W1035" t="s">
        <v>8093</v>
      </c>
      <c r="X1035">
        <v>1640</v>
      </c>
      <c r="Y1035">
        <v>5</v>
      </c>
      <c r="Z1035">
        <v>3280</v>
      </c>
      <c r="AA1035" t="s">
        <v>8089</v>
      </c>
      <c r="AB1035" t="s">
        <v>8089</v>
      </c>
      <c r="AC1035">
        <v>10</v>
      </c>
      <c r="AE1035" t="s">
        <v>37</v>
      </c>
      <c r="AF1035" t="s">
        <v>37</v>
      </c>
      <c r="AG1035" t="s">
        <v>8089</v>
      </c>
    </row>
    <row r="1036" spans="1:33" x14ac:dyDescent="0.3">
      <c r="A1036" t="s">
        <v>27</v>
      </c>
      <c r="B1036" t="s">
        <v>500</v>
      </c>
      <c r="C1036" t="s">
        <v>80</v>
      </c>
      <c r="D1036" t="s">
        <v>30</v>
      </c>
      <c r="E1036" t="s">
        <v>632</v>
      </c>
      <c r="F1036" t="s">
        <v>8094</v>
      </c>
      <c r="G1036" t="s">
        <v>33</v>
      </c>
      <c r="H1036" s="1">
        <v>44325</v>
      </c>
      <c r="I1036">
        <v>1200</v>
      </c>
      <c r="J1036" t="s">
        <v>8095</v>
      </c>
      <c r="K1036" t="s">
        <v>340</v>
      </c>
      <c r="L1036" t="s">
        <v>8096</v>
      </c>
      <c r="M1036" t="s">
        <v>8097</v>
      </c>
      <c r="N1036" t="s">
        <v>116</v>
      </c>
      <c r="O1036">
        <v>6</v>
      </c>
      <c r="P1036" t="s">
        <v>40</v>
      </c>
      <c r="Q1036" t="s">
        <v>58</v>
      </c>
      <c r="R1036" t="s">
        <v>8098</v>
      </c>
      <c r="S1036" s="1">
        <v>45336</v>
      </c>
      <c r="T1036" t="s">
        <v>321</v>
      </c>
      <c r="U1036" t="s">
        <v>8099</v>
      </c>
      <c r="V1036" t="s">
        <v>8100</v>
      </c>
      <c r="W1036" t="s">
        <v>2309</v>
      </c>
      <c r="X1036">
        <v>669</v>
      </c>
      <c r="Y1036">
        <v>2</v>
      </c>
      <c r="Z1036">
        <v>535.20000000000005</v>
      </c>
      <c r="AA1036" t="s">
        <v>8097</v>
      </c>
      <c r="AB1036" t="s">
        <v>8097</v>
      </c>
      <c r="AC1036">
        <v>10</v>
      </c>
      <c r="AE1036" t="s">
        <v>37</v>
      </c>
      <c r="AF1036" t="s">
        <v>37</v>
      </c>
      <c r="AG1036" t="s">
        <v>8097</v>
      </c>
    </row>
    <row r="1037" spans="1:33" x14ac:dyDescent="0.3">
      <c r="A1037" t="s">
        <v>121</v>
      </c>
      <c r="B1037" t="s">
        <v>920</v>
      </c>
      <c r="C1037" t="s">
        <v>49</v>
      </c>
      <c r="D1037" t="s">
        <v>219</v>
      </c>
      <c r="E1037" t="s">
        <v>1674</v>
      </c>
      <c r="F1037" t="s">
        <v>8101</v>
      </c>
      <c r="G1037" t="s">
        <v>96</v>
      </c>
      <c r="H1037" s="1">
        <v>45182</v>
      </c>
      <c r="I1037">
        <v>950</v>
      </c>
      <c r="J1037" t="s">
        <v>8102</v>
      </c>
      <c r="K1037" t="s">
        <v>787</v>
      </c>
      <c r="L1037" t="s">
        <v>8103</v>
      </c>
      <c r="M1037" t="s">
        <v>8104</v>
      </c>
      <c r="N1037" t="s">
        <v>116</v>
      </c>
      <c r="O1037">
        <v>18</v>
      </c>
      <c r="P1037" t="s">
        <v>40</v>
      </c>
      <c r="Q1037" t="s">
        <v>74</v>
      </c>
      <c r="R1037" t="s">
        <v>8105</v>
      </c>
      <c r="S1037" s="1">
        <v>45403</v>
      </c>
      <c r="T1037" t="s">
        <v>60</v>
      </c>
      <c r="U1037" t="s">
        <v>8106</v>
      </c>
      <c r="V1037" t="s">
        <v>8107</v>
      </c>
      <c r="W1037" t="s">
        <v>8108</v>
      </c>
      <c r="X1037">
        <v>1027</v>
      </c>
      <c r="Y1037">
        <v>2</v>
      </c>
      <c r="Z1037">
        <v>821.6</v>
      </c>
      <c r="AA1037" t="s">
        <v>8104</v>
      </c>
      <c r="AB1037" t="s">
        <v>8104</v>
      </c>
      <c r="AC1037">
        <v>10</v>
      </c>
      <c r="AD1037" t="s">
        <v>87</v>
      </c>
      <c r="AF1037" t="s">
        <v>87</v>
      </c>
      <c r="AG1037" t="s">
        <v>8104</v>
      </c>
    </row>
    <row r="1038" spans="1:33" x14ac:dyDescent="0.3">
      <c r="A1038" t="s">
        <v>336</v>
      </c>
      <c r="B1038" t="s">
        <v>48</v>
      </c>
      <c r="C1038" t="s">
        <v>49</v>
      </c>
      <c r="D1038" t="s">
        <v>241</v>
      </c>
      <c r="E1038" t="s">
        <v>1908</v>
      </c>
      <c r="F1038" t="s">
        <v>8109</v>
      </c>
      <c r="G1038" t="s">
        <v>96</v>
      </c>
      <c r="H1038" s="1">
        <v>44240</v>
      </c>
      <c r="I1038">
        <v>800</v>
      </c>
      <c r="J1038" t="s">
        <v>8110</v>
      </c>
      <c r="K1038" t="s">
        <v>361</v>
      </c>
      <c r="L1038" t="s">
        <v>8111</v>
      </c>
      <c r="M1038" t="s">
        <v>8112</v>
      </c>
      <c r="N1038" t="s">
        <v>72</v>
      </c>
      <c r="O1038">
        <v>16</v>
      </c>
      <c r="P1038" t="s">
        <v>40</v>
      </c>
      <c r="Q1038" t="s">
        <v>41</v>
      </c>
      <c r="R1038" t="s">
        <v>8113</v>
      </c>
      <c r="S1038" s="1">
        <v>45602</v>
      </c>
      <c r="T1038" t="s">
        <v>165</v>
      </c>
      <c r="U1038" t="s">
        <v>8114</v>
      </c>
      <c r="V1038" t="s">
        <v>8115</v>
      </c>
      <c r="W1038" t="s">
        <v>3394</v>
      </c>
      <c r="X1038">
        <v>2041</v>
      </c>
      <c r="Y1038">
        <v>7</v>
      </c>
      <c r="Z1038">
        <v>5714.8</v>
      </c>
      <c r="AA1038" t="s">
        <v>8112</v>
      </c>
      <c r="AB1038" t="s">
        <v>8112</v>
      </c>
      <c r="AC1038">
        <v>10</v>
      </c>
      <c r="AE1038" t="s">
        <v>37</v>
      </c>
      <c r="AF1038" t="s">
        <v>37</v>
      </c>
      <c r="AG1038" t="s">
        <v>8112</v>
      </c>
    </row>
    <row r="1039" spans="1:33" x14ac:dyDescent="0.3">
      <c r="A1039" t="s">
        <v>336</v>
      </c>
      <c r="B1039" t="s">
        <v>946</v>
      </c>
      <c r="C1039" t="s">
        <v>80</v>
      </c>
      <c r="D1039" t="s">
        <v>206</v>
      </c>
      <c r="E1039" t="s">
        <v>471</v>
      </c>
      <c r="F1039" t="s">
        <v>8116</v>
      </c>
      <c r="G1039" t="s">
        <v>96</v>
      </c>
      <c r="H1039" s="1">
        <v>44801</v>
      </c>
      <c r="I1039">
        <v>1300</v>
      </c>
      <c r="J1039" t="s">
        <v>8117</v>
      </c>
      <c r="K1039" t="s">
        <v>706</v>
      </c>
      <c r="L1039" t="s">
        <v>8118</v>
      </c>
      <c r="M1039" t="s">
        <v>8119</v>
      </c>
      <c r="N1039" t="s">
        <v>39</v>
      </c>
      <c r="O1039">
        <v>6</v>
      </c>
      <c r="P1039" t="s">
        <v>73</v>
      </c>
      <c r="Q1039" t="s">
        <v>41</v>
      </c>
      <c r="R1039" t="s">
        <v>8120</v>
      </c>
      <c r="S1039" s="1">
        <v>45473</v>
      </c>
      <c r="T1039" t="s">
        <v>43</v>
      </c>
      <c r="U1039" t="s">
        <v>8121</v>
      </c>
      <c r="V1039" t="s">
        <v>8122</v>
      </c>
      <c r="W1039" t="s">
        <v>3050</v>
      </c>
      <c r="X1039">
        <v>912</v>
      </c>
      <c r="Y1039">
        <v>4</v>
      </c>
      <c r="Z1039">
        <v>1459.2</v>
      </c>
      <c r="AA1039" t="s">
        <v>8119</v>
      </c>
      <c r="AB1039" t="s">
        <v>8119</v>
      </c>
      <c r="AC1039">
        <v>10</v>
      </c>
      <c r="AE1039" t="s">
        <v>37</v>
      </c>
      <c r="AF1039" t="s">
        <v>37</v>
      </c>
      <c r="AG1039" t="s">
        <v>8119</v>
      </c>
    </row>
    <row r="1040" spans="1:33" x14ac:dyDescent="0.3">
      <c r="A1040" t="s">
        <v>181</v>
      </c>
      <c r="B1040" t="s">
        <v>145</v>
      </c>
      <c r="C1040" t="s">
        <v>29</v>
      </c>
      <c r="D1040" t="s">
        <v>146</v>
      </c>
      <c r="E1040" t="s">
        <v>1177</v>
      </c>
      <c r="F1040" t="s">
        <v>8123</v>
      </c>
      <c r="G1040" t="s">
        <v>96</v>
      </c>
      <c r="H1040" s="1">
        <v>44074</v>
      </c>
      <c r="I1040">
        <v>1000</v>
      </c>
      <c r="J1040" t="s">
        <v>8124</v>
      </c>
      <c r="K1040" t="s">
        <v>266</v>
      </c>
      <c r="L1040" t="s">
        <v>8125</v>
      </c>
      <c r="M1040" t="s">
        <v>8126</v>
      </c>
      <c r="N1040" t="s">
        <v>39</v>
      </c>
      <c r="O1040">
        <v>14</v>
      </c>
      <c r="P1040" t="s">
        <v>73</v>
      </c>
      <c r="Q1040" t="s">
        <v>58</v>
      </c>
      <c r="R1040" t="s">
        <v>8127</v>
      </c>
      <c r="S1040" s="1">
        <v>45386</v>
      </c>
      <c r="T1040" t="s">
        <v>60</v>
      </c>
      <c r="U1040" t="s">
        <v>8128</v>
      </c>
      <c r="V1040" t="s">
        <v>8129</v>
      </c>
      <c r="W1040" t="s">
        <v>4939</v>
      </c>
      <c r="X1040">
        <v>924</v>
      </c>
      <c r="Y1040">
        <v>7</v>
      </c>
      <c r="Z1040">
        <v>2587.2000000000003</v>
      </c>
      <c r="AA1040" t="s">
        <v>8126</v>
      </c>
      <c r="AB1040" t="s">
        <v>8126</v>
      </c>
      <c r="AC1040">
        <v>10</v>
      </c>
      <c r="AD1040" t="s">
        <v>87</v>
      </c>
      <c r="AF1040" t="s">
        <v>87</v>
      </c>
      <c r="AG1040" t="s">
        <v>8126</v>
      </c>
    </row>
    <row r="1041" spans="1:33" x14ac:dyDescent="0.3">
      <c r="A1041" t="s">
        <v>181</v>
      </c>
      <c r="B1041" t="s">
        <v>1118</v>
      </c>
      <c r="C1041" t="s">
        <v>80</v>
      </c>
      <c r="D1041" t="s">
        <v>146</v>
      </c>
      <c r="E1041" t="s">
        <v>304</v>
      </c>
      <c r="F1041" t="s">
        <v>8130</v>
      </c>
      <c r="G1041" t="s">
        <v>33</v>
      </c>
      <c r="H1041" s="1">
        <v>44654</v>
      </c>
      <c r="I1041">
        <v>950</v>
      </c>
      <c r="J1041" t="s">
        <v>8131</v>
      </c>
      <c r="K1041" t="s">
        <v>161</v>
      </c>
      <c r="L1041" t="s">
        <v>8132</v>
      </c>
      <c r="M1041" t="s">
        <v>8133</v>
      </c>
      <c r="N1041" t="s">
        <v>116</v>
      </c>
      <c r="O1041">
        <v>7</v>
      </c>
      <c r="P1041" t="s">
        <v>73</v>
      </c>
      <c r="Q1041" t="s">
        <v>41</v>
      </c>
      <c r="R1041" t="s">
        <v>8134</v>
      </c>
      <c r="S1041" s="1">
        <v>45312</v>
      </c>
      <c r="T1041" t="s">
        <v>141</v>
      </c>
      <c r="U1041" t="s">
        <v>8135</v>
      </c>
      <c r="V1041" t="s">
        <v>8136</v>
      </c>
      <c r="W1041" t="s">
        <v>292</v>
      </c>
      <c r="X1041">
        <v>2448</v>
      </c>
      <c r="Y1041">
        <v>5</v>
      </c>
      <c r="Z1041">
        <v>4896</v>
      </c>
      <c r="AA1041" t="s">
        <v>8133</v>
      </c>
      <c r="AB1041" t="s">
        <v>8133</v>
      </c>
      <c r="AC1041">
        <v>10</v>
      </c>
      <c r="AE1041" t="s">
        <v>37</v>
      </c>
      <c r="AF1041" t="s">
        <v>37</v>
      </c>
      <c r="AG1041" t="s">
        <v>8133</v>
      </c>
    </row>
    <row r="1042" spans="1:33" x14ac:dyDescent="0.3">
      <c r="A1042" t="s">
        <v>181</v>
      </c>
      <c r="B1042" t="s">
        <v>293</v>
      </c>
      <c r="C1042" t="s">
        <v>49</v>
      </c>
      <c r="D1042" t="s">
        <v>677</v>
      </c>
      <c r="E1042" t="s">
        <v>1917</v>
      </c>
      <c r="F1042" t="s">
        <v>8137</v>
      </c>
      <c r="G1042" t="s">
        <v>96</v>
      </c>
      <c r="H1042" s="1">
        <v>44346</v>
      </c>
      <c r="I1042">
        <v>1000</v>
      </c>
      <c r="J1042" t="s">
        <v>8138</v>
      </c>
      <c r="K1042" t="s">
        <v>85</v>
      </c>
      <c r="L1042" t="s">
        <v>8139</v>
      </c>
      <c r="M1042" t="s">
        <v>8140</v>
      </c>
      <c r="N1042" t="s">
        <v>39</v>
      </c>
      <c r="O1042">
        <v>3</v>
      </c>
      <c r="P1042" t="s">
        <v>73</v>
      </c>
      <c r="Q1042" t="s">
        <v>74</v>
      </c>
      <c r="R1042" t="s">
        <v>8141</v>
      </c>
      <c r="S1042" s="1">
        <v>45370</v>
      </c>
      <c r="T1042" t="s">
        <v>258</v>
      </c>
      <c r="U1042" t="s">
        <v>8142</v>
      </c>
      <c r="V1042" t="s">
        <v>8143</v>
      </c>
      <c r="W1042" t="s">
        <v>1802</v>
      </c>
      <c r="X1042">
        <v>1568</v>
      </c>
      <c r="Y1042">
        <v>2</v>
      </c>
      <c r="Z1042">
        <v>1254.4000000000001</v>
      </c>
      <c r="AA1042" t="s">
        <v>8140</v>
      </c>
      <c r="AB1042" t="s">
        <v>8140</v>
      </c>
      <c r="AC1042">
        <v>10</v>
      </c>
      <c r="AE1042" t="s">
        <v>37</v>
      </c>
      <c r="AF1042" t="s">
        <v>37</v>
      </c>
      <c r="AG1042" t="s">
        <v>8140</v>
      </c>
    </row>
    <row r="1043" spans="1:33" x14ac:dyDescent="0.3">
      <c r="A1043" t="s">
        <v>27</v>
      </c>
      <c r="B1043" t="s">
        <v>510</v>
      </c>
      <c r="C1043" t="s">
        <v>29</v>
      </c>
      <c r="D1043" t="s">
        <v>241</v>
      </c>
      <c r="E1043" t="s">
        <v>850</v>
      </c>
      <c r="F1043" t="s">
        <v>8144</v>
      </c>
      <c r="G1043" t="s">
        <v>33</v>
      </c>
      <c r="H1043" s="1">
        <v>44001</v>
      </c>
      <c r="I1043">
        <v>1400</v>
      </c>
      <c r="J1043" t="s">
        <v>8145</v>
      </c>
      <c r="K1043" t="s">
        <v>670</v>
      </c>
      <c r="L1043" t="s">
        <v>8146</v>
      </c>
      <c r="M1043" t="s">
        <v>8147</v>
      </c>
      <c r="N1043" t="s">
        <v>72</v>
      </c>
      <c r="O1043">
        <v>10</v>
      </c>
      <c r="P1043" t="s">
        <v>73</v>
      </c>
      <c r="Q1043" t="s">
        <v>41</v>
      </c>
      <c r="R1043" t="s">
        <v>8148</v>
      </c>
      <c r="S1043" s="1">
        <v>45404</v>
      </c>
      <c r="T1043" t="s">
        <v>60</v>
      </c>
      <c r="U1043" t="s">
        <v>8149</v>
      </c>
      <c r="V1043" t="s">
        <v>8150</v>
      </c>
      <c r="W1043" t="s">
        <v>3356</v>
      </c>
      <c r="X1043">
        <v>1879</v>
      </c>
      <c r="Y1043">
        <v>7</v>
      </c>
      <c r="Z1043">
        <v>5261.2000000000007</v>
      </c>
      <c r="AA1043" t="s">
        <v>8147</v>
      </c>
      <c r="AB1043" t="s">
        <v>8147</v>
      </c>
      <c r="AC1043">
        <v>10</v>
      </c>
      <c r="AE1043" t="s">
        <v>37</v>
      </c>
      <c r="AF1043" t="s">
        <v>37</v>
      </c>
      <c r="AG1043" t="s">
        <v>8147</v>
      </c>
    </row>
    <row r="1044" spans="1:33" x14ac:dyDescent="0.3">
      <c r="A1044" t="s">
        <v>133</v>
      </c>
      <c r="B1044" t="s">
        <v>1023</v>
      </c>
      <c r="C1044" t="s">
        <v>49</v>
      </c>
      <c r="D1044" t="s">
        <v>65</v>
      </c>
      <c r="E1044" t="s">
        <v>1543</v>
      </c>
      <c r="F1044" t="s">
        <v>8151</v>
      </c>
      <c r="G1044" t="s">
        <v>33</v>
      </c>
      <c r="H1044" s="1">
        <v>45602</v>
      </c>
      <c r="I1044">
        <v>950</v>
      </c>
      <c r="J1044" t="s">
        <v>8152</v>
      </c>
      <c r="K1044" t="s">
        <v>307</v>
      </c>
      <c r="L1044" t="s">
        <v>8153</v>
      </c>
      <c r="M1044" t="s">
        <v>8154</v>
      </c>
      <c r="N1044" t="s">
        <v>72</v>
      </c>
      <c r="O1044">
        <v>20</v>
      </c>
      <c r="P1044" t="s">
        <v>40</v>
      </c>
      <c r="Q1044" t="s">
        <v>74</v>
      </c>
      <c r="R1044" t="s">
        <v>8155</v>
      </c>
      <c r="S1044" s="1">
        <v>45481</v>
      </c>
      <c r="T1044" t="s">
        <v>103</v>
      </c>
      <c r="U1044" t="s">
        <v>8156</v>
      </c>
      <c r="V1044" t="s">
        <v>8157</v>
      </c>
      <c r="W1044" t="s">
        <v>767</v>
      </c>
      <c r="X1044">
        <v>1210</v>
      </c>
      <c r="Y1044">
        <v>6</v>
      </c>
      <c r="Z1044">
        <v>2904</v>
      </c>
      <c r="AA1044" t="s">
        <v>8154</v>
      </c>
      <c r="AB1044" t="s">
        <v>8154</v>
      </c>
      <c r="AC1044">
        <v>10</v>
      </c>
      <c r="AD1044" t="s">
        <v>87</v>
      </c>
      <c r="AF1044" t="s">
        <v>87</v>
      </c>
      <c r="AG1044" t="s">
        <v>8154</v>
      </c>
    </row>
    <row r="1045" spans="1:33" x14ac:dyDescent="0.3">
      <c r="A1045" t="s">
        <v>133</v>
      </c>
      <c r="B1045" t="s">
        <v>1118</v>
      </c>
      <c r="C1045" t="s">
        <v>80</v>
      </c>
      <c r="D1045" t="s">
        <v>206</v>
      </c>
      <c r="E1045" t="s">
        <v>511</v>
      </c>
      <c r="F1045" t="s">
        <v>8158</v>
      </c>
      <c r="G1045" t="s">
        <v>96</v>
      </c>
      <c r="H1045" s="1">
        <v>44209</v>
      </c>
      <c r="I1045">
        <v>1200</v>
      </c>
      <c r="J1045" t="s">
        <v>8159</v>
      </c>
      <c r="K1045" t="s">
        <v>1796</v>
      </c>
      <c r="L1045" t="s">
        <v>8160</v>
      </c>
      <c r="M1045" t="s">
        <v>8161</v>
      </c>
      <c r="N1045" t="s">
        <v>39</v>
      </c>
      <c r="O1045">
        <v>11</v>
      </c>
      <c r="P1045" t="s">
        <v>40</v>
      </c>
      <c r="Q1045" t="s">
        <v>74</v>
      </c>
      <c r="R1045" t="s">
        <v>8162</v>
      </c>
      <c r="S1045" s="1">
        <v>45417</v>
      </c>
      <c r="T1045" t="s">
        <v>129</v>
      </c>
      <c r="U1045" t="s">
        <v>8163</v>
      </c>
      <c r="V1045" t="s">
        <v>8164</v>
      </c>
      <c r="W1045" t="s">
        <v>4579</v>
      </c>
      <c r="X1045">
        <v>2394</v>
      </c>
      <c r="Y1045">
        <v>3</v>
      </c>
      <c r="Z1045">
        <v>2872.8</v>
      </c>
      <c r="AA1045" t="s">
        <v>8161</v>
      </c>
      <c r="AB1045" t="s">
        <v>8161</v>
      </c>
      <c r="AC1045">
        <v>10</v>
      </c>
      <c r="AD1045" t="s">
        <v>87</v>
      </c>
      <c r="AF1045" t="s">
        <v>87</v>
      </c>
      <c r="AG1045" t="s">
        <v>8161</v>
      </c>
    </row>
    <row r="1046" spans="1:33" x14ac:dyDescent="0.3">
      <c r="A1046" t="s">
        <v>121</v>
      </c>
      <c r="B1046" t="s">
        <v>1023</v>
      </c>
      <c r="C1046" t="s">
        <v>29</v>
      </c>
      <c r="D1046" t="s">
        <v>146</v>
      </c>
      <c r="E1046" t="s">
        <v>996</v>
      </c>
      <c r="F1046" t="s">
        <v>8165</v>
      </c>
      <c r="G1046" t="s">
        <v>96</v>
      </c>
      <c r="H1046" s="1">
        <v>44871</v>
      </c>
      <c r="I1046">
        <v>1100</v>
      </c>
      <c r="J1046" t="s">
        <v>8166</v>
      </c>
      <c r="K1046" t="s">
        <v>960</v>
      </c>
      <c r="L1046" t="s">
        <v>8167</v>
      </c>
      <c r="M1046" t="s">
        <v>8168</v>
      </c>
      <c r="N1046" t="s">
        <v>116</v>
      </c>
      <c r="O1046">
        <v>5</v>
      </c>
      <c r="P1046" t="s">
        <v>40</v>
      </c>
      <c r="Q1046" t="s">
        <v>41</v>
      </c>
      <c r="R1046" t="s">
        <v>8169</v>
      </c>
      <c r="S1046" s="1">
        <v>45383</v>
      </c>
      <c r="T1046" t="s">
        <v>60</v>
      </c>
      <c r="U1046" t="s">
        <v>8170</v>
      </c>
      <c r="V1046" t="s">
        <v>8171</v>
      </c>
      <c r="W1046" t="s">
        <v>8172</v>
      </c>
      <c r="X1046">
        <v>1961</v>
      </c>
      <c r="Y1046">
        <v>4</v>
      </c>
      <c r="Z1046">
        <v>3137.6000000000004</v>
      </c>
      <c r="AA1046" t="s">
        <v>8168</v>
      </c>
      <c r="AB1046" t="s">
        <v>8168</v>
      </c>
      <c r="AC1046">
        <v>10</v>
      </c>
      <c r="AD1046" t="s">
        <v>87</v>
      </c>
      <c r="AF1046" t="s">
        <v>87</v>
      </c>
      <c r="AG1046" t="s">
        <v>8168</v>
      </c>
    </row>
    <row r="1047" spans="1:33" x14ac:dyDescent="0.3">
      <c r="A1047" t="s">
        <v>27</v>
      </c>
      <c r="B1047" t="s">
        <v>240</v>
      </c>
      <c r="C1047" t="s">
        <v>49</v>
      </c>
      <c r="D1047" t="s">
        <v>241</v>
      </c>
      <c r="E1047" t="s">
        <v>1365</v>
      </c>
      <c r="F1047" t="s">
        <v>8173</v>
      </c>
      <c r="G1047" t="s">
        <v>96</v>
      </c>
      <c r="H1047" s="1">
        <v>45155</v>
      </c>
      <c r="I1047">
        <v>800</v>
      </c>
      <c r="J1047" t="s">
        <v>8174</v>
      </c>
      <c r="K1047" t="s">
        <v>524</v>
      </c>
      <c r="L1047" t="s">
        <v>8175</v>
      </c>
      <c r="M1047" t="s">
        <v>8176</v>
      </c>
      <c r="N1047" t="s">
        <v>72</v>
      </c>
      <c r="O1047">
        <v>5</v>
      </c>
      <c r="P1047" t="s">
        <v>40</v>
      </c>
      <c r="Q1047" t="s">
        <v>101</v>
      </c>
      <c r="R1047" t="s">
        <v>8177</v>
      </c>
      <c r="S1047" s="1">
        <v>45617</v>
      </c>
      <c r="T1047" t="s">
        <v>165</v>
      </c>
      <c r="U1047" t="s">
        <v>8178</v>
      </c>
      <c r="V1047" t="s">
        <v>8179</v>
      </c>
      <c r="W1047" t="s">
        <v>793</v>
      </c>
      <c r="X1047">
        <v>2815</v>
      </c>
      <c r="Y1047">
        <v>1</v>
      </c>
      <c r="Z1047">
        <v>1126</v>
      </c>
      <c r="AA1047" t="s">
        <v>8176</v>
      </c>
      <c r="AB1047" t="s">
        <v>8176</v>
      </c>
      <c r="AC1047">
        <v>10</v>
      </c>
      <c r="AD1047" t="s">
        <v>87</v>
      </c>
      <c r="AF1047" t="s">
        <v>87</v>
      </c>
      <c r="AG1047" t="s">
        <v>8176</v>
      </c>
    </row>
    <row r="1048" spans="1:33" x14ac:dyDescent="0.3">
      <c r="A1048" t="s">
        <v>93</v>
      </c>
      <c r="B1048" t="s">
        <v>985</v>
      </c>
      <c r="C1048" t="s">
        <v>29</v>
      </c>
      <c r="D1048" t="s">
        <v>65</v>
      </c>
      <c r="E1048" t="s">
        <v>996</v>
      </c>
      <c r="F1048" t="s">
        <v>8180</v>
      </c>
      <c r="G1048" t="s">
        <v>96</v>
      </c>
      <c r="H1048" s="1">
        <v>45064</v>
      </c>
      <c r="I1048">
        <v>950</v>
      </c>
      <c r="J1048" t="s">
        <v>8181</v>
      </c>
      <c r="K1048" t="s">
        <v>1368</v>
      </c>
      <c r="L1048" t="s">
        <v>8182</v>
      </c>
      <c r="M1048" t="s">
        <v>8183</v>
      </c>
      <c r="N1048" t="s">
        <v>39</v>
      </c>
      <c r="O1048">
        <v>20</v>
      </c>
      <c r="P1048" t="s">
        <v>40</v>
      </c>
      <c r="Q1048" t="s">
        <v>101</v>
      </c>
      <c r="R1048" t="s">
        <v>8184</v>
      </c>
      <c r="S1048" s="1">
        <v>45337</v>
      </c>
      <c r="T1048" t="s">
        <v>321</v>
      </c>
      <c r="U1048" t="s">
        <v>8185</v>
      </c>
      <c r="V1048" t="s">
        <v>8186</v>
      </c>
      <c r="W1048" t="s">
        <v>3239</v>
      </c>
      <c r="X1048">
        <v>930</v>
      </c>
      <c r="Y1048">
        <v>1</v>
      </c>
      <c r="Z1048">
        <v>372</v>
      </c>
      <c r="AA1048" t="s">
        <v>8183</v>
      </c>
      <c r="AB1048" t="s">
        <v>8183</v>
      </c>
      <c r="AC1048">
        <v>10</v>
      </c>
      <c r="AE1048" t="s">
        <v>37</v>
      </c>
      <c r="AF1048" t="s">
        <v>37</v>
      </c>
      <c r="AG1048" t="s">
        <v>8183</v>
      </c>
    </row>
    <row r="1049" spans="1:33" x14ac:dyDescent="0.3">
      <c r="A1049" t="s">
        <v>27</v>
      </c>
      <c r="B1049" t="s">
        <v>218</v>
      </c>
      <c r="C1049" t="s">
        <v>29</v>
      </c>
      <c r="D1049" t="s">
        <v>81</v>
      </c>
      <c r="E1049" t="s">
        <v>1415</v>
      </c>
      <c r="F1049" t="s">
        <v>2810</v>
      </c>
      <c r="G1049" t="s">
        <v>96</v>
      </c>
      <c r="H1049" s="1">
        <v>44551</v>
      </c>
      <c r="I1049">
        <v>1000</v>
      </c>
      <c r="J1049" t="s">
        <v>8187</v>
      </c>
      <c r="K1049" t="s">
        <v>113</v>
      </c>
      <c r="L1049" t="s">
        <v>8188</v>
      </c>
      <c r="M1049" t="s">
        <v>8189</v>
      </c>
      <c r="N1049" t="s">
        <v>57</v>
      </c>
      <c r="O1049">
        <v>7</v>
      </c>
      <c r="P1049" t="s">
        <v>40</v>
      </c>
      <c r="Q1049" t="s">
        <v>41</v>
      </c>
      <c r="R1049" t="s">
        <v>8190</v>
      </c>
      <c r="S1049" s="1">
        <v>45337</v>
      </c>
      <c r="T1049" t="s">
        <v>321</v>
      </c>
      <c r="U1049" t="s">
        <v>8191</v>
      </c>
      <c r="V1049" t="s">
        <v>8192</v>
      </c>
      <c r="W1049" t="s">
        <v>168</v>
      </c>
      <c r="X1049">
        <v>930</v>
      </c>
      <c r="Y1049">
        <v>4</v>
      </c>
      <c r="Z1049">
        <v>1488</v>
      </c>
      <c r="AA1049" t="s">
        <v>8189</v>
      </c>
      <c r="AB1049" t="s">
        <v>8189</v>
      </c>
      <c r="AC1049">
        <v>10</v>
      </c>
      <c r="AD1049" t="s">
        <v>87</v>
      </c>
      <c r="AF1049" t="s">
        <v>87</v>
      </c>
      <c r="AG1049" t="s">
        <v>8189</v>
      </c>
    </row>
    <row r="1050" spans="1:33" x14ac:dyDescent="0.3">
      <c r="A1050" t="s">
        <v>121</v>
      </c>
      <c r="B1050" t="s">
        <v>347</v>
      </c>
      <c r="C1050" t="s">
        <v>49</v>
      </c>
      <c r="D1050" t="s">
        <v>30</v>
      </c>
      <c r="E1050" t="s">
        <v>170</v>
      </c>
      <c r="F1050" t="s">
        <v>8193</v>
      </c>
      <c r="G1050" t="s">
        <v>96</v>
      </c>
      <c r="H1050" s="1">
        <v>43851</v>
      </c>
      <c r="I1050">
        <v>1000</v>
      </c>
      <c r="J1050" t="s">
        <v>8194</v>
      </c>
      <c r="K1050" t="s">
        <v>161</v>
      </c>
      <c r="L1050" t="s">
        <v>8195</v>
      </c>
      <c r="M1050" t="s">
        <v>8196</v>
      </c>
      <c r="N1050" t="s">
        <v>116</v>
      </c>
      <c r="O1050">
        <v>19</v>
      </c>
      <c r="P1050" t="s">
        <v>40</v>
      </c>
      <c r="Q1050" t="s">
        <v>41</v>
      </c>
      <c r="R1050" t="s">
        <v>8197</v>
      </c>
      <c r="S1050" s="1">
        <v>45462</v>
      </c>
      <c r="T1050" t="s">
        <v>43</v>
      </c>
      <c r="U1050" t="s">
        <v>8198</v>
      </c>
      <c r="V1050" t="s">
        <v>8199</v>
      </c>
      <c r="W1050" t="s">
        <v>7018</v>
      </c>
      <c r="X1050">
        <v>1068</v>
      </c>
      <c r="Y1050">
        <v>6</v>
      </c>
      <c r="Z1050">
        <v>2563.2000000000003</v>
      </c>
      <c r="AA1050" t="s">
        <v>8196</v>
      </c>
      <c r="AB1050" t="s">
        <v>8196</v>
      </c>
      <c r="AC1050">
        <v>10</v>
      </c>
      <c r="AD1050" t="s">
        <v>87</v>
      </c>
      <c r="AF1050" t="s">
        <v>87</v>
      </c>
      <c r="AG1050" t="s">
        <v>8196</v>
      </c>
    </row>
    <row r="1051" spans="1:33" x14ac:dyDescent="0.3">
      <c r="A1051" t="s">
        <v>47</v>
      </c>
      <c r="B1051" t="s">
        <v>193</v>
      </c>
      <c r="C1051" t="s">
        <v>29</v>
      </c>
      <c r="D1051" t="s">
        <v>109</v>
      </c>
      <c r="E1051" t="s">
        <v>596</v>
      </c>
      <c r="F1051" t="s">
        <v>8200</v>
      </c>
      <c r="G1051" t="s">
        <v>96</v>
      </c>
      <c r="H1051" s="1">
        <v>45544</v>
      </c>
      <c r="I1051">
        <v>1100</v>
      </c>
      <c r="J1051" t="s">
        <v>8201</v>
      </c>
      <c r="K1051" t="s">
        <v>54</v>
      </c>
      <c r="L1051" t="s">
        <v>8202</v>
      </c>
      <c r="M1051" t="s">
        <v>8203</v>
      </c>
      <c r="N1051" t="s">
        <v>57</v>
      </c>
      <c r="O1051">
        <v>19</v>
      </c>
      <c r="P1051" t="s">
        <v>40</v>
      </c>
      <c r="Q1051" t="s">
        <v>41</v>
      </c>
      <c r="R1051" t="s">
        <v>8204</v>
      </c>
      <c r="S1051" s="1">
        <v>45350</v>
      </c>
      <c r="T1051" t="s">
        <v>321</v>
      </c>
      <c r="U1051" t="s">
        <v>8205</v>
      </c>
      <c r="V1051" t="s">
        <v>8206</v>
      </c>
      <c r="W1051" t="s">
        <v>1449</v>
      </c>
      <c r="X1051">
        <v>2520</v>
      </c>
      <c r="Y1051">
        <v>4</v>
      </c>
      <c r="Z1051">
        <v>4032</v>
      </c>
      <c r="AA1051" t="s">
        <v>8203</v>
      </c>
      <c r="AB1051" t="s">
        <v>8203</v>
      </c>
      <c r="AC1051">
        <v>10</v>
      </c>
      <c r="AD1051" t="s">
        <v>87</v>
      </c>
      <c r="AF1051" t="s">
        <v>87</v>
      </c>
      <c r="AG1051" t="s">
        <v>8203</v>
      </c>
    </row>
    <row r="1052" spans="1:33" x14ac:dyDescent="0.3">
      <c r="A1052" t="s">
        <v>93</v>
      </c>
      <c r="B1052" t="s">
        <v>803</v>
      </c>
      <c r="C1052" t="s">
        <v>49</v>
      </c>
      <c r="D1052" t="s">
        <v>677</v>
      </c>
      <c r="E1052" t="s">
        <v>1693</v>
      </c>
      <c r="F1052" t="s">
        <v>8207</v>
      </c>
      <c r="G1052" t="s">
        <v>96</v>
      </c>
      <c r="H1052" s="1">
        <v>44845</v>
      </c>
      <c r="I1052">
        <v>950</v>
      </c>
      <c r="J1052" t="s">
        <v>8208</v>
      </c>
      <c r="K1052" t="s">
        <v>861</v>
      </c>
      <c r="L1052" t="s">
        <v>8209</v>
      </c>
      <c r="M1052" t="s">
        <v>8210</v>
      </c>
      <c r="N1052" t="s">
        <v>57</v>
      </c>
      <c r="O1052">
        <v>8</v>
      </c>
      <c r="P1052" t="s">
        <v>73</v>
      </c>
      <c r="Q1052" t="s">
        <v>74</v>
      </c>
      <c r="R1052" t="s">
        <v>8211</v>
      </c>
      <c r="S1052" s="1">
        <v>45464</v>
      </c>
      <c r="T1052" t="s">
        <v>43</v>
      </c>
      <c r="U1052" t="s">
        <v>8212</v>
      </c>
      <c r="V1052" t="s">
        <v>8213</v>
      </c>
      <c r="W1052" t="s">
        <v>4833</v>
      </c>
      <c r="X1052">
        <v>1035</v>
      </c>
      <c r="Y1052">
        <v>2</v>
      </c>
      <c r="Z1052">
        <v>828</v>
      </c>
      <c r="AA1052" t="s">
        <v>8210</v>
      </c>
      <c r="AB1052" t="s">
        <v>8210</v>
      </c>
      <c r="AC1052">
        <v>10</v>
      </c>
      <c r="AD1052" t="s">
        <v>87</v>
      </c>
      <c r="AF1052" t="s">
        <v>87</v>
      </c>
      <c r="AG1052" t="s">
        <v>8210</v>
      </c>
    </row>
    <row r="1053" spans="1:33" x14ac:dyDescent="0.3">
      <c r="A1053" t="s">
        <v>47</v>
      </c>
      <c r="B1053" t="s">
        <v>470</v>
      </c>
      <c r="C1053" t="s">
        <v>80</v>
      </c>
      <c r="D1053" t="s">
        <v>65</v>
      </c>
      <c r="E1053" t="s">
        <v>740</v>
      </c>
      <c r="F1053" t="s">
        <v>8214</v>
      </c>
      <c r="G1053" t="s">
        <v>33</v>
      </c>
      <c r="H1053" s="1">
        <v>44466</v>
      </c>
      <c r="I1053">
        <v>800</v>
      </c>
      <c r="J1053" t="s">
        <v>8215</v>
      </c>
      <c r="K1053" t="s">
        <v>3086</v>
      </c>
      <c r="L1053" t="s">
        <v>8216</v>
      </c>
      <c r="M1053" t="s">
        <v>8217</v>
      </c>
      <c r="N1053" t="s">
        <v>116</v>
      </c>
      <c r="O1053">
        <v>17</v>
      </c>
      <c r="P1053" t="s">
        <v>73</v>
      </c>
      <c r="Q1053" t="s">
        <v>41</v>
      </c>
      <c r="R1053" t="s">
        <v>8218</v>
      </c>
      <c r="S1053" s="1">
        <v>45418</v>
      </c>
      <c r="T1053" t="s">
        <v>129</v>
      </c>
      <c r="U1053" t="s">
        <v>8219</v>
      </c>
      <c r="V1053" t="s">
        <v>8220</v>
      </c>
      <c r="W1053" t="s">
        <v>3201</v>
      </c>
      <c r="X1053">
        <v>2083</v>
      </c>
      <c r="Y1053">
        <v>2</v>
      </c>
      <c r="Z1053">
        <v>1666.4</v>
      </c>
      <c r="AA1053" t="s">
        <v>8217</v>
      </c>
      <c r="AB1053" t="s">
        <v>8217</v>
      </c>
      <c r="AC1053">
        <v>10</v>
      </c>
      <c r="AE1053" t="s">
        <v>37</v>
      </c>
      <c r="AF1053" t="s">
        <v>37</v>
      </c>
      <c r="AG1053" t="s">
        <v>8217</v>
      </c>
    </row>
    <row r="1054" spans="1:33" x14ac:dyDescent="0.3">
      <c r="A1054" t="s">
        <v>181</v>
      </c>
      <c r="B1054" t="s">
        <v>731</v>
      </c>
      <c r="C1054" t="s">
        <v>29</v>
      </c>
      <c r="D1054" t="s">
        <v>241</v>
      </c>
      <c r="E1054" t="s">
        <v>263</v>
      </c>
      <c r="F1054" t="s">
        <v>8221</v>
      </c>
      <c r="G1054" t="s">
        <v>33</v>
      </c>
      <c r="H1054" s="1">
        <v>44866</v>
      </c>
      <c r="I1054">
        <v>800</v>
      </c>
      <c r="J1054" t="s">
        <v>8222</v>
      </c>
      <c r="K1054" t="s">
        <v>1121</v>
      </c>
      <c r="L1054" t="s">
        <v>8223</v>
      </c>
      <c r="M1054" t="s">
        <v>8224</v>
      </c>
      <c r="N1054" t="s">
        <v>39</v>
      </c>
      <c r="O1054">
        <v>20</v>
      </c>
      <c r="P1054" t="s">
        <v>40</v>
      </c>
      <c r="Q1054" t="s">
        <v>101</v>
      </c>
      <c r="R1054" t="s">
        <v>8225</v>
      </c>
      <c r="S1054" s="1">
        <v>45403</v>
      </c>
      <c r="T1054" t="s">
        <v>60</v>
      </c>
      <c r="U1054" t="s">
        <v>8226</v>
      </c>
      <c r="V1054" t="s">
        <v>8227</v>
      </c>
      <c r="W1054" t="s">
        <v>1159</v>
      </c>
      <c r="X1054">
        <v>2163</v>
      </c>
      <c r="Y1054">
        <v>7</v>
      </c>
      <c r="Z1054">
        <v>6056.4000000000015</v>
      </c>
      <c r="AA1054" t="s">
        <v>8224</v>
      </c>
      <c r="AB1054" t="s">
        <v>8224</v>
      </c>
      <c r="AC1054">
        <v>10</v>
      </c>
      <c r="AE1054" t="s">
        <v>37</v>
      </c>
      <c r="AF1054" t="s">
        <v>37</v>
      </c>
      <c r="AG1054" t="s">
        <v>8224</v>
      </c>
    </row>
    <row r="1055" spans="1:33" x14ac:dyDescent="0.3">
      <c r="A1055" t="s">
        <v>27</v>
      </c>
      <c r="B1055" t="s">
        <v>157</v>
      </c>
      <c r="C1055" t="s">
        <v>49</v>
      </c>
      <c r="D1055" t="s">
        <v>65</v>
      </c>
      <c r="E1055" t="s">
        <v>641</v>
      </c>
      <c r="F1055" t="s">
        <v>8228</v>
      </c>
      <c r="G1055" t="s">
        <v>33</v>
      </c>
      <c r="H1055" s="1">
        <v>44592</v>
      </c>
      <c r="I1055">
        <v>800</v>
      </c>
      <c r="J1055" t="s">
        <v>8229</v>
      </c>
      <c r="K1055" t="s">
        <v>434</v>
      </c>
      <c r="L1055" t="s">
        <v>8230</v>
      </c>
      <c r="M1055" t="s">
        <v>8231</v>
      </c>
      <c r="N1055" t="s">
        <v>72</v>
      </c>
      <c r="O1055">
        <v>6</v>
      </c>
      <c r="P1055" t="s">
        <v>73</v>
      </c>
      <c r="Q1055" t="s">
        <v>101</v>
      </c>
      <c r="R1055" t="s">
        <v>8232</v>
      </c>
      <c r="S1055" s="1">
        <v>45372</v>
      </c>
      <c r="T1055" t="s">
        <v>258</v>
      </c>
      <c r="U1055" t="s">
        <v>8233</v>
      </c>
      <c r="V1055" t="s">
        <v>8234</v>
      </c>
      <c r="W1055" t="s">
        <v>5872</v>
      </c>
      <c r="X1055">
        <v>2008</v>
      </c>
      <c r="Y1055">
        <v>1</v>
      </c>
      <c r="Z1055">
        <v>803.2</v>
      </c>
      <c r="AA1055" t="s">
        <v>8231</v>
      </c>
      <c r="AB1055" t="s">
        <v>8231</v>
      </c>
      <c r="AC1055">
        <v>10</v>
      </c>
      <c r="AE1055" t="s">
        <v>37</v>
      </c>
      <c r="AF1055" t="s">
        <v>37</v>
      </c>
      <c r="AG1055" t="s">
        <v>8231</v>
      </c>
    </row>
    <row r="1056" spans="1:33" x14ac:dyDescent="0.3">
      <c r="A1056" t="s">
        <v>93</v>
      </c>
      <c r="B1056" t="s">
        <v>813</v>
      </c>
      <c r="C1056" t="s">
        <v>80</v>
      </c>
      <c r="D1056" t="s">
        <v>146</v>
      </c>
      <c r="E1056" t="s">
        <v>750</v>
      </c>
      <c r="F1056" t="s">
        <v>8235</v>
      </c>
      <c r="G1056" t="s">
        <v>33</v>
      </c>
      <c r="H1056" s="1">
        <v>44440</v>
      </c>
      <c r="I1056">
        <v>1100</v>
      </c>
      <c r="J1056" t="s">
        <v>8236</v>
      </c>
      <c r="K1056" t="s">
        <v>1052</v>
      </c>
      <c r="L1056" t="s">
        <v>8237</v>
      </c>
      <c r="M1056" t="s">
        <v>8238</v>
      </c>
      <c r="N1056" t="s">
        <v>39</v>
      </c>
      <c r="O1056">
        <v>17</v>
      </c>
      <c r="P1056" t="s">
        <v>73</v>
      </c>
      <c r="Q1056" t="s">
        <v>101</v>
      </c>
      <c r="R1056" t="s">
        <v>8239</v>
      </c>
      <c r="S1056" s="1">
        <v>45495</v>
      </c>
      <c r="T1056" t="s">
        <v>103</v>
      </c>
      <c r="U1056" t="s">
        <v>8240</v>
      </c>
      <c r="V1056" t="s">
        <v>8241</v>
      </c>
      <c r="W1056" t="s">
        <v>8242</v>
      </c>
      <c r="X1056">
        <v>940</v>
      </c>
      <c r="Y1056">
        <v>5</v>
      </c>
      <c r="Z1056">
        <v>1880</v>
      </c>
      <c r="AA1056" t="s">
        <v>8238</v>
      </c>
      <c r="AB1056" t="s">
        <v>8238</v>
      </c>
      <c r="AC1056">
        <v>10</v>
      </c>
      <c r="AE1056" t="s">
        <v>37</v>
      </c>
      <c r="AF1056" t="s">
        <v>37</v>
      </c>
      <c r="AG1056" t="s">
        <v>8238</v>
      </c>
    </row>
    <row r="1057" spans="1:33" x14ac:dyDescent="0.3">
      <c r="A1057" t="s">
        <v>27</v>
      </c>
      <c r="B1057" t="s">
        <v>218</v>
      </c>
      <c r="C1057" t="s">
        <v>49</v>
      </c>
      <c r="D1057" t="s">
        <v>30</v>
      </c>
      <c r="E1057" t="s">
        <v>110</v>
      </c>
      <c r="F1057" t="s">
        <v>8243</v>
      </c>
      <c r="G1057" t="s">
        <v>33</v>
      </c>
      <c r="H1057" s="1">
        <v>44436</v>
      </c>
      <c r="I1057">
        <v>1400</v>
      </c>
      <c r="J1057" t="s">
        <v>8244</v>
      </c>
      <c r="K1057" t="s">
        <v>1368</v>
      </c>
      <c r="L1057" t="s">
        <v>8245</v>
      </c>
      <c r="M1057" t="s">
        <v>8246</v>
      </c>
      <c r="N1057" t="s">
        <v>57</v>
      </c>
      <c r="O1057">
        <v>16</v>
      </c>
      <c r="P1057" t="s">
        <v>73</v>
      </c>
      <c r="Q1057" t="s">
        <v>101</v>
      </c>
      <c r="R1057" t="s">
        <v>8247</v>
      </c>
      <c r="S1057" s="1">
        <v>45473</v>
      </c>
      <c r="T1057" t="s">
        <v>43</v>
      </c>
      <c r="U1057" t="s">
        <v>8248</v>
      </c>
      <c r="V1057" t="s">
        <v>8249</v>
      </c>
      <c r="W1057" t="s">
        <v>8250</v>
      </c>
      <c r="X1057">
        <v>2252</v>
      </c>
      <c r="Y1057">
        <v>1</v>
      </c>
      <c r="Z1057">
        <v>900.80000000000007</v>
      </c>
      <c r="AA1057" t="s">
        <v>8246</v>
      </c>
      <c r="AB1057" t="s">
        <v>8246</v>
      </c>
      <c r="AC1057">
        <v>11</v>
      </c>
      <c r="AE1057" t="s">
        <v>37</v>
      </c>
      <c r="AF1057" t="s">
        <v>37</v>
      </c>
      <c r="AG1057" t="s">
        <v>8246</v>
      </c>
    </row>
    <row r="1058" spans="1:33" x14ac:dyDescent="0.3">
      <c r="A1058" t="s">
        <v>107</v>
      </c>
      <c r="B1058" t="s">
        <v>205</v>
      </c>
      <c r="C1058" t="s">
        <v>80</v>
      </c>
      <c r="D1058" t="s">
        <v>81</v>
      </c>
      <c r="E1058" t="s">
        <v>358</v>
      </c>
      <c r="F1058" t="s">
        <v>8251</v>
      </c>
      <c r="G1058" t="s">
        <v>96</v>
      </c>
      <c r="H1058" s="1">
        <v>43922</v>
      </c>
      <c r="I1058">
        <v>1300</v>
      </c>
      <c r="J1058" t="s">
        <v>8252</v>
      </c>
      <c r="K1058" t="s">
        <v>340</v>
      </c>
      <c r="L1058" t="s">
        <v>8253</v>
      </c>
      <c r="M1058" t="s">
        <v>8254</v>
      </c>
      <c r="N1058" t="s">
        <v>116</v>
      </c>
      <c r="O1058">
        <v>17</v>
      </c>
      <c r="P1058" t="s">
        <v>40</v>
      </c>
      <c r="Q1058" t="s">
        <v>74</v>
      </c>
      <c r="R1058" t="s">
        <v>8255</v>
      </c>
      <c r="S1058" s="1">
        <v>45540</v>
      </c>
      <c r="T1058" t="s">
        <v>214</v>
      </c>
      <c r="U1058" t="s">
        <v>8256</v>
      </c>
      <c r="V1058" t="s">
        <v>8257</v>
      </c>
      <c r="W1058" t="s">
        <v>5111</v>
      </c>
      <c r="X1058">
        <v>2277</v>
      </c>
      <c r="Y1058">
        <v>2</v>
      </c>
      <c r="Z1058">
        <v>1821.6000000000001</v>
      </c>
      <c r="AA1058" t="s">
        <v>8254</v>
      </c>
      <c r="AB1058" t="s">
        <v>8254</v>
      </c>
      <c r="AC1058">
        <v>10</v>
      </c>
      <c r="AE1058" t="s">
        <v>37</v>
      </c>
      <c r="AF1058" t="s">
        <v>37</v>
      </c>
      <c r="AG1058" t="s">
        <v>8254</v>
      </c>
    </row>
    <row r="1059" spans="1:33" x14ac:dyDescent="0.3">
      <c r="A1059" t="s">
        <v>47</v>
      </c>
      <c r="B1059" t="s">
        <v>390</v>
      </c>
      <c r="C1059" t="s">
        <v>49</v>
      </c>
      <c r="D1059" t="s">
        <v>30</v>
      </c>
      <c r="E1059" t="s">
        <v>511</v>
      </c>
      <c r="F1059" t="s">
        <v>8258</v>
      </c>
      <c r="G1059" t="s">
        <v>96</v>
      </c>
      <c r="H1059" s="1">
        <v>43935</v>
      </c>
      <c r="I1059">
        <v>800</v>
      </c>
      <c r="J1059" t="s">
        <v>8259</v>
      </c>
      <c r="K1059" t="s">
        <v>463</v>
      </c>
      <c r="L1059" t="s">
        <v>8260</v>
      </c>
      <c r="M1059" t="s">
        <v>8261</v>
      </c>
      <c r="N1059" t="s">
        <v>116</v>
      </c>
      <c r="O1059">
        <v>17</v>
      </c>
      <c r="P1059" t="s">
        <v>73</v>
      </c>
      <c r="Q1059" t="s">
        <v>58</v>
      </c>
      <c r="R1059" t="s">
        <v>8262</v>
      </c>
      <c r="S1059" s="1">
        <v>45424</v>
      </c>
      <c r="T1059" t="s">
        <v>129</v>
      </c>
      <c r="U1059" t="s">
        <v>8263</v>
      </c>
      <c r="V1059" t="s">
        <v>8264</v>
      </c>
      <c r="W1059" t="s">
        <v>8265</v>
      </c>
      <c r="X1059">
        <v>2131</v>
      </c>
      <c r="Y1059">
        <v>8</v>
      </c>
      <c r="Z1059">
        <v>6819.2000000000007</v>
      </c>
      <c r="AA1059" t="s">
        <v>8261</v>
      </c>
      <c r="AB1059" t="s">
        <v>8261</v>
      </c>
      <c r="AC1059">
        <v>10</v>
      </c>
      <c r="AE1059" t="s">
        <v>37</v>
      </c>
      <c r="AF1059" t="s">
        <v>37</v>
      </c>
      <c r="AG1059" t="s">
        <v>8261</v>
      </c>
    </row>
    <row r="1060" spans="1:33" x14ac:dyDescent="0.3">
      <c r="A1060" t="s">
        <v>181</v>
      </c>
      <c r="B1060" t="s">
        <v>64</v>
      </c>
      <c r="C1060" t="s">
        <v>49</v>
      </c>
      <c r="D1060" t="s">
        <v>109</v>
      </c>
      <c r="E1060" t="s">
        <v>1014</v>
      </c>
      <c r="F1060" t="s">
        <v>8266</v>
      </c>
      <c r="G1060" t="s">
        <v>96</v>
      </c>
      <c r="H1060" s="1">
        <v>44255</v>
      </c>
      <c r="I1060">
        <v>1400</v>
      </c>
      <c r="J1060" t="s">
        <v>8267</v>
      </c>
      <c r="K1060" t="s">
        <v>581</v>
      </c>
      <c r="L1060" t="s">
        <v>8268</v>
      </c>
      <c r="M1060" t="s">
        <v>8269</v>
      </c>
      <c r="N1060" t="s">
        <v>39</v>
      </c>
      <c r="O1060">
        <v>6</v>
      </c>
      <c r="P1060" t="s">
        <v>73</v>
      </c>
      <c r="Q1060" t="s">
        <v>41</v>
      </c>
      <c r="R1060" t="s">
        <v>8270</v>
      </c>
      <c r="S1060" s="1">
        <v>45376</v>
      </c>
      <c r="T1060" t="s">
        <v>258</v>
      </c>
      <c r="U1060" t="s">
        <v>8271</v>
      </c>
      <c r="V1060" t="s">
        <v>8272</v>
      </c>
      <c r="W1060" t="s">
        <v>1692</v>
      </c>
      <c r="X1060">
        <v>2853</v>
      </c>
      <c r="Y1060">
        <v>6</v>
      </c>
      <c r="Z1060">
        <v>6847.2000000000007</v>
      </c>
      <c r="AA1060" t="s">
        <v>8269</v>
      </c>
      <c r="AB1060" t="s">
        <v>8269</v>
      </c>
      <c r="AC1060">
        <v>10</v>
      </c>
      <c r="AE1060" t="s">
        <v>37</v>
      </c>
      <c r="AF1060" t="s">
        <v>37</v>
      </c>
      <c r="AG1060" t="s">
        <v>8269</v>
      </c>
    </row>
    <row r="1061" spans="1:33" x14ac:dyDescent="0.3">
      <c r="A1061" t="s">
        <v>47</v>
      </c>
      <c r="B1061" t="s">
        <v>411</v>
      </c>
      <c r="C1061" t="s">
        <v>80</v>
      </c>
      <c r="D1061" t="s">
        <v>65</v>
      </c>
      <c r="E1061" t="s">
        <v>868</v>
      </c>
      <c r="F1061" t="s">
        <v>8273</v>
      </c>
      <c r="G1061" t="s">
        <v>33</v>
      </c>
      <c r="H1061" s="1">
        <v>44101</v>
      </c>
      <c r="I1061">
        <v>1300</v>
      </c>
      <c r="J1061" t="s">
        <v>8274</v>
      </c>
      <c r="K1061" t="s">
        <v>210</v>
      </c>
      <c r="L1061" t="s">
        <v>8275</v>
      </c>
      <c r="M1061" t="s">
        <v>8276</v>
      </c>
      <c r="N1061" t="s">
        <v>72</v>
      </c>
      <c r="O1061">
        <v>17</v>
      </c>
      <c r="P1061" t="s">
        <v>73</v>
      </c>
      <c r="Q1061" t="s">
        <v>101</v>
      </c>
      <c r="R1061" t="s">
        <v>8277</v>
      </c>
      <c r="S1061" s="1">
        <v>45568</v>
      </c>
      <c r="T1061" t="s">
        <v>177</v>
      </c>
      <c r="U1061" t="s">
        <v>8278</v>
      </c>
      <c r="V1061" t="s">
        <v>8279</v>
      </c>
      <c r="W1061" t="s">
        <v>984</v>
      </c>
      <c r="X1061">
        <v>1072</v>
      </c>
      <c r="Y1061">
        <v>6</v>
      </c>
      <c r="Z1061">
        <v>2572.8000000000002</v>
      </c>
      <c r="AA1061" t="s">
        <v>8276</v>
      </c>
      <c r="AB1061" t="s">
        <v>8276</v>
      </c>
      <c r="AC1061">
        <v>10</v>
      </c>
      <c r="AD1061" t="s">
        <v>87</v>
      </c>
      <c r="AF1061" t="s">
        <v>87</v>
      </c>
      <c r="AG1061" t="s">
        <v>8276</v>
      </c>
    </row>
    <row r="1062" spans="1:33" x14ac:dyDescent="0.3">
      <c r="A1062" t="s">
        <v>121</v>
      </c>
      <c r="B1062" t="s">
        <v>293</v>
      </c>
      <c r="C1062" t="s">
        <v>80</v>
      </c>
      <c r="D1062" t="s">
        <v>109</v>
      </c>
      <c r="E1062" t="s">
        <v>391</v>
      </c>
      <c r="F1062" t="s">
        <v>8280</v>
      </c>
      <c r="G1062" t="s">
        <v>33</v>
      </c>
      <c r="H1062" s="1">
        <v>44569</v>
      </c>
      <c r="I1062">
        <v>1200</v>
      </c>
      <c r="J1062" t="s">
        <v>8281</v>
      </c>
      <c r="K1062" t="s">
        <v>1103</v>
      </c>
      <c r="L1062" t="s">
        <v>8282</v>
      </c>
      <c r="M1062" t="s">
        <v>8283</v>
      </c>
      <c r="N1062" t="s">
        <v>116</v>
      </c>
      <c r="O1062">
        <v>11</v>
      </c>
      <c r="P1062" t="s">
        <v>73</v>
      </c>
      <c r="Q1062" t="s">
        <v>74</v>
      </c>
      <c r="R1062" t="s">
        <v>8284</v>
      </c>
      <c r="S1062" s="1">
        <v>45367</v>
      </c>
      <c r="T1062" t="s">
        <v>258</v>
      </c>
      <c r="U1062" t="s">
        <v>8285</v>
      </c>
      <c r="V1062" t="s">
        <v>8286</v>
      </c>
      <c r="W1062" t="s">
        <v>8287</v>
      </c>
      <c r="X1062">
        <v>1341</v>
      </c>
      <c r="Y1062">
        <v>8</v>
      </c>
      <c r="Z1062">
        <v>4291.2</v>
      </c>
      <c r="AA1062" t="s">
        <v>8283</v>
      </c>
      <c r="AB1062" t="s">
        <v>8283</v>
      </c>
      <c r="AC1062">
        <v>10</v>
      </c>
      <c r="AD1062" t="s">
        <v>87</v>
      </c>
      <c r="AF1062" t="s">
        <v>87</v>
      </c>
      <c r="AG1062" t="s">
        <v>8283</v>
      </c>
    </row>
    <row r="1063" spans="1:33" x14ac:dyDescent="0.3">
      <c r="A1063" t="s">
        <v>181</v>
      </c>
      <c r="B1063" t="s">
        <v>262</v>
      </c>
      <c r="C1063" t="s">
        <v>80</v>
      </c>
      <c r="D1063" t="s">
        <v>30</v>
      </c>
      <c r="E1063" t="s">
        <v>2957</v>
      </c>
      <c r="F1063" t="s">
        <v>8288</v>
      </c>
      <c r="G1063" t="s">
        <v>33</v>
      </c>
      <c r="H1063" s="1">
        <v>44856</v>
      </c>
      <c r="I1063">
        <v>1100</v>
      </c>
      <c r="J1063" t="s">
        <v>8289</v>
      </c>
      <c r="K1063" t="s">
        <v>1511</v>
      </c>
      <c r="L1063" t="s">
        <v>8290</v>
      </c>
      <c r="M1063" t="s">
        <v>8291</v>
      </c>
      <c r="N1063" t="s">
        <v>116</v>
      </c>
      <c r="O1063">
        <v>5</v>
      </c>
      <c r="P1063" t="s">
        <v>73</v>
      </c>
      <c r="Q1063" t="s">
        <v>41</v>
      </c>
      <c r="R1063" t="s">
        <v>8292</v>
      </c>
      <c r="S1063" s="1">
        <v>45469</v>
      </c>
      <c r="T1063" t="s">
        <v>43</v>
      </c>
      <c r="U1063" t="s">
        <v>8293</v>
      </c>
      <c r="V1063" t="s">
        <v>8294</v>
      </c>
      <c r="W1063" t="s">
        <v>1465</v>
      </c>
      <c r="X1063">
        <v>1973</v>
      </c>
      <c r="Y1063">
        <v>7</v>
      </c>
      <c r="Z1063">
        <v>5524.4000000000015</v>
      </c>
      <c r="AA1063" t="s">
        <v>8291</v>
      </c>
      <c r="AB1063" t="s">
        <v>8291</v>
      </c>
      <c r="AC1063">
        <v>10</v>
      </c>
      <c r="AE1063" t="s">
        <v>37</v>
      </c>
      <c r="AF1063" t="s">
        <v>37</v>
      </c>
      <c r="AG1063" t="s">
        <v>8291</v>
      </c>
    </row>
    <row r="1064" spans="1:33" x14ac:dyDescent="0.3">
      <c r="A1064" t="s">
        <v>27</v>
      </c>
      <c r="B1064" t="s">
        <v>390</v>
      </c>
      <c r="C1064" t="s">
        <v>29</v>
      </c>
      <c r="D1064" t="s">
        <v>81</v>
      </c>
      <c r="E1064" t="s">
        <v>1724</v>
      </c>
      <c r="F1064" t="s">
        <v>8295</v>
      </c>
      <c r="G1064" t="s">
        <v>96</v>
      </c>
      <c r="H1064" s="1">
        <v>45262</v>
      </c>
      <c r="I1064">
        <v>1100</v>
      </c>
      <c r="J1064" t="s">
        <v>8296</v>
      </c>
      <c r="K1064" t="s">
        <v>3054</v>
      </c>
      <c r="L1064" t="s">
        <v>8297</v>
      </c>
      <c r="M1064" t="s">
        <v>8298</v>
      </c>
      <c r="N1064" t="s">
        <v>72</v>
      </c>
      <c r="O1064">
        <v>20</v>
      </c>
      <c r="P1064" t="s">
        <v>40</v>
      </c>
      <c r="Q1064" t="s">
        <v>58</v>
      </c>
      <c r="R1064" t="s">
        <v>8299</v>
      </c>
      <c r="S1064" s="1">
        <v>45300</v>
      </c>
      <c r="T1064" t="s">
        <v>141</v>
      </c>
      <c r="U1064" t="s">
        <v>8300</v>
      </c>
      <c r="V1064" t="s">
        <v>8301</v>
      </c>
      <c r="W1064" t="s">
        <v>8302</v>
      </c>
      <c r="X1064">
        <v>606</v>
      </c>
      <c r="Y1064">
        <v>7</v>
      </c>
      <c r="Z1064">
        <v>1696.8000000000002</v>
      </c>
      <c r="AA1064" t="s">
        <v>8298</v>
      </c>
      <c r="AB1064" t="s">
        <v>8298</v>
      </c>
      <c r="AC1064">
        <v>10</v>
      </c>
      <c r="AE1064" t="s">
        <v>37</v>
      </c>
      <c r="AF1064" t="s">
        <v>37</v>
      </c>
      <c r="AG1064" t="s">
        <v>8298</v>
      </c>
    </row>
    <row r="1065" spans="1:33" x14ac:dyDescent="0.3">
      <c r="A1065" t="s">
        <v>121</v>
      </c>
      <c r="B1065" t="s">
        <v>1483</v>
      </c>
      <c r="C1065" t="s">
        <v>29</v>
      </c>
      <c r="D1065" t="s">
        <v>370</v>
      </c>
      <c r="E1065" t="s">
        <v>158</v>
      </c>
      <c r="F1065" t="s">
        <v>8303</v>
      </c>
      <c r="G1065" t="s">
        <v>96</v>
      </c>
      <c r="H1065" s="1">
        <v>44514</v>
      </c>
      <c r="I1065">
        <v>1300</v>
      </c>
      <c r="J1065" t="s">
        <v>8304</v>
      </c>
      <c r="K1065" t="s">
        <v>1293</v>
      </c>
      <c r="L1065" t="s">
        <v>8305</v>
      </c>
      <c r="M1065" t="s">
        <v>8306</v>
      </c>
      <c r="N1065" t="s">
        <v>39</v>
      </c>
      <c r="O1065">
        <v>15</v>
      </c>
      <c r="P1065" t="s">
        <v>73</v>
      </c>
      <c r="Q1065" t="s">
        <v>101</v>
      </c>
      <c r="R1065" t="s">
        <v>8307</v>
      </c>
      <c r="S1065" s="1">
        <v>45449</v>
      </c>
      <c r="T1065" t="s">
        <v>43</v>
      </c>
      <c r="U1065" t="s">
        <v>8308</v>
      </c>
      <c r="V1065" t="s">
        <v>8309</v>
      </c>
      <c r="W1065" t="s">
        <v>1249</v>
      </c>
      <c r="X1065">
        <v>1593</v>
      </c>
      <c r="Y1065">
        <v>3</v>
      </c>
      <c r="Z1065">
        <v>1911.6000000000001</v>
      </c>
      <c r="AA1065" t="s">
        <v>8306</v>
      </c>
      <c r="AB1065" t="s">
        <v>8306</v>
      </c>
      <c r="AC1065">
        <v>10</v>
      </c>
      <c r="AE1065" t="s">
        <v>37</v>
      </c>
      <c r="AF1065" t="s">
        <v>37</v>
      </c>
      <c r="AG1065" t="s">
        <v>8306</v>
      </c>
    </row>
    <row r="1066" spans="1:33" x14ac:dyDescent="0.3">
      <c r="A1066" t="s">
        <v>27</v>
      </c>
      <c r="B1066" t="s">
        <v>380</v>
      </c>
      <c r="C1066" t="s">
        <v>80</v>
      </c>
      <c r="D1066" t="s">
        <v>109</v>
      </c>
      <c r="E1066" t="s">
        <v>170</v>
      </c>
      <c r="F1066" t="s">
        <v>8310</v>
      </c>
      <c r="G1066" t="s">
        <v>33</v>
      </c>
      <c r="H1066" s="1">
        <v>44763</v>
      </c>
      <c r="I1066">
        <v>1200</v>
      </c>
      <c r="J1066" t="s">
        <v>8249</v>
      </c>
      <c r="K1066" t="s">
        <v>716</v>
      </c>
      <c r="L1066" t="s">
        <v>8311</v>
      </c>
      <c r="M1066" t="s">
        <v>8312</v>
      </c>
      <c r="N1066" t="s">
        <v>57</v>
      </c>
      <c r="O1066">
        <v>12</v>
      </c>
      <c r="P1066" t="s">
        <v>73</v>
      </c>
      <c r="Q1066" t="s">
        <v>101</v>
      </c>
      <c r="R1066" t="s">
        <v>8313</v>
      </c>
      <c r="S1066" s="1">
        <v>45469</v>
      </c>
      <c r="T1066" t="s">
        <v>43</v>
      </c>
      <c r="U1066" t="s">
        <v>8314</v>
      </c>
      <c r="V1066" t="s">
        <v>8315</v>
      </c>
      <c r="W1066" t="s">
        <v>8316</v>
      </c>
      <c r="X1066">
        <v>2908</v>
      </c>
      <c r="Y1066">
        <v>6</v>
      </c>
      <c r="Z1066">
        <v>6979.2000000000007</v>
      </c>
      <c r="AA1066" t="s">
        <v>8312</v>
      </c>
      <c r="AB1066" t="s">
        <v>8312</v>
      </c>
      <c r="AC1066">
        <v>10</v>
      </c>
      <c r="AE1066" t="s">
        <v>37</v>
      </c>
      <c r="AF1066" t="s">
        <v>37</v>
      </c>
      <c r="AG1066" t="s">
        <v>8312</v>
      </c>
    </row>
    <row r="1067" spans="1:33" x14ac:dyDescent="0.3">
      <c r="A1067" t="s">
        <v>133</v>
      </c>
      <c r="B1067" t="s">
        <v>229</v>
      </c>
      <c r="C1067" t="s">
        <v>49</v>
      </c>
      <c r="D1067" t="s">
        <v>30</v>
      </c>
      <c r="E1067" t="s">
        <v>1014</v>
      </c>
      <c r="F1067" t="s">
        <v>4810</v>
      </c>
      <c r="G1067" t="s">
        <v>33</v>
      </c>
      <c r="H1067" s="1">
        <v>44792</v>
      </c>
      <c r="I1067">
        <v>1100</v>
      </c>
      <c r="J1067" t="s">
        <v>8317</v>
      </c>
      <c r="K1067" t="s">
        <v>276</v>
      </c>
      <c r="L1067" t="s">
        <v>8318</v>
      </c>
      <c r="M1067" t="s">
        <v>8319</v>
      </c>
      <c r="N1067" t="s">
        <v>57</v>
      </c>
      <c r="O1067">
        <v>9</v>
      </c>
      <c r="P1067" t="s">
        <v>40</v>
      </c>
      <c r="Q1067" t="s">
        <v>74</v>
      </c>
      <c r="R1067" t="s">
        <v>8320</v>
      </c>
      <c r="S1067" s="1">
        <v>45378</v>
      </c>
      <c r="T1067" t="s">
        <v>258</v>
      </c>
      <c r="U1067" t="s">
        <v>8321</v>
      </c>
      <c r="V1067" t="s">
        <v>8322</v>
      </c>
      <c r="W1067" t="s">
        <v>1241</v>
      </c>
      <c r="X1067">
        <v>2389</v>
      </c>
      <c r="Y1067">
        <v>2</v>
      </c>
      <c r="Z1067">
        <v>1911.2</v>
      </c>
      <c r="AA1067" t="s">
        <v>8319</v>
      </c>
      <c r="AB1067" t="s">
        <v>8319</v>
      </c>
      <c r="AC1067">
        <v>10</v>
      </c>
      <c r="AD1067" t="s">
        <v>87</v>
      </c>
      <c r="AF1067" t="s">
        <v>87</v>
      </c>
      <c r="AG1067" t="s">
        <v>8319</v>
      </c>
    </row>
    <row r="1068" spans="1:33" x14ac:dyDescent="0.3">
      <c r="A1068" t="s">
        <v>107</v>
      </c>
      <c r="B1068" t="s">
        <v>731</v>
      </c>
      <c r="C1068" t="s">
        <v>49</v>
      </c>
      <c r="D1068" t="s">
        <v>146</v>
      </c>
      <c r="E1068" t="s">
        <v>986</v>
      </c>
      <c r="F1068" t="s">
        <v>8323</v>
      </c>
      <c r="G1068" t="s">
        <v>33</v>
      </c>
      <c r="H1068" s="1">
        <v>44673</v>
      </c>
      <c r="I1068">
        <v>1200</v>
      </c>
      <c r="J1068" t="s">
        <v>8324</v>
      </c>
      <c r="K1068" t="s">
        <v>1034</v>
      </c>
      <c r="L1068" t="s">
        <v>8325</v>
      </c>
      <c r="M1068" t="s">
        <v>8326</v>
      </c>
      <c r="N1068" t="s">
        <v>57</v>
      </c>
      <c r="O1068">
        <v>10</v>
      </c>
      <c r="P1068" t="s">
        <v>73</v>
      </c>
      <c r="Q1068" t="s">
        <v>74</v>
      </c>
      <c r="R1068" t="s">
        <v>8327</v>
      </c>
      <c r="S1068" s="1">
        <v>45414</v>
      </c>
      <c r="T1068" t="s">
        <v>129</v>
      </c>
      <c r="U1068" t="s">
        <v>8328</v>
      </c>
      <c r="V1068" t="s">
        <v>8329</v>
      </c>
      <c r="W1068" t="s">
        <v>8330</v>
      </c>
      <c r="X1068">
        <v>2156</v>
      </c>
      <c r="Y1068">
        <v>4</v>
      </c>
      <c r="Z1068">
        <v>3449.6000000000004</v>
      </c>
      <c r="AA1068" t="s">
        <v>8326</v>
      </c>
      <c r="AB1068" t="s">
        <v>8326</v>
      </c>
      <c r="AC1068">
        <v>10</v>
      </c>
      <c r="AE1068" t="s">
        <v>37</v>
      </c>
      <c r="AF1068" t="s">
        <v>37</v>
      </c>
      <c r="AG1068" t="s">
        <v>8326</v>
      </c>
    </row>
    <row r="1069" spans="1:33" x14ac:dyDescent="0.3">
      <c r="A1069" t="s">
        <v>93</v>
      </c>
      <c r="B1069" t="s">
        <v>229</v>
      </c>
      <c r="C1069" t="s">
        <v>80</v>
      </c>
      <c r="D1069" t="s">
        <v>50</v>
      </c>
      <c r="E1069" t="s">
        <v>371</v>
      </c>
      <c r="F1069" t="s">
        <v>8331</v>
      </c>
      <c r="G1069" t="s">
        <v>33</v>
      </c>
      <c r="H1069" s="1">
        <v>44286</v>
      </c>
      <c r="I1069">
        <v>950</v>
      </c>
      <c r="J1069" t="s">
        <v>8332</v>
      </c>
      <c r="K1069" t="s">
        <v>3086</v>
      </c>
      <c r="L1069" t="s">
        <v>8333</v>
      </c>
      <c r="M1069" t="s">
        <v>8334</v>
      </c>
      <c r="N1069" t="s">
        <v>57</v>
      </c>
      <c r="O1069">
        <v>10</v>
      </c>
      <c r="P1069" t="s">
        <v>40</v>
      </c>
      <c r="Q1069" t="s">
        <v>101</v>
      </c>
      <c r="R1069" t="s">
        <v>8335</v>
      </c>
      <c r="S1069" s="1">
        <v>45602</v>
      </c>
      <c r="T1069" t="s">
        <v>165</v>
      </c>
      <c r="U1069" t="s">
        <v>8336</v>
      </c>
      <c r="V1069" t="s">
        <v>8337</v>
      </c>
      <c r="W1069" t="s">
        <v>282</v>
      </c>
      <c r="X1069">
        <v>2486</v>
      </c>
      <c r="Y1069">
        <v>2</v>
      </c>
      <c r="Z1069">
        <v>1988.8000000000002</v>
      </c>
      <c r="AA1069" t="s">
        <v>8334</v>
      </c>
      <c r="AB1069" t="s">
        <v>8334</v>
      </c>
      <c r="AC1069">
        <v>10</v>
      </c>
      <c r="AE1069" t="s">
        <v>37</v>
      </c>
      <c r="AF1069" t="s">
        <v>37</v>
      </c>
      <c r="AG1069" t="s">
        <v>8334</v>
      </c>
    </row>
    <row r="1070" spans="1:33" x14ac:dyDescent="0.3">
      <c r="A1070" t="s">
        <v>133</v>
      </c>
      <c r="B1070" t="s">
        <v>369</v>
      </c>
      <c r="C1070" t="s">
        <v>80</v>
      </c>
      <c r="D1070" t="s">
        <v>109</v>
      </c>
      <c r="E1070" t="s">
        <v>578</v>
      </c>
      <c r="F1070" t="s">
        <v>8338</v>
      </c>
      <c r="G1070" t="s">
        <v>96</v>
      </c>
      <c r="H1070" s="1">
        <v>44986</v>
      </c>
      <c r="I1070">
        <v>1400</v>
      </c>
      <c r="J1070" t="s">
        <v>8339</v>
      </c>
      <c r="K1070" t="s">
        <v>1260</v>
      </c>
      <c r="L1070" t="s">
        <v>8340</v>
      </c>
      <c r="M1070" t="s">
        <v>8341</v>
      </c>
      <c r="N1070" t="s">
        <v>72</v>
      </c>
      <c r="O1070">
        <v>19</v>
      </c>
      <c r="P1070" t="s">
        <v>73</v>
      </c>
      <c r="Q1070" t="s">
        <v>101</v>
      </c>
      <c r="R1070" t="s">
        <v>8342</v>
      </c>
      <c r="S1070" s="1">
        <v>45480</v>
      </c>
      <c r="T1070" t="s">
        <v>103</v>
      </c>
      <c r="U1070" t="s">
        <v>8343</v>
      </c>
      <c r="V1070" t="s">
        <v>8344</v>
      </c>
      <c r="W1070" t="s">
        <v>3042</v>
      </c>
      <c r="X1070">
        <v>1511</v>
      </c>
      <c r="Y1070">
        <v>4</v>
      </c>
      <c r="Z1070">
        <v>2417.6</v>
      </c>
      <c r="AA1070" t="s">
        <v>8341</v>
      </c>
      <c r="AB1070" t="s">
        <v>8341</v>
      </c>
      <c r="AC1070">
        <v>11</v>
      </c>
      <c r="AE1070" t="s">
        <v>37</v>
      </c>
      <c r="AF1070" t="s">
        <v>37</v>
      </c>
      <c r="AG1070" t="s">
        <v>8341</v>
      </c>
    </row>
    <row r="1071" spans="1:33" x14ac:dyDescent="0.3">
      <c r="A1071" t="s">
        <v>93</v>
      </c>
      <c r="B1071" t="s">
        <v>79</v>
      </c>
      <c r="C1071" t="s">
        <v>49</v>
      </c>
      <c r="D1071" t="s">
        <v>206</v>
      </c>
      <c r="E1071" t="s">
        <v>1877</v>
      </c>
      <c r="F1071" t="s">
        <v>8345</v>
      </c>
      <c r="G1071" t="s">
        <v>33</v>
      </c>
      <c r="H1071" s="1">
        <v>44180</v>
      </c>
      <c r="I1071">
        <v>1300</v>
      </c>
      <c r="J1071" t="s">
        <v>8346</v>
      </c>
      <c r="K1071" t="s">
        <v>454</v>
      </c>
      <c r="L1071" t="s">
        <v>8347</v>
      </c>
      <c r="M1071" t="s">
        <v>8348</v>
      </c>
      <c r="N1071" t="s">
        <v>57</v>
      </c>
      <c r="O1071">
        <v>10</v>
      </c>
      <c r="P1071" t="s">
        <v>40</v>
      </c>
      <c r="Q1071" t="s">
        <v>41</v>
      </c>
      <c r="R1071" t="s">
        <v>8349</v>
      </c>
      <c r="S1071" s="1">
        <v>45581</v>
      </c>
      <c r="T1071" t="s">
        <v>177</v>
      </c>
      <c r="U1071" t="s">
        <v>8350</v>
      </c>
      <c r="V1071" t="s">
        <v>8351</v>
      </c>
      <c r="W1071" t="s">
        <v>831</v>
      </c>
      <c r="X1071">
        <v>2668</v>
      </c>
      <c r="Y1071">
        <v>2</v>
      </c>
      <c r="Z1071">
        <v>2134.4</v>
      </c>
      <c r="AA1071" t="s">
        <v>8348</v>
      </c>
      <c r="AB1071" t="s">
        <v>8348</v>
      </c>
      <c r="AC1071">
        <v>10</v>
      </c>
      <c r="AE1071" t="s">
        <v>37</v>
      </c>
      <c r="AF1071" t="s">
        <v>37</v>
      </c>
      <c r="AG1071" t="s">
        <v>8348</v>
      </c>
    </row>
    <row r="1072" spans="1:33" x14ac:dyDescent="0.3">
      <c r="A1072" t="s">
        <v>121</v>
      </c>
      <c r="B1072" t="s">
        <v>229</v>
      </c>
      <c r="C1072" t="s">
        <v>80</v>
      </c>
      <c r="D1072" t="s">
        <v>241</v>
      </c>
      <c r="E1072" t="s">
        <v>183</v>
      </c>
      <c r="F1072" t="s">
        <v>8352</v>
      </c>
      <c r="G1072" t="s">
        <v>96</v>
      </c>
      <c r="H1072" s="1">
        <v>43871</v>
      </c>
      <c r="I1072">
        <v>1300</v>
      </c>
      <c r="J1072" t="s">
        <v>8353</v>
      </c>
      <c r="K1072" t="s">
        <v>254</v>
      </c>
      <c r="L1072" t="s">
        <v>8354</v>
      </c>
      <c r="M1072" t="s">
        <v>8355</v>
      </c>
      <c r="N1072" t="s">
        <v>72</v>
      </c>
      <c r="O1072">
        <v>9</v>
      </c>
      <c r="P1072" t="s">
        <v>73</v>
      </c>
      <c r="Q1072" t="s">
        <v>74</v>
      </c>
      <c r="R1072" t="s">
        <v>8356</v>
      </c>
      <c r="S1072" s="1">
        <v>45604</v>
      </c>
      <c r="T1072" t="s">
        <v>165</v>
      </c>
      <c r="U1072" t="s">
        <v>8357</v>
      </c>
      <c r="V1072" t="s">
        <v>8358</v>
      </c>
      <c r="W1072" t="s">
        <v>3983</v>
      </c>
      <c r="X1072">
        <v>2517</v>
      </c>
      <c r="Y1072">
        <v>6</v>
      </c>
      <c r="Z1072">
        <v>6040.8</v>
      </c>
      <c r="AA1072" t="s">
        <v>8355</v>
      </c>
      <c r="AB1072" t="s">
        <v>8355</v>
      </c>
      <c r="AC1072">
        <v>10</v>
      </c>
      <c r="AE1072" t="s">
        <v>37</v>
      </c>
      <c r="AF1072" t="s">
        <v>37</v>
      </c>
      <c r="AG1072" t="s">
        <v>8355</v>
      </c>
    </row>
    <row r="1073" spans="1:33" x14ac:dyDescent="0.3">
      <c r="A1073" t="s">
        <v>121</v>
      </c>
      <c r="B1073" t="s">
        <v>813</v>
      </c>
      <c r="C1073" t="s">
        <v>29</v>
      </c>
      <c r="D1073" t="s">
        <v>65</v>
      </c>
      <c r="E1073" t="s">
        <v>421</v>
      </c>
      <c r="F1073" t="s">
        <v>8359</v>
      </c>
      <c r="G1073" t="s">
        <v>96</v>
      </c>
      <c r="H1073" s="1">
        <v>44021</v>
      </c>
      <c r="I1073">
        <v>950</v>
      </c>
      <c r="J1073" t="s">
        <v>8360</v>
      </c>
      <c r="K1073" t="s">
        <v>1686</v>
      </c>
      <c r="L1073" t="s">
        <v>8361</v>
      </c>
      <c r="M1073" t="s">
        <v>8362</v>
      </c>
      <c r="N1073" t="s">
        <v>39</v>
      </c>
      <c r="O1073">
        <v>11</v>
      </c>
      <c r="P1073" t="s">
        <v>40</v>
      </c>
      <c r="Q1073" t="s">
        <v>58</v>
      </c>
      <c r="R1073" t="s">
        <v>8363</v>
      </c>
      <c r="S1073" s="1">
        <v>45415</v>
      </c>
      <c r="T1073" t="s">
        <v>129</v>
      </c>
      <c r="U1073" t="s">
        <v>8364</v>
      </c>
      <c r="V1073" t="s">
        <v>8365</v>
      </c>
      <c r="W1073" t="s">
        <v>2973</v>
      </c>
      <c r="X1073">
        <v>653</v>
      </c>
      <c r="Y1073">
        <v>6</v>
      </c>
      <c r="Z1073">
        <v>1567.2</v>
      </c>
      <c r="AA1073" t="s">
        <v>8362</v>
      </c>
      <c r="AB1073" t="s">
        <v>8362</v>
      </c>
      <c r="AC1073">
        <v>10</v>
      </c>
      <c r="AD1073" t="s">
        <v>87</v>
      </c>
      <c r="AF1073" t="s">
        <v>87</v>
      </c>
      <c r="AG1073" t="s">
        <v>8362</v>
      </c>
    </row>
    <row r="1074" spans="1:33" x14ac:dyDescent="0.3">
      <c r="A1074" t="s">
        <v>107</v>
      </c>
      <c r="B1074" t="s">
        <v>157</v>
      </c>
      <c r="C1074" t="s">
        <v>80</v>
      </c>
      <c r="D1074" t="s">
        <v>206</v>
      </c>
      <c r="E1074" t="s">
        <v>170</v>
      </c>
      <c r="F1074" t="s">
        <v>8366</v>
      </c>
      <c r="G1074" t="s">
        <v>96</v>
      </c>
      <c r="H1074" s="1">
        <v>44590</v>
      </c>
      <c r="I1074">
        <v>1400</v>
      </c>
      <c r="J1074" t="s">
        <v>8367</v>
      </c>
      <c r="K1074" t="s">
        <v>978</v>
      </c>
      <c r="L1074" t="s">
        <v>8368</v>
      </c>
      <c r="M1074" t="s">
        <v>8369</v>
      </c>
      <c r="N1074" t="s">
        <v>57</v>
      </c>
      <c r="O1074">
        <v>12</v>
      </c>
      <c r="P1074" t="s">
        <v>73</v>
      </c>
      <c r="Q1074" t="s">
        <v>101</v>
      </c>
      <c r="R1074" t="s">
        <v>8370</v>
      </c>
      <c r="S1074" s="1">
        <v>45585</v>
      </c>
      <c r="T1074" t="s">
        <v>177</v>
      </c>
      <c r="U1074" t="s">
        <v>8371</v>
      </c>
      <c r="V1074" t="s">
        <v>8372</v>
      </c>
      <c r="W1074" t="s">
        <v>995</v>
      </c>
      <c r="X1074">
        <v>634</v>
      </c>
      <c r="Y1074">
        <v>1</v>
      </c>
      <c r="Z1074">
        <v>253.60000000000002</v>
      </c>
      <c r="AA1074" t="s">
        <v>8369</v>
      </c>
      <c r="AB1074" t="s">
        <v>8369</v>
      </c>
      <c r="AC1074">
        <v>11</v>
      </c>
      <c r="AE1074" t="s">
        <v>37</v>
      </c>
      <c r="AF1074" t="s">
        <v>37</v>
      </c>
      <c r="AG1074" t="s">
        <v>8369</v>
      </c>
    </row>
    <row r="1075" spans="1:33" x14ac:dyDescent="0.3">
      <c r="A1075" t="s">
        <v>181</v>
      </c>
      <c r="B1075" t="s">
        <v>390</v>
      </c>
      <c r="C1075" t="s">
        <v>80</v>
      </c>
      <c r="D1075" t="s">
        <v>81</v>
      </c>
      <c r="E1075" t="s">
        <v>841</v>
      </c>
      <c r="F1075" t="s">
        <v>8373</v>
      </c>
      <c r="G1075" t="s">
        <v>96</v>
      </c>
      <c r="H1075" s="1">
        <v>44007</v>
      </c>
      <c r="I1075">
        <v>800</v>
      </c>
      <c r="J1075" t="s">
        <v>8374</v>
      </c>
      <c r="K1075" t="s">
        <v>297</v>
      </c>
      <c r="L1075" t="s">
        <v>8375</v>
      </c>
      <c r="M1075" t="s">
        <v>8376</v>
      </c>
      <c r="N1075" t="s">
        <v>72</v>
      </c>
      <c r="O1075">
        <v>14</v>
      </c>
      <c r="P1075" t="s">
        <v>40</v>
      </c>
      <c r="Q1075" t="s">
        <v>74</v>
      </c>
      <c r="R1075" t="s">
        <v>8377</v>
      </c>
      <c r="S1075" s="1">
        <v>45539</v>
      </c>
      <c r="T1075" t="s">
        <v>214</v>
      </c>
      <c r="U1075" t="s">
        <v>8378</v>
      </c>
      <c r="V1075" t="s">
        <v>8379</v>
      </c>
      <c r="W1075" t="s">
        <v>8380</v>
      </c>
      <c r="X1075">
        <v>1511</v>
      </c>
      <c r="Y1075">
        <v>5</v>
      </c>
      <c r="Z1075">
        <v>3022</v>
      </c>
      <c r="AA1075" t="s">
        <v>8376</v>
      </c>
      <c r="AB1075" t="s">
        <v>8376</v>
      </c>
      <c r="AC1075">
        <v>10</v>
      </c>
      <c r="AE1075" t="s">
        <v>37</v>
      </c>
      <c r="AF1075" t="s">
        <v>37</v>
      </c>
      <c r="AG1075" t="s">
        <v>8376</v>
      </c>
    </row>
    <row r="1076" spans="1:33" x14ac:dyDescent="0.3">
      <c r="A1076" t="s">
        <v>133</v>
      </c>
      <c r="B1076" t="s">
        <v>380</v>
      </c>
      <c r="C1076" t="s">
        <v>49</v>
      </c>
      <c r="D1076" t="s">
        <v>109</v>
      </c>
      <c r="E1076" t="s">
        <v>51</v>
      </c>
      <c r="F1076" t="s">
        <v>8381</v>
      </c>
      <c r="G1076" t="s">
        <v>96</v>
      </c>
      <c r="H1076" s="1">
        <v>44488</v>
      </c>
      <c r="I1076">
        <v>950</v>
      </c>
      <c r="J1076" t="s">
        <v>8382</v>
      </c>
      <c r="K1076" t="s">
        <v>524</v>
      </c>
      <c r="L1076" t="s">
        <v>8383</v>
      </c>
      <c r="M1076" t="s">
        <v>8384</v>
      </c>
      <c r="N1076" t="s">
        <v>39</v>
      </c>
      <c r="O1076">
        <v>14</v>
      </c>
      <c r="P1076" t="s">
        <v>40</v>
      </c>
      <c r="Q1076" t="s">
        <v>58</v>
      </c>
      <c r="R1076" t="s">
        <v>8385</v>
      </c>
      <c r="S1076" s="1">
        <v>45298</v>
      </c>
      <c r="T1076" t="s">
        <v>141</v>
      </c>
      <c r="U1076" t="s">
        <v>8386</v>
      </c>
      <c r="V1076" t="s">
        <v>8387</v>
      </c>
      <c r="W1076" t="s">
        <v>8388</v>
      </c>
      <c r="X1076">
        <v>2499</v>
      </c>
      <c r="Y1076">
        <v>1</v>
      </c>
      <c r="Z1076">
        <v>999.6</v>
      </c>
      <c r="AA1076" t="s">
        <v>8384</v>
      </c>
      <c r="AB1076" t="s">
        <v>8384</v>
      </c>
      <c r="AC1076">
        <v>10</v>
      </c>
      <c r="AD1076" t="s">
        <v>87</v>
      </c>
      <c r="AF1076" t="s">
        <v>87</v>
      </c>
      <c r="AG1076" t="s">
        <v>8384</v>
      </c>
    </row>
    <row r="1077" spans="1:33" x14ac:dyDescent="0.3">
      <c r="A1077" t="s">
        <v>47</v>
      </c>
      <c r="B1077" t="s">
        <v>390</v>
      </c>
      <c r="C1077" t="s">
        <v>49</v>
      </c>
      <c r="D1077" t="s">
        <v>50</v>
      </c>
      <c r="E1077" t="s">
        <v>1949</v>
      </c>
      <c r="F1077" t="s">
        <v>8389</v>
      </c>
      <c r="G1077" t="s">
        <v>96</v>
      </c>
      <c r="H1077" s="1">
        <v>44214</v>
      </c>
      <c r="I1077">
        <v>1400</v>
      </c>
      <c r="J1077" t="s">
        <v>8390</v>
      </c>
      <c r="K1077" t="s">
        <v>474</v>
      </c>
      <c r="L1077" t="s">
        <v>8391</v>
      </c>
      <c r="M1077" t="s">
        <v>8392</v>
      </c>
      <c r="N1077" t="s">
        <v>39</v>
      </c>
      <c r="O1077">
        <v>11</v>
      </c>
      <c r="P1077" t="s">
        <v>73</v>
      </c>
      <c r="Q1077" t="s">
        <v>74</v>
      </c>
      <c r="R1077" t="s">
        <v>8393</v>
      </c>
      <c r="S1077" s="1">
        <v>45533</v>
      </c>
      <c r="T1077" t="s">
        <v>201</v>
      </c>
      <c r="U1077" t="s">
        <v>8394</v>
      </c>
      <c r="V1077" t="s">
        <v>8395</v>
      </c>
      <c r="W1077" t="s">
        <v>8396</v>
      </c>
      <c r="X1077">
        <v>2835</v>
      </c>
      <c r="Y1077">
        <v>6</v>
      </c>
      <c r="Z1077">
        <v>6804</v>
      </c>
      <c r="AA1077" t="s">
        <v>8392</v>
      </c>
      <c r="AB1077" t="s">
        <v>8392</v>
      </c>
      <c r="AC1077">
        <v>10</v>
      </c>
      <c r="AE1077" t="s">
        <v>37</v>
      </c>
      <c r="AF1077" t="s">
        <v>37</v>
      </c>
      <c r="AG1077" t="s">
        <v>8392</v>
      </c>
    </row>
    <row r="1078" spans="1:33" x14ac:dyDescent="0.3">
      <c r="A1078" t="s">
        <v>133</v>
      </c>
      <c r="B1078" t="s">
        <v>1483</v>
      </c>
      <c r="C1078" t="s">
        <v>29</v>
      </c>
      <c r="D1078" t="s">
        <v>109</v>
      </c>
      <c r="E1078" t="s">
        <v>1877</v>
      </c>
      <c r="F1078" t="s">
        <v>8397</v>
      </c>
      <c r="G1078" t="s">
        <v>96</v>
      </c>
      <c r="H1078" s="1">
        <v>44254</v>
      </c>
      <c r="I1078">
        <v>950</v>
      </c>
      <c r="J1078" t="s">
        <v>8398</v>
      </c>
      <c r="K1078" t="s">
        <v>796</v>
      </c>
      <c r="L1078" t="s">
        <v>8399</v>
      </c>
      <c r="M1078" t="s">
        <v>8400</v>
      </c>
      <c r="N1078" t="s">
        <v>57</v>
      </c>
      <c r="O1078">
        <v>15</v>
      </c>
      <c r="P1078" t="s">
        <v>73</v>
      </c>
      <c r="Q1078" t="s">
        <v>58</v>
      </c>
      <c r="R1078" t="s">
        <v>8401</v>
      </c>
      <c r="S1078" s="1">
        <v>45563</v>
      </c>
      <c r="T1078" t="s">
        <v>214</v>
      </c>
      <c r="U1078" t="s">
        <v>8402</v>
      </c>
      <c r="V1078" t="s">
        <v>8403</v>
      </c>
      <c r="W1078" t="s">
        <v>1159</v>
      </c>
      <c r="X1078">
        <v>2081</v>
      </c>
      <c r="Y1078">
        <v>4</v>
      </c>
      <c r="Z1078">
        <v>3329.6000000000004</v>
      </c>
      <c r="AA1078" t="s">
        <v>8400</v>
      </c>
      <c r="AB1078" t="s">
        <v>8400</v>
      </c>
      <c r="AC1078">
        <v>10</v>
      </c>
      <c r="AE1078" t="s">
        <v>37</v>
      </c>
      <c r="AF1078" t="s">
        <v>37</v>
      </c>
      <c r="AG1078" t="s">
        <v>8400</v>
      </c>
    </row>
    <row r="1079" spans="1:33" x14ac:dyDescent="0.3">
      <c r="A1079" t="s">
        <v>107</v>
      </c>
      <c r="B1079" t="s">
        <v>803</v>
      </c>
      <c r="C1079" t="s">
        <v>49</v>
      </c>
      <c r="D1079" t="s">
        <v>146</v>
      </c>
      <c r="E1079" t="s">
        <v>481</v>
      </c>
      <c r="F1079" t="s">
        <v>8404</v>
      </c>
      <c r="G1079" t="s">
        <v>96</v>
      </c>
      <c r="H1079" s="1">
        <v>44968</v>
      </c>
      <c r="I1079">
        <v>1200</v>
      </c>
      <c r="J1079" t="s">
        <v>8405</v>
      </c>
      <c r="K1079" t="s">
        <v>796</v>
      </c>
      <c r="L1079" t="s">
        <v>8406</v>
      </c>
      <c r="M1079" t="s">
        <v>8407</v>
      </c>
      <c r="N1079" t="s">
        <v>57</v>
      </c>
      <c r="O1079">
        <v>14</v>
      </c>
      <c r="P1079" t="s">
        <v>40</v>
      </c>
      <c r="Q1079" t="s">
        <v>101</v>
      </c>
      <c r="R1079" t="s">
        <v>8408</v>
      </c>
      <c r="S1079" s="1">
        <v>45620</v>
      </c>
      <c r="T1079" t="s">
        <v>165</v>
      </c>
      <c r="U1079" t="s">
        <v>8409</v>
      </c>
      <c r="V1079" t="s">
        <v>8410</v>
      </c>
      <c r="W1079" t="s">
        <v>2725</v>
      </c>
      <c r="X1079">
        <v>863</v>
      </c>
      <c r="Y1079">
        <v>6</v>
      </c>
      <c r="Z1079">
        <v>2071.2000000000003</v>
      </c>
      <c r="AA1079" t="s">
        <v>8407</v>
      </c>
      <c r="AB1079" t="s">
        <v>8407</v>
      </c>
      <c r="AC1079">
        <v>11</v>
      </c>
      <c r="AE1079" t="s">
        <v>37</v>
      </c>
      <c r="AF1079" t="s">
        <v>37</v>
      </c>
      <c r="AG1079" t="s">
        <v>8407</v>
      </c>
    </row>
    <row r="1080" spans="1:33" x14ac:dyDescent="0.3">
      <c r="A1080" t="s">
        <v>121</v>
      </c>
      <c r="B1080" t="s">
        <v>157</v>
      </c>
      <c r="C1080" t="s">
        <v>29</v>
      </c>
      <c r="D1080" t="s">
        <v>370</v>
      </c>
      <c r="E1080" t="s">
        <v>183</v>
      </c>
      <c r="F1080" t="s">
        <v>8411</v>
      </c>
      <c r="G1080" t="s">
        <v>33</v>
      </c>
      <c r="H1080" s="1">
        <v>45259</v>
      </c>
      <c r="I1080">
        <v>1000</v>
      </c>
      <c r="J1080" t="s">
        <v>8412</v>
      </c>
      <c r="K1080" t="s">
        <v>186</v>
      </c>
      <c r="L1080" t="s">
        <v>8413</v>
      </c>
      <c r="M1080" t="s">
        <v>8414</v>
      </c>
      <c r="N1080" t="s">
        <v>39</v>
      </c>
      <c r="O1080">
        <v>7</v>
      </c>
      <c r="P1080" t="s">
        <v>40</v>
      </c>
      <c r="Q1080" t="s">
        <v>58</v>
      </c>
      <c r="R1080" t="s">
        <v>8415</v>
      </c>
      <c r="S1080" s="1">
        <v>45480</v>
      </c>
      <c r="T1080" t="s">
        <v>103</v>
      </c>
      <c r="U1080" t="s">
        <v>8416</v>
      </c>
      <c r="V1080" t="s">
        <v>8417</v>
      </c>
      <c r="W1080" t="s">
        <v>3615</v>
      </c>
      <c r="X1080">
        <v>2685</v>
      </c>
      <c r="Y1080">
        <v>8</v>
      </c>
      <c r="Z1080">
        <v>8592</v>
      </c>
      <c r="AA1080" t="s">
        <v>8414</v>
      </c>
      <c r="AB1080" t="s">
        <v>8414</v>
      </c>
      <c r="AC1080">
        <v>10</v>
      </c>
      <c r="AE1080" t="s">
        <v>37</v>
      </c>
      <c r="AF1080" t="s">
        <v>37</v>
      </c>
      <c r="AG1080" t="s">
        <v>8414</v>
      </c>
    </row>
    <row r="1081" spans="1:33" x14ac:dyDescent="0.3">
      <c r="A1081" t="s">
        <v>336</v>
      </c>
      <c r="B1081" t="s">
        <v>1483</v>
      </c>
      <c r="C1081" t="s">
        <v>80</v>
      </c>
      <c r="D1081" t="s">
        <v>146</v>
      </c>
      <c r="E1081" t="s">
        <v>1683</v>
      </c>
      <c r="F1081" t="s">
        <v>8418</v>
      </c>
      <c r="G1081" t="s">
        <v>96</v>
      </c>
      <c r="H1081" s="1">
        <v>45200</v>
      </c>
      <c r="I1081">
        <v>1400</v>
      </c>
      <c r="J1081" t="s">
        <v>8419</v>
      </c>
      <c r="K1081" t="s">
        <v>361</v>
      </c>
      <c r="L1081" t="s">
        <v>8420</v>
      </c>
      <c r="M1081" t="s">
        <v>8421</v>
      </c>
      <c r="N1081" t="s">
        <v>116</v>
      </c>
      <c r="O1081">
        <v>5</v>
      </c>
      <c r="P1081" t="s">
        <v>40</v>
      </c>
      <c r="Q1081" t="s">
        <v>101</v>
      </c>
      <c r="R1081" t="s">
        <v>8422</v>
      </c>
      <c r="S1081" s="1">
        <v>45428</v>
      </c>
      <c r="T1081" t="s">
        <v>129</v>
      </c>
      <c r="U1081" t="s">
        <v>8423</v>
      </c>
      <c r="V1081" t="s">
        <v>8424</v>
      </c>
      <c r="W1081" t="s">
        <v>3348</v>
      </c>
      <c r="X1081">
        <v>2178</v>
      </c>
      <c r="Y1081">
        <v>8</v>
      </c>
      <c r="Z1081">
        <v>6969.6</v>
      </c>
      <c r="AA1081" t="s">
        <v>8421</v>
      </c>
      <c r="AB1081" t="s">
        <v>8421</v>
      </c>
      <c r="AC1081">
        <v>10</v>
      </c>
      <c r="AE1081" t="s">
        <v>37</v>
      </c>
      <c r="AF1081" t="s">
        <v>37</v>
      </c>
      <c r="AG1081" t="s">
        <v>8421</v>
      </c>
    </row>
    <row r="1082" spans="1:33" x14ac:dyDescent="0.3">
      <c r="A1082" t="s">
        <v>336</v>
      </c>
      <c r="B1082" t="s">
        <v>1128</v>
      </c>
      <c r="C1082" t="s">
        <v>80</v>
      </c>
      <c r="D1082" t="s">
        <v>30</v>
      </c>
      <c r="E1082" t="s">
        <v>1917</v>
      </c>
      <c r="F1082" t="s">
        <v>8425</v>
      </c>
      <c r="G1082" t="s">
        <v>96</v>
      </c>
      <c r="H1082" s="1">
        <v>44463</v>
      </c>
      <c r="I1082">
        <v>1100</v>
      </c>
      <c r="J1082" t="s">
        <v>8426</v>
      </c>
      <c r="K1082" t="s">
        <v>125</v>
      </c>
      <c r="L1082" t="s">
        <v>8427</v>
      </c>
      <c r="M1082" t="s">
        <v>8428</v>
      </c>
      <c r="N1082" t="s">
        <v>39</v>
      </c>
      <c r="O1082">
        <v>20</v>
      </c>
      <c r="P1082" t="s">
        <v>40</v>
      </c>
      <c r="Q1082" t="s">
        <v>58</v>
      </c>
      <c r="R1082" t="s">
        <v>8429</v>
      </c>
      <c r="S1082" s="1">
        <v>45550</v>
      </c>
      <c r="T1082" t="s">
        <v>214</v>
      </c>
      <c r="U1082" t="s">
        <v>8430</v>
      </c>
      <c r="V1082" t="s">
        <v>8431</v>
      </c>
      <c r="W1082" t="s">
        <v>2057</v>
      </c>
      <c r="X1082">
        <v>1102</v>
      </c>
      <c r="Y1082">
        <v>8</v>
      </c>
      <c r="Z1082">
        <v>3526.4</v>
      </c>
      <c r="AA1082" t="s">
        <v>8428</v>
      </c>
      <c r="AB1082" t="s">
        <v>8428</v>
      </c>
      <c r="AC1082">
        <v>10</v>
      </c>
      <c r="AD1082" t="s">
        <v>87</v>
      </c>
      <c r="AF1082" t="s">
        <v>87</v>
      </c>
      <c r="AG1082" t="s">
        <v>8428</v>
      </c>
    </row>
    <row r="1083" spans="1:33" x14ac:dyDescent="0.3">
      <c r="A1083" t="s">
        <v>336</v>
      </c>
      <c r="B1083" t="s">
        <v>108</v>
      </c>
      <c r="C1083" t="s">
        <v>80</v>
      </c>
      <c r="D1083" t="s">
        <v>30</v>
      </c>
      <c r="E1083" t="s">
        <v>1225</v>
      </c>
      <c r="F1083" t="s">
        <v>8432</v>
      </c>
      <c r="G1083" t="s">
        <v>33</v>
      </c>
      <c r="H1083" s="1">
        <v>45019</v>
      </c>
      <c r="I1083">
        <v>800</v>
      </c>
      <c r="J1083" t="s">
        <v>8433</v>
      </c>
      <c r="K1083" t="s">
        <v>1862</v>
      </c>
      <c r="L1083" t="s">
        <v>8434</v>
      </c>
      <c r="M1083" t="s">
        <v>8435</v>
      </c>
      <c r="N1083" t="s">
        <v>72</v>
      </c>
      <c r="O1083">
        <v>11</v>
      </c>
      <c r="P1083" t="s">
        <v>73</v>
      </c>
      <c r="Q1083" t="s">
        <v>41</v>
      </c>
      <c r="R1083" t="s">
        <v>248</v>
      </c>
      <c r="S1083" s="1">
        <v>45343</v>
      </c>
      <c r="T1083" t="s">
        <v>321</v>
      </c>
      <c r="U1083" t="s">
        <v>8436</v>
      </c>
      <c r="V1083" t="s">
        <v>8437</v>
      </c>
      <c r="W1083" t="s">
        <v>7507</v>
      </c>
      <c r="X1083">
        <v>702</v>
      </c>
      <c r="Y1083">
        <v>6</v>
      </c>
      <c r="Z1083">
        <v>1684.8000000000002</v>
      </c>
      <c r="AA1083" t="s">
        <v>8435</v>
      </c>
      <c r="AB1083" t="s">
        <v>8435</v>
      </c>
      <c r="AC1083">
        <v>10</v>
      </c>
      <c r="AE1083" t="s">
        <v>37</v>
      </c>
      <c r="AF1083" t="s">
        <v>37</v>
      </c>
      <c r="AG1083" t="s">
        <v>8435</v>
      </c>
    </row>
    <row r="1084" spans="1:33" x14ac:dyDescent="0.3">
      <c r="A1084" t="s">
        <v>107</v>
      </c>
      <c r="B1084" t="s">
        <v>28</v>
      </c>
      <c r="C1084" t="s">
        <v>49</v>
      </c>
      <c r="D1084" t="s">
        <v>219</v>
      </c>
      <c r="E1084" t="s">
        <v>549</v>
      </c>
      <c r="F1084" t="s">
        <v>8438</v>
      </c>
      <c r="G1084" t="s">
        <v>96</v>
      </c>
      <c r="H1084" s="1">
        <v>45620</v>
      </c>
      <c r="I1084">
        <v>1200</v>
      </c>
      <c r="J1084" t="s">
        <v>8439</v>
      </c>
      <c r="K1084" t="s">
        <v>3069</v>
      </c>
      <c r="L1084" t="s">
        <v>8440</v>
      </c>
      <c r="M1084" t="s">
        <v>8441</v>
      </c>
      <c r="N1084" t="s">
        <v>72</v>
      </c>
      <c r="O1084">
        <v>3</v>
      </c>
      <c r="P1084" t="s">
        <v>40</v>
      </c>
      <c r="Q1084" t="s">
        <v>41</v>
      </c>
      <c r="R1084" t="s">
        <v>8442</v>
      </c>
      <c r="S1084" s="1">
        <v>45460</v>
      </c>
      <c r="T1084" t="s">
        <v>43</v>
      </c>
      <c r="U1084" t="s">
        <v>8443</v>
      </c>
      <c r="V1084" t="s">
        <v>8444</v>
      </c>
      <c r="W1084" t="s">
        <v>8445</v>
      </c>
      <c r="X1084">
        <v>2856</v>
      </c>
      <c r="Y1084">
        <v>1</v>
      </c>
      <c r="Z1084">
        <v>1142.4000000000001</v>
      </c>
      <c r="AA1084" t="s">
        <v>8441</v>
      </c>
      <c r="AB1084" t="s">
        <v>8441</v>
      </c>
      <c r="AC1084">
        <v>11</v>
      </c>
      <c r="AE1084" t="s">
        <v>37</v>
      </c>
      <c r="AF1084" t="s">
        <v>37</v>
      </c>
      <c r="AG1084" t="s">
        <v>8441</v>
      </c>
    </row>
    <row r="1085" spans="1:33" x14ac:dyDescent="0.3">
      <c r="A1085" t="s">
        <v>181</v>
      </c>
      <c r="B1085" t="s">
        <v>380</v>
      </c>
      <c r="C1085" t="s">
        <v>49</v>
      </c>
      <c r="D1085" t="s">
        <v>81</v>
      </c>
      <c r="E1085" t="s">
        <v>850</v>
      </c>
      <c r="F1085" t="s">
        <v>8446</v>
      </c>
      <c r="G1085" t="s">
        <v>33</v>
      </c>
      <c r="H1085" s="1">
        <v>45533</v>
      </c>
      <c r="I1085">
        <v>1200</v>
      </c>
      <c r="J1085" t="s">
        <v>8447</v>
      </c>
      <c r="K1085" t="s">
        <v>161</v>
      </c>
      <c r="L1085" t="s">
        <v>8448</v>
      </c>
      <c r="M1085" t="s">
        <v>8449</v>
      </c>
      <c r="N1085" t="s">
        <v>116</v>
      </c>
      <c r="O1085">
        <v>11</v>
      </c>
      <c r="P1085" t="s">
        <v>40</v>
      </c>
      <c r="Q1085" t="s">
        <v>74</v>
      </c>
      <c r="R1085" t="s">
        <v>8450</v>
      </c>
      <c r="S1085" s="1">
        <v>45529</v>
      </c>
      <c r="T1085" t="s">
        <v>201</v>
      </c>
      <c r="U1085" t="s">
        <v>8451</v>
      </c>
      <c r="V1085" t="s">
        <v>8452</v>
      </c>
      <c r="W1085" t="s">
        <v>3713</v>
      </c>
      <c r="X1085">
        <v>2083</v>
      </c>
      <c r="Y1085">
        <v>8</v>
      </c>
      <c r="Z1085">
        <v>6665.6</v>
      </c>
      <c r="AA1085" t="s">
        <v>8449</v>
      </c>
      <c r="AB1085" t="s">
        <v>8449</v>
      </c>
      <c r="AC1085">
        <v>10</v>
      </c>
      <c r="AE1085" t="s">
        <v>37</v>
      </c>
      <c r="AF1085" t="s">
        <v>37</v>
      </c>
      <c r="AG1085" t="s">
        <v>8449</v>
      </c>
    </row>
    <row r="1086" spans="1:33" x14ac:dyDescent="0.3">
      <c r="A1086" t="s">
        <v>27</v>
      </c>
      <c r="B1086" t="s">
        <v>500</v>
      </c>
      <c r="C1086" t="s">
        <v>49</v>
      </c>
      <c r="D1086" t="s">
        <v>206</v>
      </c>
      <c r="E1086" t="s">
        <v>596</v>
      </c>
      <c r="F1086" t="s">
        <v>8453</v>
      </c>
      <c r="G1086" t="s">
        <v>33</v>
      </c>
      <c r="H1086" s="1">
        <v>45588</v>
      </c>
      <c r="I1086">
        <v>800</v>
      </c>
      <c r="J1086" t="s">
        <v>8454</v>
      </c>
      <c r="K1086" t="s">
        <v>1103</v>
      </c>
      <c r="L1086" t="s">
        <v>8455</v>
      </c>
      <c r="M1086" t="s">
        <v>8456</v>
      </c>
      <c r="N1086" t="s">
        <v>39</v>
      </c>
      <c r="O1086">
        <v>14</v>
      </c>
      <c r="P1086" t="s">
        <v>40</v>
      </c>
      <c r="Q1086" t="s">
        <v>101</v>
      </c>
      <c r="R1086" t="s">
        <v>8457</v>
      </c>
      <c r="S1086" s="1">
        <v>45439</v>
      </c>
      <c r="T1086" t="s">
        <v>129</v>
      </c>
      <c r="U1086" t="s">
        <v>8458</v>
      </c>
      <c r="V1086" t="s">
        <v>8459</v>
      </c>
      <c r="W1086" t="s">
        <v>8460</v>
      </c>
      <c r="X1086">
        <v>759</v>
      </c>
      <c r="Y1086">
        <v>3</v>
      </c>
      <c r="Z1086">
        <v>910.80000000000007</v>
      </c>
      <c r="AA1086" t="s">
        <v>8456</v>
      </c>
      <c r="AB1086" t="s">
        <v>8456</v>
      </c>
      <c r="AC1086">
        <v>11</v>
      </c>
      <c r="AE1086" t="s">
        <v>37</v>
      </c>
      <c r="AF1086" t="s">
        <v>37</v>
      </c>
      <c r="AG1086" t="s">
        <v>8456</v>
      </c>
    </row>
    <row r="1087" spans="1:33" x14ac:dyDescent="0.3">
      <c r="A1087" t="s">
        <v>121</v>
      </c>
      <c r="B1087" t="s">
        <v>1128</v>
      </c>
      <c r="C1087" t="s">
        <v>80</v>
      </c>
      <c r="D1087" t="s">
        <v>30</v>
      </c>
      <c r="E1087" t="s">
        <v>632</v>
      </c>
      <c r="F1087" t="s">
        <v>8461</v>
      </c>
      <c r="G1087" t="s">
        <v>96</v>
      </c>
      <c r="H1087" s="1">
        <v>44542</v>
      </c>
      <c r="I1087">
        <v>1200</v>
      </c>
      <c r="J1087" t="s">
        <v>8462</v>
      </c>
      <c r="K1087" t="s">
        <v>625</v>
      </c>
      <c r="L1087" t="s">
        <v>8463</v>
      </c>
      <c r="M1087" t="s">
        <v>8464</v>
      </c>
      <c r="N1087" t="s">
        <v>57</v>
      </c>
      <c r="O1087">
        <v>7</v>
      </c>
      <c r="P1087" t="s">
        <v>73</v>
      </c>
      <c r="Q1087" t="s">
        <v>74</v>
      </c>
      <c r="R1087" t="s">
        <v>7344</v>
      </c>
      <c r="S1087" s="1">
        <v>45570</v>
      </c>
      <c r="T1087" t="s">
        <v>177</v>
      </c>
      <c r="U1087" t="s">
        <v>8465</v>
      </c>
      <c r="V1087" t="s">
        <v>8466</v>
      </c>
      <c r="W1087" t="s">
        <v>4833</v>
      </c>
      <c r="X1087">
        <v>2033</v>
      </c>
      <c r="Y1087">
        <v>2</v>
      </c>
      <c r="Z1087">
        <v>1626.4</v>
      </c>
      <c r="AA1087" t="s">
        <v>8464</v>
      </c>
      <c r="AB1087" t="s">
        <v>8464</v>
      </c>
      <c r="AC1087">
        <v>10</v>
      </c>
      <c r="AE1087" t="s">
        <v>37</v>
      </c>
      <c r="AF1087" t="s">
        <v>37</v>
      </c>
      <c r="AG1087" t="s">
        <v>8464</v>
      </c>
    </row>
    <row r="1088" spans="1:33" x14ac:dyDescent="0.3">
      <c r="A1088" t="s">
        <v>121</v>
      </c>
      <c r="B1088" t="s">
        <v>784</v>
      </c>
      <c r="C1088" t="s">
        <v>80</v>
      </c>
      <c r="D1088" t="s">
        <v>50</v>
      </c>
      <c r="E1088" t="s">
        <v>242</v>
      </c>
      <c r="F1088" t="s">
        <v>8467</v>
      </c>
      <c r="G1088" t="s">
        <v>33</v>
      </c>
      <c r="H1088" s="1">
        <v>44785</v>
      </c>
      <c r="I1088">
        <v>1400</v>
      </c>
      <c r="J1088" t="s">
        <v>8468</v>
      </c>
      <c r="K1088" t="s">
        <v>1686</v>
      </c>
      <c r="L1088" t="s">
        <v>8469</v>
      </c>
      <c r="M1088" t="s">
        <v>8470</v>
      </c>
      <c r="N1088" t="s">
        <v>39</v>
      </c>
      <c r="O1088">
        <v>16</v>
      </c>
      <c r="P1088" t="s">
        <v>73</v>
      </c>
      <c r="Q1088" t="s">
        <v>58</v>
      </c>
      <c r="R1088" t="s">
        <v>8471</v>
      </c>
      <c r="S1088" s="1">
        <v>45520</v>
      </c>
      <c r="T1088" t="s">
        <v>201</v>
      </c>
      <c r="U1088" t="s">
        <v>8472</v>
      </c>
      <c r="V1088" t="s">
        <v>8473</v>
      </c>
      <c r="W1088" t="s">
        <v>1682</v>
      </c>
      <c r="X1088">
        <v>2979</v>
      </c>
      <c r="Y1088">
        <v>4</v>
      </c>
      <c r="Z1088">
        <v>4766.4000000000015</v>
      </c>
      <c r="AA1088" t="s">
        <v>8470</v>
      </c>
      <c r="AB1088" t="s">
        <v>8470</v>
      </c>
      <c r="AC1088">
        <v>10</v>
      </c>
      <c r="AE1088" t="s">
        <v>37</v>
      </c>
      <c r="AF1088" t="s">
        <v>37</v>
      </c>
      <c r="AG1088" t="s">
        <v>8470</v>
      </c>
    </row>
    <row r="1089" spans="1:33" x14ac:dyDescent="0.3">
      <c r="A1089" t="s">
        <v>27</v>
      </c>
      <c r="B1089" t="s">
        <v>731</v>
      </c>
      <c r="C1089" t="s">
        <v>49</v>
      </c>
      <c r="D1089" t="s">
        <v>81</v>
      </c>
      <c r="E1089" t="s">
        <v>1877</v>
      </c>
      <c r="F1089" t="s">
        <v>8474</v>
      </c>
      <c r="G1089" t="s">
        <v>96</v>
      </c>
      <c r="H1089" s="1">
        <v>43861</v>
      </c>
      <c r="I1089">
        <v>950</v>
      </c>
      <c r="J1089" t="s">
        <v>8475</v>
      </c>
      <c r="K1089" t="s">
        <v>463</v>
      </c>
      <c r="L1089" t="s">
        <v>8476</v>
      </c>
      <c r="M1089" t="s">
        <v>8477</v>
      </c>
      <c r="N1089" t="s">
        <v>116</v>
      </c>
      <c r="O1089">
        <v>13</v>
      </c>
      <c r="P1089" t="s">
        <v>73</v>
      </c>
      <c r="Q1089" t="s">
        <v>101</v>
      </c>
      <c r="R1089" t="s">
        <v>8478</v>
      </c>
      <c r="S1089" s="1">
        <v>45456</v>
      </c>
      <c r="T1089" t="s">
        <v>43</v>
      </c>
      <c r="U1089" t="s">
        <v>8479</v>
      </c>
      <c r="V1089" t="s">
        <v>8480</v>
      </c>
      <c r="W1089" t="s">
        <v>8481</v>
      </c>
      <c r="X1089">
        <v>1827</v>
      </c>
      <c r="Y1089">
        <v>5</v>
      </c>
      <c r="Z1089">
        <v>3654</v>
      </c>
      <c r="AA1089" t="s">
        <v>8477</v>
      </c>
      <c r="AB1089" t="s">
        <v>8477</v>
      </c>
      <c r="AC1089">
        <v>10</v>
      </c>
      <c r="AE1089" t="s">
        <v>37</v>
      </c>
      <c r="AF1089" t="s">
        <v>37</v>
      </c>
      <c r="AG1089" t="s">
        <v>8477</v>
      </c>
    </row>
    <row r="1090" spans="1:33" x14ac:dyDescent="0.3">
      <c r="A1090" t="s">
        <v>336</v>
      </c>
      <c r="B1090" t="s">
        <v>803</v>
      </c>
      <c r="C1090" t="s">
        <v>49</v>
      </c>
      <c r="D1090" t="s">
        <v>146</v>
      </c>
      <c r="E1090" t="s">
        <v>511</v>
      </c>
      <c r="F1090" t="s">
        <v>5858</v>
      </c>
      <c r="G1090" t="s">
        <v>33</v>
      </c>
      <c r="H1090" s="1">
        <v>44407</v>
      </c>
      <c r="I1090">
        <v>1100</v>
      </c>
      <c r="J1090" t="s">
        <v>8482</v>
      </c>
      <c r="K1090" t="s">
        <v>923</v>
      </c>
      <c r="L1090" t="s">
        <v>8483</v>
      </c>
      <c r="M1090" t="s">
        <v>8484</v>
      </c>
      <c r="N1090" t="s">
        <v>116</v>
      </c>
      <c r="O1090">
        <v>17</v>
      </c>
      <c r="P1090" t="s">
        <v>40</v>
      </c>
      <c r="Q1090" t="s">
        <v>101</v>
      </c>
      <c r="R1090" t="s">
        <v>8485</v>
      </c>
      <c r="S1090" s="1">
        <v>45565</v>
      </c>
      <c r="T1090" t="s">
        <v>214</v>
      </c>
      <c r="U1090" t="s">
        <v>8486</v>
      </c>
      <c r="V1090" t="s">
        <v>8487</v>
      </c>
      <c r="W1090" t="s">
        <v>4373</v>
      </c>
      <c r="X1090">
        <v>2509</v>
      </c>
      <c r="Y1090">
        <v>7</v>
      </c>
      <c r="Z1090">
        <v>7025.2000000000007</v>
      </c>
      <c r="AA1090" t="s">
        <v>8484</v>
      </c>
      <c r="AB1090" t="s">
        <v>8484</v>
      </c>
      <c r="AC1090">
        <v>10</v>
      </c>
      <c r="AE1090" t="s">
        <v>37</v>
      </c>
      <c r="AF1090" t="s">
        <v>37</v>
      </c>
      <c r="AG1090" t="s">
        <v>8484</v>
      </c>
    </row>
    <row r="1091" spans="1:33" x14ac:dyDescent="0.3">
      <c r="A1091" t="s">
        <v>93</v>
      </c>
      <c r="B1091" t="s">
        <v>347</v>
      </c>
      <c r="C1091" t="s">
        <v>29</v>
      </c>
      <c r="D1091" t="s">
        <v>206</v>
      </c>
      <c r="E1091" t="s">
        <v>975</v>
      </c>
      <c r="F1091" t="s">
        <v>8488</v>
      </c>
      <c r="G1091" t="s">
        <v>96</v>
      </c>
      <c r="H1091" s="1">
        <v>44929</v>
      </c>
      <c r="I1091">
        <v>1400</v>
      </c>
      <c r="J1091" t="s">
        <v>8489</v>
      </c>
      <c r="K1091" t="s">
        <v>3813</v>
      </c>
      <c r="L1091" t="s">
        <v>8490</v>
      </c>
      <c r="M1091" t="s">
        <v>8491</v>
      </c>
      <c r="N1091" t="s">
        <v>116</v>
      </c>
      <c r="O1091">
        <v>7</v>
      </c>
      <c r="P1091" t="s">
        <v>73</v>
      </c>
      <c r="Q1091" t="s">
        <v>58</v>
      </c>
      <c r="R1091" t="s">
        <v>8492</v>
      </c>
      <c r="S1091" s="1">
        <v>45365</v>
      </c>
      <c r="T1091" t="s">
        <v>258</v>
      </c>
      <c r="U1091" t="s">
        <v>8493</v>
      </c>
      <c r="V1091" t="s">
        <v>8494</v>
      </c>
      <c r="W1091" t="s">
        <v>303</v>
      </c>
      <c r="X1091">
        <v>2347</v>
      </c>
      <c r="Y1091">
        <v>2</v>
      </c>
      <c r="Z1091">
        <v>1877.6000000000001</v>
      </c>
      <c r="AA1091" t="s">
        <v>8491</v>
      </c>
      <c r="AB1091" t="s">
        <v>8491</v>
      </c>
      <c r="AC1091">
        <v>10</v>
      </c>
      <c r="AE1091" t="s">
        <v>37</v>
      </c>
      <c r="AF1091" t="s">
        <v>37</v>
      </c>
      <c r="AG1091" t="s">
        <v>8491</v>
      </c>
    </row>
    <row r="1092" spans="1:33" x14ac:dyDescent="0.3">
      <c r="A1092" t="s">
        <v>107</v>
      </c>
      <c r="B1092" t="s">
        <v>193</v>
      </c>
      <c r="C1092" t="s">
        <v>80</v>
      </c>
      <c r="D1092" t="s">
        <v>241</v>
      </c>
      <c r="E1092" t="s">
        <v>147</v>
      </c>
      <c r="F1092" t="s">
        <v>8495</v>
      </c>
      <c r="G1092" t="s">
        <v>96</v>
      </c>
      <c r="H1092" s="1">
        <v>45268</v>
      </c>
      <c r="I1092">
        <v>1400</v>
      </c>
      <c r="J1092" t="s">
        <v>8496</v>
      </c>
      <c r="K1092" t="s">
        <v>384</v>
      </c>
      <c r="L1092" t="s">
        <v>8497</v>
      </c>
      <c r="M1092" t="s">
        <v>8498</v>
      </c>
      <c r="N1092" t="s">
        <v>39</v>
      </c>
      <c r="O1092">
        <v>7</v>
      </c>
      <c r="P1092" t="s">
        <v>40</v>
      </c>
      <c r="Q1092" t="s">
        <v>58</v>
      </c>
      <c r="R1092" t="s">
        <v>8499</v>
      </c>
      <c r="S1092" s="1">
        <v>45579</v>
      </c>
      <c r="T1092" t="s">
        <v>177</v>
      </c>
      <c r="U1092" t="s">
        <v>8500</v>
      </c>
      <c r="V1092" t="s">
        <v>8501</v>
      </c>
      <c r="W1092" t="s">
        <v>4498</v>
      </c>
      <c r="X1092">
        <v>2010</v>
      </c>
      <c r="Y1092">
        <v>8</v>
      </c>
      <c r="Z1092">
        <v>6432</v>
      </c>
      <c r="AA1092" t="s">
        <v>8498</v>
      </c>
      <c r="AB1092" t="s">
        <v>8498</v>
      </c>
      <c r="AC1092">
        <v>10</v>
      </c>
      <c r="AE1092" t="s">
        <v>37</v>
      </c>
      <c r="AF1092" t="s">
        <v>37</v>
      </c>
      <c r="AG1092" t="s">
        <v>8498</v>
      </c>
    </row>
    <row r="1093" spans="1:33" x14ac:dyDescent="0.3">
      <c r="A1093" t="s">
        <v>181</v>
      </c>
      <c r="B1093" t="s">
        <v>1483</v>
      </c>
      <c r="C1093" t="s">
        <v>29</v>
      </c>
      <c r="D1093" t="s">
        <v>677</v>
      </c>
      <c r="E1093" t="s">
        <v>578</v>
      </c>
      <c r="F1093" t="s">
        <v>8502</v>
      </c>
      <c r="G1093" t="s">
        <v>96</v>
      </c>
      <c r="H1093" s="1">
        <v>44521</v>
      </c>
      <c r="I1093">
        <v>950</v>
      </c>
      <c r="J1093" t="s">
        <v>8503</v>
      </c>
      <c r="K1093" t="s">
        <v>571</v>
      </c>
      <c r="L1093" t="s">
        <v>8504</v>
      </c>
      <c r="M1093" t="s">
        <v>8505</v>
      </c>
      <c r="N1093" t="s">
        <v>116</v>
      </c>
      <c r="O1093">
        <v>13</v>
      </c>
      <c r="P1093" t="s">
        <v>73</v>
      </c>
      <c r="Q1093" t="s">
        <v>74</v>
      </c>
      <c r="R1093" t="s">
        <v>8506</v>
      </c>
      <c r="S1093" s="1">
        <v>45298</v>
      </c>
      <c r="T1093" t="s">
        <v>141</v>
      </c>
      <c r="U1093" t="s">
        <v>8507</v>
      </c>
      <c r="V1093" t="s">
        <v>8508</v>
      </c>
      <c r="W1093" t="s">
        <v>5029</v>
      </c>
      <c r="X1093">
        <v>2458</v>
      </c>
      <c r="Y1093">
        <v>2</v>
      </c>
      <c r="Z1093">
        <v>1966.4</v>
      </c>
      <c r="AA1093" t="s">
        <v>8505</v>
      </c>
      <c r="AB1093" t="s">
        <v>8505</v>
      </c>
      <c r="AC1093">
        <v>10</v>
      </c>
      <c r="AE1093" t="s">
        <v>37</v>
      </c>
      <c r="AF1093" t="s">
        <v>37</v>
      </c>
      <c r="AG1093" t="s">
        <v>8505</v>
      </c>
    </row>
    <row r="1094" spans="1:33" x14ac:dyDescent="0.3">
      <c r="A1094" t="s">
        <v>133</v>
      </c>
      <c r="B1094" t="s">
        <v>500</v>
      </c>
      <c r="C1094" t="s">
        <v>80</v>
      </c>
      <c r="D1094" t="s">
        <v>50</v>
      </c>
      <c r="E1094" t="s">
        <v>263</v>
      </c>
      <c r="F1094" t="s">
        <v>8509</v>
      </c>
      <c r="G1094" t="s">
        <v>33</v>
      </c>
      <c r="H1094" s="1">
        <v>43924</v>
      </c>
      <c r="I1094">
        <v>1100</v>
      </c>
      <c r="J1094" t="s">
        <v>8510</v>
      </c>
      <c r="K1094" t="s">
        <v>1846</v>
      </c>
      <c r="L1094" t="s">
        <v>8511</v>
      </c>
      <c r="M1094" t="s">
        <v>8512</v>
      </c>
      <c r="N1094" t="s">
        <v>116</v>
      </c>
      <c r="O1094">
        <v>19</v>
      </c>
      <c r="P1094" t="s">
        <v>73</v>
      </c>
      <c r="Q1094" t="s">
        <v>74</v>
      </c>
      <c r="R1094" t="s">
        <v>8513</v>
      </c>
      <c r="S1094" s="1">
        <v>45424</v>
      </c>
      <c r="T1094" t="s">
        <v>129</v>
      </c>
      <c r="U1094" t="s">
        <v>8514</v>
      </c>
      <c r="V1094" t="s">
        <v>8515</v>
      </c>
      <c r="W1094" t="s">
        <v>8516</v>
      </c>
      <c r="X1094">
        <v>1212</v>
      </c>
      <c r="Y1094">
        <v>5</v>
      </c>
      <c r="Z1094">
        <v>2424</v>
      </c>
      <c r="AA1094" t="s">
        <v>8512</v>
      </c>
      <c r="AB1094" t="s">
        <v>8512</v>
      </c>
      <c r="AC1094">
        <v>10</v>
      </c>
      <c r="AE1094" t="s">
        <v>37</v>
      </c>
      <c r="AF1094" t="s">
        <v>37</v>
      </c>
      <c r="AG1094" t="s">
        <v>8512</v>
      </c>
    </row>
    <row r="1095" spans="1:33" x14ac:dyDescent="0.3">
      <c r="A1095" t="s">
        <v>93</v>
      </c>
      <c r="B1095" t="s">
        <v>28</v>
      </c>
      <c r="C1095" t="s">
        <v>80</v>
      </c>
      <c r="D1095" t="s">
        <v>30</v>
      </c>
      <c r="E1095" t="s">
        <v>1168</v>
      </c>
      <c r="F1095" t="s">
        <v>8517</v>
      </c>
      <c r="G1095" t="s">
        <v>33</v>
      </c>
      <c r="H1095" s="1">
        <v>45581</v>
      </c>
      <c r="I1095">
        <v>800</v>
      </c>
      <c r="J1095" t="s">
        <v>8518</v>
      </c>
      <c r="K1095" t="s">
        <v>514</v>
      </c>
      <c r="L1095" t="s">
        <v>8519</v>
      </c>
      <c r="M1095" t="s">
        <v>8520</v>
      </c>
      <c r="N1095" t="s">
        <v>39</v>
      </c>
      <c r="O1095">
        <v>3</v>
      </c>
      <c r="P1095" t="s">
        <v>40</v>
      </c>
      <c r="Q1095" t="s">
        <v>74</v>
      </c>
      <c r="R1095" t="s">
        <v>8521</v>
      </c>
      <c r="S1095" s="1">
        <v>45506</v>
      </c>
      <c r="T1095" t="s">
        <v>201</v>
      </c>
      <c r="U1095" t="s">
        <v>8522</v>
      </c>
      <c r="V1095" t="s">
        <v>8523</v>
      </c>
      <c r="W1095" t="s">
        <v>8524</v>
      </c>
      <c r="X1095">
        <v>2594</v>
      </c>
      <c r="Y1095">
        <v>2</v>
      </c>
      <c r="Z1095">
        <v>2075.2000000000003</v>
      </c>
      <c r="AA1095" t="s">
        <v>8520</v>
      </c>
      <c r="AB1095" t="s">
        <v>8520</v>
      </c>
      <c r="AC1095">
        <v>10</v>
      </c>
      <c r="AE1095" t="s">
        <v>37</v>
      </c>
      <c r="AF1095" t="s">
        <v>37</v>
      </c>
      <c r="AG1095" t="s">
        <v>8520</v>
      </c>
    </row>
    <row r="1096" spans="1:33" x14ac:dyDescent="0.3">
      <c r="A1096" t="s">
        <v>133</v>
      </c>
      <c r="B1096" t="s">
        <v>262</v>
      </c>
      <c r="C1096" t="s">
        <v>80</v>
      </c>
      <c r="D1096" t="s">
        <v>146</v>
      </c>
      <c r="E1096" t="s">
        <v>66</v>
      </c>
      <c r="F1096" t="s">
        <v>8525</v>
      </c>
      <c r="G1096" t="s">
        <v>96</v>
      </c>
      <c r="H1096" s="1">
        <v>45211</v>
      </c>
      <c r="I1096">
        <v>1200</v>
      </c>
      <c r="J1096" t="s">
        <v>8526</v>
      </c>
      <c r="K1096" t="s">
        <v>474</v>
      </c>
      <c r="L1096" t="s">
        <v>8527</v>
      </c>
      <c r="M1096" t="s">
        <v>8528</v>
      </c>
      <c r="N1096" t="s">
        <v>57</v>
      </c>
      <c r="O1096">
        <v>13</v>
      </c>
      <c r="P1096" t="s">
        <v>73</v>
      </c>
      <c r="Q1096" t="s">
        <v>41</v>
      </c>
      <c r="R1096" t="s">
        <v>8529</v>
      </c>
      <c r="S1096" s="1">
        <v>45377</v>
      </c>
      <c r="T1096" t="s">
        <v>258</v>
      </c>
      <c r="U1096" t="s">
        <v>8530</v>
      </c>
      <c r="V1096" t="s">
        <v>8531</v>
      </c>
      <c r="W1096" t="s">
        <v>5013</v>
      </c>
      <c r="X1096">
        <v>709</v>
      </c>
      <c r="Y1096">
        <v>6</v>
      </c>
      <c r="Z1096">
        <v>1701.6000000000001</v>
      </c>
      <c r="AA1096" t="s">
        <v>8528</v>
      </c>
      <c r="AB1096" t="s">
        <v>8528</v>
      </c>
      <c r="AC1096">
        <v>10</v>
      </c>
      <c r="AE1096" t="s">
        <v>37</v>
      </c>
      <c r="AF1096" t="s">
        <v>37</v>
      </c>
      <c r="AG1096" t="s">
        <v>8528</v>
      </c>
    </row>
    <row r="1097" spans="1:33" x14ac:dyDescent="0.3">
      <c r="A1097" t="s">
        <v>47</v>
      </c>
      <c r="B1097" t="s">
        <v>293</v>
      </c>
      <c r="C1097" t="s">
        <v>29</v>
      </c>
      <c r="D1097" t="s">
        <v>677</v>
      </c>
      <c r="E1097" t="s">
        <v>490</v>
      </c>
      <c r="F1097" t="s">
        <v>8532</v>
      </c>
      <c r="G1097" t="s">
        <v>33</v>
      </c>
      <c r="H1097" s="1">
        <v>44075</v>
      </c>
      <c r="I1097">
        <v>1300</v>
      </c>
      <c r="J1097" t="s">
        <v>8533</v>
      </c>
      <c r="K1097" t="s">
        <v>1052</v>
      </c>
      <c r="L1097" t="s">
        <v>8534</v>
      </c>
      <c r="M1097" t="s">
        <v>8535</v>
      </c>
      <c r="N1097" t="s">
        <v>72</v>
      </c>
      <c r="O1097">
        <v>10</v>
      </c>
      <c r="P1097" t="s">
        <v>40</v>
      </c>
      <c r="Q1097" t="s">
        <v>74</v>
      </c>
      <c r="R1097" t="s">
        <v>8536</v>
      </c>
      <c r="S1097" s="1">
        <v>45344</v>
      </c>
      <c r="T1097" t="s">
        <v>321</v>
      </c>
      <c r="U1097" t="s">
        <v>8537</v>
      </c>
      <c r="V1097" t="s">
        <v>8538</v>
      </c>
      <c r="W1097" t="s">
        <v>7946</v>
      </c>
      <c r="X1097">
        <v>1356</v>
      </c>
      <c r="Y1097">
        <v>3</v>
      </c>
      <c r="Z1097">
        <v>1627.2</v>
      </c>
      <c r="AA1097" t="s">
        <v>8535</v>
      </c>
      <c r="AB1097" t="s">
        <v>8535</v>
      </c>
      <c r="AC1097">
        <v>10</v>
      </c>
      <c r="AE1097" t="s">
        <v>37</v>
      </c>
      <c r="AF1097" t="s">
        <v>37</v>
      </c>
      <c r="AG1097" t="s">
        <v>8535</v>
      </c>
    </row>
    <row r="1098" spans="1:33" x14ac:dyDescent="0.3">
      <c r="A1098" t="s">
        <v>107</v>
      </c>
      <c r="B1098" t="s">
        <v>369</v>
      </c>
      <c r="C1098" t="s">
        <v>29</v>
      </c>
      <c r="D1098" t="s">
        <v>50</v>
      </c>
      <c r="E1098" t="s">
        <v>549</v>
      </c>
      <c r="F1098" t="s">
        <v>8539</v>
      </c>
      <c r="G1098" t="s">
        <v>33</v>
      </c>
      <c r="H1098" s="1">
        <v>44308</v>
      </c>
      <c r="I1098">
        <v>1400</v>
      </c>
      <c r="J1098" t="s">
        <v>8540</v>
      </c>
      <c r="K1098" t="s">
        <v>297</v>
      </c>
      <c r="L1098" t="s">
        <v>8541</v>
      </c>
      <c r="M1098" t="s">
        <v>8542</v>
      </c>
      <c r="N1098" t="s">
        <v>116</v>
      </c>
      <c r="O1098">
        <v>18</v>
      </c>
      <c r="P1098" t="s">
        <v>40</v>
      </c>
      <c r="Q1098" t="s">
        <v>74</v>
      </c>
      <c r="R1098" t="s">
        <v>8543</v>
      </c>
      <c r="S1098" s="1">
        <v>45334</v>
      </c>
      <c r="T1098" t="s">
        <v>321</v>
      </c>
      <c r="U1098" t="s">
        <v>8544</v>
      </c>
      <c r="V1098" t="s">
        <v>8545</v>
      </c>
      <c r="W1098" t="s">
        <v>2725</v>
      </c>
      <c r="X1098">
        <v>1288</v>
      </c>
      <c r="Y1098">
        <v>8</v>
      </c>
      <c r="Z1098">
        <v>4121.6000000000004</v>
      </c>
      <c r="AA1098" t="s">
        <v>8542</v>
      </c>
      <c r="AB1098" t="s">
        <v>8542</v>
      </c>
      <c r="AC1098">
        <v>10</v>
      </c>
      <c r="AE1098" t="s">
        <v>37</v>
      </c>
      <c r="AF1098" t="s">
        <v>37</v>
      </c>
      <c r="AG1098" t="s">
        <v>8542</v>
      </c>
    </row>
    <row r="1099" spans="1:33" x14ac:dyDescent="0.3">
      <c r="A1099" t="s">
        <v>107</v>
      </c>
      <c r="B1099" t="s">
        <v>470</v>
      </c>
      <c r="C1099" t="s">
        <v>29</v>
      </c>
      <c r="D1099" t="s">
        <v>30</v>
      </c>
      <c r="E1099" t="s">
        <v>1674</v>
      </c>
      <c r="F1099" t="s">
        <v>8546</v>
      </c>
      <c r="G1099" t="s">
        <v>33</v>
      </c>
      <c r="H1099" s="1">
        <v>43850</v>
      </c>
      <c r="I1099">
        <v>1000</v>
      </c>
      <c r="J1099" t="s">
        <v>8547</v>
      </c>
      <c r="K1099" t="s">
        <v>463</v>
      </c>
      <c r="L1099" t="s">
        <v>8548</v>
      </c>
      <c r="M1099" t="s">
        <v>8549</v>
      </c>
      <c r="N1099" t="s">
        <v>72</v>
      </c>
      <c r="O1099">
        <v>13</v>
      </c>
      <c r="P1099" t="s">
        <v>73</v>
      </c>
      <c r="Q1099" t="s">
        <v>41</v>
      </c>
      <c r="R1099" t="s">
        <v>8550</v>
      </c>
      <c r="S1099" s="1">
        <v>45345</v>
      </c>
      <c r="T1099" t="s">
        <v>321</v>
      </c>
      <c r="U1099" t="s">
        <v>8551</v>
      </c>
      <c r="V1099" t="s">
        <v>8552</v>
      </c>
      <c r="W1099" t="s">
        <v>667</v>
      </c>
      <c r="X1099">
        <v>792</v>
      </c>
      <c r="Y1099">
        <v>2</v>
      </c>
      <c r="Z1099">
        <v>633.6</v>
      </c>
      <c r="AA1099" t="s">
        <v>8549</v>
      </c>
      <c r="AB1099" t="s">
        <v>8549</v>
      </c>
      <c r="AC1099">
        <v>10</v>
      </c>
      <c r="AD1099" t="s">
        <v>87</v>
      </c>
      <c r="AF1099" t="s">
        <v>87</v>
      </c>
      <c r="AG1099" t="s">
        <v>8549</v>
      </c>
    </row>
    <row r="1100" spans="1:33" x14ac:dyDescent="0.3">
      <c r="A1100" t="s">
        <v>93</v>
      </c>
      <c r="B1100" t="s">
        <v>79</v>
      </c>
      <c r="C1100" t="s">
        <v>80</v>
      </c>
      <c r="D1100" t="s">
        <v>109</v>
      </c>
      <c r="E1100" t="s">
        <v>66</v>
      </c>
      <c r="F1100" t="s">
        <v>8553</v>
      </c>
      <c r="G1100" t="s">
        <v>33</v>
      </c>
      <c r="H1100" s="1">
        <v>45129</v>
      </c>
      <c r="I1100">
        <v>1100</v>
      </c>
      <c r="J1100" t="s">
        <v>8554</v>
      </c>
      <c r="K1100" t="s">
        <v>3054</v>
      </c>
      <c r="L1100" t="s">
        <v>8555</v>
      </c>
      <c r="M1100" t="s">
        <v>8556</v>
      </c>
      <c r="N1100" t="s">
        <v>39</v>
      </c>
      <c r="O1100">
        <v>5</v>
      </c>
      <c r="P1100" t="s">
        <v>73</v>
      </c>
      <c r="Q1100" t="s">
        <v>101</v>
      </c>
      <c r="R1100" t="s">
        <v>8557</v>
      </c>
      <c r="S1100" s="1">
        <v>45368</v>
      </c>
      <c r="T1100" t="s">
        <v>258</v>
      </c>
      <c r="U1100" t="s">
        <v>8558</v>
      </c>
      <c r="V1100" t="s">
        <v>8559</v>
      </c>
      <c r="W1100" t="s">
        <v>3092</v>
      </c>
      <c r="X1100">
        <v>1800</v>
      </c>
      <c r="Y1100">
        <v>5</v>
      </c>
      <c r="Z1100">
        <v>3600</v>
      </c>
      <c r="AA1100" t="s">
        <v>8556</v>
      </c>
      <c r="AB1100" t="s">
        <v>8556</v>
      </c>
      <c r="AC1100">
        <v>10</v>
      </c>
      <c r="AE1100" t="s">
        <v>37</v>
      </c>
      <c r="AF1100" t="s">
        <v>37</v>
      </c>
      <c r="AG1100" t="s">
        <v>8556</v>
      </c>
    </row>
    <row r="1101" spans="1:33" x14ac:dyDescent="0.3">
      <c r="A1101" t="s">
        <v>107</v>
      </c>
      <c r="B1101" t="s">
        <v>650</v>
      </c>
      <c r="C1101" t="s">
        <v>29</v>
      </c>
      <c r="D1101" t="s">
        <v>50</v>
      </c>
      <c r="E1101" t="s">
        <v>540</v>
      </c>
      <c r="F1101" t="s">
        <v>8560</v>
      </c>
      <c r="G1101" t="s">
        <v>33</v>
      </c>
      <c r="H1101" s="1">
        <v>45384</v>
      </c>
      <c r="I1101">
        <v>800</v>
      </c>
      <c r="J1101" t="s">
        <v>8561</v>
      </c>
      <c r="K1101" t="s">
        <v>350</v>
      </c>
      <c r="L1101" t="s">
        <v>8562</v>
      </c>
      <c r="M1101" t="s">
        <v>8563</v>
      </c>
      <c r="N1101" t="s">
        <v>72</v>
      </c>
      <c r="O1101">
        <v>17</v>
      </c>
      <c r="P1101" t="s">
        <v>40</v>
      </c>
      <c r="Q1101" t="s">
        <v>101</v>
      </c>
      <c r="R1101" t="s">
        <v>8564</v>
      </c>
      <c r="S1101" s="1">
        <v>45367</v>
      </c>
      <c r="T1101" t="s">
        <v>258</v>
      </c>
      <c r="U1101" t="s">
        <v>8565</v>
      </c>
      <c r="V1101" t="s">
        <v>8566</v>
      </c>
      <c r="W1101" t="s">
        <v>5044</v>
      </c>
      <c r="X1101">
        <v>1089</v>
      </c>
      <c r="Y1101">
        <v>3</v>
      </c>
      <c r="Z1101">
        <v>1306.8000000000002</v>
      </c>
      <c r="AA1101" t="s">
        <v>8563</v>
      </c>
      <c r="AB1101" t="s">
        <v>8563</v>
      </c>
      <c r="AC1101">
        <v>10</v>
      </c>
      <c r="AE1101" t="s">
        <v>37</v>
      </c>
      <c r="AF1101" t="s">
        <v>37</v>
      </c>
      <c r="AG1101" t="s">
        <v>8563</v>
      </c>
    </row>
    <row r="1102" spans="1:33" x14ac:dyDescent="0.3">
      <c r="A1102" t="s">
        <v>336</v>
      </c>
      <c r="B1102" t="s">
        <v>64</v>
      </c>
      <c r="C1102" t="s">
        <v>49</v>
      </c>
      <c r="D1102" t="s">
        <v>206</v>
      </c>
      <c r="E1102" t="s">
        <v>1560</v>
      </c>
      <c r="F1102" t="s">
        <v>8567</v>
      </c>
      <c r="G1102" t="s">
        <v>96</v>
      </c>
      <c r="H1102" s="1">
        <v>45153</v>
      </c>
      <c r="I1102">
        <v>1300</v>
      </c>
      <c r="J1102" t="s">
        <v>8568</v>
      </c>
      <c r="K1102" t="s">
        <v>3069</v>
      </c>
      <c r="L1102" t="s">
        <v>8569</v>
      </c>
      <c r="M1102" t="s">
        <v>8570</v>
      </c>
      <c r="N1102" t="s">
        <v>116</v>
      </c>
      <c r="O1102">
        <v>7</v>
      </c>
      <c r="P1102" t="s">
        <v>40</v>
      </c>
      <c r="Q1102" t="s">
        <v>58</v>
      </c>
      <c r="R1102" t="s">
        <v>8571</v>
      </c>
      <c r="S1102" s="1">
        <v>45571</v>
      </c>
      <c r="T1102" t="s">
        <v>177</v>
      </c>
      <c r="U1102" t="s">
        <v>8572</v>
      </c>
      <c r="V1102" t="s">
        <v>8573</v>
      </c>
      <c r="W1102" t="s">
        <v>7456</v>
      </c>
      <c r="X1102">
        <v>2400</v>
      </c>
      <c r="Y1102">
        <v>1</v>
      </c>
      <c r="Z1102">
        <v>960</v>
      </c>
      <c r="AA1102" t="s">
        <v>8570</v>
      </c>
      <c r="AB1102" t="s">
        <v>8570</v>
      </c>
      <c r="AC1102">
        <v>10</v>
      </c>
      <c r="AE1102" t="s">
        <v>37</v>
      </c>
      <c r="AF1102" t="s">
        <v>37</v>
      </c>
      <c r="AG1102" t="s">
        <v>8570</v>
      </c>
    </row>
    <row r="1103" spans="1:33" x14ac:dyDescent="0.3">
      <c r="A1103" t="s">
        <v>93</v>
      </c>
      <c r="B1103" t="s">
        <v>510</v>
      </c>
      <c r="C1103" t="s">
        <v>80</v>
      </c>
      <c r="D1103" t="s">
        <v>81</v>
      </c>
      <c r="E1103" t="s">
        <v>170</v>
      </c>
      <c r="F1103" t="s">
        <v>8574</v>
      </c>
      <c r="G1103" t="s">
        <v>96</v>
      </c>
      <c r="H1103" s="1">
        <v>45432</v>
      </c>
      <c r="I1103">
        <v>1400</v>
      </c>
      <c r="J1103" t="s">
        <v>8575</v>
      </c>
      <c r="K1103" t="s">
        <v>1477</v>
      </c>
      <c r="L1103" t="s">
        <v>8576</v>
      </c>
      <c r="M1103" t="s">
        <v>8577</v>
      </c>
      <c r="N1103" t="s">
        <v>57</v>
      </c>
      <c r="O1103">
        <v>7</v>
      </c>
      <c r="P1103" t="s">
        <v>40</v>
      </c>
      <c r="Q1103" t="s">
        <v>58</v>
      </c>
      <c r="R1103" t="s">
        <v>8578</v>
      </c>
      <c r="S1103" s="1">
        <v>45368</v>
      </c>
      <c r="T1103" t="s">
        <v>258</v>
      </c>
      <c r="U1103" t="s">
        <v>8579</v>
      </c>
      <c r="V1103" t="s">
        <v>8580</v>
      </c>
      <c r="W1103" t="s">
        <v>2501</v>
      </c>
      <c r="X1103">
        <v>1009</v>
      </c>
      <c r="Y1103">
        <v>1</v>
      </c>
      <c r="Z1103">
        <v>403.6</v>
      </c>
      <c r="AA1103" t="s">
        <v>8577</v>
      </c>
      <c r="AB1103" t="s">
        <v>8577</v>
      </c>
      <c r="AC1103">
        <v>10</v>
      </c>
      <c r="AD1103" t="s">
        <v>87</v>
      </c>
      <c r="AF1103" t="s">
        <v>87</v>
      </c>
      <c r="AG1103" t="s">
        <v>8577</v>
      </c>
    </row>
    <row r="1104" spans="1:33" x14ac:dyDescent="0.3">
      <c r="A1104" t="s">
        <v>47</v>
      </c>
      <c r="B1104" t="s">
        <v>262</v>
      </c>
      <c r="C1104" t="s">
        <v>49</v>
      </c>
      <c r="D1104" t="s">
        <v>677</v>
      </c>
      <c r="E1104" t="s">
        <v>451</v>
      </c>
      <c r="F1104" t="s">
        <v>8581</v>
      </c>
      <c r="G1104" t="s">
        <v>33</v>
      </c>
      <c r="H1104" s="1">
        <v>45549</v>
      </c>
      <c r="I1104">
        <v>1300</v>
      </c>
      <c r="J1104" t="s">
        <v>8582</v>
      </c>
      <c r="K1104" t="s">
        <v>3054</v>
      </c>
      <c r="L1104" t="s">
        <v>8583</v>
      </c>
      <c r="M1104" t="s">
        <v>8584</v>
      </c>
      <c r="N1104" t="s">
        <v>116</v>
      </c>
      <c r="O1104">
        <v>6</v>
      </c>
      <c r="P1104" t="s">
        <v>40</v>
      </c>
      <c r="Q1104" t="s">
        <v>41</v>
      </c>
      <c r="R1104" t="s">
        <v>2668</v>
      </c>
      <c r="S1104" s="1">
        <v>45580</v>
      </c>
      <c r="T1104" t="s">
        <v>177</v>
      </c>
      <c r="U1104" t="s">
        <v>8585</v>
      </c>
      <c r="V1104" t="s">
        <v>8586</v>
      </c>
      <c r="W1104" t="s">
        <v>2631</v>
      </c>
      <c r="X1104">
        <v>1242</v>
      </c>
      <c r="Y1104">
        <v>3</v>
      </c>
      <c r="Z1104">
        <v>1490.4</v>
      </c>
      <c r="AA1104" t="s">
        <v>8584</v>
      </c>
      <c r="AB1104" t="s">
        <v>8584</v>
      </c>
      <c r="AC1104">
        <v>10</v>
      </c>
      <c r="AE1104" t="s">
        <v>37</v>
      </c>
      <c r="AF1104" t="s">
        <v>37</v>
      </c>
      <c r="AG1104" t="s">
        <v>8584</v>
      </c>
    </row>
    <row r="1105" spans="1:33" x14ac:dyDescent="0.3">
      <c r="A1105" t="s">
        <v>107</v>
      </c>
      <c r="B1105" t="s">
        <v>380</v>
      </c>
      <c r="C1105" t="s">
        <v>80</v>
      </c>
      <c r="D1105" t="s">
        <v>81</v>
      </c>
      <c r="E1105" t="s">
        <v>996</v>
      </c>
      <c r="F1105" t="s">
        <v>8587</v>
      </c>
      <c r="G1105" t="s">
        <v>33</v>
      </c>
      <c r="H1105" s="1">
        <v>44914</v>
      </c>
      <c r="I1105">
        <v>1000</v>
      </c>
      <c r="J1105" t="s">
        <v>8588</v>
      </c>
      <c r="K1105" t="s">
        <v>1686</v>
      </c>
      <c r="L1105" t="s">
        <v>8589</v>
      </c>
      <c r="M1105" t="s">
        <v>8590</v>
      </c>
      <c r="N1105" t="s">
        <v>116</v>
      </c>
      <c r="O1105">
        <v>3</v>
      </c>
      <c r="P1105" t="s">
        <v>73</v>
      </c>
      <c r="Q1105" t="s">
        <v>58</v>
      </c>
      <c r="R1105" t="s">
        <v>8591</v>
      </c>
      <c r="S1105" s="1">
        <v>45374</v>
      </c>
      <c r="T1105" t="s">
        <v>258</v>
      </c>
      <c r="U1105" t="s">
        <v>8592</v>
      </c>
      <c r="V1105" t="s">
        <v>8593</v>
      </c>
      <c r="W1105" t="s">
        <v>6265</v>
      </c>
      <c r="X1105">
        <v>1344</v>
      </c>
      <c r="Y1105">
        <v>5</v>
      </c>
      <c r="Z1105">
        <v>2688</v>
      </c>
      <c r="AA1105" t="s">
        <v>8590</v>
      </c>
      <c r="AB1105" t="s">
        <v>8590</v>
      </c>
      <c r="AC1105">
        <v>10</v>
      </c>
      <c r="AE1105" t="s">
        <v>37</v>
      </c>
      <c r="AF1105" t="s">
        <v>37</v>
      </c>
      <c r="AG1105" t="s">
        <v>8590</v>
      </c>
    </row>
    <row r="1106" spans="1:33" x14ac:dyDescent="0.3">
      <c r="A1106" t="s">
        <v>27</v>
      </c>
      <c r="B1106" t="s">
        <v>784</v>
      </c>
      <c r="C1106" t="s">
        <v>29</v>
      </c>
      <c r="D1106" t="s">
        <v>370</v>
      </c>
      <c r="E1106" t="s">
        <v>1225</v>
      </c>
      <c r="F1106" t="s">
        <v>8594</v>
      </c>
      <c r="G1106" t="s">
        <v>33</v>
      </c>
      <c r="H1106" s="1">
        <v>45018</v>
      </c>
      <c r="I1106">
        <v>800</v>
      </c>
      <c r="J1106" t="s">
        <v>8595</v>
      </c>
      <c r="K1106" t="s">
        <v>1078</v>
      </c>
      <c r="L1106" t="s">
        <v>8596</v>
      </c>
      <c r="M1106" t="s">
        <v>8597</v>
      </c>
      <c r="N1106" t="s">
        <v>39</v>
      </c>
      <c r="O1106">
        <v>5</v>
      </c>
      <c r="P1106" t="s">
        <v>73</v>
      </c>
      <c r="Q1106" t="s">
        <v>41</v>
      </c>
      <c r="R1106" t="s">
        <v>8598</v>
      </c>
      <c r="S1106" s="1">
        <v>45459</v>
      </c>
      <c r="T1106" t="s">
        <v>43</v>
      </c>
      <c r="U1106" t="s">
        <v>8599</v>
      </c>
      <c r="V1106" t="s">
        <v>8600</v>
      </c>
      <c r="W1106" t="s">
        <v>2973</v>
      </c>
      <c r="X1106">
        <v>2930</v>
      </c>
      <c r="Y1106">
        <v>3</v>
      </c>
      <c r="Z1106">
        <v>3516</v>
      </c>
      <c r="AA1106" t="s">
        <v>8597</v>
      </c>
      <c r="AB1106" t="s">
        <v>8597</v>
      </c>
      <c r="AC1106">
        <v>11</v>
      </c>
      <c r="AE1106" t="s">
        <v>37</v>
      </c>
      <c r="AF1106" t="s">
        <v>37</v>
      </c>
      <c r="AG1106" t="s">
        <v>8597</v>
      </c>
    </row>
    <row r="1107" spans="1:33" x14ac:dyDescent="0.3">
      <c r="A1107" t="s">
        <v>181</v>
      </c>
      <c r="B1107" t="s">
        <v>293</v>
      </c>
      <c r="C1107" t="s">
        <v>29</v>
      </c>
      <c r="D1107" t="s">
        <v>370</v>
      </c>
      <c r="E1107" t="s">
        <v>996</v>
      </c>
      <c r="F1107" t="s">
        <v>8601</v>
      </c>
      <c r="G1107" t="s">
        <v>33</v>
      </c>
      <c r="H1107" s="1">
        <v>44015</v>
      </c>
      <c r="I1107">
        <v>1400</v>
      </c>
      <c r="J1107" t="s">
        <v>8602</v>
      </c>
      <c r="K1107" t="s">
        <v>853</v>
      </c>
      <c r="L1107" t="s">
        <v>8603</v>
      </c>
      <c r="M1107" t="s">
        <v>8604</v>
      </c>
      <c r="N1107" t="s">
        <v>39</v>
      </c>
      <c r="O1107">
        <v>5</v>
      </c>
      <c r="P1107" t="s">
        <v>73</v>
      </c>
      <c r="Q1107" t="s">
        <v>41</v>
      </c>
      <c r="R1107" t="s">
        <v>8605</v>
      </c>
      <c r="S1107" s="1">
        <v>45413</v>
      </c>
      <c r="T1107" t="s">
        <v>129</v>
      </c>
      <c r="U1107" t="s">
        <v>8606</v>
      </c>
      <c r="V1107" t="s">
        <v>8607</v>
      </c>
      <c r="W1107" t="s">
        <v>686</v>
      </c>
      <c r="X1107">
        <v>1282</v>
      </c>
      <c r="Y1107">
        <v>6</v>
      </c>
      <c r="Z1107">
        <v>3076.8</v>
      </c>
      <c r="AA1107" t="s">
        <v>8604</v>
      </c>
      <c r="AB1107" t="s">
        <v>8604</v>
      </c>
      <c r="AC1107">
        <v>10</v>
      </c>
      <c r="AD1107" t="s">
        <v>87</v>
      </c>
      <c r="AF1107" t="s">
        <v>87</v>
      </c>
      <c r="AG1107" t="s">
        <v>8604</v>
      </c>
    </row>
    <row r="1108" spans="1:33" x14ac:dyDescent="0.3">
      <c r="A1108" t="s">
        <v>336</v>
      </c>
      <c r="B1108" t="s">
        <v>108</v>
      </c>
      <c r="C1108" t="s">
        <v>49</v>
      </c>
      <c r="D1108" t="s">
        <v>241</v>
      </c>
      <c r="E1108" t="s">
        <v>511</v>
      </c>
      <c r="F1108" t="s">
        <v>8608</v>
      </c>
      <c r="G1108" t="s">
        <v>33</v>
      </c>
      <c r="H1108" s="1">
        <v>44037</v>
      </c>
      <c r="I1108">
        <v>1200</v>
      </c>
      <c r="J1108" t="s">
        <v>8609</v>
      </c>
      <c r="K1108" t="s">
        <v>599</v>
      </c>
      <c r="L1108" t="s">
        <v>8610</v>
      </c>
      <c r="M1108" t="s">
        <v>8611</v>
      </c>
      <c r="N1108" t="s">
        <v>116</v>
      </c>
      <c r="O1108">
        <v>10</v>
      </c>
      <c r="P1108" t="s">
        <v>40</v>
      </c>
      <c r="Q1108" t="s">
        <v>41</v>
      </c>
      <c r="R1108" t="s">
        <v>8612</v>
      </c>
      <c r="S1108" s="1">
        <v>45568</v>
      </c>
      <c r="T1108" t="s">
        <v>177</v>
      </c>
      <c r="U1108" t="s">
        <v>8613</v>
      </c>
      <c r="V1108" t="s">
        <v>6990</v>
      </c>
      <c r="W1108" t="s">
        <v>2686</v>
      </c>
      <c r="X1108">
        <v>2310</v>
      </c>
      <c r="Y1108">
        <v>1</v>
      </c>
      <c r="Z1108">
        <v>924</v>
      </c>
      <c r="AA1108" t="s">
        <v>8611</v>
      </c>
      <c r="AB1108" t="s">
        <v>8611</v>
      </c>
      <c r="AC1108">
        <v>10</v>
      </c>
      <c r="AE1108" t="s">
        <v>37</v>
      </c>
      <c r="AF1108" t="s">
        <v>37</v>
      </c>
      <c r="AG1108" t="s">
        <v>8611</v>
      </c>
    </row>
    <row r="1109" spans="1:33" x14ac:dyDescent="0.3">
      <c r="A1109" t="s">
        <v>336</v>
      </c>
      <c r="B1109" t="s">
        <v>240</v>
      </c>
      <c r="C1109" t="s">
        <v>29</v>
      </c>
      <c r="D1109" t="s">
        <v>206</v>
      </c>
      <c r="E1109" t="s">
        <v>371</v>
      </c>
      <c r="F1109" t="s">
        <v>8614</v>
      </c>
      <c r="G1109" t="s">
        <v>33</v>
      </c>
      <c r="H1109" s="1">
        <v>45213</v>
      </c>
      <c r="I1109">
        <v>1400</v>
      </c>
      <c r="J1109" t="s">
        <v>8615</v>
      </c>
      <c r="K1109" t="s">
        <v>524</v>
      </c>
      <c r="L1109" t="s">
        <v>8616</v>
      </c>
      <c r="M1109" t="s">
        <v>8617</v>
      </c>
      <c r="N1109" t="s">
        <v>57</v>
      </c>
      <c r="O1109">
        <v>8</v>
      </c>
      <c r="P1109" t="s">
        <v>73</v>
      </c>
      <c r="Q1109" t="s">
        <v>41</v>
      </c>
      <c r="R1109" t="s">
        <v>8618</v>
      </c>
      <c r="S1109" s="1">
        <v>45292</v>
      </c>
      <c r="T1109" t="s">
        <v>141</v>
      </c>
      <c r="U1109" t="s">
        <v>8619</v>
      </c>
      <c r="V1109" t="s">
        <v>8620</v>
      </c>
      <c r="W1109" t="s">
        <v>3177</v>
      </c>
      <c r="X1109">
        <v>2106</v>
      </c>
      <c r="Y1109">
        <v>1</v>
      </c>
      <c r="Z1109">
        <v>842.40000000000009</v>
      </c>
      <c r="AA1109" t="s">
        <v>8617</v>
      </c>
      <c r="AB1109" t="s">
        <v>8617</v>
      </c>
      <c r="AC1109">
        <v>10</v>
      </c>
      <c r="AD1109" t="s">
        <v>87</v>
      </c>
      <c r="AF1109" t="s">
        <v>87</v>
      </c>
      <c r="AG1109" t="s">
        <v>8617</v>
      </c>
    </row>
    <row r="1110" spans="1:33" x14ac:dyDescent="0.3">
      <c r="A1110" t="s">
        <v>27</v>
      </c>
      <c r="B1110" t="s">
        <v>182</v>
      </c>
      <c r="C1110" t="s">
        <v>80</v>
      </c>
      <c r="D1110" t="s">
        <v>30</v>
      </c>
      <c r="E1110" t="s">
        <v>2849</v>
      </c>
      <c r="F1110" t="s">
        <v>8621</v>
      </c>
      <c r="G1110" t="s">
        <v>96</v>
      </c>
      <c r="H1110" s="1">
        <v>44892</v>
      </c>
      <c r="I1110">
        <v>800</v>
      </c>
      <c r="J1110" t="s">
        <v>8622</v>
      </c>
      <c r="K1110" t="s">
        <v>150</v>
      </c>
      <c r="L1110" t="s">
        <v>8623</v>
      </c>
      <c r="M1110" t="s">
        <v>8624</v>
      </c>
      <c r="N1110" t="s">
        <v>39</v>
      </c>
      <c r="O1110">
        <v>10</v>
      </c>
      <c r="P1110" t="s">
        <v>73</v>
      </c>
      <c r="Q1110" t="s">
        <v>58</v>
      </c>
      <c r="R1110" t="s">
        <v>8625</v>
      </c>
      <c r="S1110" s="1">
        <v>45541</v>
      </c>
      <c r="T1110" t="s">
        <v>214</v>
      </c>
      <c r="U1110" t="s">
        <v>8626</v>
      </c>
      <c r="V1110" t="s">
        <v>8627</v>
      </c>
      <c r="W1110" t="s">
        <v>8628</v>
      </c>
      <c r="X1110">
        <v>669</v>
      </c>
      <c r="Y1110">
        <v>8</v>
      </c>
      <c r="Z1110">
        <v>2140.8000000000002</v>
      </c>
      <c r="AA1110" t="s">
        <v>8624</v>
      </c>
      <c r="AB1110" t="s">
        <v>8624</v>
      </c>
      <c r="AC1110">
        <v>10</v>
      </c>
      <c r="AD1110" t="s">
        <v>87</v>
      </c>
      <c r="AF1110" t="s">
        <v>87</v>
      </c>
      <c r="AG1110" t="s">
        <v>8624</v>
      </c>
    </row>
    <row r="1111" spans="1:33" x14ac:dyDescent="0.3">
      <c r="A1111" t="s">
        <v>47</v>
      </c>
      <c r="B1111" t="s">
        <v>182</v>
      </c>
      <c r="C1111" t="s">
        <v>80</v>
      </c>
      <c r="D1111" t="s">
        <v>241</v>
      </c>
      <c r="E1111" t="s">
        <v>1560</v>
      </c>
      <c r="F1111" t="s">
        <v>8629</v>
      </c>
      <c r="G1111" t="s">
        <v>33</v>
      </c>
      <c r="H1111" s="1">
        <v>44554</v>
      </c>
      <c r="I1111">
        <v>1100</v>
      </c>
      <c r="J1111" t="s">
        <v>8630</v>
      </c>
      <c r="K1111" t="s">
        <v>581</v>
      </c>
      <c r="L1111" t="s">
        <v>8631</v>
      </c>
      <c r="M1111" t="s">
        <v>8632</v>
      </c>
      <c r="N1111" t="s">
        <v>116</v>
      </c>
      <c r="O1111">
        <v>16</v>
      </c>
      <c r="P1111" t="s">
        <v>73</v>
      </c>
      <c r="Q1111" t="s">
        <v>58</v>
      </c>
      <c r="R1111" t="s">
        <v>8633</v>
      </c>
      <c r="S1111" s="1">
        <v>45616</v>
      </c>
      <c r="T1111" t="s">
        <v>165</v>
      </c>
      <c r="U1111" t="s">
        <v>8634</v>
      </c>
      <c r="V1111" t="s">
        <v>8635</v>
      </c>
      <c r="W1111" t="s">
        <v>8636</v>
      </c>
      <c r="X1111">
        <v>2258</v>
      </c>
      <c r="Y1111">
        <v>5</v>
      </c>
      <c r="Z1111">
        <v>4516</v>
      </c>
      <c r="AA1111" t="s">
        <v>8632</v>
      </c>
      <c r="AB1111" t="s">
        <v>8632</v>
      </c>
      <c r="AC1111">
        <v>11</v>
      </c>
      <c r="AE1111" t="s">
        <v>37</v>
      </c>
      <c r="AF1111" t="s">
        <v>37</v>
      </c>
      <c r="AG1111" t="s">
        <v>8632</v>
      </c>
    </row>
    <row r="1112" spans="1:33" x14ac:dyDescent="0.3">
      <c r="A1112" t="s">
        <v>47</v>
      </c>
      <c r="B1112" t="s">
        <v>229</v>
      </c>
      <c r="C1112" t="s">
        <v>80</v>
      </c>
      <c r="D1112" t="s">
        <v>30</v>
      </c>
      <c r="E1112" t="s">
        <v>3051</v>
      </c>
      <c r="F1112" t="s">
        <v>8637</v>
      </c>
      <c r="G1112" t="s">
        <v>33</v>
      </c>
      <c r="H1112" s="1">
        <v>44283</v>
      </c>
      <c r="I1112">
        <v>1400</v>
      </c>
      <c r="J1112" t="s">
        <v>8638</v>
      </c>
      <c r="K1112" t="s">
        <v>1368</v>
      </c>
      <c r="L1112" t="s">
        <v>8639</v>
      </c>
      <c r="M1112" t="s">
        <v>8640</v>
      </c>
      <c r="N1112" t="s">
        <v>72</v>
      </c>
      <c r="O1112">
        <v>15</v>
      </c>
      <c r="P1112" t="s">
        <v>40</v>
      </c>
      <c r="Q1112" t="s">
        <v>41</v>
      </c>
      <c r="R1112" t="s">
        <v>8641</v>
      </c>
      <c r="S1112" s="1">
        <v>45553</v>
      </c>
      <c r="T1112" t="s">
        <v>214</v>
      </c>
      <c r="U1112" t="s">
        <v>8642</v>
      </c>
      <c r="V1112" t="s">
        <v>8643</v>
      </c>
      <c r="W1112" t="s">
        <v>2840</v>
      </c>
      <c r="X1112">
        <v>1989</v>
      </c>
      <c r="Y1112">
        <v>8</v>
      </c>
      <c r="Z1112">
        <v>6364.8</v>
      </c>
      <c r="AA1112" t="s">
        <v>8640</v>
      </c>
      <c r="AB1112" t="s">
        <v>8640</v>
      </c>
      <c r="AC1112">
        <v>10</v>
      </c>
      <c r="AE1112" t="s">
        <v>37</v>
      </c>
      <c r="AF1112" t="s">
        <v>37</v>
      </c>
      <c r="AG1112" t="s">
        <v>8640</v>
      </c>
    </row>
    <row r="1113" spans="1:33" x14ac:dyDescent="0.3">
      <c r="A1113" t="s">
        <v>47</v>
      </c>
      <c r="B1113" t="s">
        <v>1023</v>
      </c>
      <c r="C1113" t="s">
        <v>29</v>
      </c>
      <c r="D1113" t="s">
        <v>370</v>
      </c>
      <c r="E1113" t="s">
        <v>549</v>
      </c>
      <c r="F1113" t="s">
        <v>8644</v>
      </c>
      <c r="G1113" t="s">
        <v>33</v>
      </c>
      <c r="H1113" s="1">
        <v>44593</v>
      </c>
      <c r="I1113">
        <v>1400</v>
      </c>
      <c r="J1113" t="s">
        <v>8645</v>
      </c>
      <c r="K1113" t="s">
        <v>307</v>
      </c>
      <c r="L1113" t="s">
        <v>8646</v>
      </c>
      <c r="M1113" t="s">
        <v>8647</v>
      </c>
      <c r="N1113" t="s">
        <v>39</v>
      </c>
      <c r="O1113">
        <v>17</v>
      </c>
      <c r="P1113" t="s">
        <v>73</v>
      </c>
      <c r="Q1113" t="s">
        <v>41</v>
      </c>
      <c r="R1113" t="s">
        <v>8648</v>
      </c>
      <c r="S1113" s="1">
        <v>45447</v>
      </c>
      <c r="T1113" t="s">
        <v>43</v>
      </c>
      <c r="U1113" t="s">
        <v>8649</v>
      </c>
      <c r="V1113" t="s">
        <v>8650</v>
      </c>
      <c r="W1113" t="s">
        <v>903</v>
      </c>
      <c r="X1113">
        <v>939</v>
      </c>
      <c r="Y1113">
        <v>5</v>
      </c>
      <c r="Z1113">
        <v>1878</v>
      </c>
      <c r="AA1113" t="s">
        <v>8647</v>
      </c>
      <c r="AB1113" t="s">
        <v>8647</v>
      </c>
      <c r="AC1113">
        <v>10</v>
      </c>
      <c r="AD1113" t="s">
        <v>87</v>
      </c>
      <c r="AF1113" t="s">
        <v>87</v>
      </c>
      <c r="AG1113" t="s">
        <v>8647</v>
      </c>
    </row>
    <row r="1114" spans="1:33" x14ac:dyDescent="0.3">
      <c r="A1114" t="s">
        <v>27</v>
      </c>
      <c r="B1114" t="s">
        <v>946</v>
      </c>
      <c r="C1114" t="s">
        <v>29</v>
      </c>
      <c r="D1114" t="s">
        <v>206</v>
      </c>
      <c r="E1114" t="s">
        <v>1005</v>
      </c>
      <c r="F1114" t="s">
        <v>8651</v>
      </c>
      <c r="G1114" t="s">
        <v>96</v>
      </c>
      <c r="H1114" s="1">
        <v>45508</v>
      </c>
      <c r="I1114">
        <v>1300</v>
      </c>
      <c r="J1114" t="s">
        <v>8652</v>
      </c>
      <c r="K1114" t="s">
        <v>340</v>
      </c>
      <c r="L1114" t="s">
        <v>8653</v>
      </c>
      <c r="M1114" t="s">
        <v>8654</v>
      </c>
      <c r="N1114" t="s">
        <v>39</v>
      </c>
      <c r="O1114">
        <v>14</v>
      </c>
      <c r="P1114" t="s">
        <v>73</v>
      </c>
      <c r="Q1114" t="s">
        <v>41</v>
      </c>
      <c r="R1114" t="s">
        <v>8655</v>
      </c>
      <c r="S1114" s="1">
        <v>45309</v>
      </c>
      <c r="T1114" t="s">
        <v>141</v>
      </c>
      <c r="U1114" t="s">
        <v>8656</v>
      </c>
      <c r="V1114" t="s">
        <v>8657</v>
      </c>
      <c r="W1114" t="s">
        <v>8481</v>
      </c>
      <c r="X1114">
        <v>1751</v>
      </c>
      <c r="Y1114">
        <v>5</v>
      </c>
      <c r="Z1114">
        <v>3502</v>
      </c>
      <c r="AA1114" t="s">
        <v>8654</v>
      </c>
      <c r="AB1114" t="s">
        <v>8654</v>
      </c>
      <c r="AC1114">
        <v>10</v>
      </c>
      <c r="AE1114" t="s">
        <v>37</v>
      </c>
      <c r="AF1114" t="s">
        <v>37</v>
      </c>
      <c r="AG1114" t="s">
        <v>8654</v>
      </c>
    </row>
    <row r="1115" spans="1:33" x14ac:dyDescent="0.3">
      <c r="A1115" t="s">
        <v>336</v>
      </c>
      <c r="B1115" t="s">
        <v>1483</v>
      </c>
      <c r="C1115" t="s">
        <v>29</v>
      </c>
      <c r="D1115" t="s">
        <v>30</v>
      </c>
      <c r="E1115" t="s">
        <v>2153</v>
      </c>
      <c r="F1115" t="s">
        <v>8658</v>
      </c>
      <c r="G1115" t="s">
        <v>96</v>
      </c>
      <c r="H1115" s="1">
        <v>45290</v>
      </c>
      <c r="I1115">
        <v>1100</v>
      </c>
      <c r="J1115" t="s">
        <v>8659</v>
      </c>
      <c r="K1115" t="s">
        <v>3069</v>
      </c>
      <c r="L1115" t="s">
        <v>8660</v>
      </c>
      <c r="M1115" t="s">
        <v>8661</v>
      </c>
      <c r="N1115" t="s">
        <v>116</v>
      </c>
      <c r="O1115">
        <v>3</v>
      </c>
      <c r="P1115" t="s">
        <v>40</v>
      </c>
      <c r="Q1115" t="s">
        <v>74</v>
      </c>
      <c r="R1115" t="s">
        <v>8662</v>
      </c>
      <c r="S1115" s="1">
        <v>45439</v>
      </c>
      <c r="T1115" t="s">
        <v>129</v>
      </c>
      <c r="U1115" t="s">
        <v>8663</v>
      </c>
      <c r="V1115" t="s">
        <v>8664</v>
      </c>
      <c r="W1115" t="s">
        <v>8665</v>
      </c>
      <c r="X1115">
        <v>2230</v>
      </c>
      <c r="Y1115">
        <v>6</v>
      </c>
      <c r="Z1115">
        <v>5352</v>
      </c>
      <c r="AA1115" t="s">
        <v>8661</v>
      </c>
      <c r="AB1115" t="s">
        <v>8661</v>
      </c>
      <c r="AC1115">
        <v>11</v>
      </c>
      <c r="AE1115" t="s">
        <v>37</v>
      </c>
      <c r="AF1115" t="s">
        <v>37</v>
      </c>
      <c r="AG1115" t="s">
        <v>8661</v>
      </c>
    </row>
    <row r="1116" spans="1:33" x14ac:dyDescent="0.3">
      <c r="A1116" t="s">
        <v>133</v>
      </c>
      <c r="B1116" t="s">
        <v>262</v>
      </c>
      <c r="C1116" t="s">
        <v>80</v>
      </c>
      <c r="D1116" t="s">
        <v>81</v>
      </c>
      <c r="E1116" t="s">
        <v>1014</v>
      </c>
      <c r="F1116" t="s">
        <v>8666</v>
      </c>
      <c r="G1116" t="s">
        <v>33</v>
      </c>
      <c r="H1116" s="1">
        <v>45189</v>
      </c>
      <c r="I1116">
        <v>1000</v>
      </c>
      <c r="J1116" t="s">
        <v>8667</v>
      </c>
      <c r="K1116" t="s">
        <v>394</v>
      </c>
      <c r="L1116" t="s">
        <v>8668</v>
      </c>
      <c r="M1116" t="s">
        <v>8669</v>
      </c>
      <c r="N1116" t="s">
        <v>57</v>
      </c>
      <c r="O1116">
        <v>8</v>
      </c>
      <c r="P1116" t="s">
        <v>40</v>
      </c>
      <c r="Q1116" t="s">
        <v>101</v>
      </c>
      <c r="R1116" t="s">
        <v>8670</v>
      </c>
      <c r="S1116" s="1">
        <v>45419</v>
      </c>
      <c r="T1116" t="s">
        <v>129</v>
      </c>
      <c r="U1116" t="s">
        <v>8671</v>
      </c>
      <c r="V1116" t="s">
        <v>8672</v>
      </c>
      <c r="W1116" t="s">
        <v>6839</v>
      </c>
      <c r="X1116">
        <v>959</v>
      </c>
      <c r="Y1116">
        <v>6</v>
      </c>
      <c r="Z1116">
        <v>2301.6</v>
      </c>
      <c r="AA1116" t="s">
        <v>8669</v>
      </c>
      <c r="AB1116" t="s">
        <v>8669</v>
      </c>
      <c r="AC1116">
        <v>10</v>
      </c>
      <c r="AD1116" t="s">
        <v>87</v>
      </c>
      <c r="AF1116" t="s">
        <v>87</v>
      </c>
      <c r="AG1116" t="s">
        <v>8669</v>
      </c>
    </row>
    <row r="1117" spans="1:33" x14ac:dyDescent="0.3">
      <c r="A1117" t="s">
        <v>133</v>
      </c>
      <c r="B1117" t="s">
        <v>218</v>
      </c>
      <c r="C1117" t="s">
        <v>29</v>
      </c>
      <c r="D1117" t="s">
        <v>241</v>
      </c>
      <c r="E1117" t="s">
        <v>1543</v>
      </c>
      <c r="F1117" t="s">
        <v>8673</v>
      </c>
      <c r="G1117" t="s">
        <v>96</v>
      </c>
      <c r="H1117" s="1">
        <v>44052</v>
      </c>
      <c r="I1117">
        <v>800</v>
      </c>
      <c r="J1117" t="s">
        <v>8674</v>
      </c>
      <c r="K1117" t="s">
        <v>350</v>
      </c>
      <c r="L1117" t="s">
        <v>8675</v>
      </c>
      <c r="M1117" t="s">
        <v>8676</v>
      </c>
      <c r="N1117" t="s">
        <v>39</v>
      </c>
      <c r="O1117">
        <v>11</v>
      </c>
      <c r="P1117" t="s">
        <v>73</v>
      </c>
      <c r="Q1117" t="s">
        <v>58</v>
      </c>
      <c r="R1117" t="s">
        <v>8677</v>
      </c>
      <c r="S1117" s="1">
        <v>45313</v>
      </c>
      <c r="T1117" t="s">
        <v>141</v>
      </c>
      <c r="U1117" t="s">
        <v>8678</v>
      </c>
      <c r="V1117" t="s">
        <v>8679</v>
      </c>
      <c r="W1117" t="s">
        <v>6534</v>
      </c>
      <c r="X1117">
        <v>1779</v>
      </c>
      <c r="Y1117">
        <v>5</v>
      </c>
      <c r="Z1117">
        <v>3558</v>
      </c>
      <c r="AA1117" t="s">
        <v>8676</v>
      </c>
      <c r="AB1117" t="s">
        <v>8676</v>
      </c>
      <c r="AC1117">
        <v>11</v>
      </c>
      <c r="AE1117" t="s">
        <v>37</v>
      </c>
      <c r="AF1117" t="s">
        <v>37</v>
      </c>
      <c r="AG1117" t="s">
        <v>8676</v>
      </c>
    </row>
    <row r="1118" spans="1:33" x14ac:dyDescent="0.3">
      <c r="A1118" t="s">
        <v>133</v>
      </c>
      <c r="B1118" t="s">
        <v>64</v>
      </c>
      <c r="C1118" t="s">
        <v>49</v>
      </c>
      <c r="D1118" t="s">
        <v>30</v>
      </c>
      <c r="E1118" t="s">
        <v>1225</v>
      </c>
      <c r="F1118" t="s">
        <v>8680</v>
      </c>
      <c r="G1118" t="s">
        <v>33</v>
      </c>
      <c r="H1118" s="1">
        <v>44746</v>
      </c>
      <c r="I1118">
        <v>950</v>
      </c>
      <c r="J1118" t="s">
        <v>8681</v>
      </c>
      <c r="K1118" t="s">
        <v>233</v>
      </c>
      <c r="L1118" t="s">
        <v>8682</v>
      </c>
      <c r="M1118" t="s">
        <v>8683</v>
      </c>
      <c r="N1118" t="s">
        <v>116</v>
      </c>
      <c r="O1118">
        <v>8</v>
      </c>
      <c r="P1118" t="s">
        <v>40</v>
      </c>
      <c r="Q1118" t="s">
        <v>58</v>
      </c>
      <c r="R1118" t="s">
        <v>8684</v>
      </c>
      <c r="S1118" s="1">
        <v>45368</v>
      </c>
      <c r="T1118" t="s">
        <v>258</v>
      </c>
      <c r="U1118" t="s">
        <v>8685</v>
      </c>
      <c r="V1118" t="s">
        <v>2988</v>
      </c>
      <c r="W1118" t="s">
        <v>8686</v>
      </c>
      <c r="X1118">
        <v>2814</v>
      </c>
      <c r="Y1118">
        <v>1</v>
      </c>
      <c r="Z1118">
        <v>1125.6000000000001</v>
      </c>
      <c r="AA1118" t="s">
        <v>8683</v>
      </c>
      <c r="AB1118" t="s">
        <v>8683</v>
      </c>
      <c r="AC1118">
        <v>11</v>
      </c>
      <c r="AE1118" t="s">
        <v>37</v>
      </c>
      <c r="AF1118" t="s">
        <v>37</v>
      </c>
      <c r="AG1118" t="s">
        <v>8683</v>
      </c>
    </row>
    <row r="1119" spans="1:33" x14ac:dyDescent="0.3">
      <c r="A1119" t="s">
        <v>121</v>
      </c>
      <c r="B1119" t="s">
        <v>500</v>
      </c>
      <c r="C1119" t="s">
        <v>29</v>
      </c>
      <c r="D1119" t="s">
        <v>30</v>
      </c>
      <c r="E1119" t="s">
        <v>122</v>
      </c>
      <c r="F1119" t="s">
        <v>8687</v>
      </c>
      <c r="G1119" t="s">
        <v>33</v>
      </c>
      <c r="H1119" s="1">
        <v>45349</v>
      </c>
      <c r="I1119">
        <v>950</v>
      </c>
      <c r="J1119" t="s">
        <v>8688</v>
      </c>
      <c r="K1119" t="s">
        <v>1796</v>
      </c>
      <c r="L1119" t="s">
        <v>8689</v>
      </c>
      <c r="M1119" t="s">
        <v>8690</v>
      </c>
      <c r="N1119" t="s">
        <v>39</v>
      </c>
      <c r="O1119">
        <v>14</v>
      </c>
      <c r="P1119" t="s">
        <v>40</v>
      </c>
      <c r="Q1119" t="s">
        <v>58</v>
      </c>
      <c r="R1119" t="s">
        <v>8691</v>
      </c>
      <c r="S1119" s="1">
        <v>45559</v>
      </c>
      <c r="T1119" t="s">
        <v>214</v>
      </c>
      <c r="U1119" t="s">
        <v>8692</v>
      </c>
      <c r="V1119" t="s">
        <v>8693</v>
      </c>
      <c r="W1119" t="s">
        <v>6996</v>
      </c>
      <c r="X1119">
        <v>1366</v>
      </c>
      <c r="Y1119">
        <v>5</v>
      </c>
      <c r="Z1119">
        <v>2732</v>
      </c>
      <c r="AA1119" t="s">
        <v>8690</v>
      </c>
      <c r="AB1119" t="s">
        <v>8690</v>
      </c>
      <c r="AC1119">
        <v>10</v>
      </c>
      <c r="AE1119" t="s">
        <v>37</v>
      </c>
      <c r="AF1119" t="s">
        <v>37</v>
      </c>
      <c r="AG1119" t="s">
        <v>8690</v>
      </c>
    </row>
    <row r="1120" spans="1:33" x14ac:dyDescent="0.3">
      <c r="A1120" t="s">
        <v>181</v>
      </c>
      <c r="B1120" t="s">
        <v>1483</v>
      </c>
      <c r="C1120" t="s">
        <v>80</v>
      </c>
      <c r="D1120" t="s">
        <v>81</v>
      </c>
      <c r="E1120" t="s">
        <v>1177</v>
      </c>
      <c r="F1120" t="s">
        <v>8694</v>
      </c>
      <c r="G1120" t="s">
        <v>96</v>
      </c>
      <c r="H1120" s="1">
        <v>43924</v>
      </c>
      <c r="I1120">
        <v>1100</v>
      </c>
      <c r="J1120" t="s">
        <v>8695</v>
      </c>
      <c r="K1120" t="s">
        <v>670</v>
      </c>
      <c r="L1120" t="s">
        <v>8696</v>
      </c>
      <c r="M1120" t="s">
        <v>8697</v>
      </c>
      <c r="N1120" t="s">
        <v>72</v>
      </c>
      <c r="O1120">
        <v>3</v>
      </c>
      <c r="P1120" t="s">
        <v>40</v>
      </c>
      <c r="Q1120" t="s">
        <v>41</v>
      </c>
      <c r="R1120" t="s">
        <v>8698</v>
      </c>
      <c r="S1120" s="1">
        <v>45627</v>
      </c>
      <c r="T1120" t="s">
        <v>365</v>
      </c>
      <c r="U1120" t="s">
        <v>8699</v>
      </c>
      <c r="V1120" t="s">
        <v>8700</v>
      </c>
      <c r="W1120" t="s">
        <v>6629</v>
      </c>
      <c r="X1120">
        <v>867</v>
      </c>
      <c r="Y1120">
        <v>2</v>
      </c>
      <c r="Z1120">
        <v>693.6</v>
      </c>
      <c r="AA1120" t="s">
        <v>8697</v>
      </c>
      <c r="AB1120" t="s">
        <v>8697</v>
      </c>
      <c r="AC1120">
        <v>10</v>
      </c>
      <c r="AD1120" t="s">
        <v>87</v>
      </c>
      <c r="AF1120" t="s">
        <v>87</v>
      </c>
      <c r="AG1120" t="s">
        <v>8697</v>
      </c>
    </row>
    <row r="1121" spans="1:33" x14ac:dyDescent="0.3">
      <c r="A1121" t="s">
        <v>107</v>
      </c>
      <c r="B1121" t="s">
        <v>262</v>
      </c>
      <c r="C1121" t="s">
        <v>49</v>
      </c>
      <c r="D1121" t="s">
        <v>65</v>
      </c>
      <c r="E1121" t="s">
        <v>207</v>
      </c>
      <c r="F1121" t="s">
        <v>8701</v>
      </c>
      <c r="G1121" t="s">
        <v>33</v>
      </c>
      <c r="H1121" s="1">
        <v>44872</v>
      </c>
      <c r="I1121">
        <v>1000</v>
      </c>
      <c r="J1121" t="s">
        <v>8702</v>
      </c>
      <c r="K1121" t="s">
        <v>960</v>
      </c>
      <c r="L1121" t="s">
        <v>8703</v>
      </c>
      <c r="M1121" t="s">
        <v>8704</v>
      </c>
      <c r="N1121" t="s">
        <v>72</v>
      </c>
      <c r="O1121">
        <v>18</v>
      </c>
      <c r="P1121" t="s">
        <v>40</v>
      </c>
      <c r="Q1121" t="s">
        <v>101</v>
      </c>
      <c r="R1121" t="s">
        <v>8705</v>
      </c>
      <c r="S1121" s="1">
        <v>45608</v>
      </c>
      <c r="T1121" t="s">
        <v>165</v>
      </c>
      <c r="U1121" t="s">
        <v>8706</v>
      </c>
      <c r="V1121" t="s">
        <v>8707</v>
      </c>
      <c r="W1121" t="s">
        <v>8708</v>
      </c>
      <c r="X1121">
        <v>1585</v>
      </c>
      <c r="Y1121">
        <v>5</v>
      </c>
      <c r="Z1121">
        <v>3170</v>
      </c>
      <c r="AA1121" t="s">
        <v>8704</v>
      </c>
      <c r="AB1121" t="s">
        <v>8704</v>
      </c>
      <c r="AC1121">
        <v>10</v>
      </c>
      <c r="AE1121" t="s">
        <v>37</v>
      </c>
      <c r="AF1121" t="s">
        <v>37</v>
      </c>
      <c r="AG1121" t="s">
        <v>8704</v>
      </c>
    </row>
    <row r="1122" spans="1:33" x14ac:dyDescent="0.3">
      <c r="A1122" t="s">
        <v>133</v>
      </c>
      <c r="B1122" t="s">
        <v>293</v>
      </c>
      <c r="C1122" t="s">
        <v>29</v>
      </c>
      <c r="D1122" t="s">
        <v>241</v>
      </c>
      <c r="E1122" t="s">
        <v>490</v>
      </c>
      <c r="F1122" t="s">
        <v>8709</v>
      </c>
      <c r="G1122" t="s">
        <v>33</v>
      </c>
      <c r="H1122" s="1">
        <v>45458</v>
      </c>
      <c r="I1122">
        <v>1400</v>
      </c>
      <c r="J1122" t="s">
        <v>8710</v>
      </c>
      <c r="K1122" t="s">
        <v>2295</v>
      </c>
      <c r="L1122" t="s">
        <v>8711</v>
      </c>
      <c r="M1122" t="s">
        <v>8712</v>
      </c>
      <c r="N1122" t="s">
        <v>72</v>
      </c>
      <c r="O1122">
        <v>13</v>
      </c>
      <c r="P1122" t="s">
        <v>73</v>
      </c>
      <c r="Q1122" t="s">
        <v>58</v>
      </c>
      <c r="R1122" t="s">
        <v>8713</v>
      </c>
      <c r="S1122" s="1">
        <v>45327</v>
      </c>
      <c r="T1122" t="s">
        <v>321</v>
      </c>
      <c r="U1122" t="s">
        <v>8714</v>
      </c>
      <c r="V1122" t="s">
        <v>8715</v>
      </c>
      <c r="W1122" t="s">
        <v>7557</v>
      </c>
      <c r="X1122">
        <v>1580</v>
      </c>
      <c r="Y1122">
        <v>8</v>
      </c>
      <c r="Z1122">
        <v>5056</v>
      </c>
      <c r="AA1122" t="s">
        <v>8712</v>
      </c>
      <c r="AB1122" t="s">
        <v>8712</v>
      </c>
      <c r="AC1122">
        <v>10</v>
      </c>
      <c r="AE1122" t="s">
        <v>37</v>
      </c>
      <c r="AF1122" t="s">
        <v>37</v>
      </c>
      <c r="AG1122" t="s">
        <v>8712</v>
      </c>
    </row>
    <row r="1123" spans="1:33" x14ac:dyDescent="0.3">
      <c r="A1123" t="s">
        <v>133</v>
      </c>
      <c r="B1123" t="s">
        <v>240</v>
      </c>
      <c r="C1123" t="s">
        <v>49</v>
      </c>
      <c r="D1123" t="s">
        <v>65</v>
      </c>
      <c r="E1123" t="s">
        <v>2408</v>
      </c>
      <c r="F1123" t="s">
        <v>8716</v>
      </c>
      <c r="G1123" t="s">
        <v>33</v>
      </c>
      <c r="H1123" s="1">
        <v>44639</v>
      </c>
      <c r="I1123">
        <v>1200</v>
      </c>
      <c r="J1123" t="s">
        <v>8717</v>
      </c>
      <c r="K1123" t="s">
        <v>286</v>
      </c>
      <c r="L1123" t="s">
        <v>8718</v>
      </c>
      <c r="M1123" t="s">
        <v>8719</v>
      </c>
      <c r="N1123" t="s">
        <v>72</v>
      </c>
      <c r="O1123">
        <v>9</v>
      </c>
      <c r="P1123" t="s">
        <v>40</v>
      </c>
      <c r="Q1123" t="s">
        <v>58</v>
      </c>
      <c r="R1123" t="s">
        <v>8720</v>
      </c>
      <c r="S1123" s="1">
        <v>45393</v>
      </c>
      <c r="T1123" t="s">
        <v>60</v>
      </c>
      <c r="U1123" t="s">
        <v>8721</v>
      </c>
      <c r="V1123" t="s">
        <v>8722</v>
      </c>
      <c r="W1123" t="s">
        <v>8628</v>
      </c>
      <c r="X1123">
        <v>2512</v>
      </c>
      <c r="Y1123">
        <v>2</v>
      </c>
      <c r="Z1123">
        <v>2009.6000000000001</v>
      </c>
      <c r="AA1123" t="s">
        <v>8719</v>
      </c>
      <c r="AB1123" t="s">
        <v>8719</v>
      </c>
      <c r="AC1123">
        <v>10</v>
      </c>
      <c r="AD1123" t="s">
        <v>87</v>
      </c>
      <c r="AF1123" t="s">
        <v>87</v>
      </c>
      <c r="AG1123" t="s">
        <v>8719</v>
      </c>
    </row>
    <row r="1124" spans="1:33" x14ac:dyDescent="0.3">
      <c r="A1124" t="s">
        <v>93</v>
      </c>
      <c r="B1124" t="s">
        <v>145</v>
      </c>
      <c r="C1124" t="s">
        <v>29</v>
      </c>
      <c r="D1124" t="s">
        <v>219</v>
      </c>
      <c r="E1124" t="s">
        <v>110</v>
      </c>
      <c r="F1124" t="s">
        <v>8723</v>
      </c>
      <c r="G1124" t="s">
        <v>33</v>
      </c>
      <c r="H1124" s="1">
        <v>44128</v>
      </c>
      <c r="I1124">
        <v>1300</v>
      </c>
      <c r="J1124" t="s">
        <v>8724</v>
      </c>
      <c r="K1124" t="s">
        <v>254</v>
      </c>
      <c r="L1124" t="s">
        <v>8725</v>
      </c>
      <c r="M1124" t="s">
        <v>8726</v>
      </c>
      <c r="N1124" t="s">
        <v>72</v>
      </c>
      <c r="O1124">
        <v>12</v>
      </c>
      <c r="P1124" t="s">
        <v>73</v>
      </c>
      <c r="Q1124" t="s">
        <v>101</v>
      </c>
      <c r="R1124" t="s">
        <v>8727</v>
      </c>
      <c r="S1124" s="1">
        <v>45300</v>
      </c>
      <c r="T1124" t="s">
        <v>141</v>
      </c>
      <c r="U1124" t="s">
        <v>8728</v>
      </c>
      <c r="V1124" t="s">
        <v>8729</v>
      </c>
      <c r="W1124" t="s">
        <v>8730</v>
      </c>
      <c r="X1124">
        <v>2729</v>
      </c>
      <c r="Y1124">
        <v>2</v>
      </c>
      <c r="Z1124">
        <v>2183.2000000000003</v>
      </c>
      <c r="AA1124" t="s">
        <v>8726</v>
      </c>
      <c r="AB1124" t="s">
        <v>8726</v>
      </c>
      <c r="AC1124">
        <v>10</v>
      </c>
      <c r="AD1124" t="s">
        <v>87</v>
      </c>
      <c r="AF1124" t="s">
        <v>87</v>
      </c>
      <c r="AG1124" t="s">
        <v>8726</v>
      </c>
    </row>
    <row r="1125" spans="1:33" x14ac:dyDescent="0.3">
      <c r="A1125" t="s">
        <v>336</v>
      </c>
      <c r="B1125" t="s">
        <v>347</v>
      </c>
      <c r="C1125" t="s">
        <v>49</v>
      </c>
      <c r="D1125" t="s">
        <v>206</v>
      </c>
      <c r="E1125" t="s">
        <v>66</v>
      </c>
      <c r="F1125" t="s">
        <v>8731</v>
      </c>
      <c r="G1125" t="s">
        <v>33</v>
      </c>
      <c r="H1125" s="1">
        <v>44282</v>
      </c>
      <c r="I1125">
        <v>1100</v>
      </c>
      <c r="J1125" t="s">
        <v>8732</v>
      </c>
      <c r="K1125" t="s">
        <v>1796</v>
      </c>
      <c r="L1125" t="s">
        <v>8733</v>
      </c>
      <c r="M1125" t="s">
        <v>8734</v>
      </c>
      <c r="N1125" t="s">
        <v>39</v>
      </c>
      <c r="O1125">
        <v>14</v>
      </c>
      <c r="P1125" t="s">
        <v>73</v>
      </c>
      <c r="Q1125" t="s">
        <v>58</v>
      </c>
      <c r="R1125" t="s">
        <v>8735</v>
      </c>
      <c r="S1125" s="1">
        <v>45623</v>
      </c>
      <c r="T1125" t="s">
        <v>165</v>
      </c>
      <c r="U1125" t="s">
        <v>8736</v>
      </c>
      <c r="V1125" t="s">
        <v>8737</v>
      </c>
      <c r="W1125" t="s">
        <v>8738</v>
      </c>
      <c r="X1125">
        <v>1684</v>
      </c>
      <c r="Y1125">
        <v>5</v>
      </c>
      <c r="Z1125">
        <v>3368</v>
      </c>
      <c r="AA1125" t="s">
        <v>8734</v>
      </c>
      <c r="AB1125" t="s">
        <v>8734</v>
      </c>
      <c r="AC1125">
        <v>10</v>
      </c>
      <c r="AE1125" t="s">
        <v>37</v>
      </c>
      <c r="AF1125" t="s">
        <v>37</v>
      </c>
      <c r="AG1125" t="s">
        <v>8734</v>
      </c>
    </row>
    <row r="1126" spans="1:33" x14ac:dyDescent="0.3">
      <c r="A1126" t="s">
        <v>47</v>
      </c>
      <c r="B1126" t="s">
        <v>293</v>
      </c>
      <c r="C1126" t="s">
        <v>49</v>
      </c>
      <c r="D1126" t="s">
        <v>109</v>
      </c>
      <c r="E1126" t="s">
        <v>294</v>
      </c>
      <c r="F1126" t="s">
        <v>8739</v>
      </c>
      <c r="G1126" t="s">
        <v>33</v>
      </c>
      <c r="H1126" s="1">
        <v>44799</v>
      </c>
      <c r="I1126">
        <v>1200</v>
      </c>
      <c r="J1126" t="s">
        <v>8740</v>
      </c>
      <c r="K1126" t="s">
        <v>266</v>
      </c>
      <c r="L1126" t="s">
        <v>8741</v>
      </c>
      <c r="M1126" t="s">
        <v>8742</v>
      </c>
      <c r="N1126" t="s">
        <v>57</v>
      </c>
      <c r="O1126">
        <v>17</v>
      </c>
      <c r="P1126" t="s">
        <v>73</v>
      </c>
      <c r="Q1126" t="s">
        <v>101</v>
      </c>
      <c r="R1126" t="s">
        <v>8743</v>
      </c>
      <c r="S1126" s="1">
        <v>45501</v>
      </c>
      <c r="T1126" t="s">
        <v>103</v>
      </c>
      <c r="U1126" t="s">
        <v>8744</v>
      </c>
      <c r="V1126" t="s">
        <v>8745</v>
      </c>
      <c r="W1126" t="s">
        <v>5081</v>
      </c>
      <c r="X1126">
        <v>2121</v>
      </c>
      <c r="Y1126">
        <v>2</v>
      </c>
      <c r="Z1126">
        <v>1696.8000000000002</v>
      </c>
      <c r="AA1126" t="s">
        <v>8742</v>
      </c>
      <c r="AB1126" t="s">
        <v>8742</v>
      </c>
      <c r="AC1126">
        <v>10</v>
      </c>
      <c r="AE1126" t="s">
        <v>37</v>
      </c>
      <c r="AF1126" t="s">
        <v>37</v>
      </c>
      <c r="AG1126" t="s">
        <v>8742</v>
      </c>
    </row>
    <row r="1127" spans="1:33" x14ac:dyDescent="0.3">
      <c r="A1127" t="s">
        <v>336</v>
      </c>
      <c r="B1127" t="s">
        <v>325</v>
      </c>
      <c r="C1127" t="s">
        <v>80</v>
      </c>
      <c r="D1127" t="s">
        <v>50</v>
      </c>
      <c r="E1127" t="s">
        <v>2585</v>
      </c>
      <c r="F1127" t="s">
        <v>8746</v>
      </c>
      <c r="G1127" t="s">
        <v>33</v>
      </c>
      <c r="H1127" s="1">
        <v>44133</v>
      </c>
      <c r="I1127">
        <v>800</v>
      </c>
      <c r="J1127" t="s">
        <v>8747</v>
      </c>
      <c r="K1127" t="s">
        <v>276</v>
      </c>
      <c r="L1127" t="s">
        <v>8748</v>
      </c>
      <c r="M1127" t="s">
        <v>8749</v>
      </c>
      <c r="N1127" t="s">
        <v>116</v>
      </c>
      <c r="O1127">
        <v>4</v>
      </c>
      <c r="P1127" t="s">
        <v>73</v>
      </c>
      <c r="Q1127" t="s">
        <v>58</v>
      </c>
      <c r="R1127" t="s">
        <v>8750</v>
      </c>
      <c r="S1127" s="1">
        <v>45459</v>
      </c>
      <c r="T1127" t="s">
        <v>43</v>
      </c>
      <c r="U1127" t="s">
        <v>8751</v>
      </c>
      <c r="V1127" t="s">
        <v>8752</v>
      </c>
      <c r="W1127" t="s">
        <v>8753</v>
      </c>
      <c r="X1127">
        <v>1298</v>
      </c>
      <c r="Y1127">
        <v>6</v>
      </c>
      <c r="Z1127">
        <v>3115.2000000000003</v>
      </c>
      <c r="AA1127" t="s">
        <v>8749</v>
      </c>
      <c r="AB1127" t="s">
        <v>8749</v>
      </c>
      <c r="AC1127">
        <v>10</v>
      </c>
      <c r="AE1127" t="s">
        <v>37</v>
      </c>
      <c r="AF1127" t="s">
        <v>37</v>
      </c>
      <c r="AG1127" t="s">
        <v>8749</v>
      </c>
    </row>
    <row r="1128" spans="1:33" x14ac:dyDescent="0.3">
      <c r="A1128" t="s">
        <v>181</v>
      </c>
      <c r="B1128" t="s">
        <v>205</v>
      </c>
      <c r="C1128" t="s">
        <v>80</v>
      </c>
      <c r="D1128" t="s">
        <v>677</v>
      </c>
      <c r="E1128" t="s">
        <v>1534</v>
      </c>
      <c r="F1128" t="s">
        <v>8754</v>
      </c>
      <c r="G1128" t="s">
        <v>33</v>
      </c>
      <c r="H1128" s="1">
        <v>44422</v>
      </c>
      <c r="I1128">
        <v>1300</v>
      </c>
      <c r="J1128" t="s">
        <v>8755</v>
      </c>
      <c r="K1128" t="s">
        <v>1486</v>
      </c>
      <c r="L1128" t="s">
        <v>8756</v>
      </c>
      <c r="M1128" t="s">
        <v>8757</v>
      </c>
      <c r="N1128" t="s">
        <v>72</v>
      </c>
      <c r="O1128">
        <v>20</v>
      </c>
      <c r="P1128" t="s">
        <v>73</v>
      </c>
      <c r="Q1128" t="s">
        <v>74</v>
      </c>
      <c r="R1128" t="s">
        <v>8758</v>
      </c>
      <c r="S1128" s="1">
        <v>45344</v>
      </c>
      <c r="T1128" t="s">
        <v>321</v>
      </c>
      <c r="U1128" t="s">
        <v>8759</v>
      </c>
      <c r="V1128" t="s">
        <v>8760</v>
      </c>
      <c r="W1128" t="s">
        <v>8761</v>
      </c>
      <c r="X1128">
        <v>1299</v>
      </c>
      <c r="Y1128">
        <v>7</v>
      </c>
      <c r="Z1128">
        <v>3637.2000000000003</v>
      </c>
      <c r="AA1128" t="s">
        <v>8757</v>
      </c>
      <c r="AB1128" t="s">
        <v>8757</v>
      </c>
      <c r="AC1128">
        <v>10</v>
      </c>
      <c r="AE1128" t="s">
        <v>37</v>
      </c>
      <c r="AF1128" t="s">
        <v>37</v>
      </c>
      <c r="AG1128" t="s">
        <v>8757</v>
      </c>
    </row>
    <row r="1129" spans="1:33" x14ac:dyDescent="0.3">
      <c r="A1129" t="s">
        <v>93</v>
      </c>
      <c r="B1129" t="s">
        <v>731</v>
      </c>
      <c r="C1129" t="s">
        <v>49</v>
      </c>
      <c r="D1129" t="s">
        <v>30</v>
      </c>
      <c r="E1129" t="s">
        <v>1049</v>
      </c>
      <c r="F1129" t="s">
        <v>8762</v>
      </c>
      <c r="G1129" t="s">
        <v>96</v>
      </c>
      <c r="H1129" s="1">
        <v>44740</v>
      </c>
      <c r="I1129">
        <v>800</v>
      </c>
      <c r="J1129" t="s">
        <v>8763</v>
      </c>
      <c r="K1129" t="s">
        <v>1086</v>
      </c>
      <c r="L1129" t="s">
        <v>8764</v>
      </c>
      <c r="M1129" t="s">
        <v>8765</v>
      </c>
      <c r="N1129" t="s">
        <v>39</v>
      </c>
      <c r="O1129">
        <v>12</v>
      </c>
      <c r="P1129" t="s">
        <v>73</v>
      </c>
      <c r="Q1129" t="s">
        <v>58</v>
      </c>
      <c r="R1129" t="s">
        <v>8766</v>
      </c>
      <c r="S1129" s="1">
        <v>45561</v>
      </c>
      <c r="T1129" t="s">
        <v>214</v>
      </c>
      <c r="U1129" t="s">
        <v>8767</v>
      </c>
      <c r="V1129" t="s">
        <v>8768</v>
      </c>
      <c r="W1129" t="s">
        <v>6789</v>
      </c>
      <c r="X1129">
        <v>2397</v>
      </c>
      <c r="Y1129">
        <v>8</v>
      </c>
      <c r="Z1129">
        <v>7670.4000000000015</v>
      </c>
      <c r="AA1129" t="s">
        <v>8765</v>
      </c>
      <c r="AB1129" t="s">
        <v>8765</v>
      </c>
      <c r="AC1129">
        <v>10</v>
      </c>
      <c r="AE1129" t="s">
        <v>37</v>
      </c>
      <c r="AF1129" t="s">
        <v>37</v>
      </c>
      <c r="AG1129" t="s">
        <v>8765</v>
      </c>
    </row>
    <row r="1130" spans="1:33" x14ac:dyDescent="0.3">
      <c r="A1130" t="s">
        <v>336</v>
      </c>
      <c r="B1130" t="s">
        <v>157</v>
      </c>
      <c r="C1130" t="s">
        <v>49</v>
      </c>
      <c r="D1130" t="s">
        <v>370</v>
      </c>
      <c r="E1130" t="s">
        <v>31</v>
      </c>
      <c r="F1130" t="s">
        <v>8769</v>
      </c>
      <c r="G1130" t="s">
        <v>33</v>
      </c>
      <c r="H1130" s="1">
        <v>44377</v>
      </c>
      <c r="I1130">
        <v>950</v>
      </c>
      <c r="J1130" t="s">
        <v>2441</v>
      </c>
      <c r="K1130" t="s">
        <v>307</v>
      </c>
      <c r="L1130" t="s">
        <v>8770</v>
      </c>
      <c r="M1130" t="s">
        <v>8771</v>
      </c>
      <c r="N1130" t="s">
        <v>116</v>
      </c>
      <c r="O1130">
        <v>18</v>
      </c>
      <c r="P1130" t="s">
        <v>73</v>
      </c>
      <c r="Q1130" t="s">
        <v>58</v>
      </c>
      <c r="R1130" t="s">
        <v>8772</v>
      </c>
      <c r="S1130" s="1">
        <v>45402</v>
      </c>
      <c r="T1130" t="s">
        <v>60</v>
      </c>
      <c r="U1130" t="s">
        <v>8773</v>
      </c>
      <c r="V1130" t="s">
        <v>8774</v>
      </c>
      <c r="W1130" t="s">
        <v>8775</v>
      </c>
      <c r="X1130">
        <v>2661</v>
      </c>
      <c r="Y1130">
        <v>1</v>
      </c>
      <c r="Z1130">
        <v>1064.4000000000001</v>
      </c>
      <c r="AA1130" t="s">
        <v>8771</v>
      </c>
      <c r="AB1130" t="s">
        <v>8771</v>
      </c>
      <c r="AC1130">
        <v>10</v>
      </c>
      <c r="AE1130" t="s">
        <v>37</v>
      </c>
      <c r="AF1130" t="s">
        <v>37</v>
      </c>
      <c r="AG1130" t="s">
        <v>8771</v>
      </c>
    </row>
    <row r="1131" spans="1:33" x14ac:dyDescent="0.3">
      <c r="A1131" t="s">
        <v>121</v>
      </c>
      <c r="B1131" t="s">
        <v>813</v>
      </c>
      <c r="C1131" t="s">
        <v>49</v>
      </c>
      <c r="D1131" t="s">
        <v>65</v>
      </c>
      <c r="E1131" t="s">
        <v>371</v>
      </c>
      <c r="F1131" t="s">
        <v>8776</v>
      </c>
      <c r="G1131" t="s">
        <v>96</v>
      </c>
      <c r="H1131" s="1">
        <v>44732</v>
      </c>
      <c r="I1131">
        <v>1000</v>
      </c>
      <c r="J1131" t="s">
        <v>8777</v>
      </c>
      <c r="K1131" t="s">
        <v>266</v>
      </c>
      <c r="L1131" t="s">
        <v>8778</v>
      </c>
      <c r="M1131" t="s">
        <v>8779</v>
      </c>
      <c r="N1131" t="s">
        <v>116</v>
      </c>
      <c r="O1131">
        <v>20</v>
      </c>
      <c r="P1131" t="s">
        <v>73</v>
      </c>
      <c r="Q1131" t="s">
        <v>101</v>
      </c>
      <c r="R1131" t="s">
        <v>8780</v>
      </c>
      <c r="S1131" s="1">
        <v>45411</v>
      </c>
      <c r="T1131" t="s">
        <v>60</v>
      </c>
      <c r="U1131" t="s">
        <v>8781</v>
      </c>
      <c r="V1131" t="s">
        <v>8782</v>
      </c>
      <c r="W1131" t="s">
        <v>1340</v>
      </c>
      <c r="X1131">
        <v>1854</v>
      </c>
      <c r="Y1131">
        <v>8</v>
      </c>
      <c r="Z1131">
        <v>5932.8</v>
      </c>
      <c r="AA1131" t="s">
        <v>8779</v>
      </c>
      <c r="AB1131" t="s">
        <v>8779</v>
      </c>
      <c r="AC1131">
        <v>10</v>
      </c>
      <c r="AD1131" t="s">
        <v>87</v>
      </c>
      <c r="AF1131" t="s">
        <v>87</v>
      </c>
      <c r="AG1131" t="s">
        <v>8779</v>
      </c>
    </row>
    <row r="1132" spans="1:33" x14ac:dyDescent="0.3">
      <c r="A1132" t="s">
        <v>93</v>
      </c>
      <c r="B1132" t="s">
        <v>450</v>
      </c>
      <c r="C1132" t="s">
        <v>49</v>
      </c>
      <c r="D1132" t="s">
        <v>81</v>
      </c>
      <c r="E1132" t="s">
        <v>1177</v>
      </c>
      <c r="F1132" t="s">
        <v>8783</v>
      </c>
      <c r="G1132" t="s">
        <v>96</v>
      </c>
      <c r="H1132" s="1">
        <v>45287</v>
      </c>
      <c r="I1132">
        <v>1100</v>
      </c>
      <c r="J1132" t="s">
        <v>8784</v>
      </c>
      <c r="K1132" t="s">
        <v>716</v>
      </c>
      <c r="L1132" t="s">
        <v>8785</v>
      </c>
      <c r="M1132" t="s">
        <v>8786</v>
      </c>
      <c r="N1132" t="s">
        <v>72</v>
      </c>
      <c r="O1132">
        <v>16</v>
      </c>
      <c r="P1132" t="s">
        <v>73</v>
      </c>
      <c r="Q1132" t="s">
        <v>41</v>
      </c>
      <c r="R1132" t="s">
        <v>8787</v>
      </c>
      <c r="S1132" s="1">
        <v>45478</v>
      </c>
      <c r="T1132" t="s">
        <v>103</v>
      </c>
      <c r="U1132" t="s">
        <v>8788</v>
      </c>
      <c r="V1132" t="s">
        <v>8789</v>
      </c>
      <c r="W1132" t="s">
        <v>8265</v>
      </c>
      <c r="X1132">
        <v>849</v>
      </c>
      <c r="Y1132">
        <v>4</v>
      </c>
      <c r="Z1132">
        <v>1358.4</v>
      </c>
      <c r="AA1132" t="s">
        <v>8786</v>
      </c>
      <c r="AB1132" t="s">
        <v>8786</v>
      </c>
      <c r="AC1132">
        <v>10</v>
      </c>
      <c r="AE1132" t="s">
        <v>37</v>
      </c>
      <c r="AF1132" t="s">
        <v>37</v>
      </c>
      <c r="AG1132" t="s">
        <v>8786</v>
      </c>
    </row>
    <row r="1133" spans="1:33" x14ac:dyDescent="0.3">
      <c r="A1133" t="s">
        <v>107</v>
      </c>
      <c r="B1133" t="s">
        <v>240</v>
      </c>
      <c r="C1133" t="s">
        <v>80</v>
      </c>
      <c r="D1133" t="s">
        <v>50</v>
      </c>
      <c r="E1133" t="s">
        <v>2486</v>
      </c>
      <c r="F1133" t="s">
        <v>8790</v>
      </c>
      <c r="G1133" t="s">
        <v>96</v>
      </c>
      <c r="H1133" s="1">
        <v>45397</v>
      </c>
      <c r="I1133">
        <v>1200</v>
      </c>
      <c r="J1133" t="s">
        <v>8791</v>
      </c>
      <c r="K1133" t="s">
        <v>1034</v>
      </c>
      <c r="L1133" t="s">
        <v>8792</v>
      </c>
      <c r="M1133" t="s">
        <v>8793</v>
      </c>
      <c r="N1133" t="s">
        <v>57</v>
      </c>
      <c r="O1133">
        <v>15</v>
      </c>
      <c r="P1133" t="s">
        <v>73</v>
      </c>
      <c r="Q1133" t="s">
        <v>58</v>
      </c>
      <c r="R1133" t="s">
        <v>8794</v>
      </c>
      <c r="S1133" s="1">
        <v>45468</v>
      </c>
      <c r="T1133" t="s">
        <v>43</v>
      </c>
      <c r="U1133" t="s">
        <v>8795</v>
      </c>
      <c r="V1133" t="s">
        <v>8796</v>
      </c>
      <c r="W1133" t="s">
        <v>2407</v>
      </c>
      <c r="X1133">
        <v>2667</v>
      </c>
      <c r="Y1133">
        <v>1</v>
      </c>
      <c r="Z1133">
        <v>1066.8</v>
      </c>
      <c r="AA1133" t="s">
        <v>8793</v>
      </c>
      <c r="AB1133" t="s">
        <v>8793</v>
      </c>
      <c r="AC1133">
        <v>10</v>
      </c>
      <c r="AD1133" t="s">
        <v>87</v>
      </c>
      <c r="AF1133" t="s">
        <v>87</v>
      </c>
      <c r="AG1133" t="s">
        <v>8793</v>
      </c>
    </row>
    <row r="1134" spans="1:33" x14ac:dyDescent="0.3">
      <c r="A1134" t="s">
        <v>107</v>
      </c>
      <c r="B1134" t="s">
        <v>79</v>
      </c>
      <c r="C1134" t="s">
        <v>80</v>
      </c>
      <c r="D1134" t="s">
        <v>370</v>
      </c>
      <c r="E1134" t="s">
        <v>326</v>
      </c>
      <c r="F1134" t="s">
        <v>8797</v>
      </c>
      <c r="G1134" t="s">
        <v>96</v>
      </c>
      <c r="H1134" s="1">
        <v>45151</v>
      </c>
      <c r="I1134">
        <v>950</v>
      </c>
      <c r="J1134" t="s">
        <v>2425</v>
      </c>
      <c r="K1134" t="s">
        <v>1511</v>
      </c>
      <c r="L1134" t="s">
        <v>8798</v>
      </c>
      <c r="M1134" t="s">
        <v>8799</v>
      </c>
      <c r="N1134" t="s">
        <v>116</v>
      </c>
      <c r="O1134">
        <v>15</v>
      </c>
      <c r="P1134" t="s">
        <v>73</v>
      </c>
      <c r="Q1134" t="s">
        <v>101</v>
      </c>
      <c r="R1134" t="s">
        <v>8800</v>
      </c>
      <c r="S1134" s="1">
        <v>45560</v>
      </c>
      <c r="T1134" t="s">
        <v>214</v>
      </c>
      <c r="U1134" t="s">
        <v>8801</v>
      </c>
      <c r="V1134" t="s">
        <v>8802</v>
      </c>
      <c r="W1134" t="s">
        <v>2538</v>
      </c>
      <c r="X1134">
        <v>2718</v>
      </c>
      <c r="Y1134">
        <v>8</v>
      </c>
      <c r="Z1134">
        <v>8697.6</v>
      </c>
      <c r="AA1134" t="s">
        <v>8799</v>
      </c>
      <c r="AB1134" t="s">
        <v>8799</v>
      </c>
      <c r="AC1134">
        <v>10</v>
      </c>
      <c r="AE1134" t="s">
        <v>37</v>
      </c>
      <c r="AF1134" t="s">
        <v>37</v>
      </c>
      <c r="AG1134" t="s">
        <v>8799</v>
      </c>
    </row>
    <row r="1135" spans="1:33" x14ac:dyDescent="0.3">
      <c r="A1135" t="s">
        <v>336</v>
      </c>
      <c r="B1135" t="s">
        <v>500</v>
      </c>
      <c r="C1135" t="s">
        <v>29</v>
      </c>
      <c r="D1135" t="s">
        <v>146</v>
      </c>
      <c r="E1135" t="s">
        <v>2957</v>
      </c>
      <c r="F1135" t="s">
        <v>8803</v>
      </c>
      <c r="G1135" t="s">
        <v>96</v>
      </c>
      <c r="H1135" s="1">
        <v>44541</v>
      </c>
      <c r="I1135">
        <v>950</v>
      </c>
      <c r="J1135" t="s">
        <v>8804</v>
      </c>
      <c r="K1135" t="s">
        <v>835</v>
      </c>
      <c r="L1135" t="s">
        <v>8805</v>
      </c>
      <c r="M1135" t="s">
        <v>8806</v>
      </c>
      <c r="N1135" t="s">
        <v>72</v>
      </c>
      <c r="O1135">
        <v>8</v>
      </c>
      <c r="P1135" t="s">
        <v>73</v>
      </c>
      <c r="Q1135" t="s">
        <v>41</v>
      </c>
      <c r="R1135" t="s">
        <v>8807</v>
      </c>
      <c r="S1135" s="1">
        <v>45521</v>
      </c>
      <c r="T1135" t="s">
        <v>201</v>
      </c>
      <c r="U1135" t="s">
        <v>8808</v>
      </c>
      <c r="V1135" t="s">
        <v>8809</v>
      </c>
      <c r="W1135" t="s">
        <v>168</v>
      </c>
      <c r="X1135">
        <v>2165</v>
      </c>
      <c r="Y1135">
        <v>8</v>
      </c>
      <c r="Z1135">
        <v>6928</v>
      </c>
      <c r="AA1135" t="s">
        <v>8806</v>
      </c>
      <c r="AB1135" t="s">
        <v>8806</v>
      </c>
      <c r="AC1135">
        <v>10</v>
      </c>
      <c r="AE1135" t="s">
        <v>37</v>
      </c>
      <c r="AF1135" t="s">
        <v>37</v>
      </c>
      <c r="AG1135" t="s">
        <v>8806</v>
      </c>
    </row>
    <row r="1136" spans="1:33" x14ac:dyDescent="0.3">
      <c r="A1136" t="s">
        <v>107</v>
      </c>
      <c r="B1136" t="s">
        <v>450</v>
      </c>
      <c r="C1136" t="s">
        <v>49</v>
      </c>
      <c r="D1136" t="s">
        <v>30</v>
      </c>
      <c r="E1136" t="s">
        <v>1534</v>
      </c>
      <c r="F1136" t="s">
        <v>8810</v>
      </c>
      <c r="G1136" t="s">
        <v>96</v>
      </c>
      <c r="H1136" s="1">
        <v>44236</v>
      </c>
      <c r="I1136">
        <v>1300</v>
      </c>
      <c r="J1136" t="s">
        <v>8811</v>
      </c>
      <c r="K1136" t="s">
        <v>113</v>
      </c>
      <c r="L1136" t="s">
        <v>8812</v>
      </c>
      <c r="M1136" t="s">
        <v>8813</v>
      </c>
      <c r="N1136" t="s">
        <v>72</v>
      </c>
      <c r="O1136">
        <v>17</v>
      </c>
      <c r="P1136" t="s">
        <v>73</v>
      </c>
      <c r="Q1136" t="s">
        <v>74</v>
      </c>
      <c r="R1136" t="s">
        <v>8814</v>
      </c>
      <c r="S1136" s="1">
        <v>45407</v>
      </c>
      <c r="T1136" t="s">
        <v>60</v>
      </c>
      <c r="U1136" t="s">
        <v>8815</v>
      </c>
      <c r="V1136" t="s">
        <v>8816</v>
      </c>
      <c r="W1136" t="s">
        <v>8817</v>
      </c>
      <c r="X1136">
        <v>2046</v>
      </c>
      <c r="Y1136">
        <v>4</v>
      </c>
      <c r="Z1136">
        <v>3273.6000000000004</v>
      </c>
      <c r="AA1136" t="s">
        <v>8813</v>
      </c>
      <c r="AB1136" t="s">
        <v>8813</v>
      </c>
      <c r="AC1136">
        <v>10</v>
      </c>
      <c r="AE1136" t="s">
        <v>37</v>
      </c>
      <c r="AF1136" t="s">
        <v>37</v>
      </c>
      <c r="AG1136" t="s">
        <v>8813</v>
      </c>
    </row>
    <row r="1137" spans="1:33" x14ac:dyDescent="0.3">
      <c r="A1137" t="s">
        <v>27</v>
      </c>
      <c r="B1137" t="s">
        <v>229</v>
      </c>
      <c r="C1137" t="s">
        <v>80</v>
      </c>
      <c r="D1137" t="s">
        <v>241</v>
      </c>
      <c r="E1137" t="s">
        <v>207</v>
      </c>
      <c r="F1137" t="s">
        <v>8818</v>
      </c>
      <c r="G1137" t="s">
        <v>96</v>
      </c>
      <c r="H1137" s="1">
        <v>45116</v>
      </c>
      <c r="I1137">
        <v>1100</v>
      </c>
      <c r="J1137" t="s">
        <v>8819</v>
      </c>
      <c r="K1137" t="s">
        <v>1260</v>
      </c>
      <c r="L1137" t="s">
        <v>8820</v>
      </c>
      <c r="M1137" t="s">
        <v>8821</v>
      </c>
      <c r="N1137" t="s">
        <v>57</v>
      </c>
      <c r="O1137">
        <v>10</v>
      </c>
      <c r="P1137" t="s">
        <v>40</v>
      </c>
      <c r="Q1137" t="s">
        <v>101</v>
      </c>
      <c r="R1137" t="s">
        <v>8822</v>
      </c>
      <c r="S1137" s="1">
        <v>45338</v>
      </c>
      <c r="T1137" t="s">
        <v>321</v>
      </c>
      <c r="U1137" t="s">
        <v>8823</v>
      </c>
      <c r="V1137" t="s">
        <v>8824</v>
      </c>
      <c r="W1137" t="s">
        <v>8108</v>
      </c>
      <c r="X1137">
        <v>853</v>
      </c>
      <c r="Y1137">
        <v>3</v>
      </c>
      <c r="Z1137">
        <v>1023.6</v>
      </c>
      <c r="AA1137" t="s">
        <v>8821</v>
      </c>
      <c r="AB1137" t="s">
        <v>8821</v>
      </c>
      <c r="AC1137">
        <v>10</v>
      </c>
      <c r="AD1137" t="s">
        <v>87</v>
      </c>
      <c r="AF1137" t="s">
        <v>87</v>
      </c>
      <c r="AG1137" t="s">
        <v>8821</v>
      </c>
    </row>
    <row r="1138" spans="1:33" x14ac:dyDescent="0.3">
      <c r="A1138" t="s">
        <v>133</v>
      </c>
      <c r="B1138" t="s">
        <v>920</v>
      </c>
      <c r="C1138" t="s">
        <v>49</v>
      </c>
      <c r="D1138" t="s">
        <v>241</v>
      </c>
      <c r="E1138" t="s">
        <v>850</v>
      </c>
      <c r="F1138" t="s">
        <v>8825</v>
      </c>
      <c r="G1138" t="s">
        <v>96</v>
      </c>
      <c r="H1138" s="1">
        <v>45160</v>
      </c>
      <c r="I1138">
        <v>1300</v>
      </c>
      <c r="J1138" t="s">
        <v>8826</v>
      </c>
      <c r="K1138" t="s">
        <v>454</v>
      </c>
      <c r="L1138" t="s">
        <v>8827</v>
      </c>
      <c r="M1138" t="s">
        <v>8828</v>
      </c>
      <c r="N1138" t="s">
        <v>116</v>
      </c>
      <c r="O1138">
        <v>9</v>
      </c>
      <c r="P1138" t="s">
        <v>40</v>
      </c>
      <c r="Q1138" t="s">
        <v>74</v>
      </c>
      <c r="R1138" t="s">
        <v>8829</v>
      </c>
      <c r="S1138" s="1">
        <v>45481</v>
      </c>
      <c r="T1138" t="s">
        <v>103</v>
      </c>
      <c r="U1138" t="s">
        <v>8830</v>
      </c>
      <c r="V1138" t="s">
        <v>8831</v>
      </c>
      <c r="W1138" t="s">
        <v>6847</v>
      </c>
      <c r="X1138">
        <v>2138</v>
      </c>
      <c r="Y1138">
        <v>1</v>
      </c>
      <c r="Z1138">
        <v>855.2</v>
      </c>
      <c r="AA1138" t="s">
        <v>8828</v>
      </c>
      <c r="AB1138" t="s">
        <v>8828</v>
      </c>
      <c r="AC1138">
        <v>10</v>
      </c>
      <c r="AD1138" t="s">
        <v>87</v>
      </c>
      <c r="AF1138" t="s">
        <v>87</v>
      </c>
      <c r="AG1138" t="s">
        <v>8828</v>
      </c>
    </row>
    <row r="1139" spans="1:33" x14ac:dyDescent="0.3">
      <c r="A1139" t="s">
        <v>133</v>
      </c>
      <c r="B1139" t="s">
        <v>157</v>
      </c>
      <c r="C1139" t="s">
        <v>49</v>
      </c>
      <c r="D1139" t="s">
        <v>81</v>
      </c>
      <c r="E1139" t="s">
        <v>371</v>
      </c>
      <c r="F1139" t="s">
        <v>8832</v>
      </c>
      <c r="G1139" t="s">
        <v>96</v>
      </c>
      <c r="H1139" s="1">
        <v>44245</v>
      </c>
      <c r="I1139">
        <v>950</v>
      </c>
      <c r="J1139" t="s">
        <v>8833</v>
      </c>
      <c r="K1139" t="s">
        <v>1103</v>
      </c>
      <c r="L1139" t="s">
        <v>8834</v>
      </c>
      <c r="M1139" t="s">
        <v>8835</v>
      </c>
      <c r="N1139" t="s">
        <v>57</v>
      </c>
      <c r="O1139">
        <v>17</v>
      </c>
      <c r="P1139" t="s">
        <v>40</v>
      </c>
      <c r="Q1139" t="s">
        <v>58</v>
      </c>
      <c r="R1139" t="s">
        <v>8836</v>
      </c>
      <c r="S1139" s="1">
        <v>45391</v>
      </c>
      <c r="T1139" t="s">
        <v>60</v>
      </c>
      <c r="U1139" t="s">
        <v>8837</v>
      </c>
      <c r="V1139" t="s">
        <v>8838</v>
      </c>
      <c r="W1139" t="s">
        <v>4962</v>
      </c>
      <c r="X1139">
        <v>1321</v>
      </c>
      <c r="Y1139">
        <v>4</v>
      </c>
      <c r="Z1139">
        <v>2113.6</v>
      </c>
      <c r="AA1139" t="s">
        <v>8835</v>
      </c>
      <c r="AB1139" t="s">
        <v>8835</v>
      </c>
      <c r="AC1139">
        <v>10</v>
      </c>
      <c r="AD1139" t="s">
        <v>87</v>
      </c>
      <c r="AF1139" t="s">
        <v>87</v>
      </c>
      <c r="AG1139" t="s">
        <v>8835</v>
      </c>
    </row>
    <row r="1140" spans="1:33" x14ac:dyDescent="0.3">
      <c r="A1140" t="s">
        <v>27</v>
      </c>
      <c r="B1140" t="s">
        <v>205</v>
      </c>
      <c r="C1140" t="s">
        <v>29</v>
      </c>
      <c r="D1140" t="s">
        <v>65</v>
      </c>
      <c r="E1140" t="s">
        <v>283</v>
      </c>
      <c r="F1140" t="s">
        <v>8839</v>
      </c>
      <c r="G1140" t="s">
        <v>96</v>
      </c>
      <c r="H1140" s="1">
        <v>45619</v>
      </c>
      <c r="I1140">
        <v>1300</v>
      </c>
      <c r="J1140" t="s">
        <v>8840</v>
      </c>
      <c r="K1140" t="s">
        <v>796</v>
      </c>
      <c r="L1140" t="s">
        <v>8841</v>
      </c>
      <c r="M1140" t="s">
        <v>8842</v>
      </c>
      <c r="N1140" t="s">
        <v>116</v>
      </c>
      <c r="O1140">
        <v>20</v>
      </c>
      <c r="P1140" t="s">
        <v>73</v>
      </c>
      <c r="Q1140" t="s">
        <v>58</v>
      </c>
      <c r="R1140" t="s">
        <v>8843</v>
      </c>
      <c r="S1140" s="1">
        <v>45392</v>
      </c>
      <c r="T1140" t="s">
        <v>60</v>
      </c>
      <c r="U1140" t="s">
        <v>8844</v>
      </c>
      <c r="V1140" t="s">
        <v>8845</v>
      </c>
      <c r="W1140" t="s">
        <v>1308</v>
      </c>
      <c r="X1140">
        <v>2117</v>
      </c>
      <c r="Y1140">
        <v>6</v>
      </c>
      <c r="Z1140">
        <v>5080.8</v>
      </c>
      <c r="AA1140" t="s">
        <v>8842</v>
      </c>
      <c r="AB1140" t="s">
        <v>8842</v>
      </c>
      <c r="AC1140">
        <v>10</v>
      </c>
      <c r="AD1140" t="s">
        <v>87</v>
      </c>
      <c r="AF1140" t="s">
        <v>87</v>
      </c>
      <c r="AG1140" t="s">
        <v>8842</v>
      </c>
    </row>
    <row r="1141" spans="1:33" x14ac:dyDescent="0.3">
      <c r="A1141" t="s">
        <v>47</v>
      </c>
      <c r="B1141" t="s">
        <v>169</v>
      </c>
      <c r="C1141" t="s">
        <v>80</v>
      </c>
      <c r="D1141" t="s">
        <v>370</v>
      </c>
      <c r="E1141" t="s">
        <v>578</v>
      </c>
      <c r="F1141" t="s">
        <v>8846</v>
      </c>
      <c r="G1141" t="s">
        <v>33</v>
      </c>
      <c r="H1141" s="1">
        <v>44500</v>
      </c>
      <c r="I1141">
        <v>800</v>
      </c>
      <c r="J1141" t="s">
        <v>8847</v>
      </c>
      <c r="K1141" t="s">
        <v>670</v>
      </c>
      <c r="L1141" t="s">
        <v>8848</v>
      </c>
      <c r="M1141" t="s">
        <v>8849</v>
      </c>
      <c r="N1141" t="s">
        <v>116</v>
      </c>
      <c r="O1141">
        <v>5</v>
      </c>
      <c r="P1141" t="s">
        <v>40</v>
      </c>
      <c r="Q1141" t="s">
        <v>101</v>
      </c>
      <c r="R1141" t="s">
        <v>8850</v>
      </c>
      <c r="S1141" s="1">
        <v>45609</v>
      </c>
      <c r="T1141" t="s">
        <v>165</v>
      </c>
      <c r="U1141" t="s">
        <v>8851</v>
      </c>
      <c r="V1141" t="s">
        <v>8852</v>
      </c>
      <c r="W1141" t="s">
        <v>120</v>
      </c>
      <c r="X1141">
        <v>2383</v>
      </c>
      <c r="Y1141">
        <v>3</v>
      </c>
      <c r="Z1141">
        <v>2859.6000000000004</v>
      </c>
      <c r="AA1141" t="s">
        <v>8849</v>
      </c>
      <c r="AB1141" t="s">
        <v>8849</v>
      </c>
      <c r="AC1141">
        <v>10</v>
      </c>
      <c r="AE1141" t="s">
        <v>37</v>
      </c>
      <c r="AF1141" t="s">
        <v>37</v>
      </c>
      <c r="AG1141" t="s">
        <v>8849</v>
      </c>
    </row>
    <row r="1142" spans="1:33" x14ac:dyDescent="0.3">
      <c r="A1142" t="s">
        <v>336</v>
      </c>
      <c r="B1142" t="s">
        <v>470</v>
      </c>
      <c r="C1142" t="s">
        <v>80</v>
      </c>
      <c r="D1142" t="s">
        <v>109</v>
      </c>
      <c r="E1142" t="s">
        <v>51</v>
      </c>
      <c r="F1142" t="s">
        <v>8853</v>
      </c>
      <c r="G1142" t="s">
        <v>96</v>
      </c>
      <c r="H1142" s="1">
        <v>45045</v>
      </c>
      <c r="I1142">
        <v>1300</v>
      </c>
      <c r="J1142" t="s">
        <v>8854</v>
      </c>
      <c r="K1142" t="s">
        <v>1511</v>
      </c>
      <c r="L1142" t="s">
        <v>8855</v>
      </c>
      <c r="M1142" t="s">
        <v>8856</v>
      </c>
      <c r="N1142" t="s">
        <v>72</v>
      </c>
      <c r="O1142">
        <v>11</v>
      </c>
      <c r="P1142" t="s">
        <v>40</v>
      </c>
      <c r="Q1142" t="s">
        <v>74</v>
      </c>
      <c r="R1142" t="s">
        <v>8857</v>
      </c>
      <c r="S1142" s="1">
        <v>45532</v>
      </c>
      <c r="T1142" t="s">
        <v>201</v>
      </c>
      <c r="U1142" t="s">
        <v>8858</v>
      </c>
      <c r="V1142" t="s">
        <v>8859</v>
      </c>
      <c r="W1142" t="s">
        <v>1771</v>
      </c>
      <c r="X1142">
        <v>1016</v>
      </c>
      <c r="Y1142">
        <v>7</v>
      </c>
      <c r="Z1142">
        <v>2844.8</v>
      </c>
      <c r="AA1142" t="s">
        <v>8856</v>
      </c>
      <c r="AB1142" t="s">
        <v>8856</v>
      </c>
      <c r="AC1142">
        <v>10</v>
      </c>
      <c r="AE1142" t="s">
        <v>37</v>
      </c>
      <c r="AF1142" t="s">
        <v>37</v>
      </c>
      <c r="AG1142" t="s">
        <v>8856</v>
      </c>
    </row>
    <row r="1143" spans="1:33" x14ac:dyDescent="0.3">
      <c r="A1143" t="s">
        <v>121</v>
      </c>
      <c r="B1143" t="s">
        <v>920</v>
      </c>
      <c r="C1143" t="s">
        <v>80</v>
      </c>
      <c r="D1143" t="s">
        <v>146</v>
      </c>
      <c r="E1143" t="s">
        <v>1225</v>
      </c>
      <c r="F1143" t="s">
        <v>8860</v>
      </c>
      <c r="G1143" t="s">
        <v>96</v>
      </c>
      <c r="H1143" s="1">
        <v>44039</v>
      </c>
      <c r="I1143">
        <v>1000</v>
      </c>
      <c r="J1143" t="s">
        <v>8861</v>
      </c>
      <c r="K1143" t="s">
        <v>414</v>
      </c>
      <c r="L1143" t="s">
        <v>8862</v>
      </c>
      <c r="M1143" t="s">
        <v>8863</v>
      </c>
      <c r="N1143" t="s">
        <v>72</v>
      </c>
      <c r="O1143">
        <v>20</v>
      </c>
      <c r="P1143" t="s">
        <v>40</v>
      </c>
      <c r="Q1143" t="s">
        <v>41</v>
      </c>
      <c r="R1143" t="s">
        <v>8864</v>
      </c>
      <c r="S1143" s="1">
        <v>45532</v>
      </c>
      <c r="T1143" t="s">
        <v>201</v>
      </c>
      <c r="U1143" t="s">
        <v>8865</v>
      </c>
      <c r="V1143" t="s">
        <v>8866</v>
      </c>
      <c r="W1143" t="s">
        <v>2283</v>
      </c>
      <c r="X1143">
        <v>1459</v>
      </c>
      <c r="Y1143">
        <v>4</v>
      </c>
      <c r="Z1143">
        <v>2334.4</v>
      </c>
      <c r="AA1143" t="s">
        <v>8863</v>
      </c>
      <c r="AB1143" t="s">
        <v>8863</v>
      </c>
      <c r="AC1143">
        <v>10</v>
      </c>
      <c r="AE1143" t="s">
        <v>37</v>
      </c>
      <c r="AF1143" t="s">
        <v>37</v>
      </c>
      <c r="AG1143" t="s">
        <v>8863</v>
      </c>
    </row>
    <row r="1144" spans="1:33" x14ac:dyDescent="0.3">
      <c r="A1144" t="s">
        <v>107</v>
      </c>
      <c r="B1144" t="s">
        <v>985</v>
      </c>
      <c r="C1144" t="s">
        <v>80</v>
      </c>
      <c r="D1144" t="s">
        <v>146</v>
      </c>
      <c r="E1144" t="s">
        <v>750</v>
      </c>
      <c r="F1144" t="s">
        <v>8867</v>
      </c>
      <c r="G1144" t="s">
        <v>96</v>
      </c>
      <c r="H1144" s="1">
        <v>45300</v>
      </c>
      <c r="I1144">
        <v>1200</v>
      </c>
      <c r="J1144" t="s">
        <v>8868</v>
      </c>
      <c r="K1144" t="s">
        <v>1511</v>
      </c>
      <c r="L1144" t="s">
        <v>8869</v>
      </c>
      <c r="M1144" t="s">
        <v>8870</v>
      </c>
      <c r="N1144" t="s">
        <v>72</v>
      </c>
      <c r="O1144">
        <v>17</v>
      </c>
      <c r="P1144" t="s">
        <v>40</v>
      </c>
      <c r="Q1144" t="s">
        <v>58</v>
      </c>
      <c r="R1144" t="s">
        <v>8871</v>
      </c>
      <c r="S1144" s="1">
        <v>45538</v>
      </c>
      <c r="T1144" t="s">
        <v>214</v>
      </c>
      <c r="U1144" t="s">
        <v>8872</v>
      </c>
      <c r="V1144" t="s">
        <v>8873</v>
      </c>
      <c r="W1144" t="s">
        <v>5722</v>
      </c>
      <c r="X1144">
        <v>1344</v>
      </c>
      <c r="Y1144">
        <v>3</v>
      </c>
      <c r="Z1144">
        <v>1612.8000000000002</v>
      </c>
      <c r="AA1144" t="s">
        <v>8870</v>
      </c>
      <c r="AB1144" t="s">
        <v>8870</v>
      </c>
      <c r="AC1144">
        <v>10</v>
      </c>
      <c r="AE1144" t="s">
        <v>37</v>
      </c>
      <c r="AF1144" t="s">
        <v>37</v>
      </c>
      <c r="AG1144" t="s">
        <v>8870</v>
      </c>
    </row>
    <row r="1145" spans="1:33" x14ac:dyDescent="0.3">
      <c r="A1145" t="s">
        <v>107</v>
      </c>
      <c r="B1145" t="s">
        <v>1118</v>
      </c>
      <c r="C1145" t="s">
        <v>29</v>
      </c>
      <c r="D1145" t="s">
        <v>677</v>
      </c>
      <c r="E1145" t="s">
        <v>326</v>
      </c>
      <c r="F1145" t="s">
        <v>8874</v>
      </c>
      <c r="G1145" t="s">
        <v>33</v>
      </c>
      <c r="H1145" s="1">
        <v>44372</v>
      </c>
      <c r="I1145">
        <v>1100</v>
      </c>
      <c r="J1145" t="s">
        <v>8875</v>
      </c>
      <c r="K1145" t="s">
        <v>1821</v>
      </c>
      <c r="L1145" t="s">
        <v>8876</v>
      </c>
      <c r="M1145" t="s">
        <v>8877</v>
      </c>
      <c r="N1145" t="s">
        <v>72</v>
      </c>
      <c r="O1145">
        <v>11</v>
      </c>
      <c r="P1145" t="s">
        <v>73</v>
      </c>
      <c r="Q1145" t="s">
        <v>101</v>
      </c>
      <c r="R1145" t="s">
        <v>8878</v>
      </c>
      <c r="S1145" s="1">
        <v>45592</v>
      </c>
      <c r="T1145" t="s">
        <v>177</v>
      </c>
      <c r="U1145" t="s">
        <v>8879</v>
      </c>
      <c r="V1145" t="s">
        <v>8880</v>
      </c>
      <c r="W1145" t="s">
        <v>5283</v>
      </c>
      <c r="X1145">
        <v>616</v>
      </c>
      <c r="Y1145">
        <v>8</v>
      </c>
      <c r="Z1145">
        <v>1971.2</v>
      </c>
      <c r="AA1145" t="s">
        <v>8877</v>
      </c>
      <c r="AB1145" t="s">
        <v>8877</v>
      </c>
      <c r="AC1145">
        <v>10</v>
      </c>
      <c r="AE1145" t="s">
        <v>37</v>
      </c>
      <c r="AF1145" t="s">
        <v>37</v>
      </c>
      <c r="AG1145" t="s">
        <v>8877</v>
      </c>
    </row>
    <row r="1146" spans="1:33" x14ac:dyDescent="0.3">
      <c r="A1146" t="s">
        <v>133</v>
      </c>
      <c r="B1146" t="s">
        <v>568</v>
      </c>
      <c r="C1146" t="s">
        <v>80</v>
      </c>
      <c r="D1146" t="s">
        <v>65</v>
      </c>
      <c r="E1146" t="s">
        <v>242</v>
      </c>
      <c r="F1146" t="s">
        <v>8881</v>
      </c>
      <c r="G1146" t="s">
        <v>96</v>
      </c>
      <c r="H1146" s="1">
        <v>43917</v>
      </c>
      <c r="I1146">
        <v>1200</v>
      </c>
      <c r="J1146" t="s">
        <v>8882</v>
      </c>
      <c r="K1146" t="s">
        <v>753</v>
      </c>
      <c r="L1146" t="s">
        <v>8883</v>
      </c>
      <c r="M1146" t="s">
        <v>8884</v>
      </c>
      <c r="N1146" t="s">
        <v>39</v>
      </c>
      <c r="O1146">
        <v>19</v>
      </c>
      <c r="P1146" t="s">
        <v>40</v>
      </c>
      <c r="Q1146" t="s">
        <v>41</v>
      </c>
      <c r="R1146" t="s">
        <v>8885</v>
      </c>
      <c r="S1146" s="1">
        <v>45558</v>
      </c>
      <c r="T1146" t="s">
        <v>214</v>
      </c>
      <c r="U1146" t="s">
        <v>8886</v>
      </c>
      <c r="V1146" t="s">
        <v>8887</v>
      </c>
      <c r="W1146" t="s">
        <v>8888</v>
      </c>
      <c r="X1146">
        <v>1104</v>
      </c>
      <c r="Y1146">
        <v>7</v>
      </c>
      <c r="Z1146">
        <v>3091.2000000000003</v>
      </c>
      <c r="AA1146" t="s">
        <v>8884</v>
      </c>
      <c r="AB1146" t="s">
        <v>8884</v>
      </c>
      <c r="AC1146">
        <v>10</v>
      </c>
      <c r="AE1146" t="s">
        <v>37</v>
      </c>
      <c r="AF1146" t="s">
        <v>37</v>
      </c>
      <c r="AG1146" t="s">
        <v>8884</v>
      </c>
    </row>
    <row r="1147" spans="1:33" x14ac:dyDescent="0.3">
      <c r="A1147" t="s">
        <v>27</v>
      </c>
      <c r="B1147" t="s">
        <v>1118</v>
      </c>
      <c r="C1147" t="s">
        <v>29</v>
      </c>
      <c r="D1147" t="s">
        <v>65</v>
      </c>
      <c r="E1147" t="s">
        <v>66</v>
      </c>
      <c r="F1147" t="s">
        <v>8889</v>
      </c>
      <c r="G1147" t="s">
        <v>96</v>
      </c>
      <c r="H1147" s="1">
        <v>44985</v>
      </c>
      <c r="I1147">
        <v>1200</v>
      </c>
      <c r="J1147" t="s">
        <v>8890</v>
      </c>
      <c r="K1147" t="s">
        <v>3054</v>
      </c>
      <c r="L1147" t="s">
        <v>8891</v>
      </c>
      <c r="M1147" t="s">
        <v>8892</v>
      </c>
      <c r="N1147" t="s">
        <v>116</v>
      </c>
      <c r="O1147">
        <v>15</v>
      </c>
      <c r="P1147" t="s">
        <v>73</v>
      </c>
      <c r="Q1147" t="s">
        <v>74</v>
      </c>
      <c r="R1147" t="s">
        <v>8893</v>
      </c>
      <c r="S1147" s="1">
        <v>45479</v>
      </c>
      <c r="T1147" t="s">
        <v>103</v>
      </c>
      <c r="U1147" t="s">
        <v>8894</v>
      </c>
      <c r="V1147" t="s">
        <v>8895</v>
      </c>
      <c r="W1147" t="s">
        <v>2283</v>
      </c>
      <c r="X1147">
        <v>2138</v>
      </c>
      <c r="Y1147">
        <v>8</v>
      </c>
      <c r="Z1147">
        <v>6841.6</v>
      </c>
      <c r="AA1147" t="s">
        <v>8892</v>
      </c>
      <c r="AB1147" t="s">
        <v>8892</v>
      </c>
      <c r="AC1147">
        <v>10</v>
      </c>
      <c r="AD1147" t="s">
        <v>87</v>
      </c>
      <c r="AF1147" t="s">
        <v>87</v>
      </c>
      <c r="AG1147" t="s">
        <v>8892</v>
      </c>
    </row>
    <row r="1148" spans="1:33" x14ac:dyDescent="0.3">
      <c r="A1148" t="s">
        <v>133</v>
      </c>
      <c r="B1148" t="s">
        <v>411</v>
      </c>
      <c r="C1148" t="s">
        <v>49</v>
      </c>
      <c r="D1148" t="s">
        <v>65</v>
      </c>
      <c r="E1148" t="s">
        <v>314</v>
      </c>
      <c r="F1148" t="s">
        <v>8896</v>
      </c>
      <c r="G1148" t="s">
        <v>33</v>
      </c>
      <c r="H1148" s="1">
        <v>45525</v>
      </c>
      <c r="I1148">
        <v>1200</v>
      </c>
      <c r="J1148" t="s">
        <v>8897</v>
      </c>
      <c r="K1148" t="s">
        <v>524</v>
      </c>
      <c r="L1148" t="s">
        <v>8898</v>
      </c>
      <c r="M1148" t="s">
        <v>8899</v>
      </c>
      <c r="N1148" t="s">
        <v>116</v>
      </c>
      <c r="O1148">
        <v>18</v>
      </c>
      <c r="P1148" t="s">
        <v>73</v>
      </c>
      <c r="Q1148" t="s">
        <v>74</v>
      </c>
      <c r="R1148" t="s">
        <v>8900</v>
      </c>
      <c r="S1148" s="1">
        <v>45403</v>
      </c>
      <c r="T1148" t="s">
        <v>60</v>
      </c>
      <c r="U1148" t="s">
        <v>8901</v>
      </c>
      <c r="V1148" t="s">
        <v>8902</v>
      </c>
      <c r="W1148" t="s">
        <v>8388</v>
      </c>
      <c r="X1148">
        <v>2021</v>
      </c>
      <c r="Y1148">
        <v>2</v>
      </c>
      <c r="Z1148">
        <v>1616.8000000000002</v>
      </c>
      <c r="AA1148" t="s">
        <v>8899</v>
      </c>
      <c r="AB1148" t="s">
        <v>8899</v>
      </c>
      <c r="AC1148">
        <v>10</v>
      </c>
      <c r="AE1148" t="s">
        <v>37</v>
      </c>
      <c r="AF1148" t="s">
        <v>37</v>
      </c>
      <c r="AG1148" t="s">
        <v>8899</v>
      </c>
    </row>
    <row r="1149" spans="1:33" x14ac:dyDescent="0.3">
      <c r="A1149" t="s">
        <v>181</v>
      </c>
      <c r="B1149" t="s">
        <v>64</v>
      </c>
      <c r="C1149" t="s">
        <v>49</v>
      </c>
      <c r="D1149" t="s">
        <v>50</v>
      </c>
      <c r="E1149" t="s">
        <v>750</v>
      </c>
      <c r="F1149" t="s">
        <v>8903</v>
      </c>
      <c r="G1149" t="s">
        <v>33</v>
      </c>
      <c r="H1149" s="1">
        <v>45016</v>
      </c>
      <c r="I1149">
        <v>1300</v>
      </c>
      <c r="J1149" t="s">
        <v>8904</v>
      </c>
      <c r="K1149" t="s">
        <v>254</v>
      </c>
      <c r="L1149" t="s">
        <v>8905</v>
      </c>
      <c r="M1149" t="s">
        <v>8906</v>
      </c>
      <c r="N1149" t="s">
        <v>116</v>
      </c>
      <c r="O1149">
        <v>6</v>
      </c>
      <c r="P1149" t="s">
        <v>40</v>
      </c>
      <c r="Q1149" t="s">
        <v>41</v>
      </c>
      <c r="R1149" t="s">
        <v>8907</v>
      </c>
      <c r="S1149" s="1">
        <v>45549</v>
      </c>
      <c r="T1149" t="s">
        <v>214</v>
      </c>
      <c r="U1149" t="s">
        <v>8908</v>
      </c>
      <c r="V1149" t="s">
        <v>8909</v>
      </c>
      <c r="W1149" t="s">
        <v>7089</v>
      </c>
      <c r="X1149">
        <v>2015</v>
      </c>
      <c r="Y1149">
        <v>1</v>
      </c>
      <c r="Z1149">
        <v>806</v>
      </c>
      <c r="AA1149" t="s">
        <v>8906</v>
      </c>
      <c r="AB1149" t="s">
        <v>8906</v>
      </c>
      <c r="AC1149">
        <v>10</v>
      </c>
      <c r="AE1149" t="s">
        <v>37</v>
      </c>
      <c r="AF1149" t="s">
        <v>37</v>
      </c>
      <c r="AG1149" t="s">
        <v>8906</v>
      </c>
    </row>
    <row r="1150" spans="1:33" x14ac:dyDescent="0.3">
      <c r="A1150" t="s">
        <v>27</v>
      </c>
      <c r="B1150" t="s">
        <v>369</v>
      </c>
      <c r="C1150" t="s">
        <v>29</v>
      </c>
      <c r="D1150" t="s">
        <v>81</v>
      </c>
      <c r="E1150" t="s">
        <v>421</v>
      </c>
      <c r="F1150" t="s">
        <v>8910</v>
      </c>
      <c r="G1150" t="s">
        <v>33</v>
      </c>
      <c r="H1150" s="1">
        <v>44576</v>
      </c>
      <c r="I1150">
        <v>1400</v>
      </c>
      <c r="J1150" t="s">
        <v>8911</v>
      </c>
      <c r="K1150" t="s">
        <v>1477</v>
      </c>
      <c r="L1150" t="s">
        <v>8912</v>
      </c>
      <c r="M1150" t="s">
        <v>8913</v>
      </c>
      <c r="N1150" t="s">
        <v>116</v>
      </c>
      <c r="O1150">
        <v>17</v>
      </c>
      <c r="P1150" t="s">
        <v>73</v>
      </c>
      <c r="Q1150" t="s">
        <v>74</v>
      </c>
      <c r="R1150" t="s">
        <v>8914</v>
      </c>
      <c r="S1150" s="1">
        <v>45564</v>
      </c>
      <c r="T1150" t="s">
        <v>214</v>
      </c>
      <c r="U1150" t="s">
        <v>8915</v>
      </c>
      <c r="V1150" t="s">
        <v>8916</v>
      </c>
      <c r="W1150" t="s">
        <v>3654</v>
      </c>
      <c r="X1150">
        <v>2443</v>
      </c>
      <c r="Y1150">
        <v>7</v>
      </c>
      <c r="Z1150">
        <v>6840.4000000000015</v>
      </c>
      <c r="AA1150" t="s">
        <v>8913</v>
      </c>
      <c r="AB1150" t="s">
        <v>8913</v>
      </c>
      <c r="AC1150">
        <v>10</v>
      </c>
      <c r="AE1150" t="s">
        <v>37</v>
      </c>
      <c r="AF1150" t="s">
        <v>37</v>
      </c>
      <c r="AG1150" t="s">
        <v>8913</v>
      </c>
    </row>
    <row r="1151" spans="1:33" x14ac:dyDescent="0.3">
      <c r="A1151" t="s">
        <v>181</v>
      </c>
      <c r="B1151" t="s">
        <v>380</v>
      </c>
      <c r="C1151" t="s">
        <v>80</v>
      </c>
      <c r="D1151" t="s">
        <v>677</v>
      </c>
      <c r="E1151" t="s">
        <v>194</v>
      </c>
      <c r="F1151" t="s">
        <v>8917</v>
      </c>
      <c r="G1151" t="s">
        <v>33</v>
      </c>
      <c r="H1151" s="1">
        <v>44532</v>
      </c>
      <c r="I1151">
        <v>1200</v>
      </c>
      <c r="J1151" t="s">
        <v>8918</v>
      </c>
      <c r="K1151" t="s">
        <v>1153</v>
      </c>
      <c r="L1151" t="s">
        <v>8919</v>
      </c>
      <c r="M1151" t="s">
        <v>8920</v>
      </c>
      <c r="N1151" t="s">
        <v>39</v>
      </c>
      <c r="O1151">
        <v>4</v>
      </c>
      <c r="P1151" t="s">
        <v>40</v>
      </c>
      <c r="Q1151" t="s">
        <v>58</v>
      </c>
      <c r="R1151" t="s">
        <v>8921</v>
      </c>
      <c r="S1151" s="1">
        <v>45502</v>
      </c>
      <c r="T1151" t="s">
        <v>103</v>
      </c>
      <c r="U1151" t="s">
        <v>8922</v>
      </c>
      <c r="V1151" t="s">
        <v>8923</v>
      </c>
      <c r="W1151" t="s">
        <v>4007</v>
      </c>
      <c r="X1151">
        <v>1741</v>
      </c>
      <c r="Y1151">
        <v>2</v>
      </c>
      <c r="Z1151">
        <v>1392.8000000000002</v>
      </c>
      <c r="AA1151" t="s">
        <v>8920</v>
      </c>
      <c r="AB1151" t="s">
        <v>8920</v>
      </c>
      <c r="AC1151">
        <v>10</v>
      </c>
      <c r="AD1151" t="s">
        <v>87</v>
      </c>
      <c r="AF1151" t="s">
        <v>87</v>
      </c>
      <c r="AG1151" t="s">
        <v>8920</v>
      </c>
    </row>
    <row r="1152" spans="1:33" x14ac:dyDescent="0.3">
      <c r="A1152" t="s">
        <v>133</v>
      </c>
      <c r="B1152" t="s">
        <v>510</v>
      </c>
      <c r="C1152" t="s">
        <v>80</v>
      </c>
      <c r="D1152" t="s">
        <v>219</v>
      </c>
      <c r="E1152" t="s">
        <v>2408</v>
      </c>
      <c r="F1152" t="s">
        <v>8924</v>
      </c>
      <c r="G1152" t="s">
        <v>33</v>
      </c>
      <c r="H1152" s="1">
        <v>43833</v>
      </c>
      <c r="I1152">
        <v>1100</v>
      </c>
      <c r="J1152" t="s">
        <v>8925</v>
      </c>
      <c r="K1152" t="s">
        <v>625</v>
      </c>
      <c r="L1152" t="s">
        <v>8926</v>
      </c>
      <c r="M1152" t="s">
        <v>8927</v>
      </c>
      <c r="N1152" t="s">
        <v>57</v>
      </c>
      <c r="O1152">
        <v>11</v>
      </c>
      <c r="P1152" t="s">
        <v>73</v>
      </c>
      <c r="Q1152" t="s">
        <v>74</v>
      </c>
      <c r="R1152" t="s">
        <v>8928</v>
      </c>
      <c r="S1152" s="1">
        <v>45426</v>
      </c>
      <c r="T1152" t="s">
        <v>129</v>
      </c>
      <c r="U1152" t="s">
        <v>8929</v>
      </c>
      <c r="V1152" t="s">
        <v>8930</v>
      </c>
      <c r="W1152" t="s">
        <v>8931</v>
      </c>
      <c r="X1152">
        <v>1453</v>
      </c>
      <c r="Y1152">
        <v>8</v>
      </c>
      <c r="Z1152">
        <v>4649.6000000000004</v>
      </c>
      <c r="AA1152" t="s">
        <v>8927</v>
      </c>
      <c r="AB1152" t="s">
        <v>8927</v>
      </c>
      <c r="AC1152">
        <v>10</v>
      </c>
      <c r="AE1152" t="s">
        <v>37</v>
      </c>
      <c r="AF1152" t="s">
        <v>37</v>
      </c>
      <c r="AG1152" t="s">
        <v>8927</v>
      </c>
    </row>
    <row r="1153" spans="1:33" x14ac:dyDescent="0.3">
      <c r="A1153" t="s">
        <v>133</v>
      </c>
      <c r="B1153" t="s">
        <v>262</v>
      </c>
      <c r="C1153" t="s">
        <v>80</v>
      </c>
      <c r="D1153" t="s">
        <v>65</v>
      </c>
      <c r="E1153" t="s">
        <v>1693</v>
      </c>
      <c r="F1153" t="s">
        <v>8932</v>
      </c>
      <c r="G1153" t="s">
        <v>96</v>
      </c>
      <c r="H1153" s="1">
        <v>44806</v>
      </c>
      <c r="I1153">
        <v>1400</v>
      </c>
      <c r="J1153" t="s">
        <v>8933</v>
      </c>
      <c r="K1153" t="s">
        <v>297</v>
      </c>
      <c r="L1153" t="s">
        <v>8934</v>
      </c>
      <c r="M1153" t="s">
        <v>8935</v>
      </c>
      <c r="N1153" t="s">
        <v>39</v>
      </c>
      <c r="O1153">
        <v>14</v>
      </c>
      <c r="P1153" t="s">
        <v>40</v>
      </c>
      <c r="Q1153" t="s">
        <v>41</v>
      </c>
      <c r="R1153" t="s">
        <v>8936</v>
      </c>
      <c r="S1153" s="1">
        <v>45474</v>
      </c>
      <c r="T1153" t="s">
        <v>103</v>
      </c>
      <c r="U1153" t="s">
        <v>8937</v>
      </c>
      <c r="V1153" t="s">
        <v>8938</v>
      </c>
      <c r="W1153" t="s">
        <v>4431</v>
      </c>
      <c r="X1153">
        <v>2865</v>
      </c>
      <c r="Y1153">
        <v>3</v>
      </c>
      <c r="Z1153">
        <v>3438</v>
      </c>
      <c r="AA1153" t="s">
        <v>8935</v>
      </c>
      <c r="AB1153" t="s">
        <v>8935</v>
      </c>
      <c r="AC1153">
        <v>10</v>
      </c>
      <c r="AE1153" t="s">
        <v>37</v>
      </c>
      <c r="AF1153" t="s">
        <v>37</v>
      </c>
      <c r="AG1153" t="s">
        <v>8935</v>
      </c>
    </row>
    <row r="1154" spans="1:33" x14ac:dyDescent="0.3">
      <c r="A1154" t="s">
        <v>47</v>
      </c>
      <c r="B1154" t="s">
        <v>380</v>
      </c>
      <c r="C1154" t="s">
        <v>80</v>
      </c>
      <c r="D1154" t="s">
        <v>146</v>
      </c>
      <c r="E1154" t="s">
        <v>1177</v>
      </c>
      <c r="F1154" t="s">
        <v>8939</v>
      </c>
      <c r="G1154" t="s">
        <v>33</v>
      </c>
      <c r="H1154" s="1">
        <v>44713</v>
      </c>
      <c r="I1154">
        <v>1000</v>
      </c>
      <c r="J1154" t="s">
        <v>8940</v>
      </c>
      <c r="K1154" t="s">
        <v>706</v>
      </c>
      <c r="L1154" t="s">
        <v>8941</v>
      </c>
      <c r="M1154" t="s">
        <v>8942</v>
      </c>
      <c r="N1154" t="s">
        <v>116</v>
      </c>
      <c r="O1154">
        <v>14</v>
      </c>
      <c r="P1154" t="s">
        <v>40</v>
      </c>
      <c r="Q1154" t="s">
        <v>74</v>
      </c>
      <c r="R1154" t="s">
        <v>8943</v>
      </c>
      <c r="S1154" s="1">
        <v>45617</v>
      </c>
      <c r="T1154" t="s">
        <v>165</v>
      </c>
      <c r="U1154" t="s">
        <v>8944</v>
      </c>
      <c r="V1154" t="s">
        <v>8945</v>
      </c>
      <c r="W1154" t="s">
        <v>2137</v>
      </c>
      <c r="X1154">
        <v>2189</v>
      </c>
      <c r="Y1154">
        <v>5</v>
      </c>
      <c r="Z1154">
        <v>4378</v>
      </c>
      <c r="AA1154" t="s">
        <v>8942</v>
      </c>
      <c r="AB1154" t="s">
        <v>8942</v>
      </c>
      <c r="AC1154">
        <v>10</v>
      </c>
      <c r="AD1154" t="s">
        <v>87</v>
      </c>
      <c r="AF1154" t="s">
        <v>87</v>
      </c>
      <c r="AG1154" t="s">
        <v>8942</v>
      </c>
    </row>
    <row r="1155" spans="1:33" x14ac:dyDescent="0.3">
      <c r="A1155" t="s">
        <v>133</v>
      </c>
      <c r="B1155" t="s">
        <v>157</v>
      </c>
      <c r="C1155" t="s">
        <v>49</v>
      </c>
      <c r="D1155" t="s">
        <v>109</v>
      </c>
      <c r="E1155" t="s">
        <v>531</v>
      </c>
      <c r="F1155" t="s">
        <v>8946</v>
      </c>
      <c r="G1155" t="s">
        <v>96</v>
      </c>
      <c r="H1155" s="1">
        <v>45317</v>
      </c>
      <c r="I1155">
        <v>1300</v>
      </c>
      <c r="J1155" t="s">
        <v>8947</v>
      </c>
      <c r="K1155" t="s">
        <v>524</v>
      </c>
      <c r="L1155" t="s">
        <v>8948</v>
      </c>
      <c r="M1155" t="s">
        <v>8949</v>
      </c>
      <c r="N1155" t="s">
        <v>57</v>
      </c>
      <c r="O1155">
        <v>6</v>
      </c>
      <c r="P1155" t="s">
        <v>40</v>
      </c>
      <c r="Q1155" t="s">
        <v>41</v>
      </c>
      <c r="R1155" t="s">
        <v>8950</v>
      </c>
      <c r="S1155" s="1">
        <v>45463</v>
      </c>
      <c r="T1155" t="s">
        <v>43</v>
      </c>
      <c r="U1155" t="s">
        <v>8951</v>
      </c>
      <c r="V1155" t="s">
        <v>8952</v>
      </c>
      <c r="W1155" t="s">
        <v>2694</v>
      </c>
      <c r="X1155">
        <v>2848</v>
      </c>
      <c r="Y1155">
        <v>5</v>
      </c>
      <c r="Z1155">
        <v>5696</v>
      </c>
      <c r="AA1155" t="s">
        <v>8949</v>
      </c>
      <c r="AB1155" t="s">
        <v>8949</v>
      </c>
      <c r="AC1155">
        <v>10</v>
      </c>
      <c r="AE1155" t="s">
        <v>37</v>
      </c>
      <c r="AF1155" t="s">
        <v>37</v>
      </c>
      <c r="AG1155" t="s">
        <v>8949</v>
      </c>
    </row>
    <row r="1156" spans="1:33" x14ac:dyDescent="0.3">
      <c r="A1156" t="s">
        <v>181</v>
      </c>
      <c r="B1156" t="s">
        <v>193</v>
      </c>
      <c r="C1156" t="s">
        <v>80</v>
      </c>
      <c r="D1156" t="s">
        <v>146</v>
      </c>
      <c r="E1156" t="s">
        <v>314</v>
      </c>
      <c r="F1156" t="s">
        <v>8953</v>
      </c>
      <c r="G1156" t="s">
        <v>33</v>
      </c>
      <c r="H1156" s="1">
        <v>44624</v>
      </c>
      <c r="I1156">
        <v>1100</v>
      </c>
      <c r="J1156" t="s">
        <v>8954</v>
      </c>
      <c r="K1156" t="s">
        <v>361</v>
      </c>
      <c r="L1156" t="s">
        <v>8955</v>
      </c>
      <c r="M1156" t="s">
        <v>8956</v>
      </c>
      <c r="N1156" t="s">
        <v>57</v>
      </c>
      <c r="O1156">
        <v>12</v>
      </c>
      <c r="P1156" t="s">
        <v>40</v>
      </c>
      <c r="Q1156" t="s">
        <v>58</v>
      </c>
      <c r="R1156" t="s">
        <v>8957</v>
      </c>
      <c r="S1156" s="1">
        <v>45548</v>
      </c>
      <c r="T1156" t="s">
        <v>214</v>
      </c>
      <c r="U1156" t="s">
        <v>8958</v>
      </c>
      <c r="V1156" t="s">
        <v>8959</v>
      </c>
      <c r="W1156" t="s">
        <v>6265</v>
      </c>
      <c r="X1156">
        <v>1704</v>
      </c>
      <c r="Y1156">
        <v>1</v>
      </c>
      <c r="Z1156">
        <v>681.6</v>
      </c>
      <c r="AA1156" t="s">
        <v>8956</v>
      </c>
      <c r="AB1156" t="s">
        <v>8956</v>
      </c>
      <c r="AC1156">
        <v>10</v>
      </c>
      <c r="AE1156" t="s">
        <v>37</v>
      </c>
      <c r="AF1156" t="s">
        <v>37</v>
      </c>
      <c r="AG1156" t="s">
        <v>8956</v>
      </c>
    </row>
    <row r="1157" spans="1:33" x14ac:dyDescent="0.3">
      <c r="A1157" t="s">
        <v>133</v>
      </c>
      <c r="B1157" t="s">
        <v>240</v>
      </c>
      <c r="C1157" t="s">
        <v>80</v>
      </c>
      <c r="D1157" t="s">
        <v>206</v>
      </c>
      <c r="E1157" t="s">
        <v>263</v>
      </c>
      <c r="F1157" t="s">
        <v>8960</v>
      </c>
      <c r="G1157" t="s">
        <v>96</v>
      </c>
      <c r="H1157" s="1">
        <v>43966</v>
      </c>
      <c r="I1157">
        <v>1300</v>
      </c>
      <c r="J1157" t="s">
        <v>8961</v>
      </c>
      <c r="K1157" t="s">
        <v>514</v>
      </c>
      <c r="L1157" t="s">
        <v>8962</v>
      </c>
      <c r="M1157" t="s">
        <v>8963</v>
      </c>
      <c r="N1157" t="s">
        <v>57</v>
      </c>
      <c r="O1157">
        <v>3</v>
      </c>
      <c r="P1157" t="s">
        <v>73</v>
      </c>
      <c r="Q1157" t="s">
        <v>101</v>
      </c>
      <c r="R1157" t="s">
        <v>8964</v>
      </c>
      <c r="S1157" s="1">
        <v>45394</v>
      </c>
      <c r="T1157" t="s">
        <v>60</v>
      </c>
      <c r="U1157" t="s">
        <v>8965</v>
      </c>
      <c r="V1157" t="s">
        <v>8966</v>
      </c>
      <c r="W1157" t="s">
        <v>3083</v>
      </c>
      <c r="X1157">
        <v>1459</v>
      </c>
      <c r="Y1157">
        <v>4</v>
      </c>
      <c r="Z1157">
        <v>2334.4</v>
      </c>
      <c r="AA1157" t="s">
        <v>8963</v>
      </c>
      <c r="AB1157" t="s">
        <v>8963</v>
      </c>
      <c r="AC1157">
        <v>10</v>
      </c>
      <c r="AE1157" t="s">
        <v>37</v>
      </c>
      <c r="AF1157" t="s">
        <v>37</v>
      </c>
      <c r="AG1157" t="s">
        <v>8963</v>
      </c>
    </row>
    <row r="1158" spans="1:33" x14ac:dyDescent="0.3">
      <c r="A1158" t="s">
        <v>27</v>
      </c>
      <c r="B1158" t="s">
        <v>229</v>
      </c>
      <c r="C1158" t="s">
        <v>80</v>
      </c>
      <c r="D1158" t="s">
        <v>65</v>
      </c>
      <c r="E1158" t="s">
        <v>2215</v>
      </c>
      <c r="F1158" t="s">
        <v>8967</v>
      </c>
      <c r="G1158" t="s">
        <v>33</v>
      </c>
      <c r="H1158" s="1">
        <v>44380</v>
      </c>
      <c r="I1158">
        <v>950</v>
      </c>
      <c r="J1158" t="s">
        <v>8968</v>
      </c>
      <c r="K1158" t="s">
        <v>3813</v>
      </c>
      <c r="L1158" t="s">
        <v>8969</v>
      </c>
      <c r="M1158" t="s">
        <v>8970</v>
      </c>
      <c r="N1158" t="s">
        <v>72</v>
      </c>
      <c r="O1158">
        <v>13</v>
      </c>
      <c r="P1158" t="s">
        <v>73</v>
      </c>
      <c r="Q1158" t="s">
        <v>41</v>
      </c>
      <c r="R1158" t="s">
        <v>8971</v>
      </c>
      <c r="S1158" s="1">
        <v>45471</v>
      </c>
      <c r="T1158" t="s">
        <v>43</v>
      </c>
      <c r="U1158" t="s">
        <v>8972</v>
      </c>
      <c r="V1158" t="s">
        <v>8973</v>
      </c>
      <c r="W1158" t="s">
        <v>1004</v>
      </c>
      <c r="X1158">
        <v>859</v>
      </c>
      <c r="Y1158">
        <v>6</v>
      </c>
      <c r="Z1158">
        <v>2061.6</v>
      </c>
      <c r="AA1158" t="s">
        <v>8970</v>
      </c>
      <c r="AB1158" t="s">
        <v>8970</v>
      </c>
      <c r="AC1158">
        <v>10</v>
      </c>
      <c r="AE1158" t="s">
        <v>37</v>
      </c>
      <c r="AF1158" t="s">
        <v>37</v>
      </c>
      <c r="AG1158" t="s">
        <v>8970</v>
      </c>
    </row>
    <row r="1159" spans="1:33" x14ac:dyDescent="0.3">
      <c r="A1159" t="s">
        <v>27</v>
      </c>
      <c r="B1159" t="s">
        <v>946</v>
      </c>
      <c r="C1159" t="s">
        <v>80</v>
      </c>
      <c r="D1159" t="s">
        <v>219</v>
      </c>
      <c r="E1159" t="s">
        <v>521</v>
      </c>
      <c r="F1159" t="s">
        <v>8974</v>
      </c>
      <c r="G1159" t="s">
        <v>33</v>
      </c>
      <c r="H1159" s="1">
        <v>44023</v>
      </c>
      <c r="I1159">
        <v>1300</v>
      </c>
      <c r="J1159" t="s">
        <v>8975</v>
      </c>
      <c r="K1159" t="s">
        <v>98</v>
      </c>
      <c r="L1159" t="s">
        <v>8976</v>
      </c>
      <c r="M1159" t="s">
        <v>8977</v>
      </c>
      <c r="N1159" t="s">
        <v>72</v>
      </c>
      <c r="O1159">
        <v>19</v>
      </c>
      <c r="P1159" t="s">
        <v>73</v>
      </c>
      <c r="Q1159" t="s">
        <v>101</v>
      </c>
      <c r="R1159" t="s">
        <v>8978</v>
      </c>
      <c r="S1159" s="1">
        <v>45450</v>
      </c>
      <c r="T1159" t="s">
        <v>43</v>
      </c>
      <c r="U1159" t="s">
        <v>8979</v>
      </c>
      <c r="V1159" t="s">
        <v>8980</v>
      </c>
      <c r="W1159" t="s">
        <v>667</v>
      </c>
      <c r="X1159">
        <v>1669</v>
      </c>
      <c r="Y1159">
        <v>4</v>
      </c>
      <c r="Z1159">
        <v>2670.4</v>
      </c>
      <c r="AA1159" t="s">
        <v>8977</v>
      </c>
      <c r="AB1159" t="s">
        <v>8977</v>
      </c>
      <c r="AC1159">
        <v>10</v>
      </c>
      <c r="AE1159" t="s">
        <v>37</v>
      </c>
      <c r="AF1159" t="s">
        <v>37</v>
      </c>
      <c r="AG1159" t="s">
        <v>8977</v>
      </c>
    </row>
    <row r="1160" spans="1:33" x14ac:dyDescent="0.3">
      <c r="A1160" t="s">
        <v>93</v>
      </c>
      <c r="B1160" t="s">
        <v>650</v>
      </c>
      <c r="C1160" t="s">
        <v>49</v>
      </c>
      <c r="D1160" t="s">
        <v>81</v>
      </c>
      <c r="E1160" t="s">
        <v>2957</v>
      </c>
      <c r="F1160" t="s">
        <v>8981</v>
      </c>
      <c r="G1160" t="s">
        <v>96</v>
      </c>
      <c r="H1160" s="1">
        <v>44981</v>
      </c>
      <c r="I1160">
        <v>1300</v>
      </c>
      <c r="J1160" t="s">
        <v>8982</v>
      </c>
      <c r="K1160" t="s">
        <v>493</v>
      </c>
      <c r="L1160" t="s">
        <v>8983</v>
      </c>
      <c r="M1160" t="s">
        <v>8984</v>
      </c>
      <c r="N1160" t="s">
        <v>39</v>
      </c>
      <c r="O1160">
        <v>4</v>
      </c>
      <c r="P1160" t="s">
        <v>40</v>
      </c>
      <c r="Q1160" t="s">
        <v>41</v>
      </c>
      <c r="R1160" t="s">
        <v>8985</v>
      </c>
      <c r="S1160" s="1">
        <v>45430</v>
      </c>
      <c r="T1160" t="s">
        <v>129</v>
      </c>
      <c r="U1160" t="s">
        <v>8986</v>
      </c>
      <c r="V1160" t="s">
        <v>8987</v>
      </c>
      <c r="W1160" t="s">
        <v>2616</v>
      </c>
      <c r="X1160">
        <v>1645</v>
      </c>
      <c r="Y1160">
        <v>4</v>
      </c>
      <c r="Z1160">
        <v>2632</v>
      </c>
      <c r="AA1160" t="s">
        <v>8984</v>
      </c>
      <c r="AB1160" t="s">
        <v>8984</v>
      </c>
      <c r="AC1160">
        <v>10</v>
      </c>
      <c r="AE1160" t="s">
        <v>37</v>
      </c>
      <c r="AF1160" t="s">
        <v>37</v>
      </c>
      <c r="AG1160" t="s">
        <v>8984</v>
      </c>
    </row>
    <row r="1161" spans="1:33" x14ac:dyDescent="0.3">
      <c r="A1161" t="s">
        <v>27</v>
      </c>
      <c r="B1161" t="s">
        <v>48</v>
      </c>
      <c r="C1161" t="s">
        <v>49</v>
      </c>
      <c r="D1161" t="s">
        <v>50</v>
      </c>
      <c r="E1161" t="s">
        <v>841</v>
      </c>
      <c r="F1161" t="s">
        <v>3819</v>
      </c>
      <c r="G1161" t="s">
        <v>96</v>
      </c>
      <c r="H1161" s="1">
        <v>44344</v>
      </c>
      <c r="I1161">
        <v>1000</v>
      </c>
      <c r="J1161" t="s">
        <v>8988</v>
      </c>
      <c r="K1161" t="s">
        <v>173</v>
      </c>
      <c r="L1161" t="s">
        <v>8989</v>
      </c>
      <c r="M1161" t="s">
        <v>8990</v>
      </c>
      <c r="N1161" t="s">
        <v>72</v>
      </c>
      <c r="O1161">
        <v>6</v>
      </c>
      <c r="P1161" t="s">
        <v>40</v>
      </c>
      <c r="Q1161" t="s">
        <v>101</v>
      </c>
      <c r="R1161" t="s">
        <v>8991</v>
      </c>
      <c r="S1161" s="1">
        <v>45355</v>
      </c>
      <c r="T1161" t="s">
        <v>258</v>
      </c>
      <c r="U1161" t="s">
        <v>8992</v>
      </c>
      <c r="V1161" t="s">
        <v>8993</v>
      </c>
      <c r="W1161" t="s">
        <v>430</v>
      </c>
      <c r="X1161">
        <v>1662</v>
      </c>
      <c r="Y1161">
        <v>4</v>
      </c>
      <c r="Z1161">
        <v>2659.2000000000003</v>
      </c>
      <c r="AA1161" t="s">
        <v>8990</v>
      </c>
      <c r="AB1161" t="s">
        <v>8990</v>
      </c>
      <c r="AC1161">
        <v>10</v>
      </c>
      <c r="AE1161" t="s">
        <v>37</v>
      </c>
      <c r="AF1161" t="s">
        <v>37</v>
      </c>
      <c r="AG1161" t="s">
        <v>8990</v>
      </c>
    </row>
    <row r="1162" spans="1:33" x14ac:dyDescent="0.3">
      <c r="A1162" t="s">
        <v>181</v>
      </c>
      <c r="B1162" t="s">
        <v>450</v>
      </c>
      <c r="C1162" t="s">
        <v>29</v>
      </c>
      <c r="D1162" t="s">
        <v>81</v>
      </c>
      <c r="E1162" t="s">
        <v>578</v>
      </c>
      <c r="F1162" t="s">
        <v>8994</v>
      </c>
      <c r="G1162" t="s">
        <v>33</v>
      </c>
      <c r="H1162" s="1">
        <v>45210</v>
      </c>
      <c r="I1162">
        <v>1300</v>
      </c>
      <c r="J1162" t="s">
        <v>8995</v>
      </c>
      <c r="K1162" t="s">
        <v>474</v>
      </c>
      <c r="L1162" t="s">
        <v>8996</v>
      </c>
      <c r="M1162" t="s">
        <v>8997</v>
      </c>
      <c r="N1162" t="s">
        <v>116</v>
      </c>
      <c r="O1162">
        <v>8</v>
      </c>
      <c r="P1162" t="s">
        <v>40</v>
      </c>
      <c r="Q1162" t="s">
        <v>58</v>
      </c>
      <c r="R1162" t="s">
        <v>8998</v>
      </c>
      <c r="S1162" s="1">
        <v>45360</v>
      </c>
      <c r="T1162" t="s">
        <v>258</v>
      </c>
      <c r="U1162" t="s">
        <v>8999</v>
      </c>
      <c r="V1162" t="s">
        <v>9000</v>
      </c>
      <c r="W1162" t="s">
        <v>9001</v>
      </c>
      <c r="X1162">
        <v>2729</v>
      </c>
      <c r="Y1162">
        <v>4</v>
      </c>
      <c r="Z1162">
        <v>4366.4000000000015</v>
      </c>
      <c r="AA1162" t="s">
        <v>8997</v>
      </c>
      <c r="AB1162" t="s">
        <v>8997</v>
      </c>
      <c r="AC1162">
        <v>10</v>
      </c>
      <c r="AE1162" t="s">
        <v>37</v>
      </c>
      <c r="AF1162" t="s">
        <v>37</v>
      </c>
      <c r="AG1162" t="s">
        <v>8997</v>
      </c>
    </row>
    <row r="1163" spans="1:33" x14ac:dyDescent="0.3">
      <c r="A1163" t="s">
        <v>93</v>
      </c>
      <c r="B1163" t="s">
        <v>568</v>
      </c>
      <c r="C1163" t="s">
        <v>80</v>
      </c>
      <c r="D1163" t="s">
        <v>109</v>
      </c>
      <c r="E1163" t="s">
        <v>314</v>
      </c>
      <c r="F1163" t="s">
        <v>9002</v>
      </c>
      <c r="G1163" t="s">
        <v>96</v>
      </c>
      <c r="H1163" s="1">
        <v>45599</v>
      </c>
      <c r="I1163">
        <v>950</v>
      </c>
      <c r="J1163" t="s">
        <v>9003</v>
      </c>
      <c r="K1163" t="s">
        <v>1862</v>
      </c>
      <c r="L1163" t="s">
        <v>9004</v>
      </c>
      <c r="M1163" t="s">
        <v>9005</v>
      </c>
      <c r="N1163" t="s">
        <v>72</v>
      </c>
      <c r="O1163">
        <v>20</v>
      </c>
      <c r="P1163" t="s">
        <v>40</v>
      </c>
      <c r="Q1163" t="s">
        <v>101</v>
      </c>
      <c r="R1163" t="s">
        <v>9006</v>
      </c>
      <c r="S1163" s="1">
        <v>45327</v>
      </c>
      <c r="T1163" t="s">
        <v>321</v>
      </c>
      <c r="U1163" t="s">
        <v>9007</v>
      </c>
      <c r="V1163" t="s">
        <v>9008</v>
      </c>
      <c r="W1163" t="s">
        <v>5381</v>
      </c>
      <c r="X1163">
        <v>2691</v>
      </c>
      <c r="Y1163">
        <v>1</v>
      </c>
      <c r="Z1163">
        <v>1076.4000000000001</v>
      </c>
      <c r="AA1163" t="s">
        <v>9005</v>
      </c>
      <c r="AB1163" t="s">
        <v>9005</v>
      </c>
      <c r="AC1163">
        <v>10</v>
      </c>
      <c r="AE1163" t="s">
        <v>37</v>
      </c>
      <c r="AF1163" t="s">
        <v>37</v>
      </c>
      <c r="AG1163" t="s">
        <v>9005</v>
      </c>
    </row>
    <row r="1164" spans="1:33" x14ac:dyDescent="0.3">
      <c r="A1164" t="s">
        <v>107</v>
      </c>
      <c r="B1164" t="s">
        <v>205</v>
      </c>
      <c r="C1164" t="s">
        <v>29</v>
      </c>
      <c r="D1164" t="s">
        <v>146</v>
      </c>
      <c r="E1164" t="s">
        <v>740</v>
      </c>
      <c r="F1164" t="s">
        <v>9009</v>
      </c>
      <c r="G1164" t="s">
        <v>33</v>
      </c>
      <c r="H1164" s="1">
        <v>45184</v>
      </c>
      <c r="I1164">
        <v>1300</v>
      </c>
      <c r="J1164" t="s">
        <v>9010</v>
      </c>
      <c r="K1164" t="s">
        <v>787</v>
      </c>
      <c r="L1164" t="s">
        <v>9011</v>
      </c>
      <c r="M1164" t="s">
        <v>9012</v>
      </c>
      <c r="N1164" t="s">
        <v>72</v>
      </c>
      <c r="O1164">
        <v>14</v>
      </c>
      <c r="P1164" t="s">
        <v>40</v>
      </c>
      <c r="Q1164" t="s">
        <v>74</v>
      </c>
      <c r="R1164" t="s">
        <v>9013</v>
      </c>
      <c r="S1164" s="1">
        <v>45373</v>
      </c>
      <c r="T1164" t="s">
        <v>258</v>
      </c>
      <c r="U1164" t="s">
        <v>9014</v>
      </c>
      <c r="V1164" t="s">
        <v>9015</v>
      </c>
      <c r="W1164" t="s">
        <v>5708</v>
      </c>
      <c r="X1164">
        <v>625</v>
      </c>
      <c r="Y1164">
        <v>1</v>
      </c>
      <c r="Z1164">
        <v>250</v>
      </c>
      <c r="AA1164" t="s">
        <v>9012</v>
      </c>
      <c r="AB1164" t="s">
        <v>9012</v>
      </c>
      <c r="AC1164">
        <v>10</v>
      </c>
      <c r="AD1164" t="s">
        <v>87</v>
      </c>
      <c r="AF1164" t="s">
        <v>87</v>
      </c>
      <c r="AG1164" t="s">
        <v>9012</v>
      </c>
    </row>
    <row r="1165" spans="1:33" x14ac:dyDescent="0.3">
      <c r="A1165" t="s">
        <v>107</v>
      </c>
      <c r="B1165" t="s">
        <v>169</v>
      </c>
      <c r="C1165" t="s">
        <v>29</v>
      </c>
      <c r="D1165" t="s">
        <v>109</v>
      </c>
      <c r="E1165" t="s">
        <v>540</v>
      </c>
      <c r="F1165" t="s">
        <v>9016</v>
      </c>
      <c r="G1165" t="s">
        <v>96</v>
      </c>
      <c r="H1165" s="1">
        <v>44935</v>
      </c>
      <c r="I1165">
        <v>1200</v>
      </c>
      <c r="J1165" t="s">
        <v>9017</v>
      </c>
      <c r="K1165" t="s">
        <v>197</v>
      </c>
      <c r="L1165" t="s">
        <v>9018</v>
      </c>
      <c r="M1165" t="s">
        <v>9019</v>
      </c>
      <c r="N1165" t="s">
        <v>116</v>
      </c>
      <c r="O1165">
        <v>9</v>
      </c>
      <c r="P1165" t="s">
        <v>73</v>
      </c>
      <c r="Q1165" t="s">
        <v>74</v>
      </c>
      <c r="R1165" t="s">
        <v>9020</v>
      </c>
      <c r="S1165" s="1">
        <v>45547</v>
      </c>
      <c r="T1165" t="s">
        <v>214</v>
      </c>
      <c r="U1165" t="s">
        <v>9021</v>
      </c>
      <c r="V1165" t="s">
        <v>9022</v>
      </c>
      <c r="W1165" t="s">
        <v>2089</v>
      </c>
      <c r="X1165">
        <v>2461</v>
      </c>
      <c r="Y1165">
        <v>8</v>
      </c>
      <c r="Z1165">
        <v>7875.2000000000007</v>
      </c>
      <c r="AA1165" t="s">
        <v>9019</v>
      </c>
      <c r="AB1165" t="s">
        <v>9019</v>
      </c>
      <c r="AC1165">
        <v>10</v>
      </c>
      <c r="AE1165" t="s">
        <v>37</v>
      </c>
      <c r="AF1165" t="s">
        <v>37</v>
      </c>
      <c r="AG1165" t="s">
        <v>9019</v>
      </c>
    </row>
    <row r="1166" spans="1:33" x14ac:dyDescent="0.3">
      <c r="A1166" t="s">
        <v>47</v>
      </c>
      <c r="B1166" t="s">
        <v>293</v>
      </c>
      <c r="C1166" t="s">
        <v>49</v>
      </c>
      <c r="D1166" t="s">
        <v>50</v>
      </c>
      <c r="E1166" t="s">
        <v>31</v>
      </c>
      <c r="F1166" t="s">
        <v>9023</v>
      </c>
      <c r="G1166" t="s">
        <v>96</v>
      </c>
      <c r="H1166" s="1">
        <v>44052</v>
      </c>
      <c r="I1166">
        <v>1200</v>
      </c>
      <c r="J1166" t="s">
        <v>9024</v>
      </c>
      <c r="K1166" t="s">
        <v>1626</v>
      </c>
      <c r="L1166" t="s">
        <v>9025</v>
      </c>
      <c r="M1166" t="s">
        <v>9026</v>
      </c>
      <c r="N1166" t="s">
        <v>72</v>
      </c>
      <c r="O1166">
        <v>9</v>
      </c>
      <c r="P1166" t="s">
        <v>40</v>
      </c>
      <c r="Q1166" t="s">
        <v>74</v>
      </c>
      <c r="R1166" t="s">
        <v>9027</v>
      </c>
      <c r="S1166" s="1">
        <v>45465</v>
      </c>
      <c r="T1166" t="s">
        <v>43</v>
      </c>
      <c r="U1166" t="s">
        <v>9028</v>
      </c>
      <c r="V1166" t="s">
        <v>9029</v>
      </c>
      <c r="W1166" t="s">
        <v>9030</v>
      </c>
      <c r="X1166">
        <v>1213</v>
      </c>
      <c r="Y1166">
        <v>1</v>
      </c>
      <c r="Z1166">
        <v>485.20000000000005</v>
      </c>
      <c r="AA1166" t="s">
        <v>9026</v>
      </c>
      <c r="AB1166" t="s">
        <v>9026</v>
      </c>
      <c r="AC1166">
        <v>10</v>
      </c>
      <c r="AD1166" t="s">
        <v>87</v>
      </c>
      <c r="AF1166" t="s">
        <v>87</v>
      </c>
      <c r="AG1166" t="s">
        <v>9026</v>
      </c>
    </row>
    <row r="1167" spans="1:33" x14ac:dyDescent="0.3">
      <c r="A1167" t="s">
        <v>336</v>
      </c>
      <c r="B1167" t="s">
        <v>169</v>
      </c>
      <c r="C1167" t="s">
        <v>80</v>
      </c>
      <c r="D1167" t="s">
        <v>146</v>
      </c>
      <c r="E1167" t="s">
        <v>183</v>
      </c>
      <c r="F1167" t="s">
        <v>9031</v>
      </c>
      <c r="G1167" t="s">
        <v>33</v>
      </c>
      <c r="H1167" s="1">
        <v>44020</v>
      </c>
      <c r="I1167">
        <v>1000</v>
      </c>
      <c r="J1167" t="s">
        <v>9032</v>
      </c>
      <c r="K1167" t="s">
        <v>1368</v>
      </c>
      <c r="L1167" t="s">
        <v>9033</v>
      </c>
      <c r="M1167" t="s">
        <v>9034</v>
      </c>
      <c r="N1167" t="s">
        <v>72</v>
      </c>
      <c r="O1167">
        <v>3</v>
      </c>
      <c r="P1167" t="s">
        <v>73</v>
      </c>
      <c r="Q1167" t="s">
        <v>101</v>
      </c>
      <c r="R1167" t="s">
        <v>9035</v>
      </c>
      <c r="S1167" s="1">
        <v>45498</v>
      </c>
      <c r="T1167" t="s">
        <v>103</v>
      </c>
      <c r="U1167" t="s">
        <v>9036</v>
      </c>
      <c r="V1167" t="s">
        <v>9037</v>
      </c>
      <c r="W1167" t="s">
        <v>9038</v>
      </c>
      <c r="X1167">
        <v>1999</v>
      </c>
      <c r="Y1167">
        <v>6</v>
      </c>
      <c r="Z1167">
        <v>4797.6000000000004</v>
      </c>
      <c r="AA1167" t="s">
        <v>9034</v>
      </c>
      <c r="AB1167" t="s">
        <v>9034</v>
      </c>
      <c r="AC1167">
        <v>10</v>
      </c>
      <c r="AE1167" t="s">
        <v>37</v>
      </c>
      <c r="AF1167" t="s">
        <v>37</v>
      </c>
      <c r="AG1167" t="s">
        <v>9034</v>
      </c>
    </row>
    <row r="1168" spans="1:33" x14ac:dyDescent="0.3">
      <c r="A1168" t="s">
        <v>121</v>
      </c>
      <c r="B1168" t="s">
        <v>380</v>
      </c>
      <c r="C1168" t="s">
        <v>49</v>
      </c>
      <c r="D1168" t="s">
        <v>206</v>
      </c>
      <c r="E1168" t="s">
        <v>1917</v>
      </c>
      <c r="F1168" t="s">
        <v>9039</v>
      </c>
      <c r="G1168" t="s">
        <v>96</v>
      </c>
      <c r="H1168" s="1">
        <v>45154</v>
      </c>
      <c r="I1168">
        <v>1400</v>
      </c>
      <c r="J1168" t="s">
        <v>9040</v>
      </c>
      <c r="K1168" t="s">
        <v>706</v>
      </c>
      <c r="L1168" t="s">
        <v>9041</v>
      </c>
      <c r="M1168" t="s">
        <v>9042</v>
      </c>
      <c r="N1168" t="s">
        <v>72</v>
      </c>
      <c r="O1168">
        <v>20</v>
      </c>
      <c r="P1168" t="s">
        <v>73</v>
      </c>
      <c r="Q1168" t="s">
        <v>58</v>
      </c>
      <c r="R1168" t="s">
        <v>9043</v>
      </c>
      <c r="S1168" s="1">
        <v>45419</v>
      </c>
      <c r="T1168" t="s">
        <v>129</v>
      </c>
      <c r="U1168" t="s">
        <v>9044</v>
      </c>
      <c r="V1168" t="s">
        <v>9045</v>
      </c>
      <c r="W1168" t="s">
        <v>9046</v>
      </c>
      <c r="X1168">
        <v>1028</v>
      </c>
      <c r="Y1168">
        <v>1</v>
      </c>
      <c r="Z1168">
        <v>411.20000000000005</v>
      </c>
      <c r="AA1168" t="s">
        <v>9042</v>
      </c>
      <c r="AB1168" t="s">
        <v>9042</v>
      </c>
      <c r="AC1168">
        <v>10</v>
      </c>
      <c r="AE1168" t="s">
        <v>37</v>
      </c>
      <c r="AF1168" t="s">
        <v>37</v>
      </c>
      <c r="AG1168" t="s">
        <v>9042</v>
      </c>
    </row>
    <row r="1169" spans="1:33" x14ac:dyDescent="0.3">
      <c r="A1169" t="s">
        <v>47</v>
      </c>
      <c r="B1169" t="s">
        <v>920</v>
      </c>
      <c r="C1169" t="s">
        <v>29</v>
      </c>
      <c r="D1169" t="s">
        <v>65</v>
      </c>
      <c r="E1169" t="s">
        <v>521</v>
      </c>
      <c r="F1169" t="s">
        <v>9047</v>
      </c>
      <c r="G1169" t="s">
        <v>96</v>
      </c>
      <c r="H1169" s="1">
        <v>43897</v>
      </c>
      <c r="I1169">
        <v>1300</v>
      </c>
      <c r="J1169" t="s">
        <v>9048</v>
      </c>
      <c r="K1169" t="s">
        <v>186</v>
      </c>
      <c r="L1169" t="s">
        <v>9049</v>
      </c>
      <c r="M1169" t="s">
        <v>9050</v>
      </c>
      <c r="N1169" t="s">
        <v>116</v>
      </c>
      <c r="O1169">
        <v>7</v>
      </c>
      <c r="P1169" t="s">
        <v>73</v>
      </c>
      <c r="Q1169" t="s">
        <v>74</v>
      </c>
      <c r="R1169" t="s">
        <v>9051</v>
      </c>
      <c r="S1169" s="1">
        <v>45383</v>
      </c>
      <c r="T1169" t="s">
        <v>60</v>
      </c>
      <c r="U1169" t="s">
        <v>9052</v>
      </c>
      <c r="V1169" t="s">
        <v>9053</v>
      </c>
      <c r="W1169" t="s">
        <v>793</v>
      </c>
      <c r="X1169">
        <v>2240</v>
      </c>
      <c r="Y1169">
        <v>8</v>
      </c>
      <c r="Z1169">
        <v>7168</v>
      </c>
      <c r="AA1169" t="s">
        <v>9050</v>
      </c>
      <c r="AB1169" t="s">
        <v>9050</v>
      </c>
      <c r="AC1169">
        <v>10</v>
      </c>
      <c r="AE1169" t="s">
        <v>37</v>
      </c>
      <c r="AF1169" t="s">
        <v>37</v>
      </c>
      <c r="AG1169" t="s">
        <v>9050</v>
      </c>
    </row>
    <row r="1170" spans="1:33" x14ac:dyDescent="0.3">
      <c r="A1170" t="s">
        <v>93</v>
      </c>
      <c r="B1170" t="s">
        <v>240</v>
      </c>
      <c r="C1170" t="s">
        <v>49</v>
      </c>
      <c r="D1170" t="s">
        <v>241</v>
      </c>
      <c r="E1170" t="s">
        <v>1949</v>
      </c>
      <c r="F1170" t="s">
        <v>9054</v>
      </c>
      <c r="G1170" t="s">
        <v>96</v>
      </c>
      <c r="H1170" s="1">
        <v>44410</v>
      </c>
      <c r="I1170">
        <v>1000</v>
      </c>
      <c r="J1170" t="s">
        <v>9055</v>
      </c>
      <c r="K1170" t="s">
        <v>1153</v>
      </c>
      <c r="L1170" t="s">
        <v>9056</v>
      </c>
      <c r="M1170" t="s">
        <v>9057</v>
      </c>
      <c r="N1170" t="s">
        <v>57</v>
      </c>
      <c r="O1170">
        <v>4</v>
      </c>
      <c r="P1170" t="s">
        <v>73</v>
      </c>
      <c r="Q1170" t="s">
        <v>58</v>
      </c>
      <c r="R1170" t="s">
        <v>9058</v>
      </c>
      <c r="S1170" s="1">
        <v>45450</v>
      </c>
      <c r="T1170" t="s">
        <v>43</v>
      </c>
      <c r="U1170" t="s">
        <v>9059</v>
      </c>
      <c r="V1170" t="s">
        <v>9060</v>
      </c>
      <c r="W1170" t="s">
        <v>4349</v>
      </c>
      <c r="X1170">
        <v>1888</v>
      </c>
      <c r="Y1170">
        <v>1</v>
      </c>
      <c r="Z1170">
        <v>755.2</v>
      </c>
      <c r="AA1170" t="s">
        <v>9057</v>
      </c>
      <c r="AB1170" t="s">
        <v>9057</v>
      </c>
      <c r="AC1170">
        <v>10</v>
      </c>
      <c r="AD1170" t="s">
        <v>87</v>
      </c>
      <c r="AF1170" t="s">
        <v>87</v>
      </c>
      <c r="AG1170" t="s">
        <v>9057</v>
      </c>
    </row>
    <row r="1171" spans="1:33" x14ac:dyDescent="0.3">
      <c r="A1171" t="s">
        <v>121</v>
      </c>
      <c r="B1171" t="s">
        <v>229</v>
      </c>
      <c r="C1171" t="s">
        <v>80</v>
      </c>
      <c r="D1171" t="s">
        <v>146</v>
      </c>
      <c r="E1171" t="s">
        <v>549</v>
      </c>
      <c r="F1171" t="s">
        <v>9061</v>
      </c>
      <c r="G1171" t="s">
        <v>33</v>
      </c>
      <c r="H1171" s="1">
        <v>45002</v>
      </c>
      <c r="I1171">
        <v>1400</v>
      </c>
      <c r="J1171" t="s">
        <v>9062</v>
      </c>
      <c r="K1171" t="s">
        <v>1626</v>
      </c>
      <c r="L1171" t="s">
        <v>9063</v>
      </c>
      <c r="M1171" t="s">
        <v>9064</v>
      </c>
      <c r="N1171" t="s">
        <v>116</v>
      </c>
      <c r="O1171">
        <v>13</v>
      </c>
      <c r="P1171" t="s">
        <v>40</v>
      </c>
      <c r="Q1171" t="s">
        <v>74</v>
      </c>
      <c r="R1171" t="s">
        <v>9065</v>
      </c>
      <c r="S1171" s="1">
        <v>45360</v>
      </c>
      <c r="T1171" t="s">
        <v>258</v>
      </c>
      <c r="U1171" t="s">
        <v>9066</v>
      </c>
      <c r="V1171" t="s">
        <v>203</v>
      </c>
      <c r="W1171" t="s">
        <v>4675</v>
      </c>
      <c r="X1171">
        <v>1382</v>
      </c>
      <c r="Y1171">
        <v>7</v>
      </c>
      <c r="Z1171">
        <v>3869.6000000000004</v>
      </c>
      <c r="AA1171" t="s">
        <v>9064</v>
      </c>
      <c r="AB1171" t="s">
        <v>9064</v>
      </c>
      <c r="AC1171">
        <v>10</v>
      </c>
      <c r="AE1171" t="s">
        <v>37</v>
      </c>
      <c r="AF1171" t="s">
        <v>37</v>
      </c>
      <c r="AG1171" t="s">
        <v>9064</v>
      </c>
    </row>
    <row r="1172" spans="1:33" x14ac:dyDescent="0.3">
      <c r="A1172" t="s">
        <v>27</v>
      </c>
      <c r="B1172" t="s">
        <v>325</v>
      </c>
      <c r="C1172" t="s">
        <v>80</v>
      </c>
      <c r="D1172" t="s">
        <v>241</v>
      </c>
      <c r="E1172" t="s">
        <v>1608</v>
      </c>
      <c r="F1172" t="s">
        <v>9067</v>
      </c>
      <c r="G1172" t="s">
        <v>33</v>
      </c>
      <c r="H1172" s="1">
        <v>44780</v>
      </c>
      <c r="I1172">
        <v>1000</v>
      </c>
      <c r="J1172" t="s">
        <v>9068</v>
      </c>
      <c r="K1172" t="s">
        <v>879</v>
      </c>
      <c r="L1172" t="s">
        <v>9069</v>
      </c>
      <c r="M1172" t="s">
        <v>9070</v>
      </c>
      <c r="N1172" t="s">
        <v>116</v>
      </c>
      <c r="O1172">
        <v>19</v>
      </c>
      <c r="P1172" t="s">
        <v>73</v>
      </c>
      <c r="Q1172" t="s">
        <v>101</v>
      </c>
      <c r="R1172" t="s">
        <v>9071</v>
      </c>
      <c r="S1172" s="1">
        <v>45369</v>
      </c>
      <c r="T1172" t="s">
        <v>258</v>
      </c>
      <c r="U1172" t="s">
        <v>9072</v>
      </c>
      <c r="V1172" t="s">
        <v>9073</v>
      </c>
      <c r="W1172" t="s">
        <v>6483</v>
      </c>
      <c r="X1172">
        <v>1396</v>
      </c>
      <c r="Y1172">
        <v>8</v>
      </c>
      <c r="Z1172">
        <v>4467.2</v>
      </c>
      <c r="AA1172" t="s">
        <v>9070</v>
      </c>
      <c r="AB1172" t="s">
        <v>9070</v>
      </c>
      <c r="AC1172">
        <v>10</v>
      </c>
      <c r="AD1172" t="s">
        <v>87</v>
      </c>
      <c r="AF1172" t="s">
        <v>87</v>
      </c>
      <c r="AG1172" t="s">
        <v>9070</v>
      </c>
    </row>
    <row r="1173" spans="1:33" x14ac:dyDescent="0.3">
      <c r="A1173" t="s">
        <v>47</v>
      </c>
      <c r="B1173" t="s">
        <v>1023</v>
      </c>
      <c r="C1173" t="s">
        <v>29</v>
      </c>
      <c r="D1173" t="s">
        <v>219</v>
      </c>
      <c r="E1173" t="s">
        <v>596</v>
      </c>
      <c r="F1173" t="s">
        <v>9074</v>
      </c>
      <c r="G1173" t="s">
        <v>33</v>
      </c>
      <c r="H1173" s="1">
        <v>45315</v>
      </c>
      <c r="I1173">
        <v>1000</v>
      </c>
      <c r="J1173" t="s">
        <v>9075</v>
      </c>
      <c r="K1173" t="s">
        <v>113</v>
      </c>
      <c r="L1173" t="s">
        <v>9076</v>
      </c>
      <c r="M1173" t="s">
        <v>9077</v>
      </c>
      <c r="N1173" t="s">
        <v>57</v>
      </c>
      <c r="O1173">
        <v>16</v>
      </c>
      <c r="P1173" t="s">
        <v>73</v>
      </c>
      <c r="Q1173" t="s">
        <v>58</v>
      </c>
      <c r="R1173" t="s">
        <v>9078</v>
      </c>
      <c r="S1173" s="1">
        <v>45521</v>
      </c>
      <c r="T1173" t="s">
        <v>201</v>
      </c>
      <c r="U1173" t="s">
        <v>9079</v>
      </c>
      <c r="V1173" t="s">
        <v>9080</v>
      </c>
      <c r="W1173" t="s">
        <v>4817</v>
      </c>
      <c r="X1173">
        <v>2580</v>
      </c>
      <c r="Y1173">
        <v>5</v>
      </c>
      <c r="Z1173">
        <v>5160</v>
      </c>
      <c r="AA1173" t="s">
        <v>9077</v>
      </c>
      <c r="AB1173" t="s">
        <v>9077</v>
      </c>
      <c r="AC1173">
        <v>10</v>
      </c>
      <c r="AD1173" t="s">
        <v>87</v>
      </c>
      <c r="AF1173" t="s">
        <v>87</v>
      </c>
      <c r="AG1173" t="s">
        <v>9077</v>
      </c>
    </row>
    <row r="1174" spans="1:33" x14ac:dyDescent="0.3">
      <c r="A1174" t="s">
        <v>181</v>
      </c>
      <c r="B1174" t="s">
        <v>731</v>
      </c>
      <c r="C1174" t="s">
        <v>49</v>
      </c>
      <c r="D1174" t="s">
        <v>65</v>
      </c>
      <c r="E1174" t="s">
        <v>986</v>
      </c>
      <c r="F1174" t="s">
        <v>9081</v>
      </c>
      <c r="G1174" t="s">
        <v>96</v>
      </c>
      <c r="H1174" s="1">
        <v>44401</v>
      </c>
      <c r="I1174">
        <v>1200</v>
      </c>
      <c r="J1174" t="s">
        <v>9082</v>
      </c>
      <c r="K1174" t="s">
        <v>173</v>
      </c>
      <c r="L1174" t="s">
        <v>9083</v>
      </c>
      <c r="M1174" t="s">
        <v>9084</v>
      </c>
      <c r="N1174" t="s">
        <v>39</v>
      </c>
      <c r="O1174">
        <v>16</v>
      </c>
      <c r="P1174" t="s">
        <v>73</v>
      </c>
      <c r="Q1174" t="s">
        <v>41</v>
      </c>
      <c r="R1174" t="s">
        <v>9085</v>
      </c>
      <c r="S1174" s="1">
        <v>45524</v>
      </c>
      <c r="T1174" t="s">
        <v>201</v>
      </c>
      <c r="U1174" t="s">
        <v>9086</v>
      </c>
      <c r="V1174" t="s">
        <v>9087</v>
      </c>
      <c r="W1174" t="s">
        <v>1551</v>
      </c>
      <c r="X1174">
        <v>1840</v>
      </c>
      <c r="Y1174">
        <v>7</v>
      </c>
      <c r="Z1174">
        <v>5152</v>
      </c>
      <c r="AA1174" t="s">
        <v>9084</v>
      </c>
      <c r="AB1174" t="s">
        <v>9084</v>
      </c>
      <c r="AC1174">
        <v>10</v>
      </c>
      <c r="AE1174" t="s">
        <v>37</v>
      </c>
      <c r="AF1174" t="s">
        <v>37</v>
      </c>
      <c r="AG1174" t="s">
        <v>9084</v>
      </c>
    </row>
    <row r="1175" spans="1:33" x14ac:dyDescent="0.3">
      <c r="A1175" t="s">
        <v>107</v>
      </c>
      <c r="B1175" t="s">
        <v>229</v>
      </c>
      <c r="C1175" t="s">
        <v>29</v>
      </c>
      <c r="D1175" t="s">
        <v>109</v>
      </c>
      <c r="E1175" t="s">
        <v>391</v>
      </c>
      <c r="F1175" t="s">
        <v>9088</v>
      </c>
      <c r="G1175" t="s">
        <v>96</v>
      </c>
      <c r="H1175" s="1">
        <v>45210</v>
      </c>
      <c r="I1175">
        <v>800</v>
      </c>
      <c r="J1175" t="s">
        <v>9089</v>
      </c>
      <c r="K1175" t="s">
        <v>743</v>
      </c>
      <c r="L1175" t="s">
        <v>9090</v>
      </c>
      <c r="M1175" t="s">
        <v>9091</v>
      </c>
      <c r="N1175" t="s">
        <v>57</v>
      </c>
      <c r="O1175">
        <v>19</v>
      </c>
      <c r="P1175" t="s">
        <v>40</v>
      </c>
      <c r="Q1175" t="s">
        <v>74</v>
      </c>
      <c r="R1175" t="s">
        <v>9092</v>
      </c>
      <c r="S1175" s="1">
        <v>45487</v>
      </c>
      <c r="T1175" t="s">
        <v>103</v>
      </c>
      <c r="U1175" t="s">
        <v>9093</v>
      </c>
      <c r="V1175" t="s">
        <v>9094</v>
      </c>
      <c r="W1175" t="s">
        <v>5412</v>
      </c>
      <c r="X1175">
        <v>2132</v>
      </c>
      <c r="Y1175">
        <v>8</v>
      </c>
      <c r="Z1175">
        <v>6822.4000000000015</v>
      </c>
      <c r="AA1175" t="s">
        <v>9091</v>
      </c>
      <c r="AB1175" t="s">
        <v>9091</v>
      </c>
      <c r="AC1175">
        <v>10</v>
      </c>
      <c r="AD1175" t="s">
        <v>87</v>
      </c>
      <c r="AF1175" t="s">
        <v>87</v>
      </c>
      <c r="AG1175" t="s">
        <v>9091</v>
      </c>
    </row>
    <row r="1176" spans="1:33" x14ac:dyDescent="0.3">
      <c r="A1176" t="s">
        <v>181</v>
      </c>
      <c r="B1176" t="s">
        <v>369</v>
      </c>
      <c r="C1176" t="s">
        <v>29</v>
      </c>
      <c r="D1176" t="s">
        <v>50</v>
      </c>
      <c r="E1176" t="s">
        <v>273</v>
      </c>
      <c r="F1176" t="s">
        <v>9095</v>
      </c>
      <c r="G1176" t="s">
        <v>33</v>
      </c>
      <c r="H1176" s="1">
        <v>45246</v>
      </c>
      <c r="I1176">
        <v>1400</v>
      </c>
      <c r="J1176" t="s">
        <v>9096</v>
      </c>
      <c r="K1176" t="s">
        <v>85</v>
      </c>
      <c r="L1176" t="s">
        <v>9097</v>
      </c>
      <c r="M1176" t="s">
        <v>9098</v>
      </c>
      <c r="N1176" t="s">
        <v>72</v>
      </c>
      <c r="O1176">
        <v>20</v>
      </c>
      <c r="P1176" t="s">
        <v>40</v>
      </c>
      <c r="Q1176" t="s">
        <v>101</v>
      </c>
      <c r="R1176" t="s">
        <v>9099</v>
      </c>
      <c r="S1176" s="1">
        <v>45440</v>
      </c>
      <c r="T1176" t="s">
        <v>129</v>
      </c>
      <c r="U1176" t="s">
        <v>9100</v>
      </c>
      <c r="V1176" t="s">
        <v>9101</v>
      </c>
      <c r="W1176" t="s">
        <v>9102</v>
      </c>
      <c r="X1176">
        <v>1021</v>
      </c>
      <c r="Y1176">
        <v>7</v>
      </c>
      <c r="Z1176">
        <v>2858.8</v>
      </c>
      <c r="AA1176" t="s">
        <v>9098</v>
      </c>
      <c r="AB1176" t="s">
        <v>9098</v>
      </c>
      <c r="AC1176">
        <v>10</v>
      </c>
      <c r="AE1176" t="s">
        <v>37</v>
      </c>
      <c r="AF1176" t="s">
        <v>37</v>
      </c>
      <c r="AG1176" t="s">
        <v>9098</v>
      </c>
    </row>
    <row r="1177" spans="1:33" x14ac:dyDescent="0.3">
      <c r="A1177" t="s">
        <v>133</v>
      </c>
      <c r="B1177" t="s">
        <v>28</v>
      </c>
      <c r="C1177" t="s">
        <v>49</v>
      </c>
      <c r="D1177" t="s">
        <v>146</v>
      </c>
      <c r="E1177" t="s">
        <v>540</v>
      </c>
      <c r="F1177" t="s">
        <v>9103</v>
      </c>
      <c r="G1177" t="s">
        <v>96</v>
      </c>
      <c r="H1177" s="1">
        <v>45454</v>
      </c>
      <c r="I1177">
        <v>950</v>
      </c>
      <c r="J1177" t="s">
        <v>9104</v>
      </c>
      <c r="K1177" t="s">
        <v>725</v>
      </c>
      <c r="L1177" t="s">
        <v>9105</v>
      </c>
      <c r="M1177" t="s">
        <v>9106</v>
      </c>
      <c r="N1177" t="s">
        <v>72</v>
      </c>
      <c r="O1177">
        <v>14</v>
      </c>
      <c r="P1177" t="s">
        <v>73</v>
      </c>
      <c r="Q1177" t="s">
        <v>41</v>
      </c>
      <c r="R1177" t="s">
        <v>9107</v>
      </c>
      <c r="S1177" s="1">
        <v>45359</v>
      </c>
      <c r="T1177" t="s">
        <v>258</v>
      </c>
      <c r="U1177" t="s">
        <v>9108</v>
      </c>
      <c r="V1177" t="s">
        <v>9109</v>
      </c>
      <c r="W1177" t="s">
        <v>1058</v>
      </c>
      <c r="X1177">
        <v>2699</v>
      </c>
      <c r="Y1177">
        <v>7</v>
      </c>
      <c r="Z1177">
        <v>7557.2000000000007</v>
      </c>
      <c r="AA1177" t="s">
        <v>9106</v>
      </c>
      <c r="AB1177" t="s">
        <v>9106</v>
      </c>
      <c r="AC1177">
        <v>10</v>
      </c>
      <c r="AD1177" t="s">
        <v>87</v>
      </c>
      <c r="AF1177" t="s">
        <v>87</v>
      </c>
      <c r="AG1177" t="s">
        <v>9106</v>
      </c>
    </row>
    <row r="1178" spans="1:33" x14ac:dyDescent="0.3">
      <c r="A1178" t="s">
        <v>121</v>
      </c>
      <c r="B1178" t="s">
        <v>568</v>
      </c>
      <c r="C1178" t="s">
        <v>80</v>
      </c>
      <c r="D1178" t="s">
        <v>146</v>
      </c>
      <c r="E1178" t="s">
        <v>1608</v>
      </c>
      <c r="F1178" t="s">
        <v>9110</v>
      </c>
      <c r="G1178" t="s">
        <v>96</v>
      </c>
      <c r="H1178" s="1">
        <v>43938</v>
      </c>
      <c r="I1178">
        <v>800</v>
      </c>
      <c r="J1178" t="s">
        <v>9111</v>
      </c>
      <c r="K1178" t="s">
        <v>1486</v>
      </c>
      <c r="L1178" t="s">
        <v>9112</v>
      </c>
      <c r="M1178" t="s">
        <v>9113</v>
      </c>
      <c r="N1178" t="s">
        <v>39</v>
      </c>
      <c r="O1178">
        <v>18</v>
      </c>
      <c r="P1178" t="s">
        <v>40</v>
      </c>
      <c r="Q1178" t="s">
        <v>101</v>
      </c>
      <c r="R1178" t="s">
        <v>9114</v>
      </c>
      <c r="S1178" s="1">
        <v>45407</v>
      </c>
      <c r="T1178" t="s">
        <v>60</v>
      </c>
      <c r="U1178" t="s">
        <v>9115</v>
      </c>
      <c r="V1178" t="s">
        <v>9116</v>
      </c>
      <c r="W1178" t="s">
        <v>9117</v>
      </c>
      <c r="X1178">
        <v>2075</v>
      </c>
      <c r="Y1178">
        <v>3</v>
      </c>
      <c r="Z1178">
        <v>2490</v>
      </c>
      <c r="AA1178" t="s">
        <v>9113</v>
      </c>
      <c r="AB1178" t="s">
        <v>9113</v>
      </c>
      <c r="AC1178">
        <v>10</v>
      </c>
      <c r="AD1178" t="s">
        <v>87</v>
      </c>
      <c r="AF1178" t="s">
        <v>87</v>
      </c>
      <c r="AG1178" t="s">
        <v>9113</v>
      </c>
    </row>
    <row r="1179" spans="1:33" x14ac:dyDescent="0.3">
      <c r="A1179" t="s">
        <v>47</v>
      </c>
      <c r="B1179" t="s">
        <v>784</v>
      </c>
      <c r="C1179" t="s">
        <v>29</v>
      </c>
      <c r="D1179" t="s">
        <v>30</v>
      </c>
      <c r="E1179" t="s">
        <v>326</v>
      </c>
      <c r="F1179" t="s">
        <v>9118</v>
      </c>
      <c r="G1179" t="s">
        <v>96</v>
      </c>
      <c r="H1179" s="1">
        <v>44824</v>
      </c>
      <c r="I1179">
        <v>1300</v>
      </c>
      <c r="J1179" t="s">
        <v>9119</v>
      </c>
      <c r="K1179" t="s">
        <v>1052</v>
      </c>
      <c r="L1179" t="s">
        <v>9120</v>
      </c>
      <c r="M1179" t="s">
        <v>9121</v>
      </c>
      <c r="N1179" t="s">
        <v>39</v>
      </c>
      <c r="O1179">
        <v>9</v>
      </c>
      <c r="P1179" t="s">
        <v>73</v>
      </c>
      <c r="Q1179" t="s">
        <v>101</v>
      </c>
      <c r="R1179" t="s">
        <v>9122</v>
      </c>
      <c r="S1179" s="1">
        <v>45397</v>
      </c>
      <c r="T1179" t="s">
        <v>60</v>
      </c>
      <c r="U1179" t="s">
        <v>9123</v>
      </c>
      <c r="V1179" t="s">
        <v>9124</v>
      </c>
      <c r="W1179" t="s">
        <v>1022</v>
      </c>
      <c r="X1179">
        <v>1977</v>
      </c>
      <c r="Y1179">
        <v>7</v>
      </c>
      <c r="Z1179">
        <v>5535.6</v>
      </c>
      <c r="AA1179" t="s">
        <v>9121</v>
      </c>
      <c r="AB1179" t="s">
        <v>9121</v>
      </c>
      <c r="AC1179">
        <v>11</v>
      </c>
      <c r="AE1179" t="s">
        <v>37</v>
      </c>
      <c r="AF1179" t="s">
        <v>37</v>
      </c>
      <c r="AG1179" t="s">
        <v>9121</v>
      </c>
    </row>
    <row r="1180" spans="1:33" x14ac:dyDescent="0.3">
      <c r="A1180" t="s">
        <v>107</v>
      </c>
      <c r="B1180" t="s">
        <v>558</v>
      </c>
      <c r="C1180" t="s">
        <v>49</v>
      </c>
      <c r="D1180" t="s">
        <v>81</v>
      </c>
      <c r="E1180" t="s">
        <v>641</v>
      </c>
      <c r="F1180" t="s">
        <v>9125</v>
      </c>
      <c r="G1180" t="s">
        <v>96</v>
      </c>
      <c r="H1180" s="1">
        <v>45361</v>
      </c>
      <c r="I1180">
        <v>1200</v>
      </c>
      <c r="J1180" t="s">
        <v>9126</v>
      </c>
      <c r="K1180" t="s">
        <v>787</v>
      </c>
      <c r="L1180" t="s">
        <v>9127</v>
      </c>
      <c r="M1180" t="s">
        <v>9128</v>
      </c>
      <c r="N1180" t="s">
        <v>72</v>
      </c>
      <c r="O1180">
        <v>4</v>
      </c>
      <c r="P1180" t="s">
        <v>40</v>
      </c>
      <c r="Q1180" t="s">
        <v>101</v>
      </c>
      <c r="R1180" t="s">
        <v>9129</v>
      </c>
      <c r="S1180" s="1">
        <v>45456</v>
      </c>
      <c r="T1180" t="s">
        <v>43</v>
      </c>
      <c r="U1180" t="s">
        <v>9130</v>
      </c>
      <c r="V1180" t="s">
        <v>9131</v>
      </c>
      <c r="W1180" t="s">
        <v>8380</v>
      </c>
      <c r="X1180">
        <v>2957</v>
      </c>
      <c r="Y1180">
        <v>3</v>
      </c>
      <c r="Z1180">
        <v>3548.4</v>
      </c>
      <c r="AA1180" t="s">
        <v>9128</v>
      </c>
      <c r="AB1180" t="s">
        <v>9128</v>
      </c>
      <c r="AC1180">
        <v>10</v>
      </c>
      <c r="AD1180" t="s">
        <v>87</v>
      </c>
      <c r="AF1180" t="s">
        <v>87</v>
      </c>
      <c r="AG1180" t="s">
        <v>9128</v>
      </c>
    </row>
    <row r="1181" spans="1:33" x14ac:dyDescent="0.3">
      <c r="A1181" t="s">
        <v>133</v>
      </c>
      <c r="B1181" t="s">
        <v>411</v>
      </c>
      <c r="C1181" t="s">
        <v>29</v>
      </c>
      <c r="D1181" t="s">
        <v>241</v>
      </c>
      <c r="E1181" t="s">
        <v>381</v>
      </c>
      <c r="F1181" t="s">
        <v>9132</v>
      </c>
      <c r="G1181" t="s">
        <v>33</v>
      </c>
      <c r="H1181" s="1">
        <v>45542</v>
      </c>
      <c r="I1181">
        <v>950</v>
      </c>
      <c r="J1181" t="s">
        <v>9133</v>
      </c>
      <c r="K1181" t="s">
        <v>1086</v>
      </c>
      <c r="L1181" t="s">
        <v>9134</v>
      </c>
      <c r="M1181" t="s">
        <v>9135</v>
      </c>
      <c r="N1181" t="s">
        <v>39</v>
      </c>
      <c r="O1181">
        <v>5</v>
      </c>
      <c r="P1181" t="s">
        <v>40</v>
      </c>
      <c r="Q1181" t="s">
        <v>101</v>
      </c>
      <c r="R1181" t="s">
        <v>9136</v>
      </c>
      <c r="S1181" s="1">
        <v>45624</v>
      </c>
      <c r="T1181" t="s">
        <v>165</v>
      </c>
      <c r="U1181" t="s">
        <v>9137</v>
      </c>
      <c r="V1181" t="s">
        <v>9138</v>
      </c>
      <c r="W1181" t="s">
        <v>5576</v>
      </c>
      <c r="X1181">
        <v>2551</v>
      </c>
      <c r="Y1181">
        <v>7</v>
      </c>
      <c r="Z1181">
        <v>7142.8</v>
      </c>
      <c r="AA1181" t="s">
        <v>9135</v>
      </c>
      <c r="AB1181" t="s">
        <v>9135</v>
      </c>
      <c r="AC1181">
        <v>10</v>
      </c>
      <c r="AE1181" t="s">
        <v>37</v>
      </c>
      <c r="AF1181" t="s">
        <v>37</v>
      </c>
      <c r="AG1181" t="s">
        <v>9135</v>
      </c>
    </row>
    <row r="1182" spans="1:33" x14ac:dyDescent="0.3">
      <c r="A1182" t="s">
        <v>107</v>
      </c>
      <c r="B1182" t="s">
        <v>803</v>
      </c>
      <c r="C1182" t="s">
        <v>49</v>
      </c>
      <c r="D1182" t="s">
        <v>65</v>
      </c>
      <c r="E1182" t="s">
        <v>304</v>
      </c>
      <c r="F1182" t="s">
        <v>9139</v>
      </c>
      <c r="G1182" t="s">
        <v>96</v>
      </c>
      <c r="H1182" s="1">
        <v>44594</v>
      </c>
      <c r="I1182">
        <v>950</v>
      </c>
      <c r="J1182" t="s">
        <v>9140</v>
      </c>
      <c r="K1182" t="s">
        <v>1319</v>
      </c>
      <c r="L1182" t="s">
        <v>9141</v>
      </c>
      <c r="M1182" t="s">
        <v>9142</v>
      </c>
      <c r="N1182" t="s">
        <v>57</v>
      </c>
      <c r="O1182">
        <v>18</v>
      </c>
      <c r="P1182" t="s">
        <v>73</v>
      </c>
      <c r="Q1182" t="s">
        <v>101</v>
      </c>
      <c r="R1182" t="s">
        <v>9143</v>
      </c>
      <c r="S1182" s="1">
        <v>45306</v>
      </c>
      <c r="T1182" t="s">
        <v>141</v>
      </c>
      <c r="U1182" t="s">
        <v>9144</v>
      </c>
      <c r="V1182" t="s">
        <v>9145</v>
      </c>
      <c r="W1182" t="s">
        <v>3826</v>
      </c>
      <c r="X1182">
        <v>2582</v>
      </c>
      <c r="Y1182">
        <v>7</v>
      </c>
      <c r="Z1182">
        <v>7229.6</v>
      </c>
      <c r="AA1182" t="s">
        <v>9142</v>
      </c>
      <c r="AB1182" t="s">
        <v>9142</v>
      </c>
      <c r="AC1182">
        <v>10</v>
      </c>
      <c r="AD1182" t="s">
        <v>87</v>
      </c>
      <c r="AF1182" t="s">
        <v>87</v>
      </c>
      <c r="AG1182" t="s">
        <v>9142</v>
      </c>
    </row>
    <row r="1183" spans="1:33" x14ac:dyDescent="0.3">
      <c r="A1183" t="s">
        <v>27</v>
      </c>
      <c r="B1183" t="s">
        <v>157</v>
      </c>
      <c r="C1183" t="s">
        <v>49</v>
      </c>
      <c r="D1183" t="s">
        <v>50</v>
      </c>
      <c r="E1183" t="s">
        <v>194</v>
      </c>
      <c r="F1183" t="s">
        <v>9146</v>
      </c>
      <c r="G1183" t="s">
        <v>33</v>
      </c>
      <c r="H1183" s="1">
        <v>44030</v>
      </c>
      <c r="I1183">
        <v>1400</v>
      </c>
      <c r="J1183" t="s">
        <v>9147</v>
      </c>
      <c r="K1183" t="s">
        <v>113</v>
      </c>
      <c r="L1183" t="s">
        <v>9148</v>
      </c>
      <c r="M1183" t="s">
        <v>9149</v>
      </c>
      <c r="N1183" t="s">
        <v>116</v>
      </c>
      <c r="O1183">
        <v>12</v>
      </c>
      <c r="P1183" t="s">
        <v>40</v>
      </c>
      <c r="Q1183" t="s">
        <v>74</v>
      </c>
      <c r="R1183" t="s">
        <v>9150</v>
      </c>
      <c r="S1183" s="1">
        <v>45301</v>
      </c>
      <c r="T1183" t="s">
        <v>141</v>
      </c>
      <c r="U1183" t="s">
        <v>9151</v>
      </c>
      <c r="V1183" t="s">
        <v>9152</v>
      </c>
      <c r="W1183" t="s">
        <v>9153</v>
      </c>
      <c r="X1183">
        <v>2554</v>
      </c>
      <c r="Y1183">
        <v>4</v>
      </c>
      <c r="Z1183">
        <v>4086.4</v>
      </c>
      <c r="AA1183" t="s">
        <v>9149</v>
      </c>
      <c r="AB1183" t="s">
        <v>9149</v>
      </c>
      <c r="AC1183">
        <v>10</v>
      </c>
      <c r="AD1183" t="s">
        <v>87</v>
      </c>
      <c r="AF1183" t="s">
        <v>87</v>
      </c>
      <c r="AG1183" t="s">
        <v>9149</v>
      </c>
    </row>
    <row r="1184" spans="1:33" x14ac:dyDescent="0.3">
      <c r="A1184" t="s">
        <v>107</v>
      </c>
      <c r="B1184" t="s">
        <v>79</v>
      </c>
      <c r="C1184" t="s">
        <v>49</v>
      </c>
      <c r="D1184" t="s">
        <v>146</v>
      </c>
      <c r="E1184" t="s">
        <v>170</v>
      </c>
      <c r="F1184" t="s">
        <v>9154</v>
      </c>
      <c r="G1184" t="s">
        <v>96</v>
      </c>
      <c r="H1184" s="1">
        <v>44312</v>
      </c>
      <c r="I1184">
        <v>1200</v>
      </c>
      <c r="J1184" t="s">
        <v>9155</v>
      </c>
      <c r="K1184" t="s">
        <v>3054</v>
      </c>
      <c r="L1184" t="s">
        <v>9156</v>
      </c>
      <c r="M1184" t="s">
        <v>9157</v>
      </c>
      <c r="N1184" t="s">
        <v>39</v>
      </c>
      <c r="O1184">
        <v>3</v>
      </c>
      <c r="P1184" t="s">
        <v>40</v>
      </c>
      <c r="Q1184" t="s">
        <v>101</v>
      </c>
      <c r="R1184" t="s">
        <v>9158</v>
      </c>
      <c r="S1184" s="1">
        <v>45490</v>
      </c>
      <c r="T1184" t="s">
        <v>103</v>
      </c>
      <c r="U1184" t="s">
        <v>1700</v>
      </c>
      <c r="V1184" t="s">
        <v>9159</v>
      </c>
      <c r="W1184" t="s">
        <v>4101</v>
      </c>
      <c r="X1184">
        <v>2788</v>
      </c>
      <c r="Y1184">
        <v>3</v>
      </c>
      <c r="Z1184">
        <v>3345.6000000000004</v>
      </c>
      <c r="AA1184" t="s">
        <v>9157</v>
      </c>
      <c r="AB1184" t="s">
        <v>9157</v>
      </c>
      <c r="AC1184">
        <v>11</v>
      </c>
      <c r="AE1184" t="s">
        <v>37</v>
      </c>
      <c r="AF1184" t="s">
        <v>37</v>
      </c>
      <c r="AG1184" t="s">
        <v>9157</v>
      </c>
    </row>
    <row r="1185" spans="1:33" x14ac:dyDescent="0.3">
      <c r="A1185" t="s">
        <v>121</v>
      </c>
      <c r="B1185" t="s">
        <v>262</v>
      </c>
      <c r="C1185" t="s">
        <v>49</v>
      </c>
      <c r="D1185" t="s">
        <v>30</v>
      </c>
      <c r="E1185" t="s">
        <v>1908</v>
      </c>
      <c r="F1185" t="s">
        <v>9160</v>
      </c>
      <c r="G1185" t="s">
        <v>96</v>
      </c>
      <c r="H1185" s="1">
        <v>43942</v>
      </c>
      <c r="I1185">
        <v>1400</v>
      </c>
      <c r="J1185" t="s">
        <v>9161</v>
      </c>
      <c r="K1185" t="s">
        <v>787</v>
      </c>
      <c r="L1185" t="s">
        <v>9162</v>
      </c>
      <c r="M1185" t="s">
        <v>9163</v>
      </c>
      <c r="N1185" t="s">
        <v>116</v>
      </c>
      <c r="O1185">
        <v>12</v>
      </c>
      <c r="P1185" t="s">
        <v>73</v>
      </c>
      <c r="Q1185" t="s">
        <v>58</v>
      </c>
      <c r="R1185" t="s">
        <v>9164</v>
      </c>
      <c r="S1185" s="1">
        <v>45583</v>
      </c>
      <c r="T1185" t="s">
        <v>177</v>
      </c>
      <c r="U1185" t="s">
        <v>9165</v>
      </c>
      <c r="V1185" t="s">
        <v>9166</v>
      </c>
      <c r="W1185" t="s">
        <v>7682</v>
      </c>
      <c r="X1185">
        <v>1368</v>
      </c>
      <c r="Y1185">
        <v>8</v>
      </c>
      <c r="Z1185">
        <v>4377.6000000000004</v>
      </c>
      <c r="AA1185" t="s">
        <v>9163</v>
      </c>
      <c r="AB1185" t="s">
        <v>9163</v>
      </c>
      <c r="AC1185">
        <v>10</v>
      </c>
      <c r="AD1185" t="s">
        <v>87</v>
      </c>
      <c r="AF1185" t="s">
        <v>87</v>
      </c>
      <c r="AG1185" t="s">
        <v>9163</v>
      </c>
    </row>
    <row r="1186" spans="1:33" x14ac:dyDescent="0.3">
      <c r="A1186" t="s">
        <v>133</v>
      </c>
      <c r="B1186" t="s">
        <v>803</v>
      </c>
      <c r="C1186" t="s">
        <v>29</v>
      </c>
      <c r="D1186" t="s">
        <v>50</v>
      </c>
      <c r="E1186" t="s">
        <v>122</v>
      </c>
      <c r="F1186" t="s">
        <v>9167</v>
      </c>
      <c r="G1186" t="s">
        <v>33</v>
      </c>
      <c r="H1186" s="1">
        <v>44100</v>
      </c>
      <c r="I1186">
        <v>1000</v>
      </c>
      <c r="J1186" t="s">
        <v>9168</v>
      </c>
      <c r="K1186" t="s">
        <v>1260</v>
      </c>
      <c r="L1186" t="s">
        <v>9169</v>
      </c>
      <c r="M1186" t="s">
        <v>9170</v>
      </c>
      <c r="N1186" t="s">
        <v>57</v>
      </c>
      <c r="O1186">
        <v>16</v>
      </c>
      <c r="P1186" t="s">
        <v>40</v>
      </c>
      <c r="Q1186" t="s">
        <v>74</v>
      </c>
      <c r="R1186" t="s">
        <v>9171</v>
      </c>
      <c r="S1186" s="1">
        <v>45516</v>
      </c>
      <c r="T1186" t="s">
        <v>201</v>
      </c>
      <c r="U1186" t="s">
        <v>9172</v>
      </c>
      <c r="V1186" t="s">
        <v>9173</v>
      </c>
      <c r="W1186" t="s">
        <v>4349</v>
      </c>
      <c r="X1186">
        <v>2857</v>
      </c>
      <c r="Y1186">
        <v>7</v>
      </c>
      <c r="Z1186">
        <v>7999.6</v>
      </c>
      <c r="AA1186" t="s">
        <v>9170</v>
      </c>
      <c r="AB1186" t="s">
        <v>9170</v>
      </c>
      <c r="AC1186">
        <v>10</v>
      </c>
      <c r="AE1186" t="s">
        <v>37</v>
      </c>
      <c r="AF1186" t="s">
        <v>37</v>
      </c>
      <c r="AG1186" t="s">
        <v>9170</v>
      </c>
    </row>
    <row r="1187" spans="1:33" x14ac:dyDescent="0.3">
      <c r="A1187" t="s">
        <v>47</v>
      </c>
      <c r="B1187" t="s">
        <v>411</v>
      </c>
      <c r="C1187" t="s">
        <v>29</v>
      </c>
      <c r="D1187" t="s">
        <v>109</v>
      </c>
      <c r="E1187" t="s">
        <v>294</v>
      </c>
      <c r="F1187" t="s">
        <v>9174</v>
      </c>
      <c r="G1187" t="s">
        <v>96</v>
      </c>
      <c r="H1187" s="1">
        <v>44965</v>
      </c>
      <c r="I1187">
        <v>950</v>
      </c>
      <c r="J1187" t="s">
        <v>9175</v>
      </c>
      <c r="K1187" t="s">
        <v>350</v>
      </c>
      <c r="L1187" t="s">
        <v>9176</v>
      </c>
      <c r="M1187" t="s">
        <v>9177</v>
      </c>
      <c r="N1187" t="s">
        <v>39</v>
      </c>
      <c r="O1187">
        <v>13</v>
      </c>
      <c r="P1187" t="s">
        <v>40</v>
      </c>
      <c r="Q1187" t="s">
        <v>58</v>
      </c>
      <c r="R1187" t="s">
        <v>9178</v>
      </c>
      <c r="S1187" s="1">
        <v>45463</v>
      </c>
      <c r="T1187" t="s">
        <v>43</v>
      </c>
      <c r="U1187" t="s">
        <v>9179</v>
      </c>
      <c r="V1187" t="s">
        <v>9180</v>
      </c>
      <c r="W1187" t="s">
        <v>469</v>
      </c>
      <c r="X1187">
        <v>1847</v>
      </c>
      <c r="Y1187">
        <v>4</v>
      </c>
      <c r="Z1187">
        <v>2955.2000000000003</v>
      </c>
      <c r="AA1187" t="s">
        <v>9177</v>
      </c>
      <c r="AB1187" t="s">
        <v>9177</v>
      </c>
      <c r="AC1187">
        <v>10</v>
      </c>
      <c r="AD1187" t="s">
        <v>87</v>
      </c>
      <c r="AF1187" t="s">
        <v>87</v>
      </c>
      <c r="AG1187" t="s">
        <v>9177</v>
      </c>
    </row>
    <row r="1188" spans="1:33" x14ac:dyDescent="0.3">
      <c r="A1188" t="s">
        <v>47</v>
      </c>
      <c r="B1188" t="s">
        <v>1023</v>
      </c>
      <c r="C1188" t="s">
        <v>29</v>
      </c>
      <c r="D1188" t="s">
        <v>241</v>
      </c>
      <c r="E1188" t="s">
        <v>3309</v>
      </c>
      <c r="F1188" t="s">
        <v>9181</v>
      </c>
      <c r="G1188" t="s">
        <v>96</v>
      </c>
      <c r="H1188" s="1">
        <v>45205</v>
      </c>
      <c r="I1188">
        <v>1100</v>
      </c>
      <c r="J1188" t="s">
        <v>9182</v>
      </c>
      <c r="K1188" t="s">
        <v>1153</v>
      </c>
      <c r="L1188" t="s">
        <v>9183</v>
      </c>
      <c r="M1188" t="s">
        <v>9184</v>
      </c>
      <c r="N1188" t="s">
        <v>57</v>
      </c>
      <c r="O1188">
        <v>6</v>
      </c>
      <c r="P1188" t="s">
        <v>73</v>
      </c>
      <c r="Q1188" t="s">
        <v>58</v>
      </c>
      <c r="R1188" t="s">
        <v>9185</v>
      </c>
      <c r="S1188" s="1">
        <v>45572</v>
      </c>
      <c r="T1188" t="s">
        <v>177</v>
      </c>
      <c r="U1188" t="s">
        <v>9186</v>
      </c>
      <c r="V1188" t="s">
        <v>9187</v>
      </c>
      <c r="W1188" t="s">
        <v>9188</v>
      </c>
      <c r="X1188">
        <v>1008</v>
      </c>
      <c r="Y1188">
        <v>3</v>
      </c>
      <c r="Z1188">
        <v>1209.6000000000001</v>
      </c>
      <c r="AA1188" t="s">
        <v>9184</v>
      </c>
      <c r="AB1188" t="s">
        <v>9184</v>
      </c>
      <c r="AC1188">
        <v>10</v>
      </c>
      <c r="AD1188" t="s">
        <v>87</v>
      </c>
      <c r="AF1188" t="s">
        <v>87</v>
      </c>
      <c r="AG1188" t="s">
        <v>9184</v>
      </c>
    </row>
    <row r="1189" spans="1:33" x14ac:dyDescent="0.3">
      <c r="A1189" t="s">
        <v>133</v>
      </c>
      <c r="B1189" t="s">
        <v>450</v>
      </c>
      <c r="C1189" t="s">
        <v>49</v>
      </c>
      <c r="D1189" t="s">
        <v>65</v>
      </c>
      <c r="E1189" t="s">
        <v>1365</v>
      </c>
      <c r="F1189" t="s">
        <v>9189</v>
      </c>
      <c r="G1189" t="s">
        <v>96</v>
      </c>
      <c r="H1189" s="1">
        <v>44376</v>
      </c>
      <c r="I1189">
        <v>800</v>
      </c>
      <c r="J1189" t="s">
        <v>9190</v>
      </c>
      <c r="K1189" t="s">
        <v>1418</v>
      </c>
      <c r="L1189" t="s">
        <v>9191</v>
      </c>
      <c r="M1189" t="s">
        <v>9192</v>
      </c>
      <c r="N1189" t="s">
        <v>57</v>
      </c>
      <c r="O1189">
        <v>9</v>
      </c>
      <c r="P1189" t="s">
        <v>40</v>
      </c>
      <c r="Q1189" t="s">
        <v>74</v>
      </c>
      <c r="R1189" t="s">
        <v>9193</v>
      </c>
      <c r="S1189" s="1">
        <v>45309</v>
      </c>
      <c r="T1189" t="s">
        <v>141</v>
      </c>
      <c r="U1189" t="s">
        <v>9194</v>
      </c>
      <c r="V1189" t="s">
        <v>9195</v>
      </c>
      <c r="W1189" t="s">
        <v>2809</v>
      </c>
      <c r="X1189">
        <v>1709</v>
      </c>
      <c r="Y1189">
        <v>1</v>
      </c>
      <c r="Z1189">
        <v>683.6</v>
      </c>
      <c r="AA1189" t="s">
        <v>9192</v>
      </c>
      <c r="AB1189" t="s">
        <v>9192</v>
      </c>
      <c r="AC1189">
        <v>10</v>
      </c>
      <c r="AE1189" t="s">
        <v>37</v>
      </c>
      <c r="AF1189" t="s">
        <v>37</v>
      </c>
      <c r="AG1189" t="s">
        <v>9192</v>
      </c>
    </row>
    <row r="1190" spans="1:33" x14ac:dyDescent="0.3">
      <c r="A1190" t="s">
        <v>47</v>
      </c>
      <c r="B1190" t="s">
        <v>568</v>
      </c>
      <c r="C1190" t="s">
        <v>29</v>
      </c>
      <c r="D1190" t="s">
        <v>206</v>
      </c>
      <c r="E1190" t="s">
        <v>1290</v>
      </c>
      <c r="F1190" t="s">
        <v>9196</v>
      </c>
      <c r="G1190" t="s">
        <v>33</v>
      </c>
      <c r="H1190" s="1">
        <v>44136</v>
      </c>
      <c r="I1190">
        <v>1200</v>
      </c>
      <c r="J1190" t="s">
        <v>9197</v>
      </c>
      <c r="K1190" t="s">
        <v>424</v>
      </c>
      <c r="L1190" t="s">
        <v>9198</v>
      </c>
      <c r="M1190" t="s">
        <v>9199</v>
      </c>
      <c r="N1190" t="s">
        <v>116</v>
      </c>
      <c r="O1190">
        <v>7</v>
      </c>
      <c r="P1190" t="s">
        <v>73</v>
      </c>
      <c r="Q1190" t="s">
        <v>41</v>
      </c>
      <c r="R1190" t="s">
        <v>9200</v>
      </c>
      <c r="S1190" s="1">
        <v>45509</v>
      </c>
      <c r="T1190" t="s">
        <v>201</v>
      </c>
      <c r="U1190" t="s">
        <v>9201</v>
      </c>
      <c r="V1190" t="s">
        <v>9202</v>
      </c>
      <c r="W1190" t="s">
        <v>2694</v>
      </c>
      <c r="X1190">
        <v>2464</v>
      </c>
      <c r="Y1190">
        <v>5</v>
      </c>
      <c r="Z1190">
        <v>4928</v>
      </c>
      <c r="AA1190" t="s">
        <v>9199</v>
      </c>
      <c r="AB1190" t="s">
        <v>9199</v>
      </c>
      <c r="AC1190">
        <v>10</v>
      </c>
      <c r="AD1190" t="s">
        <v>87</v>
      </c>
      <c r="AF1190" t="s">
        <v>87</v>
      </c>
      <c r="AG1190" t="s">
        <v>9199</v>
      </c>
    </row>
    <row r="1191" spans="1:33" x14ac:dyDescent="0.3">
      <c r="A1191" t="s">
        <v>93</v>
      </c>
      <c r="B1191" t="s">
        <v>169</v>
      </c>
      <c r="C1191" t="s">
        <v>80</v>
      </c>
      <c r="D1191" t="s">
        <v>81</v>
      </c>
      <c r="E1191" t="s">
        <v>1683</v>
      </c>
      <c r="F1191" t="s">
        <v>9203</v>
      </c>
      <c r="G1191" t="s">
        <v>96</v>
      </c>
      <c r="H1191" s="1">
        <v>44415</v>
      </c>
      <c r="I1191">
        <v>950</v>
      </c>
      <c r="J1191" t="s">
        <v>9204</v>
      </c>
      <c r="K1191" t="s">
        <v>384</v>
      </c>
      <c r="L1191" t="s">
        <v>9205</v>
      </c>
      <c r="M1191" t="s">
        <v>9206</v>
      </c>
      <c r="N1191" t="s">
        <v>116</v>
      </c>
      <c r="O1191">
        <v>14</v>
      </c>
      <c r="P1191" t="s">
        <v>73</v>
      </c>
      <c r="Q1191" t="s">
        <v>58</v>
      </c>
      <c r="R1191" t="s">
        <v>9207</v>
      </c>
      <c r="S1191" s="1">
        <v>45293</v>
      </c>
      <c r="T1191" t="s">
        <v>141</v>
      </c>
      <c r="U1191" t="s">
        <v>9208</v>
      </c>
      <c r="V1191" t="s">
        <v>7012</v>
      </c>
      <c r="W1191" t="s">
        <v>1414</v>
      </c>
      <c r="X1191">
        <v>1939</v>
      </c>
      <c r="Y1191">
        <v>1</v>
      </c>
      <c r="Z1191">
        <v>775.6</v>
      </c>
      <c r="AA1191" t="s">
        <v>9206</v>
      </c>
      <c r="AB1191" t="s">
        <v>9206</v>
      </c>
      <c r="AC1191">
        <v>10</v>
      </c>
      <c r="AE1191" t="s">
        <v>37</v>
      </c>
      <c r="AF1191" t="s">
        <v>37</v>
      </c>
      <c r="AG1191" t="s">
        <v>9206</v>
      </c>
    </row>
    <row r="1192" spans="1:33" x14ac:dyDescent="0.3">
      <c r="A1192" t="s">
        <v>181</v>
      </c>
      <c r="B1192" t="s">
        <v>650</v>
      </c>
      <c r="C1192" t="s">
        <v>49</v>
      </c>
      <c r="D1192" t="s">
        <v>81</v>
      </c>
      <c r="E1192" t="s">
        <v>326</v>
      </c>
      <c r="F1192" t="s">
        <v>9209</v>
      </c>
      <c r="G1192" t="s">
        <v>96</v>
      </c>
      <c r="H1192" s="1">
        <v>45321</v>
      </c>
      <c r="I1192">
        <v>950</v>
      </c>
      <c r="J1192" t="s">
        <v>9210</v>
      </c>
      <c r="K1192" t="s">
        <v>796</v>
      </c>
      <c r="L1192" t="s">
        <v>9211</v>
      </c>
      <c r="M1192" t="s">
        <v>9212</v>
      </c>
      <c r="N1192" t="s">
        <v>57</v>
      </c>
      <c r="O1192">
        <v>13</v>
      </c>
      <c r="P1192" t="s">
        <v>73</v>
      </c>
      <c r="Q1192" t="s">
        <v>101</v>
      </c>
      <c r="R1192" t="s">
        <v>9213</v>
      </c>
      <c r="S1192" s="1">
        <v>45582</v>
      </c>
      <c r="T1192" t="s">
        <v>177</v>
      </c>
      <c r="U1192" t="s">
        <v>9214</v>
      </c>
      <c r="V1192" t="s">
        <v>9215</v>
      </c>
      <c r="W1192" t="s">
        <v>3177</v>
      </c>
      <c r="X1192">
        <v>2961</v>
      </c>
      <c r="Y1192">
        <v>5</v>
      </c>
      <c r="Z1192">
        <v>5922</v>
      </c>
      <c r="AA1192" t="s">
        <v>9212</v>
      </c>
      <c r="AB1192" t="s">
        <v>9212</v>
      </c>
      <c r="AC1192">
        <v>10</v>
      </c>
      <c r="AD1192" t="s">
        <v>87</v>
      </c>
      <c r="AF1192" t="s">
        <v>87</v>
      </c>
      <c r="AG1192" t="s">
        <v>9212</v>
      </c>
    </row>
    <row r="1193" spans="1:33" x14ac:dyDescent="0.3">
      <c r="A1193" t="s">
        <v>181</v>
      </c>
      <c r="B1193" t="s">
        <v>193</v>
      </c>
      <c r="C1193" t="s">
        <v>80</v>
      </c>
      <c r="D1193" t="s">
        <v>146</v>
      </c>
      <c r="E1193" t="s">
        <v>1415</v>
      </c>
      <c r="F1193" t="s">
        <v>9216</v>
      </c>
      <c r="G1193" t="s">
        <v>96</v>
      </c>
      <c r="H1193" s="1">
        <v>45100</v>
      </c>
      <c r="I1193">
        <v>1400</v>
      </c>
      <c r="J1193" t="s">
        <v>9217</v>
      </c>
      <c r="K1193" t="s">
        <v>340</v>
      </c>
      <c r="L1193" t="s">
        <v>9218</v>
      </c>
      <c r="M1193" t="s">
        <v>9219</v>
      </c>
      <c r="N1193" t="s">
        <v>116</v>
      </c>
      <c r="O1193">
        <v>19</v>
      </c>
      <c r="P1193" t="s">
        <v>73</v>
      </c>
      <c r="Q1193" t="s">
        <v>74</v>
      </c>
      <c r="R1193" t="s">
        <v>9220</v>
      </c>
      <c r="S1193" s="1">
        <v>45433</v>
      </c>
      <c r="T1193" t="s">
        <v>129</v>
      </c>
      <c r="U1193" t="s">
        <v>9221</v>
      </c>
      <c r="V1193" t="s">
        <v>9222</v>
      </c>
      <c r="W1193" t="s">
        <v>9223</v>
      </c>
      <c r="X1193">
        <v>1499</v>
      </c>
      <c r="Y1193">
        <v>8</v>
      </c>
      <c r="Z1193">
        <v>4796.8</v>
      </c>
      <c r="AA1193" t="s">
        <v>9219</v>
      </c>
      <c r="AB1193" t="s">
        <v>9219</v>
      </c>
      <c r="AC1193">
        <v>10</v>
      </c>
      <c r="AD1193" t="s">
        <v>87</v>
      </c>
      <c r="AF1193" t="s">
        <v>87</v>
      </c>
      <c r="AG1193" t="s">
        <v>9219</v>
      </c>
    </row>
    <row r="1194" spans="1:33" x14ac:dyDescent="0.3">
      <c r="A1194" t="s">
        <v>27</v>
      </c>
      <c r="B1194" t="s">
        <v>470</v>
      </c>
      <c r="C1194" t="s">
        <v>80</v>
      </c>
      <c r="D1194" t="s">
        <v>65</v>
      </c>
      <c r="E1194" t="s">
        <v>1560</v>
      </c>
      <c r="F1194" t="s">
        <v>9224</v>
      </c>
      <c r="G1194" t="s">
        <v>33</v>
      </c>
      <c r="H1194" s="1">
        <v>44300</v>
      </c>
      <c r="I1194">
        <v>1400</v>
      </c>
      <c r="J1194" t="s">
        <v>9225</v>
      </c>
      <c r="K1194" t="s">
        <v>98</v>
      </c>
      <c r="L1194" t="s">
        <v>9226</v>
      </c>
      <c r="M1194" t="s">
        <v>9227</v>
      </c>
      <c r="N1194" t="s">
        <v>116</v>
      </c>
      <c r="O1194">
        <v>12</v>
      </c>
      <c r="P1194" t="s">
        <v>40</v>
      </c>
      <c r="Q1194" t="s">
        <v>41</v>
      </c>
      <c r="R1194" t="s">
        <v>9228</v>
      </c>
      <c r="S1194" s="1">
        <v>45488</v>
      </c>
      <c r="T1194" t="s">
        <v>103</v>
      </c>
      <c r="U1194" t="s">
        <v>9229</v>
      </c>
      <c r="V1194" t="s">
        <v>9230</v>
      </c>
      <c r="W1194" t="s">
        <v>6605</v>
      </c>
      <c r="X1194">
        <v>1323</v>
      </c>
      <c r="Y1194">
        <v>6</v>
      </c>
      <c r="Z1194">
        <v>3175.2000000000003</v>
      </c>
      <c r="AA1194" t="s">
        <v>9227</v>
      </c>
      <c r="AB1194" t="s">
        <v>9227</v>
      </c>
      <c r="AC1194">
        <v>11</v>
      </c>
      <c r="AE1194" t="s">
        <v>37</v>
      </c>
      <c r="AF1194" t="s">
        <v>37</v>
      </c>
      <c r="AG1194" t="s">
        <v>9227</v>
      </c>
    </row>
    <row r="1195" spans="1:33" x14ac:dyDescent="0.3">
      <c r="A1195" t="s">
        <v>181</v>
      </c>
      <c r="B1195" t="s">
        <v>500</v>
      </c>
      <c r="C1195" t="s">
        <v>49</v>
      </c>
      <c r="D1195" t="s">
        <v>146</v>
      </c>
      <c r="E1195" t="s">
        <v>1949</v>
      </c>
      <c r="F1195" t="s">
        <v>9231</v>
      </c>
      <c r="G1195" t="s">
        <v>33</v>
      </c>
      <c r="H1195" s="1">
        <v>44127</v>
      </c>
      <c r="I1195">
        <v>1000</v>
      </c>
      <c r="J1195" t="s">
        <v>9232</v>
      </c>
      <c r="K1195" t="s">
        <v>1643</v>
      </c>
      <c r="L1195" t="s">
        <v>9233</v>
      </c>
      <c r="M1195" t="s">
        <v>9234</v>
      </c>
      <c r="N1195" t="s">
        <v>116</v>
      </c>
      <c r="O1195">
        <v>17</v>
      </c>
      <c r="P1195" t="s">
        <v>40</v>
      </c>
      <c r="Q1195" t="s">
        <v>74</v>
      </c>
      <c r="R1195" t="s">
        <v>9235</v>
      </c>
      <c r="S1195" s="1">
        <v>45507</v>
      </c>
      <c r="T1195" t="s">
        <v>201</v>
      </c>
      <c r="U1195" t="s">
        <v>9236</v>
      </c>
      <c r="V1195" t="s">
        <v>9237</v>
      </c>
      <c r="W1195" t="s">
        <v>2840</v>
      </c>
      <c r="X1195">
        <v>2246</v>
      </c>
      <c r="Y1195">
        <v>8</v>
      </c>
      <c r="Z1195">
        <v>7187.2000000000007</v>
      </c>
      <c r="AA1195" t="s">
        <v>9234</v>
      </c>
      <c r="AB1195" t="s">
        <v>9234</v>
      </c>
      <c r="AC1195">
        <v>10</v>
      </c>
      <c r="AD1195" t="s">
        <v>87</v>
      </c>
      <c r="AF1195" t="s">
        <v>87</v>
      </c>
      <c r="AG1195" t="s">
        <v>9234</v>
      </c>
    </row>
    <row r="1196" spans="1:33" x14ac:dyDescent="0.3">
      <c r="A1196" t="s">
        <v>336</v>
      </c>
      <c r="B1196" t="s">
        <v>157</v>
      </c>
      <c r="C1196" t="s">
        <v>29</v>
      </c>
      <c r="D1196" t="s">
        <v>677</v>
      </c>
      <c r="E1196" t="s">
        <v>2585</v>
      </c>
      <c r="F1196" t="s">
        <v>8818</v>
      </c>
      <c r="G1196" t="s">
        <v>33</v>
      </c>
      <c r="H1196" s="1">
        <v>45348</v>
      </c>
      <c r="I1196">
        <v>1000</v>
      </c>
      <c r="J1196" t="s">
        <v>9238</v>
      </c>
      <c r="K1196" t="s">
        <v>914</v>
      </c>
      <c r="L1196" t="s">
        <v>9239</v>
      </c>
      <c r="M1196" t="s">
        <v>9240</v>
      </c>
      <c r="N1196" t="s">
        <v>39</v>
      </c>
      <c r="O1196">
        <v>20</v>
      </c>
      <c r="P1196" t="s">
        <v>40</v>
      </c>
      <c r="Q1196" t="s">
        <v>74</v>
      </c>
      <c r="R1196" t="s">
        <v>9241</v>
      </c>
      <c r="S1196" s="1">
        <v>45428</v>
      </c>
      <c r="T1196" t="s">
        <v>129</v>
      </c>
      <c r="U1196" t="s">
        <v>9242</v>
      </c>
      <c r="V1196" t="s">
        <v>9243</v>
      </c>
      <c r="W1196" t="s">
        <v>2631</v>
      </c>
      <c r="X1196">
        <v>2891</v>
      </c>
      <c r="Y1196">
        <v>7</v>
      </c>
      <c r="Z1196">
        <v>8094.8</v>
      </c>
      <c r="AA1196" t="s">
        <v>9240</v>
      </c>
      <c r="AB1196" t="s">
        <v>9240</v>
      </c>
      <c r="AC1196">
        <v>11</v>
      </c>
      <c r="AE1196" t="s">
        <v>37</v>
      </c>
      <c r="AF1196" t="s">
        <v>37</v>
      </c>
      <c r="AG1196" t="s">
        <v>9240</v>
      </c>
    </row>
    <row r="1197" spans="1:33" x14ac:dyDescent="0.3">
      <c r="A1197" t="s">
        <v>47</v>
      </c>
      <c r="B1197" t="s">
        <v>1483</v>
      </c>
      <c r="C1197" t="s">
        <v>29</v>
      </c>
      <c r="D1197" t="s">
        <v>370</v>
      </c>
      <c r="E1197" t="s">
        <v>263</v>
      </c>
      <c r="F1197" t="s">
        <v>9244</v>
      </c>
      <c r="G1197" t="s">
        <v>33</v>
      </c>
      <c r="H1197" s="1">
        <v>44842</v>
      </c>
      <c r="I1197">
        <v>1100</v>
      </c>
      <c r="J1197" t="s">
        <v>9245</v>
      </c>
      <c r="K1197" t="s">
        <v>1153</v>
      </c>
      <c r="L1197" t="s">
        <v>9246</v>
      </c>
      <c r="M1197" t="s">
        <v>9247</v>
      </c>
      <c r="N1197" t="s">
        <v>72</v>
      </c>
      <c r="O1197">
        <v>8</v>
      </c>
      <c r="P1197" t="s">
        <v>40</v>
      </c>
      <c r="Q1197" t="s">
        <v>74</v>
      </c>
      <c r="R1197" t="s">
        <v>9248</v>
      </c>
      <c r="S1197" s="1">
        <v>45425</v>
      </c>
      <c r="T1197" t="s">
        <v>129</v>
      </c>
      <c r="U1197" t="s">
        <v>9249</v>
      </c>
      <c r="V1197" t="s">
        <v>9250</v>
      </c>
      <c r="W1197" t="s">
        <v>449</v>
      </c>
      <c r="X1197">
        <v>2775</v>
      </c>
      <c r="Y1197">
        <v>4</v>
      </c>
      <c r="Z1197">
        <v>4440</v>
      </c>
      <c r="AA1197" t="s">
        <v>9247</v>
      </c>
      <c r="AB1197" t="s">
        <v>9247</v>
      </c>
      <c r="AC1197">
        <v>10</v>
      </c>
      <c r="AE1197" t="s">
        <v>37</v>
      </c>
      <c r="AF1197" t="s">
        <v>37</v>
      </c>
      <c r="AG1197" t="s">
        <v>9247</v>
      </c>
    </row>
    <row r="1198" spans="1:33" x14ac:dyDescent="0.3">
      <c r="A1198" t="s">
        <v>107</v>
      </c>
      <c r="B1198" t="s">
        <v>1483</v>
      </c>
      <c r="C1198" t="s">
        <v>49</v>
      </c>
      <c r="D1198" t="s">
        <v>65</v>
      </c>
      <c r="E1198" t="s">
        <v>273</v>
      </c>
      <c r="F1198" t="s">
        <v>9251</v>
      </c>
      <c r="G1198" t="s">
        <v>96</v>
      </c>
      <c r="H1198" s="1">
        <v>45282</v>
      </c>
      <c r="I1198">
        <v>1100</v>
      </c>
      <c r="J1198" t="s">
        <v>9252</v>
      </c>
      <c r="K1198" t="s">
        <v>1749</v>
      </c>
      <c r="L1198" t="s">
        <v>9253</v>
      </c>
      <c r="M1198" t="s">
        <v>9254</v>
      </c>
      <c r="N1198" t="s">
        <v>57</v>
      </c>
      <c r="O1198">
        <v>15</v>
      </c>
      <c r="P1198" t="s">
        <v>40</v>
      </c>
      <c r="Q1198" t="s">
        <v>101</v>
      </c>
      <c r="R1198" t="s">
        <v>9255</v>
      </c>
      <c r="S1198" s="1">
        <v>45569</v>
      </c>
      <c r="T1198" t="s">
        <v>177</v>
      </c>
      <c r="U1198" t="s">
        <v>9256</v>
      </c>
      <c r="V1198" t="s">
        <v>9257</v>
      </c>
      <c r="W1198" t="s">
        <v>9258</v>
      </c>
      <c r="X1198">
        <v>2549</v>
      </c>
      <c r="Y1198">
        <v>1</v>
      </c>
      <c r="Z1198">
        <v>1019.6</v>
      </c>
      <c r="AA1198" t="s">
        <v>9254</v>
      </c>
      <c r="AB1198" t="s">
        <v>9254</v>
      </c>
      <c r="AC1198">
        <v>10</v>
      </c>
      <c r="AD1198" t="s">
        <v>87</v>
      </c>
      <c r="AF1198" t="s">
        <v>87</v>
      </c>
      <c r="AG1198" t="s">
        <v>9254</v>
      </c>
    </row>
    <row r="1199" spans="1:33" x14ac:dyDescent="0.3">
      <c r="A1199" t="s">
        <v>336</v>
      </c>
      <c r="B1199" t="s">
        <v>568</v>
      </c>
      <c r="C1199" t="s">
        <v>29</v>
      </c>
      <c r="D1199" t="s">
        <v>109</v>
      </c>
      <c r="E1199" t="s">
        <v>110</v>
      </c>
      <c r="F1199" t="s">
        <v>9259</v>
      </c>
      <c r="G1199" t="s">
        <v>33</v>
      </c>
      <c r="H1199" s="1">
        <v>45020</v>
      </c>
      <c r="I1199">
        <v>1200</v>
      </c>
      <c r="J1199" t="s">
        <v>9260</v>
      </c>
      <c r="K1199" t="s">
        <v>1862</v>
      </c>
      <c r="L1199" t="s">
        <v>9261</v>
      </c>
      <c r="M1199" t="s">
        <v>9262</v>
      </c>
      <c r="N1199" t="s">
        <v>116</v>
      </c>
      <c r="O1199">
        <v>15</v>
      </c>
      <c r="P1199" t="s">
        <v>40</v>
      </c>
      <c r="Q1199" t="s">
        <v>101</v>
      </c>
      <c r="R1199" t="s">
        <v>9263</v>
      </c>
      <c r="S1199" s="1">
        <v>45502</v>
      </c>
      <c r="T1199" t="s">
        <v>103</v>
      </c>
      <c r="U1199" t="s">
        <v>9264</v>
      </c>
      <c r="V1199" t="s">
        <v>9265</v>
      </c>
      <c r="W1199" t="s">
        <v>5518</v>
      </c>
      <c r="X1199">
        <v>1119</v>
      </c>
      <c r="Y1199">
        <v>8</v>
      </c>
      <c r="Z1199">
        <v>3580.8</v>
      </c>
      <c r="AA1199" t="s">
        <v>9262</v>
      </c>
      <c r="AB1199" t="s">
        <v>9262</v>
      </c>
      <c r="AC1199">
        <v>10</v>
      </c>
      <c r="AE1199" t="s">
        <v>37</v>
      </c>
      <c r="AF1199" t="s">
        <v>37</v>
      </c>
      <c r="AG1199" t="s">
        <v>9262</v>
      </c>
    </row>
    <row r="1200" spans="1:33" x14ac:dyDescent="0.3">
      <c r="A1200" t="s">
        <v>107</v>
      </c>
      <c r="B1200" t="s">
        <v>205</v>
      </c>
      <c r="C1200" t="s">
        <v>49</v>
      </c>
      <c r="D1200" t="s">
        <v>81</v>
      </c>
      <c r="E1200" t="s">
        <v>1949</v>
      </c>
      <c r="F1200" t="s">
        <v>9266</v>
      </c>
      <c r="G1200" t="s">
        <v>96</v>
      </c>
      <c r="H1200" s="1">
        <v>43888</v>
      </c>
      <c r="I1200">
        <v>1400</v>
      </c>
      <c r="J1200" t="s">
        <v>9267</v>
      </c>
      <c r="K1200" t="s">
        <v>1368</v>
      </c>
      <c r="L1200" t="s">
        <v>9268</v>
      </c>
      <c r="M1200" t="s">
        <v>9269</v>
      </c>
      <c r="N1200" t="s">
        <v>39</v>
      </c>
      <c r="O1200">
        <v>10</v>
      </c>
      <c r="P1200" t="s">
        <v>73</v>
      </c>
      <c r="Q1200" t="s">
        <v>41</v>
      </c>
      <c r="R1200" t="s">
        <v>9270</v>
      </c>
      <c r="S1200" s="1">
        <v>45316</v>
      </c>
      <c r="T1200" t="s">
        <v>141</v>
      </c>
      <c r="U1200" t="s">
        <v>9271</v>
      </c>
      <c r="V1200" t="s">
        <v>9272</v>
      </c>
      <c r="W1200" t="s">
        <v>9273</v>
      </c>
      <c r="X1200">
        <v>2088</v>
      </c>
      <c r="Y1200">
        <v>3</v>
      </c>
      <c r="Z1200">
        <v>2505.6000000000004</v>
      </c>
      <c r="AA1200" t="s">
        <v>9269</v>
      </c>
      <c r="AB1200" t="s">
        <v>9269</v>
      </c>
      <c r="AC1200">
        <v>10</v>
      </c>
      <c r="AD1200" t="s">
        <v>87</v>
      </c>
      <c r="AF1200" t="s">
        <v>87</v>
      </c>
      <c r="AG1200" t="s">
        <v>9269</v>
      </c>
    </row>
    <row r="1201" spans="1:33" x14ac:dyDescent="0.3">
      <c r="A1201" t="s">
        <v>133</v>
      </c>
      <c r="B1201" t="s">
        <v>985</v>
      </c>
      <c r="C1201" t="s">
        <v>29</v>
      </c>
      <c r="D1201" t="s">
        <v>370</v>
      </c>
      <c r="E1201" t="s">
        <v>1441</v>
      </c>
      <c r="F1201" t="s">
        <v>9274</v>
      </c>
      <c r="G1201" t="s">
        <v>96</v>
      </c>
      <c r="H1201" s="1">
        <v>44746</v>
      </c>
      <c r="I1201">
        <v>1300</v>
      </c>
      <c r="J1201" t="s">
        <v>9275</v>
      </c>
      <c r="K1201" t="s">
        <v>286</v>
      </c>
      <c r="L1201" t="s">
        <v>9276</v>
      </c>
      <c r="M1201" t="s">
        <v>9277</v>
      </c>
      <c r="N1201" t="s">
        <v>39</v>
      </c>
      <c r="O1201">
        <v>15</v>
      </c>
      <c r="P1201" t="s">
        <v>40</v>
      </c>
      <c r="Q1201" t="s">
        <v>74</v>
      </c>
      <c r="R1201" t="s">
        <v>9278</v>
      </c>
      <c r="S1201" s="1">
        <v>45442</v>
      </c>
      <c r="T1201" t="s">
        <v>129</v>
      </c>
      <c r="U1201" t="s">
        <v>9279</v>
      </c>
      <c r="V1201" t="s">
        <v>9280</v>
      </c>
      <c r="W1201" t="s">
        <v>3563</v>
      </c>
      <c r="X1201">
        <v>1048</v>
      </c>
      <c r="Y1201">
        <v>8</v>
      </c>
      <c r="Z1201">
        <v>3353.6000000000004</v>
      </c>
      <c r="AA1201" t="s">
        <v>9277</v>
      </c>
      <c r="AB1201" t="s">
        <v>9277</v>
      </c>
      <c r="AC1201">
        <v>10</v>
      </c>
      <c r="AE1201" t="s">
        <v>37</v>
      </c>
      <c r="AF1201" t="s">
        <v>37</v>
      </c>
      <c r="AG1201" t="s">
        <v>9277</v>
      </c>
    </row>
    <row r="1202" spans="1:33" x14ac:dyDescent="0.3">
      <c r="A1202" t="s">
        <v>181</v>
      </c>
      <c r="B1202" t="s">
        <v>108</v>
      </c>
      <c r="C1202" t="s">
        <v>80</v>
      </c>
      <c r="D1202" t="s">
        <v>109</v>
      </c>
      <c r="E1202" t="s">
        <v>713</v>
      </c>
      <c r="F1202" t="s">
        <v>9281</v>
      </c>
      <c r="G1202" t="s">
        <v>96</v>
      </c>
      <c r="H1202" s="1">
        <v>44182</v>
      </c>
      <c r="I1202">
        <v>950</v>
      </c>
      <c r="J1202" t="s">
        <v>9282</v>
      </c>
      <c r="K1202" t="s">
        <v>670</v>
      </c>
      <c r="L1202" t="s">
        <v>9283</v>
      </c>
      <c r="M1202" t="s">
        <v>9284</v>
      </c>
      <c r="N1202" t="s">
        <v>57</v>
      </c>
      <c r="O1202">
        <v>14</v>
      </c>
      <c r="P1202" t="s">
        <v>73</v>
      </c>
      <c r="Q1202" t="s">
        <v>41</v>
      </c>
      <c r="R1202" t="s">
        <v>9285</v>
      </c>
      <c r="S1202" s="1">
        <v>45491</v>
      </c>
      <c r="T1202" t="s">
        <v>103</v>
      </c>
      <c r="U1202" t="s">
        <v>9286</v>
      </c>
      <c r="V1202" t="s">
        <v>9287</v>
      </c>
      <c r="W1202" t="s">
        <v>3477</v>
      </c>
      <c r="X1202">
        <v>2711</v>
      </c>
      <c r="Y1202">
        <v>7</v>
      </c>
      <c r="Z1202">
        <v>7590.8</v>
      </c>
      <c r="AA1202" t="s">
        <v>9284</v>
      </c>
      <c r="AB1202" t="s">
        <v>9284</v>
      </c>
      <c r="AC1202">
        <v>10</v>
      </c>
      <c r="AD1202" t="s">
        <v>87</v>
      </c>
      <c r="AF1202" t="s">
        <v>87</v>
      </c>
      <c r="AG1202" t="s">
        <v>9284</v>
      </c>
    </row>
    <row r="1203" spans="1:33" x14ac:dyDescent="0.3">
      <c r="A1203" t="s">
        <v>121</v>
      </c>
      <c r="B1203" t="s">
        <v>1118</v>
      </c>
      <c r="C1203" t="s">
        <v>80</v>
      </c>
      <c r="D1203" t="s">
        <v>370</v>
      </c>
      <c r="E1203" t="s">
        <v>2486</v>
      </c>
      <c r="F1203" t="s">
        <v>9288</v>
      </c>
      <c r="G1203" t="s">
        <v>33</v>
      </c>
      <c r="H1203" s="1">
        <v>43963</v>
      </c>
      <c r="I1203">
        <v>1300</v>
      </c>
      <c r="J1203" t="s">
        <v>9289</v>
      </c>
      <c r="K1203" t="s">
        <v>743</v>
      </c>
      <c r="L1203" t="s">
        <v>9290</v>
      </c>
      <c r="M1203" t="s">
        <v>9291</v>
      </c>
      <c r="N1203" t="s">
        <v>57</v>
      </c>
      <c r="O1203">
        <v>16</v>
      </c>
      <c r="P1203" t="s">
        <v>40</v>
      </c>
      <c r="Q1203" t="s">
        <v>101</v>
      </c>
      <c r="R1203" t="s">
        <v>9292</v>
      </c>
      <c r="S1203" s="1">
        <v>45360</v>
      </c>
      <c r="T1203" t="s">
        <v>258</v>
      </c>
      <c r="U1203" t="s">
        <v>9293</v>
      </c>
      <c r="V1203" t="s">
        <v>9294</v>
      </c>
      <c r="W1203" t="s">
        <v>7089</v>
      </c>
      <c r="X1203">
        <v>644</v>
      </c>
      <c r="Y1203">
        <v>5</v>
      </c>
      <c r="Z1203">
        <v>1288</v>
      </c>
      <c r="AA1203" t="s">
        <v>9291</v>
      </c>
      <c r="AB1203" t="s">
        <v>9291</v>
      </c>
      <c r="AC1203">
        <v>10</v>
      </c>
      <c r="AE1203" t="s">
        <v>37</v>
      </c>
      <c r="AF1203" t="s">
        <v>37</v>
      </c>
      <c r="AG1203" t="s">
        <v>9291</v>
      </c>
    </row>
    <row r="1204" spans="1:33" x14ac:dyDescent="0.3">
      <c r="A1204" t="s">
        <v>27</v>
      </c>
      <c r="B1204" t="s">
        <v>920</v>
      </c>
      <c r="C1204" t="s">
        <v>49</v>
      </c>
      <c r="D1204" t="s">
        <v>109</v>
      </c>
      <c r="E1204" t="s">
        <v>2849</v>
      </c>
      <c r="F1204" t="s">
        <v>9295</v>
      </c>
      <c r="G1204" t="s">
        <v>33</v>
      </c>
      <c r="H1204" s="1">
        <v>43990</v>
      </c>
      <c r="I1204">
        <v>950</v>
      </c>
      <c r="J1204" t="s">
        <v>9296</v>
      </c>
      <c r="K1204" t="s">
        <v>1086</v>
      </c>
      <c r="L1204" t="s">
        <v>9297</v>
      </c>
      <c r="M1204" t="s">
        <v>9298</v>
      </c>
      <c r="N1204" t="s">
        <v>57</v>
      </c>
      <c r="O1204">
        <v>10</v>
      </c>
      <c r="P1204" t="s">
        <v>73</v>
      </c>
      <c r="Q1204" t="s">
        <v>58</v>
      </c>
      <c r="R1204" t="s">
        <v>9299</v>
      </c>
      <c r="S1204" s="1">
        <v>45379</v>
      </c>
      <c r="T1204" t="s">
        <v>258</v>
      </c>
      <c r="U1204" t="s">
        <v>9300</v>
      </c>
      <c r="V1204" t="s">
        <v>9301</v>
      </c>
      <c r="W1204" t="s">
        <v>659</v>
      </c>
      <c r="X1204">
        <v>584</v>
      </c>
      <c r="Y1204">
        <v>2</v>
      </c>
      <c r="Z1204">
        <v>467.20000000000005</v>
      </c>
      <c r="AA1204" t="s">
        <v>9298</v>
      </c>
      <c r="AB1204" t="s">
        <v>9298</v>
      </c>
      <c r="AC1204">
        <v>10</v>
      </c>
      <c r="AE1204" t="s">
        <v>37</v>
      </c>
      <c r="AF1204" t="s">
        <v>37</v>
      </c>
      <c r="AG1204" t="s">
        <v>9298</v>
      </c>
    </row>
    <row r="1205" spans="1:33" x14ac:dyDescent="0.3">
      <c r="A1205" t="s">
        <v>336</v>
      </c>
      <c r="B1205" t="s">
        <v>157</v>
      </c>
      <c r="C1205" t="s">
        <v>29</v>
      </c>
      <c r="D1205" t="s">
        <v>677</v>
      </c>
      <c r="E1205" t="s">
        <v>814</v>
      </c>
      <c r="F1205" t="s">
        <v>9302</v>
      </c>
      <c r="G1205" t="s">
        <v>96</v>
      </c>
      <c r="H1205" s="1">
        <v>44861</v>
      </c>
      <c r="I1205">
        <v>1200</v>
      </c>
      <c r="J1205" t="s">
        <v>9303</v>
      </c>
      <c r="K1205" t="s">
        <v>1153</v>
      </c>
      <c r="L1205" t="s">
        <v>9304</v>
      </c>
      <c r="M1205" t="s">
        <v>9305</v>
      </c>
      <c r="N1205" t="s">
        <v>72</v>
      </c>
      <c r="O1205">
        <v>16</v>
      </c>
      <c r="P1205" t="s">
        <v>40</v>
      </c>
      <c r="Q1205" t="s">
        <v>74</v>
      </c>
      <c r="R1205" t="s">
        <v>9306</v>
      </c>
      <c r="S1205" s="1">
        <v>45382</v>
      </c>
      <c r="T1205" t="s">
        <v>258</v>
      </c>
      <c r="U1205" t="s">
        <v>9307</v>
      </c>
      <c r="V1205" t="s">
        <v>9308</v>
      </c>
      <c r="W1205" t="s">
        <v>6265</v>
      </c>
      <c r="X1205">
        <v>1899</v>
      </c>
      <c r="Y1205">
        <v>7</v>
      </c>
      <c r="Z1205">
        <v>5317.2000000000007</v>
      </c>
      <c r="AA1205" t="s">
        <v>9305</v>
      </c>
      <c r="AB1205" t="s">
        <v>9305</v>
      </c>
      <c r="AC1205">
        <v>10</v>
      </c>
      <c r="AE1205" t="s">
        <v>37</v>
      </c>
      <c r="AF1205" t="s">
        <v>37</v>
      </c>
      <c r="AG1205" t="s">
        <v>9305</v>
      </c>
    </row>
    <row r="1206" spans="1:33" x14ac:dyDescent="0.3">
      <c r="A1206" t="s">
        <v>47</v>
      </c>
      <c r="B1206" t="s">
        <v>390</v>
      </c>
      <c r="C1206" t="s">
        <v>80</v>
      </c>
      <c r="D1206" t="s">
        <v>81</v>
      </c>
      <c r="E1206" t="s">
        <v>242</v>
      </c>
      <c r="F1206" t="s">
        <v>348</v>
      </c>
      <c r="G1206" t="s">
        <v>96</v>
      </c>
      <c r="H1206" s="1">
        <v>44775</v>
      </c>
      <c r="I1206">
        <v>1000</v>
      </c>
      <c r="J1206" t="s">
        <v>9309</v>
      </c>
      <c r="K1206" t="s">
        <v>1302</v>
      </c>
      <c r="L1206" t="s">
        <v>9310</v>
      </c>
      <c r="M1206" t="s">
        <v>9311</v>
      </c>
      <c r="N1206" t="s">
        <v>39</v>
      </c>
      <c r="O1206">
        <v>4</v>
      </c>
      <c r="P1206" t="s">
        <v>40</v>
      </c>
      <c r="Q1206" t="s">
        <v>74</v>
      </c>
      <c r="R1206" t="s">
        <v>9312</v>
      </c>
      <c r="S1206" s="1">
        <v>45483</v>
      </c>
      <c r="T1206" t="s">
        <v>103</v>
      </c>
      <c r="U1206" t="s">
        <v>9313</v>
      </c>
      <c r="V1206" t="s">
        <v>9314</v>
      </c>
      <c r="W1206" t="s">
        <v>6038</v>
      </c>
      <c r="X1206">
        <v>1136</v>
      </c>
      <c r="Y1206">
        <v>2</v>
      </c>
      <c r="Z1206">
        <v>908.80000000000007</v>
      </c>
      <c r="AA1206" t="s">
        <v>9311</v>
      </c>
      <c r="AB1206" t="s">
        <v>9311</v>
      </c>
      <c r="AC1206">
        <v>10</v>
      </c>
      <c r="AE1206" t="s">
        <v>37</v>
      </c>
      <c r="AF1206" t="s">
        <v>37</v>
      </c>
      <c r="AG1206" t="s">
        <v>9311</v>
      </c>
    </row>
    <row r="1207" spans="1:33" x14ac:dyDescent="0.3">
      <c r="A1207" t="s">
        <v>336</v>
      </c>
      <c r="B1207" t="s">
        <v>985</v>
      </c>
      <c r="C1207" t="s">
        <v>29</v>
      </c>
      <c r="D1207" t="s">
        <v>109</v>
      </c>
      <c r="E1207" t="s">
        <v>82</v>
      </c>
      <c r="F1207" t="s">
        <v>9315</v>
      </c>
      <c r="G1207" t="s">
        <v>33</v>
      </c>
      <c r="H1207" s="1">
        <v>45184</v>
      </c>
      <c r="I1207">
        <v>1200</v>
      </c>
      <c r="J1207" t="s">
        <v>9316</v>
      </c>
      <c r="K1207" t="s">
        <v>1418</v>
      </c>
      <c r="L1207" t="s">
        <v>9317</v>
      </c>
      <c r="M1207" t="s">
        <v>9318</v>
      </c>
      <c r="N1207" t="s">
        <v>72</v>
      </c>
      <c r="O1207">
        <v>18</v>
      </c>
      <c r="P1207" t="s">
        <v>73</v>
      </c>
      <c r="Q1207" t="s">
        <v>41</v>
      </c>
      <c r="R1207" t="s">
        <v>9319</v>
      </c>
      <c r="S1207" s="1">
        <v>45385</v>
      </c>
      <c r="T1207" t="s">
        <v>60</v>
      </c>
      <c r="U1207" t="s">
        <v>9320</v>
      </c>
      <c r="V1207" t="s">
        <v>9321</v>
      </c>
      <c r="W1207" t="s">
        <v>3004</v>
      </c>
      <c r="X1207">
        <v>808</v>
      </c>
      <c r="Y1207">
        <v>6</v>
      </c>
      <c r="Z1207">
        <v>1939.2</v>
      </c>
      <c r="AA1207" t="s">
        <v>9318</v>
      </c>
      <c r="AB1207" t="s">
        <v>9318</v>
      </c>
      <c r="AC1207">
        <v>11</v>
      </c>
      <c r="AE1207" t="s">
        <v>37</v>
      </c>
      <c r="AF1207" t="s">
        <v>37</v>
      </c>
      <c r="AG1207" t="s">
        <v>9318</v>
      </c>
    </row>
    <row r="1208" spans="1:33" x14ac:dyDescent="0.3">
      <c r="A1208" t="s">
        <v>93</v>
      </c>
      <c r="B1208" t="s">
        <v>558</v>
      </c>
      <c r="C1208" t="s">
        <v>49</v>
      </c>
      <c r="D1208" t="s">
        <v>677</v>
      </c>
      <c r="E1208" t="s">
        <v>740</v>
      </c>
      <c r="F1208" t="s">
        <v>9322</v>
      </c>
      <c r="G1208" t="s">
        <v>33</v>
      </c>
      <c r="H1208" s="1">
        <v>44463</v>
      </c>
      <c r="I1208">
        <v>1300</v>
      </c>
      <c r="J1208" t="s">
        <v>9323</v>
      </c>
      <c r="K1208" t="s">
        <v>434</v>
      </c>
      <c r="L1208" t="s">
        <v>9324</v>
      </c>
      <c r="M1208" t="s">
        <v>9325</v>
      </c>
      <c r="N1208" t="s">
        <v>116</v>
      </c>
      <c r="O1208">
        <v>11</v>
      </c>
      <c r="P1208" t="s">
        <v>73</v>
      </c>
      <c r="Q1208" t="s">
        <v>74</v>
      </c>
      <c r="R1208" t="s">
        <v>9326</v>
      </c>
      <c r="S1208" s="1">
        <v>45604</v>
      </c>
      <c r="T1208" t="s">
        <v>165</v>
      </c>
      <c r="U1208" t="s">
        <v>9327</v>
      </c>
      <c r="V1208" t="s">
        <v>9328</v>
      </c>
      <c r="W1208" t="s">
        <v>2825</v>
      </c>
      <c r="X1208">
        <v>1271</v>
      </c>
      <c r="Y1208">
        <v>6</v>
      </c>
      <c r="Z1208">
        <v>3050.4</v>
      </c>
      <c r="AA1208" t="s">
        <v>9325</v>
      </c>
      <c r="AB1208" t="s">
        <v>9325</v>
      </c>
      <c r="AC1208">
        <v>10</v>
      </c>
      <c r="AD1208" t="s">
        <v>87</v>
      </c>
      <c r="AF1208" t="s">
        <v>87</v>
      </c>
      <c r="AG1208" t="s">
        <v>9325</v>
      </c>
    </row>
    <row r="1209" spans="1:33" x14ac:dyDescent="0.3">
      <c r="A1209" t="s">
        <v>93</v>
      </c>
      <c r="B1209" t="s">
        <v>325</v>
      </c>
      <c r="C1209" t="s">
        <v>49</v>
      </c>
      <c r="D1209" t="s">
        <v>241</v>
      </c>
      <c r="E1209" t="s">
        <v>451</v>
      </c>
      <c r="F1209" t="s">
        <v>9329</v>
      </c>
      <c r="G1209" t="s">
        <v>33</v>
      </c>
      <c r="H1209" s="1">
        <v>45586</v>
      </c>
      <c r="I1209">
        <v>800</v>
      </c>
      <c r="J1209" t="s">
        <v>9330</v>
      </c>
      <c r="K1209" t="s">
        <v>599</v>
      </c>
      <c r="L1209" t="s">
        <v>9331</v>
      </c>
      <c r="M1209" t="s">
        <v>9332</v>
      </c>
      <c r="N1209" t="s">
        <v>116</v>
      </c>
      <c r="O1209">
        <v>3</v>
      </c>
      <c r="P1209" t="s">
        <v>40</v>
      </c>
      <c r="Q1209" t="s">
        <v>101</v>
      </c>
      <c r="R1209" t="s">
        <v>9333</v>
      </c>
      <c r="S1209" s="1">
        <v>45593</v>
      </c>
      <c r="T1209" t="s">
        <v>177</v>
      </c>
      <c r="U1209" t="s">
        <v>9334</v>
      </c>
      <c r="V1209" t="s">
        <v>9335</v>
      </c>
      <c r="W1209" t="s">
        <v>4817</v>
      </c>
      <c r="X1209">
        <v>2400</v>
      </c>
      <c r="Y1209">
        <v>1</v>
      </c>
      <c r="Z1209">
        <v>960</v>
      </c>
      <c r="AA1209" t="s">
        <v>9332</v>
      </c>
      <c r="AB1209" t="s">
        <v>9332</v>
      </c>
      <c r="AC1209">
        <v>10</v>
      </c>
      <c r="AD1209" t="s">
        <v>87</v>
      </c>
      <c r="AF1209" t="s">
        <v>87</v>
      </c>
      <c r="AG1209" t="s">
        <v>9332</v>
      </c>
    </row>
    <row r="1210" spans="1:33" x14ac:dyDescent="0.3">
      <c r="A1210" t="s">
        <v>336</v>
      </c>
      <c r="B1210" t="s">
        <v>145</v>
      </c>
      <c r="C1210" t="s">
        <v>29</v>
      </c>
      <c r="D1210" t="s">
        <v>146</v>
      </c>
      <c r="E1210" t="s">
        <v>263</v>
      </c>
      <c r="F1210" t="s">
        <v>9336</v>
      </c>
      <c r="G1210" t="s">
        <v>96</v>
      </c>
      <c r="H1210" s="1">
        <v>45077</v>
      </c>
      <c r="I1210">
        <v>1100</v>
      </c>
      <c r="J1210" t="s">
        <v>9337</v>
      </c>
      <c r="K1210" t="s">
        <v>197</v>
      </c>
      <c r="L1210" t="s">
        <v>9338</v>
      </c>
      <c r="M1210" t="s">
        <v>9339</v>
      </c>
      <c r="N1210" t="s">
        <v>72</v>
      </c>
      <c r="O1210">
        <v>12</v>
      </c>
      <c r="P1210" t="s">
        <v>40</v>
      </c>
      <c r="Q1210" t="s">
        <v>58</v>
      </c>
      <c r="R1210" t="s">
        <v>9340</v>
      </c>
      <c r="S1210" s="1">
        <v>45408</v>
      </c>
      <c r="T1210" t="s">
        <v>60</v>
      </c>
      <c r="U1210" t="s">
        <v>9341</v>
      </c>
      <c r="V1210" t="s">
        <v>9342</v>
      </c>
      <c r="W1210" t="s">
        <v>1143</v>
      </c>
      <c r="X1210">
        <v>1095</v>
      </c>
      <c r="Y1210">
        <v>4</v>
      </c>
      <c r="Z1210">
        <v>1752</v>
      </c>
      <c r="AA1210" t="s">
        <v>9339</v>
      </c>
      <c r="AB1210" t="s">
        <v>9339</v>
      </c>
      <c r="AC1210">
        <v>10</v>
      </c>
      <c r="AD1210" t="s">
        <v>87</v>
      </c>
      <c r="AF1210" t="s">
        <v>87</v>
      </c>
      <c r="AG1210" t="s">
        <v>9339</v>
      </c>
    </row>
    <row r="1211" spans="1:33" x14ac:dyDescent="0.3">
      <c r="A1211" t="s">
        <v>107</v>
      </c>
      <c r="B1211" t="s">
        <v>157</v>
      </c>
      <c r="C1211" t="s">
        <v>29</v>
      </c>
      <c r="D1211" t="s">
        <v>50</v>
      </c>
      <c r="E1211" t="s">
        <v>596</v>
      </c>
      <c r="F1211" t="s">
        <v>9343</v>
      </c>
      <c r="G1211" t="s">
        <v>33</v>
      </c>
      <c r="H1211" s="1">
        <v>44219</v>
      </c>
      <c r="I1211">
        <v>1100</v>
      </c>
      <c r="J1211" t="s">
        <v>4617</v>
      </c>
      <c r="K1211" t="s">
        <v>1078</v>
      </c>
      <c r="L1211" t="s">
        <v>9344</v>
      </c>
      <c r="M1211" t="s">
        <v>9345</v>
      </c>
      <c r="N1211" t="s">
        <v>57</v>
      </c>
      <c r="O1211">
        <v>3</v>
      </c>
      <c r="P1211" t="s">
        <v>40</v>
      </c>
      <c r="Q1211" t="s">
        <v>101</v>
      </c>
      <c r="R1211" t="s">
        <v>9346</v>
      </c>
      <c r="S1211" s="1">
        <v>45462</v>
      </c>
      <c r="T1211" t="s">
        <v>43</v>
      </c>
      <c r="U1211" t="s">
        <v>9347</v>
      </c>
      <c r="V1211" t="s">
        <v>9348</v>
      </c>
      <c r="W1211" t="s">
        <v>1876</v>
      </c>
      <c r="X1211">
        <v>1767</v>
      </c>
      <c r="Y1211">
        <v>5</v>
      </c>
      <c r="Z1211">
        <v>3534</v>
      </c>
      <c r="AA1211" t="s">
        <v>9345</v>
      </c>
      <c r="AB1211" t="s">
        <v>9345</v>
      </c>
      <c r="AC1211">
        <v>10</v>
      </c>
      <c r="AE1211" t="s">
        <v>37</v>
      </c>
      <c r="AF1211" t="s">
        <v>37</v>
      </c>
      <c r="AG1211" t="s">
        <v>9345</v>
      </c>
    </row>
    <row r="1212" spans="1:33" x14ac:dyDescent="0.3">
      <c r="A1212" t="s">
        <v>93</v>
      </c>
      <c r="B1212" t="s">
        <v>229</v>
      </c>
      <c r="C1212" t="s">
        <v>49</v>
      </c>
      <c r="D1212" t="s">
        <v>81</v>
      </c>
      <c r="E1212" t="s">
        <v>3051</v>
      </c>
      <c r="F1212" t="s">
        <v>9349</v>
      </c>
      <c r="G1212" t="s">
        <v>96</v>
      </c>
      <c r="H1212" s="1">
        <v>44630</v>
      </c>
      <c r="I1212">
        <v>950</v>
      </c>
      <c r="J1212" t="s">
        <v>5028</v>
      </c>
      <c r="K1212" t="s">
        <v>716</v>
      </c>
      <c r="L1212" t="s">
        <v>9350</v>
      </c>
      <c r="M1212" t="s">
        <v>9351</v>
      </c>
      <c r="N1212" t="s">
        <v>72</v>
      </c>
      <c r="O1212">
        <v>11</v>
      </c>
      <c r="P1212" t="s">
        <v>73</v>
      </c>
      <c r="Q1212" t="s">
        <v>101</v>
      </c>
      <c r="R1212" t="s">
        <v>9352</v>
      </c>
      <c r="S1212" s="1">
        <v>45626</v>
      </c>
      <c r="T1212" t="s">
        <v>165</v>
      </c>
      <c r="U1212" t="s">
        <v>9353</v>
      </c>
      <c r="V1212" t="s">
        <v>9354</v>
      </c>
      <c r="W1212" t="s">
        <v>6084</v>
      </c>
      <c r="X1212">
        <v>1329</v>
      </c>
      <c r="Y1212">
        <v>7</v>
      </c>
      <c r="Z1212">
        <v>3721.2000000000003</v>
      </c>
      <c r="AA1212" t="s">
        <v>9351</v>
      </c>
      <c r="AB1212" t="s">
        <v>9351</v>
      </c>
      <c r="AC1212">
        <v>10</v>
      </c>
      <c r="AE1212" t="s">
        <v>37</v>
      </c>
      <c r="AF1212" t="s">
        <v>37</v>
      </c>
      <c r="AG1212" t="s">
        <v>9351</v>
      </c>
    </row>
    <row r="1213" spans="1:33" x14ac:dyDescent="0.3">
      <c r="A1213" t="s">
        <v>181</v>
      </c>
      <c r="B1213" t="s">
        <v>182</v>
      </c>
      <c r="C1213" t="s">
        <v>49</v>
      </c>
      <c r="D1213" t="s">
        <v>370</v>
      </c>
      <c r="E1213" t="s">
        <v>814</v>
      </c>
      <c r="F1213" t="s">
        <v>9355</v>
      </c>
      <c r="G1213" t="s">
        <v>33</v>
      </c>
      <c r="H1213" s="1">
        <v>44666</v>
      </c>
      <c r="I1213">
        <v>1100</v>
      </c>
      <c r="J1213" t="s">
        <v>9356</v>
      </c>
      <c r="K1213" t="s">
        <v>161</v>
      </c>
      <c r="L1213" t="s">
        <v>9357</v>
      </c>
      <c r="M1213" t="s">
        <v>9358</v>
      </c>
      <c r="N1213" t="s">
        <v>39</v>
      </c>
      <c r="O1213">
        <v>18</v>
      </c>
      <c r="P1213" t="s">
        <v>73</v>
      </c>
      <c r="Q1213" t="s">
        <v>41</v>
      </c>
      <c r="R1213" t="s">
        <v>9359</v>
      </c>
      <c r="S1213" s="1">
        <v>45590</v>
      </c>
      <c r="T1213" t="s">
        <v>177</v>
      </c>
      <c r="U1213" t="s">
        <v>9360</v>
      </c>
      <c r="V1213" t="s">
        <v>9361</v>
      </c>
      <c r="W1213" t="s">
        <v>9362</v>
      </c>
      <c r="X1213">
        <v>1335</v>
      </c>
      <c r="Y1213">
        <v>3</v>
      </c>
      <c r="Z1213">
        <v>1602</v>
      </c>
      <c r="AA1213" t="s">
        <v>9358</v>
      </c>
      <c r="AB1213" t="s">
        <v>9358</v>
      </c>
      <c r="AC1213">
        <v>10</v>
      </c>
      <c r="AE1213" t="s">
        <v>37</v>
      </c>
      <c r="AF1213" t="s">
        <v>37</v>
      </c>
      <c r="AG1213" t="s">
        <v>9358</v>
      </c>
    </row>
    <row r="1214" spans="1:33" x14ac:dyDescent="0.3">
      <c r="A1214" t="s">
        <v>107</v>
      </c>
      <c r="B1214" t="s">
        <v>1128</v>
      </c>
      <c r="C1214" t="s">
        <v>29</v>
      </c>
      <c r="D1214" t="s">
        <v>241</v>
      </c>
      <c r="E1214" t="s">
        <v>521</v>
      </c>
      <c r="F1214" t="s">
        <v>9363</v>
      </c>
      <c r="G1214" t="s">
        <v>96</v>
      </c>
      <c r="H1214" s="1">
        <v>45291</v>
      </c>
      <c r="I1214">
        <v>1300</v>
      </c>
      <c r="J1214" t="s">
        <v>9364</v>
      </c>
      <c r="K1214" t="s">
        <v>414</v>
      </c>
      <c r="L1214" t="s">
        <v>9365</v>
      </c>
      <c r="M1214" t="s">
        <v>9366</v>
      </c>
      <c r="N1214" t="s">
        <v>116</v>
      </c>
      <c r="O1214">
        <v>14</v>
      </c>
      <c r="P1214" t="s">
        <v>73</v>
      </c>
      <c r="Q1214" t="s">
        <v>58</v>
      </c>
      <c r="R1214" t="s">
        <v>9367</v>
      </c>
      <c r="S1214" s="1">
        <v>45459</v>
      </c>
      <c r="T1214" t="s">
        <v>43</v>
      </c>
      <c r="U1214" t="s">
        <v>9368</v>
      </c>
      <c r="V1214" t="s">
        <v>9369</v>
      </c>
      <c r="W1214" t="s">
        <v>9370</v>
      </c>
      <c r="X1214">
        <v>2307</v>
      </c>
      <c r="Y1214">
        <v>2</v>
      </c>
      <c r="Z1214">
        <v>1845.6000000000001</v>
      </c>
      <c r="AA1214" t="s">
        <v>9366</v>
      </c>
      <c r="AB1214" t="s">
        <v>9366</v>
      </c>
      <c r="AC1214">
        <v>10</v>
      </c>
      <c r="AE1214" t="s">
        <v>37</v>
      </c>
      <c r="AF1214" t="s">
        <v>37</v>
      </c>
      <c r="AG1214" t="s">
        <v>9366</v>
      </c>
    </row>
    <row r="1215" spans="1:33" x14ac:dyDescent="0.3">
      <c r="A1215" t="s">
        <v>336</v>
      </c>
      <c r="B1215" t="s">
        <v>470</v>
      </c>
      <c r="C1215" t="s">
        <v>80</v>
      </c>
      <c r="D1215" t="s">
        <v>370</v>
      </c>
      <c r="E1215" t="s">
        <v>490</v>
      </c>
      <c r="F1215" t="s">
        <v>9371</v>
      </c>
      <c r="G1215" t="s">
        <v>96</v>
      </c>
      <c r="H1215" s="1">
        <v>44644</v>
      </c>
      <c r="I1215">
        <v>800</v>
      </c>
      <c r="J1215" t="s">
        <v>9372</v>
      </c>
      <c r="K1215" t="s">
        <v>978</v>
      </c>
      <c r="L1215" t="s">
        <v>9373</v>
      </c>
      <c r="M1215" t="s">
        <v>9374</v>
      </c>
      <c r="N1215" t="s">
        <v>116</v>
      </c>
      <c r="O1215">
        <v>19</v>
      </c>
      <c r="P1215" t="s">
        <v>73</v>
      </c>
      <c r="Q1215" t="s">
        <v>101</v>
      </c>
      <c r="R1215" t="s">
        <v>9375</v>
      </c>
      <c r="S1215" s="1">
        <v>45479</v>
      </c>
      <c r="T1215" t="s">
        <v>103</v>
      </c>
      <c r="U1215" t="s">
        <v>9376</v>
      </c>
      <c r="V1215" t="s">
        <v>9377</v>
      </c>
      <c r="W1215" t="s">
        <v>9378</v>
      </c>
      <c r="X1215">
        <v>2603</v>
      </c>
      <c r="Y1215">
        <v>7</v>
      </c>
      <c r="Z1215">
        <v>7288.4000000000015</v>
      </c>
      <c r="AA1215" t="s">
        <v>9374</v>
      </c>
      <c r="AB1215" t="s">
        <v>9374</v>
      </c>
      <c r="AC1215">
        <v>10</v>
      </c>
      <c r="AD1215" t="s">
        <v>87</v>
      </c>
      <c r="AF1215" t="s">
        <v>87</v>
      </c>
      <c r="AG1215" t="s">
        <v>9374</v>
      </c>
    </row>
    <row r="1216" spans="1:33" x14ac:dyDescent="0.3">
      <c r="A1216" t="s">
        <v>107</v>
      </c>
      <c r="B1216" t="s">
        <v>510</v>
      </c>
      <c r="C1216" t="s">
        <v>49</v>
      </c>
      <c r="D1216" t="s">
        <v>241</v>
      </c>
      <c r="E1216" t="s">
        <v>490</v>
      </c>
      <c r="F1216" t="s">
        <v>9379</v>
      </c>
      <c r="G1216" t="s">
        <v>96</v>
      </c>
      <c r="H1216" s="1">
        <v>44709</v>
      </c>
      <c r="I1216">
        <v>1400</v>
      </c>
      <c r="J1216" t="s">
        <v>9380</v>
      </c>
      <c r="K1216" t="s">
        <v>2083</v>
      </c>
      <c r="L1216" t="s">
        <v>9381</v>
      </c>
      <c r="M1216" t="s">
        <v>9382</v>
      </c>
      <c r="N1216" t="s">
        <v>57</v>
      </c>
      <c r="O1216">
        <v>17</v>
      </c>
      <c r="P1216" t="s">
        <v>73</v>
      </c>
      <c r="Q1216" t="s">
        <v>74</v>
      </c>
      <c r="R1216" t="s">
        <v>9383</v>
      </c>
      <c r="S1216" s="1">
        <v>45313</v>
      </c>
      <c r="T1216" t="s">
        <v>141</v>
      </c>
      <c r="U1216" t="s">
        <v>9384</v>
      </c>
      <c r="V1216" t="s">
        <v>9385</v>
      </c>
      <c r="W1216" t="s">
        <v>9386</v>
      </c>
      <c r="X1216">
        <v>1103</v>
      </c>
      <c r="Y1216">
        <v>7</v>
      </c>
      <c r="Z1216">
        <v>3088.4</v>
      </c>
      <c r="AA1216" t="s">
        <v>9382</v>
      </c>
      <c r="AB1216" t="s">
        <v>9382</v>
      </c>
      <c r="AC1216">
        <v>10</v>
      </c>
      <c r="AE1216" t="s">
        <v>37</v>
      </c>
      <c r="AF1216" t="s">
        <v>37</v>
      </c>
      <c r="AG1216" t="s">
        <v>9382</v>
      </c>
    </row>
    <row r="1217" spans="1:33" x14ac:dyDescent="0.3">
      <c r="A1217" t="s">
        <v>133</v>
      </c>
      <c r="B1217" t="s">
        <v>64</v>
      </c>
      <c r="C1217" t="s">
        <v>49</v>
      </c>
      <c r="D1217" t="s">
        <v>65</v>
      </c>
      <c r="E1217" t="s">
        <v>2486</v>
      </c>
      <c r="F1217" t="s">
        <v>9387</v>
      </c>
      <c r="G1217" t="s">
        <v>96</v>
      </c>
      <c r="H1217" s="1">
        <v>45015</v>
      </c>
      <c r="I1217">
        <v>800</v>
      </c>
      <c r="J1217" t="s">
        <v>9388</v>
      </c>
      <c r="K1217" t="s">
        <v>1796</v>
      </c>
      <c r="L1217" t="s">
        <v>9389</v>
      </c>
      <c r="M1217" t="s">
        <v>9390</v>
      </c>
      <c r="N1217" t="s">
        <v>72</v>
      </c>
      <c r="O1217">
        <v>3</v>
      </c>
      <c r="P1217" t="s">
        <v>73</v>
      </c>
      <c r="Q1217" t="s">
        <v>58</v>
      </c>
      <c r="R1217" t="s">
        <v>9391</v>
      </c>
      <c r="S1217" s="1">
        <v>45344</v>
      </c>
      <c r="T1217" t="s">
        <v>321</v>
      </c>
      <c r="U1217" t="s">
        <v>9392</v>
      </c>
      <c r="V1217" t="s">
        <v>9393</v>
      </c>
      <c r="W1217" t="s">
        <v>605</v>
      </c>
      <c r="X1217">
        <v>2027</v>
      </c>
      <c r="Y1217">
        <v>6</v>
      </c>
      <c r="Z1217">
        <v>4864.8</v>
      </c>
      <c r="AA1217" t="s">
        <v>9390</v>
      </c>
      <c r="AB1217" t="s">
        <v>9390</v>
      </c>
      <c r="AC1217">
        <v>10</v>
      </c>
      <c r="AE1217" t="s">
        <v>37</v>
      </c>
      <c r="AF1217" t="s">
        <v>37</v>
      </c>
      <c r="AG1217" t="s">
        <v>9390</v>
      </c>
    </row>
    <row r="1218" spans="1:33" x14ac:dyDescent="0.3">
      <c r="A1218" t="s">
        <v>27</v>
      </c>
      <c r="B1218" t="s">
        <v>325</v>
      </c>
      <c r="C1218" t="s">
        <v>49</v>
      </c>
      <c r="D1218" t="s">
        <v>65</v>
      </c>
      <c r="E1218" t="s">
        <v>850</v>
      </c>
      <c r="F1218" t="s">
        <v>9394</v>
      </c>
      <c r="G1218" t="s">
        <v>96</v>
      </c>
      <c r="H1218" s="1">
        <v>43918</v>
      </c>
      <c r="I1218">
        <v>950</v>
      </c>
      <c r="J1218" t="s">
        <v>9395</v>
      </c>
      <c r="K1218" t="s">
        <v>1153</v>
      </c>
      <c r="L1218" t="s">
        <v>9396</v>
      </c>
      <c r="M1218" t="s">
        <v>9397</v>
      </c>
      <c r="N1218" t="s">
        <v>57</v>
      </c>
      <c r="O1218">
        <v>14</v>
      </c>
      <c r="P1218" t="s">
        <v>73</v>
      </c>
      <c r="Q1218" t="s">
        <v>58</v>
      </c>
      <c r="R1218" t="s">
        <v>646</v>
      </c>
      <c r="S1218" s="1">
        <v>45416</v>
      </c>
      <c r="T1218" t="s">
        <v>129</v>
      </c>
      <c r="U1218" t="s">
        <v>9398</v>
      </c>
      <c r="V1218" t="s">
        <v>9399</v>
      </c>
      <c r="W1218" t="s">
        <v>2840</v>
      </c>
      <c r="X1218">
        <v>1428</v>
      </c>
      <c r="Y1218">
        <v>6</v>
      </c>
      <c r="Z1218">
        <v>3427.2000000000003</v>
      </c>
      <c r="AA1218" t="s">
        <v>9397</v>
      </c>
      <c r="AB1218" t="s">
        <v>9397</v>
      </c>
      <c r="AC1218">
        <v>10</v>
      </c>
      <c r="AD1218" t="s">
        <v>87</v>
      </c>
      <c r="AF1218" t="s">
        <v>87</v>
      </c>
      <c r="AG1218" t="s">
        <v>9397</v>
      </c>
    </row>
    <row r="1219" spans="1:33" x14ac:dyDescent="0.3">
      <c r="A1219" t="s">
        <v>181</v>
      </c>
      <c r="B1219" t="s">
        <v>145</v>
      </c>
      <c r="C1219" t="s">
        <v>80</v>
      </c>
      <c r="D1219" t="s">
        <v>81</v>
      </c>
      <c r="E1219" t="s">
        <v>804</v>
      </c>
      <c r="F1219" t="s">
        <v>9400</v>
      </c>
      <c r="G1219" t="s">
        <v>96</v>
      </c>
      <c r="H1219" s="1">
        <v>45220</v>
      </c>
      <c r="I1219">
        <v>1400</v>
      </c>
      <c r="J1219" t="s">
        <v>9401</v>
      </c>
      <c r="K1219" t="s">
        <v>599</v>
      </c>
      <c r="L1219" t="s">
        <v>9402</v>
      </c>
      <c r="M1219" t="s">
        <v>9403</v>
      </c>
      <c r="N1219" t="s">
        <v>116</v>
      </c>
      <c r="O1219">
        <v>9</v>
      </c>
      <c r="P1219" t="s">
        <v>73</v>
      </c>
      <c r="Q1219" t="s">
        <v>101</v>
      </c>
      <c r="R1219" t="s">
        <v>9404</v>
      </c>
      <c r="S1219" s="1">
        <v>45368</v>
      </c>
      <c r="T1219" t="s">
        <v>258</v>
      </c>
      <c r="U1219" t="s">
        <v>9405</v>
      </c>
      <c r="V1219" t="s">
        <v>9406</v>
      </c>
      <c r="W1219" t="s">
        <v>7471</v>
      </c>
      <c r="X1219">
        <v>2057</v>
      </c>
      <c r="Y1219">
        <v>8</v>
      </c>
      <c r="Z1219">
        <v>6582.4000000000015</v>
      </c>
      <c r="AA1219" t="s">
        <v>9403</v>
      </c>
      <c r="AB1219" t="s">
        <v>9403</v>
      </c>
      <c r="AC1219">
        <v>10</v>
      </c>
      <c r="AE1219" t="s">
        <v>37</v>
      </c>
      <c r="AF1219" t="s">
        <v>37</v>
      </c>
      <c r="AG1219" t="s">
        <v>9403</v>
      </c>
    </row>
    <row r="1220" spans="1:33" x14ac:dyDescent="0.3">
      <c r="A1220" t="s">
        <v>181</v>
      </c>
      <c r="B1220" t="s">
        <v>193</v>
      </c>
      <c r="C1220" t="s">
        <v>49</v>
      </c>
      <c r="D1220" t="s">
        <v>241</v>
      </c>
      <c r="E1220" t="s">
        <v>2215</v>
      </c>
      <c r="F1220" t="s">
        <v>9407</v>
      </c>
      <c r="G1220" t="s">
        <v>96</v>
      </c>
      <c r="H1220" s="1">
        <v>45180</v>
      </c>
      <c r="I1220">
        <v>1000</v>
      </c>
      <c r="J1220" t="s">
        <v>9408</v>
      </c>
      <c r="K1220" t="s">
        <v>524</v>
      </c>
      <c r="L1220" t="s">
        <v>9409</v>
      </c>
      <c r="M1220" t="s">
        <v>9410</v>
      </c>
      <c r="N1220" t="s">
        <v>57</v>
      </c>
      <c r="O1220">
        <v>10</v>
      </c>
      <c r="P1220" t="s">
        <v>40</v>
      </c>
      <c r="Q1220" t="s">
        <v>41</v>
      </c>
      <c r="R1220" t="s">
        <v>9411</v>
      </c>
      <c r="S1220" s="1">
        <v>45417</v>
      </c>
      <c r="T1220" t="s">
        <v>129</v>
      </c>
      <c r="U1220" t="s">
        <v>9412</v>
      </c>
      <c r="V1220" t="s">
        <v>9413</v>
      </c>
      <c r="W1220" t="s">
        <v>9414</v>
      </c>
      <c r="X1220">
        <v>865</v>
      </c>
      <c r="Y1220">
        <v>3</v>
      </c>
      <c r="Z1220">
        <v>1038</v>
      </c>
      <c r="AA1220" t="s">
        <v>9410</v>
      </c>
      <c r="AB1220" t="s">
        <v>9410</v>
      </c>
      <c r="AC1220">
        <v>10</v>
      </c>
      <c r="AE1220" t="s">
        <v>37</v>
      </c>
      <c r="AF1220" t="s">
        <v>37</v>
      </c>
      <c r="AG1220" t="s">
        <v>9410</v>
      </c>
    </row>
    <row r="1221" spans="1:33" x14ac:dyDescent="0.3">
      <c r="A1221" t="s">
        <v>107</v>
      </c>
      <c r="B1221" t="s">
        <v>369</v>
      </c>
      <c r="C1221" t="s">
        <v>49</v>
      </c>
      <c r="D1221" t="s">
        <v>65</v>
      </c>
      <c r="E1221" t="s">
        <v>31</v>
      </c>
      <c r="F1221" t="s">
        <v>9415</v>
      </c>
      <c r="G1221" t="s">
        <v>96</v>
      </c>
      <c r="H1221" s="1">
        <v>44319</v>
      </c>
      <c r="I1221">
        <v>1400</v>
      </c>
      <c r="J1221" t="s">
        <v>9416</v>
      </c>
      <c r="K1221" t="s">
        <v>85</v>
      </c>
      <c r="L1221" t="s">
        <v>9417</v>
      </c>
      <c r="M1221" t="s">
        <v>9418</v>
      </c>
      <c r="N1221" t="s">
        <v>72</v>
      </c>
      <c r="O1221">
        <v>12</v>
      </c>
      <c r="P1221" t="s">
        <v>40</v>
      </c>
      <c r="Q1221" t="s">
        <v>41</v>
      </c>
      <c r="R1221" t="s">
        <v>9419</v>
      </c>
      <c r="S1221" s="1">
        <v>45398</v>
      </c>
      <c r="T1221" t="s">
        <v>60</v>
      </c>
      <c r="U1221" t="s">
        <v>9420</v>
      </c>
      <c r="V1221" t="s">
        <v>9421</v>
      </c>
      <c r="W1221" t="s">
        <v>945</v>
      </c>
      <c r="X1221">
        <v>761</v>
      </c>
      <c r="Y1221">
        <v>8</v>
      </c>
      <c r="Z1221">
        <v>2435.2000000000003</v>
      </c>
      <c r="AA1221" t="s">
        <v>9418</v>
      </c>
      <c r="AB1221" t="s">
        <v>9418</v>
      </c>
      <c r="AC1221">
        <v>10</v>
      </c>
      <c r="AE1221" t="s">
        <v>37</v>
      </c>
      <c r="AF1221" t="s">
        <v>37</v>
      </c>
      <c r="AG1221" t="s">
        <v>9418</v>
      </c>
    </row>
    <row r="1222" spans="1:33" x14ac:dyDescent="0.3">
      <c r="A1222" t="s">
        <v>133</v>
      </c>
      <c r="B1222" t="s">
        <v>229</v>
      </c>
      <c r="C1222" t="s">
        <v>49</v>
      </c>
      <c r="D1222" t="s">
        <v>677</v>
      </c>
      <c r="E1222" t="s">
        <v>740</v>
      </c>
      <c r="F1222" t="s">
        <v>9422</v>
      </c>
      <c r="G1222" t="s">
        <v>33</v>
      </c>
      <c r="H1222" s="1">
        <v>45532</v>
      </c>
      <c r="I1222">
        <v>1400</v>
      </c>
      <c r="J1222" t="s">
        <v>9423</v>
      </c>
      <c r="K1222" t="s">
        <v>706</v>
      </c>
      <c r="L1222" t="s">
        <v>9424</v>
      </c>
      <c r="M1222" t="s">
        <v>9425</v>
      </c>
      <c r="N1222" t="s">
        <v>39</v>
      </c>
      <c r="O1222">
        <v>18</v>
      </c>
      <c r="P1222" t="s">
        <v>73</v>
      </c>
      <c r="Q1222" t="s">
        <v>41</v>
      </c>
      <c r="R1222" t="s">
        <v>9426</v>
      </c>
      <c r="S1222" s="1">
        <v>45625</v>
      </c>
      <c r="T1222" t="s">
        <v>165</v>
      </c>
      <c r="U1222" t="s">
        <v>9427</v>
      </c>
      <c r="V1222" t="s">
        <v>9428</v>
      </c>
      <c r="W1222" t="s">
        <v>217</v>
      </c>
      <c r="X1222">
        <v>2681</v>
      </c>
      <c r="Y1222">
        <v>5</v>
      </c>
      <c r="Z1222">
        <v>5362</v>
      </c>
      <c r="AA1222" t="s">
        <v>9425</v>
      </c>
      <c r="AB1222" t="s">
        <v>9425</v>
      </c>
      <c r="AC1222">
        <v>10</v>
      </c>
      <c r="AE1222" t="s">
        <v>37</v>
      </c>
      <c r="AF1222" t="s">
        <v>37</v>
      </c>
      <c r="AG1222" t="s">
        <v>9425</v>
      </c>
    </row>
    <row r="1223" spans="1:33" x14ac:dyDescent="0.3">
      <c r="A1223" t="s">
        <v>133</v>
      </c>
      <c r="B1223" t="s">
        <v>262</v>
      </c>
      <c r="C1223" t="s">
        <v>80</v>
      </c>
      <c r="D1223" t="s">
        <v>146</v>
      </c>
      <c r="E1223" t="s">
        <v>304</v>
      </c>
      <c r="F1223" t="s">
        <v>9429</v>
      </c>
      <c r="G1223" t="s">
        <v>33</v>
      </c>
      <c r="H1223" s="1">
        <v>44154</v>
      </c>
      <c r="I1223">
        <v>1300</v>
      </c>
      <c r="J1223" t="s">
        <v>9430</v>
      </c>
      <c r="K1223" t="s">
        <v>173</v>
      </c>
      <c r="L1223" t="s">
        <v>9431</v>
      </c>
      <c r="M1223" t="s">
        <v>9432</v>
      </c>
      <c r="N1223" t="s">
        <v>39</v>
      </c>
      <c r="O1223">
        <v>20</v>
      </c>
      <c r="P1223" t="s">
        <v>73</v>
      </c>
      <c r="Q1223" t="s">
        <v>58</v>
      </c>
      <c r="R1223" t="s">
        <v>9433</v>
      </c>
      <c r="S1223" s="1">
        <v>45620</v>
      </c>
      <c r="T1223" t="s">
        <v>165</v>
      </c>
      <c r="U1223" t="s">
        <v>9434</v>
      </c>
      <c r="V1223" t="s">
        <v>9435</v>
      </c>
      <c r="W1223" t="s">
        <v>3317</v>
      </c>
      <c r="X1223">
        <v>2259</v>
      </c>
      <c r="Y1223">
        <v>2</v>
      </c>
      <c r="Z1223">
        <v>1807.2</v>
      </c>
      <c r="AA1223" t="s">
        <v>9432</v>
      </c>
      <c r="AB1223" t="s">
        <v>9432</v>
      </c>
      <c r="AC1223">
        <v>11</v>
      </c>
      <c r="AE1223" t="s">
        <v>37</v>
      </c>
      <c r="AF1223" t="s">
        <v>37</v>
      </c>
      <c r="AG1223" t="s">
        <v>9432</v>
      </c>
    </row>
    <row r="1224" spans="1:33" x14ac:dyDescent="0.3">
      <c r="A1224" t="s">
        <v>121</v>
      </c>
      <c r="B1224" t="s">
        <v>390</v>
      </c>
      <c r="C1224" t="s">
        <v>29</v>
      </c>
      <c r="D1224" t="s">
        <v>30</v>
      </c>
      <c r="E1224" t="s">
        <v>1014</v>
      </c>
      <c r="F1224" t="s">
        <v>9436</v>
      </c>
      <c r="G1224" t="s">
        <v>33</v>
      </c>
      <c r="H1224" s="1">
        <v>45416</v>
      </c>
      <c r="I1224">
        <v>1400</v>
      </c>
      <c r="J1224" t="s">
        <v>9437</v>
      </c>
      <c r="K1224" t="s">
        <v>960</v>
      </c>
      <c r="L1224" t="s">
        <v>9438</v>
      </c>
      <c r="M1224" t="s">
        <v>9439</v>
      </c>
      <c r="N1224" t="s">
        <v>116</v>
      </c>
      <c r="O1224">
        <v>4</v>
      </c>
      <c r="P1224" t="s">
        <v>73</v>
      </c>
      <c r="Q1224" t="s">
        <v>58</v>
      </c>
      <c r="R1224" t="s">
        <v>9440</v>
      </c>
      <c r="S1224" s="1">
        <v>45367</v>
      </c>
      <c r="T1224" t="s">
        <v>258</v>
      </c>
      <c r="U1224" t="s">
        <v>9441</v>
      </c>
      <c r="V1224" t="s">
        <v>9442</v>
      </c>
      <c r="W1224" t="s">
        <v>3788</v>
      </c>
      <c r="X1224">
        <v>1067</v>
      </c>
      <c r="Y1224">
        <v>5</v>
      </c>
      <c r="Z1224">
        <v>2134</v>
      </c>
      <c r="AA1224" t="s">
        <v>9439</v>
      </c>
      <c r="AB1224" t="s">
        <v>9439</v>
      </c>
      <c r="AC1224">
        <v>10</v>
      </c>
      <c r="AE1224" t="s">
        <v>37</v>
      </c>
      <c r="AF1224" t="s">
        <v>37</v>
      </c>
      <c r="AG1224" t="s">
        <v>9439</v>
      </c>
    </row>
    <row r="1225" spans="1:33" x14ac:dyDescent="0.3">
      <c r="A1225" t="s">
        <v>121</v>
      </c>
      <c r="B1225" t="s">
        <v>347</v>
      </c>
      <c r="C1225" t="s">
        <v>80</v>
      </c>
      <c r="D1225" t="s">
        <v>677</v>
      </c>
      <c r="E1225" t="s">
        <v>207</v>
      </c>
      <c r="F1225" t="s">
        <v>9443</v>
      </c>
      <c r="G1225" t="s">
        <v>33</v>
      </c>
      <c r="H1225" s="1">
        <v>45243</v>
      </c>
      <c r="I1225">
        <v>1200</v>
      </c>
      <c r="J1225" t="s">
        <v>6510</v>
      </c>
      <c r="K1225" t="s">
        <v>276</v>
      </c>
      <c r="L1225" t="s">
        <v>9444</v>
      </c>
      <c r="M1225" t="s">
        <v>9445</v>
      </c>
      <c r="N1225" t="s">
        <v>116</v>
      </c>
      <c r="O1225">
        <v>3</v>
      </c>
      <c r="P1225" t="s">
        <v>40</v>
      </c>
      <c r="Q1225" t="s">
        <v>74</v>
      </c>
      <c r="R1225" t="s">
        <v>9446</v>
      </c>
      <c r="S1225" s="1">
        <v>45366</v>
      </c>
      <c r="T1225" t="s">
        <v>258</v>
      </c>
      <c r="U1225" t="s">
        <v>9447</v>
      </c>
      <c r="V1225" t="s">
        <v>9448</v>
      </c>
      <c r="W1225" t="s">
        <v>9378</v>
      </c>
      <c r="X1225">
        <v>2702</v>
      </c>
      <c r="Y1225">
        <v>4</v>
      </c>
      <c r="Z1225">
        <v>4323.2</v>
      </c>
      <c r="AA1225" t="s">
        <v>9445</v>
      </c>
      <c r="AB1225" t="s">
        <v>9445</v>
      </c>
      <c r="AC1225">
        <v>10</v>
      </c>
      <c r="AD1225" t="s">
        <v>87</v>
      </c>
      <c r="AF1225" t="s">
        <v>87</v>
      </c>
      <c r="AG1225" t="s">
        <v>9445</v>
      </c>
    </row>
    <row r="1226" spans="1:33" x14ac:dyDescent="0.3">
      <c r="A1226" t="s">
        <v>133</v>
      </c>
      <c r="B1226" t="s">
        <v>390</v>
      </c>
      <c r="C1226" t="s">
        <v>80</v>
      </c>
      <c r="D1226" t="s">
        <v>109</v>
      </c>
      <c r="E1226" t="s">
        <v>1917</v>
      </c>
      <c r="F1226" t="s">
        <v>9449</v>
      </c>
      <c r="G1226" t="s">
        <v>33</v>
      </c>
      <c r="H1226" s="1">
        <v>44487</v>
      </c>
      <c r="I1226">
        <v>1400</v>
      </c>
      <c r="J1226" t="s">
        <v>9450</v>
      </c>
      <c r="K1226" t="s">
        <v>1086</v>
      </c>
      <c r="L1226" t="s">
        <v>9451</v>
      </c>
      <c r="M1226" t="s">
        <v>9452</v>
      </c>
      <c r="N1226" t="s">
        <v>57</v>
      </c>
      <c r="O1226">
        <v>16</v>
      </c>
      <c r="P1226" t="s">
        <v>73</v>
      </c>
      <c r="Q1226" t="s">
        <v>74</v>
      </c>
      <c r="R1226" t="s">
        <v>9453</v>
      </c>
      <c r="S1226" s="1">
        <v>45338</v>
      </c>
      <c r="T1226" t="s">
        <v>321</v>
      </c>
      <c r="U1226" t="s">
        <v>9454</v>
      </c>
      <c r="V1226" t="s">
        <v>9455</v>
      </c>
      <c r="W1226" t="s">
        <v>2309</v>
      </c>
      <c r="X1226">
        <v>1839</v>
      </c>
      <c r="Y1226">
        <v>3</v>
      </c>
      <c r="Z1226">
        <v>2206.8000000000002</v>
      </c>
      <c r="AA1226" t="s">
        <v>9452</v>
      </c>
      <c r="AB1226" t="s">
        <v>9452</v>
      </c>
      <c r="AC1226">
        <v>10</v>
      </c>
      <c r="AD1226" t="s">
        <v>87</v>
      </c>
      <c r="AF1226" t="s">
        <v>87</v>
      </c>
      <c r="AG1226" t="s">
        <v>9452</v>
      </c>
    </row>
    <row r="1227" spans="1:33" x14ac:dyDescent="0.3">
      <c r="A1227" t="s">
        <v>133</v>
      </c>
      <c r="B1227" t="s">
        <v>1118</v>
      </c>
      <c r="C1227" t="s">
        <v>80</v>
      </c>
      <c r="D1227" t="s">
        <v>65</v>
      </c>
      <c r="E1227" t="s">
        <v>501</v>
      </c>
      <c r="F1227" t="s">
        <v>7383</v>
      </c>
      <c r="G1227" t="s">
        <v>33</v>
      </c>
      <c r="H1227" s="1">
        <v>45432</v>
      </c>
      <c r="I1227">
        <v>1400</v>
      </c>
      <c r="J1227" t="s">
        <v>8538</v>
      </c>
      <c r="K1227" t="s">
        <v>1686</v>
      </c>
      <c r="L1227" t="s">
        <v>9456</v>
      </c>
      <c r="M1227" t="s">
        <v>9457</v>
      </c>
      <c r="N1227" t="s">
        <v>57</v>
      </c>
      <c r="O1227">
        <v>14</v>
      </c>
      <c r="P1227" t="s">
        <v>40</v>
      </c>
      <c r="Q1227" t="s">
        <v>41</v>
      </c>
      <c r="R1227" t="s">
        <v>9458</v>
      </c>
      <c r="S1227" s="1">
        <v>45558</v>
      </c>
      <c r="T1227" t="s">
        <v>214</v>
      </c>
      <c r="U1227" t="s">
        <v>9459</v>
      </c>
      <c r="V1227" t="s">
        <v>9460</v>
      </c>
      <c r="W1227" t="s">
        <v>2245</v>
      </c>
      <c r="X1227">
        <v>1256</v>
      </c>
      <c r="Y1227">
        <v>2</v>
      </c>
      <c r="Z1227">
        <v>1004.8000000000001</v>
      </c>
      <c r="AA1227" t="s">
        <v>9457</v>
      </c>
      <c r="AB1227" t="s">
        <v>9457</v>
      </c>
      <c r="AC1227">
        <v>10</v>
      </c>
      <c r="AE1227" t="s">
        <v>37</v>
      </c>
      <c r="AF1227" t="s">
        <v>37</v>
      </c>
      <c r="AG1227" t="s">
        <v>9457</v>
      </c>
    </row>
    <row r="1228" spans="1:33" x14ac:dyDescent="0.3">
      <c r="A1228" t="s">
        <v>107</v>
      </c>
      <c r="B1228" t="s">
        <v>108</v>
      </c>
      <c r="C1228" t="s">
        <v>80</v>
      </c>
      <c r="D1228" t="s">
        <v>146</v>
      </c>
      <c r="E1228" t="s">
        <v>134</v>
      </c>
      <c r="F1228" t="s">
        <v>9461</v>
      </c>
      <c r="G1228" t="s">
        <v>33</v>
      </c>
      <c r="H1228" s="1">
        <v>45266</v>
      </c>
      <c r="I1228">
        <v>950</v>
      </c>
      <c r="J1228" t="s">
        <v>9462</v>
      </c>
      <c r="K1228" t="s">
        <v>125</v>
      </c>
      <c r="L1228" t="s">
        <v>9463</v>
      </c>
      <c r="M1228" t="s">
        <v>9464</v>
      </c>
      <c r="N1228" t="s">
        <v>39</v>
      </c>
      <c r="O1228">
        <v>8</v>
      </c>
      <c r="P1228" t="s">
        <v>40</v>
      </c>
      <c r="Q1228" t="s">
        <v>74</v>
      </c>
      <c r="R1228" t="s">
        <v>9465</v>
      </c>
      <c r="S1228" s="1">
        <v>45299</v>
      </c>
      <c r="T1228" t="s">
        <v>141</v>
      </c>
      <c r="U1228" t="s">
        <v>9466</v>
      </c>
      <c r="V1228" t="s">
        <v>9467</v>
      </c>
      <c r="W1228" t="s">
        <v>1465</v>
      </c>
      <c r="X1228">
        <v>1200</v>
      </c>
      <c r="Y1228">
        <v>2</v>
      </c>
      <c r="Z1228">
        <v>960</v>
      </c>
      <c r="AA1228" t="s">
        <v>9464</v>
      </c>
      <c r="AB1228" t="s">
        <v>9464</v>
      </c>
      <c r="AC1228">
        <v>10</v>
      </c>
      <c r="AD1228" t="s">
        <v>87</v>
      </c>
      <c r="AF1228" t="s">
        <v>87</v>
      </c>
      <c r="AG1228" t="s">
        <v>9464</v>
      </c>
    </row>
    <row r="1229" spans="1:33" x14ac:dyDescent="0.3">
      <c r="A1229" t="s">
        <v>121</v>
      </c>
      <c r="B1229" t="s">
        <v>28</v>
      </c>
      <c r="C1229" t="s">
        <v>80</v>
      </c>
      <c r="D1229" t="s">
        <v>219</v>
      </c>
      <c r="E1229" t="s">
        <v>371</v>
      </c>
      <c r="F1229" t="s">
        <v>9468</v>
      </c>
      <c r="G1229" t="s">
        <v>33</v>
      </c>
      <c r="H1229" s="1">
        <v>45458</v>
      </c>
      <c r="I1229">
        <v>1000</v>
      </c>
      <c r="J1229" t="s">
        <v>9469</v>
      </c>
      <c r="K1229" t="s">
        <v>2433</v>
      </c>
      <c r="L1229" t="s">
        <v>9470</v>
      </c>
      <c r="M1229" t="s">
        <v>9471</v>
      </c>
      <c r="N1229" t="s">
        <v>116</v>
      </c>
      <c r="O1229">
        <v>7</v>
      </c>
      <c r="P1229" t="s">
        <v>73</v>
      </c>
      <c r="Q1229" t="s">
        <v>101</v>
      </c>
      <c r="R1229" t="s">
        <v>9472</v>
      </c>
      <c r="S1229" s="1">
        <v>45442</v>
      </c>
      <c r="T1229" t="s">
        <v>129</v>
      </c>
      <c r="U1229" t="s">
        <v>9473</v>
      </c>
      <c r="V1229" t="s">
        <v>9474</v>
      </c>
      <c r="W1229" t="s">
        <v>9117</v>
      </c>
      <c r="X1229">
        <v>2960</v>
      </c>
      <c r="Y1229">
        <v>6</v>
      </c>
      <c r="Z1229">
        <v>7104</v>
      </c>
      <c r="AA1229" t="s">
        <v>9471</v>
      </c>
      <c r="AB1229" t="s">
        <v>9471</v>
      </c>
      <c r="AC1229">
        <v>11</v>
      </c>
      <c r="AE1229" t="s">
        <v>37</v>
      </c>
      <c r="AF1229" t="s">
        <v>37</v>
      </c>
      <c r="AG1229" t="s">
        <v>9471</v>
      </c>
    </row>
    <row r="1230" spans="1:33" x14ac:dyDescent="0.3">
      <c r="A1230" t="s">
        <v>93</v>
      </c>
      <c r="B1230" t="s">
        <v>813</v>
      </c>
      <c r="C1230" t="s">
        <v>49</v>
      </c>
      <c r="D1230" t="s">
        <v>206</v>
      </c>
      <c r="E1230" t="s">
        <v>1683</v>
      </c>
      <c r="F1230" t="s">
        <v>9475</v>
      </c>
      <c r="G1230" t="s">
        <v>96</v>
      </c>
      <c r="H1230" s="1">
        <v>44799</v>
      </c>
      <c r="I1230">
        <v>1100</v>
      </c>
      <c r="J1230" t="s">
        <v>9476</v>
      </c>
      <c r="K1230" t="s">
        <v>276</v>
      </c>
      <c r="L1230" t="s">
        <v>9477</v>
      </c>
      <c r="M1230" t="s">
        <v>9478</v>
      </c>
      <c r="N1230" t="s">
        <v>39</v>
      </c>
      <c r="O1230">
        <v>11</v>
      </c>
      <c r="P1230" t="s">
        <v>73</v>
      </c>
      <c r="Q1230" t="s">
        <v>101</v>
      </c>
      <c r="R1230" t="s">
        <v>9479</v>
      </c>
      <c r="S1230" s="1">
        <v>45471</v>
      </c>
      <c r="T1230" t="s">
        <v>43</v>
      </c>
      <c r="U1230" t="s">
        <v>9480</v>
      </c>
      <c r="V1230" t="s">
        <v>9481</v>
      </c>
      <c r="W1230" t="s">
        <v>3728</v>
      </c>
      <c r="X1230">
        <v>1088</v>
      </c>
      <c r="Y1230">
        <v>4</v>
      </c>
      <c r="Z1230">
        <v>1740.8000000000002</v>
      </c>
      <c r="AA1230" t="s">
        <v>9478</v>
      </c>
      <c r="AB1230" t="s">
        <v>9478</v>
      </c>
      <c r="AC1230">
        <v>10</v>
      </c>
      <c r="AD1230" t="s">
        <v>87</v>
      </c>
      <c r="AF1230" t="s">
        <v>87</v>
      </c>
      <c r="AG1230" t="s">
        <v>9478</v>
      </c>
    </row>
    <row r="1231" spans="1:33" x14ac:dyDescent="0.3">
      <c r="A1231" t="s">
        <v>133</v>
      </c>
      <c r="B1231" t="s">
        <v>157</v>
      </c>
      <c r="C1231" t="s">
        <v>80</v>
      </c>
      <c r="D1231" t="s">
        <v>109</v>
      </c>
      <c r="E1231" t="s">
        <v>371</v>
      </c>
      <c r="F1231" t="s">
        <v>9482</v>
      </c>
      <c r="G1231" t="s">
        <v>96</v>
      </c>
      <c r="H1231" s="1">
        <v>44677</v>
      </c>
      <c r="I1231">
        <v>1000</v>
      </c>
      <c r="J1231" t="s">
        <v>9483</v>
      </c>
      <c r="K1231" t="s">
        <v>394</v>
      </c>
      <c r="L1231" t="s">
        <v>9484</v>
      </c>
      <c r="M1231" t="s">
        <v>9485</v>
      </c>
      <c r="N1231" t="s">
        <v>57</v>
      </c>
      <c r="O1231">
        <v>4</v>
      </c>
      <c r="P1231" t="s">
        <v>40</v>
      </c>
      <c r="Q1231" t="s">
        <v>101</v>
      </c>
      <c r="R1231" t="s">
        <v>9486</v>
      </c>
      <c r="S1231" s="1">
        <v>45402</v>
      </c>
      <c r="T1231" t="s">
        <v>60</v>
      </c>
      <c r="U1231" t="s">
        <v>9487</v>
      </c>
      <c r="V1231" t="s">
        <v>9488</v>
      </c>
      <c r="W1231" t="s">
        <v>577</v>
      </c>
      <c r="X1231">
        <v>2408</v>
      </c>
      <c r="Y1231">
        <v>6</v>
      </c>
      <c r="Z1231">
        <v>5779.2000000000007</v>
      </c>
      <c r="AA1231" t="s">
        <v>9485</v>
      </c>
      <c r="AB1231" t="s">
        <v>9485</v>
      </c>
      <c r="AC1231">
        <v>10</v>
      </c>
      <c r="AE1231" t="s">
        <v>37</v>
      </c>
      <c r="AF1231" t="s">
        <v>37</v>
      </c>
      <c r="AG1231" t="s">
        <v>9485</v>
      </c>
    </row>
    <row r="1232" spans="1:33" x14ac:dyDescent="0.3">
      <c r="A1232" t="s">
        <v>47</v>
      </c>
      <c r="B1232" t="s">
        <v>650</v>
      </c>
      <c r="C1232" t="s">
        <v>49</v>
      </c>
      <c r="D1232" t="s">
        <v>30</v>
      </c>
      <c r="E1232" t="s">
        <v>242</v>
      </c>
      <c r="F1232" t="s">
        <v>9489</v>
      </c>
      <c r="G1232" t="s">
        <v>33</v>
      </c>
      <c r="H1232" s="1">
        <v>45359</v>
      </c>
      <c r="I1232">
        <v>1300</v>
      </c>
      <c r="J1232" t="s">
        <v>9490</v>
      </c>
      <c r="K1232" t="s">
        <v>1086</v>
      </c>
      <c r="L1232" t="s">
        <v>9491</v>
      </c>
      <c r="M1232" t="s">
        <v>9492</v>
      </c>
      <c r="N1232" t="s">
        <v>72</v>
      </c>
      <c r="O1232">
        <v>17</v>
      </c>
      <c r="P1232" t="s">
        <v>73</v>
      </c>
      <c r="Q1232" t="s">
        <v>101</v>
      </c>
      <c r="R1232" t="s">
        <v>9493</v>
      </c>
      <c r="S1232" s="1">
        <v>45531</v>
      </c>
      <c r="T1232" t="s">
        <v>201</v>
      </c>
      <c r="U1232" t="s">
        <v>9494</v>
      </c>
      <c r="V1232" t="s">
        <v>9495</v>
      </c>
      <c r="W1232" t="s">
        <v>6629</v>
      </c>
      <c r="X1232">
        <v>519</v>
      </c>
      <c r="Y1232">
        <v>3</v>
      </c>
      <c r="Z1232">
        <v>622.80000000000007</v>
      </c>
      <c r="AA1232" t="s">
        <v>9492</v>
      </c>
      <c r="AB1232" t="s">
        <v>9492</v>
      </c>
      <c r="AC1232">
        <v>10</v>
      </c>
      <c r="AE1232" t="s">
        <v>37</v>
      </c>
      <c r="AF1232" t="s">
        <v>37</v>
      </c>
      <c r="AG1232" t="s">
        <v>9492</v>
      </c>
    </row>
    <row r="1233" spans="1:33" x14ac:dyDescent="0.3">
      <c r="A1233" t="s">
        <v>107</v>
      </c>
      <c r="B1233" t="s">
        <v>28</v>
      </c>
      <c r="C1233" t="s">
        <v>80</v>
      </c>
      <c r="D1233" t="s">
        <v>50</v>
      </c>
      <c r="E1233" t="s">
        <v>641</v>
      </c>
      <c r="F1233" t="s">
        <v>9496</v>
      </c>
      <c r="G1233" t="s">
        <v>33</v>
      </c>
      <c r="H1233" s="1">
        <v>44359</v>
      </c>
      <c r="I1233">
        <v>1100</v>
      </c>
      <c r="J1233" t="s">
        <v>9497</v>
      </c>
      <c r="K1233" t="s">
        <v>350</v>
      </c>
      <c r="L1233" t="s">
        <v>9498</v>
      </c>
      <c r="M1233" t="s">
        <v>9499</v>
      </c>
      <c r="N1233" t="s">
        <v>39</v>
      </c>
      <c r="O1233">
        <v>5</v>
      </c>
      <c r="P1233" t="s">
        <v>40</v>
      </c>
      <c r="Q1233" t="s">
        <v>58</v>
      </c>
      <c r="R1233" t="s">
        <v>9500</v>
      </c>
      <c r="S1233" s="1">
        <v>45347</v>
      </c>
      <c r="T1233" t="s">
        <v>321</v>
      </c>
      <c r="U1233" t="s">
        <v>9501</v>
      </c>
      <c r="V1233" t="s">
        <v>9502</v>
      </c>
      <c r="W1233" t="s">
        <v>9503</v>
      </c>
      <c r="X1233">
        <v>826</v>
      </c>
      <c r="Y1233">
        <v>2</v>
      </c>
      <c r="Z1233">
        <v>660.80000000000007</v>
      </c>
      <c r="AA1233" t="s">
        <v>9499</v>
      </c>
      <c r="AB1233" t="s">
        <v>9499</v>
      </c>
      <c r="AC1233">
        <v>10</v>
      </c>
      <c r="AE1233" t="s">
        <v>37</v>
      </c>
      <c r="AF1233" t="s">
        <v>37</v>
      </c>
      <c r="AG1233" t="s">
        <v>9499</v>
      </c>
    </row>
    <row r="1234" spans="1:33" x14ac:dyDescent="0.3">
      <c r="A1234" t="s">
        <v>93</v>
      </c>
      <c r="B1234" t="s">
        <v>985</v>
      </c>
      <c r="C1234" t="s">
        <v>49</v>
      </c>
      <c r="D1234" t="s">
        <v>146</v>
      </c>
      <c r="E1234" t="s">
        <v>431</v>
      </c>
      <c r="F1234" t="s">
        <v>9504</v>
      </c>
      <c r="G1234" t="s">
        <v>33</v>
      </c>
      <c r="H1234" s="1">
        <v>44066</v>
      </c>
      <c r="I1234">
        <v>1000</v>
      </c>
      <c r="J1234" t="s">
        <v>9505</v>
      </c>
      <c r="K1234" t="s">
        <v>1686</v>
      </c>
      <c r="L1234" t="s">
        <v>9506</v>
      </c>
      <c r="M1234" t="s">
        <v>9507</v>
      </c>
      <c r="N1234" t="s">
        <v>39</v>
      </c>
      <c r="O1234">
        <v>17</v>
      </c>
      <c r="P1234" t="s">
        <v>40</v>
      </c>
      <c r="Q1234" t="s">
        <v>58</v>
      </c>
      <c r="R1234" t="s">
        <v>9508</v>
      </c>
      <c r="S1234" s="1">
        <v>45541</v>
      </c>
      <c r="T1234" t="s">
        <v>214</v>
      </c>
      <c r="U1234" t="s">
        <v>9509</v>
      </c>
      <c r="V1234" t="s">
        <v>9510</v>
      </c>
      <c r="W1234" t="s">
        <v>3394</v>
      </c>
      <c r="X1234">
        <v>2075</v>
      </c>
      <c r="Y1234">
        <v>3</v>
      </c>
      <c r="Z1234">
        <v>2490</v>
      </c>
      <c r="AA1234" t="s">
        <v>9507</v>
      </c>
      <c r="AB1234" t="s">
        <v>9507</v>
      </c>
      <c r="AC1234">
        <v>10</v>
      </c>
      <c r="AD1234" t="s">
        <v>87</v>
      </c>
      <c r="AF1234" t="s">
        <v>87</v>
      </c>
      <c r="AG1234" t="s">
        <v>9507</v>
      </c>
    </row>
    <row r="1235" spans="1:33" x14ac:dyDescent="0.3">
      <c r="A1235" t="s">
        <v>121</v>
      </c>
      <c r="B1235" t="s">
        <v>205</v>
      </c>
      <c r="C1235" t="s">
        <v>80</v>
      </c>
      <c r="D1235" t="s">
        <v>219</v>
      </c>
      <c r="E1235" t="s">
        <v>1608</v>
      </c>
      <c r="F1235" t="s">
        <v>9511</v>
      </c>
      <c r="G1235" t="s">
        <v>33</v>
      </c>
      <c r="H1235" s="1">
        <v>44497</v>
      </c>
      <c r="I1235">
        <v>1200</v>
      </c>
      <c r="J1235" t="s">
        <v>9512</v>
      </c>
      <c r="K1235" t="s">
        <v>1319</v>
      </c>
      <c r="L1235" t="s">
        <v>9513</v>
      </c>
      <c r="M1235" t="s">
        <v>9514</v>
      </c>
      <c r="N1235" t="s">
        <v>39</v>
      </c>
      <c r="O1235">
        <v>17</v>
      </c>
      <c r="P1235" t="s">
        <v>73</v>
      </c>
      <c r="Q1235" t="s">
        <v>74</v>
      </c>
      <c r="R1235" t="s">
        <v>9515</v>
      </c>
      <c r="S1235" s="1">
        <v>45550</v>
      </c>
      <c r="T1235" t="s">
        <v>214</v>
      </c>
      <c r="U1235" t="s">
        <v>9516</v>
      </c>
      <c r="V1235" t="s">
        <v>9517</v>
      </c>
      <c r="W1235" t="s">
        <v>6613</v>
      </c>
      <c r="X1235">
        <v>1116</v>
      </c>
      <c r="Y1235">
        <v>2</v>
      </c>
      <c r="Z1235">
        <v>892.80000000000007</v>
      </c>
      <c r="AA1235" t="s">
        <v>9514</v>
      </c>
      <c r="AB1235" t="s">
        <v>9514</v>
      </c>
      <c r="AC1235">
        <v>10</v>
      </c>
      <c r="AE1235" t="s">
        <v>37</v>
      </c>
      <c r="AF1235" t="s">
        <v>37</v>
      </c>
      <c r="AG1235" t="s">
        <v>9514</v>
      </c>
    </row>
    <row r="1236" spans="1:33" x14ac:dyDescent="0.3">
      <c r="A1236" t="s">
        <v>93</v>
      </c>
      <c r="B1236" t="s">
        <v>182</v>
      </c>
      <c r="C1236" t="s">
        <v>80</v>
      </c>
      <c r="D1236" t="s">
        <v>109</v>
      </c>
      <c r="E1236" t="s">
        <v>304</v>
      </c>
      <c r="F1236" t="s">
        <v>9518</v>
      </c>
      <c r="G1236" t="s">
        <v>96</v>
      </c>
      <c r="H1236" s="1">
        <v>44385</v>
      </c>
      <c r="I1236">
        <v>1400</v>
      </c>
      <c r="J1236" t="s">
        <v>9519</v>
      </c>
      <c r="K1236" t="s">
        <v>796</v>
      </c>
      <c r="L1236" t="s">
        <v>9520</v>
      </c>
      <c r="M1236" t="s">
        <v>9521</v>
      </c>
      <c r="N1236" t="s">
        <v>72</v>
      </c>
      <c r="O1236">
        <v>8</v>
      </c>
      <c r="P1236" t="s">
        <v>40</v>
      </c>
      <c r="Q1236" t="s">
        <v>58</v>
      </c>
      <c r="R1236" t="s">
        <v>9522</v>
      </c>
      <c r="S1236" s="1">
        <v>45547</v>
      </c>
      <c r="T1236" t="s">
        <v>214</v>
      </c>
      <c r="U1236" t="s">
        <v>9523</v>
      </c>
      <c r="V1236" t="s">
        <v>9524</v>
      </c>
      <c r="W1236" t="s">
        <v>3231</v>
      </c>
      <c r="X1236">
        <v>2315</v>
      </c>
      <c r="Y1236">
        <v>8</v>
      </c>
      <c r="Z1236">
        <v>7408</v>
      </c>
      <c r="AA1236" t="s">
        <v>9521</v>
      </c>
      <c r="AB1236" t="s">
        <v>9521</v>
      </c>
      <c r="AC1236">
        <v>10</v>
      </c>
      <c r="AD1236" t="s">
        <v>87</v>
      </c>
      <c r="AF1236" t="s">
        <v>87</v>
      </c>
      <c r="AG1236" t="s">
        <v>9521</v>
      </c>
    </row>
    <row r="1237" spans="1:33" x14ac:dyDescent="0.3">
      <c r="A1237" t="s">
        <v>107</v>
      </c>
      <c r="B1237" t="s">
        <v>500</v>
      </c>
      <c r="C1237" t="s">
        <v>29</v>
      </c>
      <c r="D1237" t="s">
        <v>677</v>
      </c>
      <c r="E1237" t="s">
        <v>559</v>
      </c>
      <c r="F1237" t="s">
        <v>9525</v>
      </c>
      <c r="G1237" t="s">
        <v>33</v>
      </c>
      <c r="H1237" s="1">
        <v>44801</v>
      </c>
      <c r="I1237">
        <v>800</v>
      </c>
      <c r="J1237" t="s">
        <v>9526</v>
      </c>
      <c r="K1237" t="s">
        <v>350</v>
      </c>
      <c r="L1237" t="s">
        <v>9527</v>
      </c>
      <c r="M1237" t="s">
        <v>9528</v>
      </c>
      <c r="N1237" t="s">
        <v>72</v>
      </c>
      <c r="O1237">
        <v>16</v>
      </c>
      <c r="P1237" t="s">
        <v>73</v>
      </c>
      <c r="Q1237" t="s">
        <v>101</v>
      </c>
      <c r="R1237" t="s">
        <v>9529</v>
      </c>
      <c r="S1237" s="1">
        <v>45386</v>
      </c>
      <c r="T1237" t="s">
        <v>60</v>
      </c>
      <c r="U1237" t="s">
        <v>9530</v>
      </c>
      <c r="V1237" t="s">
        <v>9531</v>
      </c>
      <c r="W1237" t="s">
        <v>2902</v>
      </c>
      <c r="X1237">
        <v>2363</v>
      </c>
      <c r="Y1237">
        <v>6</v>
      </c>
      <c r="Z1237">
        <v>5671.2000000000007</v>
      </c>
      <c r="AA1237" t="s">
        <v>9528</v>
      </c>
      <c r="AB1237" t="s">
        <v>9528</v>
      </c>
      <c r="AC1237">
        <v>10</v>
      </c>
      <c r="AE1237" t="s">
        <v>37</v>
      </c>
      <c r="AF1237" t="s">
        <v>37</v>
      </c>
      <c r="AG1237" t="s">
        <v>9528</v>
      </c>
    </row>
    <row r="1238" spans="1:33" x14ac:dyDescent="0.3">
      <c r="A1238" t="s">
        <v>133</v>
      </c>
      <c r="B1238" t="s">
        <v>1128</v>
      </c>
      <c r="C1238" t="s">
        <v>29</v>
      </c>
      <c r="D1238" t="s">
        <v>241</v>
      </c>
      <c r="E1238" t="s">
        <v>1949</v>
      </c>
      <c r="F1238" t="s">
        <v>9532</v>
      </c>
      <c r="G1238" t="s">
        <v>96</v>
      </c>
      <c r="H1238" s="1">
        <v>45412</v>
      </c>
      <c r="I1238">
        <v>1400</v>
      </c>
      <c r="J1238" t="s">
        <v>9533</v>
      </c>
      <c r="K1238" t="s">
        <v>825</v>
      </c>
      <c r="L1238" t="s">
        <v>9534</v>
      </c>
      <c r="M1238" t="s">
        <v>9535</v>
      </c>
      <c r="N1238" t="s">
        <v>72</v>
      </c>
      <c r="O1238">
        <v>8</v>
      </c>
      <c r="P1238" t="s">
        <v>73</v>
      </c>
      <c r="Q1238" t="s">
        <v>74</v>
      </c>
      <c r="R1238" t="s">
        <v>9536</v>
      </c>
      <c r="S1238" s="1">
        <v>45390</v>
      </c>
      <c r="T1238" t="s">
        <v>60</v>
      </c>
      <c r="U1238" t="s">
        <v>9537</v>
      </c>
      <c r="V1238" t="s">
        <v>9538</v>
      </c>
      <c r="W1238" t="s">
        <v>9539</v>
      </c>
      <c r="X1238">
        <v>2671</v>
      </c>
      <c r="Y1238">
        <v>7</v>
      </c>
      <c r="Z1238">
        <v>7478.8</v>
      </c>
      <c r="AA1238" t="s">
        <v>9535</v>
      </c>
      <c r="AB1238" t="s">
        <v>9535</v>
      </c>
      <c r="AC1238">
        <v>10</v>
      </c>
      <c r="AD1238" t="s">
        <v>87</v>
      </c>
      <c r="AF1238" t="s">
        <v>87</v>
      </c>
      <c r="AG1238" t="s">
        <v>9535</v>
      </c>
    </row>
    <row r="1239" spans="1:33" x14ac:dyDescent="0.3">
      <c r="A1239" t="s">
        <v>93</v>
      </c>
      <c r="B1239" t="s">
        <v>145</v>
      </c>
      <c r="C1239" t="s">
        <v>80</v>
      </c>
      <c r="D1239" t="s">
        <v>109</v>
      </c>
      <c r="E1239" t="s">
        <v>1049</v>
      </c>
      <c r="F1239" t="s">
        <v>9540</v>
      </c>
      <c r="G1239" t="s">
        <v>96</v>
      </c>
      <c r="H1239" s="1">
        <v>45433</v>
      </c>
      <c r="I1239">
        <v>1000</v>
      </c>
      <c r="J1239" t="s">
        <v>9541</v>
      </c>
      <c r="K1239" t="s">
        <v>266</v>
      </c>
      <c r="L1239" t="s">
        <v>9542</v>
      </c>
      <c r="M1239" t="s">
        <v>9543</v>
      </c>
      <c r="N1239" t="s">
        <v>57</v>
      </c>
      <c r="O1239">
        <v>6</v>
      </c>
      <c r="P1239" t="s">
        <v>40</v>
      </c>
      <c r="Q1239" t="s">
        <v>41</v>
      </c>
      <c r="R1239" t="s">
        <v>9544</v>
      </c>
      <c r="S1239" s="1">
        <v>45466</v>
      </c>
      <c r="T1239" t="s">
        <v>43</v>
      </c>
      <c r="U1239" t="s">
        <v>9545</v>
      </c>
      <c r="V1239" t="s">
        <v>9546</v>
      </c>
      <c r="W1239" t="s">
        <v>903</v>
      </c>
      <c r="X1239">
        <v>1646</v>
      </c>
      <c r="Y1239">
        <v>7</v>
      </c>
      <c r="Z1239">
        <v>4608.8</v>
      </c>
      <c r="AA1239" t="s">
        <v>9543</v>
      </c>
      <c r="AB1239" t="s">
        <v>9543</v>
      </c>
      <c r="AC1239">
        <v>10</v>
      </c>
      <c r="AE1239" t="s">
        <v>37</v>
      </c>
      <c r="AF1239" t="s">
        <v>37</v>
      </c>
      <c r="AG1239" t="s">
        <v>9543</v>
      </c>
    </row>
    <row r="1240" spans="1:33" x14ac:dyDescent="0.3">
      <c r="A1240" t="s">
        <v>93</v>
      </c>
      <c r="B1240" t="s">
        <v>500</v>
      </c>
      <c r="C1240" t="s">
        <v>49</v>
      </c>
      <c r="D1240" t="s">
        <v>219</v>
      </c>
      <c r="E1240" t="s">
        <v>31</v>
      </c>
      <c r="F1240" t="s">
        <v>9547</v>
      </c>
      <c r="G1240" t="s">
        <v>96</v>
      </c>
      <c r="H1240" s="1">
        <v>43963</v>
      </c>
      <c r="I1240">
        <v>1300</v>
      </c>
      <c r="J1240" t="s">
        <v>9548</v>
      </c>
      <c r="K1240" t="s">
        <v>150</v>
      </c>
      <c r="L1240" t="s">
        <v>9549</v>
      </c>
      <c r="M1240" t="s">
        <v>9550</v>
      </c>
      <c r="N1240" t="s">
        <v>116</v>
      </c>
      <c r="O1240">
        <v>12</v>
      </c>
      <c r="P1240" t="s">
        <v>40</v>
      </c>
      <c r="Q1240" t="s">
        <v>58</v>
      </c>
      <c r="R1240" t="s">
        <v>9551</v>
      </c>
      <c r="S1240" s="1">
        <v>45537</v>
      </c>
      <c r="T1240" t="s">
        <v>214</v>
      </c>
      <c r="U1240" t="s">
        <v>9552</v>
      </c>
      <c r="V1240" t="s">
        <v>9553</v>
      </c>
      <c r="W1240" t="s">
        <v>4520</v>
      </c>
      <c r="X1240">
        <v>2047</v>
      </c>
      <c r="Y1240">
        <v>2</v>
      </c>
      <c r="Z1240">
        <v>1637.6000000000001</v>
      </c>
      <c r="AA1240" t="s">
        <v>9550</v>
      </c>
      <c r="AB1240" t="s">
        <v>9550</v>
      </c>
      <c r="AC1240">
        <v>11</v>
      </c>
      <c r="AE1240" t="s">
        <v>37</v>
      </c>
      <c r="AF1240" t="s">
        <v>37</v>
      </c>
      <c r="AG1240" t="s">
        <v>9550</v>
      </c>
    </row>
    <row r="1241" spans="1:33" x14ac:dyDescent="0.3">
      <c r="A1241" t="s">
        <v>336</v>
      </c>
      <c r="B1241" t="s">
        <v>920</v>
      </c>
      <c r="C1241" t="s">
        <v>80</v>
      </c>
      <c r="D1241" t="s">
        <v>206</v>
      </c>
      <c r="E1241" t="s">
        <v>632</v>
      </c>
      <c r="F1241" t="s">
        <v>9554</v>
      </c>
      <c r="G1241" t="s">
        <v>96</v>
      </c>
      <c r="H1241" s="1">
        <v>44893</v>
      </c>
      <c r="I1241">
        <v>1200</v>
      </c>
      <c r="J1241" t="s">
        <v>9555</v>
      </c>
      <c r="K1241" t="s">
        <v>361</v>
      </c>
      <c r="L1241" t="s">
        <v>9556</v>
      </c>
      <c r="M1241" t="s">
        <v>9557</v>
      </c>
      <c r="N1241" t="s">
        <v>57</v>
      </c>
      <c r="O1241">
        <v>19</v>
      </c>
      <c r="P1241" t="s">
        <v>73</v>
      </c>
      <c r="Q1241" t="s">
        <v>41</v>
      </c>
      <c r="R1241" t="s">
        <v>9558</v>
      </c>
      <c r="S1241" s="1">
        <v>45592</v>
      </c>
      <c r="T1241" t="s">
        <v>177</v>
      </c>
      <c r="U1241" t="s">
        <v>9559</v>
      </c>
      <c r="V1241" t="s">
        <v>9560</v>
      </c>
      <c r="W1241" t="s">
        <v>9561</v>
      </c>
      <c r="X1241">
        <v>1527</v>
      </c>
      <c r="Y1241">
        <v>7</v>
      </c>
      <c r="Z1241">
        <v>4275.6000000000004</v>
      </c>
      <c r="AA1241" t="s">
        <v>9557</v>
      </c>
      <c r="AB1241" t="s">
        <v>9557</v>
      </c>
      <c r="AC1241">
        <v>11</v>
      </c>
      <c r="AE1241" t="s">
        <v>37</v>
      </c>
      <c r="AF1241" t="s">
        <v>37</v>
      </c>
      <c r="AG1241" t="s">
        <v>9557</v>
      </c>
    </row>
    <row r="1242" spans="1:33" x14ac:dyDescent="0.3">
      <c r="A1242" t="s">
        <v>27</v>
      </c>
      <c r="B1242" t="s">
        <v>325</v>
      </c>
      <c r="C1242" t="s">
        <v>49</v>
      </c>
      <c r="D1242" t="s">
        <v>50</v>
      </c>
      <c r="E1242" t="s">
        <v>641</v>
      </c>
      <c r="F1242" t="s">
        <v>9562</v>
      </c>
      <c r="G1242" t="s">
        <v>96</v>
      </c>
      <c r="H1242" s="1">
        <v>44937</v>
      </c>
      <c r="I1242">
        <v>1200</v>
      </c>
      <c r="J1242" t="s">
        <v>9563</v>
      </c>
      <c r="K1242" t="s">
        <v>276</v>
      </c>
      <c r="L1242" t="s">
        <v>9564</v>
      </c>
      <c r="M1242" t="s">
        <v>9565</v>
      </c>
      <c r="N1242" t="s">
        <v>57</v>
      </c>
      <c r="O1242">
        <v>14</v>
      </c>
      <c r="P1242" t="s">
        <v>40</v>
      </c>
      <c r="Q1242" t="s">
        <v>58</v>
      </c>
      <c r="R1242" t="s">
        <v>9566</v>
      </c>
      <c r="S1242" s="1">
        <v>45544</v>
      </c>
      <c r="T1242" t="s">
        <v>214</v>
      </c>
      <c r="U1242" t="s">
        <v>9567</v>
      </c>
      <c r="V1242" t="s">
        <v>9568</v>
      </c>
      <c r="W1242" t="s">
        <v>4169</v>
      </c>
      <c r="X1242">
        <v>2663</v>
      </c>
      <c r="Y1242">
        <v>2</v>
      </c>
      <c r="Z1242">
        <v>2130.4</v>
      </c>
      <c r="AA1242" t="s">
        <v>9565</v>
      </c>
      <c r="AB1242" t="s">
        <v>9565</v>
      </c>
      <c r="AC1242">
        <v>10</v>
      </c>
      <c r="AE1242" t="s">
        <v>37</v>
      </c>
      <c r="AF1242" t="s">
        <v>37</v>
      </c>
      <c r="AG1242" t="s">
        <v>9565</v>
      </c>
    </row>
    <row r="1243" spans="1:33" x14ac:dyDescent="0.3">
      <c r="A1243" t="s">
        <v>107</v>
      </c>
      <c r="B1243" t="s">
        <v>357</v>
      </c>
      <c r="C1243" t="s">
        <v>49</v>
      </c>
      <c r="D1243" t="s">
        <v>65</v>
      </c>
      <c r="E1243" t="s">
        <v>451</v>
      </c>
      <c r="F1243" t="s">
        <v>9569</v>
      </c>
      <c r="G1243" t="s">
        <v>96</v>
      </c>
      <c r="H1243" s="1">
        <v>45244</v>
      </c>
      <c r="I1243">
        <v>1300</v>
      </c>
      <c r="J1243" t="s">
        <v>9570</v>
      </c>
      <c r="K1243" t="s">
        <v>1749</v>
      </c>
      <c r="L1243" t="s">
        <v>9571</v>
      </c>
      <c r="M1243" t="s">
        <v>9572</v>
      </c>
      <c r="N1243" t="s">
        <v>116</v>
      </c>
      <c r="O1243">
        <v>16</v>
      </c>
      <c r="P1243" t="s">
        <v>73</v>
      </c>
      <c r="Q1243" t="s">
        <v>101</v>
      </c>
      <c r="R1243" t="s">
        <v>9573</v>
      </c>
      <c r="S1243" s="1">
        <v>45508</v>
      </c>
      <c r="T1243" t="s">
        <v>201</v>
      </c>
      <c r="U1243" t="s">
        <v>9574</v>
      </c>
      <c r="V1243" t="s">
        <v>9575</v>
      </c>
      <c r="W1243" t="s">
        <v>520</v>
      </c>
      <c r="X1243">
        <v>2212</v>
      </c>
      <c r="Y1243">
        <v>2</v>
      </c>
      <c r="Z1243">
        <v>1769.6000000000001</v>
      </c>
      <c r="AA1243" t="s">
        <v>9572</v>
      </c>
      <c r="AB1243" t="s">
        <v>9572</v>
      </c>
      <c r="AC1243">
        <v>10</v>
      </c>
      <c r="AE1243" t="s">
        <v>37</v>
      </c>
      <c r="AF1243" t="s">
        <v>37</v>
      </c>
      <c r="AG1243" t="s">
        <v>9572</v>
      </c>
    </row>
    <row r="1244" spans="1:33" x14ac:dyDescent="0.3">
      <c r="A1244" t="s">
        <v>93</v>
      </c>
      <c r="B1244" t="s">
        <v>985</v>
      </c>
      <c r="C1244" t="s">
        <v>49</v>
      </c>
      <c r="D1244" t="s">
        <v>677</v>
      </c>
      <c r="E1244" t="s">
        <v>242</v>
      </c>
      <c r="F1244" t="s">
        <v>9576</v>
      </c>
      <c r="G1244" t="s">
        <v>96</v>
      </c>
      <c r="H1244" s="1">
        <v>45479</v>
      </c>
      <c r="I1244">
        <v>800</v>
      </c>
      <c r="J1244" t="s">
        <v>9577</v>
      </c>
      <c r="K1244" t="s">
        <v>879</v>
      </c>
      <c r="L1244" t="s">
        <v>9578</v>
      </c>
      <c r="M1244" t="s">
        <v>9579</v>
      </c>
      <c r="N1244" t="s">
        <v>116</v>
      </c>
      <c r="O1244">
        <v>7</v>
      </c>
      <c r="P1244" t="s">
        <v>73</v>
      </c>
      <c r="Q1244" t="s">
        <v>41</v>
      </c>
      <c r="R1244" t="s">
        <v>9580</v>
      </c>
      <c r="S1244" s="1">
        <v>45618</v>
      </c>
      <c r="T1244" t="s">
        <v>165</v>
      </c>
      <c r="U1244" t="s">
        <v>9581</v>
      </c>
      <c r="V1244" t="s">
        <v>9582</v>
      </c>
      <c r="W1244" t="s">
        <v>6789</v>
      </c>
      <c r="X1244">
        <v>1090</v>
      </c>
      <c r="Y1244">
        <v>4</v>
      </c>
      <c r="Z1244">
        <v>1744</v>
      </c>
      <c r="AA1244" t="s">
        <v>9579</v>
      </c>
      <c r="AB1244" t="s">
        <v>9579</v>
      </c>
      <c r="AC1244">
        <v>10</v>
      </c>
      <c r="AE1244" t="s">
        <v>37</v>
      </c>
      <c r="AF1244" t="s">
        <v>37</v>
      </c>
      <c r="AG1244" t="s">
        <v>9579</v>
      </c>
    </row>
    <row r="1245" spans="1:33" x14ac:dyDescent="0.3">
      <c r="A1245" t="s">
        <v>27</v>
      </c>
      <c r="B1245" t="s">
        <v>606</v>
      </c>
      <c r="C1245" t="s">
        <v>80</v>
      </c>
      <c r="D1245" t="s">
        <v>241</v>
      </c>
      <c r="E1245" t="s">
        <v>294</v>
      </c>
      <c r="F1245" t="s">
        <v>9583</v>
      </c>
      <c r="G1245" t="s">
        <v>96</v>
      </c>
      <c r="H1245" s="1">
        <v>44377</v>
      </c>
      <c r="I1245">
        <v>800</v>
      </c>
      <c r="J1245" t="s">
        <v>9584</v>
      </c>
      <c r="K1245" t="s">
        <v>125</v>
      </c>
      <c r="L1245" t="s">
        <v>9585</v>
      </c>
      <c r="M1245" t="s">
        <v>9586</v>
      </c>
      <c r="N1245" t="s">
        <v>57</v>
      </c>
      <c r="O1245">
        <v>18</v>
      </c>
      <c r="P1245" t="s">
        <v>40</v>
      </c>
      <c r="Q1245" t="s">
        <v>101</v>
      </c>
      <c r="R1245" t="s">
        <v>9587</v>
      </c>
      <c r="S1245" s="1">
        <v>45564</v>
      </c>
      <c r="T1245" t="s">
        <v>214</v>
      </c>
      <c r="U1245" t="s">
        <v>9588</v>
      </c>
      <c r="V1245" t="s">
        <v>9589</v>
      </c>
      <c r="W1245" t="s">
        <v>9590</v>
      </c>
      <c r="X1245">
        <v>1768</v>
      </c>
      <c r="Y1245">
        <v>5</v>
      </c>
      <c r="Z1245">
        <v>3536</v>
      </c>
      <c r="AA1245" t="s">
        <v>9586</v>
      </c>
      <c r="AB1245" t="s">
        <v>9586</v>
      </c>
      <c r="AC1245">
        <v>10</v>
      </c>
      <c r="AE1245" t="s">
        <v>37</v>
      </c>
      <c r="AF1245" t="s">
        <v>37</v>
      </c>
      <c r="AG1245" t="s">
        <v>9586</v>
      </c>
    </row>
    <row r="1246" spans="1:33" x14ac:dyDescent="0.3">
      <c r="A1246" t="s">
        <v>121</v>
      </c>
      <c r="B1246" t="s">
        <v>240</v>
      </c>
      <c r="C1246" t="s">
        <v>49</v>
      </c>
      <c r="D1246" t="s">
        <v>370</v>
      </c>
      <c r="E1246" t="s">
        <v>2849</v>
      </c>
      <c r="F1246" t="s">
        <v>9591</v>
      </c>
      <c r="G1246" t="s">
        <v>96</v>
      </c>
      <c r="H1246" s="1">
        <v>44008</v>
      </c>
      <c r="I1246">
        <v>1200</v>
      </c>
      <c r="J1246" t="s">
        <v>8847</v>
      </c>
      <c r="K1246" t="s">
        <v>524</v>
      </c>
      <c r="L1246" t="s">
        <v>9592</v>
      </c>
      <c r="M1246" t="s">
        <v>9593</v>
      </c>
      <c r="N1246" t="s">
        <v>39</v>
      </c>
      <c r="O1246">
        <v>17</v>
      </c>
      <c r="P1246" t="s">
        <v>40</v>
      </c>
      <c r="Q1246" t="s">
        <v>41</v>
      </c>
      <c r="R1246" t="s">
        <v>9594</v>
      </c>
      <c r="S1246" s="1">
        <v>45366</v>
      </c>
      <c r="T1246" t="s">
        <v>258</v>
      </c>
      <c r="U1246" t="s">
        <v>9595</v>
      </c>
      <c r="V1246" t="s">
        <v>9596</v>
      </c>
      <c r="W1246" t="s">
        <v>9597</v>
      </c>
      <c r="X1246">
        <v>513</v>
      </c>
      <c r="Y1246">
        <v>4</v>
      </c>
      <c r="Z1246">
        <v>820.80000000000007</v>
      </c>
      <c r="AA1246" t="s">
        <v>9593</v>
      </c>
      <c r="AB1246" t="s">
        <v>9593</v>
      </c>
      <c r="AC1246">
        <v>10</v>
      </c>
      <c r="AE1246" t="s">
        <v>37</v>
      </c>
      <c r="AF1246" t="s">
        <v>37</v>
      </c>
      <c r="AG1246" t="s">
        <v>9593</v>
      </c>
    </row>
    <row r="1247" spans="1:33" x14ac:dyDescent="0.3">
      <c r="A1247" t="s">
        <v>27</v>
      </c>
      <c r="B1247" t="s">
        <v>803</v>
      </c>
      <c r="C1247" t="s">
        <v>49</v>
      </c>
      <c r="D1247" t="s">
        <v>677</v>
      </c>
      <c r="E1247" t="s">
        <v>2957</v>
      </c>
      <c r="F1247" t="s">
        <v>9598</v>
      </c>
      <c r="G1247" t="s">
        <v>96</v>
      </c>
      <c r="H1247" s="1">
        <v>44551</v>
      </c>
      <c r="I1247">
        <v>800</v>
      </c>
      <c r="J1247" t="s">
        <v>9599</v>
      </c>
      <c r="K1247" t="s">
        <v>424</v>
      </c>
      <c r="L1247" t="s">
        <v>9600</v>
      </c>
      <c r="M1247" t="s">
        <v>9601</v>
      </c>
      <c r="N1247" t="s">
        <v>72</v>
      </c>
      <c r="O1247">
        <v>9</v>
      </c>
      <c r="P1247" t="s">
        <v>73</v>
      </c>
      <c r="Q1247" t="s">
        <v>74</v>
      </c>
      <c r="R1247" t="s">
        <v>2459</v>
      </c>
      <c r="S1247" s="1">
        <v>45587</v>
      </c>
      <c r="T1247" t="s">
        <v>177</v>
      </c>
      <c r="U1247" t="s">
        <v>9602</v>
      </c>
      <c r="V1247" t="s">
        <v>9603</v>
      </c>
      <c r="W1247" t="s">
        <v>3269</v>
      </c>
      <c r="X1247">
        <v>946</v>
      </c>
      <c r="Y1247">
        <v>3</v>
      </c>
      <c r="Z1247">
        <v>1135.2</v>
      </c>
      <c r="AA1247" t="s">
        <v>9601</v>
      </c>
      <c r="AB1247" t="s">
        <v>9601</v>
      </c>
      <c r="AC1247">
        <v>10</v>
      </c>
      <c r="AD1247" t="s">
        <v>87</v>
      </c>
      <c r="AF1247" t="s">
        <v>87</v>
      </c>
      <c r="AG1247" t="s">
        <v>9601</v>
      </c>
    </row>
    <row r="1248" spans="1:33" x14ac:dyDescent="0.3">
      <c r="A1248" t="s">
        <v>121</v>
      </c>
      <c r="B1248" t="s">
        <v>240</v>
      </c>
      <c r="C1248" t="s">
        <v>29</v>
      </c>
      <c r="D1248" t="s">
        <v>65</v>
      </c>
      <c r="E1248" t="s">
        <v>242</v>
      </c>
      <c r="F1248" t="s">
        <v>9604</v>
      </c>
      <c r="G1248" t="s">
        <v>96</v>
      </c>
      <c r="H1248" s="1">
        <v>45545</v>
      </c>
      <c r="I1248">
        <v>1400</v>
      </c>
      <c r="J1248" t="s">
        <v>9605</v>
      </c>
      <c r="K1248" t="s">
        <v>2083</v>
      </c>
      <c r="L1248" t="s">
        <v>9606</v>
      </c>
      <c r="M1248" t="s">
        <v>9607</v>
      </c>
      <c r="N1248" t="s">
        <v>39</v>
      </c>
      <c r="O1248">
        <v>20</v>
      </c>
      <c r="P1248" t="s">
        <v>73</v>
      </c>
      <c r="Q1248" t="s">
        <v>101</v>
      </c>
      <c r="R1248" t="s">
        <v>9608</v>
      </c>
      <c r="S1248" s="1">
        <v>45511</v>
      </c>
      <c r="T1248" t="s">
        <v>201</v>
      </c>
      <c r="U1248" t="s">
        <v>9609</v>
      </c>
      <c r="V1248" t="s">
        <v>9610</v>
      </c>
      <c r="W1248" t="s">
        <v>8460</v>
      </c>
      <c r="X1248">
        <v>605</v>
      </c>
      <c r="Y1248">
        <v>4</v>
      </c>
      <c r="Z1248">
        <v>968</v>
      </c>
      <c r="AA1248" t="s">
        <v>9607</v>
      </c>
      <c r="AB1248" t="s">
        <v>9607</v>
      </c>
      <c r="AC1248">
        <v>10</v>
      </c>
      <c r="AE1248" t="s">
        <v>37</v>
      </c>
      <c r="AF1248" t="s">
        <v>37</v>
      </c>
      <c r="AG1248" t="s">
        <v>9607</v>
      </c>
    </row>
    <row r="1249" spans="1:33" x14ac:dyDescent="0.3">
      <c r="A1249" t="s">
        <v>107</v>
      </c>
      <c r="B1249" t="s">
        <v>48</v>
      </c>
      <c r="C1249" t="s">
        <v>49</v>
      </c>
      <c r="D1249" t="s">
        <v>677</v>
      </c>
      <c r="E1249" t="s">
        <v>850</v>
      </c>
      <c r="F1249" t="s">
        <v>9611</v>
      </c>
      <c r="G1249" t="s">
        <v>33</v>
      </c>
      <c r="H1249" s="1">
        <v>44350</v>
      </c>
      <c r="I1249">
        <v>1100</v>
      </c>
      <c r="J1249" t="s">
        <v>9612</v>
      </c>
      <c r="K1249" t="s">
        <v>1626</v>
      </c>
      <c r="L1249" t="s">
        <v>9613</v>
      </c>
      <c r="M1249" t="s">
        <v>9614</v>
      </c>
      <c r="N1249" t="s">
        <v>116</v>
      </c>
      <c r="O1249">
        <v>14</v>
      </c>
      <c r="P1249" t="s">
        <v>73</v>
      </c>
      <c r="Q1249" t="s">
        <v>41</v>
      </c>
      <c r="R1249" t="s">
        <v>9615</v>
      </c>
      <c r="S1249" s="1">
        <v>45414</v>
      </c>
      <c r="T1249" t="s">
        <v>129</v>
      </c>
      <c r="U1249" t="s">
        <v>9616</v>
      </c>
      <c r="V1249" t="s">
        <v>9617</v>
      </c>
      <c r="W1249" t="s">
        <v>1100</v>
      </c>
      <c r="X1249">
        <v>1426</v>
      </c>
      <c r="Y1249">
        <v>5</v>
      </c>
      <c r="Z1249">
        <v>2852</v>
      </c>
      <c r="AA1249" t="s">
        <v>9614</v>
      </c>
      <c r="AB1249" t="s">
        <v>9614</v>
      </c>
      <c r="AC1249">
        <v>10</v>
      </c>
      <c r="AD1249" t="s">
        <v>87</v>
      </c>
      <c r="AF1249" t="s">
        <v>87</v>
      </c>
      <c r="AG1249" t="s">
        <v>9614</v>
      </c>
    </row>
    <row r="1250" spans="1:33" x14ac:dyDescent="0.3">
      <c r="A1250" t="s">
        <v>121</v>
      </c>
      <c r="B1250" t="s">
        <v>803</v>
      </c>
      <c r="C1250" t="s">
        <v>80</v>
      </c>
      <c r="D1250" t="s">
        <v>65</v>
      </c>
      <c r="E1250" t="s">
        <v>1917</v>
      </c>
      <c r="F1250" t="s">
        <v>9618</v>
      </c>
      <c r="G1250" t="s">
        <v>33</v>
      </c>
      <c r="H1250" s="1">
        <v>45612</v>
      </c>
      <c r="I1250">
        <v>1400</v>
      </c>
      <c r="J1250" t="s">
        <v>9619</v>
      </c>
      <c r="K1250" t="s">
        <v>1368</v>
      </c>
      <c r="L1250" t="s">
        <v>9620</v>
      </c>
      <c r="M1250" t="s">
        <v>9621</v>
      </c>
      <c r="N1250" t="s">
        <v>72</v>
      </c>
      <c r="O1250">
        <v>19</v>
      </c>
      <c r="P1250" t="s">
        <v>73</v>
      </c>
      <c r="Q1250" t="s">
        <v>41</v>
      </c>
      <c r="R1250" t="s">
        <v>9622</v>
      </c>
      <c r="S1250" s="1">
        <v>45539</v>
      </c>
      <c r="T1250" t="s">
        <v>214</v>
      </c>
      <c r="U1250" t="s">
        <v>9623</v>
      </c>
      <c r="V1250" t="s">
        <v>9624</v>
      </c>
      <c r="W1250" t="s">
        <v>8025</v>
      </c>
      <c r="X1250">
        <v>1316</v>
      </c>
      <c r="Y1250">
        <v>2</v>
      </c>
      <c r="Z1250">
        <v>1052.8</v>
      </c>
      <c r="AA1250" t="s">
        <v>9621</v>
      </c>
      <c r="AB1250" t="s">
        <v>9621</v>
      </c>
      <c r="AC1250">
        <v>10</v>
      </c>
      <c r="AE1250" t="s">
        <v>37</v>
      </c>
      <c r="AF1250" t="s">
        <v>37</v>
      </c>
      <c r="AG1250" t="s">
        <v>9621</v>
      </c>
    </row>
    <row r="1251" spans="1:33" x14ac:dyDescent="0.3">
      <c r="A1251" t="s">
        <v>121</v>
      </c>
      <c r="B1251" t="s">
        <v>784</v>
      </c>
      <c r="C1251" t="s">
        <v>49</v>
      </c>
      <c r="D1251" t="s">
        <v>81</v>
      </c>
      <c r="E1251" t="s">
        <v>641</v>
      </c>
      <c r="F1251" t="s">
        <v>9625</v>
      </c>
      <c r="G1251" t="s">
        <v>96</v>
      </c>
      <c r="H1251" s="1">
        <v>43970</v>
      </c>
      <c r="I1251">
        <v>800</v>
      </c>
      <c r="J1251" t="s">
        <v>9626</v>
      </c>
      <c r="K1251" t="s">
        <v>424</v>
      </c>
      <c r="L1251" t="s">
        <v>9627</v>
      </c>
      <c r="M1251" t="s">
        <v>9628</v>
      </c>
      <c r="N1251" t="s">
        <v>39</v>
      </c>
      <c r="O1251">
        <v>6</v>
      </c>
      <c r="P1251" t="s">
        <v>73</v>
      </c>
      <c r="Q1251" t="s">
        <v>101</v>
      </c>
      <c r="R1251" t="s">
        <v>9629</v>
      </c>
      <c r="S1251" s="1">
        <v>45421</v>
      </c>
      <c r="T1251" t="s">
        <v>129</v>
      </c>
      <c r="U1251" t="s">
        <v>9630</v>
      </c>
      <c r="V1251" t="s">
        <v>9631</v>
      </c>
      <c r="W1251" t="s">
        <v>4549</v>
      </c>
      <c r="X1251">
        <v>2575</v>
      </c>
      <c r="Y1251">
        <v>4</v>
      </c>
      <c r="Z1251">
        <v>4120</v>
      </c>
      <c r="AA1251" t="s">
        <v>9628</v>
      </c>
      <c r="AB1251" t="s">
        <v>9628</v>
      </c>
      <c r="AC1251">
        <v>10</v>
      </c>
      <c r="AD1251" t="s">
        <v>87</v>
      </c>
      <c r="AF1251" t="s">
        <v>87</v>
      </c>
      <c r="AG1251" t="s">
        <v>9628</v>
      </c>
    </row>
    <row r="1252" spans="1:33" x14ac:dyDescent="0.3">
      <c r="A1252" t="s">
        <v>121</v>
      </c>
      <c r="B1252" t="s">
        <v>108</v>
      </c>
      <c r="C1252" t="s">
        <v>49</v>
      </c>
      <c r="D1252" t="s">
        <v>146</v>
      </c>
      <c r="E1252" t="s">
        <v>242</v>
      </c>
      <c r="F1252" t="s">
        <v>9632</v>
      </c>
      <c r="G1252" t="s">
        <v>33</v>
      </c>
      <c r="H1252" s="1">
        <v>44837</v>
      </c>
      <c r="I1252">
        <v>950</v>
      </c>
      <c r="J1252" t="s">
        <v>9633</v>
      </c>
      <c r="K1252" t="s">
        <v>1796</v>
      </c>
      <c r="L1252" t="s">
        <v>9634</v>
      </c>
      <c r="M1252" t="s">
        <v>9635</v>
      </c>
      <c r="N1252" t="s">
        <v>57</v>
      </c>
      <c r="O1252">
        <v>17</v>
      </c>
      <c r="P1252" t="s">
        <v>40</v>
      </c>
      <c r="Q1252" t="s">
        <v>41</v>
      </c>
      <c r="R1252" t="s">
        <v>9636</v>
      </c>
      <c r="S1252" s="1">
        <v>45436</v>
      </c>
      <c r="T1252" t="s">
        <v>129</v>
      </c>
      <c r="U1252" t="s">
        <v>9637</v>
      </c>
      <c r="V1252" t="s">
        <v>9638</v>
      </c>
      <c r="W1252" t="s">
        <v>4780</v>
      </c>
      <c r="X1252">
        <v>2474</v>
      </c>
      <c r="Y1252">
        <v>2</v>
      </c>
      <c r="Z1252">
        <v>1979.2</v>
      </c>
      <c r="AA1252" t="s">
        <v>9635</v>
      </c>
      <c r="AB1252" t="s">
        <v>9635</v>
      </c>
      <c r="AC1252">
        <v>10</v>
      </c>
      <c r="AE1252" t="s">
        <v>37</v>
      </c>
      <c r="AF1252" t="s">
        <v>37</v>
      </c>
      <c r="AG1252" t="s">
        <v>9635</v>
      </c>
    </row>
    <row r="1253" spans="1:33" x14ac:dyDescent="0.3">
      <c r="A1253" t="s">
        <v>336</v>
      </c>
      <c r="B1253" t="s">
        <v>79</v>
      </c>
      <c r="C1253" t="s">
        <v>49</v>
      </c>
      <c r="D1253" t="s">
        <v>65</v>
      </c>
      <c r="E1253" t="s">
        <v>170</v>
      </c>
      <c r="F1253" t="s">
        <v>9639</v>
      </c>
      <c r="G1253" t="s">
        <v>96</v>
      </c>
      <c r="H1253" s="1">
        <v>44543</v>
      </c>
      <c r="I1253">
        <v>1200</v>
      </c>
      <c r="J1253" t="s">
        <v>9640</v>
      </c>
      <c r="K1253" t="s">
        <v>861</v>
      </c>
      <c r="L1253" t="s">
        <v>9641</v>
      </c>
      <c r="M1253" t="s">
        <v>9642</v>
      </c>
      <c r="N1253" t="s">
        <v>72</v>
      </c>
      <c r="O1253">
        <v>8</v>
      </c>
      <c r="P1253" t="s">
        <v>40</v>
      </c>
      <c r="Q1253" t="s">
        <v>58</v>
      </c>
      <c r="R1253" t="s">
        <v>9643</v>
      </c>
      <c r="S1253" s="1">
        <v>45615</v>
      </c>
      <c r="T1253" t="s">
        <v>165</v>
      </c>
      <c r="U1253" t="s">
        <v>9644</v>
      </c>
      <c r="V1253" t="s">
        <v>9645</v>
      </c>
      <c r="W1253" t="s">
        <v>2748</v>
      </c>
      <c r="X1253">
        <v>852</v>
      </c>
      <c r="Y1253">
        <v>8</v>
      </c>
      <c r="Z1253">
        <v>2726.4</v>
      </c>
      <c r="AA1253" t="s">
        <v>9642</v>
      </c>
      <c r="AB1253" t="s">
        <v>9642</v>
      </c>
      <c r="AC1253">
        <v>10</v>
      </c>
      <c r="AE1253" t="s">
        <v>37</v>
      </c>
      <c r="AF1253" t="s">
        <v>37</v>
      </c>
      <c r="AG1253" t="s">
        <v>9642</v>
      </c>
    </row>
    <row r="1254" spans="1:33" x14ac:dyDescent="0.3">
      <c r="A1254" t="s">
        <v>47</v>
      </c>
      <c r="B1254" t="s">
        <v>108</v>
      </c>
      <c r="C1254" t="s">
        <v>80</v>
      </c>
      <c r="D1254" t="s">
        <v>206</v>
      </c>
      <c r="E1254" t="s">
        <v>304</v>
      </c>
      <c r="F1254" t="s">
        <v>9646</v>
      </c>
      <c r="G1254" t="s">
        <v>96</v>
      </c>
      <c r="H1254" s="1">
        <v>45205</v>
      </c>
      <c r="I1254">
        <v>800</v>
      </c>
      <c r="J1254" t="s">
        <v>9647</v>
      </c>
      <c r="K1254" t="s">
        <v>329</v>
      </c>
      <c r="L1254" t="s">
        <v>9648</v>
      </c>
      <c r="M1254" t="s">
        <v>9649</v>
      </c>
      <c r="N1254" t="s">
        <v>116</v>
      </c>
      <c r="O1254">
        <v>20</v>
      </c>
      <c r="P1254" t="s">
        <v>40</v>
      </c>
      <c r="Q1254" t="s">
        <v>101</v>
      </c>
      <c r="R1254" t="s">
        <v>9650</v>
      </c>
      <c r="S1254" s="1">
        <v>45479</v>
      </c>
      <c r="T1254" t="s">
        <v>103</v>
      </c>
      <c r="U1254" t="s">
        <v>9651</v>
      </c>
      <c r="V1254" t="s">
        <v>9652</v>
      </c>
      <c r="W1254" t="s">
        <v>2407</v>
      </c>
      <c r="X1254">
        <v>2819</v>
      </c>
      <c r="Y1254">
        <v>5</v>
      </c>
      <c r="Z1254">
        <v>5638</v>
      </c>
      <c r="AA1254" t="s">
        <v>9649</v>
      </c>
      <c r="AB1254" t="s">
        <v>9649</v>
      </c>
      <c r="AC1254">
        <v>10</v>
      </c>
      <c r="AD1254" t="s">
        <v>87</v>
      </c>
      <c r="AF1254" t="s">
        <v>87</v>
      </c>
      <c r="AG1254" t="s">
        <v>9649</v>
      </c>
    </row>
    <row r="1255" spans="1:33" x14ac:dyDescent="0.3">
      <c r="A1255" t="s">
        <v>133</v>
      </c>
      <c r="B1255" t="s">
        <v>369</v>
      </c>
      <c r="C1255" t="s">
        <v>49</v>
      </c>
      <c r="D1255" t="s">
        <v>109</v>
      </c>
      <c r="E1255" t="s">
        <v>183</v>
      </c>
      <c r="F1255" t="s">
        <v>9653</v>
      </c>
      <c r="G1255" t="s">
        <v>96</v>
      </c>
      <c r="H1255" s="1">
        <v>44976</v>
      </c>
      <c r="I1255">
        <v>1400</v>
      </c>
      <c r="J1255" t="s">
        <v>9654</v>
      </c>
      <c r="K1255" t="s">
        <v>1293</v>
      </c>
      <c r="L1255" t="s">
        <v>9655</v>
      </c>
      <c r="M1255" t="s">
        <v>9656</v>
      </c>
      <c r="N1255" t="s">
        <v>72</v>
      </c>
      <c r="O1255">
        <v>19</v>
      </c>
      <c r="P1255" t="s">
        <v>73</v>
      </c>
      <c r="Q1255" t="s">
        <v>101</v>
      </c>
      <c r="R1255" t="s">
        <v>9657</v>
      </c>
      <c r="S1255" s="1">
        <v>45538</v>
      </c>
      <c r="T1255" t="s">
        <v>214</v>
      </c>
      <c r="U1255" t="s">
        <v>9658</v>
      </c>
      <c r="V1255" t="s">
        <v>9659</v>
      </c>
      <c r="W1255" t="s">
        <v>6191</v>
      </c>
      <c r="X1255">
        <v>2080</v>
      </c>
      <c r="Y1255">
        <v>4</v>
      </c>
      <c r="Z1255">
        <v>3328</v>
      </c>
      <c r="AA1255" t="s">
        <v>9656</v>
      </c>
      <c r="AB1255" t="s">
        <v>9656</v>
      </c>
      <c r="AC1255">
        <v>10</v>
      </c>
      <c r="AE1255" t="s">
        <v>37</v>
      </c>
      <c r="AF1255" t="s">
        <v>37</v>
      </c>
      <c r="AG1255" t="s">
        <v>9656</v>
      </c>
    </row>
    <row r="1256" spans="1:33" x14ac:dyDescent="0.3">
      <c r="A1256" t="s">
        <v>133</v>
      </c>
      <c r="B1256" t="s">
        <v>380</v>
      </c>
      <c r="C1256" t="s">
        <v>49</v>
      </c>
      <c r="D1256" t="s">
        <v>65</v>
      </c>
      <c r="E1256" t="s">
        <v>804</v>
      </c>
      <c r="F1256" t="s">
        <v>9660</v>
      </c>
      <c r="G1256" t="s">
        <v>96</v>
      </c>
      <c r="H1256" s="1">
        <v>45466</v>
      </c>
      <c r="I1256">
        <v>800</v>
      </c>
      <c r="J1256" t="s">
        <v>9661</v>
      </c>
      <c r="K1256" t="s">
        <v>463</v>
      </c>
      <c r="L1256" t="s">
        <v>9662</v>
      </c>
      <c r="M1256" t="s">
        <v>9663</v>
      </c>
      <c r="N1256" t="s">
        <v>39</v>
      </c>
      <c r="O1256">
        <v>19</v>
      </c>
      <c r="P1256" t="s">
        <v>73</v>
      </c>
      <c r="Q1256" t="s">
        <v>58</v>
      </c>
      <c r="R1256" t="s">
        <v>9664</v>
      </c>
      <c r="S1256" s="1">
        <v>45423</v>
      </c>
      <c r="T1256" t="s">
        <v>129</v>
      </c>
      <c r="U1256" t="s">
        <v>9665</v>
      </c>
      <c r="V1256" t="s">
        <v>9666</v>
      </c>
      <c r="W1256" t="s">
        <v>5299</v>
      </c>
      <c r="X1256">
        <v>1446</v>
      </c>
      <c r="Y1256">
        <v>3</v>
      </c>
      <c r="Z1256">
        <v>1735.2</v>
      </c>
      <c r="AA1256" t="s">
        <v>9663</v>
      </c>
      <c r="AB1256" t="s">
        <v>9663</v>
      </c>
      <c r="AC1256">
        <v>10</v>
      </c>
      <c r="AE1256" t="s">
        <v>37</v>
      </c>
      <c r="AF1256" t="s">
        <v>37</v>
      </c>
      <c r="AG1256" t="s">
        <v>9663</v>
      </c>
    </row>
    <row r="1257" spans="1:33" x14ac:dyDescent="0.3">
      <c r="A1257" t="s">
        <v>107</v>
      </c>
      <c r="B1257" t="s">
        <v>1118</v>
      </c>
      <c r="C1257" t="s">
        <v>49</v>
      </c>
      <c r="D1257" t="s">
        <v>370</v>
      </c>
      <c r="E1257" t="s">
        <v>242</v>
      </c>
      <c r="F1257" t="s">
        <v>9667</v>
      </c>
      <c r="G1257" t="s">
        <v>96</v>
      </c>
      <c r="H1257" s="1">
        <v>44132</v>
      </c>
      <c r="I1257">
        <v>1200</v>
      </c>
      <c r="J1257" t="s">
        <v>9668</v>
      </c>
      <c r="K1257" t="s">
        <v>861</v>
      </c>
      <c r="L1257" t="s">
        <v>9669</v>
      </c>
      <c r="M1257" t="s">
        <v>9670</v>
      </c>
      <c r="N1257" t="s">
        <v>57</v>
      </c>
      <c r="O1257">
        <v>5</v>
      </c>
      <c r="P1257" t="s">
        <v>40</v>
      </c>
      <c r="Q1257" t="s">
        <v>101</v>
      </c>
      <c r="R1257" t="s">
        <v>9671</v>
      </c>
      <c r="S1257" s="1">
        <v>45557</v>
      </c>
      <c r="T1257" t="s">
        <v>214</v>
      </c>
      <c r="U1257" t="s">
        <v>9672</v>
      </c>
      <c r="V1257" t="s">
        <v>9673</v>
      </c>
      <c r="W1257" t="s">
        <v>9674</v>
      </c>
      <c r="X1257">
        <v>1979</v>
      </c>
      <c r="Y1257">
        <v>4</v>
      </c>
      <c r="Z1257">
        <v>3166.4</v>
      </c>
      <c r="AA1257" t="s">
        <v>9670</v>
      </c>
      <c r="AB1257" t="s">
        <v>9670</v>
      </c>
      <c r="AC1257">
        <v>10</v>
      </c>
      <c r="AE1257" t="s">
        <v>37</v>
      </c>
      <c r="AF1257" t="s">
        <v>37</v>
      </c>
      <c r="AG1257" t="s">
        <v>9670</v>
      </c>
    </row>
    <row r="1258" spans="1:33" x14ac:dyDescent="0.3">
      <c r="A1258" t="s">
        <v>107</v>
      </c>
      <c r="B1258" t="s">
        <v>920</v>
      </c>
      <c r="C1258" t="s">
        <v>49</v>
      </c>
      <c r="D1258" t="s">
        <v>81</v>
      </c>
      <c r="E1258" t="s">
        <v>490</v>
      </c>
      <c r="F1258" t="s">
        <v>9675</v>
      </c>
      <c r="G1258" t="s">
        <v>33</v>
      </c>
      <c r="H1258" s="1">
        <v>44015</v>
      </c>
      <c r="I1258">
        <v>950</v>
      </c>
      <c r="J1258" t="s">
        <v>9676</v>
      </c>
      <c r="K1258" t="s">
        <v>716</v>
      </c>
      <c r="L1258" t="s">
        <v>9677</v>
      </c>
      <c r="M1258" t="s">
        <v>9678</v>
      </c>
      <c r="N1258" t="s">
        <v>39</v>
      </c>
      <c r="O1258">
        <v>5</v>
      </c>
      <c r="P1258" t="s">
        <v>73</v>
      </c>
      <c r="Q1258" t="s">
        <v>41</v>
      </c>
      <c r="R1258" t="s">
        <v>9679</v>
      </c>
      <c r="S1258" s="1">
        <v>45456</v>
      </c>
      <c r="T1258" t="s">
        <v>43</v>
      </c>
      <c r="U1258" t="s">
        <v>9680</v>
      </c>
      <c r="V1258" t="s">
        <v>9681</v>
      </c>
      <c r="W1258" t="s">
        <v>2825</v>
      </c>
      <c r="X1258">
        <v>862</v>
      </c>
      <c r="Y1258">
        <v>7</v>
      </c>
      <c r="Z1258">
        <v>2413.6</v>
      </c>
      <c r="AA1258" t="s">
        <v>9678</v>
      </c>
      <c r="AB1258" t="s">
        <v>9678</v>
      </c>
      <c r="AC1258">
        <v>10</v>
      </c>
      <c r="AE1258" t="s">
        <v>37</v>
      </c>
      <c r="AF1258" t="s">
        <v>37</v>
      </c>
      <c r="AG1258" t="s">
        <v>9678</v>
      </c>
    </row>
    <row r="1259" spans="1:33" x14ac:dyDescent="0.3">
      <c r="A1259" t="s">
        <v>181</v>
      </c>
      <c r="B1259" t="s">
        <v>510</v>
      </c>
      <c r="C1259" t="s">
        <v>29</v>
      </c>
      <c r="D1259" t="s">
        <v>50</v>
      </c>
      <c r="E1259" t="s">
        <v>1049</v>
      </c>
      <c r="F1259" t="s">
        <v>9682</v>
      </c>
      <c r="G1259" t="s">
        <v>96</v>
      </c>
      <c r="H1259" s="1">
        <v>44735</v>
      </c>
      <c r="I1259">
        <v>1400</v>
      </c>
      <c r="J1259" t="s">
        <v>9683</v>
      </c>
      <c r="K1259" t="s">
        <v>493</v>
      </c>
      <c r="L1259" t="s">
        <v>9684</v>
      </c>
      <c r="M1259" t="s">
        <v>9685</v>
      </c>
      <c r="N1259" t="s">
        <v>57</v>
      </c>
      <c r="O1259">
        <v>5</v>
      </c>
      <c r="P1259" t="s">
        <v>73</v>
      </c>
      <c r="Q1259" t="s">
        <v>101</v>
      </c>
      <c r="R1259" t="s">
        <v>9686</v>
      </c>
      <c r="S1259" s="1">
        <v>45455</v>
      </c>
      <c r="T1259" t="s">
        <v>43</v>
      </c>
      <c r="U1259" t="s">
        <v>9687</v>
      </c>
      <c r="V1259" t="s">
        <v>9688</v>
      </c>
      <c r="W1259" t="s">
        <v>9689</v>
      </c>
      <c r="X1259">
        <v>2190</v>
      </c>
      <c r="Y1259">
        <v>5</v>
      </c>
      <c r="Z1259">
        <v>4380</v>
      </c>
      <c r="AA1259" t="s">
        <v>9685</v>
      </c>
      <c r="AB1259" t="s">
        <v>9685</v>
      </c>
      <c r="AC1259">
        <v>10</v>
      </c>
      <c r="AE1259" t="s">
        <v>37</v>
      </c>
      <c r="AF1259" t="s">
        <v>37</v>
      </c>
      <c r="AG1259" t="s">
        <v>9685</v>
      </c>
    </row>
    <row r="1260" spans="1:33" x14ac:dyDescent="0.3">
      <c r="A1260" t="s">
        <v>27</v>
      </c>
      <c r="B1260" t="s">
        <v>946</v>
      </c>
      <c r="C1260" t="s">
        <v>49</v>
      </c>
      <c r="D1260" t="s">
        <v>677</v>
      </c>
      <c r="E1260" t="s">
        <v>740</v>
      </c>
      <c r="F1260" t="s">
        <v>9690</v>
      </c>
      <c r="G1260" t="s">
        <v>33</v>
      </c>
      <c r="H1260" s="1">
        <v>44544</v>
      </c>
      <c r="I1260">
        <v>800</v>
      </c>
      <c r="J1260" t="s">
        <v>9691</v>
      </c>
      <c r="K1260" t="s">
        <v>424</v>
      </c>
      <c r="L1260" t="s">
        <v>9692</v>
      </c>
      <c r="M1260" t="s">
        <v>9693</v>
      </c>
      <c r="N1260" t="s">
        <v>116</v>
      </c>
      <c r="O1260">
        <v>3</v>
      </c>
      <c r="P1260" t="s">
        <v>73</v>
      </c>
      <c r="Q1260" t="s">
        <v>58</v>
      </c>
      <c r="R1260" t="s">
        <v>9694</v>
      </c>
      <c r="S1260" s="1">
        <v>45372</v>
      </c>
      <c r="T1260" t="s">
        <v>258</v>
      </c>
      <c r="U1260" t="s">
        <v>9695</v>
      </c>
      <c r="V1260" t="s">
        <v>9696</v>
      </c>
      <c r="W1260" t="s">
        <v>7456</v>
      </c>
      <c r="X1260">
        <v>759</v>
      </c>
      <c r="Y1260">
        <v>3</v>
      </c>
      <c r="Z1260">
        <v>910.80000000000007</v>
      </c>
      <c r="AA1260" t="s">
        <v>9693</v>
      </c>
      <c r="AB1260" t="s">
        <v>9693</v>
      </c>
      <c r="AC1260">
        <v>10</v>
      </c>
      <c r="AE1260" t="s">
        <v>37</v>
      </c>
      <c r="AF1260" t="s">
        <v>37</v>
      </c>
      <c r="AG1260" t="s">
        <v>9693</v>
      </c>
    </row>
    <row r="1261" spans="1:33" x14ac:dyDescent="0.3">
      <c r="A1261" t="s">
        <v>121</v>
      </c>
      <c r="B1261" t="s">
        <v>157</v>
      </c>
      <c r="C1261" t="s">
        <v>80</v>
      </c>
      <c r="D1261" t="s">
        <v>219</v>
      </c>
      <c r="E1261" t="s">
        <v>158</v>
      </c>
      <c r="F1261" t="s">
        <v>9697</v>
      </c>
      <c r="G1261" t="s">
        <v>33</v>
      </c>
      <c r="H1261" s="1">
        <v>43860</v>
      </c>
      <c r="I1261">
        <v>950</v>
      </c>
      <c r="J1261" t="s">
        <v>9698</v>
      </c>
      <c r="K1261" t="s">
        <v>1302</v>
      </c>
      <c r="L1261" t="s">
        <v>9699</v>
      </c>
      <c r="M1261" t="s">
        <v>9700</v>
      </c>
      <c r="N1261" t="s">
        <v>57</v>
      </c>
      <c r="O1261">
        <v>4</v>
      </c>
      <c r="P1261" t="s">
        <v>40</v>
      </c>
      <c r="Q1261" t="s">
        <v>41</v>
      </c>
      <c r="R1261" t="s">
        <v>9701</v>
      </c>
      <c r="S1261" s="1">
        <v>45518</v>
      </c>
      <c r="T1261" t="s">
        <v>201</v>
      </c>
      <c r="U1261" t="s">
        <v>9702</v>
      </c>
      <c r="V1261" t="s">
        <v>9703</v>
      </c>
      <c r="W1261" t="s">
        <v>9704</v>
      </c>
      <c r="X1261">
        <v>2589</v>
      </c>
      <c r="Y1261">
        <v>1</v>
      </c>
      <c r="Z1261">
        <v>1035.6000000000001</v>
      </c>
      <c r="AA1261" t="s">
        <v>9700</v>
      </c>
      <c r="AB1261" t="s">
        <v>9700</v>
      </c>
      <c r="AC1261">
        <v>10</v>
      </c>
      <c r="AE1261" t="s">
        <v>37</v>
      </c>
      <c r="AF1261" t="s">
        <v>37</v>
      </c>
      <c r="AG1261" t="s">
        <v>9700</v>
      </c>
    </row>
    <row r="1262" spans="1:33" x14ac:dyDescent="0.3">
      <c r="A1262" t="s">
        <v>93</v>
      </c>
      <c r="B1262" t="s">
        <v>470</v>
      </c>
      <c r="C1262" t="s">
        <v>80</v>
      </c>
      <c r="D1262" t="s">
        <v>81</v>
      </c>
      <c r="E1262" t="s">
        <v>1092</v>
      </c>
      <c r="F1262" t="s">
        <v>9705</v>
      </c>
      <c r="G1262" t="s">
        <v>96</v>
      </c>
      <c r="H1262" s="1">
        <v>44460</v>
      </c>
      <c r="I1262">
        <v>1200</v>
      </c>
      <c r="J1262" t="s">
        <v>9706</v>
      </c>
      <c r="K1262" t="s">
        <v>2295</v>
      </c>
      <c r="L1262" t="s">
        <v>9707</v>
      </c>
      <c r="M1262" t="s">
        <v>9708</v>
      </c>
      <c r="N1262" t="s">
        <v>116</v>
      </c>
      <c r="O1262">
        <v>15</v>
      </c>
      <c r="P1262" t="s">
        <v>40</v>
      </c>
      <c r="Q1262" t="s">
        <v>41</v>
      </c>
      <c r="R1262" t="s">
        <v>9709</v>
      </c>
      <c r="S1262" s="1">
        <v>45559</v>
      </c>
      <c r="T1262" t="s">
        <v>214</v>
      </c>
      <c r="U1262" t="s">
        <v>9710</v>
      </c>
      <c r="V1262" t="s">
        <v>9711</v>
      </c>
      <c r="W1262" t="s">
        <v>132</v>
      </c>
      <c r="X1262">
        <v>2231</v>
      </c>
      <c r="Y1262">
        <v>2</v>
      </c>
      <c r="Z1262">
        <v>1784.8000000000002</v>
      </c>
      <c r="AA1262" t="s">
        <v>9708</v>
      </c>
      <c r="AB1262" t="s">
        <v>9708</v>
      </c>
      <c r="AC1262">
        <v>11</v>
      </c>
      <c r="AE1262" t="s">
        <v>37</v>
      </c>
      <c r="AF1262" t="s">
        <v>37</v>
      </c>
      <c r="AG1262" t="s">
        <v>9708</v>
      </c>
    </row>
    <row r="1263" spans="1:33" x14ac:dyDescent="0.3">
      <c r="A1263" t="s">
        <v>93</v>
      </c>
      <c r="B1263" t="s">
        <v>920</v>
      </c>
      <c r="C1263" t="s">
        <v>49</v>
      </c>
      <c r="D1263" t="s">
        <v>206</v>
      </c>
      <c r="E1263" t="s">
        <v>832</v>
      </c>
      <c r="F1263" t="s">
        <v>9712</v>
      </c>
      <c r="G1263" t="s">
        <v>33</v>
      </c>
      <c r="H1263" s="1">
        <v>45573</v>
      </c>
      <c r="I1263">
        <v>1100</v>
      </c>
      <c r="J1263" t="s">
        <v>9713</v>
      </c>
      <c r="K1263" t="s">
        <v>493</v>
      </c>
      <c r="L1263" t="s">
        <v>9714</v>
      </c>
      <c r="M1263" t="s">
        <v>9715</v>
      </c>
      <c r="N1263" t="s">
        <v>39</v>
      </c>
      <c r="O1263">
        <v>3</v>
      </c>
      <c r="P1263" t="s">
        <v>73</v>
      </c>
      <c r="Q1263" t="s">
        <v>58</v>
      </c>
      <c r="R1263" t="s">
        <v>9716</v>
      </c>
      <c r="S1263" s="1">
        <v>45405</v>
      </c>
      <c r="T1263" t="s">
        <v>60</v>
      </c>
      <c r="U1263" t="s">
        <v>9717</v>
      </c>
      <c r="V1263" t="s">
        <v>9718</v>
      </c>
      <c r="W1263" t="s">
        <v>6140</v>
      </c>
      <c r="X1263">
        <v>2215</v>
      </c>
      <c r="Y1263">
        <v>5</v>
      </c>
      <c r="Z1263">
        <v>4430</v>
      </c>
      <c r="AA1263" t="s">
        <v>9715</v>
      </c>
      <c r="AB1263" t="s">
        <v>9715</v>
      </c>
      <c r="AC1263">
        <v>10</v>
      </c>
      <c r="AE1263" t="s">
        <v>37</v>
      </c>
      <c r="AF1263" t="s">
        <v>37</v>
      </c>
      <c r="AG1263" t="s">
        <v>9715</v>
      </c>
    </row>
    <row r="1264" spans="1:33" x14ac:dyDescent="0.3">
      <c r="A1264" t="s">
        <v>121</v>
      </c>
      <c r="B1264" t="s">
        <v>64</v>
      </c>
      <c r="C1264" t="s">
        <v>80</v>
      </c>
      <c r="D1264" t="s">
        <v>219</v>
      </c>
      <c r="E1264" t="s">
        <v>531</v>
      </c>
      <c r="F1264" t="s">
        <v>9719</v>
      </c>
      <c r="G1264" t="s">
        <v>96</v>
      </c>
      <c r="H1264" s="1">
        <v>45236</v>
      </c>
      <c r="I1264">
        <v>1000</v>
      </c>
      <c r="J1264" t="s">
        <v>9720</v>
      </c>
      <c r="K1264" t="s">
        <v>581</v>
      </c>
      <c r="L1264" t="s">
        <v>9721</v>
      </c>
      <c r="M1264" t="s">
        <v>9722</v>
      </c>
      <c r="N1264" t="s">
        <v>57</v>
      </c>
      <c r="O1264">
        <v>8</v>
      </c>
      <c r="P1264" t="s">
        <v>40</v>
      </c>
      <c r="Q1264" t="s">
        <v>58</v>
      </c>
      <c r="R1264" t="s">
        <v>9723</v>
      </c>
      <c r="S1264" s="1">
        <v>45506</v>
      </c>
      <c r="T1264" t="s">
        <v>201</v>
      </c>
      <c r="U1264" t="s">
        <v>9724</v>
      </c>
      <c r="V1264" t="s">
        <v>9008</v>
      </c>
      <c r="W1264" t="s">
        <v>7507</v>
      </c>
      <c r="X1264">
        <v>2790</v>
      </c>
      <c r="Y1264">
        <v>5</v>
      </c>
      <c r="Z1264">
        <v>5580</v>
      </c>
      <c r="AA1264" t="s">
        <v>9722</v>
      </c>
      <c r="AB1264" t="s">
        <v>9722</v>
      </c>
      <c r="AC1264">
        <v>10</v>
      </c>
      <c r="AE1264" t="s">
        <v>37</v>
      </c>
      <c r="AF1264" t="s">
        <v>37</v>
      </c>
      <c r="AG1264" t="s">
        <v>9722</v>
      </c>
    </row>
    <row r="1265" spans="1:33" x14ac:dyDescent="0.3">
      <c r="A1265" t="s">
        <v>181</v>
      </c>
      <c r="B1265" t="s">
        <v>357</v>
      </c>
      <c r="C1265" t="s">
        <v>80</v>
      </c>
      <c r="D1265" t="s">
        <v>146</v>
      </c>
      <c r="E1265" t="s">
        <v>687</v>
      </c>
      <c r="F1265" t="s">
        <v>9725</v>
      </c>
      <c r="G1265" t="s">
        <v>33</v>
      </c>
      <c r="H1265" s="1">
        <v>44331</v>
      </c>
      <c r="I1265">
        <v>1300</v>
      </c>
      <c r="J1265" t="s">
        <v>9726</v>
      </c>
      <c r="K1265" t="s">
        <v>245</v>
      </c>
      <c r="L1265" t="s">
        <v>9727</v>
      </c>
      <c r="M1265" t="s">
        <v>9728</v>
      </c>
      <c r="N1265" t="s">
        <v>57</v>
      </c>
      <c r="O1265">
        <v>3</v>
      </c>
      <c r="P1265" t="s">
        <v>40</v>
      </c>
      <c r="Q1265" t="s">
        <v>58</v>
      </c>
      <c r="R1265" t="s">
        <v>9729</v>
      </c>
      <c r="S1265" s="1">
        <v>45549</v>
      </c>
      <c r="T1265" t="s">
        <v>214</v>
      </c>
      <c r="U1265" t="s">
        <v>9730</v>
      </c>
      <c r="V1265" t="s">
        <v>9731</v>
      </c>
      <c r="W1265" t="s">
        <v>4498</v>
      </c>
      <c r="X1265">
        <v>1023</v>
      </c>
      <c r="Y1265">
        <v>6</v>
      </c>
      <c r="Z1265">
        <v>2455.2000000000003</v>
      </c>
      <c r="AA1265" t="s">
        <v>9728</v>
      </c>
      <c r="AB1265" t="s">
        <v>9728</v>
      </c>
      <c r="AC1265">
        <v>10</v>
      </c>
      <c r="AE1265" t="s">
        <v>37</v>
      </c>
      <c r="AF1265" t="s">
        <v>37</v>
      </c>
      <c r="AG1265" t="s">
        <v>9728</v>
      </c>
    </row>
    <row r="1266" spans="1:33" x14ac:dyDescent="0.3">
      <c r="A1266" t="s">
        <v>336</v>
      </c>
      <c r="B1266" t="s">
        <v>380</v>
      </c>
      <c r="C1266" t="s">
        <v>49</v>
      </c>
      <c r="D1266" t="s">
        <v>370</v>
      </c>
      <c r="E1266" t="s">
        <v>371</v>
      </c>
      <c r="F1266" t="s">
        <v>9732</v>
      </c>
      <c r="G1266" t="s">
        <v>96</v>
      </c>
      <c r="H1266" s="1">
        <v>43866</v>
      </c>
      <c r="I1266">
        <v>1100</v>
      </c>
      <c r="J1266" t="s">
        <v>9733</v>
      </c>
      <c r="K1266" t="s">
        <v>670</v>
      </c>
      <c r="L1266" t="s">
        <v>9734</v>
      </c>
      <c r="M1266" t="s">
        <v>9735</v>
      </c>
      <c r="N1266" t="s">
        <v>72</v>
      </c>
      <c r="O1266">
        <v>4</v>
      </c>
      <c r="P1266" t="s">
        <v>40</v>
      </c>
      <c r="Q1266" t="s">
        <v>41</v>
      </c>
      <c r="R1266" t="s">
        <v>9736</v>
      </c>
      <c r="S1266" s="1">
        <v>45540</v>
      </c>
      <c r="T1266" t="s">
        <v>214</v>
      </c>
      <c r="U1266" t="s">
        <v>9737</v>
      </c>
      <c r="V1266" t="s">
        <v>9738</v>
      </c>
      <c r="W1266" t="s">
        <v>1997</v>
      </c>
      <c r="X1266">
        <v>1151</v>
      </c>
      <c r="Y1266">
        <v>5</v>
      </c>
      <c r="Z1266">
        <v>2302</v>
      </c>
      <c r="AA1266" t="s">
        <v>9735</v>
      </c>
      <c r="AB1266" t="s">
        <v>9735</v>
      </c>
      <c r="AC1266">
        <v>10</v>
      </c>
      <c r="AD1266" t="s">
        <v>87</v>
      </c>
      <c r="AF1266" t="s">
        <v>87</v>
      </c>
      <c r="AG1266" t="s">
        <v>9735</v>
      </c>
    </row>
    <row r="1267" spans="1:33" x14ac:dyDescent="0.3">
      <c r="A1267" t="s">
        <v>121</v>
      </c>
      <c r="B1267" t="s">
        <v>606</v>
      </c>
      <c r="C1267" t="s">
        <v>49</v>
      </c>
      <c r="D1267" t="s">
        <v>677</v>
      </c>
      <c r="E1267" t="s">
        <v>632</v>
      </c>
      <c r="F1267" t="s">
        <v>9739</v>
      </c>
      <c r="G1267" t="s">
        <v>33</v>
      </c>
      <c r="H1267" s="1">
        <v>43896</v>
      </c>
      <c r="I1267">
        <v>800</v>
      </c>
      <c r="J1267" t="s">
        <v>9740</v>
      </c>
      <c r="K1267" t="s">
        <v>329</v>
      </c>
      <c r="L1267" t="s">
        <v>9741</v>
      </c>
      <c r="M1267" t="s">
        <v>9742</v>
      </c>
      <c r="N1267" t="s">
        <v>39</v>
      </c>
      <c r="O1267">
        <v>4</v>
      </c>
      <c r="P1267" t="s">
        <v>73</v>
      </c>
      <c r="Q1267" t="s">
        <v>58</v>
      </c>
      <c r="R1267" t="s">
        <v>9743</v>
      </c>
      <c r="S1267" s="1">
        <v>45566</v>
      </c>
      <c r="T1267" t="s">
        <v>177</v>
      </c>
      <c r="U1267" t="s">
        <v>9744</v>
      </c>
      <c r="V1267" t="s">
        <v>9745</v>
      </c>
      <c r="W1267" t="s">
        <v>577</v>
      </c>
      <c r="X1267">
        <v>606</v>
      </c>
      <c r="Y1267">
        <v>7</v>
      </c>
      <c r="Z1267">
        <v>1696.8000000000002</v>
      </c>
      <c r="AA1267" t="s">
        <v>9742</v>
      </c>
      <c r="AB1267" t="s">
        <v>9742</v>
      </c>
      <c r="AC1267">
        <v>10</v>
      </c>
      <c r="AE1267" t="s">
        <v>37</v>
      </c>
      <c r="AF1267" t="s">
        <v>37</v>
      </c>
      <c r="AG1267" t="s">
        <v>9742</v>
      </c>
    </row>
    <row r="1268" spans="1:33" x14ac:dyDescent="0.3">
      <c r="A1268" t="s">
        <v>27</v>
      </c>
      <c r="B1268" t="s">
        <v>293</v>
      </c>
      <c r="C1268" t="s">
        <v>49</v>
      </c>
      <c r="D1268" t="s">
        <v>65</v>
      </c>
      <c r="E1268" t="s">
        <v>134</v>
      </c>
      <c r="F1268" t="s">
        <v>9746</v>
      </c>
      <c r="G1268" t="s">
        <v>96</v>
      </c>
      <c r="H1268" s="1">
        <v>44928</v>
      </c>
      <c r="I1268">
        <v>1200</v>
      </c>
      <c r="J1268" t="s">
        <v>9747</v>
      </c>
      <c r="K1268" t="s">
        <v>1643</v>
      </c>
      <c r="L1268" t="s">
        <v>9748</v>
      </c>
      <c r="M1268" t="s">
        <v>9749</v>
      </c>
      <c r="N1268" t="s">
        <v>72</v>
      </c>
      <c r="O1268">
        <v>9</v>
      </c>
      <c r="P1268" t="s">
        <v>73</v>
      </c>
      <c r="Q1268" t="s">
        <v>101</v>
      </c>
      <c r="R1268" t="s">
        <v>9750</v>
      </c>
      <c r="S1268" s="1">
        <v>45608</v>
      </c>
      <c r="T1268" t="s">
        <v>165</v>
      </c>
      <c r="U1268" t="s">
        <v>9751</v>
      </c>
      <c r="V1268" t="s">
        <v>6681</v>
      </c>
      <c r="W1268" t="s">
        <v>9752</v>
      </c>
      <c r="X1268">
        <v>1979</v>
      </c>
      <c r="Y1268">
        <v>8</v>
      </c>
      <c r="Z1268">
        <v>6332.8</v>
      </c>
      <c r="AA1268" t="s">
        <v>9749</v>
      </c>
      <c r="AB1268" t="s">
        <v>9749</v>
      </c>
      <c r="AC1268">
        <v>10</v>
      </c>
      <c r="AE1268" t="s">
        <v>37</v>
      </c>
      <c r="AF1268" t="s">
        <v>37</v>
      </c>
      <c r="AG1268" t="s">
        <v>9749</v>
      </c>
    </row>
    <row r="1269" spans="1:33" x14ac:dyDescent="0.3">
      <c r="A1269" t="s">
        <v>27</v>
      </c>
      <c r="B1269" t="s">
        <v>1128</v>
      </c>
      <c r="C1269" t="s">
        <v>29</v>
      </c>
      <c r="D1269" t="s">
        <v>677</v>
      </c>
      <c r="E1269" t="s">
        <v>3309</v>
      </c>
      <c r="F1269" t="s">
        <v>9753</v>
      </c>
      <c r="G1269" t="s">
        <v>96</v>
      </c>
      <c r="H1269" s="1">
        <v>43913</v>
      </c>
      <c r="I1269">
        <v>1000</v>
      </c>
      <c r="J1269" t="s">
        <v>9754</v>
      </c>
      <c r="K1269" t="s">
        <v>173</v>
      </c>
      <c r="L1269" t="s">
        <v>9755</v>
      </c>
      <c r="M1269" t="s">
        <v>9756</v>
      </c>
      <c r="N1269" t="s">
        <v>116</v>
      </c>
      <c r="O1269">
        <v>9</v>
      </c>
      <c r="P1269" t="s">
        <v>73</v>
      </c>
      <c r="Q1269" t="s">
        <v>101</v>
      </c>
      <c r="R1269" t="s">
        <v>9757</v>
      </c>
      <c r="S1269" s="1">
        <v>45497</v>
      </c>
      <c r="T1269" t="s">
        <v>103</v>
      </c>
      <c r="U1269" t="s">
        <v>9758</v>
      </c>
      <c r="V1269" t="s">
        <v>9759</v>
      </c>
      <c r="W1269" t="s">
        <v>548</v>
      </c>
      <c r="X1269">
        <v>859</v>
      </c>
      <c r="Y1269">
        <v>8</v>
      </c>
      <c r="Z1269">
        <v>2748.8</v>
      </c>
      <c r="AA1269" t="s">
        <v>9756</v>
      </c>
      <c r="AB1269" t="s">
        <v>9756</v>
      </c>
      <c r="AC1269">
        <v>10</v>
      </c>
      <c r="AD1269" t="s">
        <v>87</v>
      </c>
      <c r="AF1269" t="s">
        <v>87</v>
      </c>
      <c r="AG1269" t="s">
        <v>9756</v>
      </c>
    </row>
    <row r="1270" spans="1:33" x14ac:dyDescent="0.3">
      <c r="A1270" t="s">
        <v>336</v>
      </c>
      <c r="B1270" t="s">
        <v>325</v>
      </c>
      <c r="C1270" t="s">
        <v>49</v>
      </c>
      <c r="D1270" t="s">
        <v>677</v>
      </c>
      <c r="E1270" t="s">
        <v>641</v>
      </c>
      <c r="F1270" t="s">
        <v>9760</v>
      </c>
      <c r="G1270" t="s">
        <v>96</v>
      </c>
      <c r="H1270" s="1">
        <v>44239</v>
      </c>
      <c r="I1270">
        <v>1100</v>
      </c>
      <c r="J1270" t="s">
        <v>9761</v>
      </c>
      <c r="K1270" t="s">
        <v>825</v>
      </c>
      <c r="L1270" t="s">
        <v>9762</v>
      </c>
      <c r="M1270" t="s">
        <v>9763</v>
      </c>
      <c r="N1270" t="s">
        <v>57</v>
      </c>
      <c r="O1270">
        <v>5</v>
      </c>
      <c r="P1270" t="s">
        <v>40</v>
      </c>
      <c r="Q1270" t="s">
        <v>74</v>
      </c>
      <c r="R1270" t="s">
        <v>9764</v>
      </c>
      <c r="S1270" s="1">
        <v>45616</v>
      </c>
      <c r="T1270" t="s">
        <v>165</v>
      </c>
      <c r="U1270" t="s">
        <v>9765</v>
      </c>
      <c r="V1270" t="s">
        <v>9766</v>
      </c>
      <c r="W1270" t="s">
        <v>9767</v>
      </c>
      <c r="X1270">
        <v>1673</v>
      </c>
      <c r="Y1270">
        <v>5</v>
      </c>
      <c r="Z1270">
        <v>3346</v>
      </c>
      <c r="AA1270" t="s">
        <v>9763</v>
      </c>
      <c r="AB1270" t="s">
        <v>9763</v>
      </c>
      <c r="AC1270">
        <v>10</v>
      </c>
      <c r="AE1270" t="s">
        <v>37</v>
      </c>
      <c r="AF1270" t="s">
        <v>37</v>
      </c>
      <c r="AG1270" t="s">
        <v>9763</v>
      </c>
    </row>
    <row r="1271" spans="1:33" x14ac:dyDescent="0.3">
      <c r="A1271" t="s">
        <v>93</v>
      </c>
      <c r="B1271" t="s">
        <v>813</v>
      </c>
      <c r="C1271" t="s">
        <v>29</v>
      </c>
      <c r="D1271" t="s">
        <v>50</v>
      </c>
      <c r="E1271" t="s">
        <v>3122</v>
      </c>
      <c r="F1271" t="s">
        <v>9768</v>
      </c>
      <c r="G1271" t="s">
        <v>96</v>
      </c>
      <c r="H1271" s="1">
        <v>44079</v>
      </c>
      <c r="I1271">
        <v>1100</v>
      </c>
      <c r="J1271" t="s">
        <v>9769</v>
      </c>
      <c r="K1271" t="s">
        <v>297</v>
      </c>
      <c r="L1271" t="s">
        <v>9770</v>
      </c>
      <c r="M1271" t="s">
        <v>9771</v>
      </c>
      <c r="N1271" t="s">
        <v>57</v>
      </c>
      <c r="O1271">
        <v>4</v>
      </c>
      <c r="P1271" t="s">
        <v>40</v>
      </c>
      <c r="Q1271" t="s">
        <v>58</v>
      </c>
      <c r="R1271" t="s">
        <v>9772</v>
      </c>
      <c r="S1271" s="1">
        <v>45616</v>
      </c>
      <c r="T1271" t="s">
        <v>165</v>
      </c>
      <c r="U1271" t="s">
        <v>9773</v>
      </c>
      <c r="V1271" t="s">
        <v>9774</v>
      </c>
      <c r="W1271" t="s">
        <v>9775</v>
      </c>
      <c r="X1271">
        <v>1078</v>
      </c>
      <c r="Y1271">
        <v>2</v>
      </c>
      <c r="Z1271">
        <v>862.40000000000009</v>
      </c>
      <c r="AA1271" t="s">
        <v>9771</v>
      </c>
      <c r="AB1271" t="s">
        <v>9771</v>
      </c>
      <c r="AC1271">
        <v>10</v>
      </c>
      <c r="AE1271" t="s">
        <v>37</v>
      </c>
      <c r="AF1271" t="s">
        <v>37</v>
      </c>
      <c r="AG1271" t="s">
        <v>9771</v>
      </c>
    </row>
    <row r="1272" spans="1:33" x14ac:dyDescent="0.3">
      <c r="A1272" t="s">
        <v>336</v>
      </c>
      <c r="B1272" t="s">
        <v>169</v>
      </c>
      <c r="C1272" t="s">
        <v>29</v>
      </c>
      <c r="D1272" t="s">
        <v>30</v>
      </c>
      <c r="E1272" t="s">
        <v>549</v>
      </c>
      <c r="F1272" t="s">
        <v>9776</v>
      </c>
      <c r="G1272" t="s">
        <v>96</v>
      </c>
      <c r="H1272" s="1">
        <v>44879</v>
      </c>
      <c r="I1272">
        <v>950</v>
      </c>
      <c r="J1272" t="s">
        <v>9777</v>
      </c>
      <c r="K1272" t="s">
        <v>186</v>
      </c>
      <c r="L1272" t="s">
        <v>9778</v>
      </c>
      <c r="M1272" t="s">
        <v>9779</v>
      </c>
      <c r="N1272" t="s">
        <v>116</v>
      </c>
      <c r="O1272">
        <v>14</v>
      </c>
      <c r="P1272" t="s">
        <v>73</v>
      </c>
      <c r="Q1272" t="s">
        <v>41</v>
      </c>
      <c r="R1272" t="s">
        <v>9780</v>
      </c>
      <c r="S1272" s="1">
        <v>45615</v>
      </c>
      <c r="T1272" t="s">
        <v>165</v>
      </c>
      <c r="U1272" t="s">
        <v>9781</v>
      </c>
      <c r="V1272" t="s">
        <v>9782</v>
      </c>
      <c r="W1272" t="s">
        <v>239</v>
      </c>
      <c r="X1272">
        <v>1305</v>
      </c>
      <c r="Y1272">
        <v>6</v>
      </c>
      <c r="Z1272">
        <v>3132</v>
      </c>
      <c r="AA1272" t="s">
        <v>9779</v>
      </c>
      <c r="AB1272" t="s">
        <v>9779</v>
      </c>
      <c r="AC1272">
        <v>10</v>
      </c>
      <c r="AE1272" t="s">
        <v>37</v>
      </c>
      <c r="AF1272" t="s">
        <v>37</v>
      </c>
      <c r="AG1272" t="s">
        <v>9779</v>
      </c>
    </row>
    <row r="1273" spans="1:33" x14ac:dyDescent="0.3">
      <c r="A1273" t="s">
        <v>336</v>
      </c>
      <c r="B1273" t="s">
        <v>1118</v>
      </c>
      <c r="C1273" t="s">
        <v>49</v>
      </c>
      <c r="D1273" t="s">
        <v>109</v>
      </c>
      <c r="E1273" t="s">
        <v>750</v>
      </c>
      <c r="F1273" t="s">
        <v>9783</v>
      </c>
      <c r="G1273" t="s">
        <v>96</v>
      </c>
      <c r="H1273" s="1">
        <v>44531</v>
      </c>
      <c r="I1273">
        <v>1100</v>
      </c>
      <c r="J1273" t="s">
        <v>9784</v>
      </c>
      <c r="K1273" t="s">
        <v>581</v>
      </c>
      <c r="L1273" t="s">
        <v>9785</v>
      </c>
      <c r="M1273" t="s">
        <v>9786</v>
      </c>
      <c r="N1273" t="s">
        <v>39</v>
      </c>
      <c r="O1273">
        <v>13</v>
      </c>
      <c r="P1273" t="s">
        <v>40</v>
      </c>
      <c r="Q1273" t="s">
        <v>74</v>
      </c>
      <c r="R1273" t="s">
        <v>9787</v>
      </c>
      <c r="S1273" s="1">
        <v>45340</v>
      </c>
      <c r="T1273" t="s">
        <v>321</v>
      </c>
      <c r="U1273" t="s">
        <v>9788</v>
      </c>
      <c r="V1273" t="s">
        <v>9789</v>
      </c>
      <c r="W1273" t="s">
        <v>9790</v>
      </c>
      <c r="X1273">
        <v>1014</v>
      </c>
      <c r="Y1273">
        <v>8</v>
      </c>
      <c r="Z1273">
        <v>3244.8</v>
      </c>
      <c r="AA1273" t="s">
        <v>9786</v>
      </c>
      <c r="AB1273" t="s">
        <v>9786</v>
      </c>
      <c r="AC1273">
        <v>11</v>
      </c>
      <c r="AE1273" t="s">
        <v>37</v>
      </c>
      <c r="AF1273" t="s">
        <v>37</v>
      </c>
      <c r="AG1273" t="s">
        <v>9786</v>
      </c>
    </row>
    <row r="1274" spans="1:33" x14ac:dyDescent="0.3">
      <c r="A1274" t="s">
        <v>133</v>
      </c>
      <c r="B1274" t="s">
        <v>369</v>
      </c>
      <c r="C1274" t="s">
        <v>49</v>
      </c>
      <c r="D1274" t="s">
        <v>370</v>
      </c>
      <c r="E1274" t="s">
        <v>358</v>
      </c>
      <c r="F1274" t="s">
        <v>9791</v>
      </c>
      <c r="G1274" t="s">
        <v>33</v>
      </c>
      <c r="H1274" s="1">
        <v>45280</v>
      </c>
      <c r="I1274">
        <v>1000</v>
      </c>
      <c r="J1274" t="s">
        <v>9792</v>
      </c>
      <c r="K1274" t="s">
        <v>1626</v>
      </c>
      <c r="L1274" t="s">
        <v>9793</v>
      </c>
      <c r="M1274" t="s">
        <v>9794</v>
      </c>
      <c r="N1274" t="s">
        <v>39</v>
      </c>
      <c r="O1274">
        <v>14</v>
      </c>
      <c r="P1274" t="s">
        <v>40</v>
      </c>
      <c r="Q1274" t="s">
        <v>41</v>
      </c>
      <c r="R1274" t="s">
        <v>9795</v>
      </c>
      <c r="S1274" s="1">
        <v>45624</v>
      </c>
      <c r="T1274" t="s">
        <v>165</v>
      </c>
      <c r="U1274" t="s">
        <v>9796</v>
      </c>
      <c r="V1274" t="s">
        <v>9797</v>
      </c>
      <c r="W1274" t="s">
        <v>3772</v>
      </c>
      <c r="X1274">
        <v>717</v>
      </c>
      <c r="Y1274">
        <v>5</v>
      </c>
      <c r="Z1274">
        <v>1434</v>
      </c>
      <c r="AA1274" t="s">
        <v>9794</v>
      </c>
      <c r="AB1274" t="s">
        <v>9794</v>
      </c>
      <c r="AC1274">
        <v>10</v>
      </c>
      <c r="AD1274" t="s">
        <v>87</v>
      </c>
      <c r="AF1274" t="s">
        <v>87</v>
      </c>
      <c r="AG1274" t="s">
        <v>9794</v>
      </c>
    </row>
    <row r="1275" spans="1:33" x14ac:dyDescent="0.3">
      <c r="A1275" t="s">
        <v>336</v>
      </c>
      <c r="B1275" t="s">
        <v>369</v>
      </c>
      <c r="C1275" t="s">
        <v>49</v>
      </c>
      <c r="D1275" t="s">
        <v>65</v>
      </c>
      <c r="E1275" t="s">
        <v>1177</v>
      </c>
      <c r="F1275" t="s">
        <v>9798</v>
      </c>
      <c r="G1275" t="s">
        <v>96</v>
      </c>
      <c r="H1275" s="1">
        <v>45268</v>
      </c>
      <c r="I1275">
        <v>1100</v>
      </c>
      <c r="J1275" t="s">
        <v>9799</v>
      </c>
      <c r="K1275" t="s">
        <v>989</v>
      </c>
      <c r="L1275" t="s">
        <v>9800</v>
      </c>
      <c r="M1275" t="s">
        <v>9801</v>
      </c>
      <c r="N1275" t="s">
        <v>116</v>
      </c>
      <c r="O1275">
        <v>15</v>
      </c>
      <c r="P1275" t="s">
        <v>73</v>
      </c>
      <c r="Q1275" t="s">
        <v>58</v>
      </c>
      <c r="R1275" t="s">
        <v>9802</v>
      </c>
      <c r="S1275" s="1">
        <v>45333</v>
      </c>
      <c r="T1275" t="s">
        <v>321</v>
      </c>
      <c r="U1275" t="s">
        <v>9803</v>
      </c>
      <c r="V1275" t="s">
        <v>9804</v>
      </c>
      <c r="W1275" t="s">
        <v>5805</v>
      </c>
      <c r="X1275">
        <v>2372</v>
      </c>
      <c r="Y1275">
        <v>7</v>
      </c>
      <c r="Z1275">
        <v>6641.6</v>
      </c>
      <c r="AA1275" t="s">
        <v>9801</v>
      </c>
      <c r="AB1275" t="s">
        <v>9801</v>
      </c>
      <c r="AC1275">
        <v>10</v>
      </c>
      <c r="AE1275" t="s">
        <v>37</v>
      </c>
      <c r="AF1275" t="s">
        <v>37</v>
      </c>
      <c r="AG1275" t="s">
        <v>9801</v>
      </c>
    </row>
    <row r="1276" spans="1:33" x14ac:dyDescent="0.3">
      <c r="A1276" t="s">
        <v>27</v>
      </c>
      <c r="B1276" t="s">
        <v>803</v>
      </c>
      <c r="C1276" t="s">
        <v>49</v>
      </c>
      <c r="D1276" t="s">
        <v>206</v>
      </c>
      <c r="E1276" t="s">
        <v>957</v>
      </c>
      <c r="F1276" t="s">
        <v>9805</v>
      </c>
      <c r="G1276" t="s">
        <v>33</v>
      </c>
      <c r="H1276" s="1">
        <v>45156</v>
      </c>
      <c r="I1276">
        <v>1100</v>
      </c>
      <c r="J1276" t="s">
        <v>9806</v>
      </c>
      <c r="K1276" t="s">
        <v>276</v>
      </c>
      <c r="L1276" t="s">
        <v>9807</v>
      </c>
      <c r="M1276" t="s">
        <v>9808</v>
      </c>
      <c r="N1276" t="s">
        <v>72</v>
      </c>
      <c r="O1276">
        <v>3</v>
      </c>
      <c r="P1276" t="s">
        <v>73</v>
      </c>
      <c r="Q1276" t="s">
        <v>58</v>
      </c>
      <c r="R1276" t="s">
        <v>9809</v>
      </c>
      <c r="S1276" s="1">
        <v>45621</v>
      </c>
      <c r="T1276" t="s">
        <v>165</v>
      </c>
      <c r="U1276" t="s">
        <v>9810</v>
      </c>
      <c r="V1276" t="s">
        <v>9811</v>
      </c>
      <c r="W1276" t="s">
        <v>4275</v>
      </c>
      <c r="X1276">
        <v>1771</v>
      </c>
      <c r="Y1276">
        <v>8</v>
      </c>
      <c r="Z1276">
        <v>5667.2000000000007</v>
      </c>
      <c r="AA1276" t="s">
        <v>9808</v>
      </c>
      <c r="AB1276" t="s">
        <v>9808</v>
      </c>
      <c r="AC1276">
        <v>10</v>
      </c>
      <c r="AD1276" t="s">
        <v>87</v>
      </c>
      <c r="AF1276" t="s">
        <v>87</v>
      </c>
      <c r="AG1276" t="s">
        <v>9808</v>
      </c>
    </row>
    <row r="1277" spans="1:33" x14ac:dyDescent="0.3">
      <c r="A1277" t="s">
        <v>121</v>
      </c>
      <c r="B1277" t="s">
        <v>182</v>
      </c>
      <c r="C1277" t="s">
        <v>29</v>
      </c>
      <c r="D1277" t="s">
        <v>65</v>
      </c>
      <c r="E1277" t="s">
        <v>431</v>
      </c>
      <c r="F1277" t="s">
        <v>9812</v>
      </c>
      <c r="G1277" t="s">
        <v>33</v>
      </c>
      <c r="H1277" s="1">
        <v>44437</v>
      </c>
      <c r="I1277">
        <v>800</v>
      </c>
      <c r="J1277" t="s">
        <v>9813</v>
      </c>
      <c r="K1277" t="s">
        <v>3813</v>
      </c>
      <c r="L1277" t="s">
        <v>9814</v>
      </c>
      <c r="M1277" t="s">
        <v>9815</v>
      </c>
      <c r="N1277" t="s">
        <v>72</v>
      </c>
      <c r="O1277">
        <v>11</v>
      </c>
      <c r="P1277" t="s">
        <v>73</v>
      </c>
      <c r="Q1277" t="s">
        <v>101</v>
      </c>
      <c r="R1277" t="s">
        <v>9816</v>
      </c>
      <c r="S1277" s="1">
        <v>45616</v>
      </c>
      <c r="T1277" t="s">
        <v>165</v>
      </c>
      <c r="U1277" t="s">
        <v>9817</v>
      </c>
      <c r="V1277" t="s">
        <v>9818</v>
      </c>
      <c r="W1277" t="s">
        <v>2616</v>
      </c>
      <c r="X1277">
        <v>2452</v>
      </c>
      <c r="Y1277">
        <v>2</v>
      </c>
      <c r="Z1277">
        <v>1961.6000000000001</v>
      </c>
      <c r="AA1277" t="s">
        <v>9815</v>
      </c>
      <c r="AB1277" t="s">
        <v>9815</v>
      </c>
      <c r="AC1277">
        <v>10</v>
      </c>
      <c r="AD1277" t="s">
        <v>87</v>
      </c>
      <c r="AF1277" t="s">
        <v>87</v>
      </c>
      <c r="AG1277" t="s">
        <v>9815</v>
      </c>
    </row>
    <row r="1278" spans="1:33" x14ac:dyDescent="0.3">
      <c r="A1278" t="s">
        <v>107</v>
      </c>
      <c r="B1278" t="s">
        <v>218</v>
      </c>
      <c r="C1278" t="s">
        <v>80</v>
      </c>
      <c r="D1278" t="s">
        <v>370</v>
      </c>
      <c r="E1278" t="s">
        <v>451</v>
      </c>
      <c r="F1278" t="s">
        <v>9819</v>
      </c>
      <c r="G1278" t="s">
        <v>33</v>
      </c>
      <c r="H1278" s="1">
        <v>45189</v>
      </c>
      <c r="I1278">
        <v>1100</v>
      </c>
      <c r="J1278" t="s">
        <v>9820</v>
      </c>
      <c r="K1278" t="s">
        <v>394</v>
      </c>
      <c r="L1278" t="s">
        <v>9821</v>
      </c>
      <c r="M1278" t="s">
        <v>9822</v>
      </c>
      <c r="N1278" t="s">
        <v>116</v>
      </c>
      <c r="O1278">
        <v>18</v>
      </c>
      <c r="P1278" t="s">
        <v>40</v>
      </c>
      <c r="Q1278" t="s">
        <v>101</v>
      </c>
      <c r="R1278" t="s">
        <v>9823</v>
      </c>
      <c r="S1278" s="1">
        <v>45418</v>
      </c>
      <c r="T1278" t="s">
        <v>129</v>
      </c>
      <c r="U1278" t="s">
        <v>9824</v>
      </c>
      <c r="V1278" t="s">
        <v>9825</v>
      </c>
      <c r="W1278" t="s">
        <v>9826</v>
      </c>
      <c r="X1278">
        <v>2758</v>
      </c>
      <c r="Y1278">
        <v>1</v>
      </c>
      <c r="Z1278">
        <v>1103.2</v>
      </c>
      <c r="AA1278" t="s">
        <v>9822</v>
      </c>
      <c r="AB1278" t="s">
        <v>9822</v>
      </c>
      <c r="AC1278">
        <v>10</v>
      </c>
      <c r="AE1278" t="s">
        <v>37</v>
      </c>
      <c r="AF1278" t="s">
        <v>37</v>
      </c>
      <c r="AG1278" t="s">
        <v>9822</v>
      </c>
    </row>
    <row r="1279" spans="1:33" x14ac:dyDescent="0.3">
      <c r="A1279" t="s">
        <v>181</v>
      </c>
      <c r="B1279" t="s">
        <v>108</v>
      </c>
      <c r="C1279" t="s">
        <v>49</v>
      </c>
      <c r="D1279" t="s">
        <v>370</v>
      </c>
      <c r="E1279" t="s">
        <v>540</v>
      </c>
      <c r="F1279" t="s">
        <v>9827</v>
      </c>
      <c r="G1279" t="s">
        <v>33</v>
      </c>
      <c r="H1279" s="1">
        <v>44559</v>
      </c>
      <c r="I1279">
        <v>1200</v>
      </c>
      <c r="J1279" t="s">
        <v>9828</v>
      </c>
      <c r="K1279" t="s">
        <v>2295</v>
      </c>
      <c r="L1279" t="s">
        <v>9829</v>
      </c>
      <c r="M1279" t="s">
        <v>9830</v>
      </c>
      <c r="N1279" t="s">
        <v>116</v>
      </c>
      <c r="O1279">
        <v>6</v>
      </c>
      <c r="P1279" t="s">
        <v>40</v>
      </c>
      <c r="Q1279" t="s">
        <v>58</v>
      </c>
      <c r="R1279" t="s">
        <v>9831</v>
      </c>
      <c r="S1279" s="1">
        <v>45324</v>
      </c>
      <c r="T1279" t="s">
        <v>321</v>
      </c>
      <c r="U1279" t="s">
        <v>9832</v>
      </c>
      <c r="V1279" t="s">
        <v>9833</v>
      </c>
      <c r="W1279" t="s">
        <v>9834</v>
      </c>
      <c r="X1279">
        <v>1328</v>
      </c>
      <c r="Y1279">
        <v>7</v>
      </c>
      <c r="Z1279">
        <v>3718.4</v>
      </c>
      <c r="AA1279" t="s">
        <v>9830</v>
      </c>
      <c r="AB1279" t="s">
        <v>9830</v>
      </c>
      <c r="AC1279">
        <v>10</v>
      </c>
      <c r="AE1279" t="s">
        <v>37</v>
      </c>
      <c r="AF1279" t="s">
        <v>37</v>
      </c>
      <c r="AG1279" t="s">
        <v>9830</v>
      </c>
    </row>
    <row r="1280" spans="1:33" x14ac:dyDescent="0.3">
      <c r="A1280" t="s">
        <v>336</v>
      </c>
      <c r="B1280" t="s">
        <v>108</v>
      </c>
      <c r="C1280" t="s">
        <v>29</v>
      </c>
      <c r="D1280" t="s">
        <v>50</v>
      </c>
      <c r="E1280" t="s">
        <v>110</v>
      </c>
      <c r="F1280" t="s">
        <v>9835</v>
      </c>
      <c r="G1280" t="s">
        <v>96</v>
      </c>
      <c r="H1280" s="1">
        <v>45059</v>
      </c>
      <c r="I1280">
        <v>1000</v>
      </c>
      <c r="J1280" t="s">
        <v>9836</v>
      </c>
      <c r="K1280" t="s">
        <v>753</v>
      </c>
      <c r="L1280" t="s">
        <v>9837</v>
      </c>
      <c r="M1280" t="s">
        <v>9838</v>
      </c>
      <c r="N1280" t="s">
        <v>116</v>
      </c>
      <c r="O1280">
        <v>19</v>
      </c>
      <c r="P1280" t="s">
        <v>40</v>
      </c>
      <c r="Q1280" t="s">
        <v>58</v>
      </c>
      <c r="R1280" t="s">
        <v>9839</v>
      </c>
      <c r="S1280" s="1">
        <v>45523</v>
      </c>
      <c r="T1280" t="s">
        <v>201</v>
      </c>
      <c r="U1280" t="s">
        <v>9840</v>
      </c>
      <c r="V1280" t="s">
        <v>9841</v>
      </c>
      <c r="W1280" t="s">
        <v>8931</v>
      </c>
      <c r="X1280">
        <v>2910</v>
      </c>
      <c r="Y1280">
        <v>8</v>
      </c>
      <c r="Z1280">
        <v>9312</v>
      </c>
      <c r="AA1280" t="s">
        <v>9838</v>
      </c>
      <c r="AB1280" t="s">
        <v>9838</v>
      </c>
      <c r="AC1280">
        <v>10</v>
      </c>
      <c r="AD1280" t="s">
        <v>87</v>
      </c>
      <c r="AF1280" t="s">
        <v>87</v>
      </c>
      <c r="AG1280" t="s">
        <v>9838</v>
      </c>
    </row>
    <row r="1281" spans="1:33" x14ac:dyDescent="0.3">
      <c r="A1281" t="s">
        <v>93</v>
      </c>
      <c r="B1281" t="s">
        <v>262</v>
      </c>
      <c r="C1281" t="s">
        <v>80</v>
      </c>
      <c r="D1281" t="s">
        <v>677</v>
      </c>
      <c r="E1281" t="s">
        <v>1005</v>
      </c>
      <c r="F1281" t="s">
        <v>9842</v>
      </c>
      <c r="G1281" t="s">
        <v>96</v>
      </c>
      <c r="H1281" s="1">
        <v>44602</v>
      </c>
      <c r="I1281">
        <v>950</v>
      </c>
      <c r="J1281" t="s">
        <v>9843</v>
      </c>
      <c r="K1281" t="s">
        <v>1821</v>
      </c>
      <c r="L1281" t="s">
        <v>9844</v>
      </c>
      <c r="M1281" t="s">
        <v>9845</v>
      </c>
      <c r="N1281" t="s">
        <v>72</v>
      </c>
      <c r="O1281">
        <v>6</v>
      </c>
      <c r="P1281" t="s">
        <v>40</v>
      </c>
      <c r="Q1281" t="s">
        <v>58</v>
      </c>
      <c r="R1281" t="s">
        <v>9846</v>
      </c>
      <c r="S1281" s="1">
        <v>45556</v>
      </c>
      <c r="T1281" t="s">
        <v>214</v>
      </c>
      <c r="U1281" t="s">
        <v>9847</v>
      </c>
      <c r="V1281" t="s">
        <v>9848</v>
      </c>
      <c r="W1281" t="s">
        <v>5442</v>
      </c>
      <c r="X1281">
        <v>1366</v>
      </c>
      <c r="Y1281">
        <v>3</v>
      </c>
      <c r="Z1281">
        <v>1639.2</v>
      </c>
      <c r="AA1281" t="s">
        <v>9845</v>
      </c>
      <c r="AB1281" t="s">
        <v>9845</v>
      </c>
      <c r="AC1281">
        <v>10</v>
      </c>
      <c r="AE1281" t="s">
        <v>37</v>
      </c>
      <c r="AF1281" t="s">
        <v>37</v>
      </c>
      <c r="AG1281" t="s">
        <v>9845</v>
      </c>
    </row>
    <row r="1282" spans="1:33" x14ac:dyDescent="0.3">
      <c r="A1282" t="s">
        <v>107</v>
      </c>
      <c r="B1282" t="s">
        <v>48</v>
      </c>
      <c r="C1282" t="s">
        <v>49</v>
      </c>
      <c r="D1282" t="s">
        <v>65</v>
      </c>
      <c r="E1282" t="s">
        <v>1724</v>
      </c>
      <c r="F1282" t="s">
        <v>9849</v>
      </c>
      <c r="G1282" t="s">
        <v>96</v>
      </c>
      <c r="H1282" s="1">
        <v>44897</v>
      </c>
      <c r="I1282">
        <v>800</v>
      </c>
      <c r="J1282" t="s">
        <v>9850</v>
      </c>
      <c r="K1282" t="s">
        <v>493</v>
      </c>
      <c r="L1282" t="s">
        <v>9851</v>
      </c>
      <c r="M1282" t="s">
        <v>9852</v>
      </c>
      <c r="N1282" t="s">
        <v>116</v>
      </c>
      <c r="O1282">
        <v>18</v>
      </c>
      <c r="P1282" t="s">
        <v>73</v>
      </c>
      <c r="Q1282" t="s">
        <v>101</v>
      </c>
      <c r="R1282" t="s">
        <v>9853</v>
      </c>
      <c r="S1282" s="1">
        <v>45298</v>
      </c>
      <c r="T1282" t="s">
        <v>141</v>
      </c>
      <c r="U1282" t="s">
        <v>9854</v>
      </c>
      <c r="V1282" t="s">
        <v>9855</v>
      </c>
      <c r="W1282" t="s">
        <v>5283</v>
      </c>
      <c r="X1282">
        <v>983</v>
      </c>
      <c r="Y1282">
        <v>7</v>
      </c>
      <c r="Z1282">
        <v>2752.4</v>
      </c>
      <c r="AA1282" t="s">
        <v>9852</v>
      </c>
      <c r="AB1282" t="s">
        <v>9852</v>
      </c>
      <c r="AC1282">
        <v>10</v>
      </c>
      <c r="AD1282" t="s">
        <v>87</v>
      </c>
      <c r="AF1282" t="s">
        <v>87</v>
      </c>
      <c r="AG1282" t="s">
        <v>9852</v>
      </c>
    </row>
    <row r="1283" spans="1:33" x14ac:dyDescent="0.3">
      <c r="A1283" t="s">
        <v>181</v>
      </c>
      <c r="B1283" t="s">
        <v>64</v>
      </c>
      <c r="C1283" t="s">
        <v>80</v>
      </c>
      <c r="D1283" t="s">
        <v>677</v>
      </c>
      <c r="E1283" t="s">
        <v>740</v>
      </c>
      <c r="F1283" t="s">
        <v>9856</v>
      </c>
      <c r="G1283" t="s">
        <v>96</v>
      </c>
      <c r="H1283" s="1">
        <v>44819</v>
      </c>
      <c r="I1283">
        <v>1000</v>
      </c>
      <c r="J1283" t="s">
        <v>9857</v>
      </c>
      <c r="K1283" t="s">
        <v>2083</v>
      </c>
      <c r="L1283" t="s">
        <v>9858</v>
      </c>
      <c r="M1283" t="s">
        <v>9859</v>
      </c>
      <c r="N1283" t="s">
        <v>116</v>
      </c>
      <c r="O1283">
        <v>15</v>
      </c>
      <c r="P1283" t="s">
        <v>40</v>
      </c>
      <c r="Q1283" t="s">
        <v>101</v>
      </c>
      <c r="R1283" t="s">
        <v>9860</v>
      </c>
      <c r="S1283" s="1">
        <v>45536</v>
      </c>
      <c r="T1283" t="s">
        <v>214</v>
      </c>
      <c r="U1283" t="s">
        <v>9861</v>
      </c>
      <c r="V1283" t="s">
        <v>9862</v>
      </c>
      <c r="W1283" t="s">
        <v>9863</v>
      </c>
      <c r="X1283">
        <v>1862</v>
      </c>
      <c r="Y1283">
        <v>6</v>
      </c>
      <c r="Z1283">
        <v>4468.8</v>
      </c>
      <c r="AA1283" t="s">
        <v>9859</v>
      </c>
      <c r="AB1283" t="s">
        <v>9859</v>
      </c>
      <c r="AC1283">
        <v>10</v>
      </c>
      <c r="AD1283" t="s">
        <v>87</v>
      </c>
      <c r="AF1283" t="s">
        <v>87</v>
      </c>
      <c r="AG1283" t="s">
        <v>9859</v>
      </c>
    </row>
    <row r="1284" spans="1:33" x14ac:dyDescent="0.3">
      <c r="A1284" t="s">
        <v>27</v>
      </c>
      <c r="B1284" t="s">
        <v>1023</v>
      </c>
      <c r="C1284" t="s">
        <v>80</v>
      </c>
      <c r="D1284" t="s">
        <v>677</v>
      </c>
      <c r="E1284" t="s">
        <v>337</v>
      </c>
      <c r="F1284" t="s">
        <v>9864</v>
      </c>
      <c r="G1284" t="s">
        <v>33</v>
      </c>
      <c r="H1284" s="1">
        <v>44372</v>
      </c>
      <c r="I1284">
        <v>1200</v>
      </c>
      <c r="J1284" t="s">
        <v>9865</v>
      </c>
      <c r="K1284" t="s">
        <v>914</v>
      </c>
      <c r="L1284" t="s">
        <v>9866</v>
      </c>
      <c r="M1284" t="s">
        <v>9867</v>
      </c>
      <c r="N1284" t="s">
        <v>72</v>
      </c>
      <c r="O1284">
        <v>3</v>
      </c>
      <c r="P1284" t="s">
        <v>40</v>
      </c>
      <c r="Q1284" t="s">
        <v>41</v>
      </c>
      <c r="R1284" t="s">
        <v>9868</v>
      </c>
      <c r="S1284" s="1">
        <v>45421</v>
      </c>
      <c r="T1284" t="s">
        <v>129</v>
      </c>
      <c r="U1284" t="s">
        <v>9869</v>
      </c>
      <c r="V1284" t="s">
        <v>9870</v>
      </c>
      <c r="W1284" t="s">
        <v>2192</v>
      </c>
      <c r="X1284">
        <v>1024</v>
      </c>
      <c r="Y1284">
        <v>3</v>
      </c>
      <c r="Z1284">
        <v>1228.8000000000002</v>
      </c>
      <c r="AA1284" t="s">
        <v>9867</v>
      </c>
      <c r="AB1284" t="s">
        <v>9867</v>
      </c>
      <c r="AC1284">
        <v>10</v>
      </c>
      <c r="AD1284" t="s">
        <v>87</v>
      </c>
      <c r="AF1284" t="s">
        <v>87</v>
      </c>
      <c r="AG1284" t="s">
        <v>9867</v>
      </c>
    </row>
    <row r="1285" spans="1:33" x14ac:dyDescent="0.3">
      <c r="A1285" t="s">
        <v>93</v>
      </c>
      <c r="B1285" t="s">
        <v>1483</v>
      </c>
      <c r="C1285" t="s">
        <v>49</v>
      </c>
      <c r="D1285" t="s">
        <v>30</v>
      </c>
      <c r="E1285" t="s">
        <v>2849</v>
      </c>
      <c r="F1285" t="s">
        <v>9871</v>
      </c>
      <c r="G1285" t="s">
        <v>33</v>
      </c>
      <c r="H1285" s="1">
        <v>44256</v>
      </c>
      <c r="I1285">
        <v>1400</v>
      </c>
      <c r="J1285" t="s">
        <v>9872</v>
      </c>
      <c r="K1285" t="s">
        <v>1511</v>
      </c>
      <c r="L1285" t="s">
        <v>9873</v>
      </c>
      <c r="M1285" t="s">
        <v>9874</v>
      </c>
      <c r="N1285" t="s">
        <v>39</v>
      </c>
      <c r="O1285">
        <v>10</v>
      </c>
      <c r="P1285" t="s">
        <v>40</v>
      </c>
      <c r="Q1285" t="s">
        <v>41</v>
      </c>
      <c r="R1285" t="s">
        <v>9875</v>
      </c>
      <c r="S1285" s="1">
        <v>45332</v>
      </c>
      <c r="T1285" t="s">
        <v>321</v>
      </c>
      <c r="U1285" t="s">
        <v>9876</v>
      </c>
      <c r="V1285" t="s">
        <v>9877</v>
      </c>
      <c r="W1285" t="s">
        <v>9878</v>
      </c>
      <c r="X1285">
        <v>2870</v>
      </c>
      <c r="Y1285">
        <v>3</v>
      </c>
      <c r="Z1285">
        <v>3444</v>
      </c>
      <c r="AA1285" t="s">
        <v>9874</v>
      </c>
      <c r="AB1285" t="s">
        <v>9874</v>
      </c>
      <c r="AC1285">
        <v>10</v>
      </c>
      <c r="AD1285" t="s">
        <v>87</v>
      </c>
      <c r="AF1285" t="s">
        <v>87</v>
      </c>
      <c r="AG1285" t="s">
        <v>9874</v>
      </c>
    </row>
    <row r="1286" spans="1:33" x14ac:dyDescent="0.3">
      <c r="A1286" t="s">
        <v>336</v>
      </c>
      <c r="B1286" t="s">
        <v>293</v>
      </c>
      <c r="C1286" t="s">
        <v>49</v>
      </c>
      <c r="D1286" t="s">
        <v>146</v>
      </c>
      <c r="E1286" t="s">
        <v>294</v>
      </c>
      <c r="F1286" t="s">
        <v>9879</v>
      </c>
      <c r="G1286" t="s">
        <v>33</v>
      </c>
      <c r="H1286" s="1">
        <v>44966</v>
      </c>
      <c r="I1286">
        <v>950</v>
      </c>
      <c r="J1286" t="s">
        <v>9880</v>
      </c>
      <c r="K1286" t="s">
        <v>1418</v>
      </c>
      <c r="L1286" t="s">
        <v>9881</v>
      </c>
      <c r="M1286" t="s">
        <v>9882</v>
      </c>
      <c r="N1286" t="s">
        <v>57</v>
      </c>
      <c r="O1286">
        <v>4</v>
      </c>
      <c r="P1286" t="s">
        <v>40</v>
      </c>
      <c r="Q1286" t="s">
        <v>41</v>
      </c>
      <c r="R1286" t="s">
        <v>9883</v>
      </c>
      <c r="S1286" s="1">
        <v>45430</v>
      </c>
      <c r="T1286" t="s">
        <v>129</v>
      </c>
      <c r="U1286" t="s">
        <v>9884</v>
      </c>
      <c r="V1286" t="s">
        <v>9885</v>
      </c>
      <c r="W1286" t="s">
        <v>1100</v>
      </c>
      <c r="X1286">
        <v>2610</v>
      </c>
      <c r="Y1286">
        <v>6</v>
      </c>
      <c r="Z1286">
        <v>6264</v>
      </c>
      <c r="AA1286" t="s">
        <v>9882</v>
      </c>
      <c r="AB1286" t="s">
        <v>9882</v>
      </c>
      <c r="AC1286">
        <v>10</v>
      </c>
      <c r="AE1286" t="s">
        <v>37</v>
      </c>
      <c r="AF1286" t="s">
        <v>37</v>
      </c>
      <c r="AG1286" t="s">
        <v>9882</v>
      </c>
    </row>
    <row r="1287" spans="1:33" x14ac:dyDescent="0.3">
      <c r="A1287" t="s">
        <v>133</v>
      </c>
      <c r="B1287" t="s">
        <v>347</v>
      </c>
      <c r="C1287" t="s">
        <v>49</v>
      </c>
      <c r="D1287" t="s">
        <v>109</v>
      </c>
      <c r="E1287" t="s">
        <v>451</v>
      </c>
      <c r="F1287" t="s">
        <v>9886</v>
      </c>
      <c r="G1287" t="s">
        <v>96</v>
      </c>
      <c r="H1287" s="1">
        <v>44904</v>
      </c>
      <c r="I1287">
        <v>1300</v>
      </c>
      <c r="J1287" t="s">
        <v>9887</v>
      </c>
      <c r="K1287" t="s">
        <v>54</v>
      </c>
      <c r="L1287" t="s">
        <v>9888</v>
      </c>
      <c r="M1287" t="s">
        <v>9889</v>
      </c>
      <c r="N1287" t="s">
        <v>39</v>
      </c>
      <c r="O1287">
        <v>5</v>
      </c>
      <c r="P1287" t="s">
        <v>40</v>
      </c>
      <c r="Q1287" t="s">
        <v>41</v>
      </c>
      <c r="R1287" t="s">
        <v>9890</v>
      </c>
      <c r="S1287" s="1">
        <v>45352</v>
      </c>
      <c r="T1287" t="s">
        <v>258</v>
      </c>
      <c r="U1287" t="s">
        <v>9891</v>
      </c>
      <c r="V1287" t="s">
        <v>9892</v>
      </c>
      <c r="W1287" t="s">
        <v>4962</v>
      </c>
      <c r="X1287">
        <v>901</v>
      </c>
      <c r="Y1287">
        <v>8</v>
      </c>
      <c r="Z1287">
        <v>2883.2000000000003</v>
      </c>
      <c r="AA1287" t="s">
        <v>9889</v>
      </c>
      <c r="AB1287" t="s">
        <v>9889</v>
      </c>
      <c r="AC1287">
        <v>10</v>
      </c>
      <c r="AD1287" t="s">
        <v>87</v>
      </c>
      <c r="AF1287" t="s">
        <v>87</v>
      </c>
      <c r="AG1287" t="s">
        <v>9889</v>
      </c>
    </row>
    <row r="1288" spans="1:33" x14ac:dyDescent="0.3">
      <c r="A1288" t="s">
        <v>336</v>
      </c>
      <c r="B1288" t="s">
        <v>240</v>
      </c>
      <c r="C1288" t="s">
        <v>29</v>
      </c>
      <c r="D1288" t="s">
        <v>677</v>
      </c>
      <c r="E1288" t="s">
        <v>549</v>
      </c>
      <c r="F1288" t="s">
        <v>1666</v>
      </c>
      <c r="G1288" t="s">
        <v>96</v>
      </c>
      <c r="H1288" s="1">
        <v>45479</v>
      </c>
      <c r="I1288">
        <v>1300</v>
      </c>
      <c r="J1288" t="s">
        <v>9893</v>
      </c>
      <c r="K1288" t="s">
        <v>923</v>
      </c>
      <c r="L1288" t="s">
        <v>9894</v>
      </c>
      <c r="M1288" t="s">
        <v>9895</v>
      </c>
      <c r="N1288" t="s">
        <v>57</v>
      </c>
      <c r="O1288">
        <v>14</v>
      </c>
      <c r="P1288" t="s">
        <v>40</v>
      </c>
      <c r="Q1288" t="s">
        <v>58</v>
      </c>
      <c r="R1288" t="s">
        <v>9896</v>
      </c>
      <c r="S1288" s="1">
        <v>45494</v>
      </c>
      <c r="T1288" t="s">
        <v>103</v>
      </c>
      <c r="U1288" t="s">
        <v>9897</v>
      </c>
      <c r="V1288" t="s">
        <v>9898</v>
      </c>
      <c r="W1288" t="s">
        <v>7817</v>
      </c>
      <c r="X1288">
        <v>2280</v>
      </c>
      <c r="Y1288">
        <v>5</v>
      </c>
      <c r="Z1288">
        <v>4560</v>
      </c>
      <c r="AA1288" t="s">
        <v>9895</v>
      </c>
      <c r="AB1288" t="s">
        <v>9895</v>
      </c>
      <c r="AC1288">
        <v>10</v>
      </c>
      <c r="AE1288" t="s">
        <v>37</v>
      </c>
      <c r="AF1288" t="s">
        <v>37</v>
      </c>
      <c r="AG1288" t="s">
        <v>9895</v>
      </c>
    </row>
    <row r="1289" spans="1:33" x14ac:dyDescent="0.3">
      <c r="A1289" t="s">
        <v>181</v>
      </c>
      <c r="B1289" t="s">
        <v>357</v>
      </c>
      <c r="C1289" t="s">
        <v>80</v>
      </c>
      <c r="D1289" t="s">
        <v>677</v>
      </c>
      <c r="E1289" t="s">
        <v>1683</v>
      </c>
      <c r="F1289" t="s">
        <v>9899</v>
      </c>
      <c r="G1289" t="s">
        <v>96</v>
      </c>
      <c r="H1289" s="1">
        <v>44981</v>
      </c>
      <c r="I1289">
        <v>1400</v>
      </c>
      <c r="J1289" t="s">
        <v>9900</v>
      </c>
      <c r="K1289" t="s">
        <v>835</v>
      </c>
      <c r="L1289" t="s">
        <v>9901</v>
      </c>
      <c r="M1289" t="s">
        <v>9902</v>
      </c>
      <c r="N1289" t="s">
        <v>57</v>
      </c>
      <c r="O1289">
        <v>20</v>
      </c>
      <c r="P1289" t="s">
        <v>40</v>
      </c>
      <c r="Q1289" t="s">
        <v>41</v>
      </c>
      <c r="R1289" t="s">
        <v>9903</v>
      </c>
      <c r="S1289" s="1">
        <v>45330</v>
      </c>
      <c r="T1289" t="s">
        <v>321</v>
      </c>
      <c r="U1289" t="s">
        <v>9904</v>
      </c>
      <c r="V1289" t="s">
        <v>9905</v>
      </c>
      <c r="W1289" t="s">
        <v>5518</v>
      </c>
      <c r="X1289">
        <v>889</v>
      </c>
      <c r="Y1289">
        <v>4</v>
      </c>
      <c r="Z1289">
        <v>1422.4</v>
      </c>
      <c r="AA1289" t="s">
        <v>9902</v>
      </c>
      <c r="AB1289" t="s">
        <v>9902</v>
      </c>
      <c r="AC1289">
        <v>10</v>
      </c>
      <c r="AD1289" t="s">
        <v>87</v>
      </c>
      <c r="AF1289" t="s">
        <v>87</v>
      </c>
      <c r="AG1289" t="s">
        <v>9902</v>
      </c>
    </row>
    <row r="1290" spans="1:33" x14ac:dyDescent="0.3">
      <c r="A1290" t="s">
        <v>133</v>
      </c>
      <c r="B1290" t="s">
        <v>79</v>
      </c>
      <c r="C1290" t="s">
        <v>29</v>
      </c>
      <c r="D1290" t="s">
        <v>146</v>
      </c>
      <c r="E1290" t="s">
        <v>1092</v>
      </c>
      <c r="F1290" t="s">
        <v>9906</v>
      </c>
      <c r="G1290" t="s">
        <v>96</v>
      </c>
      <c r="H1290" s="1">
        <v>44413</v>
      </c>
      <c r="I1290">
        <v>1400</v>
      </c>
      <c r="J1290" t="s">
        <v>9907</v>
      </c>
      <c r="K1290" t="s">
        <v>307</v>
      </c>
      <c r="L1290" t="s">
        <v>9908</v>
      </c>
      <c r="M1290" t="s">
        <v>9909</v>
      </c>
      <c r="N1290" t="s">
        <v>72</v>
      </c>
      <c r="O1290">
        <v>19</v>
      </c>
      <c r="P1290" t="s">
        <v>40</v>
      </c>
      <c r="Q1290" t="s">
        <v>41</v>
      </c>
      <c r="R1290" t="s">
        <v>9910</v>
      </c>
      <c r="S1290" s="1">
        <v>45619</v>
      </c>
      <c r="T1290" t="s">
        <v>165</v>
      </c>
      <c r="U1290" t="s">
        <v>9911</v>
      </c>
      <c r="V1290" t="s">
        <v>9912</v>
      </c>
      <c r="W1290" t="s">
        <v>5096</v>
      </c>
      <c r="X1290">
        <v>1434</v>
      </c>
      <c r="Y1290">
        <v>3</v>
      </c>
      <c r="Z1290">
        <v>1720.8000000000002</v>
      </c>
      <c r="AA1290" t="s">
        <v>9909</v>
      </c>
      <c r="AB1290" t="s">
        <v>9909</v>
      </c>
      <c r="AC1290">
        <v>10</v>
      </c>
      <c r="AE1290" t="s">
        <v>37</v>
      </c>
      <c r="AF1290" t="s">
        <v>37</v>
      </c>
      <c r="AG1290" t="s">
        <v>9909</v>
      </c>
    </row>
    <row r="1291" spans="1:33" x14ac:dyDescent="0.3">
      <c r="A1291" t="s">
        <v>121</v>
      </c>
      <c r="B1291" t="s">
        <v>813</v>
      </c>
      <c r="C1291" t="s">
        <v>49</v>
      </c>
      <c r="D1291" t="s">
        <v>677</v>
      </c>
      <c r="E1291" t="s">
        <v>832</v>
      </c>
      <c r="F1291" t="s">
        <v>9913</v>
      </c>
      <c r="G1291" t="s">
        <v>33</v>
      </c>
      <c r="H1291" s="1">
        <v>45182</v>
      </c>
      <c r="I1291">
        <v>1100</v>
      </c>
      <c r="J1291" t="s">
        <v>9914</v>
      </c>
      <c r="K1291" t="s">
        <v>454</v>
      </c>
      <c r="L1291" t="s">
        <v>9915</v>
      </c>
      <c r="M1291" t="s">
        <v>9916</v>
      </c>
      <c r="N1291" t="s">
        <v>116</v>
      </c>
      <c r="O1291">
        <v>4</v>
      </c>
      <c r="P1291" t="s">
        <v>73</v>
      </c>
      <c r="Q1291" t="s">
        <v>101</v>
      </c>
      <c r="R1291" t="s">
        <v>9917</v>
      </c>
      <c r="S1291" s="1">
        <v>45419</v>
      </c>
      <c r="T1291" t="s">
        <v>129</v>
      </c>
      <c r="U1291" t="s">
        <v>9918</v>
      </c>
      <c r="V1291" t="s">
        <v>9919</v>
      </c>
      <c r="W1291" t="s">
        <v>460</v>
      </c>
      <c r="X1291">
        <v>2328</v>
      </c>
      <c r="Y1291">
        <v>1</v>
      </c>
      <c r="Z1291">
        <v>931.2</v>
      </c>
      <c r="AA1291" t="s">
        <v>9916</v>
      </c>
      <c r="AB1291" t="s">
        <v>9916</v>
      </c>
      <c r="AC1291">
        <v>10</v>
      </c>
      <c r="AE1291" t="s">
        <v>37</v>
      </c>
      <c r="AF1291" t="s">
        <v>37</v>
      </c>
      <c r="AG1291" t="s">
        <v>9916</v>
      </c>
    </row>
    <row r="1292" spans="1:33" x14ac:dyDescent="0.3">
      <c r="A1292" t="s">
        <v>93</v>
      </c>
      <c r="B1292" t="s">
        <v>357</v>
      </c>
      <c r="C1292" t="s">
        <v>29</v>
      </c>
      <c r="D1292" t="s">
        <v>370</v>
      </c>
      <c r="E1292" t="s">
        <v>1608</v>
      </c>
      <c r="F1292" t="s">
        <v>9920</v>
      </c>
      <c r="G1292" t="s">
        <v>33</v>
      </c>
      <c r="H1292" s="1">
        <v>44076</v>
      </c>
      <c r="I1292">
        <v>1300</v>
      </c>
      <c r="J1292" t="s">
        <v>2959</v>
      </c>
      <c r="K1292" t="s">
        <v>1486</v>
      </c>
      <c r="L1292" t="s">
        <v>9921</v>
      </c>
      <c r="M1292" t="s">
        <v>9922</v>
      </c>
      <c r="N1292" t="s">
        <v>57</v>
      </c>
      <c r="O1292">
        <v>11</v>
      </c>
      <c r="P1292" t="s">
        <v>73</v>
      </c>
      <c r="Q1292" t="s">
        <v>101</v>
      </c>
      <c r="R1292" t="s">
        <v>9923</v>
      </c>
      <c r="S1292" s="1">
        <v>45625</v>
      </c>
      <c r="T1292" t="s">
        <v>165</v>
      </c>
      <c r="U1292" t="s">
        <v>9924</v>
      </c>
      <c r="V1292" t="s">
        <v>9925</v>
      </c>
      <c r="W1292" t="s">
        <v>6643</v>
      </c>
      <c r="X1292">
        <v>2249</v>
      </c>
      <c r="Y1292">
        <v>3</v>
      </c>
      <c r="Z1292">
        <v>2698.8</v>
      </c>
      <c r="AA1292" t="s">
        <v>9922</v>
      </c>
      <c r="AB1292" t="s">
        <v>9922</v>
      </c>
      <c r="AC1292">
        <v>10</v>
      </c>
      <c r="AE1292" t="s">
        <v>37</v>
      </c>
      <c r="AF1292" t="s">
        <v>37</v>
      </c>
      <c r="AG1292" t="s">
        <v>9922</v>
      </c>
    </row>
    <row r="1293" spans="1:33" x14ac:dyDescent="0.3">
      <c r="A1293" t="s">
        <v>181</v>
      </c>
      <c r="B1293" t="s">
        <v>240</v>
      </c>
      <c r="C1293" t="s">
        <v>80</v>
      </c>
      <c r="D1293" t="s">
        <v>81</v>
      </c>
      <c r="E1293" t="s">
        <v>687</v>
      </c>
      <c r="F1293" t="s">
        <v>9926</v>
      </c>
      <c r="G1293" t="s">
        <v>96</v>
      </c>
      <c r="H1293" s="1">
        <v>45505</v>
      </c>
      <c r="I1293">
        <v>1400</v>
      </c>
      <c r="J1293" t="s">
        <v>9927</v>
      </c>
      <c r="K1293" t="s">
        <v>1078</v>
      </c>
      <c r="L1293" t="s">
        <v>9928</v>
      </c>
      <c r="M1293" t="s">
        <v>9929</v>
      </c>
      <c r="N1293" t="s">
        <v>116</v>
      </c>
      <c r="O1293">
        <v>8</v>
      </c>
      <c r="P1293" t="s">
        <v>40</v>
      </c>
      <c r="Q1293" t="s">
        <v>101</v>
      </c>
      <c r="R1293" t="s">
        <v>9930</v>
      </c>
      <c r="S1293" s="1">
        <v>45331</v>
      </c>
      <c r="T1293" t="s">
        <v>321</v>
      </c>
      <c r="U1293" t="s">
        <v>9931</v>
      </c>
      <c r="V1293" t="s">
        <v>9932</v>
      </c>
      <c r="W1293" t="s">
        <v>1500</v>
      </c>
      <c r="X1293">
        <v>1002</v>
      </c>
      <c r="Y1293">
        <v>8</v>
      </c>
      <c r="Z1293">
        <v>3206.4</v>
      </c>
      <c r="AA1293" t="s">
        <v>9929</v>
      </c>
      <c r="AB1293" t="s">
        <v>9929</v>
      </c>
      <c r="AC1293">
        <v>11</v>
      </c>
      <c r="AE1293" t="s">
        <v>37</v>
      </c>
      <c r="AF1293" t="s">
        <v>37</v>
      </c>
      <c r="AG1293" t="s">
        <v>9929</v>
      </c>
    </row>
    <row r="1294" spans="1:33" x14ac:dyDescent="0.3">
      <c r="A1294" t="s">
        <v>121</v>
      </c>
      <c r="B1294" t="s">
        <v>108</v>
      </c>
      <c r="C1294" t="s">
        <v>49</v>
      </c>
      <c r="D1294" t="s">
        <v>81</v>
      </c>
      <c r="E1294" t="s">
        <v>31</v>
      </c>
      <c r="F1294" t="s">
        <v>9933</v>
      </c>
      <c r="G1294" t="s">
        <v>96</v>
      </c>
      <c r="H1294" s="1">
        <v>44330</v>
      </c>
      <c r="I1294">
        <v>1100</v>
      </c>
      <c r="J1294" t="s">
        <v>9934</v>
      </c>
      <c r="K1294" t="s">
        <v>35</v>
      </c>
      <c r="L1294" t="s">
        <v>9935</v>
      </c>
      <c r="M1294" t="s">
        <v>9936</v>
      </c>
      <c r="N1294" t="s">
        <v>116</v>
      </c>
      <c r="O1294">
        <v>11</v>
      </c>
      <c r="P1294" t="s">
        <v>40</v>
      </c>
      <c r="Q1294" t="s">
        <v>74</v>
      </c>
      <c r="R1294" t="s">
        <v>9937</v>
      </c>
      <c r="S1294" s="1">
        <v>45603</v>
      </c>
      <c r="T1294" t="s">
        <v>165</v>
      </c>
      <c r="U1294" t="s">
        <v>9938</v>
      </c>
      <c r="V1294" t="s">
        <v>9939</v>
      </c>
      <c r="W1294" t="s">
        <v>4022</v>
      </c>
      <c r="X1294">
        <v>1291</v>
      </c>
      <c r="Y1294">
        <v>4</v>
      </c>
      <c r="Z1294">
        <v>2065.6</v>
      </c>
      <c r="AA1294" t="s">
        <v>9936</v>
      </c>
      <c r="AB1294" t="s">
        <v>9936</v>
      </c>
      <c r="AC1294">
        <v>10</v>
      </c>
      <c r="AE1294" t="s">
        <v>37</v>
      </c>
      <c r="AF1294" t="s">
        <v>37</v>
      </c>
      <c r="AG1294" t="s">
        <v>9936</v>
      </c>
    </row>
    <row r="1295" spans="1:33" x14ac:dyDescent="0.3">
      <c r="A1295" t="s">
        <v>336</v>
      </c>
      <c r="B1295" t="s">
        <v>813</v>
      </c>
      <c r="C1295" t="s">
        <v>29</v>
      </c>
      <c r="D1295" t="s">
        <v>81</v>
      </c>
      <c r="E1295" t="s">
        <v>975</v>
      </c>
      <c r="F1295" t="s">
        <v>9940</v>
      </c>
      <c r="G1295" t="s">
        <v>33</v>
      </c>
      <c r="H1295" s="1">
        <v>44341</v>
      </c>
      <c r="I1295">
        <v>1200</v>
      </c>
      <c r="J1295" t="s">
        <v>8859</v>
      </c>
      <c r="K1295" t="s">
        <v>1686</v>
      </c>
      <c r="L1295" t="s">
        <v>9941</v>
      </c>
      <c r="M1295" t="s">
        <v>9942</v>
      </c>
      <c r="N1295" t="s">
        <v>39</v>
      </c>
      <c r="O1295">
        <v>6</v>
      </c>
      <c r="P1295" t="s">
        <v>40</v>
      </c>
      <c r="Q1295" t="s">
        <v>74</v>
      </c>
      <c r="R1295" t="s">
        <v>9943</v>
      </c>
      <c r="S1295" s="1">
        <v>45598</v>
      </c>
      <c r="T1295" t="s">
        <v>165</v>
      </c>
      <c r="U1295" t="s">
        <v>9944</v>
      </c>
      <c r="V1295" t="s">
        <v>9945</v>
      </c>
      <c r="W1295" t="s">
        <v>2161</v>
      </c>
      <c r="X1295">
        <v>994</v>
      </c>
      <c r="Y1295">
        <v>1</v>
      </c>
      <c r="Z1295">
        <v>397.6</v>
      </c>
      <c r="AA1295" t="s">
        <v>9942</v>
      </c>
      <c r="AB1295" t="s">
        <v>9942</v>
      </c>
      <c r="AC1295">
        <v>11</v>
      </c>
      <c r="AE1295" t="s">
        <v>37</v>
      </c>
      <c r="AF1295" t="s">
        <v>37</v>
      </c>
      <c r="AG1295" t="s">
        <v>9942</v>
      </c>
    </row>
    <row r="1296" spans="1:33" x14ac:dyDescent="0.3">
      <c r="A1296" t="s">
        <v>336</v>
      </c>
      <c r="B1296" t="s">
        <v>193</v>
      </c>
      <c r="C1296" t="s">
        <v>49</v>
      </c>
      <c r="D1296" t="s">
        <v>241</v>
      </c>
      <c r="E1296" t="s">
        <v>549</v>
      </c>
      <c r="F1296" t="s">
        <v>9946</v>
      </c>
      <c r="G1296" t="s">
        <v>33</v>
      </c>
      <c r="H1296" s="1">
        <v>45571</v>
      </c>
      <c r="I1296">
        <v>1400</v>
      </c>
      <c r="J1296" t="s">
        <v>9947</v>
      </c>
      <c r="K1296" t="s">
        <v>1260</v>
      </c>
      <c r="L1296" t="s">
        <v>9948</v>
      </c>
      <c r="M1296" t="s">
        <v>9949</v>
      </c>
      <c r="N1296" t="s">
        <v>72</v>
      </c>
      <c r="O1296">
        <v>16</v>
      </c>
      <c r="P1296" t="s">
        <v>40</v>
      </c>
      <c r="Q1296" t="s">
        <v>74</v>
      </c>
      <c r="R1296" t="s">
        <v>9950</v>
      </c>
      <c r="S1296" s="1">
        <v>45468</v>
      </c>
      <c r="T1296" t="s">
        <v>43</v>
      </c>
      <c r="U1296" t="s">
        <v>9951</v>
      </c>
      <c r="V1296" t="s">
        <v>9952</v>
      </c>
      <c r="W1296" t="s">
        <v>2538</v>
      </c>
      <c r="X1296">
        <v>1631</v>
      </c>
      <c r="Y1296">
        <v>4</v>
      </c>
      <c r="Z1296">
        <v>2609.6000000000004</v>
      </c>
      <c r="AA1296" t="s">
        <v>9949</v>
      </c>
      <c r="AB1296" t="s">
        <v>9949</v>
      </c>
      <c r="AC1296">
        <v>10</v>
      </c>
      <c r="AD1296" t="s">
        <v>87</v>
      </c>
      <c r="AF1296" t="s">
        <v>87</v>
      </c>
      <c r="AG1296" t="s">
        <v>9949</v>
      </c>
    </row>
    <row r="1297" spans="1:33" x14ac:dyDescent="0.3">
      <c r="A1297" t="s">
        <v>47</v>
      </c>
      <c r="B1297" t="s">
        <v>390</v>
      </c>
      <c r="C1297" t="s">
        <v>49</v>
      </c>
      <c r="D1297" t="s">
        <v>81</v>
      </c>
      <c r="E1297" t="s">
        <v>1067</v>
      </c>
      <c r="F1297" t="s">
        <v>9953</v>
      </c>
      <c r="G1297" t="s">
        <v>33</v>
      </c>
      <c r="H1297" s="1">
        <v>43954</v>
      </c>
      <c r="I1297">
        <v>1300</v>
      </c>
      <c r="J1297" t="s">
        <v>9954</v>
      </c>
      <c r="K1297" t="s">
        <v>978</v>
      </c>
      <c r="L1297" t="s">
        <v>9955</v>
      </c>
      <c r="M1297" t="s">
        <v>9956</v>
      </c>
      <c r="N1297" t="s">
        <v>116</v>
      </c>
      <c r="O1297">
        <v>20</v>
      </c>
      <c r="P1297" t="s">
        <v>73</v>
      </c>
      <c r="Q1297" t="s">
        <v>74</v>
      </c>
      <c r="R1297" t="s">
        <v>9957</v>
      </c>
      <c r="S1297" s="1">
        <v>45624</v>
      </c>
      <c r="T1297" t="s">
        <v>165</v>
      </c>
      <c r="U1297" t="s">
        <v>9958</v>
      </c>
      <c r="V1297" t="s">
        <v>9959</v>
      </c>
      <c r="W1297" t="s">
        <v>2462</v>
      </c>
      <c r="X1297">
        <v>1857</v>
      </c>
      <c r="Y1297">
        <v>7</v>
      </c>
      <c r="Z1297">
        <v>5199.6000000000004</v>
      </c>
      <c r="AA1297" t="s">
        <v>9956</v>
      </c>
      <c r="AB1297" t="s">
        <v>9956</v>
      </c>
      <c r="AC1297">
        <v>10</v>
      </c>
      <c r="AE1297" t="s">
        <v>37</v>
      </c>
      <c r="AF1297" t="s">
        <v>37</v>
      </c>
      <c r="AG1297" t="s">
        <v>9956</v>
      </c>
    </row>
    <row r="1298" spans="1:33" x14ac:dyDescent="0.3">
      <c r="A1298" t="s">
        <v>107</v>
      </c>
      <c r="B1298" t="s">
        <v>450</v>
      </c>
      <c r="C1298" t="s">
        <v>49</v>
      </c>
      <c r="D1298" t="s">
        <v>109</v>
      </c>
      <c r="E1298" t="s">
        <v>3051</v>
      </c>
      <c r="F1298" t="s">
        <v>9960</v>
      </c>
      <c r="G1298" t="s">
        <v>33</v>
      </c>
      <c r="H1298" s="1">
        <v>45010</v>
      </c>
      <c r="I1298">
        <v>1000</v>
      </c>
      <c r="J1298" t="s">
        <v>9961</v>
      </c>
      <c r="K1298" t="s">
        <v>1121</v>
      </c>
      <c r="L1298" t="s">
        <v>9962</v>
      </c>
      <c r="M1298" t="s">
        <v>9963</v>
      </c>
      <c r="N1298" t="s">
        <v>57</v>
      </c>
      <c r="O1298">
        <v>13</v>
      </c>
      <c r="P1298" t="s">
        <v>40</v>
      </c>
      <c r="Q1298" t="s">
        <v>101</v>
      </c>
      <c r="R1298" t="s">
        <v>9964</v>
      </c>
      <c r="S1298" s="1">
        <v>45424</v>
      </c>
      <c r="T1298" t="s">
        <v>129</v>
      </c>
      <c r="U1298" t="s">
        <v>9965</v>
      </c>
      <c r="V1298" t="s">
        <v>9966</v>
      </c>
      <c r="W1298" t="s">
        <v>9967</v>
      </c>
      <c r="X1298">
        <v>882</v>
      </c>
      <c r="Y1298">
        <v>4</v>
      </c>
      <c r="Z1298">
        <v>1411.2</v>
      </c>
      <c r="AA1298" t="s">
        <v>9963</v>
      </c>
      <c r="AB1298" t="s">
        <v>9963</v>
      </c>
      <c r="AC1298">
        <v>10</v>
      </c>
      <c r="AD1298" t="s">
        <v>87</v>
      </c>
      <c r="AF1298" t="s">
        <v>87</v>
      </c>
      <c r="AG1298" t="s">
        <v>9963</v>
      </c>
    </row>
    <row r="1299" spans="1:33" x14ac:dyDescent="0.3">
      <c r="A1299" t="s">
        <v>47</v>
      </c>
      <c r="B1299" t="s">
        <v>803</v>
      </c>
      <c r="C1299" t="s">
        <v>49</v>
      </c>
      <c r="D1299" t="s">
        <v>677</v>
      </c>
      <c r="E1299" t="s">
        <v>540</v>
      </c>
      <c r="F1299" t="s">
        <v>9968</v>
      </c>
      <c r="G1299" t="s">
        <v>96</v>
      </c>
      <c r="H1299" s="1">
        <v>45003</v>
      </c>
      <c r="I1299">
        <v>1300</v>
      </c>
      <c r="J1299" t="s">
        <v>4908</v>
      </c>
      <c r="K1299" t="s">
        <v>1162</v>
      </c>
      <c r="L1299" t="s">
        <v>9969</v>
      </c>
      <c r="M1299" t="s">
        <v>9970</v>
      </c>
      <c r="N1299" t="s">
        <v>72</v>
      </c>
      <c r="O1299">
        <v>18</v>
      </c>
      <c r="P1299" t="s">
        <v>73</v>
      </c>
      <c r="Q1299" t="s">
        <v>74</v>
      </c>
      <c r="R1299" t="s">
        <v>9971</v>
      </c>
      <c r="S1299" s="1">
        <v>45601</v>
      </c>
      <c r="T1299" t="s">
        <v>165</v>
      </c>
      <c r="U1299" t="s">
        <v>9972</v>
      </c>
      <c r="V1299" t="s">
        <v>9973</v>
      </c>
      <c r="W1299" t="s">
        <v>9153</v>
      </c>
      <c r="X1299">
        <v>2202</v>
      </c>
      <c r="Y1299">
        <v>4</v>
      </c>
      <c r="Z1299">
        <v>3523.2000000000003</v>
      </c>
      <c r="AA1299" t="s">
        <v>9970</v>
      </c>
      <c r="AB1299" t="s">
        <v>9970</v>
      </c>
      <c r="AC1299">
        <v>10</v>
      </c>
      <c r="AE1299" t="s">
        <v>37</v>
      </c>
      <c r="AF1299" t="s">
        <v>37</v>
      </c>
      <c r="AG1299" t="s">
        <v>9970</v>
      </c>
    </row>
    <row r="1300" spans="1:33" x14ac:dyDescent="0.3">
      <c r="A1300" t="s">
        <v>121</v>
      </c>
      <c r="B1300" t="s">
        <v>946</v>
      </c>
      <c r="C1300" t="s">
        <v>49</v>
      </c>
      <c r="D1300" t="s">
        <v>219</v>
      </c>
      <c r="E1300" t="s">
        <v>242</v>
      </c>
      <c r="F1300" t="s">
        <v>9974</v>
      </c>
      <c r="G1300" t="s">
        <v>33</v>
      </c>
      <c r="H1300" s="1">
        <v>45576</v>
      </c>
      <c r="I1300">
        <v>950</v>
      </c>
      <c r="J1300" t="s">
        <v>9975</v>
      </c>
      <c r="K1300" t="s">
        <v>3069</v>
      </c>
      <c r="L1300" t="s">
        <v>9976</v>
      </c>
      <c r="M1300" t="s">
        <v>9977</v>
      </c>
      <c r="N1300" t="s">
        <v>72</v>
      </c>
      <c r="O1300">
        <v>5</v>
      </c>
      <c r="P1300" t="s">
        <v>40</v>
      </c>
      <c r="Q1300" t="s">
        <v>74</v>
      </c>
      <c r="R1300" t="s">
        <v>9978</v>
      </c>
      <c r="S1300" s="1">
        <v>45309</v>
      </c>
      <c r="T1300" t="s">
        <v>141</v>
      </c>
      <c r="U1300" t="s">
        <v>9979</v>
      </c>
      <c r="V1300" t="s">
        <v>9000</v>
      </c>
      <c r="W1300" t="s">
        <v>6360</v>
      </c>
      <c r="X1300">
        <v>2292</v>
      </c>
      <c r="Y1300">
        <v>6</v>
      </c>
      <c r="Z1300">
        <v>5500.8</v>
      </c>
      <c r="AA1300" t="s">
        <v>9977</v>
      </c>
      <c r="AB1300" t="s">
        <v>9977</v>
      </c>
      <c r="AC1300">
        <v>10</v>
      </c>
      <c r="AE1300" t="s">
        <v>37</v>
      </c>
      <c r="AF1300" t="s">
        <v>37</v>
      </c>
      <c r="AG1300" t="s">
        <v>9977</v>
      </c>
    </row>
    <row r="1301" spans="1:33" x14ac:dyDescent="0.3">
      <c r="A1301" t="s">
        <v>27</v>
      </c>
      <c r="B1301" t="s">
        <v>450</v>
      </c>
      <c r="C1301" t="s">
        <v>80</v>
      </c>
      <c r="D1301" t="s">
        <v>50</v>
      </c>
      <c r="E1301" t="s">
        <v>294</v>
      </c>
      <c r="F1301" t="s">
        <v>9980</v>
      </c>
      <c r="G1301" t="s">
        <v>33</v>
      </c>
      <c r="H1301" s="1">
        <v>43962</v>
      </c>
      <c r="I1301">
        <v>1300</v>
      </c>
      <c r="J1301" t="s">
        <v>9981</v>
      </c>
      <c r="K1301" t="s">
        <v>670</v>
      </c>
      <c r="L1301" t="s">
        <v>9982</v>
      </c>
      <c r="M1301" t="s">
        <v>9983</v>
      </c>
      <c r="N1301" t="s">
        <v>116</v>
      </c>
      <c r="O1301">
        <v>10</v>
      </c>
      <c r="P1301" t="s">
        <v>40</v>
      </c>
      <c r="Q1301" t="s">
        <v>41</v>
      </c>
      <c r="R1301" t="s">
        <v>9984</v>
      </c>
      <c r="S1301" s="1">
        <v>45323</v>
      </c>
      <c r="T1301" t="s">
        <v>321</v>
      </c>
      <c r="U1301" t="s">
        <v>9985</v>
      </c>
      <c r="V1301" t="s">
        <v>9986</v>
      </c>
      <c r="W1301" t="s">
        <v>2879</v>
      </c>
      <c r="X1301">
        <v>2715</v>
      </c>
      <c r="Y1301">
        <v>7</v>
      </c>
      <c r="Z1301">
        <v>7602</v>
      </c>
      <c r="AA1301" t="s">
        <v>9983</v>
      </c>
      <c r="AB1301" t="s">
        <v>9983</v>
      </c>
      <c r="AC1301">
        <v>10</v>
      </c>
      <c r="AE1301" t="s">
        <v>37</v>
      </c>
      <c r="AF1301" t="s">
        <v>37</v>
      </c>
      <c r="AG1301" t="s">
        <v>9983</v>
      </c>
    </row>
    <row r="1302" spans="1:33" x14ac:dyDescent="0.3">
      <c r="A1302" t="s">
        <v>181</v>
      </c>
      <c r="B1302" t="s">
        <v>650</v>
      </c>
      <c r="C1302" t="s">
        <v>49</v>
      </c>
      <c r="D1302" t="s">
        <v>109</v>
      </c>
      <c r="E1302" t="s">
        <v>471</v>
      </c>
      <c r="F1302" t="s">
        <v>9987</v>
      </c>
      <c r="G1302" t="s">
        <v>96</v>
      </c>
      <c r="H1302" s="1">
        <v>45067</v>
      </c>
      <c r="I1302">
        <v>1100</v>
      </c>
      <c r="J1302" t="s">
        <v>9988</v>
      </c>
      <c r="K1302" t="s">
        <v>493</v>
      </c>
      <c r="L1302" t="s">
        <v>9989</v>
      </c>
      <c r="M1302" t="s">
        <v>9990</v>
      </c>
      <c r="N1302" t="s">
        <v>116</v>
      </c>
      <c r="O1302">
        <v>19</v>
      </c>
      <c r="P1302" t="s">
        <v>40</v>
      </c>
      <c r="Q1302" t="s">
        <v>74</v>
      </c>
      <c r="R1302" t="s">
        <v>9991</v>
      </c>
      <c r="S1302" s="1">
        <v>45545</v>
      </c>
      <c r="T1302" t="s">
        <v>214</v>
      </c>
      <c r="U1302" t="s">
        <v>9992</v>
      </c>
      <c r="V1302" t="s">
        <v>9993</v>
      </c>
      <c r="W1302" t="s">
        <v>3788</v>
      </c>
      <c r="X1302">
        <v>559</v>
      </c>
      <c r="Y1302">
        <v>2</v>
      </c>
      <c r="Z1302">
        <v>447.20000000000005</v>
      </c>
      <c r="AA1302" t="s">
        <v>9990</v>
      </c>
      <c r="AB1302" t="s">
        <v>9990</v>
      </c>
      <c r="AC1302">
        <v>10</v>
      </c>
      <c r="AE1302" t="s">
        <v>37</v>
      </c>
      <c r="AF1302" t="s">
        <v>37</v>
      </c>
      <c r="AG1302" t="s">
        <v>9990</v>
      </c>
    </row>
    <row r="1303" spans="1:33" x14ac:dyDescent="0.3">
      <c r="A1303" t="s">
        <v>336</v>
      </c>
      <c r="B1303" t="s">
        <v>510</v>
      </c>
      <c r="C1303" t="s">
        <v>29</v>
      </c>
      <c r="D1303" t="s">
        <v>81</v>
      </c>
      <c r="E1303" t="s">
        <v>283</v>
      </c>
      <c r="F1303" t="s">
        <v>9994</v>
      </c>
      <c r="G1303" t="s">
        <v>33</v>
      </c>
      <c r="H1303" s="1">
        <v>44117</v>
      </c>
      <c r="I1303">
        <v>1100</v>
      </c>
      <c r="J1303" t="s">
        <v>9995</v>
      </c>
      <c r="K1303" t="s">
        <v>329</v>
      </c>
      <c r="L1303" t="s">
        <v>9996</v>
      </c>
      <c r="M1303" t="s">
        <v>9997</v>
      </c>
      <c r="N1303" t="s">
        <v>39</v>
      </c>
      <c r="O1303">
        <v>6</v>
      </c>
      <c r="P1303" t="s">
        <v>40</v>
      </c>
      <c r="Q1303" t="s">
        <v>101</v>
      </c>
      <c r="R1303" t="s">
        <v>9998</v>
      </c>
      <c r="S1303" s="1">
        <v>45411</v>
      </c>
      <c r="T1303" t="s">
        <v>60</v>
      </c>
      <c r="U1303" t="s">
        <v>9999</v>
      </c>
      <c r="V1303" t="s">
        <v>10000</v>
      </c>
      <c r="W1303" t="s">
        <v>1465</v>
      </c>
      <c r="X1303">
        <v>1636</v>
      </c>
      <c r="Y1303">
        <v>8</v>
      </c>
      <c r="Z1303">
        <v>5235.2000000000007</v>
      </c>
      <c r="AA1303" t="s">
        <v>9997</v>
      </c>
      <c r="AB1303" t="s">
        <v>9997</v>
      </c>
      <c r="AC1303">
        <v>10</v>
      </c>
      <c r="AE1303" t="s">
        <v>37</v>
      </c>
      <c r="AF1303" t="s">
        <v>37</v>
      </c>
      <c r="AG1303" t="s">
        <v>9997</v>
      </c>
    </row>
    <row r="1304" spans="1:33" x14ac:dyDescent="0.3">
      <c r="A1304" t="s">
        <v>133</v>
      </c>
      <c r="B1304" t="s">
        <v>411</v>
      </c>
      <c r="C1304" t="s">
        <v>29</v>
      </c>
      <c r="D1304" t="s">
        <v>30</v>
      </c>
      <c r="E1304" t="s">
        <v>894</v>
      </c>
      <c r="F1304" t="s">
        <v>10001</v>
      </c>
      <c r="G1304" t="s">
        <v>96</v>
      </c>
      <c r="H1304" s="1">
        <v>44251</v>
      </c>
      <c r="I1304">
        <v>1400</v>
      </c>
      <c r="J1304" t="s">
        <v>10002</v>
      </c>
      <c r="K1304" t="s">
        <v>329</v>
      </c>
      <c r="L1304" t="s">
        <v>10003</v>
      </c>
      <c r="M1304" t="s">
        <v>10004</v>
      </c>
      <c r="N1304" t="s">
        <v>116</v>
      </c>
      <c r="O1304">
        <v>20</v>
      </c>
      <c r="P1304" t="s">
        <v>73</v>
      </c>
      <c r="Q1304" t="s">
        <v>101</v>
      </c>
      <c r="R1304" t="s">
        <v>10005</v>
      </c>
      <c r="S1304" s="1">
        <v>45315</v>
      </c>
      <c r="T1304" t="s">
        <v>141</v>
      </c>
      <c r="U1304" t="s">
        <v>10006</v>
      </c>
      <c r="V1304" t="s">
        <v>10007</v>
      </c>
      <c r="W1304" t="s">
        <v>8316</v>
      </c>
      <c r="X1304">
        <v>753</v>
      </c>
      <c r="Y1304">
        <v>8</v>
      </c>
      <c r="Z1304">
        <v>2409.6</v>
      </c>
      <c r="AA1304" t="s">
        <v>10004</v>
      </c>
      <c r="AB1304" t="s">
        <v>10004</v>
      </c>
      <c r="AC1304">
        <v>10</v>
      </c>
      <c r="AE1304" t="s">
        <v>37</v>
      </c>
      <c r="AF1304" t="s">
        <v>37</v>
      </c>
      <c r="AG1304" t="s">
        <v>10004</v>
      </c>
    </row>
    <row r="1305" spans="1:33" x14ac:dyDescent="0.3">
      <c r="A1305" t="s">
        <v>133</v>
      </c>
      <c r="B1305" t="s">
        <v>64</v>
      </c>
      <c r="C1305" t="s">
        <v>49</v>
      </c>
      <c r="D1305" t="s">
        <v>50</v>
      </c>
      <c r="E1305" t="s">
        <v>3122</v>
      </c>
      <c r="F1305" t="s">
        <v>10008</v>
      </c>
      <c r="G1305" t="s">
        <v>33</v>
      </c>
      <c r="H1305" s="1">
        <v>44279</v>
      </c>
      <c r="I1305">
        <v>1200</v>
      </c>
      <c r="J1305" t="s">
        <v>10009</v>
      </c>
      <c r="K1305" t="s">
        <v>796</v>
      </c>
      <c r="L1305" t="s">
        <v>10010</v>
      </c>
      <c r="M1305" t="s">
        <v>10011</v>
      </c>
      <c r="N1305" t="s">
        <v>39</v>
      </c>
      <c r="O1305">
        <v>5</v>
      </c>
      <c r="P1305" t="s">
        <v>73</v>
      </c>
      <c r="Q1305" t="s">
        <v>58</v>
      </c>
      <c r="R1305" t="s">
        <v>10012</v>
      </c>
      <c r="S1305" s="1">
        <v>45546</v>
      </c>
      <c r="T1305" t="s">
        <v>214</v>
      </c>
      <c r="U1305" t="s">
        <v>10013</v>
      </c>
      <c r="V1305" t="s">
        <v>10014</v>
      </c>
      <c r="W1305" t="s">
        <v>2137</v>
      </c>
      <c r="X1305">
        <v>1774</v>
      </c>
      <c r="Y1305">
        <v>7</v>
      </c>
      <c r="Z1305">
        <v>4967.2000000000007</v>
      </c>
      <c r="AA1305" t="s">
        <v>10011</v>
      </c>
      <c r="AB1305" t="s">
        <v>10011</v>
      </c>
      <c r="AC1305">
        <v>10</v>
      </c>
      <c r="AD1305" t="s">
        <v>87</v>
      </c>
      <c r="AF1305" t="s">
        <v>87</v>
      </c>
      <c r="AG1305" t="s">
        <v>10011</v>
      </c>
    </row>
    <row r="1306" spans="1:33" x14ac:dyDescent="0.3">
      <c r="A1306" t="s">
        <v>133</v>
      </c>
      <c r="B1306" t="s">
        <v>813</v>
      </c>
      <c r="C1306" t="s">
        <v>29</v>
      </c>
      <c r="D1306" t="s">
        <v>241</v>
      </c>
      <c r="E1306" t="s">
        <v>1543</v>
      </c>
      <c r="F1306" t="s">
        <v>10015</v>
      </c>
      <c r="G1306" t="s">
        <v>96</v>
      </c>
      <c r="H1306" s="1">
        <v>44424</v>
      </c>
      <c r="I1306">
        <v>1400</v>
      </c>
      <c r="J1306" t="s">
        <v>10016</v>
      </c>
      <c r="K1306" t="s">
        <v>3086</v>
      </c>
      <c r="L1306" t="s">
        <v>10017</v>
      </c>
      <c r="M1306" t="s">
        <v>10018</v>
      </c>
      <c r="N1306" t="s">
        <v>57</v>
      </c>
      <c r="O1306">
        <v>4</v>
      </c>
      <c r="P1306" t="s">
        <v>40</v>
      </c>
      <c r="Q1306" t="s">
        <v>41</v>
      </c>
      <c r="R1306" t="s">
        <v>10019</v>
      </c>
      <c r="S1306" s="1">
        <v>45326</v>
      </c>
      <c r="T1306" t="s">
        <v>321</v>
      </c>
      <c r="U1306" t="s">
        <v>10020</v>
      </c>
      <c r="V1306" t="s">
        <v>10021</v>
      </c>
      <c r="W1306" t="s">
        <v>8330</v>
      </c>
      <c r="X1306">
        <v>1320</v>
      </c>
      <c r="Y1306">
        <v>4</v>
      </c>
      <c r="Z1306">
        <v>2112</v>
      </c>
      <c r="AA1306" t="s">
        <v>10018</v>
      </c>
      <c r="AB1306" t="s">
        <v>10018</v>
      </c>
      <c r="AC1306">
        <v>10</v>
      </c>
      <c r="AD1306" t="s">
        <v>87</v>
      </c>
      <c r="AF1306" t="s">
        <v>87</v>
      </c>
      <c r="AG1306" t="s">
        <v>10018</v>
      </c>
    </row>
    <row r="1307" spans="1:33" x14ac:dyDescent="0.3">
      <c r="A1307" t="s">
        <v>93</v>
      </c>
      <c r="B1307" t="s">
        <v>205</v>
      </c>
      <c r="C1307" t="s">
        <v>29</v>
      </c>
      <c r="D1307" t="s">
        <v>65</v>
      </c>
      <c r="E1307" t="s">
        <v>158</v>
      </c>
      <c r="F1307" t="s">
        <v>10022</v>
      </c>
      <c r="G1307" t="s">
        <v>33</v>
      </c>
      <c r="H1307" s="1">
        <v>45452</v>
      </c>
      <c r="I1307">
        <v>1200</v>
      </c>
      <c r="J1307" t="s">
        <v>10023</v>
      </c>
      <c r="K1307" t="s">
        <v>1153</v>
      </c>
      <c r="L1307" t="s">
        <v>10024</v>
      </c>
      <c r="M1307" t="s">
        <v>10025</v>
      </c>
      <c r="N1307" t="s">
        <v>39</v>
      </c>
      <c r="O1307">
        <v>7</v>
      </c>
      <c r="P1307" t="s">
        <v>40</v>
      </c>
      <c r="Q1307" t="s">
        <v>101</v>
      </c>
      <c r="R1307" t="s">
        <v>10026</v>
      </c>
      <c r="S1307" s="1">
        <v>45515</v>
      </c>
      <c r="T1307" t="s">
        <v>201</v>
      </c>
      <c r="U1307" t="s">
        <v>10027</v>
      </c>
      <c r="V1307" t="s">
        <v>10028</v>
      </c>
      <c r="W1307" t="s">
        <v>239</v>
      </c>
      <c r="X1307">
        <v>2228</v>
      </c>
      <c r="Y1307">
        <v>6</v>
      </c>
      <c r="Z1307">
        <v>5347.2000000000007</v>
      </c>
      <c r="AA1307" t="s">
        <v>10025</v>
      </c>
      <c r="AB1307" t="s">
        <v>10025</v>
      </c>
      <c r="AC1307">
        <v>10</v>
      </c>
      <c r="AD1307" t="s">
        <v>87</v>
      </c>
      <c r="AF1307" t="s">
        <v>87</v>
      </c>
      <c r="AG1307" t="s">
        <v>10025</v>
      </c>
    </row>
    <row r="1308" spans="1:33" x14ac:dyDescent="0.3">
      <c r="A1308" t="s">
        <v>336</v>
      </c>
      <c r="B1308" t="s">
        <v>357</v>
      </c>
      <c r="C1308" t="s">
        <v>29</v>
      </c>
      <c r="D1308" t="s">
        <v>81</v>
      </c>
      <c r="E1308" t="s">
        <v>170</v>
      </c>
      <c r="F1308" t="s">
        <v>10029</v>
      </c>
      <c r="G1308" t="s">
        <v>96</v>
      </c>
      <c r="H1308" s="1">
        <v>44942</v>
      </c>
      <c r="I1308">
        <v>1300</v>
      </c>
      <c r="J1308" t="s">
        <v>10030</v>
      </c>
      <c r="K1308" t="s">
        <v>1686</v>
      </c>
      <c r="L1308" t="s">
        <v>10031</v>
      </c>
      <c r="M1308" t="s">
        <v>10032</v>
      </c>
      <c r="N1308" t="s">
        <v>57</v>
      </c>
      <c r="O1308">
        <v>20</v>
      </c>
      <c r="P1308" t="s">
        <v>40</v>
      </c>
      <c r="Q1308" t="s">
        <v>58</v>
      </c>
      <c r="R1308" t="s">
        <v>10033</v>
      </c>
      <c r="S1308" s="1">
        <v>45457</v>
      </c>
      <c r="T1308" t="s">
        <v>43</v>
      </c>
      <c r="U1308" t="s">
        <v>10034</v>
      </c>
      <c r="V1308" t="s">
        <v>10035</v>
      </c>
      <c r="W1308" t="s">
        <v>6519</v>
      </c>
      <c r="X1308">
        <v>912</v>
      </c>
      <c r="Y1308">
        <v>1</v>
      </c>
      <c r="Z1308">
        <v>364.8</v>
      </c>
      <c r="AA1308" t="s">
        <v>10032</v>
      </c>
      <c r="AB1308" t="s">
        <v>10032</v>
      </c>
      <c r="AC1308">
        <v>10</v>
      </c>
      <c r="AE1308" t="s">
        <v>37</v>
      </c>
      <c r="AF1308" t="s">
        <v>37</v>
      </c>
      <c r="AG1308" t="s">
        <v>10032</v>
      </c>
    </row>
    <row r="1309" spans="1:33" x14ac:dyDescent="0.3">
      <c r="A1309" t="s">
        <v>27</v>
      </c>
      <c r="B1309" t="s">
        <v>803</v>
      </c>
      <c r="C1309" t="s">
        <v>80</v>
      </c>
      <c r="D1309" t="s">
        <v>241</v>
      </c>
      <c r="E1309" t="s">
        <v>841</v>
      </c>
      <c r="F1309" t="s">
        <v>10036</v>
      </c>
      <c r="G1309" t="s">
        <v>33</v>
      </c>
      <c r="H1309" s="1">
        <v>44370</v>
      </c>
      <c r="I1309">
        <v>1000</v>
      </c>
      <c r="J1309" t="s">
        <v>10037</v>
      </c>
      <c r="K1309" t="s">
        <v>989</v>
      </c>
      <c r="L1309" t="s">
        <v>10038</v>
      </c>
      <c r="M1309" t="s">
        <v>10039</v>
      </c>
      <c r="N1309" t="s">
        <v>57</v>
      </c>
      <c r="O1309">
        <v>19</v>
      </c>
      <c r="P1309" t="s">
        <v>73</v>
      </c>
      <c r="Q1309" t="s">
        <v>41</v>
      </c>
      <c r="R1309" t="s">
        <v>10040</v>
      </c>
      <c r="S1309" s="1">
        <v>45351</v>
      </c>
      <c r="T1309" t="s">
        <v>321</v>
      </c>
      <c r="U1309" t="s">
        <v>10041</v>
      </c>
      <c r="V1309" t="s">
        <v>10042</v>
      </c>
      <c r="W1309" t="s">
        <v>7586</v>
      </c>
      <c r="X1309">
        <v>2436</v>
      </c>
      <c r="Y1309">
        <v>5</v>
      </c>
      <c r="Z1309">
        <v>4872</v>
      </c>
      <c r="AA1309" t="s">
        <v>10039</v>
      </c>
      <c r="AB1309" t="s">
        <v>10039</v>
      </c>
      <c r="AC1309">
        <v>10</v>
      </c>
      <c r="AE1309" t="s">
        <v>37</v>
      </c>
      <c r="AF1309" t="s">
        <v>37</v>
      </c>
      <c r="AG1309" t="s">
        <v>10039</v>
      </c>
    </row>
    <row r="1310" spans="1:33" x14ac:dyDescent="0.3">
      <c r="A1310" t="s">
        <v>27</v>
      </c>
      <c r="B1310" t="s">
        <v>262</v>
      </c>
      <c r="C1310" t="s">
        <v>49</v>
      </c>
      <c r="D1310" t="s">
        <v>370</v>
      </c>
      <c r="E1310" t="s">
        <v>337</v>
      </c>
      <c r="F1310" t="s">
        <v>10043</v>
      </c>
      <c r="G1310" t="s">
        <v>96</v>
      </c>
      <c r="H1310" s="1">
        <v>45395</v>
      </c>
      <c r="I1310">
        <v>1400</v>
      </c>
      <c r="J1310" t="s">
        <v>10044</v>
      </c>
      <c r="K1310" t="s">
        <v>317</v>
      </c>
      <c r="L1310" t="s">
        <v>10045</v>
      </c>
      <c r="M1310" t="s">
        <v>10046</v>
      </c>
      <c r="N1310" t="s">
        <v>57</v>
      </c>
      <c r="O1310">
        <v>9</v>
      </c>
      <c r="P1310" t="s">
        <v>40</v>
      </c>
      <c r="Q1310" t="s">
        <v>41</v>
      </c>
      <c r="R1310" t="s">
        <v>10047</v>
      </c>
      <c r="S1310" s="1">
        <v>45508</v>
      </c>
      <c r="T1310" t="s">
        <v>201</v>
      </c>
      <c r="U1310" t="s">
        <v>10048</v>
      </c>
      <c r="V1310" t="s">
        <v>10049</v>
      </c>
      <c r="W1310" t="s">
        <v>7309</v>
      </c>
      <c r="X1310">
        <v>1115</v>
      </c>
      <c r="Y1310">
        <v>7</v>
      </c>
      <c r="Z1310">
        <v>3122</v>
      </c>
      <c r="AA1310" t="s">
        <v>10046</v>
      </c>
      <c r="AB1310" t="s">
        <v>10046</v>
      </c>
      <c r="AC1310">
        <v>11</v>
      </c>
      <c r="AE1310" t="s">
        <v>37</v>
      </c>
      <c r="AF1310" t="s">
        <v>37</v>
      </c>
      <c r="AG1310" t="s">
        <v>10046</v>
      </c>
    </row>
    <row r="1311" spans="1:33" x14ac:dyDescent="0.3">
      <c r="A1311" t="s">
        <v>336</v>
      </c>
      <c r="B1311" t="s">
        <v>920</v>
      </c>
      <c r="C1311" t="s">
        <v>29</v>
      </c>
      <c r="D1311" t="s">
        <v>109</v>
      </c>
      <c r="E1311" t="s">
        <v>471</v>
      </c>
      <c r="F1311" t="s">
        <v>10050</v>
      </c>
      <c r="G1311" t="s">
        <v>33</v>
      </c>
      <c r="H1311" s="1">
        <v>45165</v>
      </c>
      <c r="I1311">
        <v>1000</v>
      </c>
      <c r="J1311" t="s">
        <v>10051</v>
      </c>
      <c r="K1311" t="s">
        <v>137</v>
      </c>
      <c r="L1311" t="s">
        <v>10052</v>
      </c>
      <c r="M1311" t="s">
        <v>10053</v>
      </c>
      <c r="N1311" t="s">
        <v>72</v>
      </c>
      <c r="O1311">
        <v>17</v>
      </c>
      <c r="P1311" t="s">
        <v>40</v>
      </c>
      <c r="Q1311" t="s">
        <v>58</v>
      </c>
      <c r="R1311" t="s">
        <v>10054</v>
      </c>
      <c r="S1311" s="1">
        <v>45402</v>
      </c>
      <c r="T1311" t="s">
        <v>60</v>
      </c>
      <c r="U1311" t="s">
        <v>10055</v>
      </c>
      <c r="V1311" t="s">
        <v>10056</v>
      </c>
      <c r="W1311" t="s">
        <v>793</v>
      </c>
      <c r="X1311">
        <v>2136</v>
      </c>
      <c r="Y1311">
        <v>7</v>
      </c>
      <c r="Z1311">
        <v>5980.8</v>
      </c>
      <c r="AA1311" t="s">
        <v>10053</v>
      </c>
      <c r="AB1311" t="s">
        <v>10053</v>
      </c>
      <c r="AC1311">
        <v>10</v>
      </c>
      <c r="AD1311" t="s">
        <v>87</v>
      </c>
      <c r="AF1311" t="s">
        <v>87</v>
      </c>
      <c r="AG1311" t="s">
        <v>10053</v>
      </c>
    </row>
    <row r="1312" spans="1:33" x14ac:dyDescent="0.3">
      <c r="A1312" t="s">
        <v>27</v>
      </c>
      <c r="B1312" t="s">
        <v>369</v>
      </c>
      <c r="C1312" t="s">
        <v>49</v>
      </c>
      <c r="D1312" t="s">
        <v>65</v>
      </c>
      <c r="E1312" t="s">
        <v>273</v>
      </c>
      <c r="F1312" t="s">
        <v>8614</v>
      </c>
      <c r="G1312" t="s">
        <v>96</v>
      </c>
      <c r="H1312" s="1">
        <v>45045</v>
      </c>
      <c r="I1312">
        <v>1000</v>
      </c>
      <c r="J1312" t="s">
        <v>10057</v>
      </c>
      <c r="K1312" t="s">
        <v>454</v>
      </c>
      <c r="L1312" t="s">
        <v>10058</v>
      </c>
      <c r="M1312" t="s">
        <v>10059</v>
      </c>
      <c r="N1312" t="s">
        <v>39</v>
      </c>
      <c r="O1312">
        <v>9</v>
      </c>
      <c r="P1312" t="s">
        <v>73</v>
      </c>
      <c r="Q1312" t="s">
        <v>101</v>
      </c>
      <c r="R1312" t="s">
        <v>10060</v>
      </c>
      <c r="S1312" s="1">
        <v>45392</v>
      </c>
      <c r="T1312" t="s">
        <v>60</v>
      </c>
      <c r="U1312" t="s">
        <v>10061</v>
      </c>
      <c r="V1312" t="s">
        <v>10062</v>
      </c>
      <c r="W1312" t="s">
        <v>400</v>
      </c>
      <c r="X1312">
        <v>892</v>
      </c>
      <c r="Y1312">
        <v>1</v>
      </c>
      <c r="Z1312">
        <v>356.8</v>
      </c>
      <c r="AA1312" t="s">
        <v>10059</v>
      </c>
      <c r="AB1312" t="s">
        <v>10059</v>
      </c>
      <c r="AC1312">
        <v>10</v>
      </c>
      <c r="AE1312" t="s">
        <v>37</v>
      </c>
      <c r="AF1312" t="s">
        <v>37</v>
      </c>
      <c r="AG1312" t="s">
        <v>10059</v>
      </c>
    </row>
    <row r="1313" spans="1:33" x14ac:dyDescent="0.3">
      <c r="A1313" t="s">
        <v>27</v>
      </c>
      <c r="B1313" t="s">
        <v>48</v>
      </c>
      <c r="C1313" t="s">
        <v>49</v>
      </c>
      <c r="D1313" t="s">
        <v>30</v>
      </c>
      <c r="E1313" t="s">
        <v>490</v>
      </c>
      <c r="F1313" t="s">
        <v>10063</v>
      </c>
      <c r="G1313" t="s">
        <v>96</v>
      </c>
      <c r="H1313" s="1">
        <v>45478</v>
      </c>
      <c r="I1313">
        <v>1400</v>
      </c>
      <c r="J1313" t="s">
        <v>10064</v>
      </c>
      <c r="K1313" t="s">
        <v>350</v>
      </c>
      <c r="L1313" t="s">
        <v>10065</v>
      </c>
      <c r="M1313" t="s">
        <v>10066</v>
      </c>
      <c r="N1313" t="s">
        <v>57</v>
      </c>
      <c r="O1313">
        <v>10</v>
      </c>
      <c r="P1313" t="s">
        <v>40</v>
      </c>
      <c r="Q1313" t="s">
        <v>74</v>
      </c>
      <c r="R1313" t="s">
        <v>10067</v>
      </c>
      <c r="S1313" s="1">
        <v>45516</v>
      </c>
      <c r="T1313" t="s">
        <v>201</v>
      </c>
      <c r="U1313" t="s">
        <v>10068</v>
      </c>
      <c r="V1313" t="s">
        <v>10069</v>
      </c>
      <c r="W1313" t="s">
        <v>548</v>
      </c>
      <c r="X1313">
        <v>765</v>
      </c>
      <c r="Y1313">
        <v>1</v>
      </c>
      <c r="Z1313">
        <v>306</v>
      </c>
      <c r="AA1313" t="s">
        <v>10066</v>
      </c>
      <c r="AB1313" t="s">
        <v>10066</v>
      </c>
      <c r="AC1313">
        <v>10</v>
      </c>
      <c r="AD1313" t="s">
        <v>87</v>
      </c>
      <c r="AF1313" t="s">
        <v>87</v>
      </c>
      <c r="AG1313" t="s">
        <v>10066</v>
      </c>
    </row>
    <row r="1314" spans="1:33" x14ac:dyDescent="0.3">
      <c r="A1314" t="s">
        <v>336</v>
      </c>
      <c r="B1314" t="s">
        <v>64</v>
      </c>
      <c r="C1314" t="s">
        <v>80</v>
      </c>
      <c r="D1314" t="s">
        <v>30</v>
      </c>
      <c r="E1314" t="s">
        <v>1877</v>
      </c>
      <c r="F1314" t="s">
        <v>10070</v>
      </c>
      <c r="G1314" t="s">
        <v>33</v>
      </c>
      <c r="H1314" s="1">
        <v>44567</v>
      </c>
      <c r="I1314">
        <v>1200</v>
      </c>
      <c r="J1314" t="s">
        <v>10071</v>
      </c>
      <c r="K1314" t="s">
        <v>725</v>
      </c>
      <c r="L1314" t="s">
        <v>10072</v>
      </c>
      <c r="M1314" t="s">
        <v>10073</v>
      </c>
      <c r="N1314" t="s">
        <v>72</v>
      </c>
      <c r="O1314">
        <v>10</v>
      </c>
      <c r="P1314" t="s">
        <v>40</v>
      </c>
      <c r="Q1314" t="s">
        <v>58</v>
      </c>
      <c r="R1314" t="s">
        <v>10074</v>
      </c>
      <c r="S1314" s="1">
        <v>45517</v>
      </c>
      <c r="T1314" t="s">
        <v>201</v>
      </c>
      <c r="U1314" t="s">
        <v>10075</v>
      </c>
      <c r="V1314" t="s">
        <v>10076</v>
      </c>
      <c r="W1314" t="s">
        <v>10077</v>
      </c>
      <c r="X1314">
        <v>1622</v>
      </c>
      <c r="Y1314">
        <v>8</v>
      </c>
      <c r="Z1314">
        <v>5190.4000000000015</v>
      </c>
      <c r="AA1314" t="s">
        <v>10073</v>
      </c>
      <c r="AB1314" t="s">
        <v>10073</v>
      </c>
      <c r="AC1314">
        <v>10</v>
      </c>
      <c r="AD1314" t="s">
        <v>87</v>
      </c>
      <c r="AF1314" t="s">
        <v>87</v>
      </c>
      <c r="AG1314" t="s">
        <v>10073</v>
      </c>
    </row>
    <row r="1315" spans="1:33" x14ac:dyDescent="0.3">
      <c r="A1315" t="s">
        <v>107</v>
      </c>
      <c r="B1315" t="s">
        <v>79</v>
      </c>
      <c r="C1315" t="s">
        <v>80</v>
      </c>
      <c r="D1315" t="s">
        <v>109</v>
      </c>
      <c r="E1315" t="s">
        <v>814</v>
      </c>
      <c r="F1315" t="s">
        <v>10078</v>
      </c>
      <c r="G1315" t="s">
        <v>33</v>
      </c>
      <c r="H1315" s="1">
        <v>43973</v>
      </c>
      <c r="I1315">
        <v>1200</v>
      </c>
      <c r="J1315" t="s">
        <v>10079</v>
      </c>
      <c r="K1315" t="s">
        <v>150</v>
      </c>
      <c r="L1315" t="s">
        <v>10080</v>
      </c>
      <c r="M1315" t="s">
        <v>10081</v>
      </c>
      <c r="N1315" t="s">
        <v>72</v>
      </c>
      <c r="O1315">
        <v>8</v>
      </c>
      <c r="P1315" t="s">
        <v>40</v>
      </c>
      <c r="Q1315" t="s">
        <v>58</v>
      </c>
      <c r="R1315" t="s">
        <v>10082</v>
      </c>
      <c r="S1315" s="1">
        <v>45296</v>
      </c>
      <c r="T1315" t="s">
        <v>141</v>
      </c>
      <c r="U1315" t="s">
        <v>10083</v>
      </c>
      <c r="V1315" t="s">
        <v>10084</v>
      </c>
      <c r="W1315" t="s">
        <v>10085</v>
      </c>
      <c r="X1315">
        <v>1255</v>
      </c>
      <c r="Y1315">
        <v>4</v>
      </c>
      <c r="Z1315">
        <v>2008</v>
      </c>
      <c r="AA1315" t="s">
        <v>10081</v>
      </c>
      <c r="AB1315" t="s">
        <v>10081</v>
      </c>
      <c r="AC1315">
        <v>10</v>
      </c>
      <c r="AD1315" t="s">
        <v>87</v>
      </c>
      <c r="AF1315" t="s">
        <v>87</v>
      </c>
      <c r="AG1315" t="s">
        <v>10081</v>
      </c>
    </row>
    <row r="1316" spans="1:33" x14ac:dyDescent="0.3">
      <c r="A1316" t="s">
        <v>121</v>
      </c>
      <c r="B1316" t="s">
        <v>1023</v>
      </c>
      <c r="C1316" t="s">
        <v>29</v>
      </c>
      <c r="D1316" t="s">
        <v>109</v>
      </c>
      <c r="E1316" t="s">
        <v>1049</v>
      </c>
      <c r="F1316" t="s">
        <v>10086</v>
      </c>
      <c r="G1316" t="s">
        <v>96</v>
      </c>
      <c r="H1316" s="1">
        <v>44668</v>
      </c>
      <c r="I1316">
        <v>1200</v>
      </c>
      <c r="J1316" t="s">
        <v>10087</v>
      </c>
      <c r="K1316" t="s">
        <v>125</v>
      </c>
      <c r="L1316" t="s">
        <v>10088</v>
      </c>
      <c r="M1316" t="s">
        <v>10089</v>
      </c>
      <c r="N1316" t="s">
        <v>116</v>
      </c>
      <c r="O1316">
        <v>6</v>
      </c>
      <c r="P1316" t="s">
        <v>40</v>
      </c>
      <c r="Q1316" t="s">
        <v>74</v>
      </c>
      <c r="R1316" t="s">
        <v>10090</v>
      </c>
      <c r="S1316" s="1">
        <v>45487</v>
      </c>
      <c r="T1316" t="s">
        <v>103</v>
      </c>
      <c r="U1316" t="s">
        <v>10091</v>
      </c>
      <c r="V1316" t="s">
        <v>10092</v>
      </c>
      <c r="W1316" t="s">
        <v>4833</v>
      </c>
      <c r="X1316">
        <v>2606</v>
      </c>
      <c r="Y1316">
        <v>4</v>
      </c>
      <c r="Z1316">
        <v>4169.6000000000004</v>
      </c>
      <c r="AA1316" t="s">
        <v>10089</v>
      </c>
      <c r="AB1316" t="s">
        <v>10089</v>
      </c>
      <c r="AC1316">
        <v>10</v>
      </c>
      <c r="AE1316" t="s">
        <v>37</v>
      </c>
      <c r="AF1316" t="s">
        <v>37</v>
      </c>
      <c r="AG1316" t="s">
        <v>10089</v>
      </c>
    </row>
    <row r="1317" spans="1:33" x14ac:dyDescent="0.3">
      <c r="A1317" t="s">
        <v>107</v>
      </c>
      <c r="B1317" t="s">
        <v>193</v>
      </c>
      <c r="C1317" t="s">
        <v>49</v>
      </c>
      <c r="D1317" t="s">
        <v>50</v>
      </c>
      <c r="E1317" t="s">
        <v>3439</v>
      </c>
      <c r="F1317" t="s">
        <v>10093</v>
      </c>
      <c r="G1317" t="s">
        <v>33</v>
      </c>
      <c r="H1317" s="1">
        <v>44624</v>
      </c>
      <c r="I1317">
        <v>800</v>
      </c>
      <c r="J1317" t="s">
        <v>10094</v>
      </c>
      <c r="K1317" t="s">
        <v>571</v>
      </c>
      <c r="L1317" t="s">
        <v>10095</v>
      </c>
      <c r="M1317" t="s">
        <v>10096</v>
      </c>
      <c r="N1317" t="s">
        <v>116</v>
      </c>
      <c r="O1317">
        <v>5</v>
      </c>
      <c r="P1317" t="s">
        <v>40</v>
      </c>
      <c r="Q1317" t="s">
        <v>41</v>
      </c>
      <c r="R1317" t="s">
        <v>10097</v>
      </c>
      <c r="S1317" s="1">
        <v>45602</v>
      </c>
      <c r="T1317" t="s">
        <v>165</v>
      </c>
      <c r="U1317" t="s">
        <v>10098</v>
      </c>
      <c r="V1317" t="s">
        <v>10099</v>
      </c>
      <c r="W1317" t="s">
        <v>3333</v>
      </c>
      <c r="X1317">
        <v>587</v>
      </c>
      <c r="Y1317">
        <v>2</v>
      </c>
      <c r="Z1317">
        <v>469.6</v>
      </c>
      <c r="AA1317" t="s">
        <v>10096</v>
      </c>
      <c r="AB1317" t="s">
        <v>10096</v>
      </c>
      <c r="AC1317">
        <v>10</v>
      </c>
      <c r="AE1317" t="s">
        <v>37</v>
      </c>
      <c r="AF1317" t="s">
        <v>37</v>
      </c>
      <c r="AG1317" t="s">
        <v>10096</v>
      </c>
    </row>
    <row r="1318" spans="1:33" x14ac:dyDescent="0.3">
      <c r="A1318" t="s">
        <v>181</v>
      </c>
      <c r="B1318" t="s">
        <v>262</v>
      </c>
      <c r="C1318" t="s">
        <v>29</v>
      </c>
      <c r="D1318" t="s">
        <v>241</v>
      </c>
      <c r="E1318" t="s">
        <v>2215</v>
      </c>
      <c r="F1318" t="s">
        <v>10100</v>
      </c>
      <c r="G1318" t="s">
        <v>33</v>
      </c>
      <c r="H1318" s="1">
        <v>43954</v>
      </c>
      <c r="I1318">
        <v>950</v>
      </c>
      <c r="J1318" t="s">
        <v>10101</v>
      </c>
      <c r="K1318" t="s">
        <v>1302</v>
      </c>
      <c r="L1318" t="s">
        <v>10102</v>
      </c>
      <c r="M1318" t="s">
        <v>10103</v>
      </c>
      <c r="N1318" t="s">
        <v>57</v>
      </c>
      <c r="O1318">
        <v>12</v>
      </c>
      <c r="P1318" t="s">
        <v>40</v>
      </c>
      <c r="Q1318" t="s">
        <v>58</v>
      </c>
      <c r="R1318" t="s">
        <v>10104</v>
      </c>
      <c r="S1318" s="1">
        <v>45581</v>
      </c>
      <c r="T1318" t="s">
        <v>177</v>
      </c>
      <c r="U1318" t="s">
        <v>10105</v>
      </c>
      <c r="V1318" t="s">
        <v>10106</v>
      </c>
      <c r="W1318" t="s">
        <v>10107</v>
      </c>
      <c r="X1318">
        <v>2026</v>
      </c>
      <c r="Y1318">
        <v>5</v>
      </c>
      <c r="Z1318">
        <v>4052</v>
      </c>
      <c r="AA1318" t="s">
        <v>10103</v>
      </c>
      <c r="AB1318" t="s">
        <v>10103</v>
      </c>
      <c r="AC1318">
        <v>10</v>
      </c>
      <c r="AD1318" t="s">
        <v>87</v>
      </c>
      <c r="AF1318" t="s">
        <v>87</v>
      </c>
      <c r="AG1318" t="s">
        <v>10103</v>
      </c>
    </row>
    <row r="1319" spans="1:33" x14ac:dyDescent="0.3">
      <c r="A1319" t="s">
        <v>133</v>
      </c>
      <c r="B1319" t="s">
        <v>985</v>
      </c>
      <c r="C1319" t="s">
        <v>80</v>
      </c>
      <c r="D1319" t="s">
        <v>219</v>
      </c>
      <c r="E1319" t="s">
        <v>2153</v>
      </c>
      <c r="F1319" t="s">
        <v>10108</v>
      </c>
      <c r="G1319" t="s">
        <v>96</v>
      </c>
      <c r="H1319" s="1">
        <v>44532</v>
      </c>
      <c r="I1319">
        <v>1200</v>
      </c>
      <c r="J1319" t="s">
        <v>10109</v>
      </c>
      <c r="K1319" t="s">
        <v>3813</v>
      </c>
      <c r="L1319" t="s">
        <v>10110</v>
      </c>
      <c r="M1319" t="s">
        <v>10111</v>
      </c>
      <c r="N1319" t="s">
        <v>116</v>
      </c>
      <c r="O1319">
        <v>3</v>
      </c>
      <c r="P1319" t="s">
        <v>73</v>
      </c>
      <c r="Q1319" t="s">
        <v>58</v>
      </c>
      <c r="R1319" t="s">
        <v>10112</v>
      </c>
      <c r="S1319" s="1">
        <v>45463</v>
      </c>
      <c r="T1319" t="s">
        <v>43</v>
      </c>
      <c r="U1319" t="s">
        <v>10113</v>
      </c>
      <c r="V1319" t="s">
        <v>10114</v>
      </c>
      <c r="W1319" t="s">
        <v>1682</v>
      </c>
      <c r="X1319">
        <v>543</v>
      </c>
      <c r="Y1319">
        <v>8</v>
      </c>
      <c r="Z1319">
        <v>1737.6000000000001</v>
      </c>
      <c r="AA1319" t="s">
        <v>10111</v>
      </c>
      <c r="AB1319" t="s">
        <v>10111</v>
      </c>
      <c r="AC1319">
        <v>10</v>
      </c>
      <c r="AD1319" t="s">
        <v>87</v>
      </c>
      <c r="AF1319" t="s">
        <v>87</v>
      </c>
      <c r="AG1319" t="s">
        <v>10111</v>
      </c>
    </row>
    <row r="1320" spans="1:33" x14ac:dyDescent="0.3">
      <c r="A1320" t="s">
        <v>93</v>
      </c>
      <c r="B1320" t="s">
        <v>369</v>
      </c>
      <c r="C1320" t="s">
        <v>49</v>
      </c>
      <c r="D1320" t="s">
        <v>81</v>
      </c>
      <c r="E1320" t="s">
        <v>158</v>
      </c>
      <c r="F1320" t="s">
        <v>10115</v>
      </c>
      <c r="G1320" t="s">
        <v>96</v>
      </c>
      <c r="H1320" s="1">
        <v>45264</v>
      </c>
      <c r="I1320">
        <v>1100</v>
      </c>
      <c r="J1320" t="s">
        <v>10116</v>
      </c>
      <c r="K1320" t="s">
        <v>825</v>
      </c>
      <c r="L1320" t="s">
        <v>10117</v>
      </c>
      <c r="M1320" t="s">
        <v>10118</v>
      </c>
      <c r="N1320" t="s">
        <v>57</v>
      </c>
      <c r="O1320">
        <v>13</v>
      </c>
      <c r="P1320" t="s">
        <v>40</v>
      </c>
      <c r="Q1320" t="s">
        <v>58</v>
      </c>
      <c r="R1320" t="s">
        <v>10119</v>
      </c>
      <c r="S1320" s="1">
        <v>45624</v>
      </c>
      <c r="T1320" t="s">
        <v>165</v>
      </c>
      <c r="U1320" t="s">
        <v>10120</v>
      </c>
      <c r="V1320" t="s">
        <v>10121</v>
      </c>
      <c r="W1320" t="s">
        <v>9362</v>
      </c>
      <c r="X1320">
        <v>2135</v>
      </c>
      <c r="Y1320">
        <v>8</v>
      </c>
      <c r="Z1320">
        <v>6832</v>
      </c>
      <c r="AA1320" t="s">
        <v>10118</v>
      </c>
      <c r="AB1320" t="s">
        <v>10118</v>
      </c>
      <c r="AC1320">
        <v>10</v>
      </c>
      <c r="AE1320" t="s">
        <v>37</v>
      </c>
      <c r="AF1320" t="s">
        <v>37</v>
      </c>
      <c r="AG1320" t="s">
        <v>10118</v>
      </c>
    </row>
    <row r="1321" spans="1:33" x14ac:dyDescent="0.3">
      <c r="A1321" t="s">
        <v>336</v>
      </c>
      <c r="B1321" t="s">
        <v>240</v>
      </c>
      <c r="C1321" t="s">
        <v>80</v>
      </c>
      <c r="D1321" t="s">
        <v>109</v>
      </c>
      <c r="E1321" t="s">
        <v>1724</v>
      </c>
      <c r="F1321" t="s">
        <v>10122</v>
      </c>
      <c r="G1321" t="s">
        <v>33</v>
      </c>
      <c r="H1321" s="1">
        <v>44946</v>
      </c>
      <c r="I1321">
        <v>1000</v>
      </c>
      <c r="J1321" t="s">
        <v>10123</v>
      </c>
      <c r="K1321" t="s">
        <v>960</v>
      </c>
      <c r="L1321" t="s">
        <v>10124</v>
      </c>
      <c r="M1321" t="s">
        <v>10125</v>
      </c>
      <c r="N1321" t="s">
        <v>116</v>
      </c>
      <c r="O1321">
        <v>12</v>
      </c>
      <c r="P1321" t="s">
        <v>73</v>
      </c>
      <c r="Q1321" t="s">
        <v>41</v>
      </c>
      <c r="R1321" t="s">
        <v>10126</v>
      </c>
      <c r="S1321" s="1">
        <v>45587</v>
      </c>
      <c r="T1321" t="s">
        <v>177</v>
      </c>
      <c r="U1321" t="s">
        <v>10127</v>
      </c>
      <c r="V1321" t="s">
        <v>10128</v>
      </c>
      <c r="W1321" t="s">
        <v>10129</v>
      </c>
      <c r="X1321">
        <v>2018</v>
      </c>
      <c r="Y1321">
        <v>7</v>
      </c>
      <c r="Z1321">
        <v>5650.4000000000015</v>
      </c>
      <c r="AA1321" t="s">
        <v>10125</v>
      </c>
      <c r="AB1321" t="s">
        <v>10125</v>
      </c>
      <c r="AC1321">
        <v>10</v>
      </c>
      <c r="AD1321" t="s">
        <v>87</v>
      </c>
      <c r="AF1321" t="s">
        <v>87</v>
      </c>
      <c r="AG1321" t="s">
        <v>10125</v>
      </c>
    </row>
    <row r="1322" spans="1:33" x14ac:dyDescent="0.3">
      <c r="A1322" t="s">
        <v>27</v>
      </c>
      <c r="B1322" t="s">
        <v>946</v>
      </c>
      <c r="C1322" t="s">
        <v>49</v>
      </c>
      <c r="D1322" t="s">
        <v>206</v>
      </c>
      <c r="E1322" t="s">
        <v>841</v>
      </c>
      <c r="F1322" t="s">
        <v>10130</v>
      </c>
      <c r="G1322" t="s">
        <v>96</v>
      </c>
      <c r="H1322" s="1">
        <v>45183</v>
      </c>
      <c r="I1322">
        <v>800</v>
      </c>
      <c r="J1322" t="s">
        <v>10131</v>
      </c>
      <c r="K1322" t="s">
        <v>137</v>
      </c>
      <c r="L1322" t="s">
        <v>10132</v>
      </c>
      <c r="M1322" t="s">
        <v>10133</v>
      </c>
      <c r="N1322" t="s">
        <v>116</v>
      </c>
      <c r="O1322">
        <v>3</v>
      </c>
      <c r="P1322" t="s">
        <v>73</v>
      </c>
      <c r="Q1322" t="s">
        <v>101</v>
      </c>
      <c r="R1322" t="s">
        <v>10134</v>
      </c>
      <c r="S1322" s="1">
        <v>45398</v>
      </c>
      <c r="T1322" t="s">
        <v>60</v>
      </c>
      <c r="U1322" t="s">
        <v>10135</v>
      </c>
      <c r="V1322" t="s">
        <v>10136</v>
      </c>
      <c r="W1322" t="s">
        <v>2671</v>
      </c>
      <c r="X1322">
        <v>2315</v>
      </c>
      <c r="Y1322">
        <v>2</v>
      </c>
      <c r="Z1322">
        <v>1852</v>
      </c>
      <c r="AA1322" t="s">
        <v>10133</v>
      </c>
      <c r="AB1322" t="s">
        <v>10133</v>
      </c>
      <c r="AC1322">
        <v>10</v>
      </c>
      <c r="AD1322" t="s">
        <v>87</v>
      </c>
      <c r="AF1322" t="s">
        <v>87</v>
      </c>
      <c r="AG1322" t="s">
        <v>10133</v>
      </c>
    </row>
    <row r="1323" spans="1:33" x14ac:dyDescent="0.3">
      <c r="A1323" t="s">
        <v>47</v>
      </c>
      <c r="B1323" t="s">
        <v>784</v>
      </c>
      <c r="C1323" t="s">
        <v>80</v>
      </c>
      <c r="D1323" t="s">
        <v>370</v>
      </c>
      <c r="E1323" t="s">
        <v>713</v>
      </c>
      <c r="F1323" t="s">
        <v>10137</v>
      </c>
      <c r="G1323" t="s">
        <v>96</v>
      </c>
      <c r="H1323" s="1">
        <v>45294</v>
      </c>
      <c r="I1323">
        <v>1300</v>
      </c>
      <c r="J1323" t="s">
        <v>10138</v>
      </c>
      <c r="K1323" t="s">
        <v>1034</v>
      </c>
      <c r="L1323" t="s">
        <v>10139</v>
      </c>
      <c r="M1323" t="s">
        <v>10140</v>
      </c>
      <c r="N1323" t="s">
        <v>116</v>
      </c>
      <c r="O1323">
        <v>15</v>
      </c>
      <c r="P1323" t="s">
        <v>73</v>
      </c>
      <c r="Q1323" t="s">
        <v>74</v>
      </c>
      <c r="R1323" t="s">
        <v>10141</v>
      </c>
      <c r="S1323" s="1">
        <v>45339</v>
      </c>
      <c r="T1323" t="s">
        <v>321</v>
      </c>
      <c r="U1323" t="s">
        <v>10142</v>
      </c>
      <c r="V1323" t="s">
        <v>10143</v>
      </c>
      <c r="W1323" t="s">
        <v>440</v>
      </c>
      <c r="X1323">
        <v>662</v>
      </c>
      <c r="Y1323">
        <v>8</v>
      </c>
      <c r="Z1323">
        <v>2118.4</v>
      </c>
      <c r="AA1323" t="s">
        <v>10140</v>
      </c>
      <c r="AB1323" t="s">
        <v>10140</v>
      </c>
      <c r="AC1323">
        <v>10</v>
      </c>
      <c r="AD1323" t="s">
        <v>87</v>
      </c>
      <c r="AF1323" t="s">
        <v>87</v>
      </c>
      <c r="AG1323" t="s">
        <v>10140</v>
      </c>
    </row>
    <row r="1324" spans="1:33" x14ac:dyDescent="0.3">
      <c r="A1324" t="s">
        <v>93</v>
      </c>
      <c r="B1324" t="s">
        <v>606</v>
      </c>
      <c r="C1324" t="s">
        <v>49</v>
      </c>
      <c r="D1324" t="s">
        <v>241</v>
      </c>
      <c r="E1324" t="s">
        <v>559</v>
      </c>
      <c r="F1324" t="s">
        <v>10144</v>
      </c>
      <c r="G1324" t="s">
        <v>33</v>
      </c>
      <c r="H1324" s="1">
        <v>43831</v>
      </c>
      <c r="I1324">
        <v>1200</v>
      </c>
      <c r="J1324" t="s">
        <v>10145</v>
      </c>
      <c r="K1324" t="s">
        <v>1749</v>
      </c>
      <c r="L1324" t="s">
        <v>10146</v>
      </c>
      <c r="M1324" t="s">
        <v>10147</v>
      </c>
      <c r="N1324" t="s">
        <v>72</v>
      </c>
      <c r="O1324">
        <v>16</v>
      </c>
      <c r="P1324" t="s">
        <v>40</v>
      </c>
      <c r="Q1324" t="s">
        <v>74</v>
      </c>
      <c r="R1324" t="s">
        <v>10148</v>
      </c>
      <c r="S1324" s="1">
        <v>45608</v>
      </c>
      <c r="T1324" t="s">
        <v>165</v>
      </c>
      <c r="U1324" t="s">
        <v>10149</v>
      </c>
      <c r="V1324" t="s">
        <v>10150</v>
      </c>
      <c r="W1324" t="s">
        <v>10151</v>
      </c>
      <c r="X1324">
        <v>1060</v>
      </c>
      <c r="Y1324">
        <v>7</v>
      </c>
      <c r="Z1324">
        <v>2968</v>
      </c>
      <c r="AA1324" t="s">
        <v>10147</v>
      </c>
      <c r="AB1324" t="s">
        <v>10147</v>
      </c>
      <c r="AC1324">
        <v>10</v>
      </c>
      <c r="AE1324" t="s">
        <v>37</v>
      </c>
      <c r="AF1324" t="s">
        <v>37</v>
      </c>
      <c r="AG1324" t="s">
        <v>10147</v>
      </c>
    </row>
    <row r="1325" spans="1:33" x14ac:dyDescent="0.3">
      <c r="A1325" t="s">
        <v>27</v>
      </c>
      <c r="B1325" t="s">
        <v>157</v>
      </c>
      <c r="C1325" t="s">
        <v>80</v>
      </c>
      <c r="D1325" t="s">
        <v>146</v>
      </c>
      <c r="E1325" t="s">
        <v>868</v>
      </c>
      <c r="F1325" t="s">
        <v>10152</v>
      </c>
      <c r="G1325" t="s">
        <v>96</v>
      </c>
      <c r="H1325" s="1">
        <v>43903</v>
      </c>
      <c r="I1325">
        <v>1000</v>
      </c>
      <c r="J1325" t="s">
        <v>10153</v>
      </c>
      <c r="K1325" t="s">
        <v>2295</v>
      </c>
      <c r="L1325" t="s">
        <v>10154</v>
      </c>
      <c r="M1325" t="s">
        <v>10155</v>
      </c>
      <c r="N1325" t="s">
        <v>39</v>
      </c>
      <c r="O1325">
        <v>17</v>
      </c>
      <c r="P1325" t="s">
        <v>40</v>
      </c>
      <c r="Q1325" t="s">
        <v>58</v>
      </c>
      <c r="R1325" t="s">
        <v>10156</v>
      </c>
      <c r="S1325" s="1">
        <v>45417</v>
      </c>
      <c r="T1325" t="s">
        <v>129</v>
      </c>
      <c r="U1325" t="s">
        <v>10157</v>
      </c>
      <c r="V1325" t="s">
        <v>10158</v>
      </c>
      <c r="W1325" t="s">
        <v>5192</v>
      </c>
      <c r="X1325">
        <v>635</v>
      </c>
      <c r="Y1325">
        <v>2</v>
      </c>
      <c r="Z1325">
        <v>508</v>
      </c>
      <c r="AA1325" t="s">
        <v>10155</v>
      </c>
      <c r="AB1325" t="s">
        <v>10155</v>
      </c>
      <c r="AC1325">
        <v>10</v>
      </c>
      <c r="AE1325" t="s">
        <v>37</v>
      </c>
      <c r="AF1325" t="s">
        <v>37</v>
      </c>
      <c r="AG1325" t="s">
        <v>10155</v>
      </c>
    </row>
    <row r="1326" spans="1:33" x14ac:dyDescent="0.3">
      <c r="A1326" t="s">
        <v>133</v>
      </c>
      <c r="B1326" t="s">
        <v>500</v>
      </c>
      <c r="C1326" t="s">
        <v>29</v>
      </c>
      <c r="D1326" t="s">
        <v>30</v>
      </c>
      <c r="E1326" t="s">
        <v>578</v>
      </c>
      <c r="F1326" t="s">
        <v>10159</v>
      </c>
      <c r="G1326" t="s">
        <v>33</v>
      </c>
      <c r="H1326" s="1">
        <v>45577</v>
      </c>
      <c r="I1326">
        <v>1300</v>
      </c>
      <c r="J1326" t="s">
        <v>10160</v>
      </c>
      <c r="K1326" t="s">
        <v>340</v>
      </c>
      <c r="L1326" t="s">
        <v>10161</v>
      </c>
      <c r="M1326" t="s">
        <v>10162</v>
      </c>
      <c r="N1326" t="s">
        <v>116</v>
      </c>
      <c r="O1326">
        <v>5</v>
      </c>
      <c r="P1326" t="s">
        <v>40</v>
      </c>
      <c r="Q1326" t="s">
        <v>74</v>
      </c>
      <c r="R1326" t="s">
        <v>10163</v>
      </c>
      <c r="S1326" s="1">
        <v>45499</v>
      </c>
      <c r="T1326" t="s">
        <v>103</v>
      </c>
      <c r="U1326" t="s">
        <v>10164</v>
      </c>
      <c r="V1326" t="s">
        <v>10165</v>
      </c>
      <c r="W1326" t="s">
        <v>10166</v>
      </c>
      <c r="X1326">
        <v>2417</v>
      </c>
      <c r="Y1326">
        <v>5</v>
      </c>
      <c r="Z1326">
        <v>4834</v>
      </c>
      <c r="AA1326" t="s">
        <v>10162</v>
      </c>
      <c r="AB1326" t="s">
        <v>10162</v>
      </c>
      <c r="AC1326">
        <v>10</v>
      </c>
      <c r="AD1326" t="s">
        <v>87</v>
      </c>
      <c r="AF1326" t="s">
        <v>87</v>
      </c>
      <c r="AG1326" t="s">
        <v>10162</v>
      </c>
    </row>
    <row r="1327" spans="1:33" x14ac:dyDescent="0.3">
      <c r="A1327" t="s">
        <v>121</v>
      </c>
      <c r="B1327" t="s">
        <v>357</v>
      </c>
      <c r="C1327" t="s">
        <v>80</v>
      </c>
      <c r="D1327" t="s">
        <v>65</v>
      </c>
      <c r="E1327" t="s">
        <v>110</v>
      </c>
      <c r="F1327" t="s">
        <v>10167</v>
      </c>
      <c r="G1327" t="s">
        <v>96</v>
      </c>
      <c r="H1327" s="1">
        <v>44400</v>
      </c>
      <c r="I1327">
        <v>1300</v>
      </c>
      <c r="J1327" t="s">
        <v>10168</v>
      </c>
      <c r="K1327" t="s">
        <v>254</v>
      </c>
      <c r="L1327" t="s">
        <v>10169</v>
      </c>
      <c r="M1327" t="s">
        <v>10170</v>
      </c>
      <c r="N1327" t="s">
        <v>72</v>
      </c>
      <c r="O1327">
        <v>19</v>
      </c>
      <c r="P1327" t="s">
        <v>73</v>
      </c>
      <c r="Q1327" t="s">
        <v>58</v>
      </c>
      <c r="R1327" t="s">
        <v>10171</v>
      </c>
      <c r="S1327" s="1">
        <v>45607</v>
      </c>
      <c r="T1327" t="s">
        <v>165</v>
      </c>
      <c r="U1327" t="s">
        <v>10172</v>
      </c>
      <c r="V1327" t="s">
        <v>10173</v>
      </c>
      <c r="W1327" t="s">
        <v>2655</v>
      </c>
      <c r="X1327">
        <v>776</v>
      </c>
      <c r="Y1327">
        <v>7</v>
      </c>
      <c r="Z1327">
        <v>2172.8000000000002</v>
      </c>
      <c r="AA1327" t="s">
        <v>10170</v>
      </c>
      <c r="AB1327" t="s">
        <v>10170</v>
      </c>
      <c r="AC1327">
        <v>10</v>
      </c>
      <c r="AD1327" t="s">
        <v>87</v>
      </c>
      <c r="AF1327" t="s">
        <v>87</v>
      </c>
      <c r="AG1327" t="s">
        <v>10170</v>
      </c>
    </row>
    <row r="1328" spans="1:33" x14ac:dyDescent="0.3">
      <c r="A1328" t="s">
        <v>121</v>
      </c>
      <c r="B1328" t="s">
        <v>182</v>
      </c>
      <c r="C1328" t="s">
        <v>29</v>
      </c>
      <c r="D1328" t="s">
        <v>219</v>
      </c>
      <c r="E1328" t="s">
        <v>3051</v>
      </c>
      <c r="F1328" t="s">
        <v>10174</v>
      </c>
      <c r="G1328" t="s">
        <v>33</v>
      </c>
      <c r="H1328" s="1">
        <v>45404</v>
      </c>
      <c r="I1328">
        <v>1100</v>
      </c>
      <c r="J1328" t="s">
        <v>10175</v>
      </c>
      <c r="K1328" t="s">
        <v>173</v>
      </c>
      <c r="L1328" t="s">
        <v>10176</v>
      </c>
      <c r="M1328" t="s">
        <v>10177</v>
      </c>
      <c r="N1328" t="s">
        <v>72</v>
      </c>
      <c r="O1328">
        <v>10</v>
      </c>
      <c r="P1328" t="s">
        <v>73</v>
      </c>
      <c r="Q1328" t="s">
        <v>74</v>
      </c>
      <c r="R1328" t="s">
        <v>10178</v>
      </c>
      <c r="S1328" s="1">
        <v>45603</v>
      </c>
      <c r="T1328" t="s">
        <v>165</v>
      </c>
      <c r="U1328" t="s">
        <v>10179</v>
      </c>
      <c r="V1328" t="s">
        <v>10180</v>
      </c>
      <c r="W1328" t="s">
        <v>7040</v>
      </c>
      <c r="X1328">
        <v>1306</v>
      </c>
      <c r="Y1328">
        <v>8</v>
      </c>
      <c r="Z1328">
        <v>4179.2</v>
      </c>
      <c r="AA1328" t="s">
        <v>10177</v>
      </c>
      <c r="AB1328" t="s">
        <v>10177</v>
      </c>
      <c r="AC1328">
        <v>10</v>
      </c>
      <c r="AD1328" t="s">
        <v>87</v>
      </c>
      <c r="AF1328" t="s">
        <v>87</v>
      </c>
      <c r="AG1328" t="s">
        <v>10177</v>
      </c>
    </row>
    <row r="1329" spans="1:33" x14ac:dyDescent="0.3">
      <c r="A1329" t="s">
        <v>181</v>
      </c>
      <c r="B1329" t="s">
        <v>411</v>
      </c>
      <c r="C1329" t="s">
        <v>49</v>
      </c>
      <c r="D1329" t="s">
        <v>677</v>
      </c>
      <c r="E1329" t="s">
        <v>596</v>
      </c>
      <c r="F1329" t="s">
        <v>10181</v>
      </c>
      <c r="G1329" t="s">
        <v>33</v>
      </c>
      <c r="H1329" s="1">
        <v>43912</v>
      </c>
      <c r="I1329">
        <v>1000</v>
      </c>
      <c r="J1329" t="s">
        <v>2525</v>
      </c>
      <c r="K1329" t="s">
        <v>350</v>
      </c>
      <c r="L1329" t="s">
        <v>10182</v>
      </c>
      <c r="M1329" t="s">
        <v>10183</v>
      </c>
      <c r="N1329" t="s">
        <v>116</v>
      </c>
      <c r="O1329">
        <v>4</v>
      </c>
      <c r="P1329" t="s">
        <v>73</v>
      </c>
      <c r="Q1329" t="s">
        <v>101</v>
      </c>
      <c r="R1329" t="s">
        <v>10184</v>
      </c>
      <c r="S1329" s="1">
        <v>45324</v>
      </c>
      <c r="T1329" t="s">
        <v>321</v>
      </c>
      <c r="U1329" t="s">
        <v>10185</v>
      </c>
      <c r="V1329" t="s">
        <v>10186</v>
      </c>
      <c r="W1329" t="s">
        <v>4373</v>
      </c>
      <c r="X1329">
        <v>2996</v>
      </c>
      <c r="Y1329">
        <v>1</v>
      </c>
      <c r="Z1329">
        <v>1198.4000000000001</v>
      </c>
      <c r="AA1329" t="s">
        <v>10183</v>
      </c>
      <c r="AB1329" t="s">
        <v>10183</v>
      </c>
      <c r="AC1329">
        <v>10</v>
      </c>
      <c r="AE1329" t="s">
        <v>37</v>
      </c>
      <c r="AF1329" t="s">
        <v>37</v>
      </c>
      <c r="AG1329" t="s">
        <v>10183</v>
      </c>
    </row>
    <row r="1330" spans="1:33" x14ac:dyDescent="0.3">
      <c r="A1330" t="s">
        <v>93</v>
      </c>
      <c r="B1330" t="s">
        <v>1128</v>
      </c>
      <c r="C1330" t="s">
        <v>29</v>
      </c>
      <c r="D1330" t="s">
        <v>219</v>
      </c>
      <c r="E1330" t="s">
        <v>2408</v>
      </c>
      <c r="F1330" t="s">
        <v>10187</v>
      </c>
      <c r="G1330" t="s">
        <v>33</v>
      </c>
      <c r="H1330" s="1">
        <v>44270</v>
      </c>
      <c r="I1330">
        <v>1300</v>
      </c>
      <c r="J1330" t="s">
        <v>10188</v>
      </c>
      <c r="K1330" t="s">
        <v>1821</v>
      </c>
      <c r="L1330" t="s">
        <v>10189</v>
      </c>
      <c r="M1330" t="s">
        <v>10190</v>
      </c>
      <c r="N1330" t="s">
        <v>116</v>
      </c>
      <c r="O1330">
        <v>8</v>
      </c>
      <c r="P1330" t="s">
        <v>73</v>
      </c>
      <c r="Q1330" t="s">
        <v>58</v>
      </c>
      <c r="R1330" t="s">
        <v>10191</v>
      </c>
      <c r="S1330" s="1">
        <v>45375</v>
      </c>
      <c r="T1330" t="s">
        <v>258</v>
      </c>
      <c r="U1330" t="s">
        <v>10192</v>
      </c>
      <c r="V1330" t="s">
        <v>10193</v>
      </c>
      <c r="W1330" t="s">
        <v>1465</v>
      </c>
      <c r="X1330">
        <v>1973</v>
      </c>
      <c r="Y1330">
        <v>4</v>
      </c>
      <c r="Z1330">
        <v>3156.8</v>
      </c>
      <c r="AA1330" t="s">
        <v>10190</v>
      </c>
      <c r="AB1330" t="s">
        <v>10190</v>
      </c>
      <c r="AC1330">
        <v>10</v>
      </c>
      <c r="AD1330" t="s">
        <v>87</v>
      </c>
      <c r="AF1330" t="s">
        <v>87</v>
      </c>
      <c r="AG1330" t="s">
        <v>10190</v>
      </c>
    </row>
    <row r="1331" spans="1:33" x14ac:dyDescent="0.3">
      <c r="A1331" t="s">
        <v>93</v>
      </c>
      <c r="B1331" t="s">
        <v>450</v>
      </c>
      <c r="C1331" t="s">
        <v>80</v>
      </c>
      <c r="D1331" t="s">
        <v>50</v>
      </c>
      <c r="E1331" t="s">
        <v>740</v>
      </c>
      <c r="F1331" t="s">
        <v>10194</v>
      </c>
      <c r="G1331" t="s">
        <v>33</v>
      </c>
      <c r="H1331" s="1">
        <v>44339</v>
      </c>
      <c r="I1331">
        <v>1100</v>
      </c>
      <c r="J1331" t="s">
        <v>10195</v>
      </c>
      <c r="K1331" t="s">
        <v>3086</v>
      </c>
      <c r="L1331" t="s">
        <v>10196</v>
      </c>
      <c r="M1331" t="s">
        <v>10197</v>
      </c>
      <c r="N1331" t="s">
        <v>116</v>
      </c>
      <c r="O1331">
        <v>8</v>
      </c>
      <c r="P1331" t="s">
        <v>40</v>
      </c>
      <c r="Q1331" t="s">
        <v>58</v>
      </c>
      <c r="R1331" t="s">
        <v>10198</v>
      </c>
      <c r="S1331" s="1">
        <v>45614</v>
      </c>
      <c r="T1331" t="s">
        <v>165</v>
      </c>
      <c r="U1331" t="s">
        <v>10199</v>
      </c>
      <c r="V1331" t="s">
        <v>10200</v>
      </c>
      <c r="W1331" t="s">
        <v>10201</v>
      </c>
      <c r="X1331">
        <v>2190</v>
      </c>
      <c r="Y1331">
        <v>1</v>
      </c>
      <c r="Z1331">
        <v>876</v>
      </c>
      <c r="AA1331" t="s">
        <v>10197</v>
      </c>
      <c r="AB1331" t="s">
        <v>10197</v>
      </c>
      <c r="AC1331">
        <v>10</v>
      </c>
      <c r="AE1331" t="s">
        <v>37</v>
      </c>
      <c r="AF1331" t="s">
        <v>37</v>
      </c>
      <c r="AG1331" t="s">
        <v>10197</v>
      </c>
    </row>
    <row r="1332" spans="1:33" x14ac:dyDescent="0.3">
      <c r="A1332" t="s">
        <v>181</v>
      </c>
      <c r="B1332" t="s">
        <v>1128</v>
      </c>
      <c r="C1332" t="s">
        <v>29</v>
      </c>
      <c r="D1332" t="s">
        <v>109</v>
      </c>
      <c r="E1332" t="s">
        <v>1877</v>
      </c>
      <c r="F1332" t="s">
        <v>10202</v>
      </c>
      <c r="G1332" t="s">
        <v>33</v>
      </c>
      <c r="H1332" s="1">
        <v>43896</v>
      </c>
      <c r="I1332">
        <v>1400</v>
      </c>
      <c r="J1332" t="s">
        <v>10203</v>
      </c>
      <c r="K1332" t="s">
        <v>1418</v>
      </c>
      <c r="L1332" t="s">
        <v>10204</v>
      </c>
      <c r="M1332" t="s">
        <v>10205</v>
      </c>
      <c r="N1332" t="s">
        <v>72</v>
      </c>
      <c r="O1332">
        <v>19</v>
      </c>
      <c r="P1332" t="s">
        <v>73</v>
      </c>
      <c r="Q1332" t="s">
        <v>101</v>
      </c>
      <c r="R1332" t="s">
        <v>10206</v>
      </c>
      <c r="S1332" s="1">
        <v>45339</v>
      </c>
      <c r="T1332" t="s">
        <v>321</v>
      </c>
      <c r="U1332" t="s">
        <v>10207</v>
      </c>
      <c r="V1332" t="s">
        <v>10208</v>
      </c>
      <c r="W1332" t="s">
        <v>63</v>
      </c>
      <c r="X1332">
        <v>2740</v>
      </c>
      <c r="Y1332">
        <v>5</v>
      </c>
      <c r="Z1332">
        <v>5480</v>
      </c>
      <c r="AA1332" t="s">
        <v>10205</v>
      </c>
      <c r="AB1332" t="s">
        <v>10205</v>
      </c>
      <c r="AC1332">
        <v>10</v>
      </c>
      <c r="AE1332" t="s">
        <v>37</v>
      </c>
      <c r="AF1332" t="s">
        <v>37</v>
      </c>
      <c r="AG1332" t="s">
        <v>10205</v>
      </c>
    </row>
    <row r="1333" spans="1:33" x14ac:dyDescent="0.3">
      <c r="A1333" t="s">
        <v>93</v>
      </c>
      <c r="B1333" t="s">
        <v>650</v>
      </c>
      <c r="C1333" t="s">
        <v>49</v>
      </c>
      <c r="D1333" t="s">
        <v>146</v>
      </c>
      <c r="E1333" t="s">
        <v>3122</v>
      </c>
      <c r="F1333" t="s">
        <v>10209</v>
      </c>
      <c r="G1333" t="s">
        <v>96</v>
      </c>
      <c r="H1333" s="1">
        <v>43953</v>
      </c>
      <c r="I1333">
        <v>800</v>
      </c>
      <c r="J1333" t="s">
        <v>10210</v>
      </c>
      <c r="K1333" t="s">
        <v>1643</v>
      </c>
      <c r="L1333" t="s">
        <v>10211</v>
      </c>
      <c r="M1333" t="s">
        <v>10212</v>
      </c>
      <c r="N1333" t="s">
        <v>39</v>
      </c>
      <c r="O1333">
        <v>13</v>
      </c>
      <c r="P1333" t="s">
        <v>73</v>
      </c>
      <c r="Q1333" t="s">
        <v>58</v>
      </c>
      <c r="R1333" t="s">
        <v>10213</v>
      </c>
      <c r="S1333" s="1">
        <v>45522</v>
      </c>
      <c r="T1333" t="s">
        <v>201</v>
      </c>
      <c r="U1333" t="s">
        <v>10214</v>
      </c>
      <c r="V1333" t="s">
        <v>203</v>
      </c>
      <c r="W1333" t="s">
        <v>10215</v>
      </c>
      <c r="X1333">
        <v>524</v>
      </c>
      <c r="Y1333">
        <v>6</v>
      </c>
      <c r="Z1333">
        <v>1257.6000000000001</v>
      </c>
      <c r="AA1333" t="s">
        <v>10212</v>
      </c>
      <c r="AB1333" t="s">
        <v>10212</v>
      </c>
      <c r="AC1333">
        <v>10</v>
      </c>
      <c r="AD1333" t="s">
        <v>87</v>
      </c>
      <c r="AF1333" t="s">
        <v>87</v>
      </c>
      <c r="AG1333" t="s">
        <v>10212</v>
      </c>
    </row>
    <row r="1334" spans="1:33" x14ac:dyDescent="0.3">
      <c r="A1334" t="s">
        <v>121</v>
      </c>
      <c r="B1334" t="s">
        <v>182</v>
      </c>
      <c r="C1334" t="s">
        <v>80</v>
      </c>
      <c r="D1334" t="s">
        <v>50</v>
      </c>
      <c r="E1334" t="s">
        <v>371</v>
      </c>
      <c r="F1334" t="s">
        <v>10216</v>
      </c>
      <c r="G1334" t="s">
        <v>33</v>
      </c>
      <c r="H1334" s="1">
        <v>44705</v>
      </c>
      <c r="I1334">
        <v>1100</v>
      </c>
      <c r="J1334" t="s">
        <v>10217</v>
      </c>
      <c r="K1334" t="s">
        <v>98</v>
      </c>
      <c r="L1334" t="s">
        <v>10218</v>
      </c>
      <c r="M1334" t="s">
        <v>10219</v>
      </c>
      <c r="N1334" t="s">
        <v>72</v>
      </c>
      <c r="O1334">
        <v>6</v>
      </c>
      <c r="P1334" t="s">
        <v>40</v>
      </c>
      <c r="Q1334" t="s">
        <v>101</v>
      </c>
      <c r="R1334" t="s">
        <v>10220</v>
      </c>
      <c r="S1334" s="1">
        <v>45422</v>
      </c>
      <c r="T1334" t="s">
        <v>129</v>
      </c>
      <c r="U1334" t="s">
        <v>10221</v>
      </c>
      <c r="V1334" t="s">
        <v>10222</v>
      </c>
      <c r="W1334" t="s">
        <v>4870</v>
      </c>
      <c r="X1334">
        <v>1391</v>
      </c>
      <c r="Y1334">
        <v>6</v>
      </c>
      <c r="Z1334">
        <v>3338.4</v>
      </c>
      <c r="AA1334" t="s">
        <v>10219</v>
      </c>
      <c r="AB1334" t="s">
        <v>10219</v>
      </c>
      <c r="AC1334">
        <v>10</v>
      </c>
      <c r="AE1334" t="s">
        <v>37</v>
      </c>
      <c r="AF1334" t="s">
        <v>37</v>
      </c>
      <c r="AG1334" t="s">
        <v>10219</v>
      </c>
    </row>
    <row r="1335" spans="1:33" x14ac:dyDescent="0.3">
      <c r="A1335" t="s">
        <v>27</v>
      </c>
      <c r="B1335" t="s">
        <v>79</v>
      </c>
      <c r="C1335" t="s">
        <v>80</v>
      </c>
      <c r="D1335" t="s">
        <v>50</v>
      </c>
      <c r="E1335" t="s">
        <v>1683</v>
      </c>
      <c r="F1335" t="s">
        <v>10223</v>
      </c>
      <c r="G1335" t="s">
        <v>33</v>
      </c>
      <c r="H1335" s="1">
        <v>44094</v>
      </c>
      <c r="I1335">
        <v>1200</v>
      </c>
      <c r="J1335" t="s">
        <v>10224</v>
      </c>
      <c r="K1335" t="s">
        <v>2083</v>
      </c>
      <c r="L1335" t="s">
        <v>10225</v>
      </c>
      <c r="M1335" t="s">
        <v>10226</v>
      </c>
      <c r="N1335" t="s">
        <v>39</v>
      </c>
      <c r="O1335">
        <v>11</v>
      </c>
      <c r="P1335" t="s">
        <v>40</v>
      </c>
      <c r="Q1335" t="s">
        <v>41</v>
      </c>
      <c r="R1335" t="s">
        <v>10227</v>
      </c>
      <c r="S1335" s="1">
        <v>45392</v>
      </c>
      <c r="T1335" t="s">
        <v>60</v>
      </c>
      <c r="U1335" t="s">
        <v>10228</v>
      </c>
      <c r="V1335" t="s">
        <v>10229</v>
      </c>
      <c r="W1335" t="s">
        <v>2562</v>
      </c>
      <c r="X1335">
        <v>2786</v>
      </c>
      <c r="Y1335">
        <v>2</v>
      </c>
      <c r="Z1335">
        <v>2228.8000000000002</v>
      </c>
      <c r="AA1335" t="s">
        <v>10226</v>
      </c>
      <c r="AB1335" t="s">
        <v>10226</v>
      </c>
      <c r="AC1335">
        <v>11</v>
      </c>
      <c r="AE1335" t="s">
        <v>37</v>
      </c>
      <c r="AF1335" t="s">
        <v>37</v>
      </c>
      <c r="AG1335" t="s">
        <v>10226</v>
      </c>
    </row>
    <row r="1336" spans="1:33" x14ac:dyDescent="0.3">
      <c r="A1336" t="s">
        <v>121</v>
      </c>
      <c r="B1336" t="s">
        <v>411</v>
      </c>
      <c r="C1336" t="s">
        <v>49</v>
      </c>
      <c r="D1336" t="s">
        <v>206</v>
      </c>
      <c r="E1336" t="s">
        <v>1908</v>
      </c>
      <c r="F1336" t="s">
        <v>10230</v>
      </c>
      <c r="G1336" t="s">
        <v>33</v>
      </c>
      <c r="H1336" s="1">
        <v>44304</v>
      </c>
      <c r="I1336">
        <v>950</v>
      </c>
      <c r="J1336" t="s">
        <v>10231</v>
      </c>
      <c r="K1336" t="s">
        <v>286</v>
      </c>
      <c r="L1336" t="s">
        <v>10232</v>
      </c>
      <c r="M1336" t="s">
        <v>10233</v>
      </c>
      <c r="N1336" t="s">
        <v>116</v>
      </c>
      <c r="O1336">
        <v>15</v>
      </c>
      <c r="P1336" t="s">
        <v>40</v>
      </c>
      <c r="Q1336" t="s">
        <v>101</v>
      </c>
      <c r="R1336" t="s">
        <v>10234</v>
      </c>
      <c r="S1336" s="1">
        <v>45499</v>
      </c>
      <c r="T1336" t="s">
        <v>103</v>
      </c>
      <c r="U1336" t="s">
        <v>10235</v>
      </c>
      <c r="V1336" t="s">
        <v>10236</v>
      </c>
      <c r="W1336" t="s">
        <v>4644</v>
      </c>
      <c r="X1336">
        <v>1733</v>
      </c>
      <c r="Y1336">
        <v>6</v>
      </c>
      <c r="Z1336">
        <v>4159.2</v>
      </c>
      <c r="AA1336" t="s">
        <v>10233</v>
      </c>
      <c r="AB1336" t="s">
        <v>10233</v>
      </c>
      <c r="AC1336">
        <v>10</v>
      </c>
      <c r="AE1336" t="s">
        <v>37</v>
      </c>
      <c r="AF1336" t="s">
        <v>37</v>
      </c>
      <c r="AG1336" t="s">
        <v>10233</v>
      </c>
    </row>
    <row r="1337" spans="1:33" x14ac:dyDescent="0.3">
      <c r="A1337" t="s">
        <v>93</v>
      </c>
      <c r="B1337" t="s">
        <v>1483</v>
      </c>
      <c r="C1337" t="s">
        <v>29</v>
      </c>
      <c r="D1337" t="s">
        <v>30</v>
      </c>
      <c r="E1337" t="s">
        <v>1225</v>
      </c>
      <c r="F1337" t="s">
        <v>10237</v>
      </c>
      <c r="G1337" t="s">
        <v>96</v>
      </c>
      <c r="H1337" s="1">
        <v>44376</v>
      </c>
      <c r="I1337">
        <v>1300</v>
      </c>
      <c r="J1337" t="s">
        <v>10238</v>
      </c>
      <c r="K1337" t="s">
        <v>197</v>
      </c>
      <c r="L1337" t="s">
        <v>10239</v>
      </c>
      <c r="M1337" t="s">
        <v>10240</v>
      </c>
      <c r="N1337" t="s">
        <v>116</v>
      </c>
      <c r="O1337">
        <v>9</v>
      </c>
      <c r="P1337" t="s">
        <v>73</v>
      </c>
      <c r="Q1337" t="s">
        <v>41</v>
      </c>
      <c r="R1337" t="s">
        <v>10241</v>
      </c>
      <c r="S1337" s="1">
        <v>45493</v>
      </c>
      <c r="T1337" t="s">
        <v>103</v>
      </c>
      <c r="U1337" t="s">
        <v>10242</v>
      </c>
      <c r="V1337" t="s">
        <v>10243</v>
      </c>
      <c r="W1337" t="s">
        <v>929</v>
      </c>
      <c r="X1337">
        <v>1747</v>
      </c>
      <c r="Y1337">
        <v>5</v>
      </c>
      <c r="Z1337">
        <v>3494</v>
      </c>
      <c r="AA1337" t="s">
        <v>10240</v>
      </c>
      <c r="AB1337" t="s">
        <v>10240</v>
      </c>
      <c r="AC1337">
        <v>10</v>
      </c>
      <c r="AE1337" t="s">
        <v>37</v>
      </c>
      <c r="AF1337" t="s">
        <v>37</v>
      </c>
      <c r="AG1337" t="s">
        <v>10240</v>
      </c>
    </row>
    <row r="1338" spans="1:33" x14ac:dyDescent="0.3">
      <c r="A1338" t="s">
        <v>27</v>
      </c>
      <c r="B1338" t="s">
        <v>64</v>
      </c>
      <c r="C1338" t="s">
        <v>49</v>
      </c>
      <c r="D1338" t="s">
        <v>50</v>
      </c>
      <c r="E1338" t="s">
        <v>304</v>
      </c>
      <c r="F1338" t="s">
        <v>10244</v>
      </c>
      <c r="G1338" t="s">
        <v>33</v>
      </c>
      <c r="H1338" s="1">
        <v>45589</v>
      </c>
      <c r="I1338">
        <v>1300</v>
      </c>
      <c r="J1338" t="s">
        <v>10245</v>
      </c>
      <c r="K1338" t="s">
        <v>197</v>
      </c>
      <c r="L1338" t="s">
        <v>10246</v>
      </c>
      <c r="M1338" t="s">
        <v>10247</v>
      </c>
      <c r="N1338" t="s">
        <v>72</v>
      </c>
      <c r="O1338">
        <v>10</v>
      </c>
      <c r="P1338" t="s">
        <v>73</v>
      </c>
      <c r="Q1338" t="s">
        <v>41</v>
      </c>
      <c r="R1338" t="s">
        <v>10248</v>
      </c>
      <c r="S1338" s="1">
        <v>45293</v>
      </c>
      <c r="T1338" t="s">
        <v>141</v>
      </c>
      <c r="U1338" t="s">
        <v>10249</v>
      </c>
      <c r="V1338" t="s">
        <v>10250</v>
      </c>
      <c r="W1338" t="s">
        <v>7186</v>
      </c>
      <c r="X1338">
        <v>1177</v>
      </c>
      <c r="Y1338">
        <v>8</v>
      </c>
      <c r="Z1338">
        <v>3766.4</v>
      </c>
      <c r="AA1338" t="s">
        <v>10247</v>
      </c>
      <c r="AB1338" t="s">
        <v>10247</v>
      </c>
      <c r="AC1338">
        <v>10</v>
      </c>
      <c r="AE1338" t="s">
        <v>37</v>
      </c>
      <c r="AF1338" t="s">
        <v>37</v>
      </c>
      <c r="AG1338" t="s">
        <v>10247</v>
      </c>
    </row>
    <row r="1339" spans="1:33" x14ac:dyDescent="0.3">
      <c r="A1339" t="s">
        <v>121</v>
      </c>
      <c r="B1339" t="s">
        <v>1483</v>
      </c>
      <c r="C1339" t="s">
        <v>29</v>
      </c>
      <c r="D1339" t="s">
        <v>677</v>
      </c>
      <c r="E1339" t="s">
        <v>110</v>
      </c>
      <c r="F1339" t="s">
        <v>10251</v>
      </c>
      <c r="G1339" t="s">
        <v>33</v>
      </c>
      <c r="H1339" s="1">
        <v>44631</v>
      </c>
      <c r="I1339">
        <v>1300</v>
      </c>
      <c r="J1339" t="s">
        <v>10252</v>
      </c>
      <c r="K1339" t="s">
        <v>1418</v>
      </c>
      <c r="L1339" t="s">
        <v>10253</v>
      </c>
      <c r="M1339" t="s">
        <v>10254</v>
      </c>
      <c r="N1339" t="s">
        <v>116</v>
      </c>
      <c r="O1339">
        <v>8</v>
      </c>
      <c r="P1339" t="s">
        <v>40</v>
      </c>
      <c r="Q1339" t="s">
        <v>58</v>
      </c>
      <c r="R1339" t="s">
        <v>10255</v>
      </c>
      <c r="S1339" s="1">
        <v>45330</v>
      </c>
      <c r="T1339" t="s">
        <v>321</v>
      </c>
      <c r="U1339" t="s">
        <v>10256</v>
      </c>
      <c r="V1339" t="s">
        <v>10257</v>
      </c>
      <c r="W1339" t="s">
        <v>10258</v>
      </c>
      <c r="X1339">
        <v>2318</v>
      </c>
      <c r="Y1339">
        <v>6</v>
      </c>
      <c r="Z1339">
        <v>5563.2000000000007</v>
      </c>
      <c r="AA1339" t="s">
        <v>10254</v>
      </c>
      <c r="AB1339" t="s">
        <v>10254</v>
      </c>
      <c r="AC1339">
        <v>10</v>
      </c>
      <c r="AE1339" t="s">
        <v>37</v>
      </c>
      <c r="AF1339" t="s">
        <v>37</v>
      </c>
      <c r="AG1339" t="s">
        <v>10254</v>
      </c>
    </row>
    <row r="1340" spans="1:33" x14ac:dyDescent="0.3">
      <c r="A1340" t="s">
        <v>133</v>
      </c>
      <c r="B1340" t="s">
        <v>1023</v>
      </c>
      <c r="C1340" t="s">
        <v>80</v>
      </c>
      <c r="D1340" t="s">
        <v>206</v>
      </c>
      <c r="E1340" t="s">
        <v>1908</v>
      </c>
      <c r="F1340" t="s">
        <v>10259</v>
      </c>
      <c r="G1340" t="s">
        <v>33</v>
      </c>
      <c r="H1340" s="1">
        <v>43889</v>
      </c>
      <c r="I1340">
        <v>1200</v>
      </c>
      <c r="J1340" t="s">
        <v>10260</v>
      </c>
      <c r="K1340" t="s">
        <v>98</v>
      </c>
      <c r="L1340" t="s">
        <v>10261</v>
      </c>
      <c r="M1340" t="s">
        <v>10262</v>
      </c>
      <c r="N1340" t="s">
        <v>39</v>
      </c>
      <c r="O1340">
        <v>7</v>
      </c>
      <c r="P1340" t="s">
        <v>40</v>
      </c>
      <c r="Q1340" t="s">
        <v>74</v>
      </c>
      <c r="R1340" t="s">
        <v>10263</v>
      </c>
      <c r="S1340" s="1">
        <v>45523</v>
      </c>
      <c r="T1340" t="s">
        <v>201</v>
      </c>
      <c r="U1340" t="s">
        <v>10264</v>
      </c>
      <c r="V1340" t="s">
        <v>10265</v>
      </c>
      <c r="W1340" t="s">
        <v>667</v>
      </c>
      <c r="X1340">
        <v>2192</v>
      </c>
      <c r="Y1340">
        <v>6</v>
      </c>
      <c r="Z1340">
        <v>5260.8</v>
      </c>
      <c r="AA1340" t="s">
        <v>10262</v>
      </c>
      <c r="AB1340" t="s">
        <v>10262</v>
      </c>
      <c r="AC1340">
        <v>10</v>
      </c>
      <c r="AE1340" t="s">
        <v>37</v>
      </c>
      <c r="AF1340" t="s">
        <v>37</v>
      </c>
      <c r="AG1340" t="s">
        <v>10262</v>
      </c>
    </row>
    <row r="1341" spans="1:33" x14ac:dyDescent="0.3">
      <c r="A1341" t="s">
        <v>93</v>
      </c>
      <c r="B1341" t="s">
        <v>1023</v>
      </c>
      <c r="C1341" t="s">
        <v>29</v>
      </c>
      <c r="D1341" t="s">
        <v>370</v>
      </c>
      <c r="E1341" t="s">
        <v>207</v>
      </c>
      <c r="F1341" t="s">
        <v>10093</v>
      </c>
      <c r="G1341" t="s">
        <v>96</v>
      </c>
      <c r="H1341" s="1">
        <v>43847</v>
      </c>
      <c r="I1341">
        <v>1100</v>
      </c>
      <c r="J1341" t="s">
        <v>10266</v>
      </c>
      <c r="K1341" t="s">
        <v>670</v>
      </c>
      <c r="L1341" t="s">
        <v>10267</v>
      </c>
      <c r="M1341" t="s">
        <v>10268</v>
      </c>
      <c r="N1341" t="s">
        <v>116</v>
      </c>
      <c r="O1341">
        <v>12</v>
      </c>
      <c r="P1341" t="s">
        <v>40</v>
      </c>
      <c r="Q1341" t="s">
        <v>74</v>
      </c>
      <c r="R1341" t="s">
        <v>10269</v>
      </c>
      <c r="S1341" s="1">
        <v>45536</v>
      </c>
      <c r="T1341" t="s">
        <v>214</v>
      </c>
      <c r="U1341" t="s">
        <v>10270</v>
      </c>
      <c r="V1341" t="s">
        <v>10271</v>
      </c>
      <c r="W1341" t="s">
        <v>1332</v>
      </c>
      <c r="X1341">
        <v>2643</v>
      </c>
      <c r="Y1341">
        <v>2</v>
      </c>
      <c r="Z1341">
        <v>2114.4</v>
      </c>
      <c r="AA1341" t="s">
        <v>10268</v>
      </c>
      <c r="AB1341" t="s">
        <v>10268</v>
      </c>
      <c r="AC1341">
        <v>10</v>
      </c>
      <c r="AE1341" t="s">
        <v>37</v>
      </c>
      <c r="AF1341" t="s">
        <v>37</v>
      </c>
      <c r="AG1341" t="s">
        <v>10268</v>
      </c>
    </row>
    <row r="1342" spans="1:33" x14ac:dyDescent="0.3">
      <c r="A1342" t="s">
        <v>93</v>
      </c>
      <c r="B1342" t="s">
        <v>803</v>
      </c>
      <c r="C1342" t="s">
        <v>49</v>
      </c>
      <c r="D1342" t="s">
        <v>241</v>
      </c>
      <c r="E1342" t="s">
        <v>158</v>
      </c>
      <c r="F1342" t="s">
        <v>10272</v>
      </c>
      <c r="G1342" t="s">
        <v>33</v>
      </c>
      <c r="H1342" s="1">
        <v>45523</v>
      </c>
      <c r="I1342">
        <v>1000</v>
      </c>
      <c r="J1342" t="s">
        <v>10273</v>
      </c>
      <c r="K1342" t="s">
        <v>297</v>
      </c>
      <c r="L1342" t="s">
        <v>10274</v>
      </c>
      <c r="M1342" t="s">
        <v>10275</v>
      </c>
      <c r="N1342" t="s">
        <v>72</v>
      </c>
      <c r="O1342">
        <v>7</v>
      </c>
      <c r="P1342" t="s">
        <v>40</v>
      </c>
      <c r="Q1342" t="s">
        <v>58</v>
      </c>
      <c r="R1342" t="s">
        <v>10276</v>
      </c>
      <c r="S1342" s="1">
        <v>45459</v>
      </c>
      <c r="T1342" t="s">
        <v>43</v>
      </c>
      <c r="U1342" t="s">
        <v>10277</v>
      </c>
      <c r="V1342" t="s">
        <v>10278</v>
      </c>
      <c r="W1342" t="s">
        <v>2384</v>
      </c>
      <c r="X1342">
        <v>1784</v>
      </c>
      <c r="Y1342">
        <v>4</v>
      </c>
      <c r="Z1342">
        <v>2854.4</v>
      </c>
      <c r="AA1342" t="s">
        <v>10275</v>
      </c>
      <c r="AB1342" t="s">
        <v>10275</v>
      </c>
      <c r="AC1342">
        <v>10</v>
      </c>
      <c r="AE1342" t="s">
        <v>37</v>
      </c>
      <c r="AF1342" t="s">
        <v>37</v>
      </c>
      <c r="AG1342" t="s">
        <v>10275</v>
      </c>
    </row>
    <row r="1343" spans="1:33" x14ac:dyDescent="0.3">
      <c r="A1343" t="s">
        <v>133</v>
      </c>
      <c r="B1343" t="s">
        <v>229</v>
      </c>
      <c r="C1343" t="s">
        <v>49</v>
      </c>
      <c r="D1343" t="s">
        <v>50</v>
      </c>
      <c r="E1343" t="s">
        <v>122</v>
      </c>
      <c r="F1343" t="s">
        <v>10279</v>
      </c>
      <c r="G1343" t="s">
        <v>33</v>
      </c>
      <c r="H1343" s="1">
        <v>44543</v>
      </c>
      <c r="I1343">
        <v>950</v>
      </c>
      <c r="J1343" t="s">
        <v>10280</v>
      </c>
      <c r="K1343" t="s">
        <v>680</v>
      </c>
      <c r="L1343" t="s">
        <v>10281</v>
      </c>
      <c r="M1343" t="s">
        <v>10282</v>
      </c>
      <c r="N1343" t="s">
        <v>116</v>
      </c>
      <c r="O1343">
        <v>20</v>
      </c>
      <c r="P1343" t="s">
        <v>73</v>
      </c>
      <c r="Q1343" t="s">
        <v>74</v>
      </c>
      <c r="R1343" t="s">
        <v>10283</v>
      </c>
      <c r="S1343" s="1">
        <v>45379</v>
      </c>
      <c r="T1343" t="s">
        <v>258</v>
      </c>
      <c r="U1343" t="s">
        <v>10284</v>
      </c>
      <c r="V1343" t="s">
        <v>10285</v>
      </c>
      <c r="W1343" t="s">
        <v>6643</v>
      </c>
      <c r="X1343">
        <v>634</v>
      </c>
      <c r="Y1343">
        <v>4</v>
      </c>
      <c r="Z1343">
        <v>1014.4000000000001</v>
      </c>
      <c r="AA1343" t="s">
        <v>10282</v>
      </c>
      <c r="AB1343" t="s">
        <v>10282</v>
      </c>
      <c r="AC1343">
        <v>10</v>
      </c>
      <c r="AE1343" t="s">
        <v>37</v>
      </c>
      <c r="AF1343" t="s">
        <v>37</v>
      </c>
      <c r="AG1343" t="s">
        <v>10282</v>
      </c>
    </row>
    <row r="1344" spans="1:33" x14ac:dyDescent="0.3">
      <c r="A1344" t="s">
        <v>107</v>
      </c>
      <c r="B1344" t="s">
        <v>79</v>
      </c>
      <c r="C1344" t="s">
        <v>49</v>
      </c>
      <c r="D1344" t="s">
        <v>677</v>
      </c>
      <c r="E1344" t="s">
        <v>750</v>
      </c>
      <c r="F1344" t="s">
        <v>10286</v>
      </c>
      <c r="G1344" t="s">
        <v>96</v>
      </c>
      <c r="H1344" s="1">
        <v>45614</v>
      </c>
      <c r="I1344">
        <v>1100</v>
      </c>
      <c r="J1344" t="s">
        <v>10287</v>
      </c>
      <c r="K1344" t="s">
        <v>2083</v>
      </c>
      <c r="L1344" t="s">
        <v>10288</v>
      </c>
      <c r="M1344" t="s">
        <v>10289</v>
      </c>
      <c r="N1344" t="s">
        <v>116</v>
      </c>
      <c r="O1344">
        <v>4</v>
      </c>
      <c r="P1344" t="s">
        <v>40</v>
      </c>
      <c r="Q1344" t="s">
        <v>41</v>
      </c>
      <c r="R1344" t="s">
        <v>10290</v>
      </c>
      <c r="S1344" s="1">
        <v>45580</v>
      </c>
      <c r="T1344" t="s">
        <v>177</v>
      </c>
      <c r="U1344" t="s">
        <v>10291</v>
      </c>
      <c r="V1344" t="s">
        <v>10292</v>
      </c>
      <c r="W1344" t="s">
        <v>676</v>
      </c>
      <c r="X1344">
        <v>2809</v>
      </c>
      <c r="Y1344">
        <v>2</v>
      </c>
      <c r="Z1344">
        <v>2247.2000000000003</v>
      </c>
      <c r="AA1344" t="s">
        <v>10289</v>
      </c>
      <c r="AB1344" t="s">
        <v>10289</v>
      </c>
      <c r="AC1344">
        <v>10</v>
      </c>
      <c r="AE1344" t="s">
        <v>37</v>
      </c>
      <c r="AF1344" t="s">
        <v>37</v>
      </c>
      <c r="AG1344" t="s">
        <v>10289</v>
      </c>
    </row>
    <row r="1345" spans="1:33" x14ac:dyDescent="0.3">
      <c r="A1345" t="s">
        <v>121</v>
      </c>
      <c r="B1345" t="s">
        <v>784</v>
      </c>
      <c r="C1345" t="s">
        <v>80</v>
      </c>
      <c r="D1345" t="s">
        <v>50</v>
      </c>
      <c r="E1345" t="s">
        <v>358</v>
      </c>
      <c r="F1345" t="s">
        <v>8587</v>
      </c>
      <c r="G1345" t="s">
        <v>33</v>
      </c>
      <c r="H1345" s="1">
        <v>44437</v>
      </c>
      <c r="I1345">
        <v>1300</v>
      </c>
      <c r="J1345" t="s">
        <v>10293</v>
      </c>
      <c r="K1345" t="s">
        <v>825</v>
      </c>
      <c r="L1345" t="s">
        <v>10294</v>
      </c>
      <c r="M1345" t="s">
        <v>10295</v>
      </c>
      <c r="N1345" t="s">
        <v>57</v>
      </c>
      <c r="O1345">
        <v>20</v>
      </c>
      <c r="P1345" t="s">
        <v>73</v>
      </c>
      <c r="Q1345" t="s">
        <v>101</v>
      </c>
      <c r="R1345" t="s">
        <v>10296</v>
      </c>
      <c r="S1345" s="1">
        <v>45524</v>
      </c>
      <c r="T1345" t="s">
        <v>201</v>
      </c>
      <c r="U1345" t="s">
        <v>10297</v>
      </c>
      <c r="V1345" t="s">
        <v>10298</v>
      </c>
      <c r="W1345" t="s">
        <v>5744</v>
      </c>
      <c r="X1345">
        <v>1827</v>
      </c>
      <c r="Y1345">
        <v>5</v>
      </c>
      <c r="Z1345">
        <v>3654</v>
      </c>
      <c r="AA1345" t="s">
        <v>10295</v>
      </c>
      <c r="AB1345" t="s">
        <v>10295</v>
      </c>
      <c r="AC1345">
        <v>11</v>
      </c>
      <c r="AE1345" t="s">
        <v>37</v>
      </c>
      <c r="AF1345" t="s">
        <v>37</v>
      </c>
      <c r="AG1345" t="s">
        <v>10295</v>
      </c>
    </row>
    <row r="1346" spans="1:33" x14ac:dyDescent="0.3">
      <c r="A1346" t="s">
        <v>133</v>
      </c>
      <c r="B1346" t="s">
        <v>240</v>
      </c>
      <c r="C1346" t="s">
        <v>80</v>
      </c>
      <c r="D1346" t="s">
        <v>219</v>
      </c>
      <c r="E1346" t="s">
        <v>194</v>
      </c>
      <c r="F1346" t="s">
        <v>10299</v>
      </c>
      <c r="G1346" t="s">
        <v>96</v>
      </c>
      <c r="H1346" s="1">
        <v>44637</v>
      </c>
      <c r="I1346">
        <v>1200</v>
      </c>
      <c r="J1346" t="s">
        <v>10300</v>
      </c>
      <c r="K1346" t="s">
        <v>245</v>
      </c>
      <c r="L1346" t="s">
        <v>10301</v>
      </c>
      <c r="M1346" t="s">
        <v>10302</v>
      </c>
      <c r="N1346" t="s">
        <v>57</v>
      </c>
      <c r="O1346">
        <v>9</v>
      </c>
      <c r="P1346" t="s">
        <v>73</v>
      </c>
      <c r="Q1346" t="s">
        <v>74</v>
      </c>
      <c r="R1346" t="s">
        <v>10303</v>
      </c>
      <c r="S1346" s="1">
        <v>45501</v>
      </c>
      <c r="T1346" t="s">
        <v>103</v>
      </c>
      <c r="U1346" t="s">
        <v>10304</v>
      </c>
      <c r="V1346" t="s">
        <v>10305</v>
      </c>
      <c r="W1346" t="s">
        <v>6955</v>
      </c>
      <c r="X1346">
        <v>1769</v>
      </c>
      <c r="Y1346">
        <v>4</v>
      </c>
      <c r="Z1346">
        <v>2830.4</v>
      </c>
      <c r="AA1346" t="s">
        <v>10302</v>
      </c>
      <c r="AB1346" t="s">
        <v>10302</v>
      </c>
      <c r="AC1346">
        <v>10</v>
      </c>
      <c r="AE1346" t="s">
        <v>37</v>
      </c>
      <c r="AF1346" t="s">
        <v>37</v>
      </c>
      <c r="AG1346" t="s">
        <v>10302</v>
      </c>
    </row>
    <row r="1347" spans="1:33" x14ac:dyDescent="0.3">
      <c r="A1347" t="s">
        <v>27</v>
      </c>
      <c r="B1347" t="s">
        <v>182</v>
      </c>
      <c r="C1347" t="s">
        <v>49</v>
      </c>
      <c r="D1347" t="s">
        <v>146</v>
      </c>
      <c r="E1347" t="s">
        <v>713</v>
      </c>
      <c r="F1347" t="s">
        <v>10306</v>
      </c>
      <c r="G1347" t="s">
        <v>33</v>
      </c>
      <c r="H1347" s="1">
        <v>45144</v>
      </c>
      <c r="I1347">
        <v>1000</v>
      </c>
      <c r="J1347" t="s">
        <v>10307</v>
      </c>
      <c r="K1347" t="s">
        <v>329</v>
      </c>
      <c r="L1347" t="s">
        <v>10308</v>
      </c>
      <c r="M1347" t="s">
        <v>10309</v>
      </c>
      <c r="N1347" t="s">
        <v>39</v>
      </c>
      <c r="O1347">
        <v>10</v>
      </c>
      <c r="P1347" t="s">
        <v>73</v>
      </c>
      <c r="Q1347" t="s">
        <v>58</v>
      </c>
      <c r="R1347" t="s">
        <v>10310</v>
      </c>
      <c r="S1347" s="1">
        <v>45301</v>
      </c>
      <c r="T1347" t="s">
        <v>141</v>
      </c>
      <c r="U1347" t="s">
        <v>10311</v>
      </c>
      <c r="V1347" t="s">
        <v>10312</v>
      </c>
      <c r="W1347" t="s">
        <v>2600</v>
      </c>
      <c r="X1347">
        <v>2490</v>
      </c>
      <c r="Y1347">
        <v>3</v>
      </c>
      <c r="Z1347">
        <v>2988</v>
      </c>
      <c r="AA1347" t="s">
        <v>10309</v>
      </c>
      <c r="AB1347" t="s">
        <v>10309</v>
      </c>
      <c r="AC1347">
        <v>10</v>
      </c>
      <c r="AD1347" t="s">
        <v>87</v>
      </c>
      <c r="AF1347" t="s">
        <v>87</v>
      </c>
      <c r="AG1347" t="s">
        <v>10309</v>
      </c>
    </row>
    <row r="1348" spans="1:33" x14ac:dyDescent="0.3">
      <c r="A1348" t="s">
        <v>133</v>
      </c>
      <c r="B1348" t="s">
        <v>500</v>
      </c>
      <c r="C1348" t="s">
        <v>49</v>
      </c>
      <c r="D1348" t="s">
        <v>206</v>
      </c>
      <c r="E1348" t="s">
        <v>2585</v>
      </c>
      <c r="F1348" t="s">
        <v>10313</v>
      </c>
      <c r="G1348" t="s">
        <v>96</v>
      </c>
      <c r="H1348" s="1">
        <v>44392</v>
      </c>
      <c r="I1348">
        <v>1300</v>
      </c>
      <c r="J1348" t="s">
        <v>10314</v>
      </c>
      <c r="K1348" t="s">
        <v>581</v>
      </c>
      <c r="L1348" t="s">
        <v>10315</v>
      </c>
      <c r="M1348" t="s">
        <v>10316</v>
      </c>
      <c r="N1348" t="s">
        <v>72</v>
      </c>
      <c r="O1348">
        <v>13</v>
      </c>
      <c r="P1348" t="s">
        <v>73</v>
      </c>
      <c r="Q1348" t="s">
        <v>41</v>
      </c>
      <c r="R1348" t="s">
        <v>10317</v>
      </c>
      <c r="S1348" s="1">
        <v>45578</v>
      </c>
      <c r="T1348" t="s">
        <v>177</v>
      </c>
      <c r="U1348" t="s">
        <v>10318</v>
      </c>
      <c r="V1348" t="s">
        <v>10319</v>
      </c>
      <c r="W1348" t="s">
        <v>10320</v>
      </c>
      <c r="X1348">
        <v>589</v>
      </c>
      <c r="Y1348">
        <v>7</v>
      </c>
      <c r="Z1348">
        <v>1649.2</v>
      </c>
      <c r="AA1348" t="s">
        <v>10316</v>
      </c>
      <c r="AB1348" t="s">
        <v>10316</v>
      </c>
      <c r="AC1348">
        <v>10</v>
      </c>
      <c r="AE1348" t="s">
        <v>37</v>
      </c>
      <c r="AF1348" t="s">
        <v>37</v>
      </c>
      <c r="AG1348" t="s">
        <v>10316</v>
      </c>
    </row>
    <row r="1349" spans="1:33" x14ac:dyDescent="0.3">
      <c r="A1349" t="s">
        <v>93</v>
      </c>
      <c r="B1349" t="s">
        <v>558</v>
      </c>
      <c r="C1349" t="s">
        <v>80</v>
      </c>
      <c r="D1349" t="s">
        <v>241</v>
      </c>
      <c r="E1349" t="s">
        <v>147</v>
      </c>
      <c r="F1349" t="s">
        <v>10321</v>
      </c>
      <c r="G1349" t="s">
        <v>96</v>
      </c>
      <c r="H1349" s="1">
        <v>44336</v>
      </c>
      <c r="I1349">
        <v>1200</v>
      </c>
      <c r="J1349" t="s">
        <v>10322</v>
      </c>
      <c r="K1349" t="s">
        <v>424</v>
      </c>
      <c r="L1349" t="s">
        <v>10323</v>
      </c>
      <c r="M1349" t="s">
        <v>10324</v>
      </c>
      <c r="N1349" t="s">
        <v>57</v>
      </c>
      <c r="O1349">
        <v>11</v>
      </c>
      <c r="P1349" t="s">
        <v>40</v>
      </c>
      <c r="Q1349" t="s">
        <v>58</v>
      </c>
      <c r="R1349" t="s">
        <v>10325</v>
      </c>
      <c r="S1349" s="1">
        <v>45627</v>
      </c>
      <c r="T1349" t="s">
        <v>365</v>
      </c>
      <c r="U1349" t="s">
        <v>10326</v>
      </c>
      <c r="V1349" t="s">
        <v>10327</v>
      </c>
      <c r="W1349" t="s">
        <v>1623</v>
      </c>
      <c r="X1349">
        <v>900</v>
      </c>
      <c r="Y1349">
        <v>7</v>
      </c>
      <c r="Z1349">
        <v>2520</v>
      </c>
      <c r="AA1349" t="s">
        <v>10324</v>
      </c>
      <c r="AB1349" t="s">
        <v>10324</v>
      </c>
      <c r="AC1349">
        <v>10</v>
      </c>
      <c r="AE1349" t="s">
        <v>37</v>
      </c>
      <c r="AF1349" t="s">
        <v>37</v>
      </c>
      <c r="AG1349" t="s">
        <v>10324</v>
      </c>
    </row>
    <row r="1350" spans="1:33" x14ac:dyDescent="0.3">
      <c r="A1350" t="s">
        <v>181</v>
      </c>
      <c r="B1350" t="s">
        <v>1483</v>
      </c>
      <c r="C1350" t="s">
        <v>80</v>
      </c>
      <c r="D1350" t="s">
        <v>677</v>
      </c>
      <c r="E1350" t="s">
        <v>1168</v>
      </c>
      <c r="F1350" t="s">
        <v>10328</v>
      </c>
      <c r="G1350" t="s">
        <v>96</v>
      </c>
      <c r="H1350" s="1">
        <v>44532</v>
      </c>
      <c r="I1350">
        <v>1400</v>
      </c>
      <c r="J1350" t="s">
        <v>10329</v>
      </c>
      <c r="K1350" t="s">
        <v>2295</v>
      </c>
      <c r="L1350" t="s">
        <v>10330</v>
      </c>
      <c r="M1350" t="s">
        <v>10331</v>
      </c>
      <c r="N1350" t="s">
        <v>116</v>
      </c>
      <c r="O1350">
        <v>9</v>
      </c>
      <c r="P1350" t="s">
        <v>73</v>
      </c>
      <c r="Q1350" t="s">
        <v>74</v>
      </c>
      <c r="R1350" t="s">
        <v>10332</v>
      </c>
      <c r="S1350" s="1">
        <v>45567</v>
      </c>
      <c r="T1350" t="s">
        <v>177</v>
      </c>
      <c r="U1350" t="s">
        <v>10333</v>
      </c>
      <c r="V1350" t="s">
        <v>10334</v>
      </c>
      <c r="W1350" t="s">
        <v>10335</v>
      </c>
      <c r="X1350">
        <v>687</v>
      </c>
      <c r="Y1350">
        <v>5</v>
      </c>
      <c r="Z1350">
        <v>1374</v>
      </c>
      <c r="AA1350" t="s">
        <v>10331</v>
      </c>
      <c r="AB1350" t="s">
        <v>10331</v>
      </c>
      <c r="AC1350">
        <v>10</v>
      </c>
      <c r="AD1350" t="s">
        <v>87</v>
      </c>
      <c r="AF1350" t="s">
        <v>87</v>
      </c>
      <c r="AG1350" t="s">
        <v>10331</v>
      </c>
    </row>
    <row r="1351" spans="1:33" x14ac:dyDescent="0.3">
      <c r="A1351" t="s">
        <v>133</v>
      </c>
      <c r="B1351" t="s">
        <v>470</v>
      </c>
      <c r="C1351" t="s">
        <v>80</v>
      </c>
      <c r="D1351" t="s">
        <v>50</v>
      </c>
      <c r="E1351" t="s">
        <v>596</v>
      </c>
      <c r="F1351" t="s">
        <v>10336</v>
      </c>
      <c r="G1351" t="s">
        <v>33</v>
      </c>
      <c r="H1351" s="1">
        <v>45269</v>
      </c>
      <c r="I1351">
        <v>950</v>
      </c>
      <c r="J1351" t="s">
        <v>10337</v>
      </c>
      <c r="K1351" t="s">
        <v>307</v>
      </c>
      <c r="L1351" t="s">
        <v>10338</v>
      </c>
      <c r="M1351" t="s">
        <v>10339</v>
      </c>
      <c r="N1351" t="s">
        <v>72</v>
      </c>
      <c r="O1351">
        <v>13</v>
      </c>
      <c r="P1351" t="s">
        <v>73</v>
      </c>
      <c r="Q1351" t="s">
        <v>58</v>
      </c>
      <c r="R1351" t="s">
        <v>10340</v>
      </c>
      <c r="S1351" s="1">
        <v>45602</v>
      </c>
      <c r="T1351" t="s">
        <v>165</v>
      </c>
      <c r="U1351" t="s">
        <v>10341</v>
      </c>
      <c r="V1351" t="s">
        <v>10342</v>
      </c>
      <c r="W1351" t="s">
        <v>5192</v>
      </c>
      <c r="X1351">
        <v>1294</v>
      </c>
      <c r="Y1351">
        <v>1</v>
      </c>
      <c r="Z1351">
        <v>517.6</v>
      </c>
      <c r="AA1351" t="s">
        <v>10339</v>
      </c>
      <c r="AB1351" t="s">
        <v>10339</v>
      </c>
      <c r="AC1351">
        <v>10</v>
      </c>
      <c r="AD1351" t="s">
        <v>87</v>
      </c>
      <c r="AF1351" t="s">
        <v>87</v>
      </c>
      <c r="AG1351" t="s">
        <v>10339</v>
      </c>
    </row>
    <row r="1352" spans="1:33" x14ac:dyDescent="0.3">
      <c r="A1352" t="s">
        <v>107</v>
      </c>
      <c r="B1352" t="s">
        <v>813</v>
      </c>
      <c r="C1352" t="s">
        <v>80</v>
      </c>
      <c r="D1352" t="s">
        <v>81</v>
      </c>
      <c r="E1352" t="s">
        <v>1534</v>
      </c>
      <c r="F1352" t="s">
        <v>10343</v>
      </c>
      <c r="G1352" t="s">
        <v>33</v>
      </c>
      <c r="H1352" s="1">
        <v>44914</v>
      </c>
      <c r="I1352">
        <v>1200</v>
      </c>
      <c r="J1352" t="s">
        <v>10344</v>
      </c>
      <c r="K1352" t="s">
        <v>317</v>
      </c>
      <c r="L1352" t="s">
        <v>10345</v>
      </c>
      <c r="M1352" t="s">
        <v>10346</v>
      </c>
      <c r="N1352" t="s">
        <v>116</v>
      </c>
      <c r="O1352">
        <v>7</v>
      </c>
      <c r="P1352" t="s">
        <v>73</v>
      </c>
      <c r="Q1352" t="s">
        <v>74</v>
      </c>
      <c r="R1352" t="s">
        <v>10347</v>
      </c>
      <c r="S1352" s="1">
        <v>45495</v>
      </c>
      <c r="T1352" t="s">
        <v>103</v>
      </c>
      <c r="U1352" t="s">
        <v>10348</v>
      </c>
      <c r="V1352" t="s">
        <v>10349</v>
      </c>
      <c r="W1352" t="s">
        <v>667</v>
      </c>
      <c r="X1352">
        <v>1756</v>
      </c>
      <c r="Y1352">
        <v>6</v>
      </c>
      <c r="Z1352">
        <v>4214.4000000000015</v>
      </c>
      <c r="AA1352" t="s">
        <v>10346</v>
      </c>
      <c r="AB1352" t="s">
        <v>10346</v>
      </c>
      <c r="AC1352">
        <v>11</v>
      </c>
      <c r="AE1352" t="s">
        <v>37</v>
      </c>
      <c r="AF1352" t="s">
        <v>37</v>
      </c>
      <c r="AG1352" t="s">
        <v>10346</v>
      </c>
    </row>
    <row r="1353" spans="1:33" x14ac:dyDescent="0.3">
      <c r="A1353" t="s">
        <v>336</v>
      </c>
      <c r="B1353" t="s">
        <v>470</v>
      </c>
      <c r="C1353" t="s">
        <v>49</v>
      </c>
      <c r="D1353" t="s">
        <v>241</v>
      </c>
      <c r="E1353" t="s">
        <v>1177</v>
      </c>
      <c r="F1353" t="s">
        <v>10350</v>
      </c>
      <c r="G1353" t="s">
        <v>33</v>
      </c>
      <c r="H1353" s="1">
        <v>44899</v>
      </c>
      <c r="I1353">
        <v>1100</v>
      </c>
      <c r="J1353" t="s">
        <v>10351</v>
      </c>
      <c r="K1353" t="s">
        <v>743</v>
      </c>
      <c r="L1353" t="s">
        <v>10352</v>
      </c>
      <c r="M1353" t="s">
        <v>10353</v>
      </c>
      <c r="N1353" t="s">
        <v>116</v>
      </c>
      <c r="O1353">
        <v>16</v>
      </c>
      <c r="P1353" t="s">
        <v>73</v>
      </c>
      <c r="Q1353" t="s">
        <v>58</v>
      </c>
      <c r="R1353" t="s">
        <v>10354</v>
      </c>
      <c r="S1353" s="1">
        <v>45362</v>
      </c>
      <c r="T1353" t="s">
        <v>258</v>
      </c>
      <c r="U1353" t="s">
        <v>10355</v>
      </c>
      <c r="V1353" t="s">
        <v>10356</v>
      </c>
      <c r="W1353" t="s">
        <v>6069</v>
      </c>
      <c r="X1353">
        <v>663</v>
      </c>
      <c r="Y1353">
        <v>1</v>
      </c>
      <c r="Z1353">
        <v>265.2</v>
      </c>
      <c r="AA1353" t="s">
        <v>10353</v>
      </c>
      <c r="AB1353" t="s">
        <v>10353</v>
      </c>
      <c r="AC1353">
        <v>10</v>
      </c>
      <c r="AD1353" t="s">
        <v>87</v>
      </c>
      <c r="AF1353" t="s">
        <v>87</v>
      </c>
      <c r="AG1353" t="s">
        <v>10353</v>
      </c>
    </row>
    <row r="1354" spans="1:33" x14ac:dyDescent="0.3">
      <c r="A1354" t="s">
        <v>27</v>
      </c>
      <c r="B1354" t="s">
        <v>218</v>
      </c>
      <c r="C1354" t="s">
        <v>49</v>
      </c>
      <c r="D1354" t="s">
        <v>241</v>
      </c>
      <c r="E1354" t="s">
        <v>511</v>
      </c>
      <c r="F1354" t="s">
        <v>10357</v>
      </c>
      <c r="G1354" t="s">
        <v>96</v>
      </c>
      <c r="H1354" s="1">
        <v>45469</v>
      </c>
      <c r="I1354">
        <v>1000</v>
      </c>
      <c r="J1354" t="s">
        <v>10358</v>
      </c>
      <c r="K1354" t="s">
        <v>414</v>
      </c>
      <c r="L1354" t="s">
        <v>10359</v>
      </c>
      <c r="M1354" t="s">
        <v>10360</v>
      </c>
      <c r="N1354" t="s">
        <v>116</v>
      </c>
      <c r="O1354">
        <v>19</v>
      </c>
      <c r="P1354" t="s">
        <v>40</v>
      </c>
      <c r="Q1354" t="s">
        <v>58</v>
      </c>
      <c r="R1354" t="s">
        <v>10361</v>
      </c>
      <c r="S1354" s="1">
        <v>45396</v>
      </c>
      <c r="T1354" t="s">
        <v>60</v>
      </c>
      <c r="U1354" t="s">
        <v>10362</v>
      </c>
      <c r="V1354" t="s">
        <v>10363</v>
      </c>
      <c r="W1354" t="s">
        <v>3945</v>
      </c>
      <c r="X1354">
        <v>2737</v>
      </c>
      <c r="Y1354">
        <v>3</v>
      </c>
      <c r="Z1354">
        <v>3284.4</v>
      </c>
      <c r="AA1354" t="s">
        <v>10360</v>
      </c>
      <c r="AB1354" t="s">
        <v>10360</v>
      </c>
      <c r="AC1354">
        <v>10</v>
      </c>
      <c r="AE1354" t="s">
        <v>37</v>
      </c>
      <c r="AF1354" t="s">
        <v>37</v>
      </c>
      <c r="AG1354" t="s">
        <v>10360</v>
      </c>
    </row>
    <row r="1355" spans="1:33" x14ac:dyDescent="0.3">
      <c r="A1355" t="s">
        <v>27</v>
      </c>
      <c r="B1355" t="s">
        <v>390</v>
      </c>
      <c r="C1355" t="s">
        <v>29</v>
      </c>
      <c r="D1355" t="s">
        <v>109</v>
      </c>
      <c r="E1355" t="s">
        <v>549</v>
      </c>
      <c r="F1355" t="s">
        <v>10364</v>
      </c>
      <c r="G1355" t="s">
        <v>96</v>
      </c>
      <c r="H1355" s="1">
        <v>43881</v>
      </c>
      <c r="I1355">
        <v>1200</v>
      </c>
      <c r="J1355" t="s">
        <v>10365</v>
      </c>
      <c r="K1355" t="s">
        <v>1686</v>
      </c>
      <c r="L1355" t="s">
        <v>10366</v>
      </c>
      <c r="M1355" t="s">
        <v>10367</v>
      </c>
      <c r="N1355" t="s">
        <v>39</v>
      </c>
      <c r="O1355">
        <v>14</v>
      </c>
      <c r="P1355" t="s">
        <v>40</v>
      </c>
      <c r="Q1355" t="s">
        <v>74</v>
      </c>
      <c r="R1355" t="s">
        <v>10368</v>
      </c>
      <c r="S1355" s="1">
        <v>45442</v>
      </c>
      <c r="T1355" t="s">
        <v>129</v>
      </c>
      <c r="U1355" t="s">
        <v>10369</v>
      </c>
      <c r="V1355" t="s">
        <v>10370</v>
      </c>
      <c r="W1355" t="s">
        <v>3114</v>
      </c>
      <c r="X1355">
        <v>1585</v>
      </c>
      <c r="Y1355">
        <v>1</v>
      </c>
      <c r="Z1355">
        <v>634</v>
      </c>
      <c r="AA1355" t="s">
        <v>10367</v>
      </c>
      <c r="AB1355" t="s">
        <v>10367</v>
      </c>
      <c r="AC1355">
        <v>10</v>
      </c>
      <c r="AE1355" t="s">
        <v>37</v>
      </c>
      <c r="AF1355" t="s">
        <v>37</v>
      </c>
      <c r="AG1355" t="s">
        <v>10367</v>
      </c>
    </row>
    <row r="1356" spans="1:33" x14ac:dyDescent="0.3">
      <c r="A1356" t="s">
        <v>27</v>
      </c>
      <c r="B1356" t="s">
        <v>803</v>
      </c>
      <c r="C1356" t="s">
        <v>29</v>
      </c>
      <c r="D1356" t="s">
        <v>146</v>
      </c>
      <c r="E1356" t="s">
        <v>3051</v>
      </c>
      <c r="F1356" t="s">
        <v>10371</v>
      </c>
      <c r="G1356" t="s">
        <v>33</v>
      </c>
      <c r="H1356" s="1">
        <v>44858</v>
      </c>
      <c r="I1356">
        <v>1000</v>
      </c>
      <c r="J1356" t="s">
        <v>10372</v>
      </c>
      <c r="K1356" t="s">
        <v>350</v>
      </c>
      <c r="L1356" t="s">
        <v>10373</v>
      </c>
      <c r="M1356" t="s">
        <v>10374</v>
      </c>
      <c r="N1356" t="s">
        <v>72</v>
      </c>
      <c r="O1356">
        <v>12</v>
      </c>
      <c r="P1356" t="s">
        <v>40</v>
      </c>
      <c r="Q1356" t="s">
        <v>74</v>
      </c>
      <c r="R1356" t="s">
        <v>10375</v>
      </c>
      <c r="S1356" s="1">
        <v>45567</v>
      </c>
      <c r="T1356" t="s">
        <v>177</v>
      </c>
      <c r="U1356" t="s">
        <v>10376</v>
      </c>
      <c r="V1356" t="s">
        <v>10377</v>
      </c>
      <c r="W1356" t="s">
        <v>5096</v>
      </c>
      <c r="X1356">
        <v>1535</v>
      </c>
      <c r="Y1356">
        <v>5</v>
      </c>
      <c r="Z1356">
        <v>3070</v>
      </c>
      <c r="AA1356" t="s">
        <v>10374</v>
      </c>
      <c r="AB1356" t="s">
        <v>10374</v>
      </c>
      <c r="AC1356">
        <v>10</v>
      </c>
      <c r="AE1356" t="s">
        <v>37</v>
      </c>
      <c r="AF1356" t="s">
        <v>37</v>
      </c>
      <c r="AG1356" t="s">
        <v>10374</v>
      </c>
    </row>
    <row r="1357" spans="1:33" x14ac:dyDescent="0.3">
      <c r="A1357" t="s">
        <v>107</v>
      </c>
      <c r="B1357" t="s">
        <v>1128</v>
      </c>
      <c r="C1357" t="s">
        <v>49</v>
      </c>
      <c r="D1357" t="s">
        <v>109</v>
      </c>
      <c r="E1357" t="s">
        <v>578</v>
      </c>
      <c r="F1357" t="s">
        <v>10378</v>
      </c>
      <c r="G1357" t="s">
        <v>96</v>
      </c>
      <c r="H1357" s="1">
        <v>44571</v>
      </c>
      <c r="I1357">
        <v>800</v>
      </c>
      <c r="J1357" t="s">
        <v>10379</v>
      </c>
      <c r="K1357" t="s">
        <v>897</v>
      </c>
      <c r="L1357" t="s">
        <v>10380</v>
      </c>
      <c r="M1357" t="s">
        <v>10381</v>
      </c>
      <c r="N1357" t="s">
        <v>72</v>
      </c>
      <c r="O1357">
        <v>16</v>
      </c>
      <c r="P1357" t="s">
        <v>40</v>
      </c>
      <c r="Q1357" t="s">
        <v>41</v>
      </c>
      <c r="R1357" t="s">
        <v>10382</v>
      </c>
      <c r="S1357" s="1">
        <v>45488</v>
      </c>
      <c r="T1357" t="s">
        <v>103</v>
      </c>
      <c r="U1357" t="s">
        <v>10383</v>
      </c>
      <c r="V1357" t="s">
        <v>10384</v>
      </c>
      <c r="W1357" t="s">
        <v>6243</v>
      </c>
      <c r="X1357">
        <v>2277</v>
      </c>
      <c r="Y1357">
        <v>2</v>
      </c>
      <c r="Z1357">
        <v>1821.6000000000001</v>
      </c>
      <c r="AA1357" t="s">
        <v>10381</v>
      </c>
      <c r="AB1357" t="s">
        <v>10381</v>
      </c>
      <c r="AC1357">
        <v>10</v>
      </c>
      <c r="AE1357" t="s">
        <v>37</v>
      </c>
      <c r="AF1357" t="s">
        <v>37</v>
      </c>
      <c r="AG1357" t="s">
        <v>10381</v>
      </c>
    </row>
    <row r="1358" spans="1:33" x14ac:dyDescent="0.3">
      <c r="A1358" t="s">
        <v>121</v>
      </c>
      <c r="B1358" t="s">
        <v>240</v>
      </c>
      <c r="C1358" t="s">
        <v>29</v>
      </c>
      <c r="D1358" t="s">
        <v>65</v>
      </c>
      <c r="E1358" t="s">
        <v>51</v>
      </c>
      <c r="F1358" t="s">
        <v>10385</v>
      </c>
      <c r="G1358" t="s">
        <v>96</v>
      </c>
      <c r="H1358" s="1">
        <v>45355</v>
      </c>
      <c r="I1358">
        <v>1000</v>
      </c>
      <c r="J1358" t="s">
        <v>10386</v>
      </c>
      <c r="K1358" t="s">
        <v>1052</v>
      </c>
      <c r="L1358" t="s">
        <v>10387</v>
      </c>
      <c r="M1358" t="s">
        <v>10388</v>
      </c>
      <c r="N1358" t="s">
        <v>39</v>
      </c>
      <c r="O1358">
        <v>9</v>
      </c>
      <c r="P1358" t="s">
        <v>40</v>
      </c>
      <c r="Q1358" t="s">
        <v>41</v>
      </c>
      <c r="R1358" t="s">
        <v>10389</v>
      </c>
      <c r="S1358" s="1">
        <v>45524</v>
      </c>
      <c r="T1358" t="s">
        <v>201</v>
      </c>
      <c r="U1358" t="s">
        <v>10390</v>
      </c>
      <c r="V1358" t="s">
        <v>10391</v>
      </c>
      <c r="W1358" t="s">
        <v>2879</v>
      </c>
      <c r="X1358">
        <v>1292</v>
      </c>
      <c r="Y1358">
        <v>6</v>
      </c>
      <c r="Z1358">
        <v>3100.8</v>
      </c>
      <c r="AA1358" t="s">
        <v>10388</v>
      </c>
      <c r="AB1358" t="s">
        <v>10388</v>
      </c>
      <c r="AC1358">
        <v>10</v>
      </c>
      <c r="AD1358" t="s">
        <v>87</v>
      </c>
      <c r="AF1358" t="s">
        <v>87</v>
      </c>
      <c r="AG1358" t="s">
        <v>10388</v>
      </c>
    </row>
    <row r="1359" spans="1:33" x14ac:dyDescent="0.3">
      <c r="A1359" t="s">
        <v>181</v>
      </c>
      <c r="B1359" t="s">
        <v>650</v>
      </c>
      <c r="C1359" t="s">
        <v>49</v>
      </c>
      <c r="D1359" t="s">
        <v>65</v>
      </c>
      <c r="E1359" t="s">
        <v>421</v>
      </c>
      <c r="F1359" t="s">
        <v>10392</v>
      </c>
      <c r="G1359" t="s">
        <v>96</v>
      </c>
      <c r="H1359" s="1">
        <v>45230</v>
      </c>
      <c r="I1359">
        <v>800</v>
      </c>
      <c r="J1359" t="s">
        <v>10393</v>
      </c>
      <c r="K1359" t="s">
        <v>1862</v>
      </c>
      <c r="L1359" t="s">
        <v>10394</v>
      </c>
      <c r="M1359" t="s">
        <v>10395</v>
      </c>
      <c r="N1359" t="s">
        <v>57</v>
      </c>
      <c r="O1359">
        <v>10</v>
      </c>
      <c r="P1359" t="s">
        <v>73</v>
      </c>
      <c r="Q1359" t="s">
        <v>74</v>
      </c>
      <c r="R1359" t="s">
        <v>10396</v>
      </c>
      <c r="S1359" s="1">
        <v>45316</v>
      </c>
      <c r="T1359" t="s">
        <v>141</v>
      </c>
      <c r="U1359" t="s">
        <v>10397</v>
      </c>
      <c r="V1359" t="s">
        <v>10398</v>
      </c>
      <c r="W1359" t="s">
        <v>8316</v>
      </c>
      <c r="X1359">
        <v>1880</v>
      </c>
      <c r="Y1359">
        <v>1</v>
      </c>
      <c r="Z1359">
        <v>752</v>
      </c>
      <c r="AA1359" t="s">
        <v>10395</v>
      </c>
      <c r="AB1359" t="s">
        <v>10395</v>
      </c>
      <c r="AC1359">
        <v>10</v>
      </c>
      <c r="AE1359" t="s">
        <v>37</v>
      </c>
      <c r="AF1359" t="s">
        <v>37</v>
      </c>
      <c r="AG1359" t="s">
        <v>10395</v>
      </c>
    </row>
    <row r="1360" spans="1:33" x14ac:dyDescent="0.3">
      <c r="A1360" t="s">
        <v>181</v>
      </c>
      <c r="B1360" t="s">
        <v>145</v>
      </c>
      <c r="C1360" t="s">
        <v>49</v>
      </c>
      <c r="D1360" t="s">
        <v>241</v>
      </c>
      <c r="E1360" t="s">
        <v>1290</v>
      </c>
      <c r="F1360" t="s">
        <v>10399</v>
      </c>
      <c r="G1360" t="s">
        <v>33</v>
      </c>
      <c r="H1360" s="1">
        <v>44887</v>
      </c>
      <c r="I1360">
        <v>1000</v>
      </c>
      <c r="J1360" t="s">
        <v>10400</v>
      </c>
      <c r="K1360" t="s">
        <v>35</v>
      </c>
      <c r="L1360" t="s">
        <v>10401</v>
      </c>
      <c r="M1360" t="s">
        <v>10402</v>
      </c>
      <c r="N1360" t="s">
        <v>39</v>
      </c>
      <c r="O1360">
        <v>13</v>
      </c>
      <c r="P1360" t="s">
        <v>73</v>
      </c>
      <c r="Q1360" t="s">
        <v>41</v>
      </c>
      <c r="R1360" t="s">
        <v>10403</v>
      </c>
      <c r="S1360" s="1">
        <v>45479</v>
      </c>
      <c r="T1360" t="s">
        <v>103</v>
      </c>
      <c r="U1360" t="s">
        <v>10404</v>
      </c>
      <c r="V1360" t="s">
        <v>10405</v>
      </c>
      <c r="W1360" t="s">
        <v>2902</v>
      </c>
      <c r="X1360">
        <v>1424</v>
      </c>
      <c r="Y1360">
        <v>7</v>
      </c>
      <c r="Z1360">
        <v>3987.2000000000003</v>
      </c>
      <c r="AA1360" t="s">
        <v>10402</v>
      </c>
      <c r="AB1360" t="s">
        <v>10402</v>
      </c>
      <c r="AC1360">
        <v>10</v>
      </c>
      <c r="AE1360" t="s">
        <v>37</v>
      </c>
      <c r="AF1360" t="s">
        <v>37</v>
      </c>
      <c r="AG1360" t="s">
        <v>10402</v>
      </c>
    </row>
    <row r="1361" spans="1:33" x14ac:dyDescent="0.3">
      <c r="A1361" t="s">
        <v>107</v>
      </c>
      <c r="B1361" t="s">
        <v>568</v>
      </c>
      <c r="C1361" t="s">
        <v>80</v>
      </c>
      <c r="D1361" t="s">
        <v>109</v>
      </c>
      <c r="E1361" t="s">
        <v>358</v>
      </c>
      <c r="F1361" t="s">
        <v>10406</v>
      </c>
      <c r="G1361" t="s">
        <v>33</v>
      </c>
      <c r="H1361" s="1">
        <v>44818</v>
      </c>
      <c r="I1361">
        <v>1400</v>
      </c>
      <c r="J1361" t="s">
        <v>10407</v>
      </c>
      <c r="K1361" t="s">
        <v>1749</v>
      </c>
      <c r="L1361" t="s">
        <v>10408</v>
      </c>
      <c r="M1361" t="s">
        <v>10409</v>
      </c>
      <c r="N1361" t="s">
        <v>72</v>
      </c>
      <c r="O1361">
        <v>5</v>
      </c>
      <c r="P1361" t="s">
        <v>73</v>
      </c>
      <c r="Q1361" t="s">
        <v>101</v>
      </c>
      <c r="R1361" t="s">
        <v>10410</v>
      </c>
      <c r="S1361" s="1">
        <v>45600</v>
      </c>
      <c r="T1361" t="s">
        <v>165</v>
      </c>
      <c r="U1361" t="s">
        <v>10411</v>
      </c>
      <c r="V1361" t="s">
        <v>10412</v>
      </c>
      <c r="W1361" t="s">
        <v>1432</v>
      </c>
      <c r="X1361">
        <v>1239</v>
      </c>
      <c r="Y1361">
        <v>7</v>
      </c>
      <c r="Z1361">
        <v>3469.2000000000003</v>
      </c>
      <c r="AA1361" t="s">
        <v>10409</v>
      </c>
      <c r="AB1361" t="s">
        <v>10409</v>
      </c>
      <c r="AC1361">
        <v>10</v>
      </c>
      <c r="AD1361" t="s">
        <v>87</v>
      </c>
      <c r="AF1361" t="s">
        <v>87</v>
      </c>
      <c r="AG1361" t="s">
        <v>10409</v>
      </c>
    </row>
    <row r="1362" spans="1:33" x14ac:dyDescent="0.3">
      <c r="A1362" t="s">
        <v>336</v>
      </c>
      <c r="B1362" t="s">
        <v>229</v>
      </c>
      <c r="C1362" t="s">
        <v>29</v>
      </c>
      <c r="D1362" t="s">
        <v>206</v>
      </c>
      <c r="E1362" t="s">
        <v>381</v>
      </c>
      <c r="F1362" t="s">
        <v>10413</v>
      </c>
      <c r="G1362" t="s">
        <v>96</v>
      </c>
      <c r="H1362" s="1">
        <v>44200</v>
      </c>
      <c r="I1362">
        <v>1200</v>
      </c>
      <c r="J1362" t="s">
        <v>10414</v>
      </c>
      <c r="K1362" t="s">
        <v>233</v>
      </c>
      <c r="L1362" t="s">
        <v>10415</v>
      </c>
      <c r="M1362" t="s">
        <v>10416</v>
      </c>
      <c r="N1362" t="s">
        <v>72</v>
      </c>
      <c r="O1362">
        <v>4</v>
      </c>
      <c r="P1362" t="s">
        <v>40</v>
      </c>
      <c r="Q1362" t="s">
        <v>41</v>
      </c>
      <c r="R1362" t="s">
        <v>10417</v>
      </c>
      <c r="S1362" s="1">
        <v>45508</v>
      </c>
      <c r="T1362" t="s">
        <v>201</v>
      </c>
      <c r="U1362" t="s">
        <v>10418</v>
      </c>
      <c r="V1362" t="s">
        <v>10419</v>
      </c>
      <c r="W1362" t="s">
        <v>9038</v>
      </c>
      <c r="X1362">
        <v>1570</v>
      </c>
      <c r="Y1362">
        <v>3</v>
      </c>
      <c r="Z1362">
        <v>1884</v>
      </c>
      <c r="AA1362" t="s">
        <v>10416</v>
      </c>
      <c r="AB1362" t="s">
        <v>10416</v>
      </c>
      <c r="AC1362">
        <v>11</v>
      </c>
      <c r="AE1362" t="s">
        <v>37</v>
      </c>
      <c r="AF1362" t="s">
        <v>37</v>
      </c>
      <c r="AG1362" t="s">
        <v>10416</v>
      </c>
    </row>
    <row r="1363" spans="1:33" x14ac:dyDescent="0.3">
      <c r="A1363" t="s">
        <v>27</v>
      </c>
      <c r="B1363" t="s">
        <v>369</v>
      </c>
      <c r="C1363" t="s">
        <v>49</v>
      </c>
      <c r="D1363" t="s">
        <v>65</v>
      </c>
      <c r="E1363" t="s">
        <v>1877</v>
      </c>
      <c r="F1363" t="s">
        <v>10420</v>
      </c>
      <c r="G1363" t="s">
        <v>96</v>
      </c>
      <c r="H1363" s="1">
        <v>45353</v>
      </c>
      <c r="I1363">
        <v>800</v>
      </c>
      <c r="J1363" t="s">
        <v>10421</v>
      </c>
      <c r="K1363" t="s">
        <v>54</v>
      </c>
      <c r="L1363" t="s">
        <v>10422</v>
      </c>
      <c r="M1363" t="s">
        <v>10423</v>
      </c>
      <c r="N1363" t="s">
        <v>72</v>
      </c>
      <c r="O1363">
        <v>20</v>
      </c>
      <c r="P1363" t="s">
        <v>73</v>
      </c>
      <c r="Q1363" t="s">
        <v>58</v>
      </c>
      <c r="R1363" t="s">
        <v>10424</v>
      </c>
      <c r="S1363" s="1">
        <v>45574</v>
      </c>
      <c r="T1363" t="s">
        <v>177</v>
      </c>
      <c r="U1363" t="s">
        <v>10425</v>
      </c>
      <c r="V1363" t="s">
        <v>10426</v>
      </c>
      <c r="W1363" t="s">
        <v>10427</v>
      </c>
      <c r="X1363">
        <v>2129</v>
      </c>
      <c r="Y1363">
        <v>1</v>
      </c>
      <c r="Z1363">
        <v>851.6</v>
      </c>
      <c r="AA1363" t="s">
        <v>10423</v>
      </c>
      <c r="AB1363" t="s">
        <v>10423</v>
      </c>
      <c r="AC1363">
        <v>10</v>
      </c>
      <c r="AD1363" t="s">
        <v>87</v>
      </c>
      <c r="AF1363" t="s">
        <v>87</v>
      </c>
      <c r="AG1363" t="s">
        <v>10423</v>
      </c>
    </row>
    <row r="1364" spans="1:33" x14ac:dyDescent="0.3">
      <c r="A1364" t="s">
        <v>336</v>
      </c>
      <c r="B1364" t="s">
        <v>48</v>
      </c>
      <c r="C1364" t="s">
        <v>29</v>
      </c>
      <c r="D1364" t="s">
        <v>677</v>
      </c>
      <c r="E1364" t="s">
        <v>894</v>
      </c>
      <c r="F1364" t="s">
        <v>10428</v>
      </c>
      <c r="G1364" t="s">
        <v>96</v>
      </c>
      <c r="H1364" s="1">
        <v>45383</v>
      </c>
      <c r="I1364">
        <v>1000</v>
      </c>
      <c r="J1364" t="s">
        <v>10429</v>
      </c>
      <c r="K1364" t="s">
        <v>514</v>
      </c>
      <c r="L1364" t="s">
        <v>10430</v>
      </c>
      <c r="M1364" t="s">
        <v>10431</v>
      </c>
      <c r="N1364" t="s">
        <v>39</v>
      </c>
      <c r="O1364">
        <v>9</v>
      </c>
      <c r="P1364" t="s">
        <v>73</v>
      </c>
      <c r="Q1364" t="s">
        <v>41</v>
      </c>
      <c r="R1364" t="s">
        <v>10432</v>
      </c>
      <c r="S1364" s="1">
        <v>45608</v>
      </c>
      <c r="T1364" t="s">
        <v>165</v>
      </c>
      <c r="U1364" t="s">
        <v>10433</v>
      </c>
      <c r="V1364" t="s">
        <v>10434</v>
      </c>
      <c r="W1364" t="s">
        <v>1584</v>
      </c>
      <c r="X1364">
        <v>2837</v>
      </c>
      <c r="Y1364">
        <v>5</v>
      </c>
      <c r="Z1364">
        <v>5674</v>
      </c>
      <c r="AA1364" t="s">
        <v>10431</v>
      </c>
      <c r="AB1364" t="s">
        <v>10431</v>
      </c>
      <c r="AC1364">
        <v>10</v>
      </c>
      <c r="AE1364" t="s">
        <v>37</v>
      </c>
      <c r="AF1364" t="s">
        <v>37</v>
      </c>
      <c r="AG1364" t="s">
        <v>10431</v>
      </c>
    </row>
    <row r="1365" spans="1:33" x14ac:dyDescent="0.3">
      <c r="A1365" t="s">
        <v>93</v>
      </c>
      <c r="B1365" t="s">
        <v>1483</v>
      </c>
      <c r="C1365" t="s">
        <v>49</v>
      </c>
      <c r="D1365" t="s">
        <v>81</v>
      </c>
      <c r="E1365" t="s">
        <v>490</v>
      </c>
      <c r="F1365" t="s">
        <v>10435</v>
      </c>
      <c r="G1365" t="s">
        <v>96</v>
      </c>
      <c r="H1365" s="1">
        <v>44193</v>
      </c>
      <c r="I1365">
        <v>950</v>
      </c>
      <c r="J1365" t="s">
        <v>10436</v>
      </c>
      <c r="K1365" t="s">
        <v>85</v>
      </c>
      <c r="L1365" t="s">
        <v>10437</v>
      </c>
      <c r="M1365" t="s">
        <v>10438</v>
      </c>
      <c r="N1365" t="s">
        <v>72</v>
      </c>
      <c r="O1365">
        <v>6</v>
      </c>
      <c r="P1365" t="s">
        <v>40</v>
      </c>
      <c r="Q1365" t="s">
        <v>41</v>
      </c>
      <c r="R1365" t="s">
        <v>10439</v>
      </c>
      <c r="S1365" s="1">
        <v>45562</v>
      </c>
      <c r="T1365" t="s">
        <v>214</v>
      </c>
      <c r="U1365" t="s">
        <v>10440</v>
      </c>
      <c r="V1365" t="s">
        <v>10441</v>
      </c>
      <c r="W1365" t="s">
        <v>192</v>
      </c>
      <c r="X1365">
        <v>1820</v>
      </c>
      <c r="Y1365">
        <v>3</v>
      </c>
      <c r="Z1365">
        <v>2184</v>
      </c>
      <c r="AA1365" t="s">
        <v>10438</v>
      </c>
      <c r="AB1365" t="s">
        <v>10438</v>
      </c>
      <c r="AC1365">
        <v>10</v>
      </c>
      <c r="AD1365" t="s">
        <v>87</v>
      </c>
      <c r="AF1365" t="s">
        <v>87</v>
      </c>
      <c r="AG1365" t="s">
        <v>10438</v>
      </c>
    </row>
    <row r="1366" spans="1:33" x14ac:dyDescent="0.3">
      <c r="A1366" t="s">
        <v>27</v>
      </c>
      <c r="B1366" t="s">
        <v>218</v>
      </c>
      <c r="C1366" t="s">
        <v>80</v>
      </c>
      <c r="D1366" t="s">
        <v>65</v>
      </c>
      <c r="E1366" t="s">
        <v>975</v>
      </c>
      <c r="F1366" t="s">
        <v>10442</v>
      </c>
      <c r="G1366" t="s">
        <v>33</v>
      </c>
      <c r="H1366" s="1">
        <v>44043</v>
      </c>
      <c r="I1366">
        <v>1200</v>
      </c>
      <c r="J1366" t="s">
        <v>10443</v>
      </c>
      <c r="K1366" t="s">
        <v>69</v>
      </c>
      <c r="L1366" t="s">
        <v>10444</v>
      </c>
      <c r="M1366" t="s">
        <v>10445</v>
      </c>
      <c r="N1366" t="s">
        <v>39</v>
      </c>
      <c r="O1366">
        <v>20</v>
      </c>
      <c r="P1366" t="s">
        <v>73</v>
      </c>
      <c r="Q1366" t="s">
        <v>101</v>
      </c>
      <c r="R1366" t="s">
        <v>10446</v>
      </c>
      <c r="S1366" s="1">
        <v>45601</v>
      </c>
      <c r="T1366" t="s">
        <v>165</v>
      </c>
      <c r="U1366" t="s">
        <v>10447</v>
      </c>
      <c r="V1366" t="s">
        <v>10448</v>
      </c>
      <c r="W1366" t="s">
        <v>4644</v>
      </c>
      <c r="X1366">
        <v>1243</v>
      </c>
      <c r="Y1366">
        <v>1</v>
      </c>
      <c r="Z1366">
        <v>497.20000000000005</v>
      </c>
      <c r="AA1366" t="s">
        <v>10445</v>
      </c>
      <c r="AB1366" t="s">
        <v>10445</v>
      </c>
      <c r="AC1366">
        <v>10</v>
      </c>
      <c r="AE1366" t="s">
        <v>37</v>
      </c>
      <c r="AF1366" t="s">
        <v>37</v>
      </c>
      <c r="AG1366" t="s">
        <v>10445</v>
      </c>
    </row>
    <row r="1367" spans="1:33" x14ac:dyDescent="0.3">
      <c r="A1367" t="s">
        <v>181</v>
      </c>
      <c r="B1367" t="s">
        <v>390</v>
      </c>
      <c r="C1367" t="s">
        <v>29</v>
      </c>
      <c r="D1367" t="s">
        <v>219</v>
      </c>
      <c r="E1367" t="s">
        <v>2957</v>
      </c>
      <c r="F1367" t="s">
        <v>10449</v>
      </c>
      <c r="G1367" t="s">
        <v>33</v>
      </c>
      <c r="H1367" s="1">
        <v>45272</v>
      </c>
      <c r="I1367">
        <v>1200</v>
      </c>
      <c r="J1367" t="s">
        <v>10450</v>
      </c>
      <c r="K1367" t="s">
        <v>1293</v>
      </c>
      <c r="L1367" t="s">
        <v>10451</v>
      </c>
      <c r="M1367" t="s">
        <v>10452</v>
      </c>
      <c r="N1367" t="s">
        <v>72</v>
      </c>
      <c r="O1367">
        <v>8</v>
      </c>
      <c r="P1367" t="s">
        <v>40</v>
      </c>
      <c r="Q1367" t="s">
        <v>101</v>
      </c>
      <c r="R1367" t="s">
        <v>10453</v>
      </c>
      <c r="S1367" s="1">
        <v>45414</v>
      </c>
      <c r="T1367" t="s">
        <v>129</v>
      </c>
      <c r="U1367" t="s">
        <v>10454</v>
      </c>
      <c r="V1367" t="s">
        <v>10455</v>
      </c>
      <c r="W1367" t="s">
        <v>6682</v>
      </c>
      <c r="X1367">
        <v>2856</v>
      </c>
      <c r="Y1367">
        <v>5</v>
      </c>
      <c r="Z1367">
        <v>5712</v>
      </c>
      <c r="AA1367" t="s">
        <v>10452</v>
      </c>
      <c r="AB1367" t="s">
        <v>10452</v>
      </c>
      <c r="AC1367">
        <v>10</v>
      </c>
      <c r="AD1367" t="s">
        <v>87</v>
      </c>
      <c r="AF1367" t="s">
        <v>87</v>
      </c>
      <c r="AG1367" t="s">
        <v>10452</v>
      </c>
    </row>
    <row r="1368" spans="1:33" x14ac:dyDescent="0.3">
      <c r="A1368" t="s">
        <v>107</v>
      </c>
      <c r="B1368" t="s">
        <v>1483</v>
      </c>
      <c r="C1368" t="s">
        <v>80</v>
      </c>
      <c r="D1368" t="s">
        <v>30</v>
      </c>
      <c r="E1368" t="s">
        <v>2408</v>
      </c>
      <c r="F1368" t="s">
        <v>10456</v>
      </c>
      <c r="G1368" t="s">
        <v>33</v>
      </c>
      <c r="H1368" s="1">
        <v>45036</v>
      </c>
      <c r="I1368">
        <v>800</v>
      </c>
      <c r="J1368" t="s">
        <v>10457</v>
      </c>
      <c r="K1368" t="s">
        <v>2433</v>
      </c>
      <c r="L1368" t="s">
        <v>10458</v>
      </c>
      <c r="M1368" t="s">
        <v>10459</v>
      </c>
      <c r="N1368" t="s">
        <v>57</v>
      </c>
      <c r="O1368">
        <v>12</v>
      </c>
      <c r="P1368" t="s">
        <v>73</v>
      </c>
      <c r="Q1368" t="s">
        <v>41</v>
      </c>
      <c r="R1368" t="s">
        <v>10460</v>
      </c>
      <c r="S1368" s="1">
        <v>45527</v>
      </c>
      <c r="T1368" t="s">
        <v>201</v>
      </c>
      <c r="U1368" t="s">
        <v>10461</v>
      </c>
      <c r="V1368" t="s">
        <v>10462</v>
      </c>
      <c r="W1368" t="s">
        <v>885</v>
      </c>
      <c r="X1368">
        <v>1662</v>
      </c>
      <c r="Y1368">
        <v>4</v>
      </c>
      <c r="Z1368">
        <v>2659.2000000000003</v>
      </c>
      <c r="AA1368" t="s">
        <v>10459</v>
      </c>
      <c r="AB1368" t="s">
        <v>10459</v>
      </c>
      <c r="AC1368">
        <v>10</v>
      </c>
      <c r="AD1368" t="s">
        <v>87</v>
      </c>
      <c r="AF1368" t="s">
        <v>87</v>
      </c>
      <c r="AG1368" t="s">
        <v>10459</v>
      </c>
    </row>
    <row r="1369" spans="1:33" x14ac:dyDescent="0.3">
      <c r="A1369" t="s">
        <v>47</v>
      </c>
      <c r="B1369" t="s">
        <v>784</v>
      </c>
      <c r="C1369" t="s">
        <v>80</v>
      </c>
      <c r="D1369" t="s">
        <v>81</v>
      </c>
      <c r="E1369" t="s">
        <v>521</v>
      </c>
      <c r="F1369" t="s">
        <v>10463</v>
      </c>
      <c r="G1369" t="s">
        <v>33</v>
      </c>
      <c r="H1369" s="1">
        <v>43928</v>
      </c>
      <c r="I1369">
        <v>950</v>
      </c>
      <c r="J1369" t="s">
        <v>10464</v>
      </c>
      <c r="K1369" t="s">
        <v>1293</v>
      </c>
      <c r="L1369" t="s">
        <v>10465</v>
      </c>
      <c r="M1369" t="s">
        <v>10466</v>
      </c>
      <c r="N1369" t="s">
        <v>72</v>
      </c>
      <c r="O1369">
        <v>4</v>
      </c>
      <c r="P1369" t="s">
        <v>73</v>
      </c>
      <c r="Q1369" t="s">
        <v>41</v>
      </c>
      <c r="R1369" t="s">
        <v>10467</v>
      </c>
      <c r="S1369" s="1">
        <v>45315</v>
      </c>
      <c r="T1369" t="s">
        <v>141</v>
      </c>
      <c r="U1369" t="s">
        <v>10468</v>
      </c>
      <c r="V1369" t="s">
        <v>10469</v>
      </c>
      <c r="W1369" t="s">
        <v>876</v>
      </c>
      <c r="X1369">
        <v>2219</v>
      </c>
      <c r="Y1369">
        <v>6</v>
      </c>
      <c r="Z1369">
        <v>5325.6</v>
      </c>
      <c r="AA1369" t="s">
        <v>10466</v>
      </c>
      <c r="AB1369" t="s">
        <v>10466</v>
      </c>
      <c r="AC1369">
        <v>10</v>
      </c>
      <c r="AE1369" t="s">
        <v>37</v>
      </c>
      <c r="AF1369" t="s">
        <v>37</v>
      </c>
      <c r="AG1369" t="s">
        <v>10466</v>
      </c>
    </row>
    <row r="1370" spans="1:33" x14ac:dyDescent="0.3">
      <c r="A1370" t="s">
        <v>27</v>
      </c>
      <c r="B1370" t="s">
        <v>920</v>
      </c>
      <c r="C1370" t="s">
        <v>29</v>
      </c>
      <c r="D1370" t="s">
        <v>241</v>
      </c>
      <c r="E1370" t="s">
        <v>1225</v>
      </c>
      <c r="F1370" t="s">
        <v>10470</v>
      </c>
      <c r="G1370" t="s">
        <v>33</v>
      </c>
      <c r="H1370" s="1">
        <v>43941</v>
      </c>
      <c r="I1370">
        <v>1400</v>
      </c>
      <c r="J1370" t="s">
        <v>10471</v>
      </c>
      <c r="K1370" t="s">
        <v>1302</v>
      </c>
      <c r="L1370" t="s">
        <v>10472</v>
      </c>
      <c r="M1370" t="s">
        <v>10473</v>
      </c>
      <c r="N1370" t="s">
        <v>72</v>
      </c>
      <c r="O1370">
        <v>17</v>
      </c>
      <c r="P1370" t="s">
        <v>73</v>
      </c>
      <c r="Q1370" t="s">
        <v>41</v>
      </c>
      <c r="R1370" t="s">
        <v>10474</v>
      </c>
      <c r="S1370" s="1">
        <v>45426</v>
      </c>
      <c r="T1370" t="s">
        <v>129</v>
      </c>
      <c r="U1370" t="s">
        <v>10475</v>
      </c>
      <c r="V1370" t="s">
        <v>10476</v>
      </c>
      <c r="W1370" t="s">
        <v>10477</v>
      </c>
      <c r="X1370">
        <v>2701</v>
      </c>
      <c r="Y1370">
        <v>2</v>
      </c>
      <c r="Z1370">
        <v>2160.8000000000002</v>
      </c>
      <c r="AA1370" t="s">
        <v>10473</v>
      </c>
      <c r="AB1370" t="s">
        <v>10473</v>
      </c>
      <c r="AC1370">
        <v>10</v>
      </c>
      <c r="AE1370" t="s">
        <v>37</v>
      </c>
      <c r="AF1370" t="s">
        <v>37</v>
      </c>
      <c r="AG1370" t="s">
        <v>10473</v>
      </c>
    </row>
    <row r="1371" spans="1:33" x14ac:dyDescent="0.3">
      <c r="A1371" t="s">
        <v>27</v>
      </c>
      <c r="B1371" t="s">
        <v>64</v>
      </c>
      <c r="C1371" t="s">
        <v>80</v>
      </c>
      <c r="D1371" t="s">
        <v>109</v>
      </c>
      <c r="E1371" t="s">
        <v>596</v>
      </c>
      <c r="F1371" t="s">
        <v>10478</v>
      </c>
      <c r="G1371" t="s">
        <v>96</v>
      </c>
      <c r="H1371" s="1">
        <v>44750</v>
      </c>
      <c r="I1371">
        <v>1300</v>
      </c>
      <c r="J1371" t="s">
        <v>10479</v>
      </c>
      <c r="K1371" t="s">
        <v>434</v>
      </c>
      <c r="L1371" t="s">
        <v>10480</v>
      </c>
      <c r="M1371" t="s">
        <v>10481</v>
      </c>
      <c r="N1371" t="s">
        <v>116</v>
      </c>
      <c r="O1371">
        <v>9</v>
      </c>
      <c r="P1371" t="s">
        <v>40</v>
      </c>
      <c r="Q1371" t="s">
        <v>101</v>
      </c>
      <c r="R1371" t="s">
        <v>10482</v>
      </c>
      <c r="S1371" s="1">
        <v>45539</v>
      </c>
      <c r="T1371" t="s">
        <v>214</v>
      </c>
      <c r="U1371" t="s">
        <v>10483</v>
      </c>
      <c r="V1371" t="s">
        <v>10484</v>
      </c>
      <c r="W1371" t="s">
        <v>3201</v>
      </c>
      <c r="X1371">
        <v>2373</v>
      </c>
      <c r="Y1371">
        <v>3</v>
      </c>
      <c r="Z1371">
        <v>2847.6000000000004</v>
      </c>
      <c r="AA1371" t="s">
        <v>10481</v>
      </c>
      <c r="AB1371" t="s">
        <v>10481</v>
      </c>
      <c r="AC1371">
        <v>10</v>
      </c>
      <c r="AD1371" t="s">
        <v>87</v>
      </c>
      <c r="AF1371" t="s">
        <v>87</v>
      </c>
      <c r="AG1371" t="s">
        <v>10481</v>
      </c>
    </row>
    <row r="1372" spans="1:33" x14ac:dyDescent="0.3">
      <c r="A1372" t="s">
        <v>93</v>
      </c>
      <c r="B1372" t="s">
        <v>380</v>
      </c>
      <c r="C1372" t="s">
        <v>49</v>
      </c>
      <c r="D1372" t="s">
        <v>50</v>
      </c>
      <c r="E1372" t="s">
        <v>540</v>
      </c>
      <c r="F1372" t="s">
        <v>10485</v>
      </c>
      <c r="G1372" t="s">
        <v>96</v>
      </c>
      <c r="H1372" s="1">
        <v>45173</v>
      </c>
      <c r="I1372">
        <v>1400</v>
      </c>
      <c r="J1372" t="s">
        <v>10486</v>
      </c>
      <c r="K1372" t="s">
        <v>989</v>
      </c>
      <c r="L1372" t="s">
        <v>10487</v>
      </c>
      <c r="M1372" t="s">
        <v>10488</v>
      </c>
      <c r="N1372" t="s">
        <v>72</v>
      </c>
      <c r="O1372">
        <v>8</v>
      </c>
      <c r="P1372" t="s">
        <v>73</v>
      </c>
      <c r="Q1372" t="s">
        <v>74</v>
      </c>
      <c r="R1372" t="s">
        <v>10489</v>
      </c>
      <c r="S1372" s="1">
        <v>45552</v>
      </c>
      <c r="T1372" t="s">
        <v>214</v>
      </c>
      <c r="U1372" t="s">
        <v>10490</v>
      </c>
      <c r="V1372" t="s">
        <v>10491</v>
      </c>
      <c r="W1372" t="s">
        <v>4564</v>
      </c>
      <c r="X1372">
        <v>2094</v>
      </c>
      <c r="Y1372">
        <v>8</v>
      </c>
      <c r="Z1372">
        <v>6700.8</v>
      </c>
      <c r="AA1372" t="s">
        <v>10488</v>
      </c>
      <c r="AB1372" t="s">
        <v>10488</v>
      </c>
      <c r="AC1372">
        <v>10</v>
      </c>
      <c r="AD1372" t="s">
        <v>87</v>
      </c>
      <c r="AF1372" t="s">
        <v>87</v>
      </c>
      <c r="AG1372" t="s">
        <v>10488</v>
      </c>
    </row>
    <row r="1373" spans="1:33" x14ac:dyDescent="0.3">
      <c r="A1373" t="s">
        <v>181</v>
      </c>
      <c r="B1373" t="s">
        <v>558</v>
      </c>
      <c r="C1373" t="s">
        <v>29</v>
      </c>
      <c r="D1373" t="s">
        <v>109</v>
      </c>
      <c r="E1373" t="s">
        <v>841</v>
      </c>
      <c r="F1373" t="s">
        <v>10492</v>
      </c>
      <c r="G1373" t="s">
        <v>96</v>
      </c>
      <c r="H1373" s="1">
        <v>44828</v>
      </c>
      <c r="I1373">
        <v>1200</v>
      </c>
      <c r="J1373" t="s">
        <v>10493</v>
      </c>
      <c r="K1373" t="s">
        <v>1368</v>
      </c>
      <c r="L1373" t="s">
        <v>10494</v>
      </c>
      <c r="M1373" t="s">
        <v>10495</v>
      </c>
      <c r="N1373" t="s">
        <v>116</v>
      </c>
      <c r="O1373">
        <v>14</v>
      </c>
      <c r="P1373" t="s">
        <v>73</v>
      </c>
      <c r="Q1373" t="s">
        <v>74</v>
      </c>
      <c r="R1373" t="s">
        <v>10496</v>
      </c>
      <c r="S1373" s="1">
        <v>45492</v>
      </c>
      <c r="T1373" t="s">
        <v>103</v>
      </c>
      <c r="U1373" t="s">
        <v>10497</v>
      </c>
      <c r="V1373" t="s">
        <v>10498</v>
      </c>
      <c r="W1373" t="s">
        <v>2339</v>
      </c>
      <c r="X1373">
        <v>2001</v>
      </c>
      <c r="Y1373">
        <v>7</v>
      </c>
      <c r="Z1373">
        <v>5602.8</v>
      </c>
      <c r="AA1373" t="s">
        <v>10495</v>
      </c>
      <c r="AB1373" t="s">
        <v>10495</v>
      </c>
      <c r="AC1373">
        <v>11</v>
      </c>
      <c r="AE1373" t="s">
        <v>37</v>
      </c>
      <c r="AF1373" t="s">
        <v>37</v>
      </c>
      <c r="AG1373" t="s">
        <v>10495</v>
      </c>
    </row>
    <row r="1374" spans="1:33" x14ac:dyDescent="0.3">
      <c r="A1374" t="s">
        <v>107</v>
      </c>
      <c r="B1374" t="s">
        <v>380</v>
      </c>
      <c r="C1374" t="s">
        <v>29</v>
      </c>
      <c r="D1374" t="s">
        <v>65</v>
      </c>
      <c r="E1374" t="s">
        <v>814</v>
      </c>
      <c r="F1374" t="s">
        <v>10499</v>
      </c>
      <c r="G1374" t="s">
        <v>96</v>
      </c>
      <c r="H1374" s="1">
        <v>44278</v>
      </c>
      <c r="I1374">
        <v>1100</v>
      </c>
      <c r="J1374" t="s">
        <v>10500</v>
      </c>
      <c r="K1374" t="s">
        <v>680</v>
      </c>
      <c r="L1374" t="s">
        <v>10501</v>
      </c>
      <c r="M1374" t="s">
        <v>10502</v>
      </c>
      <c r="N1374" t="s">
        <v>116</v>
      </c>
      <c r="O1374">
        <v>10</v>
      </c>
      <c r="P1374" t="s">
        <v>40</v>
      </c>
      <c r="Q1374" t="s">
        <v>101</v>
      </c>
      <c r="R1374" t="s">
        <v>10503</v>
      </c>
      <c r="S1374" s="1">
        <v>45504</v>
      </c>
      <c r="T1374" t="s">
        <v>103</v>
      </c>
      <c r="U1374" t="s">
        <v>10504</v>
      </c>
      <c r="V1374" t="s">
        <v>10505</v>
      </c>
      <c r="W1374" t="s">
        <v>3826</v>
      </c>
      <c r="X1374">
        <v>2728</v>
      </c>
      <c r="Y1374">
        <v>4</v>
      </c>
      <c r="Z1374">
        <v>4364.8</v>
      </c>
      <c r="AA1374" t="s">
        <v>10502</v>
      </c>
      <c r="AB1374" t="s">
        <v>10502</v>
      </c>
      <c r="AC1374">
        <v>10</v>
      </c>
      <c r="AE1374" t="s">
        <v>37</v>
      </c>
      <c r="AF1374" t="s">
        <v>37</v>
      </c>
      <c r="AG1374" t="s">
        <v>10502</v>
      </c>
    </row>
    <row r="1375" spans="1:33" x14ac:dyDescent="0.3">
      <c r="A1375" t="s">
        <v>336</v>
      </c>
      <c r="B1375" t="s">
        <v>157</v>
      </c>
      <c r="C1375" t="s">
        <v>49</v>
      </c>
      <c r="D1375" t="s">
        <v>146</v>
      </c>
      <c r="E1375" t="s">
        <v>957</v>
      </c>
      <c r="F1375" t="s">
        <v>10506</v>
      </c>
      <c r="G1375" t="s">
        <v>96</v>
      </c>
      <c r="H1375" s="1">
        <v>45549</v>
      </c>
      <c r="I1375">
        <v>800</v>
      </c>
      <c r="J1375" t="s">
        <v>10507</v>
      </c>
      <c r="K1375" t="s">
        <v>137</v>
      </c>
      <c r="L1375" t="s">
        <v>10508</v>
      </c>
      <c r="M1375" t="s">
        <v>10509</v>
      </c>
      <c r="N1375" t="s">
        <v>72</v>
      </c>
      <c r="O1375">
        <v>19</v>
      </c>
      <c r="P1375" t="s">
        <v>73</v>
      </c>
      <c r="Q1375" t="s">
        <v>58</v>
      </c>
      <c r="R1375" t="s">
        <v>10510</v>
      </c>
      <c r="S1375" s="1">
        <v>45387</v>
      </c>
      <c r="T1375" t="s">
        <v>60</v>
      </c>
      <c r="U1375" t="s">
        <v>10511</v>
      </c>
      <c r="V1375" t="s">
        <v>10512</v>
      </c>
      <c r="W1375" t="s">
        <v>5081</v>
      </c>
      <c r="X1375">
        <v>1681</v>
      </c>
      <c r="Y1375">
        <v>1</v>
      </c>
      <c r="Z1375">
        <v>672.40000000000009</v>
      </c>
      <c r="AA1375" t="s">
        <v>10509</v>
      </c>
      <c r="AB1375" t="s">
        <v>10509</v>
      </c>
      <c r="AC1375">
        <v>11</v>
      </c>
      <c r="AE1375" t="s">
        <v>37</v>
      </c>
      <c r="AF1375" t="s">
        <v>37</v>
      </c>
      <c r="AG1375" t="s">
        <v>10509</v>
      </c>
    </row>
    <row r="1376" spans="1:33" x14ac:dyDescent="0.3">
      <c r="A1376" t="s">
        <v>93</v>
      </c>
      <c r="B1376" t="s">
        <v>813</v>
      </c>
      <c r="C1376" t="s">
        <v>80</v>
      </c>
      <c r="D1376" t="s">
        <v>206</v>
      </c>
      <c r="E1376" t="s">
        <v>1560</v>
      </c>
      <c r="F1376" t="s">
        <v>10513</v>
      </c>
      <c r="G1376" t="s">
        <v>33</v>
      </c>
      <c r="H1376" s="1">
        <v>45557</v>
      </c>
      <c r="I1376">
        <v>1400</v>
      </c>
      <c r="J1376" t="s">
        <v>10514</v>
      </c>
      <c r="K1376" t="s">
        <v>424</v>
      </c>
      <c r="L1376" t="s">
        <v>10515</v>
      </c>
      <c r="M1376" t="s">
        <v>10516</v>
      </c>
      <c r="N1376" t="s">
        <v>116</v>
      </c>
      <c r="O1376">
        <v>14</v>
      </c>
      <c r="P1376" t="s">
        <v>40</v>
      </c>
      <c r="Q1376" t="s">
        <v>101</v>
      </c>
      <c r="R1376" t="s">
        <v>10517</v>
      </c>
      <c r="S1376" s="1">
        <v>45379</v>
      </c>
      <c r="T1376" t="s">
        <v>258</v>
      </c>
      <c r="U1376" t="s">
        <v>10518</v>
      </c>
      <c r="V1376" t="s">
        <v>10519</v>
      </c>
      <c r="W1376" t="s">
        <v>5351</v>
      </c>
      <c r="X1376">
        <v>2095</v>
      </c>
      <c r="Y1376">
        <v>3</v>
      </c>
      <c r="Z1376">
        <v>2514</v>
      </c>
      <c r="AA1376" t="s">
        <v>10516</v>
      </c>
      <c r="AB1376" t="s">
        <v>10516</v>
      </c>
      <c r="AC1376">
        <v>10</v>
      </c>
      <c r="AD1376" t="s">
        <v>87</v>
      </c>
      <c r="AF1376" t="s">
        <v>87</v>
      </c>
      <c r="AG1376" t="s">
        <v>10516</v>
      </c>
    </row>
    <row r="1377" spans="1:33" x14ac:dyDescent="0.3">
      <c r="A1377" t="s">
        <v>121</v>
      </c>
      <c r="B1377" t="s">
        <v>411</v>
      </c>
      <c r="C1377" t="s">
        <v>49</v>
      </c>
      <c r="D1377" t="s">
        <v>50</v>
      </c>
      <c r="E1377" t="s">
        <v>2957</v>
      </c>
      <c r="F1377" t="s">
        <v>10520</v>
      </c>
      <c r="G1377" t="s">
        <v>96</v>
      </c>
      <c r="H1377" s="1">
        <v>45141</v>
      </c>
      <c r="I1377">
        <v>1100</v>
      </c>
      <c r="J1377" t="s">
        <v>10521</v>
      </c>
      <c r="K1377" t="s">
        <v>914</v>
      </c>
      <c r="L1377" t="s">
        <v>10522</v>
      </c>
      <c r="M1377" t="s">
        <v>10523</v>
      </c>
      <c r="N1377" t="s">
        <v>57</v>
      </c>
      <c r="O1377">
        <v>5</v>
      </c>
      <c r="P1377" t="s">
        <v>40</v>
      </c>
      <c r="Q1377" t="s">
        <v>58</v>
      </c>
      <c r="R1377" t="s">
        <v>10524</v>
      </c>
      <c r="S1377" s="1">
        <v>45501</v>
      </c>
      <c r="T1377" t="s">
        <v>103</v>
      </c>
      <c r="U1377" t="s">
        <v>10525</v>
      </c>
      <c r="V1377" t="s">
        <v>10526</v>
      </c>
      <c r="W1377" t="s">
        <v>6911</v>
      </c>
      <c r="X1377">
        <v>683</v>
      </c>
      <c r="Y1377">
        <v>3</v>
      </c>
      <c r="Z1377">
        <v>819.6</v>
      </c>
      <c r="AA1377" t="s">
        <v>10523</v>
      </c>
      <c r="AB1377" t="s">
        <v>10523</v>
      </c>
      <c r="AC1377">
        <v>11</v>
      </c>
      <c r="AE1377" t="s">
        <v>37</v>
      </c>
      <c r="AF1377" t="s">
        <v>37</v>
      </c>
      <c r="AG1377" t="s">
        <v>10523</v>
      </c>
    </row>
    <row r="1378" spans="1:33" x14ac:dyDescent="0.3">
      <c r="A1378" t="s">
        <v>336</v>
      </c>
      <c r="B1378" t="s">
        <v>985</v>
      </c>
      <c r="C1378" t="s">
        <v>49</v>
      </c>
      <c r="D1378" t="s">
        <v>219</v>
      </c>
      <c r="E1378" t="s">
        <v>521</v>
      </c>
      <c r="F1378" t="s">
        <v>10527</v>
      </c>
      <c r="G1378" t="s">
        <v>96</v>
      </c>
      <c r="H1378" s="1">
        <v>45291</v>
      </c>
      <c r="I1378">
        <v>1100</v>
      </c>
      <c r="J1378" t="s">
        <v>10528</v>
      </c>
      <c r="K1378" t="s">
        <v>1293</v>
      </c>
      <c r="L1378" t="s">
        <v>10529</v>
      </c>
      <c r="M1378" t="s">
        <v>10530</v>
      </c>
      <c r="N1378" t="s">
        <v>116</v>
      </c>
      <c r="O1378">
        <v>10</v>
      </c>
      <c r="P1378" t="s">
        <v>73</v>
      </c>
      <c r="Q1378" t="s">
        <v>101</v>
      </c>
      <c r="R1378" t="s">
        <v>10531</v>
      </c>
      <c r="S1378" s="1">
        <v>45316</v>
      </c>
      <c r="T1378" t="s">
        <v>141</v>
      </c>
      <c r="U1378" t="s">
        <v>10532</v>
      </c>
      <c r="V1378" t="s">
        <v>10533</v>
      </c>
      <c r="W1378" t="s">
        <v>5789</v>
      </c>
      <c r="X1378">
        <v>513</v>
      </c>
      <c r="Y1378">
        <v>3</v>
      </c>
      <c r="Z1378">
        <v>615.6</v>
      </c>
      <c r="AA1378" t="s">
        <v>10530</v>
      </c>
      <c r="AB1378" t="s">
        <v>10530</v>
      </c>
      <c r="AC1378">
        <v>10</v>
      </c>
      <c r="AD1378" t="s">
        <v>87</v>
      </c>
      <c r="AF1378" t="s">
        <v>87</v>
      </c>
      <c r="AG1378" t="s">
        <v>10530</v>
      </c>
    </row>
    <row r="1379" spans="1:33" x14ac:dyDescent="0.3">
      <c r="A1379" t="s">
        <v>133</v>
      </c>
      <c r="B1379" t="s">
        <v>193</v>
      </c>
      <c r="C1379" t="s">
        <v>80</v>
      </c>
      <c r="D1379" t="s">
        <v>65</v>
      </c>
      <c r="E1379" t="s">
        <v>401</v>
      </c>
      <c r="F1379" t="s">
        <v>10534</v>
      </c>
      <c r="G1379" t="s">
        <v>96</v>
      </c>
      <c r="H1379" s="1">
        <v>44419</v>
      </c>
      <c r="I1379">
        <v>1000</v>
      </c>
      <c r="J1379" t="s">
        <v>10535</v>
      </c>
      <c r="K1379" t="s">
        <v>1052</v>
      </c>
      <c r="L1379" t="s">
        <v>10536</v>
      </c>
      <c r="M1379" t="s">
        <v>10537</v>
      </c>
      <c r="N1379" t="s">
        <v>57</v>
      </c>
      <c r="O1379">
        <v>9</v>
      </c>
      <c r="P1379" t="s">
        <v>73</v>
      </c>
      <c r="Q1379" t="s">
        <v>101</v>
      </c>
      <c r="R1379" t="s">
        <v>10538</v>
      </c>
      <c r="S1379" s="1">
        <v>45381</v>
      </c>
      <c r="T1379" t="s">
        <v>258</v>
      </c>
      <c r="U1379" t="s">
        <v>10539</v>
      </c>
      <c r="V1379" t="s">
        <v>10540</v>
      </c>
      <c r="W1379" t="s">
        <v>5472</v>
      </c>
      <c r="X1379">
        <v>1230</v>
      </c>
      <c r="Y1379">
        <v>3</v>
      </c>
      <c r="Z1379">
        <v>1476</v>
      </c>
      <c r="AA1379" t="s">
        <v>10537</v>
      </c>
      <c r="AB1379" t="s">
        <v>10537</v>
      </c>
      <c r="AC1379">
        <v>10</v>
      </c>
      <c r="AD1379" t="s">
        <v>87</v>
      </c>
      <c r="AF1379" t="s">
        <v>87</v>
      </c>
      <c r="AG1379" t="s">
        <v>10537</v>
      </c>
    </row>
    <row r="1380" spans="1:33" x14ac:dyDescent="0.3">
      <c r="A1380" t="s">
        <v>336</v>
      </c>
      <c r="B1380" t="s">
        <v>813</v>
      </c>
      <c r="C1380" t="s">
        <v>49</v>
      </c>
      <c r="D1380" t="s">
        <v>30</v>
      </c>
      <c r="E1380" t="s">
        <v>850</v>
      </c>
      <c r="F1380" t="s">
        <v>10541</v>
      </c>
      <c r="G1380" t="s">
        <v>96</v>
      </c>
      <c r="H1380" s="1">
        <v>45345</v>
      </c>
      <c r="I1380">
        <v>1000</v>
      </c>
      <c r="J1380" t="s">
        <v>10542</v>
      </c>
      <c r="K1380" t="s">
        <v>493</v>
      </c>
      <c r="L1380" t="s">
        <v>10543</v>
      </c>
      <c r="M1380" t="s">
        <v>10544</v>
      </c>
      <c r="N1380" t="s">
        <v>116</v>
      </c>
      <c r="O1380">
        <v>6</v>
      </c>
      <c r="P1380" t="s">
        <v>73</v>
      </c>
      <c r="Q1380" t="s">
        <v>58</v>
      </c>
      <c r="R1380" t="s">
        <v>10545</v>
      </c>
      <c r="S1380" s="1">
        <v>45542</v>
      </c>
      <c r="T1380" t="s">
        <v>214</v>
      </c>
      <c r="U1380" t="s">
        <v>10546</v>
      </c>
      <c r="V1380" t="s">
        <v>10547</v>
      </c>
      <c r="W1380" t="s">
        <v>937</v>
      </c>
      <c r="X1380">
        <v>2683</v>
      </c>
      <c r="Y1380">
        <v>6</v>
      </c>
      <c r="Z1380">
        <v>6439.2000000000007</v>
      </c>
      <c r="AA1380" t="s">
        <v>10544</v>
      </c>
      <c r="AB1380" t="s">
        <v>10544</v>
      </c>
      <c r="AC1380">
        <v>10</v>
      </c>
      <c r="AD1380" t="s">
        <v>87</v>
      </c>
      <c r="AF1380" t="s">
        <v>87</v>
      </c>
      <c r="AG1380" t="s">
        <v>10544</v>
      </c>
    </row>
    <row r="1381" spans="1:33" x14ac:dyDescent="0.3">
      <c r="A1381" t="s">
        <v>27</v>
      </c>
      <c r="B1381" t="s">
        <v>985</v>
      </c>
      <c r="C1381" t="s">
        <v>80</v>
      </c>
      <c r="D1381" t="s">
        <v>206</v>
      </c>
      <c r="E1381" t="s">
        <v>1949</v>
      </c>
      <c r="F1381" t="s">
        <v>10548</v>
      </c>
      <c r="G1381" t="s">
        <v>96</v>
      </c>
      <c r="H1381" s="1">
        <v>45547</v>
      </c>
      <c r="I1381">
        <v>1300</v>
      </c>
      <c r="J1381" t="s">
        <v>10549</v>
      </c>
      <c r="K1381" t="s">
        <v>254</v>
      </c>
      <c r="L1381" t="s">
        <v>10550</v>
      </c>
      <c r="M1381" t="s">
        <v>10551</v>
      </c>
      <c r="N1381" t="s">
        <v>116</v>
      </c>
      <c r="O1381">
        <v>3</v>
      </c>
      <c r="P1381" t="s">
        <v>73</v>
      </c>
      <c r="Q1381" t="s">
        <v>74</v>
      </c>
      <c r="R1381" t="s">
        <v>10552</v>
      </c>
      <c r="S1381" s="1">
        <v>45491</v>
      </c>
      <c r="T1381" t="s">
        <v>103</v>
      </c>
      <c r="U1381" t="s">
        <v>10553</v>
      </c>
      <c r="V1381" t="s">
        <v>10554</v>
      </c>
      <c r="W1381" t="s">
        <v>2462</v>
      </c>
      <c r="X1381">
        <v>2694</v>
      </c>
      <c r="Y1381">
        <v>3</v>
      </c>
      <c r="Z1381">
        <v>3232.8</v>
      </c>
      <c r="AA1381" t="s">
        <v>10551</v>
      </c>
      <c r="AB1381" t="s">
        <v>10551</v>
      </c>
      <c r="AC1381">
        <v>10</v>
      </c>
      <c r="AE1381" t="s">
        <v>37</v>
      </c>
      <c r="AF1381" t="s">
        <v>37</v>
      </c>
      <c r="AG1381" t="s">
        <v>10551</v>
      </c>
    </row>
    <row r="1382" spans="1:33" x14ac:dyDescent="0.3">
      <c r="A1382" t="s">
        <v>133</v>
      </c>
      <c r="B1382" t="s">
        <v>985</v>
      </c>
      <c r="C1382" t="s">
        <v>80</v>
      </c>
      <c r="D1382" t="s">
        <v>50</v>
      </c>
      <c r="E1382" t="s">
        <v>549</v>
      </c>
      <c r="F1382" t="s">
        <v>10555</v>
      </c>
      <c r="G1382" t="s">
        <v>96</v>
      </c>
      <c r="H1382" s="1">
        <v>44658</v>
      </c>
      <c r="I1382">
        <v>950</v>
      </c>
      <c r="J1382" t="s">
        <v>10556</v>
      </c>
      <c r="K1382" t="s">
        <v>1293</v>
      </c>
      <c r="L1382" t="s">
        <v>10557</v>
      </c>
      <c r="M1382" t="s">
        <v>10558</v>
      </c>
      <c r="N1382" t="s">
        <v>57</v>
      </c>
      <c r="O1382">
        <v>11</v>
      </c>
      <c r="P1382" t="s">
        <v>73</v>
      </c>
      <c r="Q1382" t="s">
        <v>41</v>
      </c>
      <c r="R1382" t="s">
        <v>10559</v>
      </c>
      <c r="S1382" s="1">
        <v>45524</v>
      </c>
      <c r="T1382" t="s">
        <v>201</v>
      </c>
      <c r="U1382" t="s">
        <v>10560</v>
      </c>
      <c r="V1382" t="s">
        <v>10561</v>
      </c>
      <c r="W1382" t="s">
        <v>5442</v>
      </c>
      <c r="X1382">
        <v>1771</v>
      </c>
      <c r="Y1382">
        <v>1</v>
      </c>
      <c r="Z1382">
        <v>708.40000000000009</v>
      </c>
      <c r="AA1382" t="s">
        <v>10558</v>
      </c>
      <c r="AB1382" t="s">
        <v>10558</v>
      </c>
      <c r="AC1382">
        <v>10</v>
      </c>
      <c r="AD1382" t="s">
        <v>87</v>
      </c>
      <c r="AF1382" t="s">
        <v>87</v>
      </c>
      <c r="AG1382" t="s">
        <v>10558</v>
      </c>
    </row>
    <row r="1383" spans="1:33" x14ac:dyDescent="0.3">
      <c r="A1383" t="s">
        <v>47</v>
      </c>
      <c r="B1383" t="s">
        <v>262</v>
      </c>
      <c r="C1383" t="s">
        <v>80</v>
      </c>
      <c r="D1383" t="s">
        <v>219</v>
      </c>
      <c r="E1383" t="s">
        <v>2957</v>
      </c>
      <c r="F1383" t="s">
        <v>10562</v>
      </c>
      <c r="G1383" t="s">
        <v>96</v>
      </c>
      <c r="H1383" s="1">
        <v>44600</v>
      </c>
      <c r="I1383">
        <v>1400</v>
      </c>
      <c r="J1383" t="s">
        <v>10563</v>
      </c>
      <c r="K1383" t="s">
        <v>197</v>
      </c>
      <c r="L1383" t="s">
        <v>10564</v>
      </c>
      <c r="M1383" t="s">
        <v>10565</v>
      </c>
      <c r="N1383" t="s">
        <v>72</v>
      </c>
      <c r="O1383">
        <v>3</v>
      </c>
      <c r="P1383" t="s">
        <v>40</v>
      </c>
      <c r="Q1383" t="s">
        <v>58</v>
      </c>
      <c r="R1383" t="s">
        <v>10566</v>
      </c>
      <c r="S1383" s="1">
        <v>45415</v>
      </c>
      <c r="T1383" t="s">
        <v>129</v>
      </c>
      <c r="U1383" t="s">
        <v>10567</v>
      </c>
      <c r="V1383" t="s">
        <v>10568</v>
      </c>
      <c r="W1383" t="s">
        <v>10569</v>
      </c>
      <c r="X1383">
        <v>1627</v>
      </c>
      <c r="Y1383">
        <v>7</v>
      </c>
      <c r="Z1383">
        <v>4555.6000000000004</v>
      </c>
      <c r="AA1383" t="s">
        <v>10565</v>
      </c>
      <c r="AB1383" t="s">
        <v>10565</v>
      </c>
      <c r="AC1383">
        <v>10</v>
      </c>
      <c r="AE1383" t="s">
        <v>37</v>
      </c>
      <c r="AF1383" t="s">
        <v>37</v>
      </c>
      <c r="AG1383" t="s">
        <v>10565</v>
      </c>
    </row>
    <row r="1384" spans="1:33" x14ac:dyDescent="0.3">
      <c r="A1384" t="s">
        <v>121</v>
      </c>
      <c r="B1384" t="s">
        <v>293</v>
      </c>
      <c r="C1384" t="s">
        <v>80</v>
      </c>
      <c r="D1384" t="s">
        <v>370</v>
      </c>
      <c r="E1384" t="s">
        <v>894</v>
      </c>
      <c r="F1384" t="s">
        <v>10570</v>
      </c>
      <c r="G1384" t="s">
        <v>96</v>
      </c>
      <c r="H1384" s="1">
        <v>45180</v>
      </c>
      <c r="I1384">
        <v>950</v>
      </c>
      <c r="J1384" t="s">
        <v>10571</v>
      </c>
      <c r="K1384" t="s">
        <v>1821</v>
      </c>
      <c r="L1384" t="s">
        <v>10572</v>
      </c>
      <c r="M1384" t="s">
        <v>10573</v>
      </c>
      <c r="N1384" t="s">
        <v>57</v>
      </c>
      <c r="O1384">
        <v>6</v>
      </c>
      <c r="P1384" t="s">
        <v>40</v>
      </c>
      <c r="Q1384" t="s">
        <v>101</v>
      </c>
      <c r="R1384" t="s">
        <v>10574</v>
      </c>
      <c r="S1384" s="1">
        <v>45577</v>
      </c>
      <c r="T1384" t="s">
        <v>177</v>
      </c>
      <c r="U1384" t="s">
        <v>10575</v>
      </c>
      <c r="V1384" t="s">
        <v>10576</v>
      </c>
      <c r="W1384" t="s">
        <v>10577</v>
      </c>
      <c r="X1384">
        <v>2054</v>
      </c>
      <c r="Y1384">
        <v>2</v>
      </c>
      <c r="Z1384">
        <v>1643.2</v>
      </c>
      <c r="AA1384" t="s">
        <v>10573</v>
      </c>
      <c r="AB1384" t="s">
        <v>10573</v>
      </c>
      <c r="AC1384">
        <v>10</v>
      </c>
      <c r="AD1384" t="s">
        <v>87</v>
      </c>
      <c r="AF1384" t="s">
        <v>87</v>
      </c>
      <c r="AG1384" t="s">
        <v>10573</v>
      </c>
    </row>
    <row r="1385" spans="1:33" x14ac:dyDescent="0.3">
      <c r="A1385" t="s">
        <v>336</v>
      </c>
      <c r="B1385" t="s">
        <v>108</v>
      </c>
      <c r="C1385" t="s">
        <v>80</v>
      </c>
      <c r="D1385" t="s">
        <v>50</v>
      </c>
      <c r="E1385" t="s">
        <v>263</v>
      </c>
      <c r="F1385" t="s">
        <v>10578</v>
      </c>
      <c r="G1385" t="s">
        <v>96</v>
      </c>
      <c r="H1385" s="1">
        <v>45370</v>
      </c>
      <c r="I1385">
        <v>800</v>
      </c>
      <c r="J1385" t="s">
        <v>10579</v>
      </c>
      <c r="K1385" t="s">
        <v>861</v>
      </c>
      <c r="L1385" t="s">
        <v>10580</v>
      </c>
      <c r="M1385" t="s">
        <v>10581</v>
      </c>
      <c r="N1385" t="s">
        <v>116</v>
      </c>
      <c r="O1385">
        <v>18</v>
      </c>
      <c r="P1385" t="s">
        <v>40</v>
      </c>
      <c r="Q1385" t="s">
        <v>74</v>
      </c>
      <c r="R1385" t="s">
        <v>10582</v>
      </c>
      <c r="S1385" s="1">
        <v>45382</v>
      </c>
      <c r="T1385" t="s">
        <v>258</v>
      </c>
      <c r="U1385" t="s">
        <v>10583</v>
      </c>
      <c r="V1385" t="s">
        <v>10584</v>
      </c>
      <c r="W1385" t="s">
        <v>6497</v>
      </c>
      <c r="X1385">
        <v>1141</v>
      </c>
      <c r="Y1385">
        <v>4</v>
      </c>
      <c r="Z1385">
        <v>1825.6000000000001</v>
      </c>
      <c r="AA1385" t="s">
        <v>10581</v>
      </c>
      <c r="AB1385" t="s">
        <v>10581</v>
      </c>
      <c r="AC1385">
        <v>10</v>
      </c>
      <c r="AE1385" t="s">
        <v>37</v>
      </c>
      <c r="AF1385" t="s">
        <v>37</v>
      </c>
      <c r="AG1385" t="s">
        <v>10581</v>
      </c>
    </row>
    <row r="1386" spans="1:33" x14ac:dyDescent="0.3">
      <c r="A1386" t="s">
        <v>93</v>
      </c>
      <c r="B1386" t="s">
        <v>64</v>
      </c>
      <c r="C1386" t="s">
        <v>49</v>
      </c>
      <c r="D1386" t="s">
        <v>50</v>
      </c>
      <c r="E1386" t="s">
        <v>703</v>
      </c>
      <c r="F1386" t="s">
        <v>10585</v>
      </c>
      <c r="G1386" t="s">
        <v>33</v>
      </c>
      <c r="H1386" s="1">
        <v>45232</v>
      </c>
      <c r="I1386">
        <v>1000</v>
      </c>
      <c r="J1386" t="s">
        <v>10586</v>
      </c>
      <c r="K1386" t="s">
        <v>725</v>
      </c>
      <c r="L1386" t="s">
        <v>10587</v>
      </c>
      <c r="M1386" t="s">
        <v>10588</v>
      </c>
      <c r="N1386" t="s">
        <v>57</v>
      </c>
      <c r="O1386">
        <v>13</v>
      </c>
      <c r="P1386" t="s">
        <v>73</v>
      </c>
      <c r="Q1386" t="s">
        <v>74</v>
      </c>
      <c r="R1386" t="s">
        <v>10589</v>
      </c>
      <c r="S1386" s="1">
        <v>45489</v>
      </c>
      <c r="T1386" t="s">
        <v>103</v>
      </c>
      <c r="U1386" t="s">
        <v>10590</v>
      </c>
      <c r="V1386" t="s">
        <v>10591</v>
      </c>
      <c r="W1386" t="s">
        <v>7740</v>
      </c>
      <c r="X1386">
        <v>2564</v>
      </c>
      <c r="Y1386">
        <v>1</v>
      </c>
      <c r="Z1386">
        <v>1025.6000000000001</v>
      </c>
      <c r="AA1386" t="s">
        <v>10588</v>
      </c>
      <c r="AB1386" t="s">
        <v>10588</v>
      </c>
      <c r="AC1386">
        <v>10</v>
      </c>
      <c r="AE1386" t="s">
        <v>37</v>
      </c>
      <c r="AF1386" t="s">
        <v>37</v>
      </c>
      <c r="AG1386" t="s">
        <v>10588</v>
      </c>
    </row>
    <row r="1387" spans="1:33" x14ac:dyDescent="0.3">
      <c r="A1387" t="s">
        <v>93</v>
      </c>
      <c r="B1387" t="s">
        <v>240</v>
      </c>
      <c r="C1387" t="s">
        <v>80</v>
      </c>
      <c r="D1387" t="s">
        <v>219</v>
      </c>
      <c r="E1387" t="s">
        <v>2153</v>
      </c>
      <c r="F1387" t="s">
        <v>10592</v>
      </c>
      <c r="G1387" t="s">
        <v>96</v>
      </c>
      <c r="H1387" s="1">
        <v>44381</v>
      </c>
      <c r="I1387">
        <v>1400</v>
      </c>
      <c r="J1387" t="s">
        <v>10593</v>
      </c>
      <c r="K1387" t="s">
        <v>1078</v>
      </c>
      <c r="L1387" t="s">
        <v>10594</v>
      </c>
      <c r="M1387" t="s">
        <v>10595</v>
      </c>
      <c r="N1387" t="s">
        <v>72</v>
      </c>
      <c r="O1387">
        <v>16</v>
      </c>
      <c r="P1387" t="s">
        <v>73</v>
      </c>
      <c r="Q1387" t="s">
        <v>101</v>
      </c>
      <c r="R1387" t="s">
        <v>10596</v>
      </c>
      <c r="S1387" s="1">
        <v>45414</v>
      </c>
      <c r="T1387" t="s">
        <v>129</v>
      </c>
      <c r="U1387" t="s">
        <v>10597</v>
      </c>
      <c r="V1387" t="s">
        <v>10598</v>
      </c>
      <c r="W1387" t="s">
        <v>6511</v>
      </c>
      <c r="X1387">
        <v>1361</v>
      </c>
      <c r="Y1387">
        <v>4</v>
      </c>
      <c r="Z1387">
        <v>2177.6</v>
      </c>
      <c r="AA1387" t="s">
        <v>10595</v>
      </c>
      <c r="AB1387" t="s">
        <v>10595</v>
      </c>
      <c r="AC1387">
        <v>10</v>
      </c>
      <c r="AE1387" t="s">
        <v>37</v>
      </c>
      <c r="AF1387" t="s">
        <v>37</v>
      </c>
      <c r="AG1387" t="s">
        <v>10595</v>
      </c>
    </row>
    <row r="1388" spans="1:33" x14ac:dyDescent="0.3">
      <c r="A1388" t="s">
        <v>181</v>
      </c>
      <c r="B1388" t="s">
        <v>450</v>
      </c>
      <c r="C1388" t="s">
        <v>80</v>
      </c>
      <c r="D1388" t="s">
        <v>81</v>
      </c>
      <c r="E1388" t="s">
        <v>1908</v>
      </c>
      <c r="F1388" t="s">
        <v>10599</v>
      </c>
      <c r="G1388" t="s">
        <v>96</v>
      </c>
      <c r="H1388" s="1">
        <v>44830</v>
      </c>
      <c r="I1388">
        <v>1100</v>
      </c>
      <c r="J1388" t="s">
        <v>10600</v>
      </c>
      <c r="K1388" t="s">
        <v>1121</v>
      </c>
      <c r="L1388" t="s">
        <v>10601</v>
      </c>
      <c r="M1388" t="s">
        <v>10602</v>
      </c>
      <c r="N1388" t="s">
        <v>57</v>
      </c>
      <c r="O1388">
        <v>11</v>
      </c>
      <c r="P1388" t="s">
        <v>40</v>
      </c>
      <c r="Q1388" t="s">
        <v>74</v>
      </c>
      <c r="R1388" t="s">
        <v>10603</v>
      </c>
      <c r="S1388" s="1">
        <v>45317</v>
      </c>
      <c r="T1388" t="s">
        <v>141</v>
      </c>
      <c r="U1388" t="s">
        <v>10604</v>
      </c>
      <c r="V1388" t="s">
        <v>10605</v>
      </c>
      <c r="W1388" t="s">
        <v>3333</v>
      </c>
      <c r="X1388">
        <v>1637</v>
      </c>
      <c r="Y1388">
        <v>6</v>
      </c>
      <c r="Z1388">
        <v>3928.8</v>
      </c>
      <c r="AA1388" t="s">
        <v>10602</v>
      </c>
      <c r="AB1388" t="s">
        <v>10602</v>
      </c>
      <c r="AC1388">
        <v>10</v>
      </c>
      <c r="AE1388" t="s">
        <v>37</v>
      </c>
      <c r="AF1388" t="s">
        <v>37</v>
      </c>
      <c r="AG1388" t="s">
        <v>10602</v>
      </c>
    </row>
    <row r="1389" spans="1:33" x14ac:dyDescent="0.3">
      <c r="A1389" t="s">
        <v>121</v>
      </c>
      <c r="B1389" t="s">
        <v>169</v>
      </c>
      <c r="C1389" t="s">
        <v>29</v>
      </c>
      <c r="D1389" t="s">
        <v>370</v>
      </c>
      <c r="E1389" t="s">
        <v>1225</v>
      </c>
      <c r="F1389" t="s">
        <v>10606</v>
      </c>
      <c r="G1389" t="s">
        <v>96</v>
      </c>
      <c r="H1389" s="1">
        <v>45423</v>
      </c>
      <c r="I1389">
        <v>1000</v>
      </c>
      <c r="J1389" t="s">
        <v>10607</v>
      </c>
      <c r="K1389" t="s">
        <v>680</v>
      </c>
      <c r="L1389" t="s">
        <v>10608</v>
      </c>
      <c r="M1389" t="s">
        <v>10609</v>
      </c>
      <c r="N1389" t="s">
        <v>57</v>
      </c>
      <c r="O1389">
        <v>3</v>
      </c>
      <c r="P1389" t="s">
        <v>40</v>
      </c>
      <c r="Q1389" t="s">
        <v>58</v>
      </c>
      <c r="R1389" t="s">
        <v>10610</v>
      </c>
      <c r="S1389" s="1">
        <v>45611</v>
      </c>
      <c r="T1389" t="s">
        <v>165</v>
      </c>
      <c r="U1389" t="s">
        <v>10611</v>
      </c>
      <c r="V1389" t="s">
        <v>10612</v>
      </c>
      <c r="W1389" t="s">
        <v>7471</v>
      </c>
      <c r="X1389">
        <v>1655</v>
      </c>
      <c r="Y1389">
        <v>3</v>
      </c>
      <c r="Z1389">
        <v>1986</v>
      </c>
      <c r="AA1389" t="s">
        <v>10609</v>
      </c>
      <c r="AB1389" t="s">
        <v>10609</v>
      </c>
      <c r="AC1389">
        <v>10</v>
      </c>
      <c r="AE1389" t="s">
        <v>37</v>
      </c>
      <c r="AF1389" t="s">
        <v>37</v>
      </c>
      <c r="AG1389" t="s">
        <v>10609</v>
      </c>
    </row>
    <row r="1390" spans="1:33" x14ac:dyDescent="0.3">
      <c r="A1390" t="s">
        <v>121</v>
      </c>
      <c r="B1390" t="s">
        <v>558</v>
      </c>
      <c r="C1390" t="s">
        <v>80</v>
      </c>
      <c r="D1390" t="s">
        <v>370</v>
      </c>
      <c r="E1390" t="s">
        <v>1092</v>
      </c>
      <c r="F1390" t="s">
        <v>10613</v>
      </c>
      <c r="G1390" t="s">
        <v>96</v>
      </c>
      <c r="H1390" s="1">
        <v>44678</v>
      </c>
      <c r="I1390">
        <v>950</v>
      </c>
      <c r="J1390" t="s">
        <v>542</v>
      </c>
      <c r="K1390" t="s">
        <v>85</v>
      </c>
      <c r="L1390" t="s">
        <v>10614</v>
      </c>
      <c r="M1390" t="s">
        <v>10615</v>
      </c>
      <c r="N1390" t="s">
        <v>72</v>
      </c>
      <c r="O1390">
        <v>20</v>
      </c>
      <c r="P1390" t="s">
        <v>73</v>
      </c>
      <c r="Q1390" t="s">
        <v>101</v>
      </c>
      <c r="R1390" t="s">
        <v>10616</v>
      </c>
      <c r="S1390" s="1">
        <v>45445</v>
      </c>
      <c r="T1390" t="s">
        <v>43</v>
      </c>
      <c r="U1390" t="s">
        <v>10617</v>
      </c>
      <c r="V1390" t="s">
        <v>10618</v>
      </c>
      <c r="W1390" t="s">
        <v>2717</v>
      </c>
      <c r="X1390">
        <v>1984</v>
      </c>
      <c r="Y1390">
        <v>1</v>
      </c>
      <c r="Z1390">
        <v>793.6</v>
      </c>
      <c r="AA1390" t="s">
        <v>10615</v>
      </c>
      <c r="AB1390" t="s">
        <v>10615</v>
      </c>
      <c r="AC1390">
        <v>10</v>
      </c>
      <c r="AE1390" t="s">
        <v>37</v>
      </c>
      <c r="AF1390" t="s">
        <v>37</v>
      </c>
      <c r="AG1390" t="s">
        <v>10615</v>
      </c>
    </row>
    <row r="1391" spans="1:33" x14ac:dyDescent="0.3">
      <c r="A1391" t="s">
        <v>181</v>
      </c>
      <c r="B1391" t="s">
        <v>1128</v>
      </c>
      <c r="C1391" t="s">
        <v>29</v>
      </c>
      <c r="D1391" t="s">
        <v>81</v>
      </c>
      <c r="E1391" t="s">
        <v>894</v>
      </c>
      <c r="F1391" t="s">
        <v>10619</v>
      </c>
      <c r="G1391" t="s">
        <v>33</v>
      </c>
      <c r="H1391" s="1">
        <v>44025</v>
      </c>
      <c r="I1391">
        <v>1000</v>
      </c>
      <c r="J1391" t="s">
        <v>10620</v>
      </c>
      <c r="K1391" t="s">
        <v>54</v>
      </c>
      <c r="L1391" t="s">
        <v>10621</v>
      </c>
      <c r="M1391" t="s">
        <v>10622</v>
      </c>
      <c r="N1391" t="s">
        <v>57</v>
      </c>
      <c r="O1391">
        <v>4</v>
      </c>
      <c r="P1391" t="s">
        <v>40</v>
      </c>
      <c r="Q1391" t="s">
        <v>74</v>
      </c>
      <c r="R1391" t="s">
        <v>10623</v>
      </c>
      <c r="S1391" s="1">
        <v>45339</v>
      </c>
      <c r="T1391" t="s">
        <v>321</v>
      </c>
      <c r="U1391" t="s">
        <v>10624</v>
      </c>
      <c r="V1391" t="s">
        <v>10625</v>
      </c>
      <c r="W1391" t="s">
        <v>1542</v>
      </c>
      <c r="X1391">
        <v>2087</v>
      </c>
      <c r="Y1391">
        <v>5</v>
      </c>
      <c r="Z1391">
        <v>4174</v>
      </c>
      <c r="AA1391" t="s">
        <v>10622</v>
      </c>
      <c r="AB1391" t="s">
        <v>10622</v>
      </c>
      <c r="AC1391">
        <v>10</v>
      </c>
      <c r="AD1391" t="s">
        <v>87</v>
      </c>
      <c r="AF1391" t="s">
        <v>87</v>
      </c>
      <c r="AG1391" t="s">
        <v>10622</v>
      </c>
    </row>
    <row r="1392" spans="1:33" x14ac:dyDescent="0.3">
      <c r="A1392" t="s">
        <v>181</v>
      </c>
      <c r="B1392" t="s">
        <v>568</v>
      </c>
      <c r="C1392" t="s">
        <v>80</v>
      </c>
      <c r="D1392" t="s">
        <v>219</v>
      </c>
      <c r="E1392" t="s">
        <v>578</v>
      </c>
      <c r="F1392" t="s">
        <v>10626</v>
      </c>
      <c r="G1392" t="s">
        <v>33</v>
      </c>
      <c r="H1392" s="1">
        <v>44128</v>
      </c>
      <c r="I1392">
        <v>800</v>
      </c>
      <c r="J1392" t="s">
        <v>10627</v>
      </c>
      <c r="K1392" t="s">
        <v>1643</v>
      </c>
      <c r="L1392" t="s">
        <v>10628</v>
      </c>
      <c r="M1392" t="s">
        <v>10629</v>
      </c>
      <c r="N1392" t="s">
        <v>116</v>
      </c>
      <c r="O1392">
        <v>20</v>
      </c>
      <c r="P1392" t="s">
        <v>73</v>
      </c>
      <c r="Q1392" t="s">
        <v>58</v>
      </c>
      <c r="R1392" t="s">
        <v>10630</v>
      </c>
      <c r="S1392" s="1">
        <v>45354</v>
      </c>
      <c r="T1392" t="s">
        <v>258</v>
      </c>
      <c r="U1392" t="s">
        <v>10631</v>
      </c>
      <c r="V1392" t="s">
        <v>10632</v>
      </c>
      <c r="W1392" t="s">
        <v>10633</v>
      </c>
      <c r="X1392">
        <v>585</v>
      </c>
      <c r="Y1392">
        <v>6</v>
      </c>
      <c r="Z1392">
        <v>1404</v>
      </c>
      <c r="AA1392" t="s">
        <v>10629</v>
      </c>
      <c r="AB1392" t="s">
        <v>10629</v>
      </c>
      <c r="AC1392">
        <v>10</v>
      </c>
      <c r="AD1392" t="s">
        <v>87</v>
      </c>
      <c r="AF1392" t="s">
        <v>87</v>
      </c>
      <c r="AG1392" t="s">
        <v>10629</v>
      </c>
    </row>
    <row r="1393" spans="1:33" x14ac:dyDescent="0.3">
      <c r="A1393" t="s">
        <v>133</v>
      </c>
      <c r="B1393" t="s">
        <v>500</v>
      </c>
      <c r="C1393" t="s">
        <v>49</v>
      </c>
      <c r="D1393" t="s">
        <v>50</v>
      </c>
      <c r="E1393" t="s">
        <v>358</v>
      </c>
      <c r="F1393" t="s">
        <v>10634</v>
      </c>
      <c r="G1393" t="s">
        <v>33</v>
      </c>
      <c r="H1393" s="1">
        <v>45591</v>
      </c>
      <c r="I1393">
        <v>1100</v>
      </c>
      <c r="J1393" t="s">
        <v>10635</v>
      </c>
      <c r="K1393" t="s">
        <v>625</v>
      </c>
      <c r="L1393" t="s">
        <v>10636</v>
      </c>
      <c r="M1393" t="s">
        <v>10637</v>
      </c>
      <c r="N1393" t="s">
        <v>57</v>
      </c>
      <c r="O1393">
        <v>10</v>
      </c>
      <c r="P1393" t="s">
        <v>73</v>
      </c>
      <c r="Q1393" t="s">
        <v>101</v>
      </c>
      <c r="R1393" t="s">
        <v>10638</v>
      </c>
      <c r="S1393" s="1">
        <v>45598</v>
      </c>
      <c r="T1393" t="s">
        <v>165</v>
      </c>
      <c r="U1393" t="s">
        <v>10639</v>
      </c>
      <c r="V1393" t="s">
        <v>10640</v>
      </c>
      <c r="W1393" t="s">
        <v>10641</v>
      </c>
      <c r="X1393">
        <v>742</v>
      </c>
      <c r="Y1393">
        <v>5</v>
      </c>
      <c r="Z1393">
        <v>1484</v>
      </c>
      <c r="AA1393" t="s">
        <v>10637</v>
      </c>
      <c r="AB1393" t="s">
        <v>10637</v>
      </c>
      <c r="AC1393">
        <v>10</v>
      </c>
      <c r="AE1393" t="s">
        <v>37</v>
      </c>
      <c r="AF1393" t="s">
        <v>37</v>
      </c>
      <c r="AG1393" t="s">
        <v>10637</v>
      </c>
    </row>
    <row r="1394" spans="1:33" x14ac:dyDescent="0.3">
      <c r="A1394" t="s">
        <v>107</v>
      </c>
      <c r="B1394" t="s">
        <v>985</v>
      </c>
      <c r="C1394" t="s">
        <v>49</v>
      </c>
      <c r="D1394" t="s">
        <v>65</v>
      </c>
      <c r="E1394" t="s">
        <v>1067</v>
      </c>
      <c r="F1394" t="s">
        <v>10642</v>
      </c>
      <c r="G1394" t="s">
        <v>33</v>
      </c>
      <c r="H1394" s="1">
        <v>44882</v>
      </c>
      <c r="I1394">
        <v>1000</v>
      </c>
      <c r="J1394" t="s">
        <v>10643</v>
      </c>
      <c r="K1394" t="s">
        <v>3054</v>
      </c>
      <c r="L1394" t="s">
        <v>10644</v>
      </c>
      <c r="M1394" t="s">
        <v>10645</v>
      </c>
      <c r="N1394" t="s">
        <v>39</v>
      </c>
      <c r="O1394">
        <v>3</v>
      </c>
      <c r="P1394" t="s">
        <v>40</v>
      </c>
      <c r="Q1394" t="s">
        <v>101</v>
      </c>
      <c r="R1394" t="s">
        <v>10646</v>
      </c>
      <c r="S1394" s="1">
        <v>45510</v>
      </c>
      <c r="T1394" t="s">
        <v>201</v>
      </c>
      <c r="U1394" t="s">
        <v>10647</v>
      </c>
      <c r="V1394" t="s">
        <v>10648</v>
      </c>
      <c r="W1394" t="s">
        <v>4991</v>
      </c>
      <c r="X1394">
        <v>2316</v>
      </c>
      <c r="Y1394">
        <v>3</v>
      </c>
      <c r="Z1394">
        <v>2779.2000000000003</v>
      </c>
      <c r="AA1394" t="s">
        <v>10645</v>
      </c>
      <c r="AB1394" t="s">
        <v>10645</v>
      </c>
      <c r="AC1394">
        <v>10</v>
      </c>
      <c r="AD1394" t="s">
        <v>87</v>
      </c>
      <c r="AF1394" t="s">
        <v>87</v>
      </c>
      <c r="AG1394" t="s">
        <v>10645</v>
      </c>
    </row>
    <row r="1395" spans="1:33" x14ac:dyDescent="0.3">
      <c r="A1395" t="s">
        <v>181</v>
      </c>
      <c r="B1395" t="s">
        <v>1128</v>
      </c>
      <c r="C1395" t="s">
        <v>49</v>
      </c>
      <c r="D1395" t="s">
        <v>677</v>
      </c>
      <c r="E1395" t="s">
        <v>314</v>
      </c>
      <c r="F1395" t="s">
        <v>10649</v>
      </c>
      <c r="G1395" t="s">
        <v>96</v>
      </c>
      <c r="H1395" s="1">
        <v>45320</v>
      </c>
      <c r="I1395">
        <v>1400</v>
      </c>
      <c r="J1395" t="s">
        <v>10650</v>
      </c>
      <c r="K1395" t="s">
        <v>54</v>
      </c>
      <c r="L1395" t="s">
        <v>10651</v>
      </c>
      <c r="M1395" t="s">
        <v>10652</v>
      </c>
      <c r="N1395" t="s">
        <v>57</v>
      </c>
      <c r="O1395">
        <v>14</v>
      </c>
      <c r="P1395" t="s">
        <v>40</v>
      </c>
      <c r="Q1395" t="s">
        <v>41</v>
      </c>
      <c r="R1395" t="s">
        <v>10653</v>
      </c>
      <c r="S1395" s="1">
        <v>45509</v>
      </c>
      <c r="T1395" t="s">
        <v>201</v>
      </c>
      <c r="U1395" t="s">
        <v>10654</v>
      </c>
      <c r="V1395" t="s">
        <v>10655</v>
      </c>
      <c r="W1395" t="s">
        <v>10656</v>
      </c>
      <c r="X1395">
        <v>2327</v>
      </c>
      <c r="Y1395">
        <v>2</v>
      </c>
      <c r="Z1395">
        <v>1861.6000000000001</v>
      </c>
      <c r="AA1395" t="s">
        <v>10652</v>
      </c>
      <c r="AB1395" t="s">
        <v>10652</v>
      </c>
      <c r="AC1395">
        <v>10</v>
      </c>
      <c r="AE1395" t="s">
        <v>37</v>
      </c>
      <c r="AF1395" t="s">
        <v>37</v>
      </c>
      <c r="AG1395" t="s">
        <v>10652</v>
      </c>
    </row>
    <row r="1396" spans="1:33" x14ac:dyDescent="0.3">
      <c r="A1396" t="s">
        <v>181</v>
      </c>
      <c r="B1396" t="s">
        <v>182</v>
      </c>
      <c r="C1396" t="s">
        <v>49</v>
      </c>
      <c r="D1396" t="s">
        <v>50</v>
      </c>
      <c r="E1396" t="s">
        <v>531</v>
      </c>
      <c r="F1396" t="s">
        <v>10657</v>
      </c>
      <c r="G1396" t="s">
        <v>33</v>
      </c>
      <c r="H1396" s="1">
        <v>44065</v>
      </c>
      <c r="I1396">
        <v>1100</v>
      </c>
      <c r="J1396" t="s">
        <v>10658</v>
      </c>
      <c r="K1396" t="s">
        <v>1486</v>
      </c>
      <c r="L1396" t="s">
        <v>10659</v>
      </c>
      <c r="M1396" t="s">
        <v>10660</v>
      </c>
      <c r="N1396" t="s">
        <v>72</v>
      </c>
      <c r="O1396">
        <v>17</v>
      </c>
      <c r="P1396" t="s">
        <v>73</v>
      </c>
      <c r="Q1396" t="s">
        <v>58</v>
      </c>
      <c r="R1396" t="s">
        <v>10661</v>
      </c>
      <c r="S1396" s="1">
        <v>45489</v>
      </c>
      <c r="T1396" t="s">
        <v>103</v>
      </c>
      <c r="U1396" t="s">
        <v>10662</v>
      </c>
      <c r="V1396" t="s">
        <v>10663</v>
      </c>
      <c r="W1396" t="s">
        <v>8665</v>
      </c>
      <c r="X1396">
        <v>1268</v>
      </c>
      <c r="Y1396">
        <v>8</v>
      </c>
      <c r="Z1396">
        <v>4057.6000000000004</v>
      </c>
      <c r="AA1396" t="s">
        <v>10660</v>
      </c>
      <c r="AB1396" t="s">
        <v>10660</v>
      </c>
      <c r="AC1396">
        <v>10</v>
      </c>
      <c r="AD1396" t="s">
        <v>87</v>
      </c>
      <c r="AF1396" t="s">
        <v>87</v>
      </c>
      <c r="AG1396" t="s">
        <v>10660</v>
      </c>
    </row>
    <row r="1397" spans="1:33" x14ac:dyDescent="0.3">
      <c r="A1397" t="s">
        <v>47</v>
      </c>
      <c r="B1397" t="s">
        <v>784</v>
      </c>
      <c r="C1397" t="s">
        <v>29</v>
      </c>
      <c r="D1397" t="s">
        <v>677</v>
      </c>
      <c r="E1397" t="s">
        <v>1474</v>
      </c>
      <c r="F1397" t="s">
        <v>10664</v>
      </c>
      <c r="G1397" t="s">
        <v>96</v>
      </c>
      <c r="H1397" s="1">
        <v>44694</v>
      </c>
      <c r="I1397">
        <v>1400</v>
      </c>
      <c r="J1397" t="s">
        <v>10665</v>
      </c>
      <c r="K1397" t="s">
        <v>725</v>
      </c>
      <c r="L1397" t="s">
        <v>10666</v>
      </c>
      <c r="M1397" t="s">
        <v>10667</v>
      </c>
      <c r="N1397" t="s">
        <v>116</v>
      </c>
      <c r="O1397">
        <v>12</v>
      </c>
      <c r="P1397" t="s">
        <v>40</v>
      </c>
      <c r="Q1397" t="s">
        <v>41</v>
      </c>
      <c r="R1397" t="s">
        <v>10668</v>
      </c>
      <c r="S1397" s="1">
        <v>45343</v>
      </c>
      <c r="T1397" t="s">
        <v>321</v>
      </c>
      <c r="U1397" t="s">
        <v>10669</v>
      </c>
      <c r="V1397" t="s">
        <v>10670</v>
      </c>
      <c r="W1397" t="s">
        <v>6667</v>
      </c>
      <c r="X1397">
        <v>657</v>
      </c>
      <c r="Y1397">
        <v>7</v>
      </c>
      <c r="Z1397">
        <v>1839.6000000000001</v>
      </c>
      <c r="AA1397" t="s">
        <v>10667</v>
      </c>
      <c r="AB1397" t="s">
        <v>10667</v>
      </c>
      <c r="AC1397">
        <v>10</v>
      </c>
      <c r="AE1397" t="s">
        <v>37</v>
      </c>
      <c r="AF1397" t="s">
        <v>37</v>
      </c>
      <c r="AG1397" t="s">
        <v>10667</v>
      </c>
    </row>
    <row r="1398" spans="1:33" x14ac:dyDescent="0.3">
      <c r="A1398" t="s">
        <v>133</v>
      </c>
      <c r="B1398" t="s">
        <v>28</v>
      </c>
      <c r="C1398" t="s">
        <v>49</v>
      </c>
      <c r="D1398" t="s">
        <v>206</v>
      </c>
      <c r="E1398" t="s">
        <v>371</v>
      </c>
      <c r="F1398" t="s">
        <v>10671</v>
      </c>
      <c r="G1398" t="s">
        <v>96</v>
      </c>
      <c r="H1398" s="1">
        <v>44966</v>
      </c>
      <c r="I1398">
        <v>1100</v>
      </c>
      <c r="J1398" t="s">
        <v>10672</v>
      </c>
      <c r="K1398" t="s">
        <v>2433</v>
      </c>
      <c r="L1398" t="s">
        <v>10673</v>
      </c>
      <c r="M1398" t="s">
        <v>10674</v>
      </c>
      <c r="N1398" t="s">
        <v>39</v>
      </c>
      <c r="O1398">
        <v>3</v>
      </c>
      <c r="P1398" t="s">
        <v>40</v>
      </c>
      <c r="Q1398" t="s">
        <v>58</v>
      </c>
      <c r="R1398" t="s">
        <v>10675</v>
      </c>
      <c r="S1398" s="1">
        <v>45431</v>
      </c>
      <c r="T1398" t="s">
        <v>129</v>
      </c>
      <c r="U1398" t="s">
        <v>10676</v>
      </c>
      <c r="V1398" t="s">
        <v>10677</v>
      </c>
      <c r="W1398" t="s">
        <v>2129</v>
      </c>
      <c r="X1398">
        <v>2278</v>
      </c>
      <c r="Y1398">
        <v>1</v>
      </c>
      <c r="Z1398">
        <v>911.2</v>
      </c>
      <c r="AA1398" t="s">
        <v>10674</v>
      </c>
      <c r="AB1398" t="s">
        <v>10674</v>
      </c>
      <c r="AC1398">
        <v>10</v>
      </c>
      <c r="AD1398" t="s">
        <v>87</v>
      </c>
      <c r="AF1398" t="s">
        <v>87</v>
      </c>
      <c r="AG1398" t="s">
        <v>10674</v>
      </c>
    </row>
    <row r="1399" spans="1:33" x14ac:dyDescent="0.3">
      <c r="A1399" t="s">
        <v>121</v>
      </c>
      <c r="B1399" t="s">
        <v>240</v>
      </c>
      <c r="C1399" t="s">
        <v>49</v>
      </c>
      <c r="D1399" t="s">
        <v>65</v>
      </c>
      <c r="E1399" t="s">
        <v>381</v>
      </c>
      <c r="F1399" t="s">
        <v>10678</v>
      </c>
      <c r="G1399" t="s">
        <v>96</v>
      </c>
      <c r="H1399" s="1">
        <v>44667</v>
      </c>
      <c r="I1399">
        <v>1400</v>
      </c>
      <c r="J1399" t="s">
        <v>10679</v>
      </c>
      <c r="K1399" t="s">
        <v>3054</v>
      </c>
      <c r="L1399" t="s">
        <v>10680</v>
      </c>
      <c r="M1399" t="s">
        <v>10681</v>
      </c>
      <c r="N1399" t="s">
        <v>39</v>
      </c>
      <c r="O1399">
        <v>13</v>
      </c>
      <c r="P1399" t="s">
        <v>40</v>
      </c>
      <c r="Q1399" t="s">
        <v>101</v>
      </c>
      <c r="R1399" t="s">
        <v>10682</v>
      </c>
      <c r="S1399" s="1">
        <v>45397</v>
      </c>
      <c r="T1399" t="s">
        <v>60</v>
      </c>
      <c r="U1399" t="s">
        <v>10683</v>
      </c>
      <c r="V1399" t="s">
        <v>10684</v>
      </c>
      <c r="W1399" t="s">
        <v>10685</v>
      </c>
      <c r="X1399">
        <v>505</v>
      </c>
      <c r="Y1399">
        <v>2</v>
      </c>
      <c r="Z1399">
        <v>404</v>
      </c>
      <c r="AA1399" t="s">
        <v>10681</v>
      </c>
      <c r="AB1399" t="s">
        <v>10681</v>
      </c>
      <c r="AC1399">
        <v>10</v>
      </c>
      <c r="AE1399" t="s">
        <v>37</v>
      </c>
      <c r="AF1399" t="s">
        <v>37</v>
      </c>
      <c r="AG1399" t="s">
        <v>10681</v>
      </c>
    </row>
    <row r="1400" spans="1:33" x14ac:dyDescent="0.3">
      <c r="A1400" t="s">
        <v>121</v>
      </c>
      <c r="B1400" t="s">
        <v>28</v>
      </c>
      <c r="C1400" t="s">
        <v>29</v>
      </c>
      <c r="D1400" t="s">
        <v>81</v>
      </c>
      <c r="E1400" t="s">
        <v>996</v>
      </c>
      <c r="F1400" t="s">
        <v>10686</v>
      </c>
      <c r="G1400" t="s">
        <v>96</v>
      </c>
      <c r="H1400" s="1">
        <v>43946</v>
      </c>
      <c r="I1400">
        <v>950</v>
      </c>
      <c r="J1400" t="s">
        <v>10687</v>
      </c>
      <c r="K1400" t="s">
        <v>897</v>
      </c>
      <c r="L1400" t="s">
        <v>10688</v>
      </c>
      <c r="M1400" t="s">
        <v>10689</v>
      </c>
      <c r="N1400" t="s">
        <v>57</v>
      </c>
      <c r="O1400">
        <v>13</v>
      </c>
      <c r="P1400" t="s">
        <v>40</v>
      </c>
      <c r="Q1400" t="s">
        <v>74</v>
      </c>
      <c r="R1400" t="s">
        <v>10690</v>
      </c>
      <c r="S1400" s="1">
        <v>45615</v>
      </c>
      <c r="T1400" t="s">
        <v>165</v>
      </c>
      <c r="U1400" t="s">
        <v>10691</v>
      </c>
      <c r="V1400" t="s">
        <v>10692</v>
      </c>
      <c r="W1400" t="s">
        <v>1525</v>
      </c>
      <c r="X1400">
        <v>2334</v>
      </c>
      <c r="Y1400">
        <v>5</v>
      </c>
      <c r="Z1400">
        <v>4668</v>
      </c>
      <c r="AA1400" t="s">
        <v>10689</v>
      </c>
      <c r="AB1400" t="s">
        <v>10689</v>
      </c>
      <c r="AC1400">
        <v>10</v>
      </c>
      <c r="AD1400" t="s">
        <v>87</v>
      </c>
      <c r="AF1400" t="s">
        <v>87</v>
      </c>
      <c r="AG1400" t="s">
        <v>10689</v>
      </c>
    </row>
    <row r="1401" spans="1:33" x14ac:dyDescent="0.3">
      <c r="A1401" t="s">
        <v>133</v>
      </c>
      <c r="B1401" t="s">
        <v>369</v>
      </c>
      <c r="C1401" t="s">
        <v>29</v>
      </c>
      <c r="D1401" t="s">
        <v>50</v>
      </c>
      <c r="E1401" t="s">
        <v>641</v>
      </c>
      <c r="F1401" t="s">
        <v>10693</v>
      </c>
      <c r="G1401" t="s">
        <v>96</v>
      </c>
      <c r="H1401" s="1">
        <v>45129</v>
      </c>
      <c r="I1401">
        <v>1300</v>
      </c>
      <c r="J1401" t="s">
        <v>10694</v>
      </c>
      <c r="K1401" t="s">
        <v>743</v>
      </c>
      <c r="L1401" t="s">
        <v>10695</v>
      </c>
      <c r="M1401" t="s">
        <v>10696</v>
      </c>
      <c r="N1401" t="s">
        <v>72</v>
      </c>
      <c r="O1401">
        <v>3</v>
      </c>
      <c r="P1401" t="s">
        <v>40</v>
      </c>
      <c r="Q1401" t="s">
        <v>58</v>
      </c>
      <c r="R1401" t="s">
        <v>10697</v>
      </c>
      <c r="S1401" s="1">
        <v>45494</v>
      </c>
      <c r="T1401" t="s">
        <v>103</v>
      </c>
      <c r="U1401" t="s">
        <v>10698</v>
      </c>
      <c r="V1401" t="s">
        <v>10699</v>
      </c>
      <c r="W1401" t="s">
        <v>10700</v>
      </c>
      <c r="X1401">
        <v>1320</v>
      </c>
      <c r="Y1401">
        <v>1</v>
      </c>
      <c r="Z1401">
        <v>528</v>
      </c>
      <c r="AA1401" t="s">
        <v>10696</v>
      </c>
      <c r="AB1401" t="s">
        <v>10696</v>
      </c>
      <c r="AC1401">
        <v>10</v>
      </c>
      <c r="AE1401" t="s">
        <v>37</v>
      </c>
      <c r="AF1401" t="s">
        <v>37</v>
      </c>
      <c r="AG1401" t="s">
        <v>10696</v>
      </c>
    </row>
    <row r="1402" spans="1:33" x14ac:dyDescent="0.3">
      <c r="A1402" t="s">
        <v>121</v>
      </c>
      <c r="B1402" t="s">
        <v>157</v>
      </c>
      <c r="C1402" t="s">
        <v>29</v>
      </c>
      <c r="D1402" t="s">
        <v>109</v>
      </c>
      <c r="E1402" t="s">
        <v>1543</v>
      </c>
      <c r="F1402" t="s">
        <v>10701</v>
      </c>
      <c r="G1402" t="s">
        <v>96</v>
      </c>
      <c r="H1402" s="1">
        <v>45185</v>
      </c>
      <c r="I1402">
        <v>1100</v>
      </c>
      <c r="J1402" t="s">
        <v>10702</v>
      </c>
      <c r="K1402" t="s">
        <v>1846</v>
      </c>
      <c r="L1402" t="s">
        <v>10703</v>
      </c>
      <c r="M1402" t="s">
        <v>10704</v>
      </c>
      <c r="N1402" t="s">
        <v>72</v>
      </c>
      <c r="O1402">
        <v>13</v>
      </c>
      <c r="P1402" t="s">
        <v>73</v>
      </c>
      <c r="Q1402" t="s">
        <v>58</v>
      </c>
      <c r="R1402" t="s">
        <v>10705</v>
      </c>
      <c r="S1402" s="1">
        <v>45297</v>
      </c>
      <c r="T1402" t="s">
        <v>141</v>
      </c>
      <c r="U1402" t="s">
        <v>10706</v>
      </c>
      <c r="V1402" t="s">
        <v>10707</v>
      </c>
      <c r="W1402" t="s">
        <v>4520</v>
      </c>
      <c r="X1402">
        <v>2590</v>
      </c>
      <c r="Y1402">
        <v>7</v>
      </c>
      <c r="Z1402">
        <v>7252</v>
      </c>
      <c r="AA1402" t="s">
        <v>10704</v>
      </c>
      <c r="AB1402" t="s">
        <v>10704</v>
      </c>
      <c r="AC1402">
        <v>11</v>
      </c>
      <c r="AE1402" t="s">
        <v>37</v>
      </c>
      <c r="AF1402" t="s">
        <v>37</v>
      </c>
      <c r="AG1402" t="s">
        <v>10704</v>
      </c>
    </row>
    <row r="1403" spans="1:33" x14ac:dyDescent="0.3">
      <c r="A1403" t="s">
        <v>107</v>
      </c>
      <c r="B1403" t="s">
        <v>731</v>
      </c>
      <c r="C1403" t="s">
        <v>29</v>
      </c>
      <c r="D1403" t="s">
        <v>30</v>
      </c>
      <c r="E1403" t="s">
        <v>326</v>
      </c>
      <c r="F1403" t="s">
        <v>10708</v>
      </c>
      <c r="G1403" t="s">
        <v>96</v>
      </c>
      <c r="H1403" s="1">
        <v>45517</v>
      </c>
      <c r="I1403">
        <v>1200</v>
      </c>
      <c r="J1403" t="s">
        <v>10709</v>
      </c>
      <c r="K1403" t="s">
        <v>1749</v>
      </c>
      <c r="L1403" t="s">
        <v>10710</v>
      </c>
      <c r="M1403" t="s">
        <v>10711</v>
      </c>
      <c r="N1403" t="s">
        <v>72</v>
      </c>
      <c r="O1403">
        <v>9</v>
      </c>
      <c r="P1403" t="s">
        <v>73</v>
      </c>
      <c r="Q1403" t="s">
        <v>101</v>
      </c>
      <c r="R1403" t="s">
        <v>10712</v>
      </c>
      <c r="S1403" s="1">
        <v>45495</v>
      </c>
      <c r="T1403" t="s">
        <v>103</v>
      </c>
      <c r="U1403" t="s">
        <v>10713</v>
      </c>
      <c r="V1403" t="s">
        <v>10714</v>
      </c>
      <c r="W1403" t="s">
        <v>7586</v>
      </c>
      <c r="X1403">
        <v>2040</v>
      </c>
      <c r="Y1403">
        <v>8</v>
      </c>
      <c r="Z1403">
        <v>6528</v>
      </c>
      <c r="AA1403" t="s">
        <v>10711</v>
      </c>
      <c r="AB1403" t="s">
        <v>10711</v>
      </c>
      <c r="AC1403">
        <v>10</v>
      </c>
      <c r="AE1403" t="s">
        <v>37</v>
      </c>
      <c r="AF1403" t="s">
        <v>37</v>
      </c>
      <c r="AG1403" t="s">
        <v>10711</v>
      </c>
    </row>
    <row r="1404" spans="1:33" x14ac:dyDescent="0.3">
      <c r="A1404" t="s">
        <v>336</v>
      </c>
      <c r="B1404" t="s">
        <v>500</v>
      </c>
      <c r="C1404" t="s">
        <v>80</v>
      </c>
      <c r="D1404" t="s">
        <v>65</v>
      </c>
      <c r="E1404" t="s">
        <v>511</v>
      </c>
      <c r="F1404" t="s">
        <v>10715</v>
      </c>
      <c r="G1404" t="s">
        <v>96</v>
      </c>
      <c r="H1404" s="1">
        <v>45387</v>
      </c>
      <c r="I1404">
        <v>950</v>
      </c>
      <c r="J1404" t="s">
        <v>10716</v>
      </c>
      <c r="K1404" t="s">
        <v>923</v>
      </c>
      <c r="L1404" t="s">
        <v>10717</v>
      </c>
      <c r="M1404" t="s">
        <v>10718</v>
      </c>
      <c r="N1404" t="s">
        <v>57</v>
      </c>
      <c r="O1404">
        <v>6</v>
      </c>
      <c r="P1404" t="s">
        <v>40</v>
      </c>
      <c r="Q1404" t="s">
        <v>74</v>
      </c>
      <c r="R1404" t="s">
        <v>10719</v>
      </c>
      <c r="S1404" s="1">
        <v>45625</v>
      </c>
      <c r="T1404" t="s">
        <v>165</v>
      </c>
      <c r="U1404" t="s">
        <v>10720</v>
      </c>
      <c r="V1404" t="s">
        <v>10721</v>
      </c>
      <c r="W1404" t="s">
        <v>7456</v>
      </c>
      <c r="X1404">
        <v>1707</v>
      </c>
      <c r="Y1404">
        <v>8</v>
      </c>
      <c r="Z1404">
        <v>5462.4000000000015</v>
      </c>
      <c r="AA1404" t="s">
        <v>10718</v>
      </c>
      <c r="AB1404" t="s">
        <v>10718</v>
      </c>
      <c r="AC1404">
        <v>10</v>
      </c>
      <c r="AD1404" t="s">
        <v>87</v>
      </c>
      <c r="AF1404" t="s">
        <v>87</v>
      </c>
      <c r="AG1404" t="s">
        <v>10718</v>
      </c>
    </row>
    <row r="1405" spans="1:33" x14ac:dyDescent="0.3">
      <c r="A1405" t="s">
        <v>181</v>
      </c>
      <c r="B1405" t="s">
        <v>48</v>
      </c>
      <c r="C1405" t="s">
        <v>49</v>
      </c>
      <c r="D1405" t="s">
        <v>50</v>
      </c>
      <c r="E1405" t="s">
        <v>1949</v>
      </c>
      <c r="F1405" t="s">
        <v>10722</v>
      </c>
      <c r="G1405" t="s">
        <v>96</v>
      </c>
      <c r="H1405" s="1">
        <v>45149</v>
      </c>
      <c r="I1405">
        <v>1300</v>
      </c>
      <c r="J1405" t="s">
        <v>10723</v>
      </c>
      <c r="K1405" t="s">
        <v>1862</v>
      </c>
      <c r="L1405" t="s">
        <v>10724</v>
      </c>
      <c r="M1405" t="s">
        <v>10725</v>
      </c>
      <c r="N1405" t="s">
        <v>39</v>
      </c>
      <c r="O1405">
        <v>11</v>
      </c>
      <c r="P1405" t="s">
        <v>73</v>
      </c>
      <c r="Q1405" t="s">
        <v>41</v>
      </c>
      <c r="R1405" t="s">
        <v>10726</v>
      </c>
      <c r="S1405" s="1">
        <v>45392</v>
      </c>
      <c r="T1405" t="s">
        <v>60</v>
      </c>
      <c r="U1405" t="s">
        <v>10727</v>
      </c>
      <c r="V1405" t="s">
        <v>10728</v>
      </c>
      <c r="W1405" t="s">
        <v>1066</v>
      </c>
      <c r="X1405">
        <v>563</v>
      </c>
      <c r="Y1405">
        <v>6</v>
      </c>
      <c r="Z1405">
        <v>1351.2</v>
      </c>
      <c r="AA1405" t="s">
        <v>10725</v>
      </c>
      <c r="AB1405" t="s">
        <v>10725</v>
      </c>
      <c r="AC1405">
        <v>10</v>
      </c>
      <c r="AE1405" t="s">
        <v>37</v>
      </c>
      <c r="AF1405" t="s">
        <v>37</v>
      </c>
      <c r="AG1405" t="s">
        <v>10725</v>
      </c>
    </row>
    <row r="1406" spans="1:33" x14ac:dyDescent="0.3">
      <c r="A1406" t="s">
        <v>93</v>
      </c>
      <c r="B1406" t="s">
        <v>240</v>
      </c>
      <c r="C1406" t="s">
        <v>29</v>
      </c>
      <c r="D1406" t="s">
        <v>206</v>
      </c>
      <c r="E1406" t="s">
        <v>2153</v>
      </c>
      <c r="F1406" t="s">
        <v>10729</v>
      </c>
      <c r="G1406" t="s">
        <v>33</v>
      </c>
      <c r="H1406" s="1">
        <v>44413</v>
      </c>
      <c r="I1406">
        <v>1000</v>
      </c>
      <c r="J1406" t="s">
        <v>10730</v>
      </c>
      <c r="K1406" t="s">
        <v>1359</v>
      </c>
      <c r="L1406" t="s">
        <v>10731</v>
      </c>
      <c r="M1406" t="s">
        <v>10732</v>
      </c>
      <c r="N1406" t="s">
        <v>39</v>
      </c>
      <c r="O1406">
        <v>11</v>
      </c>
      <c r="P1406" t="s">
        <v>40</v>
      </c>
      <c r="Q1406" t="s">
        <v>41</v>
      </c>
      <c r="R1406" t="s">
        <v>10733</v>
      </c>
      <c r="S1406" s="1">
        <v>45390</v>
      </c>
      <c r="T1406" t="s">
        <v>60</v>
      </c>
      <c r="U1406" t="s">
        <v>10734</v>
      </c>
      <c r="V1406" t="s">
        <v>10735</v>
      </c>
      <c r="W1406" t="s">
        <v>4764</v>
      </c>
      <c r="X1406">
        <v>1415</v>
      </c>
      <c r="Y1406">
        <v>8</v>
      </c>
      <c r="Z1406">
        <v>4528</v>
      </c>
      <c r="AA1406" t="s">
        <v>10732</v>
      </c>
      <c r="AB1406" t="s">
        <v>10732</v>
      </c>
      <c r="AC1406">
        <v>10</v>
      </c>
      <c r="AE1406" t="s">
        <v>37</v>
      </c>
      <c r="AF1406" t="s">
        <v>37</v>
      </c>
      <c r="AG1406" t="s">
        <v>10732</v>
      </c>
    </row>
    <row r="1407" spans="1:33" x14ac:dyDescent="0.3">
      <c r="A1407" t="s">
        <v>47</v>
      </c>
      <c r="B1407" t="s">
        <v>650</v>
      </c>
      <c r="C1407" t="s">
        <v>29</v>
      </c>
      <c r="D1407" t="s">
        <v>219</v>
      </c>
      <c r="E1407" t="s">
        <v>1543</v>
      </c>
      <c r="F1407" t="s">
        <v>10736</v>
      </c>
      <c r="G1407" t="s">
        <v>96</v>
      </c>
      <c r="H1407" s="1">
        <v>45193</v>
      </c>
      <c r="I1407">
        <v>1000</v>
      </c>
      <c r="J1407" t="s">
        <v>10737</v>
      </c>
      <c r="K1407" t="s">
        <v>2286</v>
      </c>
      <c r="L1407" t="s">
        <v>10738</v>
      </c>
      <c r="M1407" t="s">
        <v>10739</v>
      </c>
      <c r="N1407" t="s">
        <v>39</v>
      </c>
      <c r="O1407">
        <v>19</v>
      </c>
      <c r="P1407" t="s">
        <v>40</v>
      </c>
      <c r="Q1407" t="s">
        <v>101</v>
      </c>
      <c r="R1407" t="s">
        <v>10740</v>
      </c>
      <c r="S1407" s="1">
        <v>45509</v>
      </c>
      <c r="T1407" t="s">
        <v>201</v>
      </c>
      <c r="U1407" t="s">
        <v>10741</v>
      </c>
      <c r="V1407" t="s">
        <v>10742</v>
      </c>
      <c r="W1407" t="s">
        <v>4675</v>
      </c>
      <c r="X1407">
        <v>1333</v>
      </c>
      <c r="Y1407">
        <v>1</v>
      </c>
      <c r="Z1407">
        <v>533.20000000000005</v>
      </c>
      <c r="AA1407" t="s">
        <v>10739</v>
      </c>
      <c r="AB1407" t="s">
        <v>10739</v>
      </c>
      <c r="AC1407">
        <v>11</v>
      </c>
      <c r="AE1407" t="s">
        <v>37</v>
      </c>
      <c r="AF1407" t="s">
        <v>37</v>
      </c>
      <c r="AG1407" t="s">
        <v>10739</v>
      </c>
    </row>
    <row r="1408" spans="1:33" x14ac:dyDescent="0.3">
      <c r="A1408" t="s">
        <v>93</v>
      </c>
      <c r="B1408" t="s">
        <v>48</v>
      </c>
      <c r="C1408" t="s">
        <v>80</v>
      </c>
      <c r="D1408" t="s">
        <v>241</v>
      </c>
      <c r="E1408" t="s">
        <v>832</v>
      </c>
      <c r="F1408" t="s">
        <v>5200</v>
      </c>
      <c r="G1408" t="s">
        <v>96</v>
      </c>
      <c r="H1408" s="1">
        <v>44993</v>
      </c>
      <c r="I1408">
        <v>1200</v>
      </c>
      <c r="J1408" t="s">
        <v>10743</v>
      </c>
      <c r="K1408" t="s">
        <v>350</v>
      </c>
      <c r="L1408" t="s">
        <v>10744</v>
      </c>
      <c r="M1408" t="s">
        <v>10745</v>
      </c>
      <c r="N1408" t="s">
        <v>72</v>
      </c>
      <c r="O1408">
        <v>6</v>
      </c>
      <c r="P1408" t="s">
        <v>73</v>
      </c>
      <c r="Q1408" t="s">
        <v>101</v>
      </c>
      <c r="R1408" t="s">
        <v>10746</v>
      </c>
      <c r="S1408" s="1">
        <v>45442</v>
      </c>
      <c r="T1408" t="s">
        <v>129</v>
      </c>
      <c r="U1408" t="s">
        <v>10747</v>
      </c>
      <c r="V1408" t="s">
        <v>9455</v>
      </c>
      <c r="W1408" t="s">
        <v>10748</v>
      </c>
      <c r="X1408">
        <v>2479</v>
      </c>
      <c r="Y1408">
        <v>5</v>
      </c>
      <c r="Z1408">
        <v>4958</v>
      </c>
      <c r="AA1408" t="s">
        <v>10745</v>
      </c>
      <c r="AB1408" t="s">
        <v>10745</v>
      </c>
      <c r="AC1408">
        <v>10</v>
      </c>
      <c r="AD1408" t="s">
        <v>87</v>
      </c>
      <c r="AF1408" t="s">
        <v>87</v>
      </c>
      <c r="AG1408" t="s">
        <v>10745</v>
      </c>
    </row>
    <row r="1409" spans="1:33" x14ac:dyDescent="0.3">
      <c r="A1409" t="s">
        <v>93</v>
      </c>
      <c r="B1409" t="s">
        <v>64</v>
      </c>
      <c r="C1409" t="s">
        <v>49</v>
      </c>
      <c r="D1409" t="s">
        <v>241</v>
      </c>
      <c r="E1409" t="s">
        <v>3309</v>
      </c>
      <c r="F1409" t="s">
        <v>10749</v>
      </c>
      <c r="G1409" t="s">
        <v>96</v>
      </c>
      <c r="H1409" s="1">
        <v>44371</v>
      </c>
      <c r="I1409">
        <v>1200</v>
      </c>
      <c r="J1409" t="s">
        <v>10750</v>
      </c>
      <c r="K1409" t="s">
        <v>1319</v>
      </c>
      <c r="L1409" t="s">
        <v>10751</v>
      </c>
      <c r="M1409" t="s">
        <v>10752</v>
      </c>
      <c r="N1409" t="s">
        <v>39</v>
      </c>
      <c r="O1409">
        <v>19</v>
      </c>
      <c r="P1409" t="s">
        <v>40</v>
      </c>
      <c r="Q1409" t="s">
        <v>101</v>
      </c>
      <c r="R1409" t="s">
        <v>10753</v>
      </c>
      <c r="S1409" s="1">
        <v>45451</v>
      </c>
      <c r="T1409" t="s">
        <v>43</v>
      </c>
      <c r="U1409" t="s">
        <v>10754</v>
      </c>
      <c r="V1409" t="s">
        <v>10755</v>
      </c>
      <c r="W1409" t="s">
        <v>3341</v>
      </c>
      <c r="X1409">
        <v>1444</v>
      </c>
      <c r="Y1409">
        <v>2</v>
      </c>
      <c r="Z1409">
        <v>1155.2</v>
      </c>
      <c r="AA1409" t="s">
        <v>10752</v>
      </c>
      <c r="AB1409" t="s">
        <v>10752</v>
      </c>
      <c r="AC1409">
        <v>10</v>
      </c>
      <c r="AE1409" t="s">
        <v>37</v>
      </c>
      <c r="AF1409" t="s">
        <v>37</v>
      </c>
      <c r="AG1409" t="s">
        <v>10752</v>
      </c>
    </row>
    <row r="1410" spans="1:33" x14ac:dyDescent="0.3">
      <c r="A1410" t="s">
        <v>121</v>
      </c>
      <c r="B1410" t="s">
        <v>48</v>
      </c>
      <c r="C1410" t="s">
        <v>80</v>
      </c>
      <c r="D1410" t="s">
        <v>677</v>
      </c>
      <c r="E1410" t="s">
        <v>158</v>
      </c>
      <c r="F1410" t="s">
        <v>10756</v>
      </c>
      <c r="G1410" t="s">
        <v>96</v>
      </c>
      <c r="H1410" s="1">
        <v>45348</v>
      </c>
      <c r="I1410">
        <v>1400</v>
      </c>
      <c r="J1410" t="s">
        <v>10757</v>
      </c>
      <c r="K1410" t="s">
        <v>340</v>
      </c>
      <c r="L1410" t="s">
        <v>10758</v>
      </c>
      <c r="M1410" t="s">
        <v>10759</v>
      </c>
      <c r="N1410" t="s">
        <v>39</v>
      </c>
      <c r="O1410">
        <v>8</v>
      </c>
      <c r="P1410" t="s">
        <v>73</v>
      </c>
      <c r="Q1410" t="s">
        <v>41</v>
      </c>
      <c r="R1410" t="s">
        <v>10760</v>
      </c>
      <c r="S1410" s="1">
        <v>45450</v>
      </c>
      <c r="T1410" t="s">
        <v>43</v>
      </c>
      <c r="U1410" t="s">
        <v>10761</v>
      </c>
      <c r="V1410" t="s">
        <v>10762</v>
      </c>
      <c r="W1410" t="s">
        <v>9153</v>
      </c>
      <c r="X1410">
        <v>545</v>
      </c>
      <c r="Y1410">
        <v>3</v>
      </c>
      <c r="Z1410">
        <v>654</v>
      </c>
      <c r="AA1410" t="s">
        <v>10759</v>
      </c>
      <c r="AB1410" t="s">
        <v>10759</v>
      </c>
      <c r="AC1410">
        <v>10</v>
      </c>
      <c r="AE1410" t="s">
        <v>37</v>
      </c>
      <c r="AF1410" t="s">
        <v>37</v>
      </c>
      <c r="AG1410" t="s">
        <v>10759</v>
      </c>
    </row>
    <row r="1411" spans="1:33" x14ac:dyDescent="0.3">
      <c r="A1411" t="s">
        <v>107</v>
      </c>
      <c r="B1411" t="s">
        <v>920</v>
      </c>
      <c r="C1411" t="s">
        <v>29</v>
      </c>
      <c r="D1411" t="s">
        <v>146</v>
      </c>
      <c r="E1411" t="s">
        <v>804</v>
      </c>
      <c r="F1411" t="s">
        <v>10763</v>
      </c>
      <c r="G1411" t="s">
        <v>33</v>
      </c>
      <c r="H1411" s="1">
        <v>43926</v>
      </c>
      <c r="I1411">
        <v>1100</v>
      </c>
      <c r="J1411" t="s">
        <v>10764</v>
      </c>
      <c r="K1411" t="s">
        <v>276</v>
      </c>
      <c r="L1411" t="s">
        <v>10765</v>
      </c>
      <c r="M1411" t="s">
        <v>10766</v>
      </c>
      <c r="N1411" t="s">
        <v>57</v>
      </c>
      <c r="O1411">
        <v>4</v>
      </c>
      <c r="P1411" t="s">
        <v>40</v>
      </c>
      <c r="Q1411" t="s">
        <v>101</v>
      </c>
      <c r="R1411" t="s">
        <v>10767</v>
      </c>
      <c r="S1411" s="1">
        <v>45442</v>
      </c>
      <c r="T1411" t="s">
        <v>129</v>
      </c>
      <c r="U1411" t="s">
        <v>10768</v>
      </c>
      <c r="V1411" t="s">
        <v>10769</v>
      </c>
      <c r="W1411" t="s">
        <v>6243</v>
      </c>
      <c r="X1411">
        <v>2989</v>
      </c>
      <c r="Y1411">
        <v>3</v>
      </c>
      <c r="Z1411">
        <v>3586.8</v>
      </c>
      <c r="AA1411" t="s">
        <v>10766</v>
      </c>
      <c r="AB1411" t="s">
        <v>10766</v>
      </c>
      <c r="AC1411">
        <v>10</v>
      </c>
      <c r="AE1411" t="s">
        <v>37</v>
      </c>
      <c r="AF1411" t="s">
        <v>37</v>
      </c>
      <c r="AG1411" t="s">
        <v>10766</v>
      </c>
    </row>
    <row r="1412" spans="1:33" x14ac:dyDescent="0.3">
      <c r="A1412" t="s">
        <v>133</v>
      </c>
      <c r="B1412" t="s">
        <v>650</v>
      </c>
      <c r="C1412" t="s">
        <v>29</v>
      </c>
      <c r="D1412" t="s">
        <v>241</v>
      </c>
      <c r="E1412" t="s">
        <v>1534</v>
      </c>
      <c r="F1412" t="s">
        <v>10770</v>
      </c>
      <c r="G1412" t="s">
        <v>33</v>
      </c>
      <c r="H1412" s="1">
        <v>45343</v>
      </c>
      <c r="I1412">
        <v>1100</v>
      </c>
      <c r="J1412" t="s">
        <v>10771</v>
      </c>
      <c r="K1412" t="s">
        <v>1319</v>
      </c>
      <c r="L1412" t="s">
        <v>10772</v>
      </c>
      <c r="M1412" t="s">
        <v>10773</v>
      </c>
      <c r="N1412" t="s">
        <v>57</v>
      </c>
      <c r="O1412">
        <v>7</v>
      </c>
      <c r="P1412" t="s">
        <v>73</v>
      </c>
      <c r="Q1412" t="s">
        <v>101</v>
      </c>
      <c r="R1412" t="s">
        <v>10774</v>
      </c>
      <c r="S1412" s="1">
        <v>45443</v>
      </c>
      <c r="T1412" t="s">
        <v>129</v>
      </c>
      <c r="U1412" t="s">
        <v>10775</v>
      </c>
      <c r="V1412" t="s">
        <v>10776</v>
      </c>
      <c r="W1412" t="s">
        <v>10777</v>
      </c>
      <c r="X1412">
        <v>607</v>
      </c>
      <c r="Y1412">
        <v>5</v>
      </c>
      <c r="Z1412">
        <v>1214</v>
      </c>
      <c r="AA1412" t="s">
        <v>10773</v>
      </c>
      <c r="AB1412" t="s">
        <v>10773</v>
      </c>
      <c r="AC1412">
        <v>10</v>
      </c>
      <c r="AE1412" t="s">
        <v>37</v>
      </c>
      <c r="AF1412" t="s">
        <v>37</v>
      </c>
      <c r="AG1412" t="s">
        <v>10773</v>
      </c>
    </row>
    <row r="1413" spans="1:33" x14ac:dyDescent="0.3">
      <c r="A1413" t="s">
        <v>47</v>
      </c>
      <c r="B1413" t="s">
        <v>920</v>
      </c>
      <c r="C1413" t="s">
        <v>49</v>
      </c>
      <c r="D1413" t="s">
        <v>146</v>
      </c>
      <c r="E1413" t="s">
        <v>957</v>
      </c>
      <c r="F1413" t="s">
        <v>10778</v>
      </c>
      <c r="G1413" t="s">
        <v>96</v>
      </c>
      <c r="H1413" s="1">
        <v>45626</v>
      </c>
      <c r="I1413">
        <v>1000</v>
      </c>
      <c r="J1413" t="s">
        <v>10779</v>
      </c>
      <c r="K1413" t="s">
        <v>2083</v>
      </c>
      <c r="L1413" t="s">
        <v>10780</v>
      </c>
      <c r="M1413" t="s">
        <v>10781</v>
      </c>
      <c r="N1413" t="s">
        <v>57</v>
      </c>
      <c r="O1413">
        <v>13</v>
      </c>
      <c r="P1413" t="s">
        <v>40</v>
      </c>
      <c r="Q1413" t="s">
        <v>58</v>
      </c>
      <c r="R1413" t="s">
        <v>10782</v>
      </c>
      <c r="S1413" s="1">
        <v>45527</v>
      </c>
      <c r="T1413" t="s">
        <v>201</v>
      </c>
      <c r="U1413" t="s">
        <v>10783</v>
      </c>
      <c r="V1413" t="s">
        <v>10784</v>
      </c>
      <c r="W1413" t="s">
        <v>9967</v>
      </c>
      <c r="X1413">
        <v>2524</v>
      </c>
      <c r="Y1413">
        <v>2</v>
      </c>
      <c r="Z1413">
        <v>2019.2</v>
      </c>
      <c r="AA1413" t="s">
        <v>10781</v>
      </c>
      <c r="AB1413" t="s">
        <v>10781</v>
      </c>
      <c r="AC1413">
        <v>10</v>
      </c>
      <c r="AE1413" t="s">
        <v>37</v>
      </c>
      <c r="AF1413" t="s">
        <v>37</v>
      </c>
      <c r="AG1413" t="s">
        <v>10781</v>
      </c>
    </row>
    <row r="1414" spans="1:33" x14ac:dyDescent="0.3">
      <c r="A1414" t="s">
        <v>27</v>
      </c>
      <c r="B1414" t="s">
        <v>946</v>
      </c>
      <c r="C1414" t="s">
        <v>80</v>
      </c>
      <c r="D1414" t="s">
        <v>50</v>
      </c>
      <c r="E1414" t="s">
        <v>314</v>
      </c>
      <c r="F1414" t="s">
        <v>10785</v>
      </c>
      <c r="G1414" t="s">
        <v>96</v>
      </c>
      <c r="H1414" s="1">
        <v>43930</v>
      </c>
      <c r="I1414">
        <v>800</v>
      </c>
      <c r="J1414" t="s">
        <v>10786</v>
      </c>
      <c r="K1414" t="s">
        <v>753</v>
      </c>
      <c r="L1414" t="s">
        <v>10787</v>
      </c>
      <c r="M1414" t="s">
        <v>10788</v>
      </c>
      <c r="N1414" t="s">
        <v>72</v>
      </c>
      <c r="O1414">
        <v>5</v>
      </c>
      <c r="P1414" t="s">
        <v>73</v>
      </c>
      <c r="Q1414" t="s">
        <v>101</v>
      </c>
      <c r="R1414" t="s">
        <v>10789</v>
      </c>
      <c r="S1414" s="1">
        <v>45354</v>
      </c>
      <c r="T1414" t="s">
        <v>258</v>
      </c>
      <c r="U1414" t="s">
        <v>10790</v>
      </c>
      <c r="V1414" t="s">
        <v>10791</v>
      </c>
      <c r="W1414" t="s">
        <v>3983</v>
      </c>
      <c r="X1414">
        <v>1969</v>
      </c>
      <c r="Y1414">
        <v>7</v>
      </c>
      <c r="Z1414">
        <v>5513.2000000000007</v>
      </c>
      <c r="AA1414" t="s">
        <v>10788</v>
      </c>
      <c r="AB1414" t="s">
        <v>10788</v>
      </c>
      <c r="AC1414">
        <v>11</v>
      </c>
      <c r="AE1414" t="s">
        <v>37</v>
      </c>
      <c r="AF1414" t="s">
        <v>37</v>
      </c>
      <c r="AG1414" t="s">
        <v>10788</v>
      </c>
    </row>
    <row r="1415" spans="1:33" x14ac:dyDescent="0.3">
      <c r="A1415" t="s">
        <v>27</v>
      </c>
      <c r="B1415" t="s">
        <v>193</v>
      </c>
      <c r="C1415" t="s">
        <v>29</v>
      </c>
      <c r="D1415" t="s">
        <v>65</v>
      </c>
      <c r="E1415" t="s">
        <v>1415</v>
      </c>
      <c r="F1415" t="s">
        <v>10792</v>
      </c>
      <c r="G1415" t="s">
        <v>96</v>
      </c>
      <c r="H1415" s="1">
        <v>44201</v>
      </c>
      <c r="I1415">
        <v>1000</v>
      </c>
      <c r="J1415" t="s">
        <v>10793</v>
      </c>
      <c r="K1415" t="s">
        <v>233</v>
      </c>
      <c r="L1415" t="s">
        <v>10794</v>
      </c>
      <c r="M1415" t="s">
        <v>10795</v>
      </c>
      <c r="N1415" t="s">
        <v>72</v>
      </c>
      <c r="O1415">
        <v>11</v>
      </c>
      <c r="P1415" t="s">
        <v>73</v>
      </c>
      <c r="Q1415" t="s">
        <v>41</v>
      </c>
      <c r="R1415" t="s">
        <v>10796</v>
      </c>
      <c r="S1415" s="1">
        <v>45412</v>
      </c>
      <c r="T1415" t="s">
        <v>60</v>
      </c>
      <c r="U1415" t="s">
        <v>10797</v>
      </c>
      <c r="V1415" t="s">
        <v>10798</v>
      </c>
      <c r="W1415" t="s">
        <v>2570</v>
      </c>
      <c r="X1415">
        <v>1655</v>
      </c>
      <c r="Y1415">
        <v>4</v>
      </c>
      <c r="Z1415">
        <v>2648</v>
      </c>
      <c r="AA1415" t="s">
        <v>10795</v>
      </c>
      <c r="AB1415" t="s">
        <v>10795</v>
      </c>
      <c r="AC1415">
        <v>10</v>
      </c>
      <c r="AE1415" t="s">
        <v>37</v>
      </c>
      <c r="AF1415" t="s">
        <v>37</v>
      </c>
      <c r="AG1415" t="s">
        <v>10795</v>
      </c>
    </row>
    <row r="1416" spans="1:33" x14ac:dyDescent="0.3">
      <c r="A1416" t="s">
        <v>336</v>
      </c>
      <c r="B1416" t="s">
        <v>650</v>
      </c>
      <c r="C1416" t="s">
        <v>80</v>
      </c>
      <c r="D1416" t="s">
        <v>65</v>
      </c>
      <c r="E1416" t="s">
        <v>304</v>
      </c>
      <c r="F1416" t="s">
        <v>10799</v>
      </c>
      <c r="G1416" t="s">
        <v>96</v>
      </c>
      <c r="H1416" s="1">
        <v>44159</v>
      </c>
      <c r="I1416">
        <v>1400</v>
      </c>
      <c r="J1416" t="s">
        <v>10800</v>
      </c>
      <c r="K1416" t="s">
        <v>350</v>
      </c>
      <c r="L1416" t="s">
        <v>10801</v>
      </c>
      <c r="M1416" t="s">
        <v>10802</v>
      </c>
      <c r="N1416" t="s">
        <v>57</v>
      </c>
      <c r="O1416">
        <v>8</v>
      </c>
      <c r="P1416" t="s">
        <v>73</v>
      </c>
      <c r="Q1416" t="s">
        <v>58</v>
      </c>
      <c r="R1416" t="s">
        <v>10803</v>
      </c>
      <c r="S1416" s="1">
        <v>45399</v>
      </c>
      <c r="T1416" t="s">
        <v>60</v>
      </c>
      <c r="U1416" t="s">
        <v>10804</v>
      </c>
      <c r="V1416" t="s">
        <v>10805</v>
      </c>
      <c r="W1416" t="s">
        <v>4365</v>
      </c>
      <c r="X1416">
        <v>2602</v>
      </c>
      <c r="Y1416">
        <v>1</v>
      </c>
      <c r="Z1416">
        <v>1040.8</v>
      </c>
      <c r="AA1416" t="s">
        <v>10802</v>
      </c>
      <c r="AB1416" t="s">
        <v>10802</v>
      </c>
      <c r="AC1416">
        <v>10</v>
      </c>
      <c r="AE1416" t="s">
        <v>37</v>
      </c>
      <c r="AF1416" t="s">
        <v>37</v>
      </c>
      <c r="AG1416" t="s">
        <v>10802</v>
      </c>
    </row>
    <row r="1417" spans="1:33" x14ac:dyDescent="0.3">
      <c r="A1417" t="s">
        <v>107</v>
      </c>
      <c r="B1417" t="s">
        <v>920</v>
      </c>
      <c r="C1417" t="s">
        <v>29</v>
      </c>
      <c r="D1417" t="s">
        <v>65</v>
      </c>
      <c r="E1417" t="s">
        <v>2408</v>
      </c>
      <c r="F1417" t="s">
        <v>8502</v>
      </c>
      <c r="G1417" t="s">
        <v>33</v>
      </c>
      <c r="H1417" s="1">
        <v>44510</v>
      </c>
      <c r="I1417">
        <v>800</v>
      </c>
      <c r="J1417" t="s">
        <v>10806</v>
      </c>
      <c r="K1417" t="s">
        <v>414</v>
      </c>
      <c r="L1417" t="s">
        <v>10807</v>
      </c>
      <c r="M1417" t="s">
        <v>10808</v>
      </c>
      <c r="N1417" t="s">
        <v>39</v>
      </c>
      <c r="O1417">
        <v>8</v>
      </c>
      <c r="P1417" t="s">
        <v>40</v>
      </c>
      <c r="Q1417" t="s">
        <v>58</v>
      </c>
      <c r="R1417" t="s">
        <v>10809</v>
      </c>
      <c r="S1417" s="1">
        <v>45378</v>
      </c>
      <c r="T1417" t="s">
        <v>258</v>
      </c>
      <c r="U1417" t="s">
        <v>10810</v>
      </c>
      <c r="V1417" t="s">
        <v>10811</v>
      </c>
      <c r="W1417" t="s">
        <v>10656</v>
      </c>
      <c r="X1417">
        <v>972</v>
      </c>
      <c r="Y1417">
        <v>1</v>
      </c>
      <c r="Z1417">
        <v>388.8</v>
      </c>
      <c r="AA1417" t="s">
        <v>10808</v>
      </c>
      <c r="AB1417" t="s">
        <v>10808</v>
      </c>
      <c r="AC1417">
        <v>10</v>
      </c>
      <c r="AD1417" t="s">
        <v>87</v>
      </c>
      <c r="AF1417" t="s">
        <v>87</v>
      </c>
      <c r="AG1417" t="s">
        <v>10808</v>
      </c>
    </row>
    <row r="1418" spans="1:33" x14ac:dyDescent="0.3">
      <c r="A1418" t="s">
        <v>133</v>
      </c>
      <c r="B1418" t="s">
        <v>606</v>
      </c>
      <c r="C1418" t="s">
        <v>29</v>
      </c>
      <c r="D1418" t="s">
        <v>206</v>
      </c>
      <c r="E1418" t="s">
        <v>713</v>
      </c>
      <c r="F1418" t="s">
        <v>10812</v>
      </c>
      <c r="G1418" t="s">
        <v>33</v>
      </c>
      <c r="H1418" s="1">
        <v>44237</v>
      </c>
      <c r="I1418">
        <v>950</v>
      </c>
      <c r="J1418" t="s">
        <v>10813</v>
      </c>
      <c r="K1418" t="s">
        <v>653</v>
      </c>
      <c r="L1418" t="s">
        <v>10814</v>
      </c>
      <c r="M1418" t="s">
        <v>10815</v>
      </c>
      <c r="N1418" t="s">
        <v>39</v>
      </c>
      <c r="O1418">
        <v>18</v>
      </c>
      <c r="P1418" t="s">
        <v>40</v>
      </c>
      <c r="Q1418" t="s">
        <v>74</v>
      </c>
      <c r="R1418" t="s">
        <v>10816</v>
      </c>
      <c r="S1418" s="1">
        <v>45610</v>
      </c>
      <c r="T1418" t="s">
        <v>165</v>
      </c>
      <c r="U1418" t="s">
        <v>10817</v>
      </c>
      <c r="V1418" t="s">
        <v>10818</v>
      </c>
      <c r="W1418" t="s">
        <v>10819</v>
      </c>
      <c r="X1418">
        <v>1378</v>
      </c>
      <c r="Y1418">
        <v>5</v>
      </c>
      <c r="Z1418">
        <v>2756</v>
      </c>
      <c r="AA1418" t="s">
        <v>10815</v>
      </c>
      <c r="AB1418" t="s">
        <v>10815</v>
      </c>
      <c r="AC1418">
        <v>11</v>
      </c>
      <c r="AE1418" t="s">
        <v>37</v>
      </c>
      <c r="AF1418" t="s">
        <v>37</v>
      </c>
      <c r="AG1418" t="s">
        <v>10815</v>
      </c>
    </row>
    <row r="1419" spans="1:33" x14ac:dyDescent="0.3">
      <c r="A1419" t="s">
        <v>93</v>
      </c>
      <c r="B1419" t="s">
        <v>450</v>
      </c>
      <c r="C1419" t="s">
        <v>49</v>
      </c>
      <c r="D1419" t="s">
        <v>65</v>
      </c>
      <c r="E1419" t="s">
        <v>2215</v>
      </c>
      <c r="F1419" t="s">
        <v>10820</v>
      </c>
      <c r="G1419" t="s">
        <v>33</v>
      </c>
      <c r="H1419" s="1">
        <v>44191</v>
      </c>
      <c r="I1419">
        <v>1400</v>
      </c>
      <c r="J1419" t="s">
        <v>10821</v>
      </c>
      <c r="K1419" t="s">
        <v>1153</v>
      </c>
      <c r="L1419" t="s">
        <v>10822</v>
      </c>
      <c r="M1419" t="s">
        <v>10823</v>
      </c>
      <c r="N1419" t="s">
        <v>39</v>
      </c>
      <c r="O1419">
        <v>4</v>
      </c>
      <c r="P1419" t="s">
        <v>73</v>
      </c>
      <c r="Q1419" t="s">
        <v>74</v>
      </c>
      <c r="R1419" t="s">
        <v>10824</v>
      </c>
      <c r="S1419" s="1">
        <v>45319</v>
      </c>
      <c r="T1419" t="s">
        <v>141</v>
      </c>
      <c r="U1419" t="s">
        <v>10825</v>
      </c>
      <c r="V1419" t="s">
        <v>10826</v>
      </c>
      <c r="W1419" t="s">
        <v>6659</v>
      </c>
      <c r="X1419">
        <v>2659</v>
      </c>
      <c r="Y1419">
        <v>4</v>
      </c>
      <c r="Z1419">
        <v>4254.4000000000015</v>
      </c>
      <c r="AA1419" t="s">
        <v>10823</v>
      </c>
      <c r="AB1419" t="s">
        <v>10823</v>
      </c>
      <c r="AC1419">
        <v>10</v>
      </c>
      <c r="AE1419" t="s">
        <v>37</v>
      </c>
      <c r="AF1419" t="s">
        <v>37</v>
      </c>
      <c r="AG1419" t="s">
        <v>10823</v>
      </c>
    </row>
    <row r="1420" spans="1:33" x14ac:dyDescent="0.3">
      <c r="A1420" t="s">
        <v>133</v>
      </c>
      <c r="B1420" t="s">
        <v>380</v>
      </c>
      <c r="C1420" t="s">
        <v>49</v>
      </c>
      <c r="D1420" t="s">
        <v>109</v>
      </c>
      <c r="E1420" t="s">
        <v>841</v>
      </c>
      <c r="F1420" t="s">
        <v>10827</v>
      </c>
      <c r="G1420" t="s">
        <v>96</v>
      </c>
      <c r="H1420" s="1">
        <v>44654</v>
      </c>
      <c r="I1420">
        <v>950</v>
      </c>
      <c r="J1420" t="s">
        <v>10828</v>
      </c>
      <c r="K1420" t="s">
        <v>454</v>
      </c>
      <c r="L1420" t="s">
        <v>10829</v>
      </c>
      <c r="M1420" t="s">
        <v>10830</v>
      </c>
      <c r="N1420" t="s">
        <v>72</v>
      </c>
      <c r="O1420">
        <v>4</v>
      </c>
      <c r="P1420" t="s">
        <v>73</v>
      </c>
      <c r="Q1420" t="s">
        <v>101</v>
      </c>
      <c r="R1420" t="s">
        <v>10831</v>
      </c>
      <c r="S1420" s="1">
        <v>45311</v>
      </c>
      <c r="T1420" t="s">
        <v>141</v>
      </c>
      <c r="U1420" t="s">
        <v>10832</v>
      </c>
      <c r="V1420" t="s">
        <v>10833</v>
      </c>
      <c r="W1420" t="s">
        <v>2948</v>
      </c>
      <c r="X1420">
        <v>2348</v>
      </c>
      <c r="Y1420">
        <v>5</v>
      </c>
      <c r="Z1420">
        <v>4696</v>
      </c>
      <c r="AA1420" t="s">
        <v>10830</v>
      </c>
      <c r="AB1420" t="s">
        <v>10830</v>
      </c>
      <c r="AC1420">
        <v>10</v>
      </c>
      <c r="AE1420" t="s">
        <v>37</v>
      </c>
      <c r="AF1420" t="s">
        <v>37</v>
      </c>
      <c r="AG1420" t="s">
        <v>10830</v>
      </c>
    </row>
    <row r="1421" spans="1:33" x14ac:dyDescent="0.3">
      <c r="A1421" t="s">
        <v>121</v>
      </c>
      <c r="B1421" t="s">
        <v>1118</v>
      </c>
      <c r="C1421" t="s">
        <v>80</v>
      </c>
      <c r="D1421" t="s">
        <v>241</v>
      </c>
      <c r="E1421" t="s">
        <v>1474</v>
      </c>
      <c r="F1421" t="s">
        <v>10834</v>
      </c>
      <c r="G1421" t="s">
        <v>96</v>
      </c>
      <c r="H1421" s="1">
        <v>44863</v>
      </c>
      <c r="I1421">
        <v>1300</v>
      </c>
      <c r="J1421" t="s">
        <v>10835</v>
      </c>
      <c r="K1421" t="s">
        <v>454</v>
      </c>
      <c r="L1421" t="s">
        <v>10836</v>
      </c>
      <c r="M1421" t="s">
        <v>10837</v>
      </c>
      <c r="N1421" t="s">
        <v>72</v>
      </c>
      <c r="O1421">
        <v>10</v>
      </c>
      <c r="P1421" t="s">
        <v>40</v>
      </c>
      <c r="Q1421" t="s">
        <v>74</v>
      </c>
      <c r="R1421" t="s">
        <v>10838</v>
      </c>
      <c r="S1421" s="1">
        <v>45458</v>
      </c>
      <c r="T1421" t="s">
        <v>43</v>
      </c>
      <c r="U1421" t="s">
        <v>10839</v>
      </c>
      <c r="V1421" t="s">
        <v>10840</v>
      </c>
      <c r="W1421" t="s">
        <v>6847</v>
      </c>
      <c r="X1421">
        <v>1432</v>
      </c>
      <c r="Y1421">
        <v>7</v>
      </c>
      <c r="Z1421">
        <v>4009.6000000000004</v>
      </c>
      <c r="AA1421" t="s">
        <v>10837</v>
      </c>
      <c r="AB1421" t="s">
        <v>10837</v>
      </c>
      <c r="AC1421">
        <v>10</v>
      </c>
      <c r="AD1421" t="s">
        <v>87</v>
      </c>
      <c r="AF1421" t="s">
        <v>87</v>
      </c>
      <c r="AG1421" t="s">
        <v>10837</v>
      </c>
    </row>
    <row r="1422" spans="1:33" x14ac:dyDescent="0.3">
      <c r="A1422" t="s">
        <v>181</v>
      </c>
      <c r="B1422" t="s">
        <v>169</v>
      </c>
      <c r="C1422" t="s">
        <v>49</v>
      </c>
      <c r="D1422" t="s">
        <v>65</v>
      </c>
      <c r="E1422" t="s">
        <v>391</v>
      </c>
      <c r="F1422" t="s">
        <v>10841</v>
      </c>
      <c r="G1422" t="s">
        <v>96</v>
      </c>
      <c r="H1422" s="1">
        <v>44052</v>
      </c>
      <c r="I1422">
        <v>950</v>
      </c>
      <c r="J1422" t="s">
        <v>10842</v>
      </c>
      <c r="K1422" t="s">
        <v>54</v>
      </c>
      <c r="L1422" t="s">
        <v>10843</v>
      </c>
      <c r="M1422" t="s">
        <v>10844</v>
      </c>
      <c r="N1422" t="s">
        <v>57</v>
      </c>
      <c r="O1422">
        <v>6</v>
      </c>
      <c r="P1422" t="s">
        <v>73</v>
      </c>
      <c r="Q1422" t="s">
        <v>58</v>
      </c>
      <c r="R1422" t="s">
        <v>10845</v>
      </c>
      <c r="S1422" s="1">
        <v>45409</v>
      </c>
      <c r="T1422" t="s">
        <v>60</v>
      </c>
      <c r="U1422" t="s">
        <v>10846</v>
      </c>
      <c r="V1422" t="s">
        <v>10847</v>
      </c>
      <c r="W1422" t="s">
        <v>9752</v>
      </c>
      <c r="X1422">
        <v>2143</v>
      </c>
      <c r="Y1422">
        <v>3</v>
      </c>
      <c r="Z1422">
        <v>2571.6000000000004</v>
      </c>
      <c r="AA1422" t="s">
        <v>10844</v>
      </c>
      <c r="AB1422" t="s">
        <v>10844</v>
      </c>
      <c r="AC1422">
        <v>10</v>
      </c>
      <c r="AE1422" t="s">
        <v>37</v>
      </c>
      <c r="AF1422" t="s">
        <v>37</v>
      </c>
      <c r="AG1422" t="s">
        <v>10844</v>
      </c>
    </row>
    <row r="1423" spans="1:33" x14ac:dyDescent="0.3">
      <c r="A1423" t="s">
        <v>27</v>
      </c>
      <c r="B1423" t="s">
        <v>500</v>
      </c>
      <c r="C1423" t="s">
        <v>80</v>
      </c>
      <c r="D1423" t="s">
        <v>206</v>
      </c>
      <c r="E1423" t="s">
        <v>314</v>
      </c>
      <c r="F1423" t="s">
        <v>10848</v>
      </c>
      <c r="G1423" t="s">
        <v>96</v>
      </c>
      <c r="H1423" s="1">
        <v>44552</v>
      </c>
      <c r="I1423">
        <v>1100</v>
      </c>
      <c r="J1423" t="s">
        <v>10849</v>
      </c>
      <c r="K1423" t="s">
        <v>307</v>
      </c>
      <c r="L1423" t="s">
        <v>10850</v>
      </c>
      <c r="M1423" t="s">
        <v>10851</v>
      </c>
      <c r="N1423" t="s">
        <v>72</v>
      </c>
      <c r="O1423">
        <v>13</v>
      </c>
      <c r="P1423" t="s">
        <v>73</v>
      </c>
      <c r="Q1423" t="s">
        <v>101</v>
      </c>
      <c r="R1423" t="s">
        <v>10852</v>
      </c>
      <c r="S1423" s="1">
        <v>45548</v>
      </c>
      <c r="T1423" t="s">
        <v>214</v>
      </c>
      <c r="U1423" t="s">
        <v>10853</v>
      </c>
      <c r="V1423" t="s">
        <v>10854</v>
      </c>
      <c r="W1423" t="s">
        <v>6519</v>
      </c>
      <c r="X1423">
        <v>2364</v>
      </c>
      <c r="Y1423">
        <v>5</v>
      </c>
      <c r="Z1423">
        <v>4728</v>
      </c>
      <c r="AA1423" t="s">
        <v>10851</v>
      </c>
      <c r="AB1423" t="s">
        <v>10851</v>
      </c>
      <c r="AC1423">
        <v>10</v>
      </c>
      <c r="AD1423" t="s">
        <v>87</v>
      </c>
      <c r="AF1423" t="s">
        <v>87</v>
      </c>
      <c r="AG1423" t="s">
        <v>10851</v>
      </c>
    </row>
    <row r="1424" spans="1:33" x14ac:dyDescent="0.3">
      <c r="A1424" t="s">
        <v>181</v>
      </c>
      <c r="B1424" t="s">
        <v>558</v>
      </c>
      <c r="C1424" t="s">
        <v>49</v>
      </c>
      <c r="D1424" t="s">
        <v>219</v>
      </c>
      <c r="E1424" t="s">
        <v>337</v>
      </c>
      <c r="F1424" t="s">
        <v>10855</v>
      </c>
      <c r="G1424" t="s">
        <v>33</v>
      </c>
      <c r="H1424" s="1">
        <v>45385</v>
      </c>
      <c r="I1424">
        <v>800</v>
      </c>
      <c r="J1424" t="s">
        <v>10856</v>
      </c>
      <c r="K1424" t="s">
        <v>825</v>
      </c>
      <c r="L1424" t="s">
        <v>10857</v>
      </c>
      <c r="M1424" t="s">
        <v>10858</v>
      </c>
      <c r="N1424" t="s">
        <v>39</v>
      </c>
      <c r="O1424">
        <v>19</v>
      </c>
      <c r="P1424" t="s">
        <v>73</v>
      </c>
      <c r="Q1424" t="s">
        <v>101</v>
      </c>
      <c r="R1424" t="s">
        <v>10859</v>
      </c>
      <c r="S1424" s="1">
        <v>45448</v>
      </c>
      <c r="T1424" t="s">
        <v>43</v>
      </c>
      <c r="U1424" t="s">
        <v>10860</v>
      </c>
      <c r="V1424" t="s">
        <v>10861</v>
      </c>
      <c r="W1424" t="s">
        <v>5722</v>
      </c>
      <c r="X1424">
        <v>2924</v>
      </c>
      <c r="Y1424">
        <v>1</v>
      </c>
      <c r="Z1424">
        <v>1169.6000000000001</v>
      </c>
      <c r="AA1424" t="s">
        <v>10858</v>
      </c>
      <c r="AB1424" t="s">
        <v>10858</v>
      </c>
      <c r="AC1424">
        <v>11</v>
      </c>
      <c r="AE1424" t="s">
        <v>37</v>
      </c>
      <c r="AF1424" t="s">
        <v>37</v>
      </c>
      <c r="AG1424" t="s">
        <v>10858</v>
      </c>
    </row>
    <row r="1425" spans="1:33" x14ac:dyDescent="0.3">
      <c r="A1425" t="s">
        <v>336</v>
      </c>
      <c r="B1425" t="s">
        <v>325</v>
      </c>
      <c r="C1425" t="s">
        <v>29</v>
      </c>
      <c r="D1425" t="s">
        <v>219</v>
      </c>
      <c r="E1425" t="s">
        <v>596</v>
      </c>
      <c r="F1425" t="s">
        <v>10862</v>
      </c>
      <c r="G1425" t="s">
        <v>96</v>
      </c>
      <c r="H1425" s="1">
        <v>44571</v>
      </c>
      <c r="I1425">
        <v>950</v>
      </c>
      <c r="J1425" t="s">
        <v>10863</v>
      </c>
      <c r="K1425" t="s">
        <v>1052</v>
      </c>
      <c r="L1425" t="s">
        <v>10864</v>
      </c>
      <c r="M1425" t="s">
        <v>10865</v>
      </c>
      <c r="N1425" t="s">
        <v>72</v>
      </c>
      <c r="O1425">
        <v>10</v>
      </c>
      <c r="P1425" t="s">
        <v>40</v>
      </c>
      <c r="Q1425" t="s">
        <v>74</v>
      </c>
      <c r="R1425" t="s">
        <v>10866</v>
      </c>
      <c r="S1425" s="1">
        <v>45422</v>
      </c>
      <c r="T1425" t="s">
        <v>129</v>
      </c>
      <c r="U1425" t="s">
        <v>10867</v>
      </c>
      <c r="V1425" t="s">
        <v>10868</v>
      </c>
      <c r="W1425" t="s">
        <v>6199</v>
      </c>
      <c r="X1425">
        <v>2207</v>
      </c>
      <c r="Y1425">
        <v>1</v>
      </c>
      <c r="Z1425">
        <v>882.80000000000007</v>
      </c>
      <c r="AA1425" t="s">
        <v>10865</v>
      </c>
      <c r="AB1425" t="s">
        <v>10865</v>
      </c>
      <c r="AC1425">
        <v>10</v>
      </c>
      <c r="AD1425" t="s">
        <v>87</v>
      </c>
      <c r="AF1425" t="s">
        <v>87</v>
      </c>
      <c r="AG1425" t="s">
        <v>10865</v>
      </c>
    </row>
    <row r="1426" spans="1:33" x14ac:dyDescent="0.3">
      <c r="A1426" t="s">
        <v>47</v>
      </c>
      <c r="B1426" t="s">
        <v>229</v>
      </c>
      <c r="C1426" t="s">
        <v>29</v>
      </c>
      <c r="D1426" t="s">
        <v>30</v>
      </c>
      <c r="E1426" t="s">
        <v>540</v>
      </c>
      <c r="F1426" t="s">
        <v>10869</v>
      </c>
      <c r="G1426" t="s">
        <v>96</v>
      </c>
      <c r="H1426" s="1">
        <v>45340</v>
      </c>
      <c r="I1426">
        <v>1400</v>
      </c>
      <c r="J1426" t="s">
        <v>10870</v>
      </c>
      <c r="K1426" t="s">
        <v>2083</v>
      </c>
      <c r="L1426" t="s">
        <v>10871</v>
      </c>
      <c r="M1426" t="s">
        <v>10872</v>
      </c>
      <c r="N1426" t="s">
        <v>72</v>
      </c>
      <c r="O1426">
        <v>18</v>
      </c>
      <c r="P1426" t="s">
        <v>40</v>
      </c>
      <c r="Q1426" t="s">
        <v>41</v>
      </c>
      <c r="R1426" t="s">
        <v>10873</v>
      </c>
      <c r="S1426" s="1">
        <v>45319</v>
      </c>
      <c r="T1426" t="s">
        <v>141</v>
      </c>
      <c r="U1426" t="s">
        <v>10874</v>
      </c>
      <c r="V1426" t="s">
        <v>10875</v>
      </c>
      <c r="W1426" t="s">
        <v>10876</v>
      </c>
      <c r="X1426">
        <v>1679</v>
      </c>
      <c r="Y1426">
        <v>1</v>
      </c>
      <c r="Z1426">
        <v>671.6</v>
      </c>
      <c r="AA1426" t="s">
        <v>10872</v>
      </c>
      <c r="AB1426" t="s">
        <v>10872</v>
      </c>
      <c r="AC1426">
        <v>10</v>
      </c>
      <c r="AD1426" t="s">
        <v>87</v>
      </c>
      <c r="AF1426" t="s">
        <v>87</v>
      </c>
      <c r="AG1426" t="s">
        <v>10872</v>
      </c>
    </row>
    <row r="1427" spans="1:33" x14ac:dyDescent="0.3">
      <c r="A1427" t="s">
        <v>47</v>
      </c>
      <c r="B1427" t="s">
        <v>390</v>
      </c>
      <c r="C1427" t="s">
        <v>29</v>
      </c>
      <c r="D1427" t="s">
        <v>219</v>
      </c>
      <c r="E1427" t="s">
        <v>391</v>
      </c>
      <c r="F1427" t="s">
        <v>10877</v>
      </c>
      <c r="G1427" t="s">
        <v>33</v>
      </c>
      <c r="H1427" s="1">
        <v>44678</v>
      </c>
      <c r="I1427">
        <v>950</v>
      </c>
      <c r="J1427" t="s">
        <v>10878</v>
      </c>
      <c r="K1427" t="s">
        <v>161</v>
      </c>
      <c r="L1427" t="s">
        <v>10879</v>
      </c>
      <c r="M1427" t="s">
        <v>10880</v>
      </c>
      <c r="N1427" t="s">
        <v>116</v>
      </c>
      <c r="O1427">
        <v>6</v>
      </c>
      <c r="P1427" t="s">
        <v>40</v>
      </c>
      <c r="Q1427" t="s">
        <v>41</v>
      </c>
      <c r="R1427" t="s">
        <v>10881</v>
      </c>
      <c r="S1427" s="1">
        <v>45556</v>
      </c>
      <c r="T1427" t="s">
        <v>214</v>
      </c>
      <c r="U1427" t="s">
        <v>10882</v>
      </c>
      <c r="V1427" t="s">
        <v>10883</v>
      </c>
      <c r="W1427" t="s">
        <v>614</v>
      </c>
      <c r="X1427">
        <v>2339</v>
      </c>
      <c r="Y1427">
        <v>1</v>
      </c>
      <c r="Z1427">
        <v>935.6</v>
      </c>
      <c r="AA1427" t="s">
        <v>10880</v>
      </c>
      <c r="AB1427" t="s">
        <v>10880</v>
      </c>
      <c r="AC1427">
        <v>10</v>
      </c>
      <c r="AE1427" t="s">
        <v>37</v>
      </c>
      <c r="AF1427" t="s">
        <v>37</v>
      </c>
      <c r="AG1427" t="s">
        <v>10880</v>
      </c>
    </row>
    <row r="1428" spans="1:33" x14ac:dyDescent="0.3">
      <c r="A1428" t="s">
        <v>93</v>
      </c>
      <c r="B1428" t="s">
        <v>500</v>
      </c>
      <c r="C1428" t="s">
        <v>80</v>
      </c>
      <c r="D1428" t="s">
        <v>677</v>
      </c>
      <c r="E1428" t="s">
        <v>110</v>
      </c>
      <c r="F1428" t="s">
        <v>10884</v>
      </c>
      <c r="G1428" t="s">
        <v>33</v>
      </c>
      <c r="H1428" s="1">
        <v>44966</v>
      </c>
      <c r="I1428">
        <v>800</v>
      </c>
      <c r="J1428" t="s">
        <v>10885</v>
      </c>
      <c r="K1428" t="s">
        <v>835</v>
      </c>
      <c r="L1428" t="s">
        <v>10886</v>
      </c>
      <c r="M1428" t="s">
        <v>10887</v>
      </c>
      <c r="N1428" t="s">
        <v>39</v>
      </c>
      <c r="O1428">
        <v>13</v>
      </c>
      <c r="P1428" t="s">
        <v>40</v>
      </c>
      <c r="Q1428" t="s">
        <v>74</v>
      </c>
      <c r="R1428" t="s">
        <v>10888</v>
      </c>
      <c r="S1428" s="1">
        <v>45543</v>
      </c>
      <c r="T1428" t="s">
        <v>214</v>
      </c>
      <c r="U1428" t="s">
        <v>10889</v>
      </c>
      <c r="V1428" t="s">
        <v>10890</v>
      </c>
      <c r="W1428" t="s">
        <v>867</v>
      </c>
      <c r="X1428">
        <v>2392</v>
      </c>
      <c r="Y1428">
        <v>2</v>
      </c>
      <c r="Z1428">
        <v>1913.6000000000001</v>
      </c>
      <c r="AA1428" t="s">
        <v>10887</v>
      </c>
      <c r="AB1428" t="s">
        <v>10887</v>
      </c>
      <c r="AC1428">
        <v>10</v>
      </c>
      <c r="AD1428" t="s">
        <v>87</v>
      </c>
      <c r="AF1428" t="s">
        <v>87</v>
      </c>
      <c r="AG1428" t="s">
        <v>10887</v>
      </c>
    </row>
    <row r="1429" spans="1:33" x14ac:dyDescent="0.3">
      <c r="A1429" t="s">
        <v>93</v>
      </c>
      <c r="B1429" t="s">
        <v>293</v>
      </c>
      <c r="C1429" t="s">
        <v>80</v>
      </c>
      <c r="D1429" t="s">
        <v>30</v>
      </c>
      <c r="E1429" t="s">
        <v>868</v>
      </c>
      <c r="F1429" t="s">
        <v>10891</v>
      </c>
      <c r="G1429" t="s">
        <v>96</v>
      </c>
      <c r="H1429" s="1">
        <v>44106</v>
      </c>
      <c r="I1429">
        <v>1000</v>
      </c>
      <c r="J1429" t="s">
        <v>10892</v>
      </c>
      <c r="K1429" t="s">
        <v>1302</v>
      </c>
      <c r="L1429" t="s">
        <v>10893</v>
      </c>
      <c r="M1429" t="s">
        <v>10894</v>
      </c>
      <c r="N1429" t="s">
        <v>39</v>
      </c>
      <c r="O1429">
        <v>13</v>
      </c>
      <c r="P1429" t="s">
        <v>73</v>
      </c>
      <c r="Q1429" t="s">
        <v>74</v>
      </c>
      <c r="R1429" t="s">
        <v>10895</v>
      </c>
      <c r="S1429" s="1">
        <v>45305</v>
      </c>
      <c r="T1429" t="s">
        <v>141</v>
      </c>
      <c r="U1429" t="s">
        <v>10896</v>
      </c>
      <c r="V1429" t="s">
        <v>10897</v>
      </c>
      <c r="W1429" t="s">
        <v>1266</v>
      </c>
      <c r="X1429">
        <v>2010</v>
      </c>
      <c r="Y1429">
        <v>8</v>
      </c>
      <c r="Z1429">
        <v>6432</v>
      </c>
      <c r="AA1429" t="s">
        <v>10894</v>
      </c>
      <c r="AB1429" t="s">
        <v>10894</v>
      </c>
      <c r="AC1429">
        <v>10</v>
      </c>
      <c r="AE1429" t="s">
        <v>37</v>
      </c>
      <c r="AF1429" t="s">
        <v>37</v>
      </c>
      <c r="AG1429" t="s">
        <v>10894</v>
      </c>
    </row>
    <row r="1430" spans="1:33" x14ac:dyDescent="0.3">
      <c r="A1430" t="s">
        <v>336</v>
      </c>
      <c r="B1430" t="s">
        <v>946</v>
      </c>
      <c r="C1430" t="s">
        <v>49</v>
      </c>
      <c r="D1430" t="s">
        <v>219</v>
      </c>
      <c r="E1430" t="s">
        <v>82</v>
      </c>
      <c r="F1430" t="s">
        <v>10898</v>
      </c>
      <c r="G1430" t="s">
        <v>96</v>
      </c>
      <c r="H1430" s="1">
        <v>44827</v>
      </c>
      <c r="I1430">
        <v>1000</v>
      </c>
      <c r="J1430" t="s">
        <v>10899</v>
      </c>
      <c r="K1430" t="s">
        <v>1052</v>
      </c>
      <c r="L1430" t="s">
        <v>10900</v>
      </c>
      <c r="M1430" t="s">
        <v>10901</v>
      </c>
      <c r="N1430" t="s">
        <v>72</v>
      </c>
      <c r="O1430">
        <v>12</v>
      </c>
      <c r="P1430" t="s">
        <v>73</v>
      </c>
      <c r="Q1430" t="s">
        <v>74</v>
      </c>
      <c r="R1430" t="s">
        <v>10902</v>
      </c>
      <c r="S1430" s="1">
        <v>45305</v>
      </c>
      <c r="T1430" t="s">
        <v>141</v>
      </c>
      <c r="U1430" t="s">
        <v>10903</v>
      </c>
      <c r="V1430" t="s">
        <v>10904</v>
      </c>
      <c r="W1430" t="s">
        <v>1673</v>
      </c>
      <c r="X1430">
        <v>2470</v>
      </c>
      <c r="Y1430">
        <v>7</v>
      </c>
      <c r="Z1430">
        <v>6916</v>
      </c>
      <c r="AA1430" t="s">
        <v>10901</v>
      </c>
      <c r="AB1430" t="s">
        <v>10901</v>
      </c>
      <c r="AC1430">
        <v>10</v>
      </c>
      <c r="AE1430" t="s">
        <v>37</v>
      </c>
      <c r="AF1430" t="s">
        <v>37</v>
      </c>
      <c r="AG1430" t="s">
        <v>10901</v>
      </c>
    </row>
    <row r="1431" spans="1:33" x14ac:dyDescent="0.3">
      <c r="A1431" t="s">
        <v>107</v>
      </c>
      <c r="B1431" t="s">
        <v>946</v>
      </c>
      <c r="C1431" t="s">
        <v>49</v>
      </c>
      <c r="D1431" t="s">
        <v>241</v>
      </c>
      <c r="E1431" t="s">
        <v>894</v>
      </c>
      <c r="F1431" t="s">
        <v>10905</v>
      </c>
      <c r="G1431" t="s">
        <v>96</v>
      </c>
      <c r="H1431" s="1">
        <v>45272</v>
      </c>
      <c r="I1431">
        <v>950</v>
      </c>
      <c r="J1431" t="s">
        <v>10906</v>
      </c>
      <c r="K1431" t="s">
        <v>2295</v>
      </c>
      <c r="L1431" t="s">
        <v>10907</v>
      </c>
      <c r="M1431" t="s">
        <v>10908</v>
      </c>
      <c r="N1431" t="s">
        <v>57</v>
      </c>
      <c r="O1431">
        <v>17</v>
      </c>
      <c r="P1431" t="s">
        <v>73</v>
      </c>
      <c r="Q1431" t="s">
        <v>41</v>
      </c>
      <c r="R1431" t="s">
        <v>10909</v>
      </c>
      <c r="S1431" s="1">
        <v>45514</v>
      </c>
      <c r="T1431" t="s">
        <v>201</v>
      </c>
      <c r="U1431" t="s">
        <v>10910</v>
      </c>
      <c r="V1431" t="s">
        <v>10911</v>
      </c>
      <c r="W1431" t="s">
        <v>10912</v>
      </c>
      <c r="X1431">
        <v>1490</v>
      </c>
      <c r="Y1431">
        <v>7</v>
      </c>
      <c r="Z1431">
        <v>4172</v>
      </c>
      <c r="AA1431" t="s">
        <v>10908</v>
      </c>
      <c r="AB1431" t="s">
        <v>10908</v>
      </c>
      <c r="AC1431">
        <v>10</v>
      </c>
      <c r="AE1431" t="s">
        <v>37</v>
      </c>
      <c r="AF1431" t="s">
        <v>37</v>
      </c>
      <c r="AG1431" t="s">
        <v>10908</v>
      </c>
    </row>
    <row r="1432" spans="1:33" x14ac:dyDescent="0.3">
      <c r="A1432" t="s">
        <v>107</v>
      </c>
      <c r="B1432" t="s">
        <v>568</v>
      </c>
      <c r="C1432" t="s">
        <v>49</v>
      </c>
      <c r="D1432" t="s">
        <v>65</v>
      </c>
      <c r="E1432" t="s">
        <v>2585</v>
      </c>
      <c r="F1432" t="s">
        <v>10913</v>
      </c>
      <c r="G1432" t="s">
        <v>96</v>
      </c>
      <c r="H1432" s="1">
        <v>45622</v>
      </c>
      <c r="I1432">
        <v>800</v>
      </c>
      <c r="J1432" t="s">
        <v>2584</v>
      </c>
      <c r="K1432" t="s">
        <v>394</v>
      </c>
      <c r="L1432" t="s">
        <v>10914</v>
      </c>
      <c r="M1432" t="s">
        <v>10915</v>
      </c>
      <c r="N1432" t="s">
        <v>57</v>
      </c>
      <c r="O1432">
        <v>11</v>
      </c>
      <c r="P1432" t="s">
        <v>73</v>
      </c>
      <c r="Q1432" t="s">
        <v>74</v>
      </c>
      <c r="R1432" t="s">
        <v>10916</v>
      </c>
      <c r="S1432" s="1">
        <v>45370</v>
      </c>
      <c r="T1432" t="s">
        <v>258</v>
      </c>
      <c r="U1432" t="s">
        <v>10917</v>
      </c>
      <c r="V1432" t="s">
        <v>10918</v>
      </c>
      <c r="W1432" t="s">
        <v>876</v>
      </c>
      <c r="X1432">
        <v>2452</v>
      </c>
      <c r="Y1432">
        <v>2</v>
      </c>
      <c r="Z1432">
        <v>1961.6000000000001</v>
      </c>
      <c r="AA1432" t="s">
        <v>10915</v>
      </c>
      <c r="AB1432" t="s">
        <v>10915</v>
      </c>
      <c r="AC1432">
        <v>10</v>
      </c>
      <c r="AE1432" t="s">
        <v>37</v>
      </c>
      <c r="AF1432" t="s">
        <v>37</v>
      </c>
      <c r="AG1432" t="s">
        <v>10915</v>
      </c>
    </row>
    <row r="1433" spans="1:33" x14ac:dyDescent="0.3">
      <c r="A1433" t="s">
        <v>107</v>
      </c>
      <c r="B1433" t="s">
        <v>813</v>
      </c>
      <c r="C1433" t="s">
        <v>49</v>
      </c>
      <c r="D1433" t="s">
        <v>241</v>
      </c>
      <c r="E1433" t="s">
        <v>294</v>
      </c>
      <c r="F1433" t="s">
        <v>10919</v>
      </c>
      <c r="G1433" t="s">
        <v>96</v>
      </c>
      <c r="H1433" s="1">
        <v>44590</v>
      </c>
      <c r="I1433">
        <v>1300</v>
      </c>
      <c r="J1433" t="s">
        <v>10920</v>
      </c>
      <c r="K1433" t="s">
        <v>137</v>
      </c>
      <c r="L1433" t="s">
        <v>10921</v>
      </c>
      <c r="M1433" t="s">
        <v>10922</v>
      </c>
      <c r="N1433" t="s">
        <v>72</v>
      </c>
      <c r="O1433">
        <v>10</v>
      </c>
      <c r="P1433" t="s">
        <v>73</v>
      </c>
      <c r="Q1433" t="s">
        <v>41</v>
      </c>
      <c r="R1433" t="s">
        <v>10923</v>
      </c>
      <c r="S1433" s="1">
        <v>45467</v>
      </c>
      <c r="T1433" t="s">
        <v>43</v>
      </c>
      <c r="U1433" t="s">
        <v>10924</v>
      </c>
      <c r="V1433" t="s">
        <v>10925</v>
      </c>
      <c r="W1433" t="s">
        <v>4939</v>
      </c>
      <c r="X1433">
        <v>1751</v>
      </c>
      <c r="Y1433">
        <v>2</v>
      </c>
      <c r="Z1433">
        <v>1400.8000000000002</v>
      </c>
      <c r="AA1433" t="s">
        <v>10922</v>
      </c>
      <c r="AB1433" t="s">
        <v>10922</v>
      </c>
      <c r="AC1433">
        <v>11</v>
      </c>
      <c r="AE1433" t="s">
        <v>37</v>
      </c>
      <c r="AF1433" t="s">
        <v>37</v>
      </c>
      <c r="AG1433" t="s">
        <v>10922</v>
      </c>
    </row>
    <row r="1434" spans="1:33" x14ac:dyDescent="0.3">
      <c r="A1434" t="s">
        <v>107</v>
      </c>
      <c r="B1434" t="s">
        <v>79</v>
      </c>
      <c r="C1434" t="s">
        <v>80</v>
      </c>
      <c r="D1434" t="s">
        <v>241</v>
      </c>
      <c r="E1434" t="s">
        <v>740</v>
      </c>
      <c r="F1434" t="s">
        <v>10926</v>
      </c>
      <c r="G1434" t="s">
        <v>96</v>
      </c>
      <c r="H1434" s="1">
        <v>44541</v>
      </c>
      <c r="I1434">
        <v>1100</v>
      </c>
      <c r="J1434" t="s">
        <v>10927</v>
      </c>
      <c r="K1434" t="s">
        <v>835</v>
      </c>
      <c r="L1434" t="s">
        <v>10928</v>
      </c>
      <c r="M1434" t="s">
        <v>10929</v>
      </c>
      <c r="N1434" t="s">
        <v>72</v>
      </c>
      <c r="O1434">
        <v>5</v>
      </c>
      <c r="P1434" t="s">
        <v>40</v>
      </c>
      <c r="Q1434" t="s">
        <v>58</v>
      </c>
      <c r="R1434" t="s">
        <v>10930</v>
      </c>
      <c r="S1434" s="1">
        <v>45454</v>
      </c>
      <c r="T1434" t="s">
        <v>43</v>
      </c>
      <c r="U1434" t="s">
        <v>10931</v>
      </c>
      <c r="V1434" t="s">
        <v>10932</v>
      </c>
      <c r="W1434" t="s">
        <v>4579</v>
      </c>
      <c r="X1434">
        <v>2337</v>
      </c>
      <c r="Y1434">
        <v>6</v>
      </c>
      <c r="Z1434">
        <v>5608.8</v>
      </c>
      <c r="AA1434" t="s">
        <v>10929</v>
      </c>
      <c r="AB1434" t="s">
        <v>10929</v>
      </c>
      <c r="AC1434">
        <v>10</v>
      </c>
      <c r="AE1434" t="s">
        <v>37</v>
      </c>
      <c r="AF1434" t="s">
        <v>37</v>
      </c>
      <c r="AG1434" t="s">
        <v>10929</v>
      </c>
    </row>
    <row r="1435" spans="1:33" x14ac:dyDescent="0.3">
      <c r="A1435" t="s">
        <v>133</v>
      </c>
      <c r="B1435" t="s">
        <v>920</v>
      </c>
      <c r="C1435" t="s">
        <v>29</v>
      </c>
      <c r="D1435" t="s">
        <v>206</v>
      </c>
      <c r="E1435" t="s">
        <v>158</v>
      </c>
      <c r="F1435" t="s">
        <v>10933</v>
      </c>
      <c r="G1435" t="s">
        <v>96</v>
      </c>
      <c r="H1435" s="1">
        <v>43899</v>
      </c>
      <c r="I1435">
        <v>950</v>
      </c>
      <c r="J1435" t="s">
        <v>10934</v>
      </c>
      <c r="K1435" t="s">
        <v>1052</v>
      </c>
      <c r="L1435" t="s">
        <v>10935</v>
      </c>
      <c r="M1435" t="s">
        <v>10936</v>
      </c>
      <c r="N1435" t="s">
        <v>39</v>
      </c>
      <c r="O1435">
        <v>17</v>
      </c>
      <c r="P1435" t="s">
        <v>40</v>
      </c>
      <c r="Q1435" t="s">
        <v>41</v>
      </c>
      <c r="R1435" t="s">
        <v>10937</v>
      </c>
      <c r="S1435" s="1">
        <v>45466</v>
      </c>
      <c r="T1435" t="s">
        <v>43</v>
      </c>
      <c r="U1435" t="s">
        <v>10938</v>
      </c>
      <c r="V1435" t="s">
        <v>10939</v>
      </c>
      <c r="W1435" t="s">
        <v>6439</v>
      </c>
      <c r="X1435">
        <v>723</v>
      </c>
      <c r="Y1435">
        <v>5</v>
      </c>
      <c r="Z1435">
        <v>1446</v>
      </c>
      <c r="AA1435" t="s">
        <v>10936</v>
      </c>
      <c r="AB1435" t="s">
        <v>10936</v>
      </c>
      <c r="AC1435">
        <v>10</v>
      </c>
      <c r="AE1435" t="s">
        <v>37</v>
      </c>
      <c r="AF1435" t="s">
        <v>37</v>
      </c>
      <c r="AG1435" t="s">
        <v>10936</v>
      </c>
    </row>
    <row r="1436" spans="1:33" x14ac:dyDescent="0.3">
      <c r="A1436" t="s">
        <v>47</v>
      </c>
      <c r="B1436" t="s">
        <v>500</v>
      </c>
      <c r="C1436" t="s">
        <v>29</v>
      </c>
      <c r="D1436" t="s">
        <v>370</v>
      </c>
      <c r="E1436" t="s">
        <v>431</v>
      </c>
      <c r="F1436" t="s">
        <v>10940</v>
      </c>
      <c r="G1436" t="s">
        <v>96</v>
      </c>
      <c r="H1436" s="1">
        <v>44846</v>
      </c>
      <c r="I1436">
        <v>1400</v>
      </c>
      <c r="J1436" t="s">
        <v>7421</v>
      </c>
      <c r="K1436" t="s">
        <v>1359</v>
      </c>
      <c r="L1436" t="s">
        <v>10941</v>
      </c>
      <c r="M1436" t="s">
        <v>10942</v>
      </c>
      <c r="N1436" t="s">
        <v>72</v>
      </c>
      <c r="O1436">
        <v>10</v>
      </c>
      <c r="P1436" t="s">
        <v>40</v>
      </c>
      <c r="Q1436" t="s">
        <v>74</v>
      </c>
      <c r="R1436" t="s">
        <v>10943</v>
      </c>
      <c r="S1436" s="1">
        <v>45627</v>
      </c>
      <c r="T1436" t="s">
        <v>365</v>
      </c>
      <c r="U1436" t="s">
        <v>10944</v>
      </c>
      <c r="V1436" t="s">
        <v>10945</v>
      </c>
      <c r="W1436" t="s">
        <v>1723</v>
      </c>
      <c r="X1436">
        <v>2124</v>
      </c>
      <c r="Y1436">
        <v>3</v>
      </c>
      <c r="Z1436">
        <v>2548.8000000000002</v>
      </c>
      <c r="AA1436" t="s">
        <v>10942</v>
      </c>
      <c r="AB1436" t="s">
        <v>10942</v>
      </c>
      <c r="AC1436">
        <v>10</v>
      </c>
      <c r="AD1436" t="s">
        <v>87</v>
      </c>
      <c r="AF1436" t="s">
        <v>87</v>
      </c>
      <c r="AG1436" t="s">
        <v>10942</v>
      </c>
    </row>
    <row r="1437" spans="1:33" x14ac:dyDescent="0.3">
      <c r="A1437" t="s">
        <v>107</v>
      </c>
      <c r="B1437" t="s">
        <v>347</v>
      </c>
      <c r="C1437" t="s">
        <v>29</v>
      </c>
      <c r="D1437" t="s">
        <v>81</v>
      </c>
      <c r="E1437" t="s">
        <v>2408</v>
      </c>
      <c r="F1437" t="s">
        <v>10946</v>
      </c>
      <c r="G1437" t="s">
        <v>96</v>
      </c>
      <c r="H1437" s="1">
        <v>44880</v>
      </c>
      <c r="I1437">
        <v>1000</v>
      </c>
      <c r="J1437" t="s">
        <v>10947</v>
      </c>
      <c r="K1437" t="s">
        <v>853</v>
      </c>
      <c r="L1437" t="s">
        <v>10948</v>
      </c>
      <c r="M1437" t="s">
        <v>10949</v>
      </c>
      <c r="N1437" t="s">
        <v>57</v>
      </c>
      <c r="O1437">
        <v>12</v>
      </c>
      <c r="P1437" t="s">
        <v>73</v>
      </c>
      <c r="Q1437" t="s">
        <v>41</v>
      </c>
      <c r="R1437" t="s">
        <v>10950</v>
      </c>
      <c r="S1437" s="1">
        <v>45427</v>
      </c>
      <c r="T1437" t="s">
        <v>129</v>
      </c>
      <c r="U1437" t="s">
        <v>10951</v>
      </c>
      <c r="V1437" t="s">
        <v>10952</v>
      </c>
      <c r="W1437" t="s">
        <v>6955</v>
      </c>
      <c r="X1437">
        <v>2940</v>
      </c>
      <c r="Y1437">
        <v>5</v>
      </c>
      <c r="Z1437">
        <v>5880</v>
      </c>
      <c r="AA1437" t="s">
        <v>10949</v>
      </c>
      <c r="AB1437" t="s">
        <v>10949</v>
      </c>
      <c r="AC1437">
        <v>10</v>
      </c>
      <c r="AE1437" t="s">
        <v>37</v>
      </c>
      <c r="AF1437" t="s">
        <v>37</v>
      </c>
      <c r="AG1437" t="s">
        <v>10949</v>
      </c>
    </row>
    <row r="1438" spans="1:33" x14ac:dyDescent="0.3">
      <c r="A1438" t="s">
        <v>121</v>
      </c>
      <c r="B1438" t="s">
        <v>1118</v>
      </c>
      <c r="C1438" t="s">
        <v>29</v>
      </c>
      <c r="D1438" t="s">
        <v>81</v>
      </c>
      <c r="E1438" t="s">
        <v>850</v>
      </c>
      <c r="F1438" t="s">
        <v>10953</v>
      </c>
      <c r="G1438" t="s">
        <v>96</v>
      </c>
      <c r="H1438" s="1">
        <v>43862</v>
      </c>
      <c r="I1438">
        <v>1400</v>
      </c>
      <c r="J1438" t="s">
        <v>10954</v>
      </c>
      <c r="K1438" t="s">
        <v>897</v>
      </c>
      <c r="L1438" t="s">
        <v>10955</v>
      </c>
      <c r="M1438" t="s">
        <v>10956</v>
      </c>
      <c r="N1438" t="s">
        <v>72</v>
      </c>
      <c r="O1438">
        <v>12</v>
      </c>
      <c r="P1438" t="s">
        <v>40</v>
      </c>
      <c r="Q1438" t="s">
        <v>101</v>
      </c>
      <c r="R1438" t="s">
        <v>10957</v>
      </c>
      <c r="S1438" s="1">
        <v>45358</v>
      </c>
      <c r="T1438" t="s">
        <v>258</v>
      </c>
      <c r="U1438" t="s">
        <v>10958</v>
      </c>
      <c r="V1438" t="s">
        <v>10959</v>
      </c>
      <c r="W1438" t="s">
        <v>4085</v>
      </c>
      <c r="X1438">
        <v>802</v>
      </c>
      <c r="Y1438">
        <v>7</v>
      </c>
      <c r="Z1438">
        <v>2245.6</v>
      </c>
      <c r="AA1438" t="s">
        <v>10956</v>
      </c>
      <c r="AB1438" t="s">
        <v>10956</v>
      </c>
      <c r="AC1438">
        <v>10</v>
      </c>
      <c r="AE1438" t="s">
        <v>37</v>
      </c>
      <c r="AF1438" t="s">
        <v>37</v>
      </c>
      <c r="AG1438" t="s">
        <v>10956</v>
      </c>
    </row>
    <row r="1439" spans="1:33" x14ac:dyDescent="0.3">
      <c r="A1439" t="s">
        <v>336</v>
      </c>
      <c r="B1439" t="s">
        <v>803</v>
      </c>
      <c r="C1439" t="s">
        <v>80</v>
      </c>
      <c r="D1439" t="s">
        <v>65</v>
      </c>
      <c r="E1439" t="s">
        <v>94</v>
      </c>
      <c r="F1439" t="s">
        <v>10960</v>
      </c>
      <c r="G1439" t="s">
        <v>96</v>
      </c>
      <c r="H1439" s="1">
        <v>45340</v>
      </c>
      <c r="I1439">
        <v>800</v>
      </c>
      <c r="J1439" t="s">
        <v>10961</v>
      </c>
      <c r="K1439" t="s">
        <v>599</v>
      </c>
      <c r="L1439" t="s">
        <v>10962</v>
      </c>
      <c r="M1439" t="s">
        <v>10963</v>
      </c>
      <c r="N1439" t="s">
        <v>116</v>
      </c>
      <c r="O1439">
        <v>5</v>
      </c>
      <c r="P1439" t="s">
        <v>73</v>
      </c>
      <c r="Q1439" t="s">
        <v>101</v>
      </c>
      <c r="R1439" t="s">
        <v>10964</v>
      </c>
      <c r="S1439" s="1">
        <v>45600</v>
      </c>
      <c r="T1439" t="s">
        <v>165</v>
      </c>
      <c r="U1439" t="s">
        <v>10965</v>
      </c>
      <c r="V1439" t="s">
        <v>10966</v>
      </c>
      <c r="W1439" t="s">
        <v>631</v>
      </c>
      <c r="X1439">
        <v>2712</v>
      </c>
      <c r="Y1439">
        <v>8</v>
      </c>
      <c r="Z1439">
        <v>8678.4</v>
      </c>
      <c r="AA1439" t="s">
        <v>10963</v>
      </c>
      <c r="AB1439" t="s">
        <v>10963</v>
      </c>
      <c r="AC1439">
        <v>10</v>
      </c>
      <c r="AE1439" t="s">
        <v>37</v>
      </c>
      <c r="AF1439" t="s">
        <v>37</v>
      </c>
      <c r="AG1439" t="s">
        <v>10963</v>
      </c>
    </row>
    <row r="1440" spans="1:33" x14ac:dyDescent="0.3">
      <c r="A1440" t="s">
        <v>107</v>
      </c>
      <c r="B1440" t="s">
        <v>510</v>
      </c>
      <c r="C1440" t="s">
        <v>49</v>
      </c>
      <c r="D1440" t="s">
        <v>206</v>
      </c>
      <c r="E1440" t="s">
        <v>1177</v>
      </c>
      <c r="F1440" t="s">
        <v>10967</v>
      </c>
      <c r="G1440" t="s">
        <v>96</v>
      </c>
      <c r="H1440" s="1">
        <v>44316</v>
      </c>
      <c r="I1440">
        <v>800</v>
      </c>
      <c r="J1440" t="s">
        <v>10968</v>
      </c>
      <c r="K1440" t="s">
        <v>835</v>
      </c>
      <c r="L1440" t="s">
        <v>10969</v>
      </c>
      <c r="M1440" t="s">
        <v>10970</v>
      </c>
      <c r="N1440" t="s">
        <v>116</v>
      </c>
      <c r="O1440">
        <v>9</v>
      </c>
      <c r="P1440" t="s">
        <v>40</v>
      </c>
      <c r="Q1440" t="s">
        <v>74</v>
      </c>
      <c r="R1440" t="s">
        <v>10971</v>
      </c>
      <c r="S1440" s="1">
        <v>45617</v>
      </c>
      <c r="T1440" t="s">
        <v>165</v>
      </c>
      <c r="U1440" t="s">
        <v>10972</v>
      </c>
      <c r="V1440" t="s">
        <v>10973</v>
      </c>
      <c r="W1440" t="s">
        <v>7740</v>
      </c>
      <c r="X1440">
        <v>1074</v>
      </c>
      <c r="Y1440">
        <v>1</v>
      </c>
      <c r="Z1440">
        <v>429.6</v>
      </c>
      <c r="AA1440" t="s">
        <v>10970</v>
      </c>
      <c r="AB1440" t="s">
        <v>10970</v>
      </c>
      <c r="AC1440">
        <v>10</v>
      </c>
      <c r="AE1440" t="s">
        <v>37</v>
      </c>
      <c r="AF1440" t="s">
        <v>37</v>
      </c>
      <c r="AG1440" t="s">
        <v>10970</v>
      </c>
    </row>
    <row r="1441" spans="1:33" x14ac:dyDescent="0.3">
      <c r="A1441" t="s">
        <v>93</v>
      </c>
      <c r="B1441" t="s">
        <v>500</v>
      </c>
      <c r="C1441" t="s">
        <v>49</v>
      </c>
      <c r="D1441" t="s">
        <v>370</v>
      </c>
      <c r="E1441" t="s">
        <v>451</v>
      </c>
      <c r="F1441" t="s">
        <v>10974</v>
      </c>
      <c r="G1441" t="s">
        <v>33</v>
      </c>
      <c r="H1441" s="1">
        <v>44162</v>
      </c>
      <c r="I1441">
        <v>1400</v>
      </c>
      <c r="J1441" t="s">
        <v>10975</v>
      </c>
      <c r="K1441" t="s">
        <v>653</v>
      </c>
      <c r="L1441" t="s">
        <v>10976</v>
      </c>
      <c r="M1441" t="s">
        <v>10977</v>
      </c>
      <c r="N1441" t="s">
        <v>72</v>
      </c>
      <c r="O1441">
        <v>13</v>
      </c>
      <c r="P1441" t="s">
        <v>40</v>
      </c>
      <c r="Q1441" t="s">
        <v>101</v>
      </c>
      <c r="R1441" t="s">
        <v>10978</v>
      </c>
      <c r="S1441" s="1">
        <v>45604</v>
      </c>
      <c r="T1441" t="s">
        <v>165</v>
      </c>
      <c r="U1441" t="s">
        <v>10979</v>
      </c>
      <c r="V1441" t="s">
        <v>10980</v>
      </c>
      <c r="W1441" t="s">
        <v>812</v>
      </c>
      <c r="X1441">
        <v>1266</v>
      </c>
      <c r="Y1441">
        <v>7</v>
      </c>
      <c r="Z1441">
        <v>3544.8</v>
      </c>
      <c r="AA1441" t="s">
        <v>10977</v>
      </c>
      <c r="AB1441" t="s">
        <v>10977</v>
      </c>
      <c r="AC1441">
        <v>10</v>
      </c>
      <c r="AE1441" t="s">
        <v>37</v>
      </c>
      <c r="AF1441" t="s">
        <v>37</v>
      </c>
      <c r="AG1441" t="s">
        <v>10977</v>
      </c>
    </row>
    <row r="1442" spans="1:33" x14ac:dyDescent="0.3">
      <c r="A1442" t="s">
        <v>47</v>
      </c>
      <c r="B1442" t="s">
        <v>240</v>
      </c>
      <c r="C1442" t="s">
        <v>29</v>
      </c>
      <c r="D1442" t="s">
        <v>241</v>
      </c>
      <c r="E1442" t="s">
        <v>1693</v>
      </c>
      <c r="F1442" t="s">
        <v>10981</v>
      </c>
      <c r="G1442" t="s">
        <v>33</v>
      </c>
      <c r="H1442" s="1">
        <v>44668</v>
      </c>
      <c r="I1442">
        <v>1400</v>
      </c>
      <c r="J1442" t="s">
        <v>10982</v>
      </c>
      <c r="K1442" t="s">
        <v>361</v>
      </c>
      <c r="L1442" t="s">
        <v>10983</v>
      </c>
      <c r="M1442" t="s">
        <v>10984</v>
      </c>
      <c r="N1442" t="s">
        <v>72</v>
      </c>
      <c r="O1442">
        <v>12</v>
      </c>
      <c r="P1442" t="s">
        <v>73</v>
      </c>
      <c r="Q1442" t="s">
        <v>41</v>
      </c>
      <c r="R1442" t="s">
        <v>10985</v>
      </c>
      <c r="S1442" s="1">
        <v>45497</v>
      </c>
      <c r="T1442" t="s">
        <v>103</v>
      </c>
      <c r="U1442" t="s">
        <v>10986</v>
      </c>
      <c r="V1442" t="s">
        <v>10987</v>
      </c>
      <c r="W1442" t="s">
        <v>3409</v>
      </c>
      <c r="X1442">
        <v>2023</v>
      </c>
      <c r="Y1442">
        <v>2</v>
      </c>
      <c r="Z1442">
        <v>1618.4</v>
      </c>
      <c r="AA1442" t="s">
        <v>10984</v>
      </c>
      <c r="AB1442" t="s">
        <v>10984</v>
      </c>
      <c r="AC1442">
        <v>10</v>
      </c>
      <c r="AE1442" t="s">
        <v>37</v>
      </c>
      <c r="AF1442" t="s">
        <v>37</v>
      </c>
      <c r="AG1442" t="s">
        <v>10984</v>
      </c>
    </row>
    <row r="1443" spans="1:33" x14ac:dyDescent="0.3">
      <c r="A1443" t="s">
        <v>181</v>
      </c>
      <c r="B1443" t="s">
        <v>357</v>
      </c>
      <c r="C1443" t="s">
        <v>29</v>
      </c>
      <c r="D1443" t="s">
        <v>370</v>
      </c>
      <c r="E1443" t="s">
        <v>401</v>
      </c>
      <c r="F1443" t="s">
        <v>10988</v>
      </c>
      <c r="G1443" t="s">
        <v>33</v>
      </c>
      <c r="H1443" s="1">
        <v>44559</v>
      </c>
      <c r="I1443">
        <v>1300</v>
      </c>
      <c r="J1443" t="s">
        <v>10989</v>
      </c>
      <c r="K1443" t="s">
        <v>113</v>
      </c>
      <c r="L1443" t="s">
        <v>10990</v>
      </c>
      <c r="M1443" t="s">
        <v>10991</v>
      </c>
      <c r="N1443" t="s">
        <v>116</v>
      </c>
      <c r="O1443">
        <v>7</v>
      </c>
      <c r="P1443" t="s">
        <v>73</v>
      </c>
      <c r="Q1443" t="s">
        <v>41</v>
      </c>
      <c r="R1443" t="s">
        <v>10992</v>
      </c>
      <c r="S1443" s="1">
        <v>45600</v>
      </c>
      <c r="T1443" t="s">
        <v>165</v>
      </c>
      <c r="U1443" t="s">
        <v>10993</v>
      </c>
      <c r="V1443" t="s">
        <v>10994</v>
      </c>
      <c r="W1443" t="s">
        <v>7976</v>
      </c>
      <c r="X1443">
        <v>1595</v>
      </c>
      <c r="Y1443">
        <v>4</v>
      </c>
      <c r="Z1443">
        <v>2552</v>
      </c>
      <c r="AA1443" t="s">
        <v>10991</v>
      </c>
      <c r="AB1443" t="s">
        <v>10991</v>
      </c>
      <c r="AC1443">
        <v>10</v>
      </c>
      <c r="AD1443" t="s">
        <v>87</v>
      </c>
      <c r="AF1443" t="s">
        <v>87</v>
      </c>
      <c r="AG1443" t="s">
        <v>10991</v>
      </c>
    </row>
    <row r="1444" spans="1:33" x14ac:dyDescent="0.3">
      <c r="A1444" t="s">
        <v>107</v>
      </c>
      <c r="B1444" t="s">
        <v>606</v>
      </c>
      <c r="C1444" t="s">
        <v>29</v>
      </c>
      <c r="D1444" t="s">
        <v>50</v>
      </c>
      <c r="E1444" t="s">
        <v>283</v>
      </c>
      <c r="F1444" t="s">
        <v>10995</v>
      </c>
      <c r="G1444" t="s">
        <v>33</v>
      </c>
      <c r="H1444" s="1">
        <v>45244</v>
      </c>
      <c r="I1444">
        <v>1400</v>
      </c>
      <c r="J1444" t="s">
        <v>10996</v>
      </c>
      <c r="K1444" t="s">
        <v>680</v>
      </c>
      <c r="L1444" t="s">
        <v>10997</v>
      </c>
      <c r="M1444" t="s">
        <v>10998</v>
      </c>
      <c r="N1444" t="s">
        <v>39</v>
      </c>
      <c r="O1444">
        <v>6</v>
      </c>
      <c r="P1444" t="s">
        <v>73</v>
      </c>
      <c r="Q1444" t="s">
        <v>41</v>
      </c>
      <c r="R1444" t="s">
        <v>10999</v>
      </c>
      <c r="S1444" s="1">
        <v>45412</v>
      </c>
      <c r="T1444" t="s">
        <v>60</v>
      </c>
      <c r="U1444" t="s">
        <v>11000</v>
      </c>
      <c r="V1444" t="s">
        <v>11001</v>
      </c>
      <c r="W1444" t="s">
        <v>7740</v>
      </c>
      <c r="X1444">
        <v>1042</v>
      </c>
      <c r="Y1444">
        <v>7</v>
      </c>
      <c r="Z1444">
        <v>2917.6000000000004</v>
      </c>
      <c r="AA1444" t="s">
        <v>10998</v>
      </c>
      <c r="AB1444" t="s">
        <v>10998</v>
      </c>
      <c r="AC1444">
        <v>10</v>
      </c>
      <c r="AE1444" t="s">
        <v>37</v>
      </c>
      <c r="AF1444" t="s">
        <v>37</v>
      </c>
      <c r="AG1444" t="s">
        <v>10998</v>
      </c>
    </row>
    <row r="1445" spans="1:33" x14ac:dyDescent="0.3">
      <c r="A1445" t="s">
        <v>27</v>
      </c>
      <c r="B1445" t="s">
        <v>784</v>
      </c>
      <c r="C1445" t="s">
        <v>29</v>
      </c>
      <c r="D1445" t="s">
        <v>50</v>
      </c>
      <c r="E1445" t="s">
        <v>2215</v>
      </c>
      <c r="F1445" t="s">
        <v>11002</v>
      </c>
      <c r="G1445" t="s">
        <v>33</v>
      </c>
      <c r="H1445" s="1">
        <v>44236</v>
      </c>
      <c r="I1445">
        <v>1000</v>
      </c>
      <c r="J1445" t="s">
        <v>11003</v>
      </c>
      <c r="K1445" t="s">
        <v>98</v>
      </c>
      <c r="L1445" t="s">
        <v>11004</v>
      </c>
      <c r="M1445" t="s">
        <v>11005</v>
      </c>
      <c r="N1445" t="s">
        <v>57</v>
      </c>
      <c r="O1445">
        <v>19</v>
      </c>
      <c r="P1445" t="s">
        <v>40</v>
      </c>
      <c r="Q1445" t="s">
        <v>101</v>
      </c>
      <c r="R1445" t="s">
        <v>11006</v>
      </c>
      <c r="S1445" s="1">
        <v>45455</v>
      </c>
      <c r="T1445" t="s">
        <v>43</v>
      </c>
      <c r="U1445" t="s">
        <v>11007</v>
      </c>
      <c r="V1445" t="s">
        <v>5028</v>
      </c>
      <c r="W1445" t="s">
        <v>11008</v>
      </c>
      <c r="X1445">
        <v>2999</v>
      </c>
      <c r="Y1445">
        <v>8</v>
      </c>
      <c r="Z1445">
        <v>9596.8000000000011</v>
      </c>
      <c r="AA1445" t="s">
        <v>11005</v>
      </c>
      <c r="AB1445" t="s">
        <v>11005</v>
      </c>
      <c r="AC1445">
        <v>10</v>
      </c>
      <c r="AD1445" t="s">
        <v>87</v>
      </c>
      <c r="AF1445" t="s">
        <v>87</v>
      </c>
      <c r="AG1445" t="s">
        <v>11005</v>
      </c>
    </row>
    <row r="1446" spans="1:33" x14ac:dyDescent="0.3">
      <c r="A1446" t="s">
        <v>107</v>
      </c>
      <c r="B1446" t="s">
        <v>1118</v>
      </c>
      <c r="C1446" t="s">
        <v>49</v>
      </c>
      <c r="D1446" t="s">
        <v>370</v>
      </c>
      <c r="E1446" t="s">
        <v>740</v>
      </c>
      <c r="F1446" t="s">
        <v>11009</v>
      </c>
      <c r="G1446" t="s">
        <v>96</v>
      </c>
      <c r="H1446" s="1">
        <v>45543</v>
      </c>
      <c r="I1446">
        <v>800</v>
      </c>
      <c r="J1446" t="s">
        <v>11010</v>
      </c>
      <c r="K1446" t="s">
        <v>266</v>
      </c>
      <c r="L1446" t="s">
        <v>11011</v>
      </c>
      <c r="M1446" t="s">
        <v>11012</v>
      </c>
      <c r="N1446" t="s">
        <v>116</v>
      </c>
      <c r="O1446">
        <v>14</v>
      </c>
      <c r="P1446" t="s">
        <v>73</v>
      </c>
      <c r="Q1446" t="s">
        <v>41</v>
      </c>
      <c r="R1446" t="s">
        <v>11013</v>
      </c>
      <c r="S1446" s="1">
        <v>45457</v>
      </c>
      <c r="T1446" t="s">
        <v>43</v>
      </c>
      <c r="U1446" t="s">
        <v>11014</v>
      </c>
      <c r="V1446" t="s">
        <v>11015</v>
      </c>
      <c r="W1446" t="s">
        <v>5029</v>
      </c>
      <c r="X1446">
        <v>1881</v>
      </c>
      <c r="Y1446">
        <v>7</v>
      </c>
      <c r="Z1446">
        <v>5266.8</v>
      </c>
      <c r="AA1446" t="s">
        <v>11012</v>
      </c>
      <c r="AB1446" t="s">
        <v>11012</v>
      </c>
      <c r="AC1446">
        <v>10</v>
      </c>
      <c r="AE1446" t="s">
        <v>37</v>
      </c>
      <c r="AF1446" t="s">
        <v>37</v>
      </c>
      <c r="AG1446" t="s">
        <v>11012</v>
      </c>
    </row>
    <row r="1447" spans="1:33" x14ac:dyDescent="0.3">
      <c r="A1447" t="s">
        <v>121</v>
      </c>
      <c r="B1447" t="s">
        <v>79</v>
      </c>
      <c r="C1447" t="s">
        <v>29</v>
      </c>
      <c r="D1447" t="s">
        <v>241</v>
      </c>
      <c r="E1447" t="s">
        <v>82</v>
      </c>
      <c r="F1447" t="s">
        <v>11016</v>
      </c>
      <c r="G1447" t="s">
        <v>33</v>
      </c>
      <c r="H1447" s="1">
        <v>44315</v>
      </c>
      <c r="I1447">
        <v>1100</v>
      </c>
      <c r="J1447" t="s">
        <v>11017</v>
      </c>
      <c r="K1447" t="s">
        <v>1293</v>
      </c>
      <c r="L1447" t="s">
        <v>11018</v>
      </c>
      <c r="M1447" t="s">
        <v>11019</v>
      </c>
      <c r="N1447" t="s">
        <v>57</v>
      </c>
      <c r="O1447">
        <v>15</v>
      </c>
      <c r="P1447" t="s">
        <v>40</v>
      </c>
      <c r="Q1447" t="s">
        <v>58</v>
      </c>
      <c r="R1447" t="s">
        <v>11020</v>
      </c>
      <c r="S1447" s="1">
        <v>45400</v>
      </c>
      <c r="T1447" t="s">
        <v>60</v>
      </c>
      <c r="U1447" t="s">
        <v>11021</v>
      </c>
      <c r="V1447" t="s">
        <v>11022</v>
      </c>
      <c r="W1447" t="s">
        <v>3277</v>
      </c>
      <c r="X1447">
        <v>1368</v>
      </c>
      <c r="Y1447">
        <v>6</v>
      </c>
      <c r="Z1447">
        <v>3283.2000000000003</v>
      </c>
      <c r="AA1447" t="s">
        <v>11019</v>
      </c>
      <c r="AB1447" t="s">
        <v>11019</v>
      </c>
      <c r="AC1447">
        <v>10</v>
      </c>
      <c r="AE1447" t="s">
        <v>37</v>
      </c>
      <c r="AF1447" t="s">
        <v>37</v>
      </c>
      <c r="AG1447" t="s">
        <v>11019</v>
      </c>
    </row>
    <row r="1448" spans="1:33" x14ac:dyDescent="0.3">
      <c r="A1448" t="s">
        <v>47</v>
      </c>
      <c r="B1448" t="s">
        <v>182</v>
      </c>
      <c r="C1448" t="s">
        <v>29</v>
      </c>
      <c r="D1448" t="s">
        <v>146</v>
      </c>
      <c r="E1448" t="s">
        <v>471</v>
      </c>
      <c r="F1448" t="s">
        <v>11023</v>
      </c>
      <c r="G1448" t="s">
        <v>33</v>
      </c>
      <c r="H1448" s="1">
        <v>44831</v>
      </c>
      <c r="I1448">
        <v>800</v>
      </c>
      <c r="J1448" t="s">
        <v>11024</v>
      </c>
      <c r="K1448" t="s">
        <v>197</v>
      </c>
      <c r="L1448" t="s">
        <v>11025</v>
      </c>
      <c r="M1448" t="s">
        <v>11026</v>
      </c>
      <c r="N1448" t="s">
        <v>72</v>
      </c>
      <c r="O1448">
        <v>8</v>
      </c>
      <c r="P1448" t="s">
        <v>73</v>
      </c>
      <c r="Q1448" t="s">
        <v>58</v>
      </c>
      <c r="R1448" t="s">
        <v>11027</v>
      </c>
      <c r="S1448" s="1">
        <v>45601</v>
      </c>
      <c r="T1448" t="s">
        <v>165</v>
      </c>
      <c r="U1448" t="s">
        <v>11028</v>
      </c>
      <c r="V1448" t="s">
        <v>11029</v>
      </c>
      <c r="W1448" t="s">
        <v>3593</v>
      </c>
      <c r="X1448">
        <v>1578</v>
      </c>
      <c r="Y1448">
        <v>5</v>
      </c>
      <c r="Z1448">
        <v>3156</v>
      </c>
      <c r="AA1448" t="s">
        <v>11026</v>
      </c>
      <c r="AB1448" t="s">
        <v>11026</v>
      </c>
      <c r="AC1448">
        <v>11</v>
      </c>
      <c r="AE1448" t="s">
        <v>37</v>
      </c>
      <c r="AF1448" t="s">
        <v>37</v>
      </c>
      <c r="AG1448" t="s">
        <v>11026</v>
      </c>
    </row>
    <row r="1449" spans="1:33" x14ac:dyDescent="0.3">
      <c r="A1449" t="s">
        <v>133</v>
      </c>
      <c r="B1449" t="s">
        <v>450</v>
      </c>
      <c r="C1449" t="s">
        <v>29</v>
      </c>
      <c r="D1449" t="s">
        <v>370</v>
      </c>
      <c r="E1449" t="s">
        <v>230</v>
      </c>
      <c r="F1449" t="s">
        <v>11030</v>
      </c>
      <c r="G1449" t="s">
        <v>33</v>
      </c>
      <c r="H1449" s="1">
        <v>45485</v>
      </c>
      <c r="I1449">
        <v>950</v>
      </c>
      <c r="J1449" t="s">
        <v>11031</v>
      </c>
      <c r="K1449" t="s">
        <v>743</v>
      </c>
      <c r="L1449" t="s">
        <v>11032</v>
      </c>
      <c r="M1449" t="s">
        <v>11033</v>
      </c>
      <c r="N1449" t="s">
        <v>72</v>
      </c>
      <c r="O1449">
        <v>3</v>
      </c>
      <c r="P1449" t="s">
        <v>73</v>
      </c>
      <c r="Q1449" t="s">
        <v>58</v>
      </c>
      <c r="R1449" t="s">
        <v>11034</v>
      </c>
      <c r="S1449" s="1">
        <v>45418</v>
      </c>
      <c r="T1449" t="s">
        <v>129</v>
      </c>
      <c r="U1449" t="s">
        <v>11035</v>
      </c>
      <c r="V1449" t="s">
        <v>11036</v>
      </c>
      <c r="W1449" t="s">
        <v>4093</v>
      </c>
      <c r="X1449">
        <v>2346</v>
      </c>
      <c r="Y1449">
        <v>7</v>
      </c>
      <c r="Z1449">
        <v>6568.8</v>
      </c>
      <c r="AA1449" t="s">
        <v>11033</v>
      </c>
      <c r="AB1449" t="s">
        <v>11033</v>
      </c>
      <c r="AC1449">
        <v>10</v>
      </c>
      <c r="AE1449" t="s">
        <v>37</v>
      </c>
      <c r="AF1449" t="s">
        <v>37</v>
      </c>
      <c r="AG1449" t="s">
        <v>11033</v>
      </c>
    </row>
    <row r="1450" spans="1:33" x14ac:dyDescent="0.3">
      <c r="A1450" t="s">
        <v>181</v>
      </c>
      <c r="B1450" t="s">
        <v>357</v>
      </c>
      <c r="C1450" t="s">
        <v>80</v>
      </c>
      <c r="D1450" t="s">
        <v>370</v>
      </c>
      <c r="E1450" t="s">
        <v>521</v>
      </c>
      <c r="F1450" t="s">
        <v>11037</v>
      </c>
      <c r="G1450" t="s">
        <v>96</v>
      </c>
      <c r="H1450" s="1">
        <v>45181</v>
      </c>
      <c r="I1450">
        <v>800</v>
      </c>
      <c r="J1450" t="s">
        <v>11038</v>
      </c>
      <c r="K1450" t="s">
        <v>454</v>
      </c>
      <c r="L1450" t="s">
        <v>11039</v>
      </c>
      <c r="M1450" t="s">
        <v>11040</v>
      </c>
      <c r="N1450" t="s">
        <v>72</v>
      </c>
      <c r="O1450">
        <v>3</v>
      </c>
      <c r="P1450" t="s">
        <v>40</v>
      </c>
      <c r="Q1450" t="s">
        <v>74</v>
      </c>
      <c r="R1450" t="s">
        <v>11041</v>
      </c>
      <c r="S1450" s="1">
        <v>45307</v>
      </c>
      <c r="T1450" t="s">
        <v>141</v>
      </c>
      <c r="U1450" t="s">
        <v>11042</v>
      </c>
      <c r="V1450" t="s">
        <v>11043</v>
      </c>
      <c r="W1450" t="s">
        <v>1340</v>
      </c>
      <c r="X1450">
        <v>1651</v>
      </c>
      <c r="Y1450">
        <v>7</v>
      </c>
      <c r="Z1450">
        <v>4622.8</v>
      </c>
      <c r="AA1450" t="s">
        <v>11040</v>
      </c>
      <c r="AB1450" t="s">
        <v>11040</v>
      </c>
      <c r="AC1450">
        <v>10</v>
      </c>
      <c r="AD1450" t="s">
        <v>87</v>
      </c>
      <c r="AF1450" t="s">
        <v>87</v>
      </c>
      <c r="AG1450" t="s">
        <v>11040</v>
      </c>
    </row>
    <row r="1451" spans="1:33" x14ac:dyDescent="0.3">
      <c r="A1451" t="s">
        <v>336</v>
      </c>
      <c r="B1451" t="s">
        <v>390</v>
      </c>
      <c r="C1451" t="s">
        <v>80</v>
      </c>
      <c r="D1451" t="s">
        <v>65</v>
      </c>
      <c r="E1451" t="s">
        <v>713</v>
      </c>
      <c r="F1451" t="s">
        <v>11044</v>
      </c>
      <c r="G1451" t="s">
        <v>33</v>
      </c>
      <c r="H1451" s="1">
        <v>43990</v>
      </c>
      <c r="I1451">
        <v>950</v>
      </c>
      <c r="J1451" t="s">
        <v>11045</v>
      </c>
      <c r="K1451" t="s">
        <v>113</v>
      </c>
      <c r="L1451" t="s">
        <v>11046</v>
      </c>
      <c r="M1451" t="s">
        <v>11047</v>
      </c>
      <c r="N1451" t="s">
        <v>57</v>
      </c>
      <c r="O1451">
        <v>20</v>
      </c>
      <c r="P1451" t="s">
        <v>73</v>
      </c>
      <c r="Q1451" t="s">
        <v>74</v>
      </c>
      <c r="R1451" t="s">
        <v>11048</v>
      </c>
      <c r="S1451" s="1">
        <v>45373</v>
      </c>
      <c r="T1451" t="s">
        <v>258</v>
      </c>
      <c r="U1451" t="s">
        <v>11049</v>
      </c>
      <c r="V1451" t="s">
        <v>11050</v>
      </c>
      <c r="W1451" t="s">
        <v>2639</v>
      </c>
      <c r="X1451">
        <v>1431</v>
      </c>
      <c r="Y1451">
        <v>2</v>
      </c>
      <c r="Z1451">
        <v>1144.8</v>
      </c>
      <c r="AA1451" t="s">
        <v>11047</v>
      </c>
      <c r="AB1451" t="s">
        <v>11047</v>
      </c>
      <c r="AC1451">
        <v>10</v>
      </c>
      <c r="AD1451" t="s">
        <v>87</v>
      </c>
      <c r="AF1451" t="s">
        <v>87</v>
      </c>
      <c r="AG1451" t="s">
        <v>11047</v>
      </c>
    </row>
    <row r="1452" spans="1:33" x14ac:dyDescent="0.3">
      <c r="A1452" t="s">
        <v>27</v>
      </c>
      <c r="B1452" t="s">
        <v>1118</v>
      </c>
      <c r="C1452" t="s">
        <v>49</v>
      </c>
      <c r="D1452" t="s">
        <v>109</v>
      </c>
      <c r="E1452" t="s">
        <v>687</v>
      </c>
      <c r="F1452" t="s">
        <v>11051</v>
      </c>
      <c r="G1452" t="s">
        <v>96</v>
      </c>
      <c r="H1452" s="1">
        <v>44827</v>
      </c>
      <c r="I1452">
        <v>1100</v>
      </c>
      <c r="J1452" t="s">
        <v>11052</v>
      </c>
      <c r="K1452" t="s">
        <v>825</v>
      </c>
      <c r="L1452" t="s">
        <v>11053</v>
      </c>
      <c r="M1452" t="s">
        <v>11054</v>
      </c>
      <c r="N1452" t="s">
        <v>116</v>
      </c>
      <c r="O1452">
        <v>12</v>
      </c>
      <c r="P1452" t="s">
        <v>40</v>
      </c>
      <c r="Q1452" t="s">
        <v>101</v>
      </c>
      <c r="R1452" t="s">
        <v>11055</v>
      </c>
      <c r="S1452" s="1">
        <v>45353</v>
      </c>
      <c r="T1452" t="s">
        <v>258</v>
      </c>
      <c r="U1452" t="s">
        <v>11056</v>
      </c>
      <c r="V1452" t="s">
        <v>11057</v>
      </c>
      <c r="W1452" t="s">
        <v>3447</v>
      </c>
      <c r="X1452">
        <v>1529</v>
      </c>
      <c r="Y1452">
        <v>1</v>
      </c>
      <c r="Z1452">
        <v>611.6</v>
      </c>
      <c r="AA1452" t="s">
        <v>11054</v>
      </c>
      <c r="AB1452" t="s">
        <v>11054</v>
      </c>
      <c r="AC1452">
        <v>11</v>
      </c>
      <c r="AE1452" t="s">
        <v>37</v>
      </c>
      <c r="AF1452" t="s">
        <v>37</v>
      </c>
      <c r="AG1452" t="s">
        <v>11054</v>
      </c>
    </row>
    <row r="1453" spans="1:33" x14ac:dyDescent="0.3">
      <c r="A1453" t="s">
        <v>93</v>
      </c>
      <c r="B1453" t="s">
        <v>28</v>
      </c>
      <c r="C1453" t="s">
        <v>29</v>
      </c>
      <c r="D1453" t="s">
        <v>50</v>
      </c>
      <c r="E1453" t="s">
        <v>1560</v>
      </c>
      <c r="F1453" t="s">
        <v>11058</v>
      </c>
      <c r="G1453" t="s">
        <v>96</v>
      </c>
      <c r="H1453" s="1">
        <v>43907</v>
      </c>
      <c r="I1453">
        <v>1100</v>
      </c>
      <c r="J1453" t="s">
        <v>4993</v>
      </c>
      <c r="K1453" t="s">
        <v>150</v>
      </c>
      <c r="L1453" t="s">
        <v>11059</v>
      </c>
      <c r="M1453" t="s">
        <v>11060</v>
      </c>
      <c r="N1453" t="s">
        <v>72</v>
      </c>
      <c r="O1453">
        <v>5</v>
      </c>
      <c r="P1453" t="s">
        <v>40</v>
      </c>
      <c r="Q1453" t="s">
        <v>74</v>
      </c>
      <c r="R1453" t="s">
        <v>11061</v>
      </c>
      <c r="S1453" s="1">
        <v>45415</v>
      </c>
      <c r="T1453" t="s">
        <v>129</v>
      </c>
      <c r="U1453" t="s">
        <v>11062</v>
      </c>
      <c r="V1453" t="s">
        <v>4617</v>
      </c>
      <c r="W1453" t="s">
        <v>2671</v>
      </c>
      <c r="X1453">
        <v>721</v>
      </c>
      <c r="Y1453">
        <v>1</v>
      </c>
      <c r="Z1453">
        <v>288.40000000000003</v>
      </c>
      <c r="AA1453" t="s">
        <v>11060</v>
      </c>
      <c r="AB1453" t="s">
        <v>11060</v>
      </c>
      <c r="AC1453">
        <v>10</v>
      </c>
      <c r="AD1453" t="s">
        <v>87</v>
      </c>
      <c r="AF1453" t="s">
        <v>87</v>
      </c>
      <c r="AG1453" t="s">
        <v>11060</v>
      </c>
    </row>
    <row r="1454" spans="1:33" x14ac:dyDescent="0.3">
      <c r="A1454" t="s">
        <v>133</v>
      </c>
      <c r="B1454" t="s">
        <v>182</v>
      </c>
      <c r="C1454" t="s">
        <v>29</v>
      </c>
      <c r="D1454" t="s">
        <v>109</v>
      </c>
      <c r="E1454" t="s">
        <v>832</v>
      </c>
      <c r="F1454" t="s">
        <v>11063</v>
      </c>
      <c r="G1454" t="s">
        <v>33</v>
      </c>
      <c r="H1454" s="1">
        <v>44130</v>
      </c>
      <c r="I1454">
        <v>1200</v>
      </c>
      <c r="J1454" t="s">
        <v>11064</v>
      </c>
      <c r="K1454" t="s">
        <v>85</v>
      </c>
      <c r="L1454" t="s">
        <v>11065</v>
      </c>
      <c r="M1454" t="s">
        <v>11066</v>
      </c>
      <c r="N1454" t="s">
        <v>72</v>
      </c>
      <c r="O1454">
        <v>10</v>
      </c>
      <c r="P1454" t="s">
        <v>40</v>
      </c>
      <c r="Q1454" t="s">
        <v>41</v>
      </c>
      <c r="R1454" t="s">
        <v>11067</v>
      </c>
      <c r="S1454" s="1">
        <v>45439</v>
      </c>
      <c r="T1454" t="s">
        <v>129</v>
      </c>
      <c r="U1454" t="s">
        <v>11068</v>
      </c>
      <c r="V1454" t="s">
        <v>11069</v>
      </c>
      <c r="W1454" t="s">
        <v>9704</v>
      </c>
      <c r="X1454">
        <v>1760</v>
      </c>
      <c r="Y1454">
        <v>5</v>
      </c>
      <c r="Z1454">
        <v>3520</v>
      </c>
      <c r="AA1454" t="s">
        <v>11066</v>
      </c>
      <c r="AB1454" t="s">
        <v>11066</v>
      </c>
      <c r="AC1454">
        <v>10</v>
      </c>
      <c r="AD1454" t="s">
        <v>87</v>
      </c>
      <c r="AF1454" t="s">
        <v>87</v>
      </c>
      <c r="AG1454" t="s">
        <v>11066</v>
      </c>
    </row>
    <row r="1455" spans="1:33" x14ac:dyDescent="0.3">
      <c r="A1455" t="s">
        <v>27</v>
      </c>
      <c r="B1455" t="s">
        <v>64</v>
      </c>
      <c r="C1455" t="s">
        <v>80</v>
      </c>
      <c r="D1455" t="s">
        <v>50</v>
      </c>
      <c r="E1455" t="s">
        <v>2408</v>
      </c>
      <c r="F1455" t="s">
        <v>11070</v>
      </c>
      <c r="G1455" t="s">
        <v>33</v>
      </c>
      <c r="H1455" s="1">
        <v>45448</v>
      </c>
      <c r="I1455">
        <v>800</v>
      </c>
      <c r="J1455" t="s">
        <v>11071</v>
      </c>
      <c r="K1455" t="s">
        <v>514</v>
      </c>
      <c r="L1455" t="s">
        <v>11072</v>
      </c>
      <c r="M1455" t="s">
        <v>11073</v>
      </c>
      <c r="N1455" t="s">
        <v>116</v>
      </c>
      <c r="O1455">
        <v>9</v>
      </c>
      <c r="P1455" t="s">
        <v>40</v>
      </c>
      <c r="Q1455" t="s">
        <v>74</v>
      </c>
      <c r="R1455" t="s">
        <v>11074</v>
      </c>
      <c r="S1455" s="1">
        <v>45360</v>
      </c>
      <c r="T1455" t="s">
        <v>258</v>
      </c>
      <c r="U1455" t="s">
        <v>11075</v>
      </c>
      <c r="V1455" t="s">
        <v>11076</v>
      </c>
      <c r="W1455" t="s">
        <v>2694</v>
      </c>
      <c r="X1455">
        <v>2715</v>
      </c>
      <c r="Y1455">
        <v>1</v>
      </c>
      <c r="Z1455">
        <v>1086</v>
      </c>
      <c r="AA1455" t="s">
        <v>11073</v>
      </c>
      <c r="AB1455" t="s">
        <v>11073</v>
      </c>
      <c r="AC1455">
        <v>10</v>
      </c>
      <c r="AD1455" t="s">
        <v>87</v>
      </c>
      <c r="AF1455" t="s">
        <v>87</v>
      </c>
      <c r="AG1455" t="s">
        <v>11073</v>
      </c>
    </row>
    <row r="1456" spans="1:33" x14ac:dyDescent="0.3">
      <c r="A1456" t="s">
        <v>336</v>
      </c>
      <c r="B1456" t="s">
        <v>347</v>
      </c>
      <c r="C1456" t="s">
        <v>29</v>
      </c>
      <c r="D1456" t="s">
        <v>206</v>
      </c>
      <c r="E1456" t="s">
        <v>82</v>
      </c>
      <c r="F1456" t="s">
        <v>11077</v>
      </c>
      <c r="G1456" t="s">
        <v>33</v>
      </c>
      <c r="H1456" s="1">
        <v>45451</v>
      </c>
      <c r="I1456">
        <v>1200</v>
      </c>
      <c r="J1456" t="s">
        <v>11078</v>
      </c>
      <c r="K1456" t="s">
        <v>1260</v>
      </c>
      <c r="L1456" t="s">
        <v>11079</v>
      </c>
      <c r="M1456" t="s">
        <v>11080</v>
      </c>
      <c r="N1456" t="s">
        <v>116</v>
      </c>
      <c r="O1456">
        <v>8</v>
      </c>
      <c r="P1456" t="s">
        <v>40</v>
      </c>
      <c r="Q1456" t="s">
        <v>101</v>
      </c>
      <c r="R1456" t="s">
        <v>11081</v>
      </c>
      <c r="S1456" s="1">
        <v>45488</v>
      </c>
      <c r="T1456" t="s">
        <v>103</v>
      </c>
      <c r="U1456" t="s">
        <v>11082</v>
      </c>
      <c r="V1456" t="s">
        <v>11083</v>
      </c>
      <c r="W1456" t="s">
        <v>92</v>
      </c>
      <c r="X1456">
        <v>1702</v>
      </c>
      <c r="Y1456">
        <v>8</v>
      </c>
      <c r="Z1456">
        <v>5446.4000000000015</v>
      </c>
      <c r="AA1456" t="s">
        <v>11080</v>
      </c>
      <c r="AB1456" t="s">
        <v>11080</v>
      </c>
      <c r="AC1456">
        <v>11</v>
      </c>
      <c r="AE1456" t="s">
        <v>37</v>
      </c>
      <c r="AF1456" t="s">
        <v>37</v>
      </c>
      <c r="AG1456" t="s">
        <v>11080</v>
      </c>
    </row>
    <row r="1457" spans="1:33" x14ac:dyDescent="0.3">
      <c r="A1457" t="s">
        <v>47</v>
      </c>
      <c r="B1457" t="s">
        <v>510</v>
      </c>
      <c r="C1457" t="s">
        <v>80</v>
      </c>
      <c r="D1457" t="s">
        <v>241</v>
      </c>
      <c r="E1457" t="s">
        <v>3122</v>
      </c>
      <c r="F1457" t="s">
        <v>11084</v>
      </c>
      <c r="G1457" t="s">
        <v>96</v>
      </c>
      <c r="H1457" s="1">
        <v>44692</v>
      </c>
      <c r="I1457">
        <v>800</v>
      </c>
      <c r="J1457" t="s">
        <v>11085</v>
      </c>
      <c r="K1457" t="s">
        <v>394</v>
      </c>
      <c r="L1457" t="s">
        <v>11086</v>
      </c>
      <c r="M1457" t="s">
        <v>11087</v>
      </c>
      <c r="N1457" t="s">
        <v>116</v>
      </c>
      <c r="O1457">
        <v>6</v>
      </c>
      <c r="P1457" t="s">
        <v>40</v>
      </c>
      <c r="Q1457" t="s">
        <v>58</v>
      </c>
      <c r="R1457" t="s">
        <v>11088</v>
      </c>
      <c r="S1457" s="1">
        <v>45487</v>
      </c>
      <c r="T1457" t="s">
        <v>103</v>
      </c>
      <c r="U1457" t="s">
        <v>11089</v>
      </c>
      <c r="V1457" t="s">
        <v>11090</v>
      </c>
      <c r="W1457" t="s">
        <v>1289</v>
      </c>
      <c r="X1457">
        <v>1469</v>
      </c>
      <c r="Y1457">
        <v>4</v>
      </c>
      <c r="Z1457">
        <v>2350.4</v>
      </c>
      <c r="AA1457" t="s">
        <v>11087</v>
      </c>
      <c r="AB1457" t="s">
        <v>11087</v>
      </c>
      <c r="AC1457">
        <v>10</v>
      </c>
      <c r="AE1457" t="s">
        <v>37</v>
      </c>
      <c r="AF1457" t="s">
        <v>37</v>
      </c>
      <c r="AG1457" t="s">
        <v>11087</v>
      </c>
    </row>
    <row r="1458" spans="1:33" x14ac:dyDescent="0.3">
      <c r="A1458" t="s">
        <v>27</v>
      </c>
      <c r="B1458" t="s">
        <v>558</v>
      </c>
      <c r="C1458" t="s">
        <v>80</v>
      </c>
      <c r="D1458" t="s">
        <v>146</v>
      </c>
      <c r="E1458" t="s">
        <v>147</v>
      </c>
      <c r="F1458" t="s">
        <v>11091</v>
      </c>
      <c r="G1458" t="s">
        <v>33</v>
      </c>
      <c r="H1458" s="1">
        <v>45235</v>
      </c>
      <c r="I1458">
        <v>1000</v>
      </c>
      <c r="J1458" t="s">
        <v>11092</v>
      </c>
      <c r="K1458" t="s">
        <v>861</v>
      </c>
      <c r="L1458" t="s">
        <v>11093</v>
      </c>
      <c r="M1458" t="s">
        <v>11094</v>
      </c>
      <c r="N1458" t="s">
        <v>57</v>
      </c>
      <c r="O1458">
        <v>7</v>
      </c>
      <c r="P1458" t="s">
        <v>40</v>
      </c>
      <c r="Q1458" t="s">
        <v>58</v>
      </c>
      <c r="R1458" t="s">
        <v>11095</v>
      </c>
      <c r="S1458" s="1">
        <v>45613</v>
      </c>
      <c r="T1458" t="s">
        <v>165</v>
      </c>
      <c r="U1458" t="s">
        <v>11096</v>
      </c>
      <c r="V1458" t="s">
        <v>11097</v>
      </c>
      <c r="W1458" t="s">
        <v>11098</v>
      </c>
      <c r="X1458">
        <v>2787</v>
      </c>
      <c r="Y1458">
        <v>7</v>
      </c>
      <c r="Z1458">
        <v>7803.6</v>
      </c>
      <c r="AA1458" t="s">
        <v>11094</v>
      </c>
      <c r="AB1458" t="s">
        <v>11094</v>
      </c>
      <c r="AC1458">
        <v>10</v>
      </c>
      <c r="AE1458" t="s">
        <v>37</v>
      </c>
      <c r="AF1458" t="s">
        <v>37</v>
      </c>
      <c r="AG1458" t="s">
        <v>11094</v>
      </c>
    </row>
    <row r="1459" spans="1:33" x14ac:dyDescent="0.3">
      <c r="A1459" t="s">
        <v>93</v>
      </c>
      <c r="B1459" t="s">
        <v>157</v>
      </c>
      <c r="C1459" t="s">
        <v>29</v>
      </c>
      <c r="D1459" t="s">
        <v>206</v>
      </c>
      <c r="E1459" t="s">
        <v>2957</v>
      </c>
      <c r="F1459" t="s">
        <v>11099</v>
      </c>
      <c r="G1459" t="s">
        <v>96</v>
      </c>
      <c r="H1459" s="1">
        <v>43992</v>
      </c>
      <c r="I1459">
        <v>1100</v>
      </c>
      <c r="J1459" t="s">
        <v>11100</v>
      </c>
      <c r="K1459" t="s">
        <v>350</v>
      </c>
      <c r="L1459" t="s">
        <v>11101</v>
      </c>
      <c r="M1459" t="s">
        <v>11102</v>
      </c>
      <c r="N1459" t="s">
        <v>39</v>
      </c>
      <c r="O1459">
        <v>16</v>
      </c>
      <c r="P1459" t="s">
        <v>40</v>
      </c>
      <c r="Q1459" t="s">
        <v>101</v>
      </c>
      <c r="R1459" t="s">
        <v>11103</v>
      </c>
      <c r="S1459" s="1">
        <v>45437</v>
      </c>
      <c r="T1459" t="s">
        <v>129</v>
      </c>
      <c r="U1459" t="s">
        <v>11104</v>
      </c>
      <c r="V1459" t="s">
        <v>11105</v>
      </c>
      <c r="W1459" t="s">
        <v>9258</v>
      </c>
      <c r="X1459">
        <v>1821</v>
      </c>
      <c r="Y1459">
        <v>4</v>
      </c>
      <c r="Z1459">
        <v>2913.6000000000004</v>
      </c>
      <c r="AA1459" t="s">
        <v>11102</v>
      </c>
      <c r="AB1459" t="s">
        <v>11102</v>
      </c>
      <c r="AC1459">
        <v>10</v>
      </c>
      <c r="AE1459" t="s">
        <v>37</v>
      </c>
      <c r="AF1459" t="s">
        <v>37</v>
      </c>
      <c r="AG1459" t="s">
        <v>11102</v>
      </c>
    </row>
    <row r="1460" spans="1:33" x14ac:dyDescent="0.3">
      <c r="A1460" t="s">
        <v>93</v>
      </c>
      <c r="B1460" t="s">
        <v>650</v>
      </c>
      <c r="C1460" t="s">
        <v>80</v>
      </c>
      <c r="D1460" t="s">
        <v>81</v>
      </c>
      <c r="E1460" t="s">
        <v>868</v>
      </c>
      <c r="F1460" t="s">
        <v>11106</v>
      </c>
      <c r="G1460" t="s">
        <v>96</v>
      </c>
      <c r="H1460" s="1">
        <v>45575</v>
      </c>
      <c r="I1460">
        <v>1100</v>
      </c>
      <c r="J1460" t="s">
        <v>11107</v>
      </c>
      <c r="K1460" t="s">
        <v>340</v>
      </c>
      <c r="L1460" t="s">
        <v>11108</v>
      </c>
      <c r="M1460" t="s">
        <v>11109</v>
      </c>
      <c r="N1460" t="s">
        <v>116</v>
      </c>
      <c r="O1460">
        <v>8</v>
      </c>
      <c r="P1460" t="s">
        <v>40</v>
      </c>
      <c r="Q1460" t="s">
        <v>41</v>
      </c>
      <c r="R1460" t="s">
        <v>11110</v>
      </c>
      <c r="S1460" s="1">
        <v>45480</v>
      </c>
      <c r="T1460" t="s">
        <v>103</v>
      </c>
      <c r="U1460" t="s">
        <v>11111</v>
      </c>
      <c r="V1460" t="s">
        <v>11112</v>
      </c>
      <c r="W1460" t="s">
        <v>8524</v>
      </c>
      <c r="X1460">
        <v>1014</v>
      </c>
      <c r="Y1460">
        <v>4</v>
      </c>
      <c r="Z1460">
        <v>1622.4</v>
      </c>
      <c r="AA1460" t="s">
        <v>11109</v>
      </c>
      <c r="AB1460" t="s">
        <v>11109</v>
      </c>
      <c r="AC1460">
        <v>10</v>
      </c>
      <c r="AD1460" t="s">
        <v>87</v>
      </c>
      <c r="AF1460" t="s">
        <v>87</v>
      </c>
      <c r="AG1460" t="s">
        <v>11109</v>
      </c>
    </row>
    <row r="1461" spans="1:33" x14ac:dyDescent="0.3">
      <c r="A1461" t="s">
        <v>121</v>
      </c>
      <c r="B1461" t="s">
        <v>28</v>
      </c>
      <c r="C1461" t="s">
        <v>29</v>
      </c>
      <c r="D1461" t="s">
        <v>677</v>
      </c>
      <c r="E1461" t="s">
        <v>147</v>
      </c>
      <c r="F1461" t="s">
        <v>11113</v>
      </c>
      <c r="G1461" t="s">
        <v>33</v>
      </c>
      <c r="H1461" s="1">
        <v>43963</v>
      </c>
      <c r="I1461">
        <v>1100</v>
      </c>
      <c r="J1461" t="s">
        <v>11114</v>
      </c>
      <c r="K1461" t="s">
        <v>245</v>
      </c>
      <c r="L1461" t="s">
        <v>11115</v>
      </c>
      <c r="M1461" t="s">
        <v>11116</v>
      </c>
      <c r="N1461" t="s">
        <v>39</v>
      </c>
      <c r="O1461">
        <v>4</v>
      </c>
      <c r="P1461" t="s">
        <v>40</v>
      </c>
      <c r="Q1461" t="s">
        <v>41</v>
      </c>
      <c r="R1461" t="s">
        <v>11117</v>
      </c>
      <c r="S1461" s="1">
        <v>45335</v>
      </c>
      <c r="T1461" t="s">
        <v>321</v>
      </c>
      <c r="U1461" t="s">
        <v>11118</v>
      </c>
      <c r="V1461" t="s">
        <v>11119</v>
      </c>
      <c r="W1461" t="s">
        <v>3638</v>
      </c>
      <c r="X1461">
        <v>2320</v>
      </c>
      <c r="Y1461">
        <v>3</v>
      </c>
      <c r="Z1461">
        <v>2784</v>
      </c>
      <c r="AA1461" t="s">
        <v>11116</v>
      </c>
      <c r="AB1461" t="s">
        <v>11116</v>
      </c>
      <c r="AC1461">
        <v>10</v>
      </c>
      <c r="AD1461" t="s">
        <v>87</v>
      </c>
      <c r="AF1461" t="s">
        <v>87</v>
      </c>
      <c r="AG1461" t="s">
        <v>11116</v>
      </c>
    </row>
    <row r="1462" spans="1:33" x14ac:dyDescent="0.3">
      <c r="A1462" t="s">
        <v>181</v>
      </c>
      <c r="B1462" t="s">
        <v>108</v>
      </c>
      <c r="C1462" t="s">
        <v>49</v>
      </c>
      <c r="D1462" t="s">
        <v>109</v>
      </c>
      <c r="E1462" t="s">
        <v>1534</v>
      </c>
      <c r="F1462" t="s">
        <v>11120</v>
      </c>
      <c r="G1462" t="s">
        <v>33</v>
      </c>
      <c r="H1462" s="1">
        <v>45437</v>
      </c>
      <c r="I1462">
        <v>1400</v>
      </c>
      <c r="J1462" t="s">
        <v>11121</v>
      </c>
      <c r="K1462" t="s">
        <v>150</v>
      </c>
      <c r="L1462" t="s">
        <v>11122</v>
      </c>
      <c r="M1462" t="s">
        <v>11123</v>
      </c>
      <c r="N1462" t="s">
        <v>116</v>
      </c>
      <c r="O1462">
        <v>10</v>
      </c>
      <c r="P1462" t="s">
        <v>40</v>
      </c>
      <c r="Q1462" t="s">
        <v>74</v>
      </c>
      <c r="R1462" t="s">
        <v>11124</v>
      </c>
      <c r="S1462" s="1">
        <v>45574</v>
      </c>
      <c r="T1462" t="s">
        <v>177</v>
      </c>
      <c r="U1462" t="s">
        <v>11125</v>
      </c>
      <c r="V1462" t="s">
        <v>11126</v>
      </c>
      <c r="W1462" t="s">
        <v>9258</v>
      </c>
      <c r="X1462">
        <v>1420</v>
      </c>
      <c r="Y1462">
        <v>7</v>
      </c>
      <c r="Z1462">
        <v>3976</v>
      </c>
      <c r="AA1462" t="s">
        <v>11123</v>
      </c>
      <c r="AB1462" t="s">
        <v>11123</v>
      </c>
      <c r="AC1462">
        <v>10</v>
      </c>
      <c r="AE1462" t="s">
        <v>37</v>
      </c>
      <c r="AF1462" t="s">
        <v>37</v>
      </c>
      <c r="AG1462" t="s">
        <v>11123</v>
      </c>
    </row>
    <row r="1463" spans="1:33" x14ac:dyDescent="0.3">
      <c r="A1463" t="s">
        <v>181</v>
      </c>
      <c r="B1463" t="s">
        <v>240</v>
      </c>
      <c r="C1463" t="s">
        <v>80</v>
      </c>
      <c r="D1463" t="s">
        <v>65</v>
      </c>
      <c r="E1463" t="s">
        <v>1290</v>
      </c>
      <c r="F1463" t="s">
        <v>11127</v>
      </c>
      <c r="G1463" t="s">
        <v>33</v>
      </c>
      <c r="H1463" s="1">
        <v>44101</v>
      </c>
      <c r="I1463">
        <v>1300</v>
      </c>
      <c r="J1463" t="s">
        <v>11128</v>
      </c>
      <c r="K1463" t="s">
        <v>879</v>
      </c>
      <c r="L1463" t="s">
        <v>11129</v>
      </c>
      <c r="M1463" t="s">
        <v>11130</v>
      </c>
      <c r="N1463" t="s">
        <v>57</v>
      </c>
      <c r="O1463">
        <v>13</v>
      </c>
      <c r="P1463" t="s">
        <v>40</v>
      </c>
      <c r="Q1463" t="s">
        <v>74</v>
      </c>
      <c r="R1463" t="s">
        <v>11131</v>
      </c>
      <c r="S1463" s="1">
        <v>45343</v>
      </c>
      <c r="T1463" t="s">
        <v>321</v>
      </c>
      <c r="U1463" t="s">
        <v>11132</v>
      </c>
      <c r="V1463" t="s">
        <v>11133</v>
      </c>
      <c r="W1463" t="s">
        <v>6016</v>
      </c>
      <c r="X1463">
        <v>1718</v>
      </c>
      <c r="Y1463">
        <v>6</v>
      </c>
      <c r="Z1463">
        <v>4123.2</v>
      </c>
      <c r="AA1463" t="s">
        <v>11130</v>
      </c>
      <c r="AB1463" t="s">
        <v>11130</v>
      </c>
      <c r="AC1463">
        <v>10</v>
      </c>
      <c r="AE1463" t="s">
        <v>37</v>
      </c>
      <c r="AF1463" t="s">
        <v>37</v>
      </c>
      <c r="AG1463" t="s">
        <v>11130</v>
      </c>
    </row>
    <row r="1464" spans="1:33" x14ac:dyDescent="0.3">
      <c r="A1464" t="s">
        <v>107</v>
      </c>
      <c r="B1464" t="s">
        <v>500</v>
      </c>
      <c r="C1464" t="s">
        <v>29</v>
      </c>
      <c r="D1464" t="s">
        <v>109</v>
      </c>
      <c r="E1464" t="s">
        <v>1908</v>
      </c>
      <c r="F1464" t="s">
        <v>11134</v>
      </c>
      <c r="G1464" t="s">
        <v>33</v>
      </c>
      <c r="H1464" s="1">
        <v>45448</v>
      </c>
      <c r="I1464">
        <v>1300</v>
      </c>
      <c r="J1464" t="s">
        <v>11135</v>
      </c>
      <c r="K1464" t="s">
        <v>2083</v>
      </c>
      <c r="L1464" t="s">
        <v>11136</v>
      </c>
      <c r="M1464" t="s">
        <v>11137</v>
      </c>
      <c r="N1464" t="s">
        <v>72</v>
      </c>
      <c r="O1464">
        <v>17</v>
      </c>
      <c r="P1464" t="s">
        <v>40</v>
      </c>
      <c r="Q1464" t="s">
        <v>41</v>
      </c>
      <c r="R1464" t="s">
        <v>11138</v>
      </c>
      <c r="S1464" s="1">
        <v>45614</v>
      </c>
      <c r="T1464" t="s">
        <v>165</v>
      </c>
      <c r="U1464" t="s">
        <v>11139</v>
      </c>
      <c r="V1464" t="s">
        <v>11140</v>
      </c>
      <c r="W1464" t="s">
        <v>7809</v>
      </c>
      <c r="X1464">
        <v>2084</v>
      </c>
      <c r="Y1464">
        <v>6</v>
      </c>
      <c r="Z1464">
        <v>5001.6000000000004</v>
      </c>
      <c r="AA1464" t="s">
        <v>11137</v>
      </c>
      <c r="AB1464" t="s">
        <v>11137</v>
      </c>
      <c r="AC1464">
        <v>10</v>
      </c>
      <c r="AE1464" t="s">
        <v>37</v>
      </c>
      <c r="AF1464" t="s">
        <v>37</v>
      </c>
      <c r="AG1464" t="s">
        <v>11137</v>
      </c>
    </row>
    <row r="1465" spans="1:33" x14ac:dyDescent="0.3">
      <c r="A1465" t="s">
        <v>336</v>
      </c>
      <c r="B1465" t="s">
        <v>369</v>
      </c>
      <c r="C1465" t="s">
        <v>49</v>
      </c>
      <c r="D1465" t="s">
        <v>30</v>
      </c>
      <c r="E1465" t="s">
        <v>110</v>
      </c>
      <c r="F1465" t="s">
        <v>11141</v>
      </c>
      <c r="G1465" t="s">
        <v>96</v>
      </c>
      <c r="H1465" s="1">
        <v>44933</v>
      </c>
      <c r="I1465">
        <v>1300</v>
      </c>
      <c r="J1465" t="s">
        <v>11142</v>
      </c>
      <c r="K1465" t="s">
        <v>463</v>
      </c>
      <c r="L1465" t="s">
        <v>11143</v>
      </c>
      <c r="M1465" t="s">
        <v>11144</v>
      </c>
      <c r="N1465" t="s">
        <v>116</v>
      </c>
      <c r="O1465">
        <v>18</v>
      </c>
      <c r="P1465" t="s">
        <v>73</v>
      </c>
      <c r="Q1465" t="s">
        <v>41</v>
      </c>
      <c r="R1465" t="s">
        <v>11145</v>
      </c>
      <c r="S1465" s="1">
        <v>45562</v>
      </c>
      <c r="T1465" t="s">
        <v>214</v>
      </c>
      <c r="U1465" t="s">
        <v>11146</v>
      </c>
      <c r="V1465" t="s">
        <v>11147</v>
      </c>
      <c r="W1465" t="s">
        <v>8460</v>
      </c>
      <c r="X1465">
        <v>2109</v>
      </c>
      <c r="Y1465">
        <v>2</v>
      </c>
      <c r="Z1465">
        <v>1687.2</v>
      </c>
      <c r="AA1465" t="s">
        <v>11144</v>
      </c>
      <c r="AB1465" t="s">
        <v>11144</v>
      </c>
      <c r="AC1465">
        <v>11</v>
      </c>
      <c r="AE1465" t="s">
        <v>37</v>
      </c>
      <c r="AF1465" t="s">
        <v>37</v>
      </c>
      <c r="AG1465" t="s">
        <v>11144</v>
      </c>
    </row>
    <row r="1466" spans="1:33" x14ac:dyDescent="0.3">
      <c r="A1466" t="s">
        <v>47</v>
      </c>
      <c r="B1466" t="s">
        <v>1128</v>
      </c>
      <c r="C1466" t="s">
        <v>80</v>
      </c>
      <c r="D1466" t="s">
        <v>219</v>
      </c>
      <c r="E1466" t="s">
        <v>1608</v>
      </c>
      <c r="F1466" t="s">
        <v>11148</v>
      </c>
      <c r="G1466" t="s">
        <v>96</v>
      </c>
      <c r="H1466" s="1">
        <v>44487</v>
      </c>
      <c r="I1466">
        <v>1000</v>
      </c>
      <c r="J1466" t="s">
        <v>11149</v>
      </c>
      <c r="K1466" t="s">
        <v>361</v>
      </c>
      <c r="L1466" t="s">
        <v>11150</v>
      </c>
      <c r="M1466" t="s">
        <v>11151</v>
      </c>
      <c r="N1466" t="s">
        <v>57</v>
      </c>
      <c r="O1466">
        <v>16</v>
      </c>
      <c r="P1466" t="s">
        <v>73</v>
      </c>
      <c r="Q1466" t="s">
        <v>58</v>
      </c>
      <c r="R1466" t="s">
        <v>11152</v>
      </c>
      <c r="S1466" s="1">
        <v>45573</v>
      </c>
      <c r="T1466" t="s">
        <v>177</v>
      </c>
      <c r="U1466" t="s">
        <v>11153</v>
      </c>
      <c r="V1466" t="s">
        <v>11154</v>
      </c>
      <c r="W1466" t="s">
        <v>8636</v>
      </c>
      <c r="X1466">
        <v>833</v>
      </c>
      <c r="Y1466">
        <v>4</v>
      </c>
      <c r="Z1466">
        <v>1332.8000000000002</v>
      </c>
      <c r="AA1466" t="s">
        <v>11151</v>
      </c>
      <c r="AB1466" t="s">
        <v>11151</v>
      </c>
      <c r="AC1466">
        <v>10</v>
      </c>
      <c r="AE1466" t="s">
        <v>37</v>
      </c>
      <c r="AF1466" t="s">
        <v>37</v>
      </c>
      <c r="AG1466" t="s">
        <v>11151</v>
      </c>
    </row>
    <row r="1467" spans="1:33" x14ac:dyDescent="0.3">
      <c r="A1467" t="s">
        <v>181</v>
      </c>
      <c r="B1467" t="s">
        <v>568</v>
      </c>
      <c r="C1467" t="s">
        <v>49</v>
      </c>
      <c r="D1467" t="s">
        <v>219</v>
      </c>
      <c r="E1467" t="s">
        <v>559</v>
      </c>
      <c r="F1467" t="s">
        <v>11155</v>
      </c>
      <c r="G1467" t="s">
        <v>96</v>
      </c>
      <c r="H1467" s="1">
        <v>44431</v>
      </c>
      <c r="I1467">
        <v>1200</v>
      </c>
      <c r="J1467" t="s">
        <v>11156</v>
      </c>
      <c r="K1467" t="s">
        <v>3069</v>
      </c>
      <c r="L1467" t="s">
        <v>11157</v>
      </c>
      <c r="M1467" t="s">
        <v>11158</v>
      </c>
      <c r="N1467" t="s">
        <v>39</v>
      </c>
      <c r="O1467">
        <v>16</v>
      </c>
      <c r="P1467" t="s">
        <v>73</v>
      </c>
      <c r="Q1467" t="s">
        <v>58</v>
      </c>
      <c r="R1467" t="s">
        <v>11159</v>
      </c>
      <c r="S1467" s="1">
        <v>45419</v>
      </c>
      <c r="T1467" t="s">
        <v>129</v>
      </c>
      <c r="U1467" t="s">
        <v>11160</v>
      </c>
      <c r="V1467" t="s">
        <v>11161</v>
      </c>
      <c r="W1467" t="s">
        <v>6140</v>
      </c>
      <c r="X1467">
        <v>2073</v>
      </c>
      <c r="Y1467">
        <v>3</v>
      </c>
      <c r="Z1467">
        <v>2487.6000000000004</v>
      </c>
      <c r="AA1467" t="s">
        <v>11158</v>
      </c>
      <c r="AB1467" t="s">
        <v>11158</v>
      </c>
      <c r="AC1467">
        <v>10</v>
      </c>
      <c r="AE1467" t="s">
        <v>37</v>
      </c>
      <c r="AF1467" t="s">
        <v>37</v>
      </c>
      <c r="AG1467" t="s">
        <v>11158</v>
      </c>
    </row>
    <row r="1468" spans="1:33" x14ac:dyDescent="0.3">
      <c r="A1468" t="s">
        <v>181</v>
      </c>
      <c r="B1468" t="s">
        <v>145</v>
      </c>
      <c r="C1468" t="s">
        <v>49</v>
      </c>
      <c r="D1468" t="s">
        <v>109</v>
      </c>
      <c r="E1468" t="s">
        <v>31</v>
      </c>
      <c r="F1468" t="s">
        <v>5967</v>
      </c>
      <c r="G1468" t="s">
        <v>33</v>
      </c>
      <c r="H1468" s="1">
        <v>45377</v>
      </c>
      <c r="I1468">
        <v>800</v>
      </c>
      <c r="J1468" t="s">
        <v>11162</v>
      </c>
      <c r="K1468" t="s">
        <v>1103</v>
      </c>
      <c r="L1468" t="s">
        <v>11163</v>
      </c>
      <c r="M1468" t="s">
        <v>11164</v>
      </c>
      <c r="N1468" t="s">
        <v>72</v>
      </c>
      <c r="O1468">
        <v>7</v>
      </c>
      <c r="P1468" t="s">
        <v>40</v>
      </c>
      <c r="Q1468" t="s">
        <v>101</v>
      </c>
      <c r="R1468" t="s">
        <v>11165</v>
      </c>
      <c r="S1468" s="1">
        <v>45471</v>
      </c>
      <c r="T1468" t="s">
        <v>43</v>
      </c>
      <c r="U1468" t="s">
        <v>11166</v>
      </c>
      <c r="V1468" t="s">
        <v>11167</v>
      </c>
      <c r="W1468" t="s">
        <v>5664</v>
      </c>
      <c r="X1468">
        <v>2193</v>
      </c>
      <c r="Y1468">
        <v>5</v>
      </c>
      <c r="Z1468">
        <v>4386</v>
      </c>
      <c r="AA1468" t="s">
        <v>11164</v>
      </c>
      <c r="AB1468" t="s">
        <v>11164</v>
      </c>
      <c r="AC1468">
        <v>10</v>
      </c>
      <c r="AE1468" t="s">
        <v>37</v>
      </c>
      <c r="AF1468" t="s">
        <v>37</v>
      </c>
      <c r="AG1468" t="s">
        <v>11164</v>
      </c>
    </row>
    <row r="1469" spans="1:33" x14ac:dyDescent="0.3">
      <c r="A1469" t="s">
        <v>133</v>
      </c>
      <c r="B1469" t="s">
        <v>240</v>
      </c>
      <c r="C1469" t="s">
        <v>29</v>
      </c>
      <c r="D1469" t="s">
        <v>109</v>
      </c>
      <c r="E1469" t="s">
        <v>441</v>
      </c>
      <c r="F1469" t="s">
        <v>11168</v>
      </c>
      <c r="G1469" t="s">
        <v>96</v>
      </c>
      <c r="H1469" s="1">
        <v>44989</v>
      </c>
      <c r="I1469">
        <v>1100</v>
      </c>
      <c r="J1469" t="s">
        <v>2311</v>
      </c>
      <c r="K1469" t="s">
        <v>599</v>
      </c>
      <c r="L1469" t="s">
        <v>11169</v>
      </c>
      <c r="M1469" t="s">
        <v>11170</v>
      </c>
      <c r="N1469" t="s">
        <v>39</v>
      </c>
      <c r="O1469">
        <v>11</v>
      </c>
      <c r="P1469" t="s">
        <v>73</v>
      </c>
      <c r="Q1469" t="s">
        <v>74</v>
      </c>
      <c r="R1469" t="s">
        <v>11171</v>
      </c>
      <c r="S1469" s="1">
        <v>45450</v>
      </c>
      <c r="T1469" t="s">
        <v>43</v>
      </c>
      <c r="U1469" t="s">
        <v>11172</v>
      </c>
      <c r="V1469" t="s">
        <v>11173</v>
      </c>
      <c r="W1469" t="s">
        <v>1257</v>
      </c>
      <c r="X1469">
        <v>2033</v>
      </c>
      <c r="Y1469">
        <v>6</v>
      </c>
      <c r="Z1469">
        <v>4879.2</v>
      </c>
      <c r="AA1469" t="s">
        <v>11170</v>
      </c>
      <c r="AB1469" t="s">
        <v>11170</v>
      </c>
      <c r="AC1469">
        <v>10</v>
      </c>
      <c r="AE1469" t="s">
        <v>37</v>
      </c>
      <c r="AF1469" t="s">
        <v>37</v>
      </c>
      <c r="AG1469" t="s">
        <v>11170</v>
      </c>
    </row>
    <row r="1470" spans="1:33" x14ac:dyDescent="0.3">
      <c r="A1470" t="s">
        <v>133</v>
      </c>
      <c r="B1470" t="s">
        <v>450</v>
      </c>
      <c r="C1470" t="s">
        <v>80</v>
      </c>
      <c r="D1470" t="s">
        <v>677</v>
      </c>
      <c r="E1470" t="s">
        <v>947</v>
      </c>
      <c r="F1470" t="s">
        <v>11174</v>
      </c>
      <c r="G1470" t="s">
        <v>96</v>
      </c>
      <c r="H1470" s="1">
        <v>45221</v>
      </c>
      <c r="I1470">
        <v>1300</v>
      </c>
      <c r="J1470" t="s">
        <v>11175</v>
      </c>
      <c r="K1470" t="s">
        <v>950</v>
      </c>
      <c r="L1470" t="s">
        <v>11176</v>
      </c>
      <c r="M1470" t="s">
        <v>11177</v>
      </c>
      <c r="N1470" t="s">
        <v>39</v>
      </c>
      <c r="O1470">
        <v>19</v>
      </c>
      <c r="P1470" t="s">
        <v>73</v>
      </c>
      <c r="Q1470" t="s">
        <v>41</v>
      </c>
      <c r="R1470" t="s">
        <v>11178</v>
      </c>
      <c r="S1470" s="1">
        <v>45307</v>
      </c>
      <c r="T1470" t="s">
        <v>141</v>
      </c>
      <c r="U1470" t="s">
        <v>11179</v>
      </c>
      <c r="V1470" t="s">
        <v>11180</v>
      </c>
      <c r="W1470" t="s">
        <v>2361</v>
      </c>
      <c r="X1470">
        <v>1835</v>
      </c>
      <c r="Y1470">
        <v>7</v>
      </c>
      <c r="Z1470">
        <v>5138</v>
      </c>
      <c r="AA1470" t="s">
        <v>11177</v>
      </c>
      <c r="AB1470" t="s">
        <v>11177</v>
      </c>
      <c r="AC1470">
        <v>10</v>
      </c>
      <c r="AE1470" t="s">
        <v>37</v>
      </c>
      <c r="AF1470" t="s">
        <v>37</v>
      </c>
      <c r="AG1470" t="s">
        <v>11177</v>
      </c>
    </row>
    <row r="1471" spans="1:33" x14ac:dyDescent="0.3">
      <c r="A1471" t="s">
        <v>93</v>
      </c>
      <c r="B1471" t="s">
        <v>920</v>
      </c>
      <c r="C1471" t="s">
        <v>29</v>
      </c>
      <c r="D1471" t="s">
        <v>146</v>
      </c>
      <c r="E1471" t="s">
        <v>540</v>
      </c>
      <c r="F1471" t="s">
        <v>11181</v>
      </c>
      <c r="G1471" t="s">
        <v>33</v>
      </c>
      <c r="H1471" s="1">
        <v>45449</v>
      </c>
      <c r="I1471">
        <v>950</v>
      </c>
      <c r="J1471" t="s">
        <v>11182</v>
      </c>
      <c r="K1471" t="s">
        <v>861</v>
      </c>
      <c r="L1471" t="s">
        <v>11183</v>
      </c>
      <c r="M1471" t="s">
        <v>11184</v>
      </c>
      <c r="N1471" t="s">
        <v>116</v>
      </c>
      <c r="O1471">
        <v>9</v>
      </c>
      <c r="P1471" t="s">
        <v>40</v>
      </c>
      <c r="Q1471" t="s">
        <v>74</v>
      </c>
      <c r="R1471" t="s">
        <v>11185</v>
      </c>
      <c r="S1471" s="1">
        <v>45513</v>
      </c>
      <c r="T1471" t="s">
        <v>201</v>
      </c>
      <c r="U1471" t="s">
        <v>11186</v>
      </c>
      <c r="V1471" t="s">
        <v>11187</v>
      </c>
      <c r="W1471" t="s">
        <v>11188</v>
      </c>
      <c r="X1471">
        <v>1190</v>
      </c>
      <c r="Y1471">
        <v>5</v>
      </c>
      <c r="Z1471">
        <v>2380</v>
      </c>
      <c r="AA1471" t="s">
        <v>11184</v>
      </c>
      <c r="AB1471" t="s">
        <v>11184</v>
      </c>
      <c r="AC1471">
        <v>10</v>
      </c>
      <c r="AD1471" t="s">
        <v>87</v>
      </c>
      <c r="AF1471" t="s">
        <v>87</v>
      </c>
      <c r="AG1471" t="s">
        <v>11184</v>
      </c>
    </row>
    <row r="1472" spans="1:33" x14ac:dyDescent="0.3">
      <c r="A1472" t="s">
        <v>181</v>
      </c>
      <c r="B1472" t="s">
        <v>262</v>
      </c>
      <c r="C1472" t="s">
        <v>80</v>
      </c>
      <c r="D1472" t="s">
        <v>219</v>
      </c>
      <c r="E1472" t="s">
        <v>183</v>
      </c>
      <c r="F1472" t="s">
        <v>11189</v>
      </c>
      <c r="G1472" t="s">
        <v>33</v>
      </c>
      <c r="H1472" s="1">
        <v>43956</v>
      </c>
      <c r="I1472">
        <v>1400</v>
      </c>
      <c r="J1472" t="s">
        <v>11190</v>
      </c>
      <c r="K1472" t="s">
        <v>835</v>
      </c>
      <c r="L1472" t="s">
        <v>11191</v>
      </c>
      <c r="M1472" t="s">
        <v>11192</v>
      </c>
      <c r="N1472" t="s">
        <v>57</v>
      </c>
      <c r="O1472">
        <v>20</v>
      </c>
      <c r="P1472" t="s">
        <v>73</v>
      </c>
      <c r="Q1472" t="s">
        <v>58</v>
      </c>
      <c r="R1472" t="s">
        <v>11193</v>
      </c>
      <c r="S1472" s="1">
        <v>45445</v>
      </c>
      <c r="T1472" t="s">
        <v>43</v>
      </c>
      <c r="U1472" t="s">
        <v>11194</v>
      </c>
      <c r="V1472" t="s">
        <v>11195</v>
      </c>
      <c r="W1472" t="s">
        <v>5620</v>
      </c>
      <c r="X1472">
        <v>870</v>
      </c>
      <c r="Y1472">
        <v>4</v>
      </c>
      <c r="Z1472">
        <v>1392</v>
      </c>
      <c r="AA1472" t="s">
        <v>11192</v>
      </c>
      <c r="AB1472" t="s">
        <v>11192</v>
      </c>
      <c r="AC1472">
        <v>10</v>
      </c>
      <c r="AD1472" t="s">
        <v>87</v>
      </c>
      <c r="AF1472" t="s">
        <v>87</v>
      </c>
      <c r="AG1472" t="s">
        <v>11192</v>
      </c>
    </row>
    <row r="1473" spans="1:33" x14ac:dyDescent="0.3">
      <c r="A1473" t="s">
        <v>107</v>
      </c>
      <c r="B1473" t="s">
        <v>920</v>
      </c>
      <c r="C1473" t="s">
        <v>49</v>
      </c>
      <c r="D1473" t="s">
        <v>370</v>
      </c>
      <c r="E1473" t="s">
        <v>273</v>
      </c>
      <c r="F1473" t="s">
        <v>11196</v>
      </c>
      <c r="G1473" t="s">
        <v>33</v>
      </c>
      <c r="H1473" s="1">
        <v>45402</v>
      </c>
      <c r="I1473">
        <v>1200</v>
      </c>
      <c r="J1473" t="s">
        <v>11197</v>
      </c>
      <c r="K1473" t="s">
        <v>1052</v>
      </c>
      <c r="L1473" t="s">
        <v>11198</v>
      </c>
      <c r="M1473" t="s">
        <v>11199</v>
      </c>
      <c r="N1473" t="s">
        <v>116</v>
      </c>
      <c r="O1473">
        <v>18</v>
      </c>
      <c r="P1473" t="s">
        <v>73</v>
      </c>
      <c r="Q1473" t="s">
        <v>74</v>
      </c>
      <c r="R1473" t="s">
        <v>11200</v>
      </c>
      <c r="S1473" s="1">
        <v>45349</v>
      </c>
      <c r="T1473" t="s">
        <v>321</v>
      </c>
      <c r="U1473" t="s">
        <v>11201</v>
      </c>
      <c r="V1473" t="s">
        <v>11202</v>
      </c>
      <c r="W1473" t="s">
        <v>4675</v>
      </c>
      <c r="X1473">
        <v>1555</v>
      </c>
      <c r="Y1473">
        <v>5</v>
      </c>
      <c r="Z1473">
        <v>3110</v>
      </c>
      <c r="AA1473" t="s">
        <v>11199</v>
      </c>
      <c r="AB1473" t="s">
        <v>11199</v>
      </c>
      <c r="AC1473">
        <v>10</v>
      </c>
      <c r="AE1473" t="s">
        <v>37</v>
      </c>
      <c r="AF1473" t="s">
        <v>37</v>
      </c>
      <c r="AG1473" t="s">
        <v>11199</v>
      </c>
    </row>
    <row r="1474" spans="1:33" x14ac:dyDescent="0.3">
      <c r="A1474" t="s">
        <v>181</v>
      </c>
      <c r="B1474" t="s">
        <v>390</v>
      </c>
      <c r="C1474" t="s">
        <v>29</v>
      </c>
      <c r="D1474" t="s">
        <v>206</v>
      </c>
      <c r="E1474" t="s">
        <v>1005</v>
      </c>
      <c r="F1474" t="s">
        <v>11203</v>
      </c>
      <c r="G1474" t="s">
        <v>33</v>
      </c>
      <c r="H1474" s="1">
        <v>44666</v>
      </c>
      <c r="I1474">
        <v>1000</v>
      </c>
      <c r="J1474" t="s">
        <v>11204</v>
      </c>
      <c r="K1474" t="s">
        <v>670</v>
      </c>
      <c r="L1474" t="s">
        <v>11205</v>
      </c>
      <c r="M1474" t="s">
        <v>11206</v>
      </c>
      <c r="N1474" t="s">
        <v>39</v>
      </c>
      <c r="O1474">
        <v>13</v>
      </c>
      <c r="P1474" t="s">
        <v>40</v>
      </c>
      <c r="Q1474" t="s">
        <v>41</v>
      </c>
      <c r="R1474" t="s">
        <v>11207</v>
      </c>
      <c r="S1474" s="1">
        <v>45467</v>
      </c>
      <c r="T1474" t="s">
        <v>43</v>
      </c>
      <c r="U1474" t="s">
        <v>11208</v>
      </c>
      <c r="V1474" t="s">
        <v>11209</v>
      </c>
      <c r="W1474" t="s">
        <v>5472</v>
      </c>
      <c r="X1474">
        <v>617</v>
      </c>
      <c r="Y1474">
        <v>7</v>
      </c>
      <c r="Z1474">
        <v>1727.6000000000001</v>
      </c>
      <c r="AA1474" t="s">
        <v>11206</v>
      </c>
      <c r="AB1474" t="s">
        <v>11206</v>
      </c>
      <c r="AC1474">
        <v>10</v>
      </c>
      <c r="AE1474" t="s">
        <v>37</v>
      </c>
      <c r="AF1474" t="s">
        <v>37</v>
      </c>
      <c r="AG1474" t="s">
        <v>11206</v>
      </c>
    </row>
    <row r="1475" spans="1:33" x14ac:dyDescent="0.3">
      <c r="A1475" t="s">
        <v>133</v>
      </c>
      <c r="B1475" t="s">
        <v>1023</v>
      </c>
      <c r="C1475" t="s">
        <v>29</v>
      </c>
      <c r="D1475" t="s">
        <v>81</v>
      </c>
      <c r="E1475" t="s">
        <v>134</v>
      </c>
      <c r="F1475" t="s">
        <v>11210</v>
      </c>
      <c r="G1475" t="s">
        <v>96</v>
      </c>
      <c r="H1475" s="1">
        <v>45505</v>
      </c>
      <c r="I1475">
        <v>950</v>
      </c>
      <c r="J1475" t="s">
        <v>11211</v>
      </c>
      <c r="K1475" t="s">
        <v>897</v>
      </c>
      <c r="L1475" t="s">
        <v>11212</v>
      </c>
      <c r="M1475" t="s">
        <v>11213</v>
      </c>
      <c r="N1475" t="s">
        <v>57</v>
      </c>
      <c r="O1475">
        <v>11</v>
      </c>
      <c r="P1475" t="s">
        <v>73</v>
      </c>
      <c r="Q1475" t="s">
        <v>58</v>
      </c>
      <c r="R1475" t="s">
        <v>11214</v>
      </c>
      <c r="S1475" s="1">
        <v>45548</v>
      </c>
      <c r="T1475" t="s">
        <v>214</v>
      </c>
      <c r="U1475" t="s">
        <v>11215</v>
      </c>
      <c r="V1475" t="s">
        <v>11216</v>
      </c>
      <c r="W1475" t="s">
        <v>2910</v>
      </c>
      <c r="X1475">
        <v>2373</v>
      </c>
      <c r="Y1475">
        <v>8</v>
      </c>
      <c r="Z1475">
        <v>7593.6</v>
      </c>
      <c r="AA1475" t="s">
        <v>11213</v>
      </c>
      <c r="AB1475" t="s">
        <v>11213</v>
      </c>
      <c r="AC1475">
        <v>10</v>
      </c>
      <c r="AD1475" t="s">
        <v>87</v>
      </c>
      <c r="AF1475" t="s">
        <v>87</v>
      </c>
      <c r="AG1475" t="s">
        <v>11213</v>
      </c>
    </row>
    <row r="1476" spans="1:33" x14ac:dyDescent="0.3">
      <c r="A1476" t="s">
        <v>181</v>
      </c>
      <c r="B1476" t="s">
        <v>108</v>
      </c>
      <c r="C1476" t="s">
        <v>49</v>
      </c>
      <c r="D1476" t="s">
        <v>50</v>
      </c>
      <c r="E1476" t="s">
        <v>207</v>
      </c>
      <c r="F1476" t="s">
        <v>11217</v>
      </c>
      <c r="G1476" t="s">
        <v>96</v>
      </c>
      <c r="H1476" s="1">
        <v>44831</v>
      </c>
      <c r="I1476">
        <v>800</v>
      </c>
      <c r="J1476" t="s">
        <v>11218</v>
      </c>
      <c r="K1476" t="s">
        <v>825</v>
      </c>
      <c r="L1476" t="s">
        <v>11219</v>
      </c>
      <c r="M1476" t="s">
        <v>11220</v>
      </c>
      <c r="N1476" t="s">
        <v>116</v>
      </c>
      <c r="O1476">
        <v>19</v>
      </c>
      <c r="P1476" t="s">
        <v>40</v>
      </c>
      <c r="Q1476" t="s">
        <v>41</v>
      </c>
      <c r="R1476" t="s">
        <v>11221</v>
      </c>
      <c r="S1476" s="1">
        <v>45329</v>
      </c>
      <c r="T1476" t="s">
        <v>321</v>
      </c>
      <c r="U1476" t="s">
        <v>11222</v>
      </c>
      <c r="V1476" t="s">
        <v>11223</v>
      </c>
      <c r="W1476" t="s">
        <v>10085</v>
      </c>
      <c r="X1476">
        <v>2618</v>
      </c>
      <c r="Y1476">
        <v>1</v>
      </c>
      <c r="Z1476">
        <v>1047.2</v>
      </c>
      <c r="AA1476" t="s">
        <v>11220</v>
      </c>
      <c r="AB1476" t="s">
        <v>11220</v>
      </c>
      <c r="AC1476">
        <v>10</v>
      </c>
      <c r="AD1476" t="s">
        <v>87</v>
      </c>
      <c r="AF1476" t="s">
        <v>87</v>
      </c>
      <c r="AG1476" t="s">
        <v>11220</v>
      </c>
    </row>
    <row r="1477" spans="1:33" x14ac:dyDescent="0.3">
      <c r="A1477" t="s">
        <v>47</v>
      </c>
      <c r="B1477" t="s">
        <v>262</v>
      </c>
      <c r="C1477" t="s">
        <v>29</v>
      </c>
      <c r="D1477" t="s">
        <v>206</v>
      </c>
      <c r="E1477" t="s">
        <v>578</v>
      </c>
      <c r="F1477" t="s">
        <v>11224</v>
      </c>
      <c r="G1477" t="s">
        <v>96</v>
      </c>
      <c r="H1477" s="1">
        <v>45109</v>
      </c>
      <c r="I1477">
        <v>1000</v>
      </c>
      <c r="J1477" t="s">
        <v>11225</v>
      </c>
      <c r="K1477" t="s">
        <v>653</v>
      </c>
      <c r="L1477" t="s">
        <v>11226</v>
      </c>
      <c r="M1477" t="s">
        <v>11227</v>
      </c>
      <c r="N1477" t="s">
        <v>57</v>
      </c>
      <c r="O1477">
        <v>16</v>
      </c>
      <c r="P1477" t="s">
        <v>40</v>
      </c>
      <c r="Q1477" t="s">
        <v>58</v>
      </c>
      <c r="R1477" t="s">
        <v>11228</v>
      </c>
      <c r="S1477" s="1">
        <v>45546</v>
      </c>
      <c r="T1477" t="s">
        <v>214</v>
      </c>
      <c r="U1477" t="s">
        <v>11229</v>
      </c>
      <c r="V1477" t="s">
        <v>11230</v>
      </c>
      <c r="W1477" t="s">
        <v>5591</v>
      </c>
      <c r="X1477">
        <v>703</v>
      </c>
      <c r="Y1477">
        <v>5</v>
      </c>
      <c r="Z1477">
        <v>1406</v>
      </c>
      <c r="AA1477" t="s">
        <v>11227</v>
      </c>
      <c r="AB1477" t="s">
        <v>11227</v>
      </c>
      <c r="AC1477">
        <v>10</v>
      </c>
      <c r="AE1477" t="s">
        <v>37</v>
      </c>
      <c r="AF1477" t="s">
        <v>37</v>
      </c>
      <c r="AG1477" t="s">
        <v>11227</v>
      </c>
    </row>
    <row r="1478" spans="1:33" x14ac:dyDescent="0.3">
      <c r="A1478" t="s">
        <v>121</v>
      </c>
      <c r="B1478" t="s">
        <v>813</v>
      </c>
      <c r="C1478" t="s">
        <v>49</v>
      </c>
      <c r="D1478" t="s">
        <v>370</v>
      </c>
      <c r="E1478" t="s">
        <v>1005</v>
      </c>
      <c r="F1478" t="s">
        <v>11231</v>
      </c>
      <c r="G1478" t="s">
        <v>96</v>
      </c>
      <c r="H1478" s="1">
        <v>43917</v>
      </c>
      <c r="I1478">
        <v>800</v>
      </c>
      <c r="J1478" t="s">
        <v>11232</v>
      </c>
      <c r="K1478" t="s">
        <v>54</v>
      </c>
      <c r="L1478" t="s">
        <v>11233</v>
      </c>
      <c r="M1478" t="s">
        <v>11234</v>
      </c>
      <c r="N1478" t="s">
        <v>57</v>
      </c>
      <c r="O1478">
        <v>8</v>
      </c>
      <c r="P1478" t="s">
        <v>73</v>
      </c>
      <c r="Q1478" t="s">
        <v>101</v>
      </c>
      <c r="R1478" t="s">
        <v>11235</v>
      </c>
      <c r="S1478" s="1">
        <v>45294</v>
      </c>
      <c r="T1478" t="s">
        <v>141</v>
      </c>
      <c r="U1478" t="s">
        <v>11236</v>
      </c>
      <c r="V1478" t="s">
        <v>11237</v>
      </c>
      <c r="W1478" t="s">
        <v>2639</v>
      </c>
      <c r="X1478">
        <v>821</v>
      </c>
      <c r="Y1478">
        <v>1</v>
      </c>
      <c r="Z1478">
        <v>328.40000000000003</v>
      </c>
      <c r="AA1478" t="s">
        <v>11234</v>
      </c>
      <c r="AB1478" t="s">
        <v>11234</v>
      </c>
      <c r="AC1478">
        <v>10</v>
      </c>
      <c r="AD1478" t="s">
        <v>87</v>
      </c>
      <c r="AF1478" t="s">
        <v>87</v>
      </c>
      <c r="AG1478" t="s">
        <v>11234</v>
      </c>
    </row>
    <row r="1479" spans="1:33" x14ac:dyDescent="0.3">
      <c r="A1479" t="s">
        <v>121</v>
      </c>
      <c r="B1479" t="s">
        <v>500</v>
      </c>
      <c r="C1479" t="s">
        <v>49</v>
      </c>
      <c r="D1479" t="s">
        <v>81</v>
      </c>
      <c r="E1479" t="s">
        <v>1168</v>
      </c>
      <c r="F1479" t="s">
        <v>11238</v>
      </c>
      <c r="G1479" t="s">
        <v>33</v>
      </c>
      <c r="H1479" s="1">
        <v>44567</v>
      </c>
      <c r="I1479">
        <v>1200</v>
      </c>
      <c r="J1479" t="s">
        <v>11239</v>
      </c>
      <c r="K1479" t="s">
        <v>266</v>
      </c>
      <c r="L1479" t="s">
        <v>11240</v>
      </c>
      <c r="M1479" t="s">
        <v>11241</v>
      </c>
      <c r="N1479" t="s">
        <v>72</v>
      </c>
      <c r="O1479">
        <v>18</v>
      </c>
      <c r="P1479" t="s">
        <v>73</v>
      </c>
      <c r="Q1479" t="s">
        <v>41</v>
      </c>
      <c r="R1479" t="s">
        <v>11242</v>
      </c>
      <c r="S1479" s="1">
        <v>45388</v>
      </c>
      <c r="T1479" t="s">
        <v>60</v>
      </c>
      <c r="U1479" t="s">
        <v>11243</v>
      </c>
      <c r="V1479" t="s">
        <v>11244</v>
      </c>
      <c r="W1479" t="s">
        <v>499</v>
      </c>
      <c r="X1479">
        <v>2221</v>
      </c>
      <c r="Y1479">
        <v>4</v>
      </c>
      <c r="Z1479">
        <v>3553.6000000000004</v>
      </c>
      <c r="AA1479" t="s">
        <v>11241</v>
      </c>
      <c r="AB1479" t="s">
        <v>11241</v>
      </c>
      <c r="AC1479">
        <v>11</v>
      </c>
      <c r="AE1479" t="s">
        <v>37</v>
      </c>
      <c r="AF1479" t="s">
        <v>37</v>
      </c>
      <c r="AG1479" t="s">
        <v>11241</v>
      </c>
    </row>
    <row r="1480" spans="1:33" x14ac:dyDescent="0.3">
      <c r="A1480" t="s">
        <v>27</v>
      </c>
      <c r="B1480" t="s">
        <v>558</v>
      </c>
      <c r="C1480" t="s">
        <v>80</v>
      </c>
      <c r="D1480" t="s">
        <v>370</v>
      </c>
      <c r="E1480" t="s">
        <v>713</v>
      </c>
      <c r="F1480" t="s">
        <v>11245</v>
      </c>
      <c r="G1480" t="s">
        <v>96</v>
      </c>
      <c r="H1480" s="1">
        <v>44422</v>
      </c>
      <c r="I1480">
        <v>1100</v>
      </c>
      <c r="J1480" t="s">
        <v>11246</v>
      </c>
      <c r="K1480" t="s">
        <v>680</v>
      </c>
      <c r="L1480" t="s">
        <v>11247</v>
      </c>
      <c r="M1480" t="s">
        <v>11248</v>
      </c>
      <c r="N1480" t="s">
        <v>57</v>
      </c>
      <c r="O1480">
        <v>20</v>
      </c>
      <c r="P1480" t="s">
        <v>73</v>
      </c>
      <c r="Q1480" t="s">
        <v>41</v>
      </c>
      <c r="R1480" t="s">
        <v>11249</v>
      </c>
      <c r="S1480" s="1">
        <v>45514</v>
      </c>
      <c r="T1480" t="s">
        <v>201</v>
      </c>
      <c r="U1480" t="s">
        <v>11250</v>
      </c>
      <c r="V1480" t="s">
        <v>11251</v>
      </c>
      <c r="W1480" t="s">
        <v>1117</v>
      </c>
      <c r="X1480">
        <v>818</v>
      </c>
      <c r="Y1480">
        <v>8</v>
      </c>
      <c r="Z1480">
        <v>2617.6000000000004</v>
      </c>
      <c r="AA1480" t="s">
        <v>11248</v>
      </c>
      <c r="AB1480" t="s">
        <v>11248</v>
      </c>
      <c r="AC1480">
        <v>10</v>
      </c>
      <c r="AE1480" t="s">
        <v>37</v>
      </c>
      <c r="AF1480" t="s">
        <v>37</v>
      </c>
      <c r="AG1480" t="s">
        <v>11248</v>
      </c>
    </row>
    <row r="1481" spans="1:33" x14ac:dyDescent="0.3">
      <c r="A1481" t="s">
        <v>47</v>
      </c>
      <c r="B1481" t="s">
        <v>357</v>
      </c>
      <c r="C1481" t="s">
        <v>80</v>
      </c>
      <c r="D1481" t="s">
        <v>146</v>
      </c>
      <c r="E1481" t="s">
        <v>740</v>
      </c>
      <c r="F1481" t="s">
        <v>11252</v>
      </c>
      <c r="G1481" t="s">
        <v>33</v>
      </c>
      <c r="H1481" s="1">
        <v>43907</v>
      </c>
      <c r="I1481">
        <v>1200</v>
      </c>
      <c r="J1481" t="s">
        <v>11253</v>
      </c>
      <c r="K1481" t="s">
        <v>98</v>
      </c>
      <c r="L1481" t="s">
        <v>11254</v>
      </c>
      <c r="M1481" t="s">
        <v>11255</v>
      </c>
      <c r="N1481" t="s">
        <v>72</v>
      </c>
      <c r="O1481">
        <v>11</v>
      </c>
      <c r="P1481" t="s">
        <v>40</v>
      </c>
      <c r="Q1481" t="s">
        <v>41</v>
      </c>
      <c r="R1481" t="s">
        <v>11256</v>
      </c>
      <c r="S1481" s="1">
        <v>45571</v>
      </c>
      <c r="T1481" t="s">
        <v>177</v>
      </c>
      <c r="U1481" t="s">
        <v>11257</v>
      </c>
      <c r="V1481" t="s">
        <v>11258</v>
      </c>
      <c r="W1481" t="s">
        <v>11259</v>
      </c>
      <c r="X1481">
        <v>565</v>
      </c>
      <c r="Y1481">
        <v>1</v>
      </c>
      <c r="Z1481">
        <v>226</v>
      </c>
      <c r="AA1481" t="s">
        <v>11255</v>
      </c>
      <c r="AB1481" t="s">
        <v>11255</v>
      </c>
      <c r="AC1481">
        <v>10</v>
      </c>
      <c r="AD1481" t="s">
        <v>87</v>
      </c>
      <c r="AF1481" t="s">
        <v>87</v>
      </c>
      <c r="AG1481" t="s">
        <v>11255</v>
      </c>
    </row>
    <row r="1482" spans="1:33" x14ac:dyDescent="0.3">
      <c r="A1482" t="s">
        <v>181</v>
      </c>
      <c r="B1482" t="s">
        <v>606</v>
      </c>
      <c r="C1482" t="s">
        <v>49</v>
      </c>
      <c r="D1482" t="s">
        <v>677</v>
      </c>
      <c r="E1482" t="s">
        <v>304</v>
      </c>
      <c r="F1482" t="s">
        <v>11260</v>
      </c>
      <c r="G1482" t="s">
        <v>96</v>
      </c>
      <c r="H1482" s="1">
        <v>44169</v>
      </c>
      <c r="I1482">
        <v>1200</v>
      </c>
      <c r="J1482" t="s">
        <v>11261</v>
      </c>
      <c r="K1482" t="s">
        <v>197</v>
      </c>
      <c r="L1482" t="s">
        <v>11262</v>
      </c>
      <c r="M1482" t="s">
        <v>11263</v>
      </c>
      <c r="N1482" t="s">
        <v>116</v>
      </c>
      <c r="O1482">
        <v>17</v>
      </c>
      <c r="P1482" t="s">
        <v>73</v>
      </c>
      <c r="Q1482" t="s">
        <v>58</v>
      </c>
      <c r="R1482" t="s">
        <v>11264</v>
      </c>
      <c r="S1482" s="1">
        <v>45370</v>
      </c>
      <c r="T1482" t="s">
        <v>258</v>
      </c>
      <c r="U1482" t="s">
        <v>11265</v>
      </c>
      <c r="V1482" t="s">
        <v>11266</v>
      </c>
      <c r="W1482" t="s">
        <v>6724</v>
      </c>
      <c r="X1482">
        <v>982</v>
      </c>
      <c r="Y1482">
        <v>8</v>
      </c>
      <c r="Z1482">
        <v>3142.4</v>
      </c>
      <c r="AA1482" t="s">
        <v>11263</v>
      </c>
      <c r="AB1482" t="s">
        <v>11263</v>
      </c>
      <c r="AC1482">
        <v>10</v>
      </c>
      <c r="AD1482" t="s">
        <v>87</v>
      </c>
      <c r="AF1482" t="s">
        <v>87</v>
      </c>
      <c r="AG1482" t="s">
        <v>11263</v>
      </c>
    </row>
    <row r="1483" spans="1:33" x14ac:dyDescent="0.3">
      <c r="A1483" t="s">
        <v>27</v>
      </c>
      <c r="B1483" t="s">
        <v>48</v>
      </c>
      <c r="C1483" t="s">
        <v>29</v>
      </c>
      <c r="D1483" t="s">
        <v>206</v>
      </c>
      <c r="E1483" t="s">
        <v>263</v>
      </c>
      <c r="F1483" t="s">
        <v>11267</v>
      </c>
      <c r="G1483" t="s">
        <v>96</v>
      </c>
      <c r="H1483" s="1">
        <v>43976</v>
      </c>
      <c r="I1483">
        <v>950</v>
      </c>
      <c r="J1483" t="s">
        <v>11268</v>
      </c>
      <c r="K1483" t="s">
        <v>1103</v>
      </c>
      <c r="L1483" t="s">
        <v>11269</v>
      </c>
      <c r="M1483" t="s">
        <v>11270</v>
      </c>
      <c r="N1483" t="s">
        <v>57</v>
      </c>
      <c r="O1483">
        <v>11</v>
      </c>
      <c r="P1483" t="s">
        <v>73</v>
      </c>
      <c r="Q1483" t="s">
        <v>58</v>
      </c>
      <c r="R1483" t="s">
        <v>11271</v>
      </c>
      <c r="S1483" s="1">
        <v>45434</v>
      </c>
      <c r="T1483" t="s">
        <v>129</v>
      </c>
      <c r="U1483" t="s">
        <v>11272</v>
      </c>
      <c r="V1483" t="s">
        <v>11273</v>
      </c>
      <c r="W1483" t="s">
        <v>4564</v>
      </c>
      <c r="X1483">
        <v>1667</v>
      </c>
      <c r="Y1483">
        <v>3</v>
      </c>
      <c r="Z1483">
        <v>2000.4</v>
      </c>
      <c r="AA1483" t="s">
        <v>11270</v>
      </c>
      <c r="AB1483" t="s">
        <v>11270</v>
      </c>
      <c r="AC1483">
        <v>10</v>
      </c>
      <c r="AE1483" t="s">
        <v>37</v>
      </c>
      <c r="AF1483" t="s">
        <v>37</v>
      </c>
      <c r="AG1483" t="s">
        <v>11270</v>
      </c>
    </row>
    <row r="1484" spans="1:33" x14ac:dyDescent="0.3">
      <c r="A1484" t="s">
        <v>93</v>
      </c>
      <c r="B1484" t="s">
        <v>369</v>
      </c>
      <c r="C1484" t="s">
        <v>49</v>
      </c>
      <c r="D1484" t="s">
        <v>370</v>
      </c>
      <c r="E1484" t="s">
        <v>596</v>
      </c>
      <c r="F1484" t="s">
        <v>11274</v>
      </c>
      <c r="G1484" t="s">
        <v>33</v>
      </c>
      <c r="H1484" s="1">
        <v>44838</v>
      </c>
      <c r="I1484">
        <v>1200</v>
      </c>
      <c r="J1484" t="s">
        <v>4411</v>
      </c>
      <c r="K1484" t="s">
        <v>197</v>
      </c>
      <c r="L1484" t="s">
        <v>11275</v>
      </c>
      <c r="M1484" t="s">
        <v>11276</v>
      </c>
      <c r="N1484" t="s">
        <v>57</v>
      </c>
      <c r="O1484">
        <v>9</v>
      </c>
      <c r="P1484" t="s">
        <v>40</v>
      </c>
      <c r="Q1484" t="s">
        <v>74</v>
      </c>
      <c r="R1484" t="s">
        <v>11277</v>
      </c>
      <c r="S1484" s="1">
        <v>45458</v>
      </c>
      <c r="T1484" t="s">
        <v>43</v>
      </c>
      <c r="U1484" t="s">
        <v>11278</v>
      </c>
      <c r="V1484" t="s">
        <v>11279</v>
      </c>
      <c r="W1484" t="s">
        <v>5966</v>
      </c>
      <c r="X1484">
        <v>2525</v>
      </c>
      <c r="Y1484">
        <v>6</v>
      </c>
      <c r="Z1484">
        <v>6060</v>
      </c>
      <c r="AA1484" t="s">
        <v>11276</v>
      </c>
      <c r="AB1484" t="s">
        <v>11276</v>
      </c>
      <c r="AC1484">
        <v>10</v>
      </c>
      <c r="AE1484" t="s">
        <v>37</v>
      </c>
      <c r="AF1484" t="s">
        <v>37</v>
      </c>
      <c r="AG1484" t="s">
        <v>11276</v>
      </c>
    </row>
    <row r="1485" spans="1:33" x14ac:dyDescent="0.3">
      <c r="A1485" t="s">
        <v>93</v>
      </c>
      <c r="B1485" t="s">
        <v>1483</v>
      </c>
      <c r="C1485" t="s">
        <v>80</v>
      </c>
      <c r="D1485" t="s">
        <v>65</v>
      </c>
      <c r="E1485" t="s">
        <v>641</v>
      </c>
      <c r="F1485" t="s">
        <v>11280</v>
      </c>
      <c r="G1485" t="s">
        <v>33</v>
      </c>
      <c r="H1485" s="1">
        <v>43983</v>
      </c>
      <c r="I1485">
        <v>800</v>
      </c>
      <c r="J1485" t="s">
        <v>11281</v>
      </c>
      <c r="K1485" t="s">
        <v>706</v>
      </c>
      <c r="L1485" t="s">
        <v>11282</v>
      </c>
      <c r="M1485" t="s">
        <v>11283</v>
      </c>
      <c r="N1485" t="s">
        <v>57</v>
      </c>
      <c r="O1485">
        <v>11</v>
      </c>
      <c r="P1485" t="s">
        <v>40</v>
      </c>
      <c r="Q1485" t="s">
        <v>101</v>
      </c>
      <c r="R1485" t="s">
        <v>11284</v>
      </c>
      <c r="S1485" s="1">
        <v>45452</v>
      </c>
      <c r="T1485" t="s">
        <v>43</v>
      </c>
      <c r="U1485" t="s">
        <v>11285</v>
      </c>
      <c r="V1485" t="s">
        <v>11286</v>
      </c>
      <c r="W1485" t="s">
        <v>11287</v>
      </c>
      <c r="X1485">
        <v>2703</v>
      </c>
      <c r="Y1485">
        <v>8</v>
      </c>
      <c r="Z1485">
        <v>8649.6</v>
      </c>
      <c r="AA1485" t="s">
        <v>11283</v>
      </c>
      <c r="AB1485" t="s">
        <v>11283</v>
      </c>
      <c r="AC1485">
        <v>10</v>
      </c>
      <c r="AE1485" t="s">
        <v>37</v>
      </c>
      <c r="AF1485" t="s">
        <v>37</v>
      </c>
      <c r="AG1485" t="s">
        <v>11283</v>
      </c>
    </row>
    <row r="1486" spans="1:33" x14ac:dyDescent="0.3">
      <c r="A1486" t="s">
        <v>181</v>
      </c>
      <c r="B1486" t="s">
        <v>369</v>
      </c>
      <c r="C1486" t="s">
        <v>49</v>
      </c>
      <c r="D1486" t="s">
        <v>206</v>
      </c>
      <c r="E1486" t="s">
        <v>1365</v>
      </c>
      <c r="F1486" t="s">
        <v>11288</v>
      </c>
      <c r="G1486" t="s">
        <v>33</v>
      </c>
      <c r="H1486" s="1">
        <v>45298</v>
      </c>
      <c r="I1486">
        <v>800</v>
      </c>
      <c r="J1486" t="s">
        <v>11289</v>
      </c>
      <c r="K1486" t="s">
        <v>1121</v>
      </c>
      <c r="L1486" t="s">
        <v>11290</v>
      </c>
      <c r="M1486" t="s">
        <v>11291</v>
      </c>
      <c r="N1486" t="s">
        <v>39</v>
      </c>
      <c r="O1486">
        <v>14</v>
      </c>
      <c r="P1486" t="s">
        <v>73</v>
      </c>
      <c r="Q1486" t="s">
        <v>101</v>
      </c>
      <c r="R1486" t="s">
        <v>11292</v>
      </c>
      <c r="S1486" s="1">
        <v>45449</v>
      </c>
      <c r="T1486" t="s">
        <v>43</v>
      </c>
      <c r="U1486" t="s">
        <v>11293</v>
      </c>
      <c r="V1486" t="s">
        <v>11294</v>
      </c>
      <c r="W1486" t="s">
        <v>11295</v>
      </c>
      <c r="X1486">
        <v>516</v>
      </c>
      <c r="Y1486">
        <v>1</v>
      </c>
      <c r="Z1486">
        <v>206.4</v>
      </c>
      <c r="AA1486" t="s">
        <v>11291</v>
      </c>
      <c r="AB1486" t="s">
        <v>11291</v>
      </c>
      <c r="AC1486">
        <v>10</v>
      </c>
      <c r="AE1486" t="s">
        <v>37</v>
      </c>
      <c r="AF1486" t="s">
        <v>37</v>
      </c>
      <c r="AG1486" t="s">
        <v>11291</v>
      </c>
    </row>
    <row r="1487" spans="1:33" x14ac:dyDescent="0.3">
      <c r="A1487" t="s">
        <v>121</v>
      </c>
      <c r="B1487" t="s">
        <v>79</v>
      </c>
      <c r="C1487" t="s">
        <v>49</v>
      </c>
      <c r="D1487" t="s">
        <v>30</v>
      </c>
      <c r="E1487" t="s">
        <v>1225</v>
      </c>
      <c r="F1487" t="s">
        <v>11296</v>
      </c>
      <c r="G1487" t="s">
        <v>96</v>
      </c>
      <c r="H1487" s="1">
        <v>45028</v>
      </c>
      <c r="I1487">
        <v>1200</v>
      </c>
      <c r="J1487" t="s">
        <v>11297</v>
      </c>
      <c r="K1487" t="s">
        <v>1153</v>
      </c>
      <c r="L1487" t="s">
        <v>11298</v>
      </c>
      <c r="M1487" t="s">
        <v>11299</v>
      </c>
      <c r="N1487" t="s">
        <v>39</v>
      </c>
      <c r="O1487">
        <v>13</v>
      </c>
      <c r="P1487" t="s">
        <v>73</v>
      </c>
      <c r="Q1487" t="s">
        <v>101</v>
      </c>
      <c r="R1487" t="s">
        <v>11300</v>
      </c>
      <c r="S1487" s="1">
        <v>45541</v>
      </c>
      <c r="T1487" t="s">
        <v>214</v>
      </c>
      <c r="U1487" t="s">
        <v>11301</v>
      </c>
      <c r="V1487" t="s">
        <v>11302</v>
      </c>
      <c r="W1487" t="s">
        <v>876</v>
      </c>
      <c r="X1487">
        <v>911</v>
      </c>
      <c r="Y1487">
        <v>7</v>
      </c>
      <c r="Z1487">
        <v>2550.8000000000002</v>
      </c>
      <c r="AA1487" t="s">
        <v>11299</v>
      </c>
      <c r="AB1487" t="s">
        <v>11299</v>
      </c>
      <c r="AC1487">
        <v>10</v>
      </c>
      <c r="AE1487" t="s">
        <v>37</v>
      </c>
      <c r="AF1487" t="s">
        <v>37</v>
      </c>
      <c r="AG1487" t="s">
        <v>11299</v>
      </c>
    </row>
    <row r="1488" spans="1:33" x14ac:dyDescent="0.3">
      <c r="A1488" t="s">
        <v>336</v>
      </c>
      <c r="B1488" t="s">
        <v>145</v>
      </c>
      <c r="C1488" t="s">
        <v>29</v>
      </c>
      <c r="D1488" t="s">
        <v>109</v>
      </c>
      <c r="E1488" t="s">
        <v>894</v>
      </c>
      <c r="F1488" t="s">
        <v>11303</v>
      </c>
      <c r="G1488" t="s">
        <v>96</v>
      </c>
      <c r="H1488" s="1">
        <v>44389</v>
      </c>
      <c r="I1488">
        <v>1300</v>
      </c>
      <c r="J1488" t="s">
        <v>11304</v>
      </c>
      <c r="K1488" t="s">
        <v>716</v>
      </c>
      <c r="L1488" t="s">
        <v>11305</v>
      </c>
      <c r="M1488" t="s">
        <v>11306</v>
      </c>
      <c r="N1488" t="s">
        <v>72</v>
      </c>
      <c r="O1488">
        <v>12</v>
      </c>
      <c r="P1488" t="s">
        <v>73</v>
      </c>
      <c r="Q1488" t="s">
        <v>74</v>
      </c>
      <c r="R1488" t="s">
        <v>11307</v>
      </c>
      <c r="S1488" s="1">
        <v>45375</v>
      </c>
      <c r="T1488" t="s">
        <v>258</v>
      </c>
      <c r="U1488" t="s">
        <v>11308</v>
      </c>
      <c r="V1488" t="s">
        <v>11309</v>
      </c>
      <c r="W1488" t="s">
        <v>8003</v>
      </c>
      <c r="X1488">
        <v>1818</v>
      </c>
      <c r="Y1488">
        <v>5</v>
      </c>
      <c r="Z1488">
        <v>3636</v>
      </c>
      <c r="AA1488" t="s">
        <v>11306</v>
      </c>
      <c r="AB1488" t="s">
        <v>11306</v>
      </c>
      <c r="AC1488">
        <v>10</v>
      </c>
      <c r="AE1488" t="s">
        <v>37</v>
      </c>
      <c r="AF1488" t="s">
        <v>37</v>
      </c>
      <c r="AG1488" t="s">
        <v>11306</v>
      </c>
    </row>
    <row r="1489" spans="1:33" x14ac:dyDescent="0.3">
      <c r="A1489" t="s">
        <v>47</v>
      </c>
      <c r="B1489" t="s">
        <v>169</v>
      </c>
      <c r="C1489" t="s">
        <v>49</v>
      </c>
      <c r="D1489" t="s">
        <v>50</v>
      </c>
      <c r="E1489" t="s">
        <v>986</v>
      </c>
      <c r="F1489" t="s">
        <v>11310</v>
      </c>
      <c r="G1489" t="s">
        <v>33</v>
      </c>
      <c r="H1489" s="1">
        <v>44004</v>
      </c>
      <c r="I1489">
        <v>1000</v>
      </c>
      <c r="J1489" t="s">
        <v>11311</v>
      </c>
      <c r="K1489" t="s">
        <v>424</v>
      </c>
      <c r="L1489" t="s">
        <v>11312</v>
      </c>
      <c r="M1489" t="s">
        <v>11313</v>
      </c>
      <c r="N1489" t="s">
        <v>72</v>
      </c>
      <c r="O1489">
        <v>20</v>
      </c>
      <c r="P1489" t="s">
        <v>40</v>
      </c>
      <c r="Q1489" t="s">
        <v>74</v>
      </c>
      <c r="R1489" t="s">
        <v>11314</v>
      </c>
      <c r="S1489" s="1">
        <v>45556</v>
      </c>
      <c r="T1489" t="s">
        <v>214</v>
      </c>
      <c r="U1489" t="s">
        <v>11315</v>
      </c>
      <c r="V1489" t="s">
        <v>11316</v>
      </c>
      <c r="W1489" t="s">
        <v>1810</v>
      </c>
      <c r="X1489">
        <v>2433</v>
      </c>
      <c r="Y1489">
        <v>2</v>
      </c>
      <c r="Z1489">
        <v>1946.4</v>
      </c>
      <c r="AA1489" t="s">
        <v>11313</v>
      </c>
      <c r="AB1489" t="s">
        <v>11313</v>
      </c>
      <c r="AC1489">
        <v>11</v>
      </c>
      <c r="AE1489" t="s">
        <v>37</v>
      </c>
      <c r="AF1489" t="s">
        <v>37</v>
      </c>
      <c r="AG1489" t="s">
        <v>11313</v>
      </c>
    </row>
    <row r="1490" spans="1:33" x14ac:dyDescent="0.3">
      <c r="A1490" t="s">
        <v>93</v>
      </c>
      <c r="B1490" t="s">
        <v>64</v>
      </c>
      <c r="C1490" t="s">
        <v>29</v>
      </c>
      <c r="D1490" t="s">
        <v>370</v>
      </c>
      <c r="E1490" t="s">
        <v>596</v>
      </c>
      <c r="F1490" t="s">
        <v>11317</v>
      </c>
      <c r="G1490" t="s">
        <v>33</v>
      </c>
      <c r="H1490" s="1">
        <v>45254</v>
      </c>
      <c r="I1490">
        <v>1000</v>
      </c>
      <c r="J1490" t="s">
        <v>11318</v>
      </c>
      <c r="K1490" t="s">
        <v>680</v>
      </c>
      <c r="L1490" t="s">
        <v>11319</v>
      </c>
      <c r="M1490" t="s">
        <v>11320</v>
      </c>
      <c r="N1490" t="s">
        <v>57</v>
      </c>
      <c r="O1490">
        <v>6</v>
      </c>
      <c r="P1490" t="s">
        <v>40</v>
      </c>
      <c r="Q1490" t="s">
        <v>101</v>
      </c>
      <c r="R1490" t="s">
        <v>11321</v>
      </c>
      <c r="S1490" s="1">
        <v>45516</v>
      </c>
      <c r="T1490" t="s">
        <v>201</v>
      </c>
      <c r="U1490" t="s">
        <v>11322</v>
      </c>
      <c r="V1490" t="s">
        <v>11323</v>
      </c>
      <c r="W1490" t="s">
        <v>11324</v>
      </c>
      <c r="X1490">
        <v>2951</v>
      </c>
      <c r="Y1490">
        <v>1</v>
      </c>
      <c r="Z1490">
        <v>1180.4000000000001</v>
      </c>
      <c r="AA1490" t="s">
        <v>11320</v>
      </c>
      <c r="AB1490" t="s">
        <v>11320</v>
      </c>
      <c r="AC1490">
        <v>10</v>
      </c>
      <c r="AD1490" t="s">
        <v>87</v>
      </c>
      <c r="AF1490" t="s">
        <v>87</v>
      </c>
      <c r="AG1490" t="s">
        <v>11320</v>
      </c>
    </row>
    <row r="1491" spans="1:33" x14ac:dyDescent="0.3">
      <c r="A1491" t="s">
        <v>133</v>
      </c>
      <c r="B1491" t="s">
        <v>229</v>
      </c>
      <c r="C1491" t="s">
        <v>49</v>
      </c>
      <c r="D1491" t="s">
        <v>677</v>
      </c>
      <c r="E1491" t="s">
        <v>2957</v>
      </c>
      <c r="F1491" t="s">
        <v>11325</v>
      </c>
      <c r="G1491" t="s">
        <v>33</v>
      </c>
      <c r="H1491" s="1">
        <v>44086</v>
      </c>
      <c r="I1491">
        <v>1000</v>
      </c>
      <c r="J1491" t="s">
        <v>11326</v>
      </c>
      <c r="K1491" t="s">
        <v>1293</v>
      </c>
      <c r="L1491" t="s">
        <v>11327</v>
      </c>
      <c r="M1491" t="s">
        <v>11328</v>
      </c>
      <c r="N1491" t="s">
        <v>39</v>
      </c>
      <c r="O1491">
        <v>4</v>
      </c>
      <c r="P1491" t="s">
        <v>40</v>
      </c>
      <c r="Q1491" t="s">
        <v>41</v>
      </c>
      <c r="R1491" t="s">
        <v>11329</v>
      </c>
      <c r="S1491" s="1">
        <v>45340</v>
      </c>
      <c r="T1491" t="s">
        <v>321</v>
      </c>
      <c r="U1491" t="s">
        <v>11330</v>
      </c>
      <c r="V1491" t="s">
        <v>11331</v>
      </c>
      <c r="W1491" t="s">
        <v>530</v>
      </c>
      <c r="X1491">
        <v>2819</v>
      </c>
      <c r="Y1491">
        <v>2</v>
      </c>
      <c r="Z1491">
        <v>2255.2000000000003</v>
      </c>
      <c r="AA1491" t="s">
        <v>11328</v>
      </c>
      <c r="AB1491" t="s">
        <v>11328</v>
      </c>
      <c r="AC1491">
        <v>10</v>
      </c>
      <c r="AE1491" t="s">
        <v>37</v>
      </c>
      <c r="AF1491" t="s">
        <v>37</v>
      </c>
      <c r="AG1491" t="s">
        <v>11328</v>
      </c>
    </row>
    <row r="1492" spans="1:33" x14ac:dyDescent="0.3">
      <c r="A1492" t="s">
        <v>181</v>
      </c>
      <c r="B1492" t="s">
        <v>985</v>
      </c>
      <c r="C1492" t="s">
        <v>29</v>
      </c>
      <c r="D1492" t="s">
        <v>370</v>
      </c>
      <c r="E1492" t="s">
        <v>2585</v>
      </c>
      <c r="F1492" t="s">
        <v>11332</v>
      </c>
      <c r="G1492" t="s">
        <v>96</v>
      </c>
      <c r="H1492" s="1">
        <v>44522</v>
      </c>
      <c r="I1492">
        <v>1300</v>
      </c>
      <c r="J1492" t="s">
        <v>11333</v>
      </c>
      <c r="K1492" t="s">
        <v>787</v>
      </c>
      <c r="L1492" t="s">
        <v>11334</v>
      </c>
      <c r="M1492" t="s">
        <v>11335</v>
      </c>
      <c r="N1492" t="s">
        <v>57</v>
      </c>
      <c r="O1492">
        <v>5</v>
      </c>
      <c r="P1492" t="s">
        <v>40</v>
      </c>
      <c r="Q1492" t="s">
        <v>101</v>
      </c>
      <c r="R1492" t="s">
        <v>11336</v>
      </c>
      <c r="S1492" s="1">
        <v>45309</v>
      </c>
      <c r="T1492" t="s">
        <v>141</v>
      </c>
      <c r="U1492" t="s">
        <v>11337</v>
      </c>
      <c r="V1492" t="s">
        <v>11338</v>
      </c>
      <c r="W1492" t="s">
        <v>595</v>
      </c>
      <c r="X1492">
        <v>1164</v>
      </c>
      <c r="Y1492">
        <v>4</v>
      </c>
      <c r="Z1492">
        <v>1862.4</v>
      </c>
      <c r="AA1492" t="s">
        <v>11335</v>
      </c>
      <c r="AB1492" t="s">
        <v>11335</v>
      </c>
      <c r="AC1492">
        <v>10</v>
      </c>
      <c r="AE1492" t="s">
        <v>37</v>
      </c>
      <c r="AF1492" t="s">
        <v>37</v>
      </c>
      <c r="AG1492" t="s">
        <v>11335</v>
      </c>
    </row>
    <row r="1493" spans="1:33" x14ac:dyDescent="0.3">
      <c r="A1493" t="s">
        <v>121</v>
      </c>
      <c r="B1493" t="s">
        <v>568</v>
      </c>
      <c r="C1493" t="s">
        <v>80</v>
      </c>
      <c r="D1493" t="s">
        <v>241</v>
      </c>
      <c r="E1493" t="s">
        <v>687</v>
      </c>
      <c r="F1493" t="s">
        <v>11339</v>
      </c>
      <c r="G1493" t="s">
        <v>96</v>
      </c>
      <c r="H1493" s="1">
        <v>44569</v>
      </c>
      <c r="I1493">
        <v>800</v>
      </c>
      <c r="J1493" t="s">
        <v>11340</v>
      </c>
      <c r="K1493" t="s">
        <v>150</v>
      </c>
      <c r="L1493" t="s">
        <v>11341</v>
      </c>
      <c r="M1493" t="s">
        <v>11342</v>
      </c>
      <c r="N1493" t="s">
        <v>116</v>
      </c>
      <c r="O1493">
        <v>8</v>
      </c>
      <c r="P1493" t="s">
        <v>40</v>
      </c>
      <c r="Q1493" t="s">
        <v>58</v>
      </c>
      <c r="R1493" t="s">
        <v>11343</v>
      </c>
      <c r="S1493" s="1">
        <v>45358</v>
      </c>
      <c r="T1493" t="s">
        <v>258</v>
      </c>
      <c r="U1493" t="s">
        <v>11344</v>
      </c>
      <c r="V1493" t="s">
        <v>11345</v>
      </c>
      <c r="W1493" t="s">
        <v>3409</v>
      </c>
      <c r="X1493">
        <v>1479</v>
      </c>
      <c r="Y1493">
        <v>3</v>
      </c>
      <c r="Z1493">
        <v>1774.8000000000002</v>
      </c>
      <c r="AA1493" t="s">
        <v>11342</v>
      </c>
      <c r="AB1493" t="s">
        <v>11342</v>
      </c>
      <c r="AC1493">
        <v>10</v>
      </c>
      <c r="AE1493" t="s">
        <v>37</v>
      </c>
      <c r="AF1493" t="s">
        <v>37</v>
      </c>
      <c r="AG1493" t="s">
        <v>11342</v>
      </c>
    </row>
    <row r="1494" spans="1:33" x14ac:dyDescent="0.3">
      <c r="A1494" t="s">
        <v>47</v>
      </c>
      <c r="B1494" t="s">
        <v>946</v>
      </c>
      <c r="C1494" t="s">
        <v>80</v>
      </c>
      <c r="D1494" t="s">
        <v>30</v>
      </c>
      <c r="E1494" t="s">
        <v>66</v>
      </c>
      <c r="F1494" t="s">
        <v>11346</v>
      </c>
      <c r="G1494" t="s">
        <v>96</v>
      </c>
      <c r="H1494" s="1">
        <v>45319</v>
      </c>
      <c r="I1494">
        <v>1400</v>
      </c>
      <c r="J1494" t="s">
        <v>11347</v>
      </c>
      <c r="K1494" t="s">
        <v>861</v>
      </c>
      <c r="L1494" t="s">
        <v>11348</v>
      </c>
      <c r="M1494" t="s">
        <v>11349</v>
      </c>
      <c r="N1494" t="s">
        <v>57</v>
      </c>
      <c r="O1494">
        <v>14</v>
      </c>
      <c r="P1494" t="s">
        <v>73</v>
      </c>
      <c r="Q1494" t="s">
        <v>58</v>
      </c>
      <c r="R1494" t="s">
        <v>11350</v>
      </c>
      <c r="S1494" s="1">
        <v>45552</v>
      </c>
      <c r="T1494" t="s">
        <v>214</v>
      </c>
      <c r="U1494" t="s">
        <v>11351</v>
      </c>
      <c r="V1494" t="s">
        <v>11352</v>
      </c>
      <c r="W1494" t="s">
        <v>11353</v>
      </c>
      <c r="X1494">
        <v>1678</v>
      </c>
      <c r="Y1494">
        <v>7</v>
      </c>
      <c r="Z1494">
        <v>4698.4000000000015</v>
      </c>
      <c r="AA1494" t="s">
        <v>11349</v>
      </c>
      <c r="AB1494" t="s">
        <v>11349</v>
      </c>
      <c r="AC1494">
        <v>10</v>
      </c>
      <c r="AD1494" t="s">
        <v>87</v>
      </c>
      <c r="AF1494" t="s">
        <v>87</v>
      </c>
      <c r="AG1494" t="s">
        <v>11349</v>
      </c>
    </row>
    <row r="1495" spans="1:33" x14ac:dyDescent="0.3">
      <c r="A1495" t="s">
        <v>93</v>
      </c>
      <c r="B1495" t="s">
        <v>1118</v>
      </c>
      <c r="C1495" t="s">
        <v>29</v>
      </c>
      <c r="D1495" t="s">
        <v>65</v>
      </c>
      <c r="E1495" t="s">
        <v>947</v>
      </c>
      <c r="F1495" t="s">
        <v>11354</v>
      </c>
      <c r="G1495" t="s">
        <v>96</v>
      </c>
      <c r="H1495" s="1">
        <v>44376</v>
      </c>
      <c r="I1495">
        <v>1300</v>
      </c>
      <c r="J1495" t="s">
        <v>11355</v>
      </c>
      <c r="K1495" t="s">
        <v>1162</v>
      </c>
      <c r="L1495" t="s">
        <v>11356</v>
      </c>
      <c r="M1495" t="s">
        <v>11357</v>
      </c>
      <c r="N1495" t="s">
        <v>39</v>
      </c>
      <c r="O1495">
        <v>4</v>
      </c>
      <c r="P1495" t="s">
        <v>40</v>
      </c>
      <c r="Q1495" t="s">
        <v>58</v>
      </c>
      <c r="R1495" t="s">
        <v>11358</v>
      </c>
      <c r="S1495" s="1">
        <v>45531</v>
      </c>
      <c r="T1495" t="s">
        <v>201</v>
      </c>
      <c r="U1495" t="s">
        <v>11359</v>
      </c>
      <c r="V1495" t="s">
        <v>11360</v>
      </c>
      <c r="W1495" t="s">
        <v>1308</v>
      </c>
      <c r="X1495">
        <v>1805</v>
      </c>
      <c r="Y1495">
        <v>4</v>
      </c>
      <c r="Z1495">
        <v>2888</v>
      </c>
      <c r="AA1495" t="s">
        <v>11357</v>
      </c>
      <c r="AB1495" t="s">
        <v>11357</v>
      </c>
      <c r="AC1495">
        <v>10</v>
      </c>
      <c r="AE1495" t="s">
        <v>37</v>
      </c>
      <c r="AF1495" t="s">
        <v>37</v>
      </c>
      <c r="AG1495" t="s">
        <v>11357</v>
      </c>
    </row>
    <row r="1496" spans="1:33" x14ac:dyDescent="0.3">
      <c r="A1496" t="s">
        <v>181</v>
      </c>
      <c r="B1496" t="s">
        <v>182</v>
      </c>
      <c r="C1496" t="s">
        <v>29</v>
      </c>
      <c r="D1496" t="s">
        <v>677</v>
      </c>
      <c r="E1496" t="s">
        <v>641</v>
      </c>
      <c r="F1496" t="s">
        <v>11361</v>
      </c>
      <c r="G1496" t="s">
        <v>96</v>
      </c>
      <c r="H1496" s="1">
        <v>44259</v>
      </c>
      <c r="I1496">
        <v>800</v>
      </c>
      <c r="J1496" t="s">
        <v>11362</v>
      </c>
      <c r="K1496" t="s">
        <v>197</v>
      </c>
      <c r="L1496" t="s">
        <v>11363</v>
      </c>
      <c r="M1496" t="s">
        <v>11364</v>
      </c>
      <c r="N1496" t="s">
        <v>116</v>
      </c>
      <c r="O1496">
        <v>7</v>
      </c>
      <c r="P1496" t="s">
        <v>73</v>
      </c>
      <c r="Q1496" t="s">
        <v>101</v>
      </c>
      <c r="R1496" t="s">
        <v>11365</v>
      </c>
      <c r="S1496" s="1">
        <v>45452</v>
      </c>
      <c r="T1496" t="s">
        <v>43</v>
      </c>
      <c r="U1496" t="s">
        <v>11366</v>
      </c>
      <c r="V1496" t="s">
        <v>11367</v>
      </c>
      <c r="W1496" t="s">
        <v>1623</v>
      </c>
      <c r="X1496">
        <v>1434</v>
      </c>
      <c r="Y1496">
        <v>7</v>
      </c>
      <c r="Z1496">
        <v>4015.2000000000003</v>
      </c>
      <c r="AA1496" t="s">
        <v>11364</v>
      </c>
      <c r="AB1496" t="s">
        <v>11364</v>
      </c>
      <c r="AC1496">
        <v>10</v>
      </c>
      <c r="AD1496" t="s">
        <v>87</v>
      </c>
      <c r="AF1496" t="s">
        <v>87</v>
      </c>
      <c r="AG1496" t="s">
        <v>11364</v>
      </c>
    </row>
    <row r="1497" spans="1:33" x14ac:dyDescent="0.3">
      <c r="A1497" t="s">
        <v>336</v>
      </c>
      <c r="B1497" t="s">
        <v>108</v>
      </c>
      <c r="C1497" t="s">
        <v>49</v>
      </c>
      <c r="D1497" t="s">
        <v>81</v>
      </c>
      <c r="E1497" t="s">
        <v>82</v>
      </c>
      <c r="F1497" t="s">
        <v>11368</v>
      </c>
      <c r="G1497" t="s">
        <v>33</v>
      </c>
      <c r="H1497" s="1">
        <v>45404</v>
      </c>
      <c r="I1497">
        <v>950</v>
      </c>
      <c r="J1497" t="s">
        <v>11369</v>
      </c>
      <c r="K1497" t="s">
        <v>1319</v>
      </c>
      <c r="L1497" t="s">
        <v>11370</v>
      </c>
      <c r="M1497" t="s">
        <v>11371</v>
      </c>
      <c r="N1497" t="s">
        <v>72</v>
      </c>
      <c r="O1497">
        <v>17</v>
      </c>
      <c r="P1497" t="s">
        <v>40</v>
      </c>
      <c r="Q1497" t="s">
        <v>101</v>
      </c>
      <c r="R1497" t="s">
        <v>11372</v>
      </c>
      <c r="S1497" s="1">
        <v>45447</v>
      </c>
      <c r="T1497" t="s">
        <v>43</v>
      </c>
      <c r="U1497" t="s">
        <v>11373</v>
      </c>
      <c r="V1497" t="s">
        <v>11374</v>
      </c>
      <c r="W1497" t="s">
        <v>5244</v>
      </c>
      <c r="X1497">
        <v>2517</v>
      </c>
      <c r="Y1497">
        <v>1</v>
      </c>
      <c r="Z1497">
        <v>1006.8000000000001</v>
      </c>
      <c r="AA1497" t="s">
        <v>11371</v>
      </c>
      <c r="AB1497" t="s">
        <v>11371</v>
      </c>
      <c r="AC1497">
        <v>10</v>
      </c>
      <c r="AD1497" t="s">
        <v>87</v>
      </c>
      <c r="AF1497" t="s">
        <v>87</v>
      </c>
      <c r="AG1497" t="s">
        <v>11371</v>
      </c>
    </row>
    <row r="1498" spans="1:33" x14ac:dyDescent="0.3">
      <c r="A1498" t="s">
        <v>93</v>
      </c>
      <c r="B1498" t="s">
        <v>803</v>
      </c>
      <c r="C1498" t="s">
        <v>49</v>
      </c>
      <c r="D1498" t="s">
        <v>677</v>
      </c>
      <c r="E1498" t="s">
        <v>1441</v>
      </c>
      <c r="F1498" t="s">
        <v>11375</v>
      </c>
      <c r="G1498" t="s">
        <v>33</v>
      </c>
      <c r="H1498" s="1">
        <v>44923</v>
      </c>
      <c r="I1498">
        <v>1400</v>
      </c>
      <c r="J1498" t="s">
        <v>11376</v>
      </c>
      <c r="K1498" t="s">
        <v>1078</v>
      </c>
      <c r="L1498" t="s">
        <v>11377</v>
      </c>
      <c r="M1498" t="s">
        <v>11378</v>
      </c>
      <c r="N1498" t="s">
        <v>116</v>
      </c>
      <c r="O1498">
        <v>8</v>
      </c>
      <c r="P1498" t="s">
        <v>73</v>
      </c>
      <c r="Q1498" t="s">
        <v>101</v>
      </c>
      <c r="R1498" t="s">
        <v>11379</v>
      </c>
      <c r="S1498" s="1">
        <v>45332</v>
      </c>
      <c r="T1498" t="s">
        <v>321</v>
      </c>
      <c r="U1498" t="s">
        <v>11380</v>
      </c>
      <c r="V1498" t="s">
        <v>11381</v>
      </c>
      <c r="W1498" t="s">
        <v>9704</v>
      </c>
      <c r="X1498">
        <v>2410</v>
      </c>
      <c r="Y1498">
        <v>1</v>
      </c>
      <c r="Z1498">
        <v>964</v>
      </c>
      <c r="AA1498" t="s">
        <v>11378</v>
      </c>
      <c r="AB1498" t="s">
        <v>11378</v>
      </c>
      <c r="AC1498">
        <v>10</v>
      </c>
      <c r="AE1498" t="s">
        <v>37</v>
      </c>
      <c r="AF1498" t="s">
        <v>37</v>
      </c>
      <c r="AG1498" t="s">
        <v>11378</v>
      </c>
    </row>
    <row r="1499" spans="1:33" x14ac:dyDescent="0.3">
      <c r="A1499" t="s">
        <v>336</v>
      </c>
      <c r="B1499" t="s">
        <v>240</v>
      </c>
      <c r="C1499" t="s">
        <v>49</v>
      </c>
      <c r="D1499" t="s">
        <v>206</v>
      </c>
      <c r="E1499" t="s">
        <v>1365</v>
      </c>
      <c r="F1499" t="s">
        <v>11382</v>
      </c>
      <c r="G1499" t="s">
        <v>96</v>
      </c>
      <c r="H1499" s="1">
        <v>45249</v>
      </c>
      <c r="I1499">
        <v>1100</v>
      </c>
      <c r="J1499" t="s">
        <v>11383</v>
      </c>
      <c r="K1499" t="s">
        <v>753</v>
      </c>
      <c r="L1499" t="s">
        <v>11384</v>
      </c>
      <c r="M1499" t="s">
        <v>11385</v>
      </c>
      <c r="N1499" t="s">
        <v>57</v>
      </c>
      <c r="O1499">
        <v>19</v>
      </c>
      <c r="P1499" t="s">
        <v>40</v>
      </c>
      <c r="Q1499" t="s">
        <v>101</v>
      </c>
      <c r="R1499" t="s">
        <v>11386</v>
      </c>
      <c r="S1499" s="1">
        <v>45325</v>
      </c>
      <c r="T1499" t="s">
        <v>321</v>
      </c>
      <c r="U1499" t="s">
        <v>11387</v>
      </c>
      <c r="V1499" t="s">
        <v>11388</v>
      </c>
      <c r="W1499" t="s">
        <v>7968</v>
      </c>
      <c r="X1499">
        <v>1092</v>
      </c>
      <c r="Y1499">
        <v>2</v>
      </c>
      <c r="Z1499">
        <v>873.6</v>
      </c>
      <c r="AA1499" t="s">
        <v>11385</v>
      </c>
      <c r="AB1499" t="s">
        <v>11385</v>
      </c>
      <c r="AC1499">
        <v>11</v>
      </c>
      <c r="AE1499" t="s">
        <v>37</v>
      </c>
      <c r="AF1499" t="s">
        <v>37</v>
      </c>
      <c r="AG1499" t="s">
        <v>11385</v>
      </c>
    </row>
    <row r="1500" spans="1:33" x14ac:dyDescent="0.3">
      <c r="A1500" t="s">
        <v>107</v>
      </c>
      <c r="B1500" t="s">
        <v>500</v>
      </c>
      <c r="C1500" t="s">
        <v>29</v>
      </c>
      <c r="D1500" t="s">
        <v>219</v>
      </c>
      <c r="E1500" t="s">
        <v>358</v>
      </c>
      <c r="F1500" t="s">
        <v>2880</v>
      </c>
      <c r="G1500" t="s">
        <v>33</v>
      </c>
      <c r="H1500" s="1">
        <v>45233</v>
      </c>
      <c r="I1500">
        <v>800</v>
      </c>
      <c r="J1500" t="s">
        <v>11389</v>
      </c>
      <c r="K1500" t="s">
        <v>1359</v>
      </c>
      <c r="L1500" t="s">
        <v>11390</v>
      </c>
      <c r="M1500" t="s">
        <v>11391</v>
      </c>
      <c r="N1500" t="s">
        <v>116</v>
      </c>
      <c r="O1500">
        <v>8</v>
      </c>
      <c r="P1500" t="s">
        <v>40</v>
      </c>
      <c r="Q1500" t="s">
        <v>74</v>
      </c>
      <c r="R1500" t="s">
        <v>11392</v>
      </c>
      <c r="S1500" s="1">
        <v>45515</v>
      </c>
      <c r="T1500" t="s">
        <v>201</v>
      </c>
      <c r="U1500" t="s">
        <v>11393</v>
      </c>
      <c r="V1500" t="s">
        <v>271</v>
      </c>
      <c r="W1500" t="s">
        <v>3930</v>
      </c>
      <c r="X1500">
        <v>2324</v>
      </c>
      <c r="Y1500">
        <v>1</v>
      </c>
      <c r="Z1500">
        <v>929.6</v>
      </c>
      <c r="AA1500" t="s">
        <v>11391</v>
      </c>
      <c r="AB1500" t="s">
        <v>11391</v>
      </c>
      <c r="AC1500">
        <v>10</v>
      </c>
      <c r="AE1500" t="s">
        <v>37</v>
      </c>
      <c r="AF1500" t="s">
        <v>37</v>
      </c>
      <c r="AG1500" t="s">
        <v>11391</v>
      </c>
    </row>
    <row r="1501" spans="1:33" x14ac:dyDescent="0.3">
      <c r="A1501" t="s">
        <v>121</v>
      </c>
      <c r="B1501" t="s">
        <v>411</v>
      </c>
      <c r="C1501" t="s">
        <v>29</v>
      </c>
      <c r="D1501" t="s">
        <v>241</v>
      </c>
      <c r="E1501" t="s">
        <v>1724</v>
      </c>
      <c r="F1501" t="s">
        <v>11394</v>
      </c>
      <c r="G1501" t="s">
        <v>33</v>
      </c>
      <c r="H1501" s="1">
        <v>43972</v>
      </c>
      <c r="I1501">
        <v>1000</v>
      </c>
      <c r="J1501" t="s">
        <v>11395</v>
      </c>
      <c r="K1501" t="s">
        <v>3069</v>
      </c>
      <c r="L1501" t="s">
        <v>11396</v>
      </c>
      <c r="M1501" t="s">
        <v>11397</v>
      </c>
      <c r="N1501" t="s">
        <v>39</v>
      </c>
      <c r="O1501">
        <v>8</v>
      </c>
      <c r="P1501" t="s">
        <v>73</v>
      </c>
      <c r="Q1501" t="s">
        <v>58</v>
      </c>
      <c r="R1501" t="s">
        <v>11398</v>
      </c>
      <c r="S1501" s="1">
        <v>45436</v>
      </c>
      <c r="T1501" t="s">
        <v>129</v>
      </c>
      <c r="U1501" t="s">
        <v>11399</v>
      </c>
      <c r="V1501" t="s">
        <v>11400</v>
      </c>
      <c r="W1501" t="s">
        <v>11401</v>
      </c>
      <c r="X1501">
        <v>2663</v>
      </c>
      <c r="Y1501">
        <v>5</v>
      </c>
      <c r="Z1501">
        <v>5326</v>
      </c>
      <c r="AA1501" t="s">
        <v>11397</v>
      </c>
      <c r="AB1501" t="s">
        <v>11397</v>
      </c>
      <c r="AC1501">
        <v>10</v>
      </c>
      <c r="AD1501" t="s">
        <v>87</v>
      </c>
      <c r="AF1501" t="s">
        <v>87</v>
      </c>
      <c r="AG1501" t="s">
        <v>11397</v>
      </c>
    </row>
    <row r="1502" spans="1:33" x14ac:dyDescent="0.3">
      <c r="A1502" t="s">
        <v>181</v>
      </c>
      <c r="B1502" t="s">
        <v>79</v>
      </c>
      <c r="C1502" t="s">
        <v>29</v>
      </c>
      <c r="D1502" t="s">
        <v>109</v>
      </c>
      <c r="E1502" t="s">
        <v>326</v>
      </c>
      <c r="F1502" t="s">
        <v>11402</v>
      </c>
      <c r="G1502" t="s">
        <v>33</v>
      </c>
      <c r="H1502" s="1">
        <v>45154</v>
      </c>
      <c r="I1502">
        <v>1400</v>
      </c>
      <c r="J1502" t="s">
        <v>11403</v>
      </c>
      <c r="K1502" t="s">
        <v>653</v>
      </c>
      <c r="L1502" t="s">
        <v>11404</v>
      </c>
      <c r="M1502" t="s">
        <v>11405</v>
      </c>
      <c r="N1502" t="s">
        <v>116</v>
      </c>
      <c r="O1502">
        <v>4</v>
      </c>
      <c r="P1502" t="s">
        <v>40</v>
      </c>
      <c r="Q1502" t="s">
        <v>58</v>
      </c>
      <c r="R1502" t="s">
        <v>11406</v>
      </c>
      <c r="S1502" s="1">
        <v>45586</v>
      </c>
      <c r="T1502" t="s">
        <v>177</v>
      </c>
      <c r="U1502" t="s">
        <v>11407</v>
      </c>
      <c r="V1502" t="s">
        <v>11408</v>
      </c>
      <c r="W1502" t="s">
        <v>11409</v>
      </c>
      <c r="X1502">
        <v>1095</v>
      </c>
      <c r="Y1502">
        <v>3</v>
      </c>
      <c r="Z1502">
        <v>1314</v>
      </c>
      <c r="AA1502" t="s">
        <v>11405</v>
      </c>
      <c r="AB1502" t="s">
        <v>11405</v>
      </c>
      <c r="AC1502">
        <v>10</v>
      </c>
      <c r="AE1502" t="s">
        <v>37</v>
      </c>
      <c r="AF1502" t="s">
        <v>37</v>
      </c>
      <c r="AG1502" t="s">
        <v>11405</v>
      </c>
    </row>
    <row r="1503" spans="1:33" x14ac:dyDescent="0.3">
      <c r="A1503" t="s">
        <v>47</v>
      </c>
      <c r="B1503" t="s">
        <v>946</v>
      </c>
      <c r="C1503" t="s">
        <v>29</v>
      </c>
      <c r="D1503" t="s">
        <v>65</v>
      </c>
      <c r="E1503" t="s">
        <v>2849</v>
      </c>
      <c r="F1503" t="s">
        <v>11410</v>
      </c>
      <c r="G1503" t="s">
        <v>33</v>
      </c>
      <c r="H1503" s="1">
        <v>45564</v>
      </c>
      <c r="I1503">
        <v>1000</v>
      </c>
      <c r="J1503" t="s">
        <v>11411</v>
      </c>
      <c r="K1503" t="s">
        <v>680</v>
      </c>
      <c r="L1503" t="s">
        <v>11412</v>
      </c>
      <c r="M1503" t="s">
        <v>11413</v>
      </c>
      <c r="N1503" t="s">
        <v>116</v>
      </c>
      <c r="O1503">
        <v>13</v>
      </c>
      <c r="P1503" t="s">
        <v>73</v>
      </c>
      <c r="Q1503" t="s">
        <v>41</v>
      </c>
      <c r="R1503" t="s">
        <v>11414</v>
      </c>
      <c r="S1503" s="1">
        <v>45612</v>
      </c>
      <c r="T1503" t="s">
        <v>165</v>
      </c>
      <c r="U1503" t="s">
        <v>11415</v>
      </c>
      <c r="V1503" t="s">
        <v>11416</v>
      </c>
      <c r="W1503" t="s">
        <v>11417</v>
      </c>
      <c r="X1503">
        <v>2054</v>
      </c>
      <c r="Y1503">
        <v>3</v>
      </c>
      <c r="Z1503">
        <v>2464.8000000000002</v>
      </c>
      <c r="AA1503" t="s">
        <v>11413</v>
      </c>
      <c r="AB1503" t="s">
        <v>11413</v>
      </c>
      <c r="AC1503">
        <v>11</v>
      </c>
      <c r="AE1503" t="s">
        <v>37</v>
      </c>
      <c r="AF1503" t="s">
        <v>37</v>
      </c>
      <c r="AG1503" t="s">
        <v>11413</v>
      </c>
    </row>
    <row r="1504" spans="1:33" x14ac:dyDescent="0.3">
      <c r="A1504" t="s">
        <v>181</v>
      </c>
      <c r="B1504" t="s">
        <v>1128</v>
      </c>
      <c r="C1504" t="s">
        <v>29</v>
      </c>
      <c r="D1504" t="s">
        <v>370</v>
      </c>
      <c r="E1504" t="s">
        <v>750</v>
      </c>
      <c r="F1504" t="s">
        <v>11418</v>
      </c>
      <c r="G1504" t="s">
        <v>33</v>
      </c>
      <c r="H1504" s="1">
        <v>44484</v>
      </c>
      <c r="I1504">
        <v>1400</v>
      </c>
      <c r="J1504" t="s">
        <v>11419</v>
      </c>
      <c r="K1504" t="s">
        <v>1162</v>
      </c>
      <c r="L1504" t="s">
        <v>11420</v>
      </c>
      <c r="M1504" t="s">
        <v>11421</v>
      </c>
      <c r="N1504" t="s">
        <v>39</v>
      </c>
      <c r="O1504">
        <v>18</v>
      </c>
      <c r="P1504" t="s">
        <v>40</v>
      </c>
      <c r="Q1504" t="s">
        <v>58</v>
      </c>
      <c r="R1504" t="s">
        <v>11422</v>
      </c>
      <c r="S1504" s="1">
        <v>45532</v>
      </c>
      <c r="T1504" t="s">
        <v>201</v>
      </c>
      <c r="U1504" t="s">
        <v>11423</v>
      </c>
      <c r="V1504" t="s">
        <v>11424</v>
      </c>
      <c r="W1504" t="s">
        <v>11425</v>
      </c>
      <c r="X1504">
        <v>642</v>
      </c>
      <c r="Y1504">
        <v>5</v>
      </c>
      <c r="Z1504">
        <v>1284</v>
      </c>
      <c r="AA1504" t="s">
        <v>11421</v>
      </c>
      <c r="AB1504" t="s">
        <v>11421</v>
      </c>
      <c r="AC1504">
        <v>10</v>
      </c>
      <c r="AE1504" t="s">
        <v>37</v>
      </c>
      <c r="AF1504" t="s">
        <v>37</v>
      </c>
      <c r="AG1504" t="s">
        <v>11421</v>
      </c>
    </row>
    <row r="1505" spans="1:33" x14ac:dyDescent="0.3">
      <c r="A1505" t="s">
        <v>107</v>
      </c>
      <c r="B1505" t="s">
        <v>1483</v>
      </c>
      <c r="C1505" t="s">
        <v>80</v>
      </c>
      <c r="D1505" t="s">
        <v>146</v>
      </c>
      <c r="E1505" t="s">
        <v>511</v>
      </c>
      <c r="F1505" t="s">
        <v>11426</v>
      </c>
      <c r="G1505" t="s">
        <v>96</v>
      </c>
      <c r="H1505" s="1">
        <v>43962</v>
      </c>
      <c r="I1505">
        <v>1300</v>
      </c>
      <c r="J1505" t="s">
        <v>11427</v>
      </c>
      <c r="K1505" t="s">
        <v>1686</v>
      </c>
      <c r="L1505" t="s">
        <v>11428</v>
      </c>
      <c r="M1505" t="s">
        <v>11429</v>
      </c>
      <c r="N1505" t="s">
        <v>116</v>
      </c>
      <c r="O1505">
        <v>3</v>
      </c>
      <c r="P1505" t="s">
        <v>73</v>
      </c>
      <c r="Q1505" t="s">
        <v>101</v>
      </c>
      <c r="R1505" t="s">
        <v>11430</v>
      </c>
      <c r="S1505" s="1">
        <v>45535</v>
      </c>
      <c r="T1505" t="s">
        <v>201</v>
      </c>
      <c r="U1505" t="s">
        <v>11431</v>
      </c>
      <c r="V1505" t="s">
        <v>11432</v>
      </c>
      <c r="W1505" t="s">
        <v>11433</v>
      </c>
      <c r="X1505">
        <v>2513</v>
      </c>
      <c r="Y1505">
        <v>4</v>
      </c>
      <c r="Z1505">
        <v>4020.8</v>
      </c>
      <c r="AA1505" t="s">
        <v>11429</v>
      </c>
      <c r="AB1505" t="s">
        <v>11429</v>
      </c>
      <c r="AC1505">
        <v>10</v>
      </c>
      <c r="AD1505" t="s">
        <v>87</v>
      </c>
      <c r="AF1505" t="s">
        <v>87</v>
      </c>
      <c r="AG1505" t="s">
        <v>11429</v>
      </c>
    </row>
    <row r="1506" spans="1:33" x14ac:dyDescent="0.3">
      <c r="A1506" t="s">
        <v>121</v>
      </c>
      <c r="B1506" t="s">
        <v>784</v>
      </c>
      <c r="C1506" t="s">
        <v>29</v>
      </c>
      <c r="D1506" t="s">
        <v>241</v>
      </c>
      <c r="E1506" t="s">
        <v>170</v>
      </c>
      <c r="F1506" t="s">
        <v>11434</v>
      </c>
      <c r="G1506" t="s">
        <v>33</v>
      </c>
      <c r="H1506" s="1">
        <v>45538</v>
      </c>
      <c r="I1506">
        <v>950</v>
      </c>
      <c r="J1506" t="s">
        <v>11435</v>
      </c>
      <c r="K1506" t="s">
        <v>787</v>
      </c>
      <c r="L1506" t="s">
        <v>11436</v>
      </c>
      <c r="M1506" t="s">
        <v>11437</v>
      </c>
      <c r="N1506" t="s">
        <v>57</v>
      </c>
      <c r="O1506">
        <v>14</v>
      </c>
      <c r="P1506" t="s">
        <v>73</v>
      </c>
      <c r="Q1506" t="s">
        <v>41</v>
      </c>
      <c r="R1506" t="s">
        <v>11438</v>
      </c>
      <c r="S1506" s="1">
        <v>45583</v>
      </c>
      <c r="T1506" t="s">
        <v>177</v>
      </c>
      <c r="U1506" t="s">
        <v>11439</v>
      </c>
      <c r="V1506" t="s">
        <v>11432</v>
      </c>
      <c r="W1506" t="s">
        <v>11440</v>
      </c>
      <c r="X1506">
        <v>2200</v>
      </c>
      <c r="Y1506">
        <v>7</v>
      </c>
      <c r="Z1506">
        <v>6160</v>
      </c>
      <c r="AA1506" t="s">
        <v>11437</v>
      </c>
      <c r="AB1506" t="s">
        <v>11437</v>
      </c>
      <c r="AC1506">
        <v>10</v>
      </c>
      <c r="AE1506" t="s">
        <v>37</v>
      </c>
      <c r="AF1506" t="s">
        <v>37</v>
      </c>
      <c r="AG1506" t="s">
        <v>11437</v>
      </c>
    </row>
    <row r="1507" spans="1:33" x14ac:dyDescent="0.3">
      <c r="A1507" t="s">
        <v>181</v>
      </c>
      <c r="B1507" t="s">
        <v>293</v>
      </c>
      <c r="C1507" t="s">
        <v>80</v>
      </c>
      <c r="D1507" t="s">
        <v>81</v>
      </c>
      <c r="E1507" t="s">
        <v>31</v>
      </c>
      <c r="F1507" t="s">
        <v>11441</v>
      </c>
      <c r="G1507" t="s">
        <v>33</v>
      </c>
      <c r="H1507" s="1">
        <v>43955</v>
      </c>
      <c r="I1507">
        <v>1400</v>
      </c>
      <c r="J1507" t="s">
        <v>11442</v>
      </c>
      <c r="K1507" t="s">
        <v>743</v>
      </c>
      <c r="L1507" t="s">
        <v>11443</v>
      </c>
      <c r="M1507" t="s">
        <v>11444</v>
      </c>
      <c r="N1507" t="s">
        <v>116</v>
      </c>
      <c r="O1507">
        <v>12</v>
      </c>
      <c r="P1507" t="s">
        <v>40</v>
      </c>
      <c r="Q1507" t="s">
        <v>74</v>
      </c>
      <c r="R1507" t="s">
        <v>11445</v>
      </c>
      <c r="S1507" s="1">
        <v>45349</v>
      </c>
      <c r="T1507" t="s">
        <v>321</v>
      </c>
      <c r="U1507" t="s">
        <v>11446</v>
      </c>
      <c r="V1507" t="s">
        <v>11447</v>
      </c>
      <c r="W1507" t="s">
        <v>945</v>
      </c>
      <c r="X1507">
        <v>762</v>
      </c>
      <c r="Y1507">
        <v>1</v>
      </c>
      <c r="Z1507">
        <v>304.8</v>
      </c>
      <c r="AA1507" t="s">
        <v>11444</v>
      </c>
      <c r="AB1507" t="s">
        <v>11444</v>
      </c>
      <c r="AC1507">
        <v>10</v>
      </c>
      <c r="AE1507" t="s">
        <v>37</v>
      </c>
      <c r="AF1507" t="s">
        <v>37</v>
      </c>
      <c r="AG1507" t="s">
        <v>11444</v>
      </c>
    </row>
    <row r="1508" spans="1:33" x14ac:dyDescent="0.3">
      <c r="A1508" t="s">
        <v>107</v>
      </c>
      <c r="B1508" t="s">
        <v>1023</v>
      </c>
      <c r="C1508" t="s">
        <v>80</v>
      </c>
      <c r="D1508" t="s">
        <v>50</v>
      </c>
      <c r="E1508" t="s">
        <v>996</v>
      </c>
      <c r="F1508" t="s">
        <v>11448</v>
      </c>
      <c r="G1508" t="s">
        <v>96</v>
      </c>
      <c r="H1508" s="1">
        <v>45001</v>
      </c>
      <c r="I1508">
        <v>1000</v>
      </c>
      <c r="J1508" t="s">
        <v>11449</v>
      </c>
      <c r="K1508" t="s">
        <v>706</v>
      </c>
      <c r="L1508" t="s">
        <v>11450</v>
      </c>
      <c r="M1508" t="s">
        <v>11451</v>
      </c>
      <c r="N1508" t="s">
        <v>39</v>
      </c>
      <c r="O1508">
        <v>16</v>
      </c>
      <c r="P1508" t="s">
        <v>40</v>
      </c>
      <c r="Q1508" t="s">
        <v>101</v>
      </c>
      <c r="R1508" t="s">
        <v>11452</v>
      </c>
      <c r="S1508" s="1">
        <v>45329</v>
      </c>
      <c r="T1508" t="s">
        <v>321</v>
      </c>
      <c r="U1508" t="s">
        <v>11453</v>
      </c>
      <c r="V1508" t="s">
        <v>11454</v>
      </c>
      <c r="W1508" t="s">
        <v>4855</v>
      </c>
      <c r="X1508">
        <v>2490</v>
      </c>
      <c r="Y1508">
        <v>6</v>
      </c>
      <c r="Z1508">
        <v>5976</v>
      </c>
      <c r="AA1508" t="s">
        <v>11451</v>
      </c>
      <c r="AB1508" t="s">
        <v>11451</v>
      </c>
      <c r="AC1508">
        <v>10</v>
      </c>
      <c r="AE1508" t="s">
        <v>37</v>
      </c>
      <c r="AF1508" t="s">
        <v>37</v>
      </c>
      <c r="AG1508" t="s">
        <v>11451</v>
      </c>
    </row>
    <row r="1509" spans="1:33" x14ac:dyDescent="0.3">
      <c r="A1509" t="s">
        <v>93</v>
      </c>
      <c r="B1509" t="s">
        <v>64</v>
      </c>
      <c r="C1509" t="s">
        <v>29</v>
      </c>
      <c r="D1509" t="s">
        <v>677</v>
      </c>
      <c r="E1509" t="s">
        <v>521</v>
      </c>
      <c r="F1509" t="s">
        <v>11455</v>
      </c>
      <c r="G1509" t="s">
        <v>96</v>
      </c>
      <c r="H1509" s="1">
        <v>44787</v>
      </c>
      <c r="I1509">
        <v>1000</v>
      </c>
      <c r="J1509" t="s">
        <v>11456</v>
      </c>
      <c r="K1509" t="s">
        <v>137</v>
      </c>
      <c r="L1509" t="s">
        <v>11457</v>
      </c>
      <c r="M1509" t="s">
        <v>11458</v>
      </c>
      <c r="N1509" t="s">
        <v>57</v>
      </c>
      <c r="O1509">
        <v>11</v>
      </c>
      <c r="P1509" t="s">
        <v>40</v>
      </c>
      <c r="Q1509" t="s">
        <v>101</v>
      </c>
      <c r="R1509" t="s">
        <v>11459</v>
      </c>
      <c r="S1509" s="1">
        <v>45527</v>
      </c>
      <c r="T1509" t="s">
        <v>201</v>
      </c>
      <c r="U1509" t="s">
        <v>11460</v>
      </c>
      <c r="V1509" t="s">
        <v>11461</v>
      </c>
      <c r="W1509" t="s">
        <v>2538</v>
      </c>
      <c r="X1509">
        <v>726</v>
      </c>
      <c r="Y1509">
        <v>8</v>
      </c>
      <c r="Z1509">
        <v>2323.2000000000003</v>
      </c>
      <c r="AA1509" t="s">
        <v>11458</v>
      </c>
      <c r="AB1509" t="s">
        <v>11458</v>
      </c>
      <c r="AC1509">
        <v>10</v>
      </c>
      <c r="AE1509" t="s">
        <v>37</v>
      </c>
      <c r="AF1509" t="s">
        <v>37</v>
      </c>
      <c r="AG1509" t="s">
        <v>11458</v>
      </c>
    </row>
    <row r="1510" spans="1:33" x14ac:dyDescent="0.3">
      <c r="A1510" t="s">
        <v>27</v>
      </c>
      <c r="B1510" t="s">
        <v>946</v>
      </c>
      <c r="C1510" t="s">
        <v>80</v>
      </c>
      <c r="D1510" t="s">
        <v>370</v>
      </c>
      <c r="E1510" t="s">
        <v>2486</v>
      </c>
      <c r="F1510" t="s">
        <v>11462</v>
      </c>
      <c r="G1510" t="s">
        <v>33</v>
      </c>
      <c r="H1510" s="1">
        <v>45221</v>
      </c>
      <c r="I1510">
        <v>950</v>
      </c>
      <c r="J1510" t="s">
        <v>11463</v>
      </c>
      <c r="K1510" t="s">
        <v>266</v>
      </c>
      <c r="L1510" t="s">
        <v>11464</v>
      </c>
      <c r="M1510" t="s">
        <v>11465</v>
      </c>
      <c r="N1510" t="s">
        <v>39</v>
      </c>
      <c r="O1510">
        <v>18</v>
      </c>
      <c r="P1510" t="s">
        <v>40</v>
      </c>
      <c r="Q1510" t="s">
        <v>101</v>
      </c>
      <c r="R1510" t="s">
        <v>11466</v>
      </c>
      <c r="S1510" s="1">
        <v>45341</v>
      </c>
      <c r="T1510" t="s">
        <v>321</v>
      </c>
      <c r="U1510" t="s">
        <v>11467</v>
      </c>
      <c r="V1510" t="s">
        <v>11468</v>
      </c>
      <c r="W1510" t="s">
        <v>261</v>
      </c>
      <c r="X1510">
        <v>1794</v>
      </c>
      <c r="Y1510">
        <v>7</v>
      </c>
      <c r="Z1510">
        <v>5023.2000000000007</v>
      </c>
      <c r="AA1510" t="s">
        <v>11465</v>
      </c>
      <c r="AB1510" t="s">
        <v>11465</v>
      </c>
      <c r="AC1510">
        <v>11</v>
      </c>
      <c r="AE1510" t="s">
        <v>37</v>
      </c>
      <c r="AF1510" t="s">
        <v>37</v>
      </c>
      <c r="AG1510" t="s">
        <v>11465</v>
      </c>
    </row>
    <row r="1511" spans="1:33" x14ac:dyDescent="0.3">
      <c r="A1511" t="s">
        <v>181</v>
      </c>
      <c r="B1511" t="s">
        <v>606</v>
      </c>
      <c r="C1511" t="s">
        <v>49</v>
      </c>
      <c r="D1511" t="s">
        <v>81</v>
      </c>
      <c r="E1511" t="s">
        <v>1949</v>
      </c>
      <c r="F1511" t="s">
        <v>11469</v>
      </c>
      <c r="G1511" t="s">
        <v>96</v>
      </c>
      <c r="H1511" s="1">
        <v>44453</v>
      </c>
      <c r="I1511">
        <v>1400</v>
      </c>
      <c r="J1511" t="s">
        <v>11470</v>
      </c>
      <c r="K1511" t="s">
        <v>581</v>
      </c>
      <c r="L1511" t="s">
        <v>11471</v>
      </c>
      <c r="M1511" t="s">
        <v>11472</v>
      </c>
      <c r="N1511" t="s">
        <v>57</v>
      </c>
      <c r="O1511">
        <v>16</v>
      </c>
      <c r="P1511" t="s">
        <v>73</v>
      </c>
      <c r="Q1511" t="s">
        <v>41</v>
      </c>
      <c r="R1511" t="s">
        <v>11473</v>
      </c>
      <c r="S1511" s="1">
        <v>45342</v>
      </c>
      <c r="T1511" t="s">
        <v>321</v>
      </c>
      <c r="U1511" t="s">
        <v>11474</v>
      </c>
      <c r="V1511" t="s">
        <v>11475</v>
      </c>
      <c r="W1511" t="s">
        <v>8628</v>
      </c>
      <c r="X1511">
        <v>812</v>
      </c>
      <c r="Y1511">
        <v>6</v>
      </c>
      <c r="Z1511">
        <v>1948.8000000000002</v>
      </c>
      <c r="AA1511" t="s">
        <v>11472</v>
      </c>
      <c r="AB1511" t="s">
        <v>11472</v>
      </c>
      <c r="AC1511">
        <v>10</v>
      </c>
      <c r="AE1511" t="s">
        <v>37</v>
      </c>
      <c r="AF1511" t="s">
        <v>37</v>
      </c>
      <c r="AG1511" t="s">
        <v>11472</v>
      </c>
    </row>
    <row r="1512" spans="1:33" x14ac:dyDescent="0.3">
      <c r="A1512" t="s">
        <v>121</v>
      </c>
      <c r="B1512" t="s">
        <v>28</v>
      </c>
      <c r="C1512" t="s">
        <v>29</v>
      </c>
      <c r="D1512" t="s">
        <v>146</v>
      </c>
      <c r="E1512" t="s">
        <v>521</v>
      </c>
      <c r="F1512" t="s">
        <v>11476</v>
      </c>
      <c r="G1512" t="s">
        <v>33</v>
      </c>
      <c r="H1512" s="1">
        <v>44297</v>
      </c>
      <c r="I1512">
        <v>1300</v>
      </c>
      <c r="J1512" t="s">
        <v>11477</v>
      </c>
      <c r="K1512" t="s">
        <v>394</v>
      </c>
      <c r="L1512" t="s">
        <v>11478</v>
      </c>
      <c r="M1512" t="s">
        <v>11479</v>
      </c>
      <c r="N1512" t="s">
        <v>39</v>
      </c>
      <c r="O1512">
        <v>12</v>
      </c>
      <c r="P1512" t="s">
        <v>40</v>
      </c>
      <c r="Q1512" t="s">
        <v>41</v>
      </c>
      <c r="R1512" t="s">
        <v>11480</v>
      </c>
      <c r="S1512" s="1">
        <v>45501</v>
      </c>
      <c r="T1512" t="s">
        <v>103</v>
      </c>
      <c r="U1512" t="s">
        <v>11481</v>
      </c>
      <c r="V1512" t="s">
        <v>11482</v>
      </c>
      <c r="W1512" t="s">
        <v>1763</v>
      </c>
      <c r="X1512">
        <v>1641</v>
      </c>
      <c r="Y1512">
        <v>3</v>
      </c>
      <c r="Z1512">
        <v>1969.2</v>
      </c>
      <c r="AA1512" t="s">
        <v>11479</v>
      </c>
      <c r="AB1512" t="s">
        <v>11479</v>
      </c>
      <c r="AC1512">
        <v>10</v>
      </c>
      <c r="AE1512" t="s">
        <v>37</v>
      </c>
      <c r="AF1512" t="s">
        <v>37</v>
      </c>
      <c r="AG1512" t="s">
        <v>11479</v>
      </c>
    </row>
    <row r="1513" spans="1:33" x14ac:dyDescent="0.3">
      <c r="A1513" t="s">
        <v>121</v>
      </c>
      <c r="B1513" t="s">
        <v>347</v>
      </c>
      <c r="C1513" t="s">
        <v>29</v>
      </c>
      <c r="D1513" t="s">
        <v>370</v>
      </c>
      <c r="E1513" t="s">
        <v>713</v>
      </c>
      <c r="F1513" t="s">
        <v>9475</v>
      </c>
      <c r="G1513" t="s">
        <v>96</v>
      </c>
      <c r="H1513" s="1">
        <v>44564</v>
      </c>
      <c r="I1513">
        <v>1400</v>
      </c>
      <c r="J1513" t="s">
        <v>11483</v>
      </c>
      <c r="K1513" t="s">
        <v>286</v>
      </c>
      <c r="L1513" t="s">
        <v>11484</v>
      </c>
      <c r="M1513" t="s">
        <v>11485</v>
      </c>
      <c r="N1513" t="s">
        <v>72</v>
      </c>
      <c r="O1513">
        <v>4</v>
      </c>
      <c r="P1513" t="s">
        <v>40</v>
      </c>
      <c r="Q1513" t="s">
        <v>41</v>
      </c>
      <c r="R1513" t="s">
        <v>11486</v>
      </c>
      <c r="S1513" s="1">
        <v>45624</v>
      </c>
      <c r="T1513" t="s">
        <v>165</v>
      </c>
      <c r="U1513" t="s">
        <v>11487</v>
      </c>
      <c r="V1513" t="s">
        <v>11488</v>
      </c>
      <c r="W1513" t="s">
        <v>5029</v>
      </c>
      <c r="X1513">
        <v>965</v>
      </c>
      <c r="Y1513">
        <v>6</v>
      </c>
      <c r="Z1513">
        <v>2316</v>
      </c>
      <c r="AA1513" t="s">
        <v>11485</v>
      </c>
      <c r="AB1513" t="s">
        <v>11485</v>
      </c>
      <c r="AC1513">
        <v>10</v>
      </c>
      <c r="AE1513" t="s">
        <v>37</v>
      </c>
      <c r="AF1513" t="s">
        <v>37</v>
      </c>
      <c r="AG1513" t="s">
        <v>11485</v>
      </c>
    </row>
    <row r="1514" spans="1:33" x14ac:dyDescent="0.3">
      <c r="A1514" t="s">
        <v>47</v>
      </c>
      <c r="B1514" t="s">
        <v>803</v>
      </c>
      <c r="C1514" t="s">
        <v>49</v>
      </c>
      <c r="D1514" t="s">
        <v>219</v>
      </c>
      <c r="E1514" t="s">
        <v>868</v>
      </c>
      <c r="F1514" t="s">
        <v>11489</v>
      </c>
      <c r="G1514" t="s">
        <v>96</v>
      </c>
      <c r="H1514" s="1">
        <v>44142</v>
      </c>
      <c r="I1514">
        <v>1000</v>
      </c>
      <c r="J1514" t="s">
        <v>11490</v>
      </c>
      <c r="K1514" t="s">
        <v>1078</v>
      </c>
      <c r="L1514" t="s">
        <v>11491</v>
      </c>
      <c r="M1514" t="s">
        <v>11492</v>
      </c>
      <c r="N1514" t="s">
        <v>116</v>
      </c>
      <c r="O1514">
        <v>9</v>
      </c>
      <c r="P1514" t="s">
        <v>73</v>
      </c>
      <c r="Q1514" t="s">
        <v>58</v>
      </c>
      <c r="R1514" t="s">
        <v>11493</v>
      </c>
      <c r="S1514" s="1">
        <v>45429</v>
      </c>
      <c r="T1514" t="s">
        <v>129</v>
      </c>
      <c r="U1514" t="s">
        <v>11494</v>
      </c>
      <c r="V1514" t="s">
        <v>11495</v>
      </c>
      <c r="W1514" t="s">
        <v>10577</v>
      </c>
      <c r="X1514">
        <v>505</v>
      </c>
      <c r="Y1514">
        <v>2</v>
      </c>
      <c r="Z1514">
        <v>404</v>
      </c>
      <c r="AA1514" t="s">
        <v>11492</v>
      </c>
      <c r="AB1514" t="s">
        <v>11492</v>
      </c>
      <c r="AC1514">
        <v>10</v>
      </c>
      <c r="AE1514" t="s">
        <v>37</v>
      </c>
      <c r="AF1514" t="s">
        <v>37</v>
      </c>
      <c r="AG1514" t="s">
        <v>11492</v>
      </c>
    </row>
    <row r="1515" spans="1:33" x14ac:dyDescent="0.3">
      <c r="A1515" t="s">
        <v>121</v>
      </c>
      <c r="B1515" t="s">
        <v>193</v>
      </c>
      <c r="C1515" t="s">
        <v>29</v>
      </c>
      <c r="D1515" t="s">
        <v>241</v>
      </c>
      <c r="E1515" t="s">
        <v>381</v>
      </c>
      <c r="F1515" t="s">
        <v>11496</v>
      </c>
      <c r="G1515" t="s">
        <v>96</v>
      </c>
      <c r="H1515" s="1">
        <v>44837</v>
      </c>
      <c r="I1515">
        <v>1200</v>
      </c>
      <c r="J1515" t="s">
        <v>11497</v>
      </c>
      <c r="K1515" t="s">
        <v>222</v>
      </c>
      <c r="L1515" t="s">
        <v>11498</v>
      </c>
      <c r="M1515" t="s">
        <v>11499</v>
      </c>
      <c r="N1515" t="s">
        <v>116</v>
      </c>
      <c r="O1515">
        <v>4</v>
      </c>
      <c r="P1515" t="s">
        <v>40</v>
      </c>
      <c r="Q1515" t="s">
        <v>58</v>
      </c>
      <c r="R1515" t="s">
        <v>11500</v>
      </c>
      <c r="S1515" s="1">
        <v>45299</v>
      </c>
      <c r="T1515" t="s">
        <v>141</v>
      </c>
      <c r="U1515" t="s">
        <v>11501</v>
      </c>
      <c r="V1515" t="s">
        <v>11502</v>
      </c>
      <c r="W1515" t="s">
        <v>640</v>
      </c>
      <c r="X1515">
        <v>1651</v>
      </c>
      <c r="Y1515">
        <v>4</v>
      </c>
      <c r="Z1515">
        <v>2641.6000000000004</v>
      </c>
      <c r="AA1515" t="s">
        <v>11499</v>
      </c>
      <c r="AB1515" t="s">
        <v>11499</v>
      </c>
      <c r="AC1515">
        <v>10</v>
      </c>
      <c r="AD1515" t="s">
        <v>87</v>
      </c>
      <c r="AF1515" t="s">
        <v>87</v>
      </c>
      <c r="AG1515" t="s">
        <v>11499</v>
      </c>
    </row>
    <row r="1516" spans="1:33" x14ac:dyDescent="0.3">
      <c r="A1516" t="s">
        <v>107</v>
      </c>
      <c r="B1516" t="s">
        <v>985</v>
      </c>
      <c r="C1516" t="s">
        <v>49</v>
      </c>
      <c r="D1516" t="s">
        <v>81</v>
      </c>
      <c r="E1516" t="s">
        <v>194</v>
      </c>
      <c r="F1516" t="s">
        <v>11503</v>
      </c>
      <c r="G1516" t="s">
        <v>33</v>
      </c>
      <c r="H1516" s="1">
        <v>45146</v>
      </c>
      <c r="I1516">
        <v>1400</v>
      </c>
      <c r="J1516" t="s">
        <v>11504</v>
      </c>
      <c r="K1516" t="s">
        <v>1260</v>
      </c>
      <c r="L1516" t="s">
        <v>11505</v>
      </c>
      <c r="M1516" t="s">
        <v>11506</v>
      </c>
      <c r="N1516" t="s">
        <v>57</v>
      </c>
      <c r="O1516">
        <v>6</v>
      </c>
      <c r="P1516" t="s">
        <v>73</v>
      </c>
      <c r="Q1516" t="s">
        <v>74</v>
      </c>
      <c r="R1516" t="s">
        <v>11507</v>
      </c>
      <c r="S1516" s="1">
        <v>45350</v>
      </c>
      <c r="T1516" t="s">
        <v>321</v>
      </c>
      <c r="U1516" t="s">
        <v>11508</v>
      </c>
      <c r="V1516" t="s">
        <v>11509</v>
      </c>
      <c r="W1516" t="s">
        <v>6140</v>
      </c>
      <c r="X1516">
        <v>971</v>
      </c>
      <c r="Y1516">
        <v>5</v>
      </c>
      <c r="Z1516">
        <v>1942</v>
      </c>
      <c r="AA1516" t="s">
        <v>11506</v>
      </c>
      <c r="AB1516" t="s">
        <v>11506</v>
      </c>
      <c r="AC1516">
        <v>10</v>
      </c>
      <c r="AE1516" t="s">
        <v>37</v>
      </c>
      <c r="AF1516" t="s">
        <v>37</v>
      </c>
      <c r="AG1516" t="s">
        <v>11506</v>
      </c>
    </row>
    <row r="1517" spans="1:33" x14ac:dyDescent="0.3">
      <c r="A1517" t="s">
        <v>121</v>
      </c>
      <c r="B1517" t="s">
        <v>1128</v>
      </c>
      <c r="C1517" t="s">
        <v>80</v>
      </c>
      <c r="D1517" t="s">
        <v>370</v>
      </c>
      <c r="E1517" t="s">
        <v>578</v>
      </c>
      <c r="F1517" t="s">
        <v>11510</v>
      </c>
      <c r="G1517" t="s">
        <v>96</v>
      </c>
      <c r="H1517" s="1">
        <v>44494</v>
      </c>
      <c r="I1517">
        <v>1400</v>
      </c>
      <c r="J1517" t="s">
        <v>11511</v>
      </c>
      <c r="K1517" t="s">
        <v>297</v>
      </c>
      <c r="L1517" t="s">
        <v>11512</v>
      </c>
      <c r="M1517" t="s">
        <v>11513</v>
      </c>
      <c r="N1517" t="s">
        <v>39</v>
      </c>
      <c r="O1517">
        <v>16</v>
      </c>
      <c r="P1517" t="s">
        <v>73</v>
      </c>
      <c r="Q1517" t="s">
        <v>58</v>
      </c>
      <c r="R1517" t="s">
        <v>11514</v>
      </c>
      <c r="S1517" s="1">
        <v>45321</v>
      </c>
      <c r="T1517" t="s">
        <v>141</v>
      </c>
      <c r="U1517" t="s">
        <v>11515</v>
      </c>
      <c r="V1517" t="s">
        <v>11516</v>
      </c>
      <c r="W1517" t="s">
        <v>3469</v>
      </c>
      <c r="X1517">
        <v>901</v>
      </c>
      <c r="Y1517">
        <v>5</v>
      </c>
      <c r="Z1517">
        <v>1802</v>
      </c>
      <c r="AA1517" t="s">
        <v>11513</v>
      </c>
      <c r="AB1517" t="s">
        <v>11513</v>
      </c>
      <c r="AC1517">
        <v>10</v>
      </c>
      <c r="AD1517" t="s">
        <v>87</v>
      </c>
      <c r="AF1517" t="s">
        <v>87</v>
      </c>
      <c r="AG1517" t="s">
        <v>11513</v>
      </c>
    </row>
    <row r="1518" spans="1:33" x14ac:dyDescent="0.3">
      <c r="A1518" t="s">
        <v>47</v>
      </c>
      <c r="B1518" t="s">
        <v>48</v>
      </c>
      <c r="C1518" t="s">
        <v>29</v>
      </c>
      <c r="D1518" t="s">
        <v>81</v>
      </c>
      <c r="E1518" t="s">
        <v>841</v>
      </c>
      <c r="F1518" t="s">
        <v>11517</v>
      </c>
      <c r="G1518" t="s">
        <v>96</v>
      </c>
      <c r="H1518" s="1">
        <v>44609</v>
      </c>
      <c r="I1518">
        <v>1300</v>
      </c>
      <c r="J1518" t="s">
        <v>11518</v>
      </c>
      <c r="K1518" t="s">
        <v>233</v>
      </c>
      <c r="L1518" t="s">
        <v>11519</v>
      </c>
      <c r="M1518" t="s">
        <v>11520</v>
      </c>
      <c r="N1518" t="s">
        <v>57</v>
      </c>
      <c r="O1518">
        <v>20</v>
      </c>
      <c r="P1518" t="s">
        <v>40</v>
      </c>
      <c r="Q1518" t="s">
        <v>58</v>
      </c>
      <c r="R1518" t="s">
        <v>11521</v>
      </c>
      <c r="S1518" s="1">
        <v>45389</v>
      </c>
      <c r="T1518" t="s">
        <v>60</v>
      </c>
      <c r="U1518" t="s">
        <v>11522</v>
      </c>
      <c r="V1518" t="s">
        <v>11523</v>
      </c>
      <c r="W1518" t="s">
        <v>2169</v>
      </c>
      <c r="X1518">
        <v>538</v>
      </c>
      <c r="Y1518">
        <v>7</v>
      </c>
      <c r="Z1518">
        <v>1506.4</v>
      </c>
      <c r="AA1518" t="s">
        <v>11520</v>
      </c>
      <c r="AB1518" t="s">
        <v>11520</v>
      </c>
      <c r="AC1518">
        <v>10</v>
      </c>
      <c r="AD1518" t="s">
        <v>87</v>
      </c>
      <c r="AF1518" t="s">
        <v>87</v>
      </c>
      <c r="AG1518" t="s">
        <v>11520</v>
      </c>
    </row>
    <row r="1519" spans="1:33" x14ac:dyDescent="0.3">
      <c r="A1519" t="s">
        <v>121</v>
      </c>
      <c r="B1519" t="s">
        <v>79</v>
      </c>
      <c r="C1519" t="s">
        <v>80</v>
      </c>
      <c r="D1519" t="s">
        <v>109</v>
      </c>
      <c r="E1519" t="s">
        <v>421</v>
      </c>
      <c r="F1519" t="s">
        <v>11524</v>
      </c>
      <c r="G1519" t="s">
        <v>33</v>
      </c>
      <c r="H1519" s="1">
        <v>45127</v>
      </c>
      <c r="I1519">
        <v>950</v>
      </c>
      <c r="J1519" t="s">
        <v>11525</v>
      </c>
      <c r="K1519" t="s">
        <v>1302</v>
      </c>
      <c r="L1519" t="s">
        <v>11526</v>
      </c>
      <c r="M1519" t="s">
        <v>11527</v>
      </c>
      <c r="N1519" t="s">
        <v>39</v>
      </c>
      <c r="O1519">
        <v>10</v>
      </c>
      <c r="P1519" t="s">
        <v>73</v>
      </c>
      <c r="Q1519" t="s">
        <v>101</v>
      </c>
      <c r="R1519" t="s">
        <v>11528</v>
      </c>
      <c r="S1519" s="1">
        <v>45506</v>
      </c>
      <c r="T1519" t="s">
        <v>201</v>
      </c>
      <c r="U1519" t="s">
        <v>11529</v>
      </c>
      <c r="V1519" t="s">
        <v>11530</v>
      </c>
      <c r="W1519" t="s">
        <v>7479</v>
      </c>
      <c r="X1519">
        <v>1588</v>
      </c>
      <c r="Y1519">
        <v>8</v>
      </c>
      <c r="Z1519">
        <v>5081.6000000000004</v>
      </c>
      <c r="AA1519" t="s">
        <v>11527</v>
      </c>
      <c r="AB1519" t="s">
        <v>11527</v>
      </c>
      <c r="AC1519">
        <v>10</v>
      </c>
      <c r="AD1519" t="s">
        <v>87</v>
      </c>
      <c r="AF1519" t="s">
        <v>87</v>
      </c>
      <c r="AG1519" t="s">
        <v>11527</v>
      </c>
    </row>
    <row r="1520" spans="1:33" x14ac:dyDescent="0.3">
      <c r="A1520" t="s">
        <v>47</v>
      </c>
      <c r="B1520" t="s">
        <v>240</v>
      </c>
      <c r="C1520" t="s">
        <v>49</v>
      </c>
      <c r="D1520" t="s">
        <v>65</v>
      </c>
      <c r="E1520" t="s">
        <v>1917</v>
      </c>
      <c r="F1520" t="s">
        <v>11531</v>
      </c>
      <c r="G1520" t="s">
        <v>96</v>
      </c>
      <c r="H1520" s="1">
        <v>44022</v>
      </c>
      <c r="I1520">
        <v>1400</v>
      </c>
      <c r="J1520" t="s">
        <v>11532</v>
      </c>
      <c r="K1520" t="s">
        <v>625</v>
      </c>
      <c r="L1520" t="s">
        <v>11533</v>
      </c>
      <c r="M1520" t="s">
        <v>11534</v>
      </c>
      <c r="N1520" t="s">
        <v>72</v>
      </c>
      <c r="O1520">
        <v>5</v>
      </c>
      <c r="P1520" t="s">
        <v>40</v>
      </c>
      <c r="Q1520" t="s">
        <v>74</v>
      </c>
      <c r="R1520" t="s">
        <v>11535</v>
      </c>
      <c r="S1520" s="1">
        <v>45323</v>
      </c>
      <c r="T1520" t="s">
        <v>321</v>
      </c>
      <c r="U1520" t="s">
        <v>11536</v>
      </c>
      <c r="V1520" t="s">
        <v>11537</v>
      </c>
      <c r="W1520" t="s">
        <v>440</v>
      </c>
      <c r="X1520">
        <v>1625</v>
      </c>
      <c r="Y1520">
        <v>2</v>
      </c>
      <c r="Z1520">
        <v>1300</v>
      </c>
      <c r="AA1520" t="s">
        <v>11534</v>
      </c>
      <c r="AB1520" t="s">
        <v>11534</v>
      </c>
      <c r="AC1520">
        <v>10</v>
      </c>
      <c r="AE1520" t="s">
        <v>37</v>
      </c>
      <c r="AF1520" t="s">
        <v>37</v>
      </c>
      <c r="AG1520" t="s">
        <v>11534</v>
      </c>
    </row>
    <row r="1521" spans="1:33" x14ac:dyDescent="0.3">
      <c r="A1521" t="s">
        <v>27</v>
      </c>
      <c r="B1521" t="s">
        <v>157</v>
      </c>
      <c r="C1521" t="s">
        <v>49</v>
      </c>
      <c r="D1521" t="s">
        <v>206</v>
      </c>
      <c r="E1521" t="s">
        <v>3122</v>
      </c>
      <c r="F1521" t="s">
        <v>5655</v>
      </c>
      <c r="G1521" t="s">
        <v>33</v>
      </c>
      <c r="H1521" s="1">
        <v>45559</v>
      </c>
      <c r="I1521">
        <v>1400</v>
      </c>
      <c r="J1521" t="s">
        <v>11538</v>
      </c>
      <c r="K1521" t="s">
        <v>743</v>
      </c>
      <c r="L1521" t="s">
        <v>11539</v>
      </c>
      <c r="M1521" t="s">
        <v>11540</v>
      </c>
      <c r="N1521" t="s">
        <v>39</v>
      </c>
      <c r="O1521">
        <v>8</v>
      </c>
      <c r="P1521" t="s">
        <v>73</v>
      </c>
      <c r="Q1521" t="s">
        <v>41</v>
      </c>
      <c r="R1521" t="s">
        <v>11541</v>
      </c>
      <c r="S1521" s="1">
        <v>45526</v>
      </c>
      <c r="T1521" t="s">
        <v>201</v>
      </c>
      <c r="U1521" t="s">
        <v>11542</v>
      </c>
      <c r="V1521" t="s">
        <v>11543</v>
      </c>
      <c r="W1521" t="s">
        <v>1673</v>
      </c>
      <c r="X1521">
        <v>2068</v>
      </c>
      <c r="Y1521">
        <v>5</v>
      </c>
      <c r="Z1521">
        <v>4136</v>
      </c>
      <c r="AA1521" t="s">
        <v>11540</v>
      </c>
      <c r="AB1521" t="s">
        <v>11540</v>
      </c>
      <c r="AC1521">
        <v>10</v>
      </c>
      <c r="AE1521" t="s">
        <v>37</v>
      </c>
      <c r="AF1521" t="s">
        <v>37</v>
      </c>
      <c r="AG1521" t="s">
        <v>11540</v>
      </c>
    </row>
    <row r="1522" spans="1:33" x14ac:dyDescent="0.3">
      <c r="A1522" t="s">
        <v>47</v>
      </c>
      <c r="B1522" t="s">
        <v>79</v>
      </c>
      <c r="C1522" t="s">
        <v>80</v>
      </c>
      <c r="D1522" t="s">
        <v>206</v>
      </c>
      <c r="E1522" t="s">
        <v>314</v>
      </c>
      <c r="F1522" t="s">
        <v>11544</v>
      </c>
      <c r="G1522" t="s">
        <v>96</v>
      </c>
      <c r="H1522" s="1">
        <v>44519</v>
      </c>
      <c r="I1522">
        <v>1200</v>
      </c>
      <c r="J1522" t="s">
        <v>11545</v>
      </c>
      <c r="K1522" t="s">
        <v>266</v>
      </c>
      <c r="L1522" t="s">
        <v>11546</v>
      </c>
      <c r="M1522" t="s">
        <v>11547</v>
      </c>
      <c r="N1522" t="s">
        <v>72</v>
      </c>
      <c r="O1522">
        <v>4</v>
      </c>
      <c r="P1522" t="s">
        <v>73</v>
      </c>
      <c r="Q1522" t="s">
        <v>58</v>
      </c>
      <c r="R1522" t="s">
        <v>11548</v>
      </c>
      <c r="S1522" s="1">
        <v>45496</v>
      </c>
      <c r="T1522" t="s">
        <v>103</v>
      </c>
      <c r="U1522" t="s">
        <v>11549</v>
      </c>
      <c r="V1522" t="s">
        <v>11550</v>
      </c>
      <c r="W1522" t="s">
        <v>11551</v>
      </c>
      <c r="X1522">
        <v>1951</v>
      </c>
      <c r="Y1522">
        <v>8</v>
      </c>
      <c r="Z1522">
        <v>6243.2000000000007</v>
      </c>
      <c r="AA1522" t="s">
        <v>11547</v>
      </c>
      <c r="AB1522" t="s">
        <v>11547</v>
      </c>
      <c r="AC1522">
        <v>11</v>
      </c>
      <c r="AE1522" t="s">
        <v>37</v>
      </c>
      <c r="AF1522" t="s">
        <v>37</v>
      </c>
      <c r="AG1522" t="s">
        <v>11547</v>
      </c>
    </row>
    <row r="1523" spans="1:33" x14ac:dyDescent="0.3">
      <c r="A1523" t="s">
        <v>336</v>
      </c>
      <c r="B1523" t="s">
        <v>920</v>
      </c>
      <c r="C1523" t="s">
        <v>29</v>
      </c>
      <c r="D1523" t="s">
        <v>146</v>
      </c>
      <c r="E1523" t="s">
        <v>549</v>
      </c>
      <c r="F1523" t="s">
        <v>11552</v>
      </c>
      <c r="G1523" t="s">
        <v>33</v>
      </c>
      <c r="H1523" s="1">
        <v>44461</v>
      </c>
      <c r="I1523">
        <v>950</v>
      </c>
      <c r="J1523" t="s">
        <v>11553</v>
      </c>
      <c r="K1523" t="s">
        <v>1796</v>
      </c>
      <c r="L1523" t="s">
        <v>11554</v>
      </c>
      <c r="M1523" t="s">
        <v>11555</v>
      </c>
      <c r="N1523" t="s">
        <v>116</v>
      </c>
      <c r="O1523">
        <v>19</v>
      </c>
      <c r="P1523" t="s">
        <v>73</v>
      </c>
      <c r="Q1523" t="s">
        <v>41</v>
      </c>
      <c r="R1523" t="s">
        <v>11556</v>
      </c>
      <c r="S1523" s="1">
        <v>45498</v>
      </c>
      <c r="T1523" t="s">
        <v>103</v>
      </c>
      <c r="U1523" t="s">
        <v>11557</v>
      </c>
      <c r="V1523" t="s">
        <v>11558</v>
      </c>
      <c r="W1523" t="s">
        <v>1517</v>
      </c>
      <c r="X1523">
        <v>1332</v>
      </c>
      <c r="Y1523">
        <v>5</v>
      </c>
      <c r="Z1523">
        <v>2664</v>
      </c>
      <c r="AA1523" t="s">
        <v>11555</v>
      </c>
      <c r="AB1523" t="s">
        <v>11555</v>
      </c>
      <c r="AC1523">
        <v>10</v>
      </c>
      <c r="AE1523" t="s">
        <v>37</v>
      </c>
      <c r="AF1523" t="s">
        <v>37</v>
      </c>
      <c r="AG1523" t="s">
        <v>11555</v>
      </c>
    </row>
    <row r="1524" spans="1:33" x14ac:dyDescent="0.3">
      <c r="A1524" t="s">
        <v>47</v>
      </c>
      <c r="B1524" t="s">
        <v>1483</v>
      </c>
      <c r="C1524" t="s">
        <v>80</v>
      </c>
      <c r="D1524" t="s">
        <v>241</v>
      </c>
      <c r="E1524" t="s">
        <v>31</v>
      </c>
      <c r="F1524" t="s">
        <v>11559</v>
      </c>
      <c r="G1524" t="s">
        <v>33</v>
      </c>
      <c r="H1524" s="1">
        <v>44460</v>
      </c>
      <c r="I1524">
        <v>1100</v>
      </c>
      <c r="J1524" t="s">
        <v>11560</v>
      </c>
      <c r="K1524" t="s">
        <v>879</v>
      </c>
      <c r="L1524" t="s">
        <v>11561</v>
      </c>
      <c r="M1524" t="s">
        <v>11562</v>
      </c>
      <c r="N1524" t="s">
        <v>57</v>
      </c>
      <c r="O1524">
        <v>15</v>
      </c>
      <c r="P1524" t="s">
        <v>73</v>
      </c>
      <c r="Q1524" t="s">
        <v>41</v>
      </c>
      <c r="R1524" t="s">
        <v>11563</v>
      </c>
      <c r="S1524" s="1">
        <v>45356</v>
      </c>
      <c r="T1524" t="s">
        <v>258</v>
      </c>
      <c r="U1524" t="s">
        <v>11564</v>
      </c>
      <c r="V1524" t="s">
        <v>11565</v>
      </c>
      <c r="W1524" t="s">
        <v>4388</v>
      </c>
      <c r="X1524">
        <v>2679</v>
      </c>
      <c r="Y1524">
        <v>6</v>
      </c>
      <c r="Z1524">
        <v>6429.6</v>
      </c>
      <c r="AA1524" t="s">
        <v>11562</v>
      </c>
      <c r="AB1524" t="s">
        <v>11562</v>
      </c>
      <c r="AC1524">
        <v>10</v>
      </c>
      <c r="AE1524" t="s">
        <v>37</v>
      </c>
      <c r="AF1524" t="s">
        <v>37</v>
      </c>
      <c r="AG1524" t="s">
        <v>11562</v>
      </c>
    </row>
    <row r="1525" spans="1:33" x14ac:dyDescent="0.3">
      <c r="A1525" t="s">
        <v>107</v>
      </c>
      <c r="B1525" t="s">
        <v>390</v>
      </c>
      <c r="C1525" t="s">
        <v>80</v>
      </c>
      <c r="D1525" t="s">
        <v>81</v>
      </c>
      <c r="E1525" t="s">
        <v>1474</v>
      </c>
      <c r="F1525" t="s">
        <v>11566</v>
      </c>
      <c r="G1525" t="s">
        <v>33</v>
      </c>
      <c r="H1525" s="1">
        <v>45299</v>
      </c>
      <c r="I1525">
        <v>950</v>
      </c>
      <c r="J1525" t="s">
        <v>11567</v>
      </c>
      <c r="K1525" t="s">
        <v>1302</v>
      </c>
      <c r="L1525" t="s">
        <v>11568</v>
      </c>
      <c r="M1525" t="s">
        <v>11569</v>
      </c>
      <c r="N1525" t="s">
        <v>57</v>
      </c>
      <c r="O1525">
        <v>20</v>
      </c>
      <c r="P1525" t="s">
        <v>73</v>
      </c>
      <c r="Q1525" t="s">
        <v>74</v>
      </c>
      <c r="R1525" t="s">
        <v>11570</v>
      </c>
      <c r="S1525" s="1">
        <v>45402</v>
      </c>
      <c r="T1525" t="s">
        <v>60</v>
      </c>
      <c r="U1525" t="s">
        <v>11571</v>
      </c>
      <c r="V1525" t="s">
        <v>11572</v>
      </c>
      <c r="W1525" t="s">
        <v>6629</v>
      </c>
      <c r="X1525">
        <v>1802</v>
      </c>
      <c r="Y1525">
        <v>2</v>
      </c>
      <c r="Z1525">
        <v>1441.6000000000001</v>
      </c>
      <c r="AA1525" t="s">
        <v>11569</v>
      </c>
      <c r="AB1525" t="s">
        <v>11569</v>
      </c>
      <c r="AC1525">
        <v>10</v>
      </c>
      <c r="AE1525" t="s">
        <v>37</v>
      </c>
      <c r="AF1525" t="s">
        <v>37</v>
      </c>
      <c r="AG1525" t="s">
        <v>11569</v>
      </c>
    </row>
    <row r="1526" spans="1:33" x14ac:dyDescent="0.3">
      <c r="A1526" t="s">
        <v>133</v>
      </c>
      <c r="B1526" t="s">
        <v>205</v>
      </c>
      <c r="C1526" t="s">
        <v>29</v>
      </c>
      <c r="D1526" t="s">
        <v>219</v>
      </c>
      <c r="E1526" t="s">
        <v>1005</v>
      </c>
      <c r="F1526" t="s">
        <v>11573</v>
      </c>
      <c r="G1526" t="s">
        <v>96</v>
      </c>
      <c r="H1526" s="1">
        <v>43990</v>
      </c>
      <c r="I1526">
        <v>1300</v>
      </c>
      <c r="J1526" t="s">
        <v>11574</v>
      </c>
      <c r="K1526" t="s">
        <v>35</v>
      </c>
      <c r="L1526" t="s">
        <v>11575</v>
      </c>
      <c r="M1526" t="s">
        <v>11576</v>
      </c>
      <c r="N1526" t="s">
        <v>57</v>
      </c>
      <c r="O1526">
        <v>4</v>
      </c>
      <c r="P1526" t="s">
        <v>40</v>
      </c>
      <c r="Q1526" t="s">
        <v>41</v>
      </c>
      <c r="R1526" t="s">
        <v>11577</v>
      </c>
      <c r="S1526" s="1">
        <v>45517</v>
      </c>
      <c r="T1526" t="s">
        <v>201</v>
      </c>
      <c r="U1526" t="s">
        <v>11578</v>
      </c>
      <c r="V1526" t="s">
        <v>11579</v>
      </c>
      <c r="W1526" t="s">
        <v>5457</v>
      </c>
      <c r="X1526">
        <v>2281</v>
      </c>
      <c r="Y1526">
        <v>6</v>
      </c>
      <c r="Z1526">
        <v>5474.4000000000015</v>
      </c>
      <c r="AA1526" t="s">
        <v>11576</v>
      </c>
      <c r="AB1526" t="s">
        <v>11576</v>
      </c>
      <c r="AC1526">
        <v>10</v>
      </c>
      <c r="AD1526" t="s">
        <v>87</v>
      </c>
      <c r="AF1526" t="s">
        <v>87</v>
      </c>
      <c r="AG1526" t="s">
        <v>11576</v>
      </c>
    </row>
    <row r="1527" spans="1:33" x14ac:dyDescent="0.3">
      <c r="A1527" t="s">
        <v>107</v>
      </c>
      <c r="B1527" t="s">
        <v>169</v>
      </c>
      <c r="C1527" t="s">
        <v>49</v>
      </c>
      <c r="D1527" t="s">
        <v>81</v>
      </c>
      <c r="E1527" t="s">
        <v>641</v>
      </c>
      <c r="F1527" t="s">
        <v>11580</v>
      </c>
      <c r="G1527" t="s">
        <v>33</v>
      </c>
      <c r="H1527" s="1">
        <v>43967</v>
      </c>
      <c r="I1527">
        <v>950</v>
      </c>
      <c r="J1527" t="s">
        <v>11581</v>
      </c>
      <c r="K1527" t="s">
        <v>599</v>
      </c>
      <c r="L1527" t="s">
        <v>11582</v>
      </c>
      <c r="M1527" t="s">
        <v>11583</v>
      </c>
      <c r="N1527" t="s">
        <v>57</v>
      </c>
      <c r="O1527">
        <v>20</v>
      </c>
      <c r="P1527" t="s">
        <v>40</v>
      </c>
      <c r="Q1527" t="s">
        <v>101</v>
      </c>
      <c r="R1527" t="s">
        <v>11584</v>
      </c>
      <c r="S1527" s="1">
        <v>45551</v>
      </c>
      <c r="T1527" t="s">
        <v>214</v>
      </c>
      <c r="U1527" t="s">
        <v>11585</v>
      </c>
      <c r="V1527" t="s">
        <v>11586</v>
      </c>
      <c r="W1527" t="s">
        <v>2857</v>
      </c>
      <c r="X1527">
        <v>2330</v>
      </c>
      <c r="Y1527">
        <v>4</v>
      </c>
      <c r="Z1527">
        <v>3728</v>
      </c>
      <c r="AA1527" t="s">
        <v>11583</v>
      </c>
      <c r="AB1527" t="s">
        <v>11583</v>
      </c>
      <c r="AC1527">
        <v>10</v>
      </c>
      <c r="AD1527" t="s">
        <v>87</v>
      </c>
      <c r="AF1527" t="s">
        <v>87</v>
      </c>
      <c r="AG1527" t="s">
        <v>11583</v>
      </c>
    </row>
    <row r="1528" spans="1:33" x14ac:dyDescent="0.3">
      <c r="A1528" t="s">
        <v>121</v>
      </c>
      <c r="B1528" t="s">
        <v>218</v>
      </c>
      <c r="C1528" t="s">
        <v>29</v>
      </c>
      <c r="D1528" t="s">
        <v>206</v>
      </c>
      <c r="E1528" t="s">
        <v>230</v>
      </c>
      <c r="F1528" t="s">
        <v>11587</v>
      </c>
      <c r="G1528" t="s">
        <v>33</v>
      </c>
      <c r="H1528" s="1">
        <v>44620</v>
      </c>
      <c r="I1528">
        <v>1300</v>
      </c>
      <c r="J1528" t="s">
        <v>11588</v>
      </c>
      <c r="K1528" t="s">
        <v>113</v>
      </c>
      <c r="L1528" t="s">
        <v>11589</v>
      </c>
      <c r="M1528" t="s">
        <v>11590</v>
      </c>
      <c r="N1528" t="s">
        <v>39</v>
      </c>
      <c r="O1528">
        <v>15</v>
      </c>
      <c r="P1528" t="s">
        <v>73</v>
      </c>
      <c r="Q1528" t="s">
        <v>58</v>
      </c>
      <c r="R1528" t="s">
        <v>11591</v>
      </c>
      <c r="S1528" s="1">
        <v>45598</v>
      </c>
      <c r="T1528" t="s">
        <v>165</v>
      </c>
      <c r="U1528" t="s">
        <v>11592</v>
      </c>
      <c r="V1528" t="s">
        <v>11593</v>
      </c>
      <c r="W1528" t="s">
        <v>6781</v>
      </c>
      <c r="X1528">
        <v>2828</v>
      </c>
      <c r="Y1528">
        <v>6</v>
      </c>
      <c r="Z1528">
        <v>6787.2000000000007</v>
      </c>
      <c r="AA1528" t="s">
        <v>11590</v>
      </c>
      <c r="AB1528" t="s">
        <v>11590</v>
      </c>
      <c r="AC1528">
        <v>10</v>
      </c>
      <c r="AD1528" t="s">
        <v>87</v>
      </c>
      <c r="AF1528" t="s">
        <v>87</v>
      </c>
      <c r="AG1528" t="s">
        <v>11590</v>
      </c>
    </row>
    <row r="1529" spans="1:33" x14ac:dyDescent="0.3">
      <c r="A1529" t="s">
        <v>93</v>
      </c>
      <c r="B1529" t="s">
        <v>920</v>
      </c>
      <c r="C1529" t="s">
        <v>80</v>
      </c>
      <c r="D1529" t="s">
        <v>206</v>
      </c>
      <c r="E1529" t="s">
        <v>294</v>
      </c>
      <c r="F1529" t="s">
        <v>11594</v>
      </c>
      <c r="G1529" t="s">
        <v>33</v>
      </c>
      <c r="H1529" s="1">
        <v>45332</v>
      </c>
      <c r="I1529">
        <v>950</v>
      </c>
      <c r="J1529" t="s">
        <v>11595</v>
      </c>
      <c r="K1529" t="s">
        <v>137</v>
      </c>
      <c r="L1529" t="s">
        <v>11596</v>
      </c>
      <c r="M1529" t="s">
        <v>11597</v>
      </c>
      <c r="N1529" t="s">
        <v>39</v>
      </c>
      <c r="O1529">
        <v>6</v>
      </c>
      <c r="P1529" t="s">
        <v>40</v>
      </c>
      <c r="Q1529" t="s">
        <v>58</v>
      </c>
      <c r="R1529" t="s">
        <v>11598</v>
      </c>
      <c r="S1529" s="1">
        <v>45542</v>
      </c>
      <c r="T1529" t="s">
        <v>214</v>
      </c>
      <c r="U1529" t="s">
        <v>11599</v>
      </c>
      <c r="V1529" t="s">
        <v>11600</v>
      </c>
      <c r="W1529" t="s">
        <v>11295</v>
      </c>
      <c r="X1529">
        <v>2422</v>
      </c>
      <c r="Y1529">
        <v>2</v>
      </c>
      <c r="Z1529">
        <v>1937.6000000000001</v>
      </c>
      <c r="AA1529" t="s">
        <v>11597</v>
      </c>
      <c r="AB1529" t="s">
        <v>11597</v>
      </c>
      <c r="AC1529">
        <v>10</v>
      </c>
      <c r="AE1529" t="s">
        <v>37</v>
      </c>
      <c r="AF1529" t="s">
        <v>37</v>
      </c>
      <c r="AG1529" t="s">
        <v>11597</v>
      </c>
    </row>
    <row r="1530" spans="1:33" x14ac:dyDescent="0.3">
      <c r="A1530" t="s">
        <v>27</v>
      </c>
      <c r="B1530" t="s">
        <v>193</v>
      </c>
      <c r="C1530" t="s">
        <v>29</v>
      </c>
      <c r="D1530" t="s">
        <v>219</v>
      </c>
      <c r="E1530" t="s">
        <v>1917</v>
      </c>
      <c r="F1530" t="s">
        <v>11601</v>
      </c>
      <c r="G1530" t="s">
        <v>96</v>
      </c>
      <c r="H1530" s="1">
        <v>44010</v>
      </c>
      <c r="I1530">
        <v>1400</v>
      </c>
      <c r="J1530" t="s">
        <v>11602</v>
      </c>
      <c r="K1530" t="s">
        <v>978</v>
      </c>
      <c r="L1530" t="s">
        <v>11603</v>
      </c>
      <c r="M1530" t="s">
        <v>11604</v>
      </c>
      <c r="N1530" t="s">
        <v>116</v>
      </c>
      <c r="O1530">
        <v>20</v>
      </c>
      <c r="P1530" t="s">
        <v>40</v>
      </c>
      <c r="Q1530" t="s">
        <v>41</v>
      </c>
      <c r="R1530" t="s">
        <v>11605</v>
      </c>
      <c r="S1530" s="1">
        <v>45471</v>
      </c>
      <c r="T1530" t="s">
        <v>43</v>
      </c>
      <c r="U1530" t="s">
        <v>11606</v>
      </c>
      <c r="V1530" t="s">
        <v>11607</v>
      </c>
      <c r="W1530" t="s">
        <v>686</v>
      </c>
      <c r="X1530">
        <v>501</v>
      </c>
      <c r="Y1530">
        <v>1</v>
      </c>
      <c r="Z1530">
        <v>200.4</v>
      </c>
      <c r="AA1530" t="s">
        <v>11604</v>
      </c>
      <c r="AB1530" t="s">
        <v>11604</v>
      </c>
      <c r="AC1530">
        <v>10</v>
      </c>
      <c r="AD1530" t="s">
        <v>87</v>
      </c>
      <c r="AF1530" t="s">
        <v>87</v>
      </c>
      <c r="AG1530" t="s">
        <v>11604</v>
      </c>
    </row>
    <row r="1531" spans="1:33" x14ac:dyDescent="0.3">
      <c r="A1531" t="s">
        <v>181</v>
      </c>
      <c r="B1531" t="s">
        <v>731</v>
      </c>
      <c r="C1531" t="s">
        <v>29</v>
      </c>
      <c r="D1531" t="s">
        <v>219</v>
      </c>
      <c r="E1531" t="s">
        <v>183</v>
      </c>
      <c r="F1531" t="s">
        <v>11608</v>
      </c>
      <c r="G1531" t="s">
        <v>33</v>
      </c>
      <c r="H1531" s="1">
        <v>45305</v>
      </c>
      <c r="I1531">
        <v>1200</v>
      </c>
      <c r="J1531" t="s">
        <v>11609</v>
      </c>
      <c r="K1531" t="s">
        <v>625</v>
      </c>
      <c r="L1531" t="s">
        <v>11610</v>
      </c>
      <c r="M1531" t="s">
        <v>11611</v>
      </c>
      <c r="N1531" t="s">
        <v>116</v>
      </c>
      <c r="O1531">
        <v>4</v>
      </c>
      <c r="P1531" t="s">
        <v>40</v>
      </c>
      <c r="Q1531" t="s">
        <v>58</v>
      </c>
      <c r="R1531" t="s">
        <v>11612</v>
      </c>
      <c r="S1531" s="1">
        <v>45334</v>
      </c>
      <c r="T1531" t="s">
        <v>321</v>
      </c>
      <c r="U1531" t="s">
        <v>11613</v>
      </c>
      <c r="V1531" t="s">
        <v>11614</v>
      </c>
      <c r="W1531" t="s">
        <v>4886</v>
      </c>
      <c r="X1531">
        <v>1160</v>
      </c>
      <c r="Y1531">
        <v>8</v>
      </c>
      <c r="Z1531">
        <v>3712</v>
      </c>
      <c r="AA1531" t="s">
        <v>11611</v>
      </c>
      <c r="AB1531" t="s">
        <v>11611</v>
      </c>
      <c r="AC1531">
        <v>10</v>
      </c>
      <c r="AE1531" t="s">
        <v>37</v>
      </c>
      <c r="AF1531" t="s">
        <v>37</v>
      </c>
      <c r="AG1531" t="s">
        <v>11611</v>
      </c>
    </row>
    <row r="1532" spans="1:33" x14ac:dyDescent="0.3">
      <c r="A1532" t="s">
        <v>336</v>
      </c>
      <c r="B1532" t="s">
        <v>558</v>
      </c>
      <c r="C1532" t="s">
        <v>29</v>
      </c>
      <c r="D1532" t="s">
        <v>65</v>
      </c>
      <c r="E1532" t="s">
        <v>1092</v>
      </c>
      <c r="F1532" t="s">
        <v>11615</v>
      </c>
      <c r="G1532" t="s">
        <v>96</v>
      </c>
      <c r="H1532" s="1">
        <v>45022</v>
      </c>
      <c r="I1532">
        <v>1000</v>
      </c>
      <c r="J1532" t="s">
        <v>11616</v>
      </c>
      <c r="K1532" t="s">
        <v>233</v>
      </c>
      <c r="L1532" t="s">
        <v>11617</v>
      </c>
      <c r="M1532" t="s">
        <v>11618</v>
      </c>
      <c r="N1532" t="s">
        <v>57</v>
      </c>
      <c r="O1532">
        <v>11</v>
      </c>
      <c r="P1532" t="s">
        <v>40</v>
      </c>
      <c r="Q1532" t="s">
        <v>41</v>
      </c>
      <c r="R1532" t="s">
        <v>11619</v>
      </c>
      <c r="S1532" s="1">
        <v>45591</v>
      </c>
      <c r="T1532" t="s">
        <v>177</v>
      </c>
      <c r="U1532" t="s">
        <v>11620</v>
      </c>
      <c r="V1532" t="s">
        <v>11621</v>
      </c>
      <c r="W1532" t="s">
        <v>2501</v>
      </c>
      <c r="X1532">
        <v>1425</v>
      </c>
      <c r="Y1532">
        <v>4</v>
      </c>
      <c r="Z1532">
        <v>2280</v>
      </c>
      <c r="AA1532" t="s">
        <v>11618</v>
      </c>
      <c r="AB1532" t="s">
        <v>11618</v>
      </c>
      <c r="AC1532">
        <v>10</v>
      </c>
      <c r="AE1532" t="s">
        <v>37</v>
      </c>
      <c r="AF1532" t="s">
        <v>37</v>
      </c>
      <c r="AG1532" t="s">
        <v>11618</v>
      </c>
    </row>
    <row r="1533" spans="1:33" x14ac:dyDescent="0.3">
      <c r="A1533" t="s">
        <v>133</v>
      </c>
      <c r="B1533" t="s">
        <v>182</v>
      </c>
      <c r="C1533" t="s">
        <v>49</v>
      </c>
      <c r="D1533" t="s">
        <v>50</v>
      </c>
      <c r="E1533" t="s">
        <v>3122</v>
      </c>
      <c r="F1533" t="s">
        <v>11622</v>
      </c>
      <c r="G1533" t="s">
        <v>96</v>
      </c>
      <c r="H1533" s="1">
        <v>44401</v>
      </c>
      <c r="I1533">
        <v>800</v>
      </c>
      <c r="J1533" t="s">
        <v>11623</v>
      </c>
      <c r="K1533" t="s">
        <v>923</v>
      </c>
      <c r="L1533" t="s">
        <v>11624</v>
      </c>
      <c r="M1533" t="s">
        <v>11625</v>
      </c>
      <c r="N1533" t="s">
        <v>72</v>
      </c>
      <c r="O1533">
        <v>10</v>
      </c>
      <c r="P1533" t="s">
        <v>73</v>
      </c>
      <c r="Q1533" t="s">
        <v>58</v>
      </c>
      <c r="R1533" t="s">
        <v>11626</v>
      </c>
      <c r="S1533" s="1">
        <v>45348</v>
      </c>
      <c r="T1533" t="s">
        <v>321</v>
      </c>
      <c r="U1533" t="s">
        <v>11627</v>
      </c>
      <c r="V1533" t="s">
        <v>11628</v>
      </c>
      <c r="W1533" t="s">
        <v>3293</v>
      </c>
      <c r="X1533">
        <v>2884</v>
      </c>
      <c r="Y1533">
        <v>4</v>
      </c>
      <c r="Z1533">
        <v>4614.4000000000015</v>
      </c>
      <c r="AA1533" t="s">
        <v>11625</v>
      </c>
      <c r="AB1533" t="s">
        <v>11625</v>
      </c>
      <c r="AC1533">
        <v>10</v>
      </c>
      <c r="AE1533" t="s">
        <v>37</v>
      </c>
      <c r="AF1533" t="s">
        <v>37</v>
      </c>
      <c r="AG1533" t="s">
        <v>11625</v>
      </c>
    </row>
    <row r="1534" spans="1:33" x14ac:dyDescent="0.3">
      <c r="A1534" t="s">
        <v>107</v>
      </c>
      <c r="B1534" t="s">
        <v>145</v>
      </c>
      <c r="C1534" t="s">
        <v>49</v>
      </c>
      <c r="D1534" t="s">
        <v>30</v>
      </c>
      <c r="E1534" t="s">
        <v>641</v>
      </c>
      <c r="F1534" t="s">
        <v>11629</v>
      </c>
      <c r="G1534" t="s">
        <v>33</v>
      </c>
      <c r="H1534" s="1">
        <v>45322</v>
      </c>
      <c r="I1534">
        <v>1200</v>
      </c>
      <c r="J1534" t="s">
        <v>6676</v>
      </c>
      <c r="K1534" t="s">
        <v>350</v>
      </c>
      <c r="L1534" t="s">
        <v>11630</v>
      </c>
      <c r="M1534" t="s">
        <v>11631</v>
      </c>
      <c r="N1534" t="s">
        <v>39</v>
      </c>
      <c r="O1534">
        <v>16</v>
      </c>
      <c r="P1534" t="s">
        <v>73</v>
      </c>
      <c r="Q1534" t="s">
        <v>41</v>
      </c>
      <c r="R1534" t="s">
        <v>11632</v>
      </c>
      <c r="S1534" s="1">
        <v>45382</v>
      </c>
      <c r="T1534" t="s">
        <v>258</v>
      </c>
      <c r="U1534" t="s">
        <v>11633</v>
      </c>
      <c r="V1534" t="s">
        <v>11634</v>
      </c>
      <c r="W1534" t="s">
        <v>10777</v>
      </c>
      <c r="X1534">
        <v>2853</v>
      </c>
      <c r="Y1534">
        <v>4</v>
      </c>
      <c r="Z1534">
        <v>4564.8</v>
      </c>
      <c r="AA1534" t="s">
        <v>11631</v>
      </c>
      <c r="AB1534" t="s">
        <v>11631</v>
      </c>
      <c r="AC1534">
        <v>10</v>
      </c>
      <c r="AD1534" t="s">
        <v>87</v>
      </c>
      <c r="AF1534" t="s">
        <v>87</v>
      </c>
      <c r="AG1534" t="s">
        <v>11631</v>
      </c>
    </row>
    <row r="1535" spans="1:33" x14ac:dyDescent="0.3">
      <c r="A1535" t="s">
        <v>27</v>
      </c>
      <c r="B1535" t="s">
        <v>145</v>
      </c>
      <c r="C1535" t="s">
        <v>80</v>
      </c>
      <c r="D1535" t="s">
        <v>206</v>
      </c>
      <c r="E1535" t="s">
        <v>481</v>
      </c>
      <c r="F1535" t="s">
        <v>11635</v>
      </c>
      <c r="G1535" t="s">
        <v>96</v>
      </c>
      <c r="H1535" s="1">
        <v>45006</v>
      </c>
      <c r="I1535">
        <v>1100</v>
      </c>
      <c r="J1535" t="s">
        <v>11636</v>
      </c>
      <c r="K1535" t="s">
        <v>571</v>
      </c>
      <c r="L1535" t="s">
        <v>11637</v>
      </c>
      <c r="M1535" t="s">
        <v>11638</v>
      </c>
      <c r="N1535" t="s">
        <v>72</v>
      </c>
      <c r="O1535">
        <v>15</v>
      </c>
      <c r="P1535" t="s">
        <v>40</v>
      </c>
      <c r="Q1535" t="s">
        <v>101</v>
      </c>
      <c r="R1535" t="s">
        <v>11639</v>
      </c>
      <c r="S1535" s="1">
        <v>45553</v>
      </c>
      <c r="T1535" t="s">
        <v>214</v>
      </c>
      <c r="U1535" t="s">
        <v>11640</v>
      </c>
      <c r="V1535" t="s">
        <v>11641</v>
      </c>
      <c r="W1535" t="s">
        <v>1533</v>
      </c>
      <c r="X1535">
        <v>1015</v>
      </c>
      <c r="Y1535">
        <v>5</v>
      </c>
      <c r="Z1535">
        <v>2030</v>
      </c>
      <c r="AA1535" t="s">
        <v>11638</v>
      </c>
      <c r="AB1535" t="s">
        <v>11638</v>
      </c>
      <c r="AC1535">
        <v>10</v>
      </c>
      <c r="AD1535" t="s">
        <v>87</v>
      </c>
      <c r="AF1535" t="s">
        <v>87</v>
      </c>
      <c r="AG1535" t="s">
        <v>11638</v>
      </c>
    </row>
    <row r="1536" spans="1:33" x14ac:dyDescent="0.3">
      <c r="A1536" t="s">
        <v>47</v>
      </c>
      <c r="B1536" t="s">
        <v>79</v>
      </c>
      <c r="C1536" t="s">
        <v>29</v>
      </c>
      <c r="D1536" t="s">
        <v>50</v>
      </c>
      <c r="E1536" t="s">
        <v>596</v>
      </c>
      <c r="F1536" t="s">
        <v>11642</v>
      </c>
      <c r="G1536" t="s">
        <v>96</v>
      </c>
      <c r="H1536" s="1">
        <v>44869</v>
      </c>
      <c r="I1536">
        <v>1200</v>
      </c>
      <c r="J1536" t="s">
        <v>11643</v>
      </c>
      <c r="K1536" t="s">
        <v>394</v>
      </c>
      <c r="L1536" t="s">
        <v>11644</v>
      </c>
      <c r="M1536" t="s">
        <v>11645</v>
      </c>
      <c r="N1536" t="s">
        <v>72</v>
      </c>
      <c r="O1536">
        <v>13</v>
      </c>
      <c r="P1536" t="s">
        <v>73</v>
      </c>
      <c r="Q1536" t="s">
        <v>41</v>
      </c>
      <c r="R1536" t="s">
        <v>11646</v>
      </c>
      <c r="S1536" s="1">
        <v>45438</v>
      </c>
      <c r="T1536" t="s">
        <v>129</v>
      </c>
      <c r="U1536" t="s">
        <v>11647</v>
      </c>
      <c r="V1536" t="s">
        <v>11648</v>
      </c>
      <c r="W1536" t="s">
        <v>6847</v>
      </c>
      <c r="X1536">
        <v>2622</v>
      </c>
      <c r="Y1536">
        <v>4</v>
      </c>
      <c r="Z1536">
        <v>4195.2</v>
      </c>
      <c r="AA1536" t="s">
        <v>11645</v>
      </c>
      <c r="AB1536" t="s">
        <v>11645</v>
      </c>
      <c r="AC1536">
        <v>10</v>
      </c>
      <c r="AD1536" t="s">
        <v>87</v>
      </c>
      <c r="AF1536" t="s">
        <v>87</v>
      </c>
      <c r="AG1536" t="s">
        <v>11645</v>
      </c>
    </row>
    <row r="1537" spans="1:33" x14ac:dyDescent="0.3">
      <c r="A1537" t="s">
        <v>181</v>
      </c>
      <c r="B1537" t="s">
        <v>347</v>
      </c>
      <c r="C1537" t="s">
        <v>80</v>
      </c>
      <c r="D1537" t="s">
        <v>50</v>
      </c>
      <c r="E1537" t="s">
        <v>975</v>
      </c>
      <c r="F1537" t="s">
        <v>11649</v>
      </c>
      <c r="G1537" t="s">
        <v>96</v>
      </c>
      <c r="H1537" s="1">
        <v>45051</v>
      </c>
      <c r="I1537">
        <v>950</v>
      </c>
      <c r="J1537" t="s">
        <v>11650</v>
      </c>
      <c r="K1537" t="s">
        <v>670</v>
      </c>
      <c r="L1537" t="s">
        <v>11651</v>
      </c>
      <c r="M1537" t="s">
        <v>11652</v>
      </c>
      <c r="N1537" t="s">
        <v>116</v>
      </c>
      <c r="O1537">
        <v>5</v>
      </c>
      <c r="P1537" t="s">
        <v>73</v>
      </c>
      <c r="Q1537" t="s">
        <v>74</v>
      </c>
      <c r="R1537" t="s">
        <v>11653</v>
      </c>
      <c r="S1537" s="1">
        <v>45346</v>
      </c>
      <c r="T1537" t="s">
        <v>321</v>
      </c>
      <c r="U1537" t="s">
        <v>11654</v>
      </c>
      <c r="V1537" t="s">
        <v>11655</v>
      </c>
      <c r="W1537" t="s">
        <v>622</v>
      </c>
      <c r="X1537">
        <v>2022</v>
      </c>
      <c r="Y1537">
        <v>1</v>
      </c>
      <c r="Z1537">
        <v>808.80000000000007</v>
      </c>
      <c r="AA1537" t="s">
        <v>11652</v>
      </c>
      <c r="AB1537" t="s">
        <v>11652</v>
      </c>
      <c r="AC1537">
        <v>10</v>
      </c>
      <c r="AE1537" t="s">
        <v>37</v>
      </c>
      <c r="AF1537" t="s">
        <v>37</v>
      </c>
      <c r="AG1537" t="s">
        <v>11652</v>
      </c>
    </row>
    <row r="1538" spans="1:33" x14ac:dyDescent="0.3">
      <c r="A1538" t="s">
        <v>336</v>
      </c>
      <c r="B1538" t="s">
        <v>946</v>
      </c>
      <c r="C1538" t="s">
        <v>49</v>
      </c>
      <c r="D1538" t="s">
        <v>370</v>
      </c>
      <c r="E1538" t="s">
        <v>326</v>
      </c>
      <c r="F1538" t="s">
        <v>11656</v>
      </c>
      <c r="G1538" t="s">
        <v>96</v>
      </c>
      <c r="H1538" s="1">
        <v>44187</v>
      </c>
      <c r="I1538">
        <v>1100</v>
      </c>
      <c r="J1538" t="s">
        <v>11657</v>
      </c>
      <c r="K1538" t="s">
        <v>1846</v>
      </c>
      <c r="L1538" t="s">
        <v>11658</v>
      </c>
      <c r="M1538" t="s">
        <v>11659</v>
      </c>
      <c r="N1538" t="s">
        <v>39</v>
      </c>
      <c r="O1538">
        <v>16</v>
      </c>
      <c r="P1538" t="s">
        <v>73</v>
      </c>
      <c r="Q1538" t="s">
        <v>41</v>
      </c>
      <c r="R1538" t="s">
        <v>11660</v>
      </c>
      <c r="S1538" s="1">
        <v>45453</v>
      </c>
      <c r="T1538" t="s">
        <v>43</v>
      </c>
      <c r="U1538" t="s">
        <v>11661</v>
      </c>
      <c r="V1538" t="s">
        <v>11662</v>
      </c>
      <c r="W1538" t="s">
        <v>4659</v>
      </c>
      <c r="X1538">
        <v>2633</v>
      </c>
      <c r="Y1538">
        <v>3</v>
      </c>
      <c r="Z1538">
        <v>3159.6000000000004</v>
      </c>
      <c r="AA1538" t="s">
        <v>11659</v>
      </c>
      <c r="AB1538" t="s">
        <v>11659</v>
      </c>
      <c r="AC1538">
        <v>11</v>
      </c>
      <c r="AE1538" t="s">
        <v>37</v>
      </c>
      <c r="AF1538" t="s">
        <v>37</v>
      </c>
      <c r="AG1538" t="s">
        <v>11659</v>
      </c>
    </row>
    <row r="1539" spans="1:33" x14ac:dyDescent="0.3">
      <c r="A1539" t="s">
        <v>121</v>
      </c>
      <c r="B1539" t="s">
        <v>500</v>
      </c>
      <c r="C1539" t="s">
        <v>29</v>
      </c>
      <c r="D1539" t="s">
        <v>30</v>
      </c>
      <c r="E1539" t="s">
        <v>381</v>
      </c>
      <c r="F1539" t="s">
        <v>11663</v>
      </c>
      <c r="G1539" t="s">
        <v>33</v>
      </c>
      <c r="H1539" s="1">
        <v>45201</v>
      </c>
      <c r="I1539">
        <v>1400</v>
      </c>
      <c r="J1539" t="s">
        <v>11664</v>
      </c>
      <c r="K1539" t="s">
        <v>514</v>
      </c>
      <c r="L1539" t="s">
        <v>11665</v>
      </c>
      <c r="M1539" t="s">
        <v>11666</v>
      </c>
      <c r="N1539" t="s">
        <v>72</v>
      </c>
      <c r="O1539">
        <v>20</v>
      </c>
      <c r="P1539" t="s">
        <v>73</v>
      </c>
      <c r="Q1539" t="s">
        <v>101</v>
      </c>
      <c r="R1539" t="s">
        <v>11667</v>
      </c>
      <c r="S1539" s="1">
        <v>45610</v>
      </c>
      <c r="T1539" t="s">
        <v>165</v>
      </c>
      <c r="U1539" t="s">
        <v>11668</v>
      </c>
      <c r="V1539" t="s">
        <v>11669</v>
      </c>
      <c r="W1539" t="s">
        <v>7149</v>
      </c>
      <c r="X1539">
        <v>509</v>
      </c>
      <c r="Y1539">
        <v>7</v>
      </c>
      <c r="Z1539">
        <v>1425.2</v>
      </c>
      <c r="AA1539" t="s">
        <v>11666</v>
      </c>
      <c r="AB1539" t="s">
        <v>11666</v>
      </c>
      <c r="AC1539">
        <v>10</v>
      </c>
      <c r="AE1539" t="s">
        <v>37</v>
      </c>
      <c r="AF1539" t="s">
        <v>37</v>
      </c>
      <c r="AG1539" t="s">
        <v>11666</v>
      </c>
    </row>
    <row r="1540" spans="1:33" x14ac:dyDescent="0.3">
      <c r="A1540" t="s">
        <v>133</v>
      </c>
      <c r="B1540" t="s">
        <v>946</v>
      </c>
      <c r="C1540" t="s">
        <v>49</v>
      </c>
      <c r="D1540" t="s">
        <v>109</v>
      </c>
      <c r="E1540" t="s">
        <v>1560</v>
      </c>
      <c r="F1540" t="s">
        <v>11670</v>
      </c>
      <c r="G1540" t="s">
        <v>96</v>
      </c>
      <c r="H1540" s="1">
        <v>45331</v>
      </c>
      <c r="I1540">
        <v>800</v>
      </c>
      <c r="J1540" t="s">
        <v>11671</v>
      </c>
      <c r="K1540" t="s">
        <v>725</v>
      </c>
      <c r="L1540" t="s">
        <v>11672</v>
      </c>
      <c r="M1540" t="s">
        <v>11673</v>
      </c>
      <c r="N1540" t="s">
        <v>39</v>
      </c>
      <c r="O1540">
        <v>13</v>
      </c>
      <c r="P1540" t="s">
        <v>40</v>
      </c>
      <c r="Q1540" t="s">
        <v>101</v>
      </c>
      <c r="R1540" t="s">
        <v>11674</v>
      </c>
      <c r="S1540" s="1">
        <v>45591</v>
      </c>
      <c r="T1540" t="s">
        <v>177</v>
      </c>
      <c r="U1540" t="s">
        <v>11675</v>
      </c>
      <c r="V1540" t="s">
        <v>11676</v>
      </c>
      <c r="W1540" t="s">
        <v>6053</v>
      </c>
      <c r="X1540">
        <v>2231</v>
      </c>
      <c r="Y1540">
        <v>7</v>
      </c>
      <c r="Z1540">
        <v>6246.8</v>
      </c>
      <c r="AA1540" t="s">
        <v>11673</v>
      </c>
      <c r="AB1540" t="s">
        <v>11673</v>
      </c>
      <c r="AC1540">
        <v>10</v>
      </c>
      <c r="AD1540" t="s">
        <v>87</v>
      </c>
      <c r="AF1540" t="s">
        <v>87</v>
      </c>
      <c r="AG1540" t="s">
        <v>11673</v>
      </c>
    </row>
    <row r="1541" spans="1:33" x14ac:dyDescent="0.3">
      <c r="A1541" t="s">
        <v>121</v>
      </c>
      <c r="B1541" t="s">
        <v>240</v>
      </c>
      <c r="C1541" t="s">
        <v>49</v>
      </c>
      <c r="D1541" t="s">
        <v>206</v>
      </c>
      <c r="E1541" t="s">
        <v>1560</v>
      </c>
      <c r="F1541" t="s">
        <v>11677</v>
      </c>
      <c r="G1541" t="s">
        <v>96</v>
      </c>
      <c r="H1541" s="1">
        <v>44458</v>
      </c>
      <c r="I1541">
        <v>1200</v>
      </c>
      <c r="J1541" t="s">
        <v>11678</v>
      </c>
      <c r="K1541" t="s">
        <v>725</v>
      </c>
      <c r="L1541" t="s">
        <v>11679</v>
      </c>
      <c r="M1541" t="s">
        <v>11680</v>
      </c>
      <c r="N1541" t="s">
        <v>72</v>
      </c>
      <c r="O1541">
        <v>7</v>
      </c>
      <c r="P1541" t="s">
        <v>73</v>
      </c>
      <c r="Q1541" t="s">
        <v>101</v>
      </c>
      <c r="R1541" t="s">
        <v>11681</v>
      </c>
      <c r="S1541" s="1">
        <v>45536</v>
      </c>
      <c r="T1541" t="s">
        <v>214</v>
      </c>
      <c r="U1541" t="s">
        <v>11682</v>
      </c>
      <c r="V1541" t="s">
        <v>11683</v>
      </c>
      <c r="W1541" t="s">
        <v>2887</v>
      </c>
      <c r="X1541">
        <v>808</v>
      </c>
      <c r="Y1541">
        <v>8</v>
      </c>
      <c r="Z1541">
        <v>2585.6000000000004</v>
      </c>
      <c r="AA1541" t="s">
        <v>11680</v>
      </c>
      <c r="AB1541" t="s">
        <v>11680</v>
      </c>
      <c r="AC1541">
        <v>10</v>
      </c>
      <c r="AD1541" t="s">
        <v>87</v>
      </c>
      <c r="AF1541" t="s">
        <v>87</v>
      </c>
      <c r="AG1541" t="s">
        <v>11680</v>
      </c>
    </row>
    <row r="1542" spans="1:33" x14ac:dyDescent="0.3">
      <c r="A1542" t="s">
        <v>27</v>
      </c>
      <c r="B1542" t="s">
        <v>500</v>
      </c>
      <c r="C1542" t="s">
        <v>80</v>
      </c>
      <c r="D1542" t="s">
        <v>109</v>
      </c>
      <c r="E1542" t="s">
        <v>703</v>
      </c>
      <c r="F1542" t="s">
        <v>11684</v>
      </c>
      <c r="G1542" t="s">
        <v>96</v>
      </c>
      <c r="H1542" s="1">
        <v>44462</v>
      </c>
      <c r="I1542">
        <v>1000</v>
      </c>
      <c r="J1542" t="s">
        <v>11685</v>
      </c>
      <c r="K1542" t="s">
        <v>150</v>
      </c>
      <c r="L1542" t="s">
        <v>11686</v>
      </c>
      <c r="M1542" t="s">
        <v>11687</v>
      </c>
      <c r="N1542" t="s">
        <v>57</v>
      </c>
      <c r="O1542">
        <v>11</v>
      </c>
      <c r="P1542" t="s">
        <v>73</v>
      </c>
      <c r="Q1542" t="s">
        <v>58</v>
      </c>
      <c r="R1542" t="s">
        <v>11688</v>
      </c>
      <c r="S1542" s="1">
        <v>45545</v>
      </c>
      <c r="T1542" t="s">
        <v>214</v>
      </c>
      <c r="U1542" t="s">
        <v>11689</v>
      </c>
      <c r="V1542" t="s">
        <v>11690</v>
      </c>
      <c r="W1542" t="s">
        <v>3004</v>
      </c>
      <c r="X1542">
        <v>1720</v>
      </c>
      <c r="Y1542">
        <v>6</v>
      </c>
      <c r="Z1542">
        <v>4128</v>
      </c>
      <c r="AA1542" t="s">
        <v>11687</v>
      </c>
      <c r="AB1542" t="s">
        <v>11687</v>
      </c>
      <c r="AC1542">
        <v>10</v>
      </c>
      <c r="AD1542" t="s">
        <v>87</v>
      </c>
      <c r="AF1542" t="s">
        <v>87</v>
      </c>
      <c r="AG1542" t="s">
        <v>11687</v>
      </c>
    </row>
    <row r="1543" spans="1:33" x14ac:dyDescent="0.3">
      <c r="A1543" t="s">
        <v>133</v>
      </c>
      <c r="B1543" t="s">
        <v>64</v>
      </c>
      <c r="C1543" t="s">
        <v>49</v>
      </c>
      <c r="D1543" t="s">
        <v>30</v>
      </c>
      <c r="E1543" t="s">
        <v>207</v>
      </c>
      <c r="F1543" t="s">
        <v>11691</v>
      </c>
      <c r="G1543" t="s">
        <v>96</v>
      </c>
      <c r="H1543" s="1">
        <v>43914</v>
      </c>
      <c r="I1543">
        <v>1400</v>
      </c>
      <c r="J1543" t="s">
        <v>11692</v>
      </c>
      <c r="K1543" t="s">
        <v>853</v>
      </c>
      <c r="L1543" t="s">
        <v>11693</v>
      </c>
      <c r="M1543" t="s">
        <v>11694</v>
      </c>
      <c r="N1543" t="s">
        <v>39</v>
      </c>
      <c r="O1543">
        <v>12</v>
      </c>
      <c r="P1543" t="s">
        <v>40</v>
      </c>
      <c r="Q1543" t="s">
        <v>41</v>
      </c>
      <c r="R1543" t="s">
        <v>11695</v>
      </c>
      <c r="S1543" s="1">
        <v>45563</v>
      </c>
      <c r="T1543" t="s">
        <v>214</v>
      </c>
      <c r="U1543" t="s">
        <v>11696</v>
      </c>
      <c r="V1543" t="s">
        <v>11697</v>
      </c>
      <c r="W1543" t="s">
        <v>509</v>
      </c>
      <c r="X1543">
        <v>2723</v>
      </c>
      <c r="Y1543">
        <v>3</v>
      </c>
      <c r="Z1543">
        <v>3267.6000000000004</v>
      </c>
      <c r="AA1543" t="s">
        <v>11694</v>
      </c>
      <c r="AB1543" t="s">
        <v>11694</v>
      </c>
      <c r="AC1543">
        <v>10</v>
      </c>
      <c r="AE1543" t="s">
        <v>37</v>
      </c>
      <c r="AF1543" t="s">
        <v>37</v>
      </c>
      <c r="AG1543" t="s">
        <v>11694</v>
      </c>
    </row>
    <row r="1544" spans="1:33" x14ac:dyDescent="0.3">
      <c r="A1544" t="s">
        <v>47</v>
      </c>
      <c r="B1544" t="s">
        <v>568</v>
      </c>
      <c r="C1544" t="s">
        <v>29</v>
      </c>
      <c r="D1544" t="s">
        <v>146</v>
      </c>
      <c r="E1544" t="s">
        <v>242</v>
      </c>
      <c r="F1544" t="s">
        <v>11698</v>
      </c>
      <c r="G1544" t="s">
        <v>96</v>
      </c>
      <c r="H1544" s="1">
        <v>45126</v>
      </c>
      <c r="I1544">
        <v>1000</v>
      </c>
      <c r="J1544" t="s">
        <v>11699</v>
      </c>
      <c r="K1544" t="s">
        <v>796</v>
      </c>
      <c r="L1544" t="s">
        <v>11700</v>
      </c>
      <c r="M1544" t="s">
        <v>11701</v>
      </c>
      <c r="N1544" t="s">
        <v>72</v>
      </c>
      <c r="O1544">
        <v>19</v>
      </c>
      <c r="P1544" t="s">
        <v>73</v>
      </c>
      <c r="Q1544" t="s">
        <v>101</v>
      </c>
      <c r="R1544" t="s">
        <v>11702</v>
      </c>
      <c r="S1544" s="1">
        <v>45302</v>
      </c>
      <c r="T1544" t="s">
        <v>141</v>
      </c>
      <c r="U1544" t="s">
        <v>11703</v>
      </c>
      <c r="V1544" t="s">
        <v>11704</v>
      </c>
      <c r="W1544" t="s">
        <v>2161</v>
      </c>
      <c r="X1544">
        <v>2468</v>
      </c>
      <c r="Y1544">
        <v>7</v>
      </c>
      <c r="Z1544">
        <v>6910.4000000000015</v>
      </c>
      <c r="AA1544" t="s">
        <v>11701</v>
      </c>
      <c r="AB1544" t="s">
        <v>11701</v>
      </c>
      <c r="AC1544">
        <v>10</v>
      </c>
      <c r="AD1544" t="s">
        <v>87</v>
      </c>
      <c r="AF1544" t="s">
        <v>87</v>
      </c>
      <c r="AG1544" t="s">
        <v>11701</v>
      </c>
    </row>
    <row r="1545" spans="1:33" x14ac:dyDescent="0.3">
      <c r="A1545" t="s">
        <v>121</v>
      </c>
      <c r="B1545" t="s">
        <v>380</v>
      </c>
      <c r="C1545" t="s">
        <v>29</v>
      </c>
      <c r="D1545" t="s">
        <v>65</v>
      </c>
      <c r="E1545" t="s">
        <v>431</v>
      </c>
      <c r="F1545" t="s">
        <v>11705</v>
      </c>
      <c r="G1545" t="s">
        <v>96</v>
      </c>
      <c r="H1545" s="1">
        <v>44373</v>
      </c>
      <c r="I1545">
        <v>1200</v>
      </c>
      <c r="J1545" t="s">
        <v>11706</v>
      </c>
      <c r="K1545" t="s">
        <v>1153</v>
      </c>
      <c r="L1545" t="s">
        <v>11707</v>
      </c>
      <c r="M1545" t="s">
        <v>11708</v>
      </c>
      <c r="N1545" t="s">
        <v>57</v>
      </c>
      <c r="O1545">
        <v>19</v>
      </c>
      <c r="P1545" t="s">
        <v>40</v>
      </c>
      <c r="Q1545" t="s">
        <v>101</v>
      </c>
      <c r="R1545" t="s">
        <v>11709</v>
      </c>
      <c r="S1545" s="1">
        <v>45574</v>
      </c>
      <c r="T1545" t="s">
        <v>177</v>
      </c>
      <c r="U1545" t="s">
        <v>11710</v>
      </c>
      <c r="V1545" t="s">
        <v>7770</v>
      </c>
      <c r="W1545" t="s">
        <v>8396</v>
      </c>
      <c r="X1545">
        <v>1420</v>
      </c>
      <c r="Y1545">
        <v>6</v>
      </c>
      <c r="Z1545">
        <v>3408</v>
      </c>
      <c r="AA1545" t="s">
        <v>11708</v>
      </c>
      <c r="AB1545" t="s">
        <v>11708</v>
      </c>
      <c r="AC1545">
        <v>10</v>
      </c>
      <c r="AE1545" t="s">
        <v>37</v>
      </c>
      <c r="AF1545" t="s">
        <v>37</v>
      </c>
      <c r="AG1545" t="s">
        <v>11708</v>
      </c>
    </row>
    <row r="1546" spans="1:33" x14ac:dyDescent="0.3">
      <c r="A1546" t="s">
        <v>336</v>
      </c>
      <c r="B1546" t="s">
        <v>182</v>
      </c>
      <c r="C1546" t="s">
        <v>29</v>
      </c>
      <c r="D1546" t="s">
        <v>30</v>
      </c>
      <c r="E1546" t="s">
        <v>371</v>
      </c>
      <c r="F1546" t="s">
        <v>11711</v>
      </c>
      <c r="G1546" t="s">
        <v>33</v>
      </c>
      <c r="H1546" s="1">
        <v>45397</v>
      </c>
      <c r="I1546">
        <v>1400</v>
      </c>
      <c r="J1546" t="s">
        <v>11712</v>
      </c>
      <c r="K1546" t="s">
        <v>2286</v>
      </c>
      <c r="L1546" t="s">
        <v>11713</v>
      </c>
      <c r="M1546" t="s">
        <v>11714</v>
      </c>
      <c r="N1546" t="s">
        <v>39</v>
      </c>
      <c r="O1546">
        <v>10</v>
      </c>
      <c r="P1546" t="s">
        <v>40</v>
      </c>
      <c r="Q1546" t="s">
        <v>74</v>
      </c>
      <c r="R1546" t="s">
        <v>11715</v>
      </c>
      <c r="S1546" s="1">
        <v>45623</v>
      </c>
      <c r="T1546" t="s">
        <v>165</v>
      </c>
      <c r="U1546" t="s">
        <v>11716</v>
      </c>
      <c r="V1546" t="s">
        <v>11717</v>
      </c>
      <c r="W1546" t="s">
        <v>3870</v>
      </c>
      <c r="X1546">
        <v>2101</v>
      </c>
      <c r="Y1546">
        <v>8</v>
      </c>
      <c r="Z1546">
        <v>6723.2000000000007</v>
      </c>
      <c r="AA1546" t="s">
        <v>11714</v>
      </c>
      <c r="AB1546" t="s">
        <v>11714</v>
      </c>
      <c r="AC1546">
        <v>10</v>
      </c>
      <c r="AD1546" t="s">
        <v>87</v>
      </c>
      <c r="AF1546" t="s">
        <v>87</v>
      </c>
      <c r="AG1546" t="s">
        <v>11714</v>
      </c>
    </row>
    <row r="1547" spans="1:33" x14ac:dyDescent="0.3">
      <c r="A1547" t="s">
        <v>27</v>
      </c>
      <c r="B1547" t="s">
        <v>48</v>
      </c>
      <c r="C1547" t="s">
        <v>80</v>
      </c>
      <c r="D1547" t="s">
        <v>370</v>
      </c>
      <c r="E1547" t="s">
        <v>559</v>
      </c>
      <c r="F1547" t="s">
        <v>3601</v>
      </c>
      <c r="G1547" t="s">
        <v>33</v>
      </c>
      <c r="H1547" s="1">
        <v>45353</v>
      </c>
      <c r="I1547">
        <v>1300</v>
      </c>
      <c r="J1547" t="s">
        <v>11718</v>
      </c>
      <c r="K1547" t="s">
        <v>1293</v>
      </c>
      <c r="L1547" t="s">
        <v>11719</v>
      </c>
      <c r="M1547" t="s">
        <v>11720</v>
      </c>
      <c r="N1547" t="s">
        <v>116</v>
      </c>
      <c r="O1547">
        <v>17</v>
      </c>
      <c r="P1547" t="s">
        <v>40</v>
      </c>
      <c r="Q1547" t="s">
        <v>101</v>
      </c>
      <c r="R1547" t="s">
        <v>11721</v>
      </c>
      <c r="S1547" s="1">
        <v>45399</v>
      </c>
      <c r="T1547" t="s">
        <v>60</v>
      </c>
      <c r="U1547" t="s">
        <v>11722</v>
      </c>
      <c r="V1547" t="s">
        <v>6147</v>
      </c>
      <c r="W1547" t="s">
        <v>783</v>
      </c>
      <c r="X1547">
        <v>879</v>
      </c>
      <c r="Y1547">
        <v>6</v>
      </c>
      <c r="Z1547">
        <v>2109.6</v>
      </c>
      <c r="AA1547" t="s">
        <v>11720</v>
      </c>
      <c r="AB1547" t="s">
        <v>11720</v>
      </c>
      <c r="AC1547">
        <v>10</v>
      </c>
      <c r="AE1547" t="s">
        <v>37</v>
      </c>
      <c r="AF1547" t="s">
        <v>37</v>
      </c>
      <c r="AG1547" t="s">
        <v>11720</v>
      </c>
    </row>
    <row r="1548" spans="1:33" x14ac:dyDescent="0.3">
      <c r="A1548" t="s">
        <v>27</v>
      </c>
      <c r="B1548" t="s">
        <v>803</v>
      </c>
      <c r="C1548" t="s">
        <v>29</v>
      </c>
      <c r="D1548" t="s">
        <v>677</v>
      </c>
      <c r="E1548" t="s">
        <v>1949</v>
      </c>
      <c r="F1548" t="s">
        <v>11723</v>
      </c>
      <c r="G1548" t="s">
        <v>96</v>
      </c>
      <c r="H1548" s="1">
        <v>44921</v>
      </c>
      <c r="I1548">
        <v>1200</v>
      </c>
      <c r="J1548" t="s">
        <v>11724</v>
      </c>
      <c r="K1548" t="s">
        <v>571</v>
      </c>
      <c r="L1548" t="s">
        <v>11725</v>
      </c>
      <c r="M1548" t="s">
        <v>11726</v>
      </c>
      <c r="N1548" t="s">
        <v>57</v>
      </c>
      <c r="O1548">
        <v>11</v>
      </c>
      <c r="P1548" t="s">
        <v>73</v>
      </c>
      <c r="Q1548" t="s">
        <v>74</v>
      </c>
      <c r="R1548" t="s">
        <v>11727</v>
      </c>
      <c r="S1548" s="1">
        <v>45480</v>
      </c>
      <c r="T1548" t="s">
        <v>103</v>
      </c>
      <c r="U1548" t="s">
        <v>11728</v>
      </c>
      <c r="V1548" t="s">
        <v>11729</v>
      </c>
      <c r="W1548" t="s">
        <v>6265</v>
      </c>
      <c r="X1548">
        <v>2636</v>
      </c>
      <c r="Y1548">
        <v>4</v>
      </c>
      <c r="Z1548">
        <v>4217.6000000000004</v>
      </c>
      <c r="AA1548" t="s">
        <v>11726</v>
      </c>
      <c r="AB1548" t="s">
        <v>11726</v>
      </c>
      <c r="AC1548">
        <v>10</v>
      </c>
      <c r="AE1548" t="s">
        <v>37</v>
      </c>
      <c r="AF1548" t="s">
        <v>37</v>
      </c>
      <c r="AG1548" t="s">
        <v>11726</v>
      </c>
    </row>
    <row r="1549" spans="1:33" x14ac:dyDescent="0.3">
      <c r="A1549" t="s">
        <v>133</v>
      </c>
      <c r="B1549" t="s">
        <v>325</v>
      </c>
      <c r="C1549" t="s">
        <v>49</v>
      </c>
      <c r="D1549" t="s">
        <v>81</v>
      </c>
      <c r="E1549" t="s">
        <v>170</v>
      </c>
      <c r="F1549" t="s">
        <v>11730</v>
      </c>
      <c r="G1549" t="s">
        <v>96</v>
      </c>
      <c r="H1549" s="1">
        <v>44021</v>
      </c>
      <c r="I1549">
        <v>1200</v>
      </c>
      <c r="J1549" t="s">
        <v>11731</v>
      </c>
      <c r="K1549" t="s">
        <v>173</v>
      </c>
      <c r="L1549" t="s">
        <v>11732</v>
      </c>
      <c r="M1549" t="s">
        <v>11733</v>
      </c>
      <c r="N1549" t="s">
        <v>72</v>
      </c>
      <c r="O1549">
        <v>3</v>
      </c>
      <c r="P1549" t="s">
        <v>73</v>
      </c>
      <c r="Q1549" t="s">
        <v>74</v>
      </c>
      <c r="R1549" t="s">
        <v>11734</v>
      </c>
      <c r="S1549" s="1">
        <v>45368</v>
      </c>
      <c r="T1549" t="s">
        <v>258</v>
      </c>
      <c r="U1549" t="s">
        <v>11735</v>
      </c>
      <c r="V1549" t="s">
        <v>11736</v>
      </c>
      <c r="W1549" t="s">
        <v>10569</v>
      </c>
      <c r="X1549">
        <v>683</v>
      </c>
      <c r="Y1549">
        <v>8</v>
      </c>
      <c r="Z1549">
        <v>2185.6</v>
      </c>
      <c r="AA1549" t="s">
        <v>11733</v>
      </c>
      <c r="AB1549" t="s">
        <v>11733</v>
      </c>
      <c r="AC1549">
        <v>10</v>
      </c>
      <c r="AE1549" t="s">
        <v>37</v>
      </c>
      <c r="AF1549" t="s">
        <v>37</v>
      </c>
      <c r="AG1549" t="s">
        <v>11733</v>
      </c>
    </row>
    <row r="1550" spans="1:33" x14ac:dyDescent="0.3">
      <c r="A1550" t="s">
        <v>133</v>
      </c>
      <c r="B1550" t="s">
        <v>500</v>
      </c>
      <c r="C1550" t="s">
        <v>80</v>
      </c>
      <c r="D1550" t="s">
        <v>81</v>
      </c>
      <c r="E1550" t="s">
        <v>1908</v>
      </c>
      <c r="F1550" t="s">
        <v>11737</v>
      </c>
      <c r="G1550" t="s">
        <v>96</v>
      </c>
      <c r="H1550" s="1">
        <v>44019</v>
      </c>
      <c r="I1550">
        <v>1200</v>
      </c>
      <c r="J1550" t="s">
        <v>11738</v>
      </c>
      <c r="K1550" t="s">
        <v>581</v>
      </c>
      <c r="L1550" t="s">
        <v>11739</v>
      </c>
      <c r="M1550" t="s">
        <v>11740</v>
      </c>
      <c r="N1550" t="s">
        <v>57</v>
      </c>
      <c r="O1550">
        <v>11</v>
      </c>
      <c r="P1550" t="s">
        <v>73</v>
      </c>
      <c r="Q1550" t="s">
        <v>58</v>
      </c>
      <c r="R1550" t="s">
        <v>11741</v>
      </c>
      <c r="S1550" s="1">
        <v>45429</v>
      </c>
      <c r="T1550" t="s">
        <v>129</v>
      </c>
      <c r="U1550" t="s">
        <v>11742</v>
      </c>
      <c r="V1550" t="s">
        <v>11743</v>
      </c>
      <c r="W1550" t="s">
        <v>1576</v>
      </c>
      <c r="X1550">
        <v>1691</v>
      </c>
      <c r="Y1550">
        <v>1</v>
      </c>
      <c r="Z1550">
        <v>676.40000000000009</v>
      </c>
      <c r="AA1550" t="s">
        <v>11740</v>
      </c>
      <c r="AB1550" t="s">
        <v>11740</v>
      </c>
      <c r="AC1550">
        <v>10</v>
      </c>
      <c r="AE1550" t="s">
        <v>37</v>
      </c>
      <c r="AF1550" t="s">
        <v>37</v>
      </c>
      <c r="AG1550" t="s">
        <v>11740</v>
      </c>
    </row>
    <row r="1551" spans="1:33" x14ac:dyDescent="0.3">
      <c r="A1551" t="s">
        <v>93</v>
      </c>
      <c r="B1551" t="s">
        <v>193</v>
      </c>
      <c r="C1551" t="s">
        <v>80</v>
      </c>
      <c r="D1551" t="s">
        <v>206</v>
      </c>
      <c r="E1551" t="s">
        <v>641</v>
      </c>
      <c r="F1551" t="s">
        <v>11744</v>
      </c>
      <c r="G1551" t="s">
        <v>96</v>
      </c>
      <c r="H1551" s="1">
        <v>44129</v>
      </c>
      <c r="I1551">
        <v>1400</v>
      </c>
      <c r="J1551" t="s">
        <v>11745</v>
      </c>
      <c r="K1551" t="s">
        <v>861</v>
      </c>
      <c r="L1551" t="s">
        <v>11746</v>
      </c>
      <c r="M1551" t="s">
        <v>11747</v>
      </c>
      <c r="N1551" t="s">
        <v>39</v>
      </c>
      <c r="O1551">
        <v>16</v>
      </c>
      <c r="P1551" t="s">
        <v>40</v>
      </c>
      <c r="Q1551" t="s">
        <v>101</v>
      </c>
      <c r="R1551" t="s">
        <v>11748</v>
      </c>
      <c r="S1551" s="1">
        <v>45422</v>
      </c>
      <c r="T1551" t="s">
        <v>129</v>
      </c>
      <c r="U1551" t="s">
        <v>11749</v>
      </c>
      <c r="V1551" t="s">
        <v>11750</v>
      </c>
      <c r="W1551" t="s">
        <v>4030</v>
      </c>
      <c r="X1551">
        <v>2779</v>
      </c>
      <c r="Y1551">
        <v>7</v>
      </c>
      <c r="Z1551">
        <v>7781.2000000000007</v>
      </c>
      <c r="AA1551" t="s">
        <v>11747</v>
      </c>
      <c r="AB1551" t="s">
        <v>11747</v>
      </c>
      <c r="AC1551">
        <v>10</v>
      </c>
      <c r="AE1551" t="s">
        <v>37</v>
      </c>
      <c r="AF1551" t="s">
        <v>37</v>
      </c>
      <c r="AG1551" t="s">
        <v>11747</v>
      </c>
    </row>
    <row r="1552" spans="1:33" x14ac:dyDescent="0.3">
      <c r="A1552" t="s">
        <v>27</v>
      </c>
      <c r="B1552" t="s">
        <v>229</v>
      </c>
      <c r="C1552" t="s">
        <v>49</v>
      </c>
      <c r="D1552" t="s">
        <v>30</v>
      </c>
      <c r="E1552" t="s">
        <v>1908</v>
      </c>
      <c r="F1552" t="s">
        <v>11751</v>
      </c>
      <c r="G1552" t="s">
        <v>96</v>
      </c>
      <c r="H1552" s="1">
        <v>44299</v>
      </c>
      <c r="I1552">
        <v>950</v>
      </c>
      <c r="J1552" t="s">
        <v>11752</v>
      </c>
      <c r="K1552" t="s">
        <v>625</v>
      </c>
      <c r="L1552" t="s">
        <v>11753</v>
      </c>
      <c r="M1552" t="s">
        <v>11754</v>
      </c>
      <c r="N1552" t="s">
        <v>57</v>
      </c>
      <c r="O1552">
        <v>17</v>
      </c>
      <c r="P1552" t="s">
        <v>40</v>
      </c>
      <c r="Q1552" t="s">
        <v>58</v>
      </c>
      <c r="R1552" t="s">
        <v>11755</v>
      </c>
      <c r="S1552" s="1">
        <v>45391</v>
      </c>
      <c r="T1552" t="s">
        <v>60</v>
      </c>
      <c r="U1552" t="s">
        <v>11756</v>
      </c>
      <c r="V1552" t="s">
        <v>11757</v>
      </c>
      <c r="W1552" t="s">
        <v>2748</v>
      </c>
      <c r="X1552">
        <v>830</v>
      </c>
      <c r="Y1552">
        <v>6</v>
      </c>
      <c r="Z1552">
        <v>1992</v>
      </c>
      <c r="AA1552" t="s">
        <v>11754</v>
      </c>
      <c r="AB1552" t="s">
        <v>11754</v>
      </c>
      <c r="AC1552">
        <v>10</v>
      </c>
      <c r="AD1552" t="s">
        <v>87</v>
      </c>
      <c r="AF1552" t="s">
        <v>87</v>
      </c>
      <c r="AG1552" t="s">
        <v>11754</v>
      </c>
    </row>
    <row r="1553" spans="1:33" x14ac:dyDescent="0.3">
      <c r="A1553" t="s">
        <v>336</v>
      </c>
      <c r="B1553" t="s">
        <v>731</v>
      </c>
      <c r="C1553" t="s">
        <v>49</v>
      </c>
      <c r="D1553" t="s">
        <v>370</v>
      </c>
      <c r="E1553" t="s">
        <v>501</v>
      </c>
      <c r="F1553" t="s">
        <v>11758</v>
      </c>
      <c r="G1553" t="s">
        <v>33</v>
      </c>
      <c r="H1553" s="1">
        <v>44730</v>
      </c>
      <c r="I1553">
        <v>800</v>
      </c>
      <c r="J1553" t="s">
        <v>11759</v>
      </c>
      <c r="K1553" t="s">
        <v>1078</v>
      </c>
      <c r="L1553" t="s">
        <v>11760</v>
      </c>
      <c r="M1553" t="s">
        <v>11761</v>
      </c>
      <c r="N1553" t="s">
        <v>116</v>
      </c>
      <c r="O1553">
        <v>9</v>
      </c>
      <c r="P1553" t="s">
        <v>73</v>
      </c>
      <c r="Q1553" t="s">
        <v>101</v>
      </c>
      <c r="R1553" t="s">
        <v>11762</v>
      </c>
      <c r="S1553" s="1">
        <v>45350</v>
      </c>
      <c r="T1553" t="s">
        <v>321</v>
      </c>
      <c r="U1553" t="s">
        <v>11763</v>
      </c>
      <c r="V1553" t="s">
        <v>11764</v>
      </c>
      <c r="W1553" t="s">
        <v>11765</v>
      </c>
      <c r="X1553">
        <v>2908</v>
      </c>
      <c r="Y1553">
        <v>8</v>
      </c>
      <c r="Z1553">
        <v>9305.6</v>
      </c>
      <c r="AA1553" t="s">
        <v>11761</v>
      </c>
      <c r="AB1553" t="s">
        <v>11761</v>
      </c>
      <c r="AC1553">
        <v>10</v>
      </c>
      <c r="AE1553" t="s">
        <v>37</v>
      </c>
      <c r="AF1553" t="s">
        <v>37</v>
      </c>
      <c r="AG1553" t="s">
        <v>11761</v>
      </c>
    </row>
    <row r="1554" spans="1:33" x14ac:dyDescent="0.3">
      <c r="A1554" t="s">
        <v>121</v>
      </c>
      <c r="B1554" t="s">
        <v>205</v>
      </c>
      <c r="C1554" t="s">
        <v>49</v>
      </c>
      <c r="D1554" t="s">
        <v>677</v>
      </c>
      <c r="E1554" t="s">
        <v>381</v>
      </c>
      <c r="F1554" t="s">
        <v>11766</v>
      </c>
      <c r="G1554" t="s">
        <v>33</v>
      </c>
      <c r="H1554" s="1">
        <v>45297</v>
      </c>
      <c r="I1554">
        <v>1000</v>
      </c>
      <c r="J1554" t="s">
        <v>11767</v>
      </c>
      <c r="K1554" t="s">
        <v>653</v>
      </c>
      <c r="L1554" t="s">
        <v>11768</v>
      </c>
      <c r="M1554" t="s">
        <v>11769</v>
      </c>
      <c r="N1554" t="s">
        <v>57</v>
      </c>
      <c r="O1554">
        <v>9</v>
      </c>
      <c r="P1554" t="s">
        <v>73</v>
      </c>
      <c r="Q1554" t="s">
        <v>101</v>
      </c>
      <c r="R1554" t="s">
        <v>11770</v>
      </c>
      <c r="S1554" s="1">
        <v>45603</v>
      </c>
      <c r="T1554" t="s">
        <v>165</v>
      </c>
      <c r="U1554" t="s">
        <v>11771</v>
      </c>
      <c r="V1554" t="s">
        <v>11772</v>
      </c>
      <c r="W1554" t="s">
        <v>5322</v>
      </c>
      <c r="X1554">
        <v>2424</v>
      </c>
      <c r="Y1554">
        <v>6</v>
      </c>
      <c r="Z1554">
        <v>5817.6</v>
      </c>
      <c r="AA1554" t="s">
        <v>11769</v>
      </c>
      <c r="AB1554" t="s">
        <v>11769</v>
      </c>
      <c r="AC1554">
        <v>10</v>
      </c>
      <c r="AE1554" t="s">
        <v>37</v>
      </c>
      <c r="AF1554" t="s">
        <v>37</v>
      </c>
      <c r="AG1554" t="s">
        <v>11769</v>
      </c>
    </row>
    <row r="1555" spans="1:33" x14ac:dyDescent="0.3">
      <c r="A1555" t="s">
        <v>133</v>
      </c>
      <c r="B1555" t="s">
        <v>803</v>
      </c>
      <c r="C1555" t="s">
        <v>29</v>
      </c>
      <c r="D1555" t="s">
        <v>241</v>
      </c>
      <c r="E1555" t="s">
        <v>31</v>
      </c>
      <c r="F1555" t="s">
        <v>11773</v>
      </c>
      <c r="G1555" t="s">
        <v>33</v>
      </c>
      <c r="H1555" s="1">
        <v>45619</v>
      </c>
      <c r="I1555">
        <v>1300</v>
      </c>
      <c r="J1555" t="s">
        <v>11774</v>
      </c>
      <c r="K1555" t="s">
        <v>454</v>
      </c>
      <c r="L1555" t="s">
        <v>11775</v>
      </c>
      <c r="M1555" t="s">
        <v>11776</v>
      </c>
      <c r="N1555" t="s">
        <v>39</v>
      </c>
      <c r="O1555">
        <v>11</v>
      </c>
      <c r="P1555" t="s">
        <v>40</v>
      </c>
      <c r="Q1555" t="s">
        <v>58</v>
      </c>
      <c r="R1555" t="s">
        <v>11777</v>
      </c>
      <c r="S1555" s="1">
        <v>45343</v>
      </c>
      <c r="T1555" t="s">
        <v>321</v>
      </c>
      <c r="U1555" t="s">
        <v>11778</v>
      </c>
      <c r="V1555" t="s">
        <v>11779</v>
      </c>
      <c r="W1555" t="s">
        <v>5314</v>
      </c>
      <c r="X1555">
        <v>2124</v>
      </c>
      <c r="Y1555">
        <v>7</v>
      </c>
      <c r="Z1555">
        <v>5947.2000000000007</v>
      </c>
      <c r="AA1555" t="s">
        <v>11776</v>
      </c>
      <c r="AB1555" t="s">
        <v>11776</v>
      </c>
      <c r="AC1555">
        <v>10</v>
      </c>
      <c r="AE1555" t="s">
        <v>37</v>
      </c>
      <c r="AF1555" t="s">
        <v>37</v>
      </c>
      <c r="AG1555" t="s">
        <v>11776</v>
      </c>
    </row>
    <row r="1556" spans="1:33" x14ac:dyDescent="0.3">
      <c r="A1556" t="s">
        <v>133</v>
      </c>
      <c r="B1556" t="s">
        <v>920</v>
      </c>
      <c r="C1556" t="s">
        <v>29</v>
      </c>
      <c r="D1556" t="s">
        <v>370</v>
      </c>
      <c r="E1556" t="s">
        <v>481</v>
      </c>
      <c r="F1556" t="s">
        <v>11780</v>
      </c>
      <c r="G1556" t="s">
        <v>96</v>
      </c>
      <c r="H1556" s="1">
        <v>44179</v>
      </c>
      <c r="I1556">
        <v>1200</v>
      </c>
      <c r="J1556" t="s">
        <v>11781</v>
      </c>
      <c r="K1556" t="s">
        <v>1643</v>
      </c>
      <c r="L1556" t="s">
        <v>11782</v>
      </c>
      <c r="M1556" t="s">
        <v>11783</v>
      </c>
      <c r="N1556" t="s">
        <v>72</v>
      </c>
      <c r="O1556">
        <v>16</v>
      </c>
      <c r="P1556" t="s">
        <v>40</v>
      </c>
      <c r="Q1556" t="s">
        <v>58</v>
      </c>
      <c r="R1556" t="s">
        <v>11784</v>
      </c>
      <c r="S1556" s="1">
        <v>45549</v>
      </c>
      <c r="T1556" t="s">
        <v>214</v>
      </c>
      <c r="U1556" t="s">
        <v>11785</v>
      </c>
      <c r="V1556" t="s">
        <v>11786</v>
      </c>
      <c r="W1556" t="s">
        <v>2686</v>
      </c>
      <c r="X1556">
        <v>777</v>
      </c>
      <c r="Y1556">
        <v>5</v>
      </c>
      <c r="Z1556">
        <v>1554</v>
      </c>
      <c r="AA1556" t="s">
        <v>11783</v>
      </c>
      <c r="AB1556" t="s">
        <v>11783</v>
      </c>
      <c r="AC1556">
        <v>10</v>
      </c>
      <c r="AD1556" t="s">
        <v>87</v>
      </c>
      <c r="AF1556" t="s">
        <v>87</v>
      </c>
      <c r="AG1556" t="s">
        <v>11783</v>
      </c>
    </row>
    <row r="1557" spans="1:33" x14ac:dyDescent="0.3">
      <c r="A1557" t="s">
        <v>133</v>
      </c>
      <c r="B1557" t="s">
        <v>803</v>
      </c>
      <c r="C1557" t="s">
        <v>49</v>
      </c>
      <c r="D1557" t="s">
        <v>81</v>
      </c>
      <c r="E1557" t="s">
        <v>814</v>
      </c>
      <c r="F1557" t="s">
        <v>11787</v>
      </c>
      <c r="G1557" t="s">
        <v>33</v>
      </c>
      <c r="H1557" s="1">
        <v>45167</v>
      </c>
      <c r="I1557">
        <v>1400</v>
      </c>
      <c r="J1557" t="s">
        <v>11788</v>
      </c>
      <c r="K1557" t="s">
        <v>493</v>
      </c>
      <c r="L1557" t="s">
        <v>11789</v>
      </c>
      <c r="M1557" t="s">
        <v>11790</v>
      </c>
      <c r="N1557" t="s">
        <v>116</v>
      </c>
      <c r="O1557">
        <v>5</v>
      </c>
      <c r="P1557" t="s">
        <v>40</v>
      </c>
      <c r="Q1557" t="s">
        <v>41</v>
      </c>
      <c r="R1557" t="s">
        <v>11791</v>
      </c>
      <c r="S1557" s="1">
        <v>45557</v>
      </c>
      <c r="T1557" t="s">
        <v>214</v>
      </c>
      <c r="U1557" t="s">
        <v>11792</v>
      </c>
      <c r="V1557" t="s">
        <v>983</v>
      </c>
      <c r="W1557" t="s">
        <v>1649</v>
      </c>
      <c r="X1557">
        <v>1897</v>
      </c>
      <c r="Y1557">
        <v>7</v>
      </c>
      <c r="Z1557">
        <v>5311.6</v>
      </c>
      <c r="AA1557" t="s">
        <v>11790</v>
      </c>
      <c r="AB1557" t="s">
        <v>11790</v>
      </c>
      <c r="AC1557">
        <v>10</v>
      </c>
      <c r="AD1557" t="s">
        <v>87</v>
      </c>
      <c r="AF1557" t="s">
        <v>87</v>
      </c>
      <c r="AG1557" t="s">
        <v>11790</v>
      </c>
    </row>
    <row r="1558" spans="1:33" x14ac:dyDescent="0.3">
      <c r="A1558" t="s">
        <v>93</v>
      </c>
      <c r="B1558" t="s">
        <v>568</v>
      </c>
      <c r="C1558" t="s">
        <v>80</v>
      </c>
      <c r="D1558" t="s">
        <v>50</v>
      </c>
      <c r="E1558" t="s">
        <v>183</v>
      </c>
      <c r="F1558" t="s">
        <v>11793</v>
      </c>
      <c r="G1558" t="s">
        <v>96</v>
      </c>
      <c r="H1558" s="1">
        <v>44551</v>
      </c>
      <c r="I1558">
        <v>1300</v>
      </c>
      <c r="J1558" t="s">
        <v>11794</v>
      </c>
      <c r="K1558" t="s">
        <v>35</v>
      </c>
      <c r="L1558" t="s">
        <v>11795</v>
      </c>
      <c r="M1558" t="s">
        <v>11796</v>
      </c>
      <c r="N1558" t="s">
        <v>39</v>
      </c>
      <c r="O1558">
        <v>3</v>
      </c>
      <c r="P1558" t="s">
        <v>40</v>
      </c>
      <c r="Q1558" t="s">
        <v>41</v>
      </c>
      <c r="R1558" t="s">
        <v>11797</v>
      </c>
      <c r="S1558" s="1">
        <v>45414</v>
      </c>
      <c r="T1558" t="s">
        <v>129</v>
      </c>
      <c r="U1558" t="s">
        <v>11798</v>
      </c>
      <c r="V1558" t="s">
        <v>11799</v>
      </c>
      <c r="W1558" t="s">
        <v>1965</v>
      </c>
      <c r="X1558">
        <v>1144</v>
      </c>
      <c r="Y1558">
        <v>7</v>
      </c>
      <c r="Z1558">
        <v>3203.2000000000003</v>
      </c>
      <c r="AA1558" t="s">
        <v>11796</v>
      </c>
      <c r="AB1558" t="s">
        <v>11796</v>
      </c>
      <c r="AC1558">
        <v>10</v>
      </c>
      <c r="AD1558" t="s">
        <v>87</v>
      </c>
      <c r="AF1558" t="s">
        <v>87</v>
      </c>
      <c r="AG1558" t="s">
        <v>11796</v>
      </c>
    </row>
    <row r="1559" spans="1:33" x14ac:dyDescent="0.3">
      <c r="A1559" t="s">
        <v>121</v>
      </c>
      <c r="B1559" t="s">
        <v>803</v>
      </c>
      <c r="C1559" t="s">
        <v>80</v>
      </c>
      <c r="D1559" t="s">
        <v>219</v>
      </c>
      <c r="E1559" t="s">
        <v>549</v>
      </c>
      <c r="F1559" t="s">
        <v>11800</v>
      </c>
      <c r="G1559" t="s">
        <v>96</v>
      </c>
      <c r="H1559" s="1">
        <v>44241</v>
      </c>
      <c r="I1559">
        <v>800</v>
      </c>
      <c r="J1559" t="s">
        <v>11801</v>
      </c>
      <c r="K1559" t="s">
        <v>394</v>
      </c>
      <c r="L1559" t="s">
        <v>11802</v>
      </c>
      <c r="M1559" t="s">
        <v>11803</v>
      </c>
      <c r="N1559" t="s">
        <v>57</v>
      </c>
      <c r="O1559">
        <v>12</v>
      </c>
      <c r="P1559" t="s">
        <v>73</v>
      </c>
      <c r="Q1559" t="s">
        <v>41</v>
      </c>
      <c r="R1559" t="s">
        <v>11804</v>
      </c>
      <c r="S1559" s="1">
        <v>45609</v>
      </c>
      <c r="T1559" t="s">
        <v>165</v>
      </c>
      <c r="U1559" t="s">
        <v>11805</v>
      </c>
      <c r="V1559" t="s">
        <v>11806</v>
      </c>
      <c r="W1559" t="s">
        <v>3216</v>
      </c>
      <c r="X1559">
        <v>1960</v>
      </c>
      <c r="Y1559">
        <v>5</v>
      </c>
      <c r="Z1559">
        <v>3920</v>
      </c>
      <c r="AA1559" t="s">
        <v>11803</v>
      </c>
      <c r="AB1559" t="s">
        <v>11803</v>
      </c>
      <c r="AC1559">
        <v>11</v>
      </c>
      <c r="AE1559" t="s">
        <v>37</v>
      </c>
      <c r="AF1559" t="s">
        <v>37</v>
      </c>
      <c r="AG1559" t="s">
        <v>11803</v>
      </c>
    </row>
    <row r="1560" spans="1:33" x14ac:dyDescent="0.3">
      <c r="A1560" t="s">
        <v>47</v>
      </c>
      <c r="B1560" t="s">
        <v>985</v>
      </c>
      <c r="C1560" t="s">
        <v>80</v>
      </c>
      <c r="D1560" t="s">
        <v>241</v>
      </c>
      <c r="E1560" t="s">
        <v>147</v>
      </c>
      <c r="F1560" t="s">
        <v>11807</v>
      </c>
      <c r="G1560" t="s">
        <v>96</v>
      </c>
      <c r="H1560" s="1">
        <v>44781</v>
      </c>
      <c r="I1560">
        <v>1400</v>
      </c>
      <c r="J1560" t="s">
        <v>11808</v>
      </c>
      <c r="K1560" t="s">
        <v>1686</v>
      </c>
      <c r="L1560" t="s">
        <v>11809</v>
      </c>
      <c r="M1560" t="s">
        <v>11810</v>
      </c>
      <c r="N1560" t="s">
        <v>116</v>
      </c>
      <c r="O1560">
        <v>16</v>
      </c>
      <c r="P1560" t="s">
        <v>73</v>
      </c>
      <c r="Q1560" t="s">
        <v>41</v>
      </c>
      <c r="R1560" t="s">
        <v>11811</v>
      </c>
      <c r="S1560" s="1">
        <v>45597</v>
      </c>
      <c r="T1560" t="s">
        <v>165</v>
      </c>
      <c r="U1560" t="s">
        <v>11812</v>
      </c>
      <c r="V1560" t="s">
        <v>11813</v>
      </c>
      <c r="W1560" t="s">
        <v>11814</v>
      </c>
      <c r="X1560">
        <v>1273</v>
      </c>
      <c r="Y1560">
        <v>5</v>
      </c>
      <c r="Z1560">
        <v>2546</v>
      </c>
      <c r="AA1560" t="s">
        <v>11810</v>
      </c>
      <c r="AB1560" t="s">
        <v>11810</v>
      </c>
      <c r="AC1560">
        <v>10</v>
      </c>
      <c r="AE1560" t="s">
        <v>37</v>
      </c>
      <c r="AF1560" t="s">
        <v>37</v>
      </c>
      <c r="AG1560" t="s">
        <v>11810</v>
      </c>
    </row>
    <row r="1561" spans="1:33" x14ac:dyDescent="0.3">
      <c r="A1561" t="s">
        <v>133</v>
      </c>
      <c r="B1561" t="s">
        <v>262</v>
      </c>
      <c r="C1561" t="s">
        <v>80</v>
      </c>
      <c r="D1561" t="s">
        <v>241</v>
      </c>
      <c r="E1561" t="s">
        <v>814</v>
      </c>
      <c r="F1561" t="s">
        <v>11815</v>
      </c>
      <c r="G1561" t="s">
        <v>33</v>
      </c>
      <c r="H1561" s="1">
        <v>44416</v>
      </c>
      <c r="I1561">
        <v>1000</v>
      </c>
      <c r="J1561" t="s">
        <v>11816</v>
      </c>
      <c r="K1561" t="s">
        <v>1162</v>
      </c>
      <c r="L1561" t="s">
        <v>11817</v>
      </c>
      <c r="M1561" t="s">
        <v>11818</v>
      </c>
      <c r="N1561" t="s">
        <v>57</v>
      </c>
      <c r="O1561">
        <v>9</v>
      </c>
      <c r="P1561" t="s">
        <v>40</v>
      </c>
      <c r="Q1561" t="s">
        <v>74</v>
      </c>
      <c r="R1561" t="s">
        <v>11819</v>
      </c>
      <c r="S1561" s="1">
        <v>45589</v>
      </c>
      <c r="T1561" t="s">
        <v>177</v>
      </c>
      <c r="U1561" t="s">
        <v>11820</v>
      </c>
      <c r="V1561" t="s">
        <v>11821</v>
      </c>
      <c r="W1561" t="s">
        <v>1176</v>
      </c>
      <c r="X1561">
        <v>2356</v>
      </c>
      <c r="Y1561">
        <v>1</v>
      </c>
      <c r="Z1561">
        <v>942.40000000000009</v>
      </c>
      <c r="AA1561" t="s">
        <v>11818</v>
      </c>
      <c r="AB1561" t="s">
        <v>11818</v>
      </c>
      <c r="AC1561">
        <v>11</v>
      </c>
      <c r="AE1561" t="s">
        <v>37</v>
      </c>
      <c r="AF1561" t="s">
        <v>37</v>
      </c>
      <c r="AG1561" t="s">
        <v>11818</v>
      </c>
    </row>
    <row r="1562" spans="1:33" x14ac:dyDescent="0.3">
      <c r="A1562" t="s">
        <v>121</v>
      </c>
      <c r="B1562" t="s">
        <v>813</v>
      </c>
      <c r="C1562" t="s">
        <v>80</v>
      </c>
      <c r="D1562" t="s">
        <v>30</v>
      </c>
      <c r="E1562" t="s">
        <v>381</v>
      </c>
      <c r="F1562" t="s">
        <v>11822</v>
      </c>
      <c r="G1562" t="s">
        <v>33</v>
      </c>
      <c r="H1562" s="1">
        <v>44720</v>
      </c>
      <c r="I1562">
        <v>1000</v>
      </c>
      <c r="J1562" t="s">
        <v>11823</v>
      </c>
      <c r="K1562" t="s">
        <v>853</v>
      </c>
      <c r="L1562" t="s">
        <v>11824</v>
      </c>
      <c r="M1562" t="s">
        <v>11825</v>
      </c>
      <c r="N1562" t="s">
        <v>39</v>
      </c>
      <c r="O1562">
        <v>8</v>
      </c>
      <c r="P1562" t="s">
        <v>40</v>
      </c>
      <c r="Q1562" t="s">
        <v>58</v>
      </c>
      <c r="R1562" t="s">
        <v>11826</v>
      </c>
      <c r="S1562" s="1">
        <v>45575</v>
      </c>
      <c r="T1562" t="s">
        <v>177</v>
      </c>
      <c r="U1562" t="s">
        <v>11827</v>
      </c>
      <c r="V1562" t="s">
        <v>11828</v>
      </c>
      <c r="W1562" t="s">
        <v>11829</v>
      </c>
      <c r="X1562">
        <v>1706</v>
      </c>
      <c r="Y1562">
        <v>3</v>
      </c>
      <c r="Z1562">
        <v>2047.2</v>
      </c>
      <c r="AA1562" t="s">
        <v>11825</v>
      </c>
      <c r="AB1562" t="s">
        <v>11825</v>
      </c>
      <c r="AC1562">
        <v>10</v>
      </c>
      <c r="AD1562" t="s">
        <v>87</v>
      </c>
      <c r="AF1562" t="s">
        <v>87</v>
      </c>
      <c r="AG1562" t="s">
        <v>11825</v>
      </c>
    </row>
    <row r="1563" spans="1:33" x14ac:dyDescent="0.3">
      <c r="A1563" t="s">
        <v>93</v>
      </c>
      <c r="B1563" t="s">
        <v>262</v>
      </c>
      <c r="C1563" t="s">
        <v>29</v>
      </c>
      <c r="D1563" t="s">
        <v>206</v>
      </c>
      <c r="E1563" t="s">
        <v>521</v>
      </c>
      <c r="F1563" t="s">
        <v>11830</v>
      </c>
      <c r="G1563" t="s">
        <v>33</v>
      </c>
      <c r="H1563" s="1">
        <v>44225</v>
      </c>
      <c r="I1563">
        <v>1100</v>
      </c>
      <c r="J1563" t="s">
        <v>11831</v>
      </c>
      <c r="K1563" t="s">
        <v>384</v>
      </c>
      <c r="L1563" t="s">
        <v>11832</v>
      </c>
      <c r="M1563" t="s">
        <v>11833</v>
      </c>
      <c r="N1563" t="s">
        <v>39</v>
      </c>
      <c r="O1563">
        <v>9</v>
      </c>
      <c r="P1563" t="s">
        <v>40</v>
      </c>
      <c r="Q1563" t="s">
        <v>58</v>
      </c>
      <c r="R1563" t="s">
        <v>11834</v>
      </c>
      <c r="S1563" s="1">
        <v>45451</v>
      </c>
      <c r="T1563" t="s">
        <v>43</v>
      </c>
      <c r="U1563" t="s">
        <v>11835</v>
      </c>
      <c r="V1563" t="s">
        <v>11836</v>
      </c>
      <c r="W1563" t="s">
        <v>11837</v>
      </c>
      <c r="X1563">
        <v>2916</v>
      </c>
      <c r="Y1563">
        <v>1</v>
      </c>
      <c r="Z1563">
        <v>1166.4000000000001</v>
      </c>
      <c r="AA1563" t="s">
        <v>11833</v>
      </c>
      <c r="AB1563" t="s">
        <v>11833</v>
      </c>
      <c r="AC1563">
        <v>10</v>
      </c>
      <c r="AE1563" t="s">
        <v>37</v>
      </c>
      <c r="AF1563" t="s">
        <v>37</v>
      </c>
      <c r="AG1563" t="s">
        <v>11833</v>
      </c>
    </row>
    <row r="1564" spans="1:33" x14ac:dyDescent="0.3">
      <c r="A1564" t="s">
        <v>133</v>
      </c>
      <c r="B1564" t="s">
        <v>182</v>
      </c>
      <c r="C1564" t="s">
        <v>80</v>
      </c>
      <c r="D1564" t="s">
        <v>30</v>
      </c>
      <c r="E1564" t="s">
        <v>549</v>
      </c>
      <c r="F1564" t="s">
        <v>11838</v>
      </c>
      <c r="G1564" t="s">
        <v>96</v>
      </c>
      <c r="H1564" s="1">
        <v>44612</v>
      </c>
      <c r="I1564">
        <v>1000</v>
      </c>
      <c r="J1564" t="s">
        <v>11839</v>
      </c>
      <c r="K1564" t="s">
        <v>680</v>
      </c>
      <c r="L1564" t="s">
        <v>11840</v>
      </c>
      <c r="M1564" t="s">
        <v>11841</v>
      </c>
      <c r="N1564" t="s">
        <v>116</v>
      </c>
      <c r="O1564">
        <v>7</v>
      </c>
      <c r="P1564" t="s">
        <v>73</v>
      </c>
      <c r="Q1564" t="s">
        <v>58</v>
      </c>
      <c r="R1564" t="s">
        <v>11842</v>
      </c>
      <c r="S1564" s="1">
        <v>45310</v>
      </c>
      <c r="T1564" t="s">
        <v>141</v>
      </c>
      <c r="U1564" t="s">
        <v>11843</v>
      </c>
      <c r="V1564" t="s">
        <v>11844</v>
      </c>
      <c r="W1564" t="s">
        <v>1517</v>
      </c>
      <c r="X1564">
        <v>1651</v>
      </c>
      <c r="Y1564">
        <v>6</v>
      </c>
      <c r="Z1564">
        <v>3962.4</v>
      </c>
      <c r="AA1564" t="s">
        <v>11841</v>
      </c>
      <c r="AB1564" t="s">
        <v>11841</v>
      </c>
      <c r="AC1564">
        <v>10</v>
      </c>
      <c r="AE1564" t="s">
        <v>37</v>
      </c>
      <c r="AF1564" t="s">
        <v>37</v>
      </c>
      <c r="AG1564" t="s">
        <v>11841</v>
      </c>
    </row>
    <row r="1565" spans="1:33" x14ac:dyDescent="0.3">
      <c r="A1565" t="s">
        <v>47</v>
      </c>
      <c r="B1565" t="s">
        <v>380</v>
      </c>
      <c r="C1565" t="s">
        <v>29</v>
      </c>
      <c r="D1565" t="s">
        <v>206</v>
      </c>
      <c r="E1565" t="s">
        <v>832</v>
      </c>
      <c r="F1565" t="s">
        <v>11845</v>
      </c>
      <c r="G1565" t="s">
        <v>33</v>
      </c>
      <c r="H1565" s="1">
        <v>45074</v>
      </c>
      <c r="I1565">
        <v>950</v>
      </c>
      <c r="J1565" t="s">
        <v>11846</v>
      </c>
      <c r="K1565" t="s">
        <v>424</v>
      </c>
      <c r="L1565" t="s">
        <v>11847</v>
      </c>
      <c r="M1565" t="s">
        <v>11848</v>
      </c>
      <c r="N1565" t="s">
        <v>72</v>
      </c>
      <c r="O1565">
        <v>5</v>
      </c>
      <c r="P1565" t="s">
        <v>73</v>
      </c>
      <c r="Q1565" t="s">
        <v>101</v>
      </c>
      <c r="R1565" t="s">
        <v>11849</v>
      </c>
      <c r="S1565" s="1">
        <v>45426</v>
      </c>
      <c r="T1565" t="s">
        <v>129</v>
      </c>
      <c r="U1565" t="s">
        <v>11850</v>
      </c>
      <c r="V1565" t="s">
        <v>11851</v>
      </c>
      <c r="W1565" t="s">
        <v>8093</v>
      </c>
      <c r="X1565">
        <v>1418</v>
      </c>
      <c r="Y1565">
        <v>3</v>
      </c>
      <c r="Z1565">
        <v>1701.6000000000001</v>
      </c>
      <c r="AA1565" t="s">
        <v>11848</v>
      </c>
      <c r="AB1565" t="s">
        <v>11848</v>
      </c>
      <c r="AC1565">
        <v>10</v>
      </c>
      <c r="AE1565" t="s">
        <v>37</v>
      </c>
      <c r="AF1565" t="s">
        <v>37</v>
      </c>
      <c r="AG1565" t="s">
        <v>11848</v>
      </c>
    </row>
    <row r="1566" spans="1:33" x14ac:dyDescent="0.3">
      <c r="A1566" t="s">
        <v>47</v>
      </c>
      <c r="B1566" t="s">
        <v>558</v>
      </c>
      <c r="C1566" t="s">
        <v>80</v>
      </c>
      <c r="D1566" t="s">
        <v>219</v>
      </c>
      <c r="E1566" t="s">
        <v>578</v>
      </c>
      <c r="F1566" t="s">
        <v>11852</v>
      </c>
      <c r="G1566" t="s">
        <v>33</v>
      </c>
      <c r="H1566" s="1">
        <v>44814</v>
      </c>
      <c r="I1566">
        <v>1400</v>
      </c>
      <c r="J1566" t="s">
        <v>11853</v>
      </c>
      <c r="K1566" t="s">
        <v>384</v>
      </c>
      <c r="L1566" t="s">
        <v>11854</v>
      </c>
      <c r="M1566" t="s">
        <v>11855</v>
      </c>
      <c r="N1566" t="s">
        <v>116</v>
      </c>
      <c r="O1566">
        <v>10</v>
      </c>
      <c r="P1566" t="s">
        <v>73</v>
      </c>
      <c r="Q1566" t="s">
        <v>74</v>
      </c>
      <c r="R1566" t="s">
        <v>11856</v>
      </c>
      <c r="S1566" s="1">
        <v>45597</v>
      </c>
      <c r="T1566" t="s">
        <v>165</v>
      </c>
      <c r="U1566" t="s">
        <v>11857</v>
      </c>
      <c r="V1566" t="s">
        <v>11858</v>
      </c>
      <c r="W1566" t="s">
        <v>11859</v>
      </c>
      <c r="X1566">
        <v>2455</v>
      </c>
      <c r="Y1566">
        <v>6</v>
      </c>
      <c r="Z1566">
        <v>5892</v>
      </c>
      <c r="AA1566" t="s">
        <v>11855</v>
      </c>
      <c r="AB1566" t="s">
        <v>11855</v>
      </c>
      <c r="AC1566">
        <v>10</v>
      </c>
      <c r="AE1566" t="s">
        <v>37</v>
      </c>
      <c r="AF1566" t="s">
        <v>37</v>
      </c>
      <c r="AG1566" t="s">
        <v>11855</v>
      </c>
    </row>
    <row r="1567" spans="1:33" x14ac:dyDescent="0.3">
      <c r="A1567" t="s">
        <v>47</v>
      </c>
      <c r="B1567" t="s">
        <v>390</v>
      </c>
      <c r="C1567" t="s">
        <v>49</v>
      </c>
      <c r="D1567" t="s">
        <v>146</v>
      </c>
      <c r="E1567" t="s">
        <v>986</v>
      </c>
      <c r="F1567" t="s">
        <v>11860</v>
      </c>
      <c r="G1567" t="s">
        <v>96</v>
      </c>
      <c r="H1567" s="1">
        <v>43858</v>
      </c>
      <c r="I1567">
        <v>1400</v>
      </c>
      <c r="J1567" t="s">
        <v>11861</v>
      </c>
      <c r="K1567" t="s">
        <v>2433</v>
      </c>
      <c r="L1567" t="s">
        <v>11862</v>
      </c>
      <c r="M1567" t="s">
        <v>11863</v>
      </c>
      <c r="N1567" t="s">
        <v>57</v>
      </c>
      <c r="O1567">
        <v>18</v>
      </c>
      <c r="P1567" t="s">
        <v>40</v>
      </c>
      <c r="Q1567" t="s">
        <v>58</v>
      </c>
      <c r="R1567" t="s">
        <v>11864</v>
      </c>
      <c r="S1567" s="1">
        <v>45528</v>
      </c>
      <c r="T1567" t="s">
        <v>201</v>
      </c>
      <c r="U1567" t="s">
        <v>11865</v>
      </c>
      <c r="V1567" t="s">
        <v>2441</v>
      </c>
      <c r="W1567" t="s">
        <v>822</v>
      </c>
      <c r="X1567">
        <v>2812</v>
      </c>
      <c r="Y1567">
        <v>5</v>
      </c>
      <c r="Z1567">
        <v>5624</v>
      </c>
      <c r="AA1567" t="s">
        <v>11863</v>
      </c>
      <c r="AB1567" t="s">
        <v>11863</v>
      </c>
      <c r="AC1567">
        <v>10</v>
      </c>
      <c r="AD1567" t="s">
        <v>87</v>
      </c>
      <c r="AF1567" t="s">
        <v>87</v>
      </c>
      <c r="AG1567" t="s">
        <v>11863</v>
      </c>
    </row>
    <row r="1568" spans="1:33" x14ac:dyDescent="0.3">
      <c r="A1568" t="s">
        <v>336</v>
      </c>
      <c r="B1568" t="s">
        <v>411</v>
      </c>
      <c r="C1568" t="s">
        <v>80</v>
      </c>
      <c r="D1568" t="s">
        <v>206</v>
      </c>
      <c r="E1568" t="s">
        <v>471</v>
      </c>
      <c r="F1568" t="s">
        <v>11866</v>
      </c>
      <c r="G1568" t="s">
        <v>96</v>
      </c>
      <c r="H1568" s="1">
        <v>45229</v>
      </c>
      <c r="I1568">
        <v>800</v>
      </c>
      <c r="J1568" t="s">
        <v>11867</v>
      </c>
      <c r="K1568" t="s">
        <v>340</v>
      </c>
      <c r="L1568" t="s">
        <v>11868</v>
      </c>
      <c r="M1568" t="s">
        <v>11869</v>
      </c>
      <c r="N1568" t="s">
        <v>39</v>
      </c>
      <c r="O1568">
        <v>9</v>
      </c>
      <c r="P1568" t="s">
        <v>73</v>
      </c>
      <c r="Q1568" t="s">
        <v>41</v>
      </c>
      <c r="R1568" t="s">
        <v>11870</v>
      </c>
      <c r="S1568" s="1">
        <v>45463</v>
      </c>
      <c r="T1568" t="s">
        <v>43</v>
      </c>
      <c r="U1568" t="s">
        <v>11871</v>
      </c>
      <c r="V1568" t="s">
        <v>11872</v>
      </c>
      <c r="W1568" t="s">
        <v>3975</v>
      </c>
      <c r="X1568">
        <v>1365</v>
      </c>
      <c r="Y1568">
        <v>6</v>
      </c>
      <c r="Z1568">
        <v>3276</v>
      </c>
      <c r="AA1568" t="s">
        <v>11869</v>
      </c>
      <c r="AB1568" t="s">
        <v>11869</v>
      </c>
      <c r="AC1568">
        <v>10</v>
      </c>
      <c r="AE1568" t="s">
        <v>37</v>
      </c>
      <c r="AF1568" t="s">
        <v>37</v>
      </c>
      <c r="AG1568" t="s">
        <v>11869</v>
      </c>
    </row>
    <row r="1569" spans="1:33" x14ac:dyDescent="0.3">
      <c r="A1569" t="s">
        <v>47</v>
      </c>
      <c r="B1569" t="s">
        <v>803</v>
      </c>
      <c r="C1569" t="s">
        <v>80</v>
      </c>
      <c r="D1569" t="s">
        <v>65</v>
      </c>
      <c r="E1569" t="s">
        <v>1949</v>
      </c>
      <c r="F1569" t="s">
        <v>11873</v>
      </c>
      <c r="G1569" t="s">
        <v>33</v>
      </c>
      <c r="H1569" s="1">
        <v>45078</v>
      </c>
      <c r="I1569">
        <v>1000</v>
      </c>
      <c r="J1569" t="s">
        <v>11874</v>
      </c>
      <c r="K1569" t="s">
        <v>434</v>
      </c>
      <c r="L1569" t="s">
        <v>11875</v>
      </c>
      <c r="M1569" t="s">
        <v>11876</v>
      </c>
      <c r="N1569" t="s">
        <v>116</v>
      </c>
      <c r="O1569">
        <v>6</v>
      </c>
      <c r="P1569" t="s">
        <v>40</v>
      </c>
      <c r="Q1569" t="s">
        <v>101</v>
      </c>
      <c r="R1569" t="s">
        <v>11877</v>
      </c>
      <c r="S1569" s="1">
        <v>45616</v>
      </c>
      <c r="T1569" t="s">
        <v>165</v>
      </c>
      <c r="U1569" t="s">
        <v>11878</v>
      </c>
      <c r="V1569" t="s">
        <v>11879</v>
      </c>
      <c r="W1569" t="s">
        <v>11880</v>
      </c>
      <c r="X1569">
        <v>1829</v>
      </c>
      <c r="Y1569">
        <v>8</v>
      </c>
      <c r="Z1569">
        <v>5852.8</v>
      </c>
      <c r="AA1569" t="s">
        <v>11876</v>
      </c>
      <c r="AB1569" t="s">
        <v>11876</v>
      </c>
      <c r="AC1569">
        <v>10</v>
      </c>
      <c r="AD1569" t="s">
        <v>87</v>
      </c>
      <c r="AF1569" t="s">
        <v>87</v>
      </c>
      <c r="AG1569" t="s">
        <v>11876</v>
      </c>
    </row>
    <row r="1570" spans="1:33" x14ac:dyDescent="0.3">
      <c r="A1570" t="s">
        <v>27</v>
      </c>
      <c r="B1570" t="s">
        <v>500</v>
      </c>
      <c r="C1570" t="s">
        <v>49</v>
      </c>
      <c r="D1570" t="s">
        <v>65</v>
      </c>
      <c r="E1570" t="s">
        <v>431</v>
      </c>
      <c r="F1570" t="s">
        <v>11881</v>
      </c>
      <c r="G1570" t="s">
        <v>33</v>
      </c>
      <c r="H1570" s="1">
        <v>44983</v>
      </c>
      <c r="I1570">
        <v>800</v>
      </c>
      <c r="J1570" t="s">
        <v>11882</v>
      </c>
      <c r="K1570" t="s">
        <v>3054</v>
      </c>
      <c r="L1570" t="s">
        <v>11883</v>
      </c>
      <c r="M1570" t="s">
        <v>11884</v>
      </c>
      <c r="N1570" t="s">
        <v>72</v>
      </c>
      <c r="O1570">
        <v>9</v>
      </c>
      <c r="P1570" t="s">
        <v>73</v>
      </c>
      <c r="Q1570" t="s">
        <v>74</v>
      </c>
      <c r="R1570" t="s">
        <v>11885</v>
      </c>
      <c r="S1570" s="1">
        <v>45407</v>
      </c>
      <c r="T1570" t="s">
        <v>60</v>
      </c>
      <c r="U1570" t="s">
        <v>11886</v>
      </c>
      <c r="V1570" t="s">
        <v>11887</v>
      </c>
      <c r="W1570" t="s">
        <v>1933</v>
      </c>
      <c r="X1570">
        <v>1916</v>
      </c>
      <c r="Y1570">
        <v>3</v>
      </c>
      <c r="Z1570">
        <v>2299.2000000000003</v>
      </c>
      <c r="AA1570" t="s">
        <v>11884</v>
      </c>
      <c r="AB1570" t="s">
        <v>11884</v>
      </c>
      <c r="AC1570">
        <v>10</v>
      </c>
      <c r="AD1570" t="s">
        <v>87</v>
      </c>
      <c r="AF1570" t="s">
        <v>87</v>
      </c>
      <c r="AG1570" t="s">
        <v>11884</v>
      </c>
    </row>
    <row r="1571" spans="1:33" x14ac:dyDescent="0.3">
      <c r="A1571" t="s">
        <v>181</v>
      </c>
      <c r="B1571" t="s">
        <v>920</v>
      </c>
      <c r="C1571" t="s">
        <v>49</v>
      </c>
      <c r="D1571" t="s">
        <v>50</v>
      </c>
      <c r="E1571" t="s">
        <v>66</v>
      </c>
      <c r="F1571" t="s">
        <v>11888</v>
      </c>
      <c r="G1571" t="s">
        <v>33</v>
      </c>
      <c r="H1571" s="1">
        <v>44013</v>
      </c>
      <c r="I1571">
        <v>950</v>
      </c>
      <c r="J1571" t="s">
        <v>11889</v>
      </c>
      <c r="K1571" t="s">
        <v>743</v>
      </c>
      <c r="L1571" t="s">
        <v>11890</v>
      </c>
      <c r="M1571" t="s">
        <v>11891</v>
      </c>
      <c r="N1571" t="s">
        <v>116</v>
      </c>
      <c r="O1571">
        <v>5</v>
      </c>
      <c r="P1571" t="s">
        <v>73</v>
      </c>
      <c r="Q1571" t="s">
        <v>41</v>
      </c>
      <c r="R1571" t="s">
        <v>11892</v>
      </c>
      <c r="S1571" s="1">
        <v>45565</v>
      </c>
      <c r="T1571" t="s">
        <v>214</v>
      </c>
      <c r="U1571" t="s">
        <v>11893</v>
      </c>
      <c r="V1571" t="s">
        <v>11894</v>
      </c>
      <c r="W1571" t="s">
        <v>11895</v>
      </c>
      <c r="X1571">
        <v>1009</v>
      </c>
      <c r="Y1571">
        <v>6</v>
      </c>
      <c r="Z1571">
        <v>2421.6</v>
      </c>
      <c r="AA1571" t="s">
        <v>11891</v>
      </c>
      <c r="AB1571" t="s">
        <v>11891</v>
      </c>
      <c r="AC1571">
        <v>10</v>
      </c>
      <c r="AE1571" t="s">
        <v>37</v>
      </c>
      <c r="AF1571" t="s">
        <v>37</v>
      </c>
      <c r="AG1571" t="s">
        <v>11891</v>
      </c>
    </row>
    <row r="1572" spans="1:33" x14ac:dyDescent="0.3">
      <c r="A1572" t="s">
        <v>336</v>
      </c>
      <c r="B1572" t="s">
        <v>325</v>
      </c>
      <c r="C1572" t="s">
        <v>29</v>
      </c>
      <c r="D1572" t="s">
        <v>81</v>
      </c>
      <c r="E1572" t="s">
        <v>381</v>
      </c>
      <c r="F1572" t="s">
        <v>11896</v>
      </c>
      <c r="G1572" t="s">
        <v>33</v>
      </c>
      <c r="H1572" s="1">
        <v>45093</v>
      </c>
      <c r="I1572">
        <v>1000</v>
      </c>
      <c r="J1572" t="s">
        <v>11897</v>
      </c>
      <c r="K1572" t="s">
        <v>1846</v>
      </c>
      <c r="L1572" t="s">
        <v>11898</v>
      </c>
      <c r="M1572" t="s">
        <v>11899</v>
      </c>
      <c r="N1572" t="s">
        <v>57</v>
      </c>
      <c r="O1572">
        <v>7</v>
      </c>
      <c r="P1572" t="s">
        <v>40</v>
      </c>
      <c r="Q1572" t="s">
        <v>58</v>
      </c>
      <c r="R1572" t="s">
        <v>11900</v>
      </c>
      <c r="S1572" s="1">
        <v>45596</v>
      </c>
      <c r="T1572" t="s">
        <v>177</v>
      </c>
      <c r="U1572" t="s">
        <v>11901</v>
      </c>
      <c r="V1572" t="s">
        <v>11902</v>
      </c>
      <c r="W1572" t="s">
        <v>2121</v>
      </c>
      <c r="X1572">
        <v>1705</v>
      </c>
      <c r="Y1572">
        <v>8</v>
      </c>
      <c r="Z1572">
        <v>5456</v>
      </c>
      <c r="AA1572" t="s">
        <v>11899</v>
      </c>
      <c r="AB1572" t="s">
        <v>11899</v>
      </c>
      <c r="AC1572">
        <v>10</v>
      </c>
      <c r="AE1572" t="s">
        <v>37</v>
      </c>
      <c r="AF1572" t="s">
        <v>37</v>
      </c>
      <c r="AG1572" t="s">
        <v>11899</v>
      </c>
    </row>
    <row r="1573" spans="1:33" x14ac:dyDescent="0.3">
      <c r="A1573" t="s">
        <v>121</v>
      </c>
      <c r="B1573" t="s">
        <v>380</v>
      </c>
      <c r="C1573" t="s">
        <v>29</v>
      </c>
      <c r="D1573" t="s">
        <v>206</v>
      </c>
      <c r="E1573" t="s">
        <v>1225</v>
      </c>
      <c r="F1573" t="s">
        <v>11903</v>
      </c>
      <c r="G1573" t="s">
        <v>96</v>
      </c>
      <c r="H1573" s="1">
        <v>45522</v>
      </c>
      <c r="I1573">
        <v>1100</v>
      </c>
      <c r="J1573" t="s">
        <v>11904</v>
      </c>
      <c r="K1573" t="s">
        <v>1643</v>
      </c>
      <c r="L1573" t="s">
        <v>11905</v>
      </c>
      <c r="M1573" t="s">
        <v>11906</v>
      </c>
      <c r="N1573" t="s">
        <v>39</v>
      </c>
      <c r="O1573">
        <v>9</v>
      </c>
      <c r="P1573" t="s">
        <v>40</v>
      </c>
      <c r="Q1573" t="s">
        <v>41</v>
      </c>
      <c r="R1573" t="s">
        <v>11907</v>
      </c>
      <c r="S1573" s="1">
        <v>45497</v>
      </c>
      <c r="T1573" t="s">
        <v>103</v>
      </c>
      <c r="U1573" t="s">
        <v>11908</v>
      </c>
      <c r="V1573" t="s">
        <v>11909</v>
      </c>
      <c r="W1573" t="s">
        <v>4298</v>
      </c>
      <c r="X1573">
        <v>1973</v>
      </c>
      <c r="Y1573">
        <v>3</v>
      </c>
      <c r="Z1573">
        <v>2367.6</v>
      </c>
      <c r="AA1573" t="s">
        <v>11906</v>
      </c>
      <c r="AB1573" t="s">
        <v>11906</v>
      </c>
      <c r="AC1573">
        <v>10</v>
      </c>
      <c r="AE1573" t="s">
        <v>37</v>
      </c>
      <c r="AF1573" t="s">
        <v>37</v>
      </c>
      <c r="AG1573" t="s">
        <v>11906</v>
      </c>
    </row>
    <row r="1574" spans="1:33" x14ac:dyDescent="0.3">
      <c r="A1574" t="s">
        <v>47</v>
      </c>
      <c r="B1574" t="s">
        <v>784</v>
      </c>
      <c r="C1574" t="s">
        <v>80</v>
      </c>
      <c r="D1574" t="s">
        <v>109</v>
      </c>
      <c r="E1574" t="s">
        <v>421</v>
      </c>
      <c r="F1574" t="s">
        <v>11910</v>
      </c>
      <c r="G1574" t="s">
        <v>96</v>
      </c>
      <c r="H1574" s="1">
        <v>44682</v>
      </c>
      <c r="I1574">
        <v>950</v>
      </c>
      <c r="J1574" t="s">
        <v>11911</v>
      </c>
      <c r="K1574" t="s">
        <v>434</v>
      </c>
      <c r="L1574" t="s">
        <v>11912</v>
      </c>
      <c r="M1574" t="s">
        <v>11913</v>
      </c>
      <c r="N1574" t="s">
        <v>57</v>
      </c>
      <c r="O1574">
        <v>10</v>
      </c>
      <c r="P1574" t="s">
        <v>73</v>
      </c>
      <c r="Q1574" t="s">
        <v>101</v>
      </c>
      <c r="R1574" t="s">
        <v>11914</v>
      </c>
      <c r="S1574" s="1">
        <v>45528</v>
      </c>
      <c r="T1574" t="s">
        <v>201</v>
      </c>
      <c r="U1574" t="s">
        <v>11915</v>
      </c>
      <c r="V1574" t="s">
        <v>11916</v>
      </c>
      <c r="W1574" t="s">
        <v>9834</v>
      </c>
      <c r="X1574">
        <v>611</v>
      </c>
      <c r="Y1574">
        <v>8</v>
      </c>
      <c r="Z1574">
        <v>1955.2</v>
      </c>
      <c r="AA1574" t="s">
        <v>11913</v>
      </c>
      <c r="AB1574" t="s">
        <v>11913</v>
      </c>
      <c r="AC1574">
        <v>10</v>
      </c>
      <c r="AD1574" t="s">
        <v>87</v>
      </c>
      <c r="AF1574" t="s">
        <v>87</v>
      </c>
      <c r="AG1574" t="s">
        <v>11913</v>
      </c>
    </row>
    <row r="1575" spans="1:33" x14ac:dyDescent="0.3">
      <c r="A1575" t="s">
        <v>27</v>
      </c>
      <c r="B1575" t="s">
        <v>731</v>
      </c>
      <c r="C1575" t="s">
        <v>80</v>
      </c>
      <c r="D1575" t="s">
        <v>109</v>
      </c>
      <c r="E1575" t="s">
        <v>521</v>
      </c>
      <c r="F1575" t="s">
        <v>11917</v>
      </c>
      <c r="G1575" t="s">
        <v>96</v>
      </c>
      <c r="H1575" s="1">
        <v>44812</v>
      </c>
      <c r="I1575">
        <v>1200</v>
      </c>
      <c r="J1575" t="s">
        <v>11918</v>
      </c>
      <c r="K1575" t="s">
        <v>753</v>
      </c>
      <c r="L1575" t="s">
        <v>11919</v>
      </c>
      <c r="M1575" t="s">
        <v>11920</v>
      </c>
      <c r="N1575" t="s">
        <v>57</v>
      </c>
      <c r="O1575">
        <v>8</v>
      </c>
      <c r="P1575" t="s">
        <v>40</v>
      </c>
      <c r="Q1575" t="s">
        <v>58</v>
      </c>
      <c r="R1575" t="s">
        <v>11921</v>
      </c>
      <c r="S1575" s="1">
        <v>45408</v>
      </c>
      <c r="T1575" t="s">
        <v>60</v>
      </c>
      <c r="U1575" t="s">
        <v>11922</v>
      </c>
      <c r="V1575" t="s">
        <v>11923</v>
      </c>
      <c r="W1575" t="s">
        <v>11924</v>
      </c>
      <c r="X1575">
        <v>1113</v>
      </c>
      <c r="Y1575">
        <v>2</v>
      </c>
      <c r="Z1575">
        <v>890.40000000000009</v>
      </c>
      <c r="AA1575" t="s">
        <v>11920</v>
      </c>
      <c r="AB1575" t="s">
        <v>11920</v>
      </c>
      <c r="AC1575">
        <v>10</v>
      </c>
      <c r="AE1575" t="s">
        <v>37</v>
      </c>
      <c r="AF1575" t="s">
        <v>37</v>
      </c>
      <c r="AG1575" t="s">
        <v>11920</v>
      </c>
    </row>
    <row r="1576" spans="1:33" x14ac:dyDescent="0.3">
      <c r="A1576" t="s">
        <v>107</v>
      </c>
      <c r="B1576" t="s">
        <v>606</v>
      </c>
      <c r="C1576" t="s">
        <v>49</v>
      </c>
      <c r="D1576" t="s">
        <v>370</v>
      </c>
      <c r="E1576" t="s">
        <v>3309</v>
      </c>
      <c r="F1576" t="s">
        <v>11925</v>
      </c>
      <c r="G1576" t="s">
        <v>96</v>
      </c>
      <c r="H1576" s="1">
        <v>45457</v>
      </c>
      <c r="I1576">
        <v>1200</v>
      </c>
      <c r="J1576" t="s">
        <v>11926</v>
      </c>
      <c r="K1576" t="s">
        <v>1103</v>
      </c>
      <c r="L1576" t="s">
        <v>11927</v>
      </c>
      <c r="M1576" t="s">
        <v>11928</v>
      </c>
      <c r="N1576" t="s">
        <v>57</v>
      </c>
      <c r="O1576">
        <v>11</v>
      </c>
      <c r="P1576" t="s">
        <v>40</v>
      </c>
      <c r="Q1576" t="s">
        <v>74</v>
      </c>
      <c r="R1576" t="s">
        <v>11929</v>
      </c>
      <c r="S1576" s="1">
        <v>45507</v>
      </c>
      <c r="T1576" t="s">
        <v>201</v>
      </c>
      <c r="U1576" t="s">
        <v>11930</v>
      </c>
      <c r="V1576" t="s">
        <v>11931</v>
      </c>
      <c r="W1576" t="s">
        <v>106</v>
      </c>
      <c r="X1576">
        <v>756</v>
      </c>
      <c r="Y1576">
        <v>5</v>
      </c>
      <c r="Z1576">
        <v>1512</v>
      </c>
      <c r="AA1576" t="s">
        <v>11928</v>
      </c>
      <c r="AB1576" t="s">
        <v>11928</v>
      </c>
      <c r="AC1576">
        <v>11</v>
      </c>
      <c r="AE1576" t="s">
        <v>37</v>
      </c>
      <c r="AF1576" t="s">
        <v>37</v>
      </c>
      <c r="AG1576" t="s">
        <v>11928</v>
      </c>
    </row>
    <row r="1577" spans="1:33" x14ac:dyDescent="0.3">
      <c r="A1577" t="s">
        <v>93</v>
      </c>
      <c r="B1577" t="s">
        <v>293</v>
      </c>
      <c r="C1577" t="s">
        <v>49</v>
      </c>
      <c r="D1577" t="s">
        <v>81</v>
      </c>
      <c r="E1577" t="s">
        <v>194</v>
      </c>
      <c r="F1577" t="s">
        <v>11932</v>
      </c>
      <c r="G1577" t="s">
        <v>33</v>
      </c>
      <c r="H1577" s="1">
        <v>45436</v>
      </c>
      <c r="I1577">
        <v>1200</v>
      </c>
      <c r="J1577" t="s">
        <v>11933</v>
      </c>
      <c r="K1577" t="s">
        <v>276</v>
      </c>
      <c r="L1577" t="s">
        <v>11934</v>
      </c>
      <c r="M1577" t="s">
        <v>11935</v>
      </c>
      <c r="N1577" t="s">
        <v>57</v>
      </c>
      <c r="O1577">
        <v>9</v>
      </c>
      <c r="P1577" t="s">
        <v>40</v>
      </c>
      <c r="Q1577" t="s">
        <v>41</v>
      </c>
      <c r="R1577" t="s">
        <v>11936</v>
      </c>
      <c r="S1577" s="1">
        <v>45392</v>
      </c>
      <c r="T1577" t="s">
        <v>60</v>
      </c>
      <c r="U1577" t="s">
        <v>11937</v>
      </c>
      <c r="V1577" t="s">
        <v>11938</v>
      </c>
      <c r="W1577" t="s">
        <v>6287</v>
      </c>
      <c r="X1577">
        <v>1471</v>
      </c>
      <c r="Y1577">
        <v>7</v>
      </c>
      <c r="Z1577">
        <v>4118.8</v>
      </c>
      <c r="AA1577" t="s">
        <v>11935</v>
      </c>
      <c r="AB1577" t="s">
        <v>11935</v>
      </c>
      <c r="AC1577">
        <v>10</v>
      </c>
      <c r="AE1577" t="s">
        <v>37</v>
      </c>
      <c r="AF1577" t="s">
        <v>37</v>
      </c>
      <c r="AG1577" t="s">
        <v>11935</v>
      </c>
    </row>
    <row r="1578" spans="1:33" x14ac:dyDescent="0.3">
      <c r="A1578" t="s">
        <v>47</v>
      </c>
      <c r="B1578" t="s">
        <v>357</v>
      </c>
      <c r="C1578" t="s">
        <v>29</v>
      </c>
      <c r="D1578" t="s">
        <v>219</v>
      </c>
      <c r="E1578" t="s">
        <v>703</v>
      </c>
      <c r="F1578" t="s">
        <v>11939</v>
      </c>
      <c r="G1578" t="s">
        <v>96</v>
      </c>
      <c r="H1578" s="1">
        <v>45368</v>
      </c>
      <c r="I1578">
        <v>1000</v>
      </c>
      <c r="J1578" t="s">
        <v>11940</v>
      </c>
      <c r="K1578" t="s">
        <v>1821</v>
      </c>
      <c r="L1578" t="s">
        <v>11941</v>
      </c>
      <c r="M1578" t="s">
        <v>11942</v>
      </c>
      <c r="N1578" t="s">
        <v>39</v>
      </c>
      <c r="O1578">
        <v>9</v>
      </c>
      <c r="P1578" t="s">
        <v>73</v>
      </c>
      <c r="Q1578" t="s">
        <v>41</v>
      </c>
      <c r="R1578" t="s">
        <v>11943</v>
      </c>
      <c r="S1578" s="1">
        <v>45590</v>
      </c>
      <c r="T1578" t="s">
        <v>177</v>
      </c>
      <c r="U1578" t="s">
        <v>11944</v>
      </c>
      <c r="V1578" t="s">
        <v>11945</v>
      </c>
      <c r="W1578" t="s">
        <v>2546</v>
      </c>
      <c r="X1578">
        <v>2381</v>
      </c>
      <c r="Y1578">
        <v>5</v>
      </c>
      <c r="Z1578">
        <v>4762</v>
      </c>
      <c r="AA1578" t="s">
        <v>11942</v>
      </c>
      <c r="AB1578" t="s">
        <v>11942</v>
      </c>
      <c r="AC1578">
        <v>10</v>
      </c>
      <c r="AE1578" t="s">
        <v>37</v>
      </c>
      <c r="AF1578" t="s">
        <v>37</v>
      </c>
      <c r="AG1578" t="s">
        <v>11942</v>
      </c>
    </row>
    <row r="1579" spans="1:33" x14ac:dyDescent="0.3">
      <c r="A1579" t="s">
        <v>47</v>
      </c>
      <c r="B1579" t="s">
        <v>568</v>
      </c>
      <c r="C1579" t="s">
        <v>29</v>
      </c>
      <c r="D1579" t="s">
        <v>146</v>
      </c>
      <c r="E1579" t="s">
        <v>147</v>
      </c>
      <c r="F1579" t="s">
        <v>11946</v>
      </c>
      <c r="G1579" t="s">
        <v>96</v>
      </c>
      <c r="H1579" s="1">
        <v>45184</v>
      </c>
      <c r="I1579">
        <v>800</v>
      </c>
      <c r="J1579" t="s">
        <v>11947</v>
      </c>
      <c r="K1579" t="s">
        <v>254</v>
      </c>
      <c r="L1579" t="s">
        <v>11948</v>
      </c>
      <c r="M1579" t="s">
        <v>11949</v>
      </c>
      <c r="N1579" t="s">
        <v>39</v>
      </c>
      <c r="O1579">
        <v>10</v>
      </c>
      <c r="P1579" t="s">
        <v>40</v>
      </c>
      <c r="Q1579" t="s">
        <v>58</v>
      </c>
      <c r="R1579" t="s">
        <v>11950</v>
      </c>
      <c r="S1579" s="1">
        <v>45494</v>
      </c>
      <c r="T1579" t="s">
        <v>103</v>
      </c>
      <c r="U1579" t="s">
        <v>11951</v>
      </c>
      <c r="V1579" t="s">
        <v>977</v>
      </c>
      <c r="W1579" t="s">
        <v>5849</v>
      </c>
      <c r="X1579">
        <v>752</v>
      </c>
      <c r="Y1579">
        <v>4</v>
      </c>
      <c r="Z1579">
        <v>1203.2</v>
      </c>
      <c r="AA1579" t="s">
        <v>11949</v>
      </c>
      <c r="AB1579" t="s">
        <v>11949</v>
      </c>
      <c r="AC1579">
        <v>10</v>
      </c>
      <c r="AE1579" t="s">
        <v>37</v>
      </c>
      <c r="AF1579" t="s">
        <v>37</v>
      </c>
      <c r="AG1579" t="s">
        <v>11949</v>
      </c>
    </row>
    <row r="1580" spans="1:33" x14ac:dyDescent="0.3">
      <c r="A1580" t="s">
        <v>133</v>
      </c>
      <c r="B1580" t="s">
        <v>390</v>
      </c>
      <c r="C1580" t="s">
        <v>29</v>
      </c>
      <c r="D1580" t="s">
        <v>109</v>
      </c>
      <c r="E1580" t="s">
        <v>230</v>
      </c>
      <c r="F1580" t="s">
        <v>11952</v>
      </c>
      <c r="G1580" t="s">
        <v>33</v>
      </c>
      <c r="H1580" s="1">
        <v>44830</v>
      </c>
      <c r="I1580">
        <v>1200</v>
      </c>
      <c r="J1580" t="s">
        <v>11953</v>
      </c>
      <c r="K1580" t="s">
        <v>394</v>
      </c>
      <c r="L1580" t="s">
        <v>11954</v>
      </c>
      <c r="M1580" t="s">
        <v>11955</v>
      </c>
      <c r="N1580" t="s">
        <v>72</v>
      </c>
      <c r="O1580">
        <v>18</v>
      </c>
      <c r="P1580" t="s">
        <v>40</v>
      </c>
      <c r="Q1580" t="s">
        <v>101</v>
      </c>
      <c r="R1580" t="s">
        <v>11956</v>
      </c>
      <c r="S1580" s="1">
        <v>45320</v>
      </c>
      <c r="T1580" t="s">
        <v>141</v>
      </c>
      <c r="U1580" t="s">
        <v>11957</v>
      </c>
      <c r="V1580" t="s">
        <v>11958</v>
      </c>
      <c r="W1580" t="s">
        <v>3654</v>
      </c>
      <c r="X1580">
        <v>1536</v>
      </c>
      <c r="Y1580">
        <v>8</v>
      </c>
      <c r="Z1580">
        <v>4915.2000000000007</v>
      </c>
      <c r="AA1580" t="s">
        <v>11955</v>
      </c>
      <c r="AB1580" t="s">
        <v>11955</v>
      </c>
      <c r="AC1580">
        <v>10</v>
      </c>
      <c r="AD1580" t="s">
        <v>87</v>
      </c>
      <c r="AF1580" t="s">
        <v>87</v>
      </c>
      <c r="AG1580" t="s">
        <v>11955</v>
      </c>
    </row>
    <row r="1581" spans="1:33" x14ac:dyDescent="0.3">
      <c r="A1581" t="s">
        <v>107</v>
      </c>
      <c r="B1581" t="s">
        <v>1118</v>
      </c>
      <c r="C1581" t="s">
        <v>29</v>
      </c>
      <c r="D1581" t="s">
        <v>109</v>
      </c>
      <c r="E1581" t="s">
        <v>381</v>
      </c>
      <c r="F1581" t="s">
        <v>11959</v>
      </c>
      <c r="G1581" t="s">
        <v>96</v>
      </c>
      <c r="H1581" s="1">
        <v>44414</v>
      </c>
      <c r="I1581">
        <v>1100</v>
      </c>
      <c r="J1581" t="s">
        <v>11960</v>
      </c>
      <c r="K1581" t="s">
        <v>879</v>
      </c>
      <c r="L1581" t="s">
        <v>11961</v>
      </c>
      <c r="M1581" t="s">
        <v>11962</v>
      </c>
      <c r="N1581" t="s">
        <v>57</v>
      </c>
      <c r="O1581">
        <v>15</v>
      </c>
      <c r="P1581" t="s">
        <v>40</v>
      </c>
      <c r="Q1581" t="s">
        <v>101</v>
      </c>
      <c r="R1581" t="s">
        <v>11963</v>
      </c>
      <c r="S1581" s="1">
        <v>45362</v>
      </c>
      <c r="T1581" t="s">
        <v>258</v>
      </c>
      <c r="U1581" t="s">
        <v>11964</v>
      </c>
      <c r="V1581" t="s">
        <v>7122</v>
      </c>
      <c r="W1581" t="s">
        <v>1233</v>
      </c>
      <c r="X1581">
        <v>1866</v>
      </c>
      <c r="Y1581">
        <v>8</v>
      </c>
      <c r="Z1581">
        <v>5971.2000000000007</v>
      </c>
      <c r="AA1581" t="s">
        <v>11962</v>
      </c>
      <c r="AB1581" t="s">
        <v>11962</v>
      </c>
      <c r="AC1581">
        <v>10</v>
      </c>
      <c r="AE1581" t="s">
        <v>37</v>
      </c>
      <c r="AF1581" t="s">
        <v>37</v>
      </c>
      <c r="AG1581" t="s">
        <v>11962</v>
      </c>
    </row>
    <row r="1582" spans="1:33" x14ac:dyDescent="0.3">
      <c r="A1582" t="s">
        <v>133</v>
      </c>
      <c r="B1582" t="s">
        <v>240</v>
      </c>
      <c r="C1582" t="s">
        <v>49</v>
      </c>
      <c r="D1582" t="s">
        <v>30</v>
      </c>
      <c r="E1582" t="s">
        <v>431</v>
      </c>
      <c r="F1582" t="s">
        <v>560</v>
      </c>
      <c r="G1582" t="s">
        <v>96</v>
      </c>
      <c r="H1582" s="1">
        <v>44725</v>
      </c>
      <c r="I1582">
        <v>1300</v>
      </c>
      <c r="J1582" t="s">
        <v>11965</v>
      </c>
      <c r="K1582" t="s">
        <v>825</v>
      </c>
      <c r="L1582" t="s">
        <v>11966</v>
      </c>
      <c r="M1582" t="s">
        <v>11967</v>
      </c>
      <c r="N1582" t="s">
        <v>57</v>
      </c>
      <c r="O1582">
        <v>6</v>
      </c>
      <c r="P1582" t="s">
        <v>40</v>
      </c>
      <c r="Q1582" t="s">
        <v>101</v>
      </c>
      <c r="R1582" t="s">
        <v>11968</v>
      </c>
      <c r="S1582" s="1">
        <v>45460</v>
      </c>
      <c r="T1582" t="s">
        <v>43</v>
      </c>
      <c r="U1582" t="s">
        <v>11969</v>
      </c>
      <c r="V1582" t="s">
        <v>11970</v>
      </c>
      <c r="W1582" t="s">
        <v>3848</v>
      </c>
      <c r="X1582">
        <v>1282</v>
      </c>
      <c r="Y1582">
        <v>6</v>
      </c>
      <c r="Z1582">
        <v>3076.8</v>
      </c>
      <c r="AA1582" t="s">
        <v>11967</v>
      </c>
      <c r="AB1582" t="s">
        <v>11967</v>
      </c>
      <c r="AC1582">
        <v>10</v>
      </c>
      <c r="AD1582" t="s">
        <v>87</v>
      </c>
      <c r="AF1582" t="s">
        <v>87</v>
      </c>
      <c r="AG1582" t="s">
        <v>11967</v>
      </c>
    </row>
    <row r="1583" spans="1:33" x14ac:dyDescent="0.3">
      <c r="A1583" t="s">
        <v>121</v>
      </c>
      <c r="B1583" t="s">
        <v>1118</v>
      </c>
      <c r="C1583" t="s">
        <v>49</v>
      </c>
      <c r="D1583" t="s">
        <v>109</v>
      </c>
      <c r="E1583" t="s">
        <v>750</v>
      </c>
      <c r="F1583" t="s">
        <v>11971</v>
      </c>
      <c r="G1583" t="s">
        <v>33</v>
      </c>
      <c r="H1583" s="1">
        <v>45391</v>
      </c>
      <c r="I1583">
        <v>1100</v>
      </c>
      <c r="J1583" t="s">
        <v>11972</v>
      </c>
      <c r="K1583" t="s">
        <v>1821</v>
      </c>
      <c r="L1583" t="s">
        <v>11973</v>
      </c>
      <c r="M1583" t="s">
        <v>11974</v>
      </c>
      <c r="N1583" t="s">
        <v>39</v>
      </c>
      <c r="O1583">
        <v>13</v>
      </c>
      <c r="P1583" t="s">
        <v>73</v>
      </c>
      <c r="Q1583" t="s">
        <v>74</v>
      </c>
      <c r="R1583" t="s">
        <v>11975</v>
      </c>
      <c r="S1583" s="1">
        <v>45605</v>
      </c>
      <c r="T1583" t="s">
        <v>165</v>
      </c>
      <c r="U1583" t="s">
        <v>11976</v>
      </c>
      <c r="V1583" t="s">
        <v>11977</v>
      </c>
      <c r="W1583" t="s">
        <v>8388</v>
      </c>
      <c r="X1583">
        <v>1536</v>
      </c>
      <c r="Y1583">
        <v>2</v>
      </c>
      <c r="Z1583">
        <v>1228.8000000000002</v>
      </c>
      <c r="AA1583" t="s">
        <v>11974</v>
      </c>
      <c r="AB1583" t="s">
        <v>11974</v>
      </c>
      <c r="AC1583">
        <v>10</v>
      </c>
      <c r="AE1583" t="s">
        <v>37</v>
      </c>
      <c r="AF1583" t="s">
        <v>37</v>
      </c>
      <c r="AG1583" t="s">
        <v>11974</v>
      </c>
    </row>
    <row r="1584" spans="1:33" x14ac:dyDescent="0.3">
      <c r="A1584" t="s">
        <v>336</v>
      </c>
      <c r="B1584" t="s">
        <v>79</v>
      </c>
      <c r="C1584" t="s">
        <v>80</v>
      </c>
      <c r="D1584" t="s">
        <v>146</v>
      </c>
      <c r="E1584" t="s">
        <v>283</v>
      </c>
      <c r="F1584" t="s">
        <v>11978</v>
      </c>
      <c r="G1584" t="s">
        <v>33</v>
      </c>
      <c r="H1584" s="1">
        <v>45506</v>
      </c>
      <c r="I1584">
        <v>1200</v>
      </c>
      <c r="J1584" t="s">
        <v>11979</v>
      </c>
      <c r="K1584" t="s">
        <v>1319</v>
      </c>
      <c r="L1584" t="s">
        <v>11980</v>
      </c>
      <c r="M1584" t="s">
        <v>11981</v>
      </c>
      <c r="N1584" t="s">
        <v>72</v>
      </c>
      <c r="O1584">
        <v>8</v>
      </c>
      <c r="P1584" t="s">
        <v>73</v>
      </c>
      <c r="Q1584" t="s">
        <v>41</v>
      </c>
      <c r="R1584" t="s">
        <v>11982</v>
      </c>
      <c r="S1584" s="1">
        <v>45405</v>
      </c>
      <c r="T1584" t="s">
        <v>60</v>
      </c>
      <c r="U1584" t="s">
        <v>11983</v>
      </c>
      <c r="V1584" t="s">
        <v>11984</v>
      </c>
      <c r="W1584" t="s">
        <v>2748</v>
      </c>
      <c r="X1584">
        <v>2313</v>
      </c>
      <c r="Y1584">
        <v>4</v>
      </c>
      <c r="Z1584">
        <v>3700.8</v>
      </c>
      <c r="AA1584" t="s">
        <v>11981</v>
      </c>
      <c r="AB1584" t="s">
        <v>11981</v>
      </c>
      <c r="AC1584">
        <v>10</v>
      </c>
      <c r="AE1584" t="s">
        <v>37</v>
      </c>
      <c r="AF1584" t="s">
        <v>37</v>
      </c>
      <c r="AG1584" t="s">
        <v>11981</v>
      </c>
    </row>
    <row r="1585" spans="1:33" x14ac:dyDescent="0.3">
      <c r="A1585" t="s">
        <v>47</v>
      </c>
      <c r="B1585" t="s">
        <v>1023</v>
      </c>
      <c r="C1585" t="s">
        <v>29</v>
      </c>
      <c r="D1585" t="s">
        <v>219</v>
      </c>
      <c r="E1585" t="s">
        <v>632</v>
      </c>
      <c r="F1585" t="s">
        <v>11985</v>
      </c>
      <c r="G1585" t="s">
        <v>33</v>
      </c>
      <c r="H1585" s="1">
        <v>44267</v>
      </c>
      <c r="I1585">
        <v>1200</v>
      </c>
      <c r="J1585" t="s">
        <v>11986</v>
      </c>
      <c r="K1585" t="s">
        <v>653</v>
      </c>
      <c r="L1585" t="s">
        <v>11987</v>
      </c>
      <c r="M1585" t="s">
        <v>11988</v>
      </c>
      <c r="N1585" t="s">
        <v>57</v>
      </c>
      <c r="O1585">
        <v>7</v>
      </c>
      <c r="P1585" t="s">
        <v>40</v>
      </c>
      <c r="Q1585" t="s">
        <v>74</v>
      </c>
      <c r="R1585" t="s">
        <v>11989</v>
      </c>
      <c r="S1585" s="1">
        <v>45514</v>
      </c>
      <c r="T1585" t="s">
        <v>201</v>
      </c>
      <c r="U1585" t="s">
        <v>11990</v>
      </c>
      <c r="V1585" t="s">
        <v>11991</v>
      </c>
      <c r="W1585" t="s">
        <v>6768</v>
      </c>
      <c r="X1585">
        <v>1691</v>
      </c>
      <c r="Y1585">
        <v>2</v>
      </c>
      <c r="Z1585">
        <v>1352.8000000000002</v>
      </c>
      <c r="AA1585" t="s">
        <v>11988</v>
      </c>
      <c r="AB1585" t="s">
        <v>11988</v>
      </c>
      <c r="AC1585">
        <v>10</v>
      </c>
      <c r="AD1585" t="s">
        <v>87</v>
      </c>
      <c r="AF1585" t="s">
        <v>87</v>
      </c>
      <c r="AG1585" t="s">
        <v>11988</v>
      </c>
    </row>
    <row r="1586" spans="1:33" x14ac:dyDescent="0.3">
      <c r="A1586" t="s">
        <v>133</v>
      </c>
      <c r="B1586" t="s">
        <v>169</v>
      </c>
      <c r="C1586" t="s">
        <v>80</v>
      </c>
      <c r="D1586" t="s">
        <v>50</v>
      </c>
      <c r="E1586" t="s">
        <v>110</v>
      </c>
      <c r="F1586" t="s">
        <v>11992</v>
      </c>
      <c r="G1586" t="s">
        <v>33</v>
      </c>
      <c r="H1586" s="1">
        <v>44261</v>
      </c>
      <c r="I1586">
        <v>1000</v>
      </c>
      <c r="J1586" t="s">
        <v>11993</v>
      </c>
      <c r="K1586" t="s">
        <v>1121</v>
      </c>
      <c r="L1586" t="s">
        <v>11994</v>
      </c>
      <c r="M1586" t="s">
        <v>11995</v>
      </c>
      <c r="N1586" t="s">
        <v>39</v>
      </c>
      <c r="O1586">
        <v>6</v>
      </c>
      <c r="P1586" t="s">
        <v>40</v>
      </c>
      <c r="Q1586" t="s">
        <v>101</v>
      </c>
      <c r="R1586" t="s">
        <v>11996</v>
      </c>
      <c r="S1586" s="1">
        <v>45571</v>
      </c>
      <c r="T1586" t="s">
        <v>177</v>
      </c>
      <c r="U1586" t="s">
        <v>11997</v>
      </c>
      <c r="V1586" t="s">
        <v>11998</v>
      </c>
      <c r="W1586" t="s">
        <v>9258</v>
      </c>
      <c r="X1586">
        <v>1493</v>
      </c>
      <c r="Y1586">
        <v>6</v>
      </c>
      <c r="Z1586">
        <v>3583.2000000000003</v>
      </c>
      <c r="AA1586" t="s">
        <v>11995</v>
      </c>
      <c r="AB1586" t="s">
        <v>11995</v>
      </c>
      <c r="AC1586">
        <v>10</v>
      </c>
      <c r="AD1586" t="s">
        <v>87</v>
      </c>
      <c r="AF1586" t="s">
        <v>87</v>
      </c>
      <c r="AG1586" t="s">
        <v>11995</v>
      </c>
    </row>
    <row r="1587" spans="1:33" x14ac:dyDescent="0.3">
      <c r="A1587" t="s">
        <v>181</v>
      </c>
      <c r="B1587" t="s">
        <v>568</v>
      </c>
      <c r="C1587" t="s">
        <v>49</v>
      </c>
      <c r="D1587" t="s">
        <v>81</v>
      </c>
      <c r="E1587" t="s">
        <v>481</v>
      </c>
      <c r="F1587" t="s">
        <v>11999</v>
      </c>
      <c r="G1587" t="s">
        <v>96</v>
      </c>
      <c r="H1587" s="1">
        <v>43851</v>
      </c>
      <c r="I1587">
        <v>1300</v>
      </c>
      <c r="J1587" t="s">
        <v>12000</v>
      </c>
      <c r="K1587" t="s">
        <v>2286</v>
      </c>
      <c r="L1587" t="s">
        <v>12001</v>
      </c>
      <c r="M1587" t="s">
        <v>12002</v>
      </c>
      <c r="N1587" t="s">
        <v>57</v>
      </c>
      <c r="O1587">
        <v>17</v>
      </c>
      <c r="P1587" t="s">
        <v>73</v>
      </c>
      <c r="Q1587" t="s">
        <v>58</v>
      </c>
      <c r="R1587" t="s">
        <v>12003</v>
      </c>
      <c r="S1587" s="1">
        <v>45545</v>
      </c>
      <c r="T1587" t="s">
        <v>214</v>
      </c>
      <c r="U1587" t="s">
        <v>12004</v>
      </c>
      <c r="V1587" t="s">
        <v>12005</v>
      </c>
      <c r="W1587" t="s">
        <v>5029</v>
      </c>
      <c r="X1587">
        <v>2364</v>
      </c>
      <c r="Y1587">
        <v>8</v>
      </c>
      <c r="Z1587">
        <v>7564.8</v>
      </c>
      <c r="AA1587" t="s">
        <v>12002</v>
      </c>
      <c r="AB1587" t="s">
        <v>12002</v>
      </c>
      <c r="AC1587">
        <v>10</v>
      </c>
      <c r="AE1587" t="s">
        <v>37</v>
      </c>
      <c r="AF1587" t="s">
        <v>37</v>
      </c>
      <c r="AG1587" t="s">
        <v>12002</v>
      </c>
    </row>
    <row r="1588" spans="1:33" x14ac:dyDescent="0.3">
      <c r="A1588" t="s">
        <v>121</v>
      </c>
      <c r="B1588" t="s">
        <v>1118</v>
      </c>
      <c r="C1588" t="s">
        <v>29</v>
      </c>
      <c r="D1588" t="s">
        <v>30</v>
      </c>
      <c r="E1588" t="s">
        <v>2849</v>
      </c>
      <c r="F1588" t="s">
        <v>12006</v>
      </c>
      <c r="G1588" t="s">
        <v>96</v>
      </c>
      <c r="H1588" s="1">
        <v>45110</v>
      </c>
      <c r="I1588">
        <v>1000</v>
      </c>
      <c r="J1588" t="s">
        <v>12007</v>
      </c>
      <c r="K1588" t="s">
        <v>1626</v>
      </c>
      <c r="L1588" t="s">
        <v>12008</v>
      </c>
      <c r="M1588" t="s">
        <v>12009</v>
      </c>
      <c r="N1588" t="s">
        <v>72</v>
      </c>
      <c r="O1588">
        <v>11</v>
      </c>
      <c r="P1588" t="s">
        <v>40</v>
      </c>
      <c r="Q1588" t="s">
        <v>101</v>
      </c>
      <c r="R1588" t="s">
        <v>12010</v>
      </c>
      <c r="S1588" s="1">
        <v>45380</v>
      </c>
      <c r="T1588" t="s">
        <v>258</v>
      </c>
      <c r="U1588" t="s">
        <v>12011</v>
      </c>
      <c r="V1588" t="s">
        <v>12012</v>
      </c>
      <c r="W1588" t="s">
        <v>6140</v>
      </c>
      <c r="X1588">
        <v>1124</v>
      </c>
      <c r="Y1588">
        <v>3</v>
      </c>
      <c r="Z1588">
        <v>1348.8000000000002</v>
      </c>
      <c r="AA1588" t="s">
        <v>12009</v>
      </c>
      <c r="AB1588" t="s">
        <v>12009</v>
      </c>
      <c r="AC1588">
        <v>10</v>
      </c>
      <c r="AE1588" t="s">
        <v>37</v>
      </c>
      <c r="AF1588" t="s">
        <v>37</v>
      </c>
      <c r="AG1588" t="s">
        <v>12009</v>
      </c>
    </row>
    <row r="1589" spans="1:33" x14ac:dyDescent="0.3">
      <c r="A1589" t="s">
        <v>27</v>
      </c>
      <c r="B1589" t="s">
        <v>803</v>
      </c>
      <c r="C1589" t="s">
        <v>80</v>
      </c>
      <c r="D1589" t="s">
        <v>677</v>
      </c>
      <c r="E1589" t="s">
        <v>832</v>
      </c>
      <c r="F1589" t="s">
        <v>12013</v>
      </c>
      <c r="G1589" t="s">
        <v>96</v>
      </c>
      <c r="H1589" s="1">
        <v>43839</v>
      </c>
      <c r="I1589">
        <v>1100</v>
      </c>
      <c r="J1589" t="s">
        <v>12014</v>
      </c>
      <c r="K1589" t="s">
        <v>514</v>
      </c>
      <c r="L1589" t="s">
        <v>12015</v>
      </c>
      <c r="M1589" t="s">
        <v>12016</v>
      </c>
      <c r="N1589" t="s">
        <v>39</v>
      </c>
      <c r="O1589">
        <v>19</v>
      </c>
      <c r="P1589" t="s">
        <v>40</v>
      </c>
      <c r="Q1589" t="s">
        <v>58</v>
      </c>
      <c r="R1589" t="s">
        <v>12017</v>
      </c>
      <c r="S1589" s="1">
        <v>45486</v>
      </c>
      <c r="T1589" t="s">
        <v>103</v>
      </c>
      <c r="U1589" t="s">
        <v>12018</v>
      </c>
      <c r="V1589" t="s">
        <v>12019</v>
      </c>
      <c r="W1589" t="s">
        <v>4683</v>
      </c>
      <c r="X1589">
        <v>2797</v>
      </c>
      <c r="Y1589">
        <v>7</v>
      </c>
      <c r="Z1589">
        <v>7831.6</v>
      </c>
      <c r="AA1589" t="s">
        <v>12016</v>
      </c>
      <c r="AB1589" t="s">
        <v>12016</v>
      </c>
      <c r="AC1589">
        <v>10</v>
      </c>
      <c r="AD1589" t="s">
        <v>87</v>
      </c>
      <c r="AF1589" t="s">
        <v>87</v>
      </c>
      <c r="AG1589" t="s">
        <v>12016</v>
      </c>
    </row>
    <row r="1590" spans="1:33" x14ac:dyDescent="0.3">
      <c r="A1590" t="s">
        <v>181</v>
      </c>
      <c r="B1590" t="s">
        <v>1023</v>
      </c>
      <c r="C1590" t="s">
        <v>80</v>
      </c>
      <c r="D1590" t="s">
        <v>370</v>
      </c>
      <c r="E1590" t="s">
        <v>1441</v>
      </c>
      <c r="F1590" t="s">
        <v>12020</v>
      </c>
      <c r="G1590" t="s">
        <v>33</v>
      </c>
      <c r="H1590" s="1">
        <v>45104</v>
      </c>
      <c r="I1590">
        <v>800</v>
      </c>
      <c r="J1590" t="s">
        <v>12021</v>
      </c>
      <c r="K1590" t="s">
        <v>2083</v>
      </c>
      <c r="L1590" t="s">
        <v>12022</v>
      </c>
      <c r="M1590" t="s">
        <v>12023</v>
      </c>
      <c r="N1590" t="s">
        <v>39</v>
      </c>
      <c r="O1590">
        <v>3</v>
      </c>
      <c r="P1590" t="s">
        <v>40</v>
      </c>
      <c r="Q1590" t="s">
        <v>58</v>
      </c>
      <c r="R1590" t="s">
        <v>12024</v>
      </c>
      <c r="S1590" s="1">
        <v>45620</v>
      </c>
      <c r="T1590" t="s">
        <v>165</v>
      </c>
      <c r="U1590" t="s">
        <v>12025</v>
      </c>
      <c r="V1590" t="s">
        <v>12026</v>
      </c>
      <c r="W1590" t="s">
        <v>1257</v>
      </c>
      <c r="X1590">
        <v>524</v>
      </c>
      <c r="Y1590">
        <v>5</v>
      </c>
      <c r="Z1590">
        <v>1048</v>
      </c>
      <c r="AA1590" t="s">
        <v>12023</v>
      </c>
      <c r="AB1590" t="s">
        <v>12023</v>
      </c>
      <c r="AC1590">
        <v>10</v>
      </c>
      <c r="AE1590" t="s">
        <v>37</v>
      </c>
      <c r="AF1590" t="s">
        <v>37</v>
      </c>
      <c r="AG1590" t="s">
        <v>12023</v>
      </c>
    </row>
    <row r="1591" spans="1:33" x14ac:dyDescent="0.3">
      <c r="A1591" t="s">
        <v>181</v>
      </c>
      <c r="B1591" t="s">
        <v>169</v>
      </c>
      <c r="C1591" t="s">
        <v>80</v>
      </c>
      <c r="D1591" t="s">
        <v>206</v>
      </c>
      <c r="E1591" t="s">
        <v>431</v>
      </c>
      <c r="F1591" t="s">
        <v>12027</v>
      </c>
      <c r="G1591" t="s">
        <v>96</v>
      </c>
      <c r="H1591" s="1">
        <v>44648</v>
      </c>
      <c r="I1591">
        <v>1100</v>
      </c>
      <c r="J1591" t="s">
        <v>12028</v>
      </c>
      <c r="K1591" t="s">
        <v>3813</v>
      </c>
      <c r="L1591" t="s">
        <v>12029</v>
      </c>
      <c r="M1591" t="s">
        <v>12030</v>
      </c>
      <c r="N1591" t="s">
        <v>57</v>
      </c>
      <c r="O1591">
        <v>19</v>
      </c>
      <c r="P1591" t="s">
        <v>40</v>
      </c>
      <c r="Q1591" t="s">
        <v>74</v>
      </c>
      <c r="R1591" t="s">
        <v>12031</v>
      </c>
      <c r="S1591" s="1">
        <v>45487</v>
      </c>
      <c r="T1591" t="s">
        <v>103</v>
      </c>
      <c r="U1591" t="s">
        <v>12032</v>
      </c>
      <c r="V1591" t="s">
        <v>12033</v>
      </c>
      <c r="W1591" t="s">
        <v>144</v>
      </c>
      <c r="X1591">
        <v>2931</v>
      </c>
      <c r="Y1591">
        <v>3</v>
      </c>
      <c r="Z1591">
        <v>3517.2000000000003</v>
      </c>
      <c r="AA1591" t="s">
        <v>12030</v>
      </c>
      <c r="AB1591" t="s">
        <v>12030</v>
      </c>
      <c r="AC1591">
        <v>10</v>
      </c>
      <c r="AE1591" t="s">
        <v>37</v>
      </c>
      <c r="AF1591" t="s">
        <v>37</v>
      </c>
      <c r="AG1591" t="s">
        <v>12030</v>
      </c>
    </row>
    <row r="1592" spans="1:33" x14ac:dyDescent="0.3">
      <c r="A1592" t="s">
        <v>336</v>
      </c>
      <c r="B1592" t="s">
        <v>606</v>
      </c>
      <c r="C1592" t="s">
        <v>80</v>
      </c>
      <c r="D1592" t="s">
        <v>241</v>
      </c>
      <c r="E1592" t="s">
        <v>431</v>
      </c>
      <c r="F1592" t="s">
        <v>12034</v>
      </c>
      <c r="G1592" t="s">
        <v>96</v>
      </c>
      <c r="H1592" s="1">
        <v>45615</v>
      </c>
      <c r="I1592">
        <v>1300</v>
      </c>
      <c r="J1592" t="s">
        <v>12035</v>
      </c>
      <c r="K1592" t="s">
        <v>350</v>
      </c>
      <c r="L1592" t="s">
        <v>12036</v>
      </c>
      <c r="M1592" t="s">
        <v>12037</v>
      </c>
      <c r="N1592" t="s">
        <v>57</v>
      </c>
      <c r="O1592">
        <v>14</v>
      </c>
      <c r="P1592" t="s">
        <v>73</v>
      </c>
      <c r="Q1592" t="s">
        <v>58</v>
      </c>
      <c r="R1592" t="s">
        <v>12038</v>
      </c>
      <c r="S1592" s="1">
        <v>45626</v>
      </c>
      <c r="T1592" t="s">
        <v>165</v>
      </c>
      <c r="U1592" t="s">
        <v>12039</v>
      </c>
      <c r="V1592" t="s">
        <v>12040</v>
      </c>
      <c r="W1592" t="s">
        <v>6287</v>
      </c>
      <c r="X1592">
        <v>1760</v>
      </c>
      <c r="Y1592">
        <v>8</v>
      </c>
      <c r="Z1592">
        <v>5632</v>
      </c>
      <c r="AA1592" t="s">
        <v>12037</v>
      </c>
      <c r="AB1592" t="s">
        <v>12037</v>
      </c>
      <c r="AC1592">
        <v>10</v>
      </c>
      <c r="AD1592" t="s">
        <v>87</v>
      </c>
      <c r="AF1592" t="s">
        <v>87</v>
      </c>
      <c r="AG1592" t="s">
        <v>12037</v>
      </c>
    </row>
    <row r="1593" spans="1:33" x14ac:dyDescent="0.3">
      <c r="A1593" t="s">
        <v>107</v>
      </c>
      <c r="B1593" t="s">
        <v>79</v>
      </c>
      <c r="C1593" t="s">
        <v>29</v>
      </c>
      <c r="D1593" t="s">
        <v>30</v>
      </c>
      <c r="E1593" t="s">
        <v>326</v>
      </c>
      <c r="F1593" t="s">
        <v>12041</v>
      </c>
      <c r="G1593" t="s">
        <v>33</v>
      </c>
      <c r="H1593" s="1">
        <v>44161</v>
      </c>
      <c r="I1593">
        <v>1400</v>
      </c>
      <c r="J1593" t="s">
        <v>12042</v>
      </c>
      <c r="K1593" t="s">
        <v>1319</v>
      </c>
      <c r="L1593" t="s">
        <v>12043</v>
      </c>
      <c r="M1593" t="s">
        <v>12044</v>
      </c>
      <c r="N1593" t="s">
        <v>39</v>
      </c>
      <c r="O1593">
        <v>6</v>
      </c>
      <c r="P1593" t="s">
        <v>73</v>
      </c>
      <c r="Q1593" t="s">
        <v>101</v>
      </c>
      <c r="R1593" t="s">
        <v>12045</v>
      </c>
      <c r="S1593" s="1">
        <v>45523</v>
      </c>
      <c r="T1593" t="s">
        <v>201</v>
      </c>
      <c r="U1593" t="s">
        <v>12046</v>
      </c>
      <c r="V1593" t="s">
        <v>12047</v>
      </c>
      <c r="W1593" t="s">
        <v>7171</v>
      </c>
      <c r="X1593">
        <v>966</v>
      </c>
      <c r="Y1593">
        <v>1</v>
      </c>
      <c r="Z1593">
        <v>386.40000000000003</v>
      </c>
      <c r="AA1593" t="s">
        <v>12044</v>
      </c>
      <c r="AB1593" t="s">
        <v>12044</v>
      </c>
      <c r="AC1593">
        <v>10</v>
      </c>
      <c r="AE1593" t="s">
        <v>37</v>
      </c>
      <c r="AF1593" t="s">
        <v>37</v>
      </c>
      <c r="AG1593" t="s">
        <v>12044</v>
      </c>
    </row>
    <row r="1594" spans="1:33" x14ac:dyDescent="0.3">
      <c r="A1594" t="s">
        <v>27</v>
      </c>
      <c r="B1594" t="s">
        <v>731</v>
      </c>
      <c r="C1594" t="s">
        <v>49</v>
      </c>
      <c r="D1594" t="s">
        <v>206</v>
      </c>
      <c r="E1594" t="s">
        <v>1415</v>
      </c>
      <c r="F1594" t="s">
        <v>12048</v>
      </c>
      <c r="G1594" t="s">
        <v>33</v>
      </c>
      <c r="H1594" s="1">
        <v>44767</v>
      </c>
      <c r="I1594">
        <v>1200</v>
      </c>
      <c r="J1594" t="s">
        <v>10351</v>
      </c>
      <c r="K1594" t="s">
        <v>1103</v>
      </c>
      <c r="L1594" t="s">
        <v>12049</v>
      </c>
      <c r="M1594" t="s">
        <v>12050</v>
      </c>
      <c r="N1594" t="s">
        <v>72</v>
      </c>
      <c r="O1594">
        <v>10</v>
      </c>
      <c r="P1594" t="s">
        <v>73</v>
      </c>
      <c r="Q1594" t="s">
        <v>58</v>
      </c>
      <c r="R1594" t="s">
        <v>12051</v>
      </c>
      <c r="S1594" s="1">
        <v>45333</v>
      </c>
      <c r="T1594" t="s">
        <v>321</v>
      </c>
      <c r="U1594" t="s">
        <v>12052</v>
      </c>
      <c r="V1594" t="s">
        <v>12053</v>
      </c>
      <c r="W1594" t="s">
        <v>12054</v>
      </c>
      <c r="X1594">
        <v>832</v>
      </c>
      <c r="Y1594">
        <v>4</v>
      </c>
      <c r="Z1594">
        <v>1331.2</v>
      </c>
      <c r="AA1594" t="s">
        <v>12050</v>
      </c>
      <c r="AB1594" t="s">
        <v>12050</v>
      </c>
      <c r="AC1594">
        <v>10</v>
      </c>
      <c r="AD1594" t="s">
        <v>87</v>
      </c>
      <c r="AF1594" t="s">
        <v>87</v>
      </c>
      <c r="AG1594" t="s">
        <v>12050</v>
      </c>
    </row>
    <row r="1595" spans="1:33" x14ac:dyDescent="0.3">
      <c r="A1595" t="s">
        <v>93</v>
      </c>
      <c r="B1595" t="s">
        <v>229</v>
      </c>
      <c r="C1595" t="s">
        <v>29</v>
      </c>
      <c r="D1595" t="s">
        <v>241</v>
      </c>
      <c r="E1595" t="s">
        <v>314</v>
      </c>
      <c r="F1595" t="s">
        <v>12055</v>
      </c>
      <c r="G1595" t="s">
        <v>96</v>
      </c>
      <c r="H1595" s="1">
        <v>45578</v>
      </c>
      <c r="I1595">
        <v>1100</v>
      </c>
      <c r="J1595" t="s">
        <v>11251</v>
      </c>
      <c r="K1595" t="s">
        <v>1821</v>
      </c>
      <c r="L1595" t="s">
        <v>12056</v>
      </c>
      <c r="M1595" t="s">
        <v>12057</v>
      </c>
      <c r="N1595" t="s">
        <v>72</v>
      </c>
      <c r="O1595">
        <v>12</v>
      </c>
      <c r="P1595" t="s">
        <v>40</v>
      </c>
      <c r="Q1595" t="s">
        <v>58</v>
      </c>
      <c r="R1595" t="s">
        <v>12058</v>
      </c>
      <c r="S1595" s="1">
        <v>45337</v>
      </c>
      <c r="T1595" t="s">
        <v>321</v>
      </c>
      <c r="U1595" t="s">
        <v>12059</v>
      </c>
      <c r="V1595" t="s">
        <v>12060</v>
      </c>
      <c r="W1595" t="s">
        <v>1332</v>
      </c>
      <c r="X1595">
        <v>1809</v>
      </c>
      <c r="Y1595">
        <v>5</v>
      </c>
      <c r="Z1595">
        <v>3618</v>
      </c>
      <c r="AA1595" t="s">
        <v>12057</v>
      </c>
      <c r="AB1595" t="s">
        <v>12057</v>
      </c>
      <c r="AC1595">
        <v>10</v>
      </c>
      <c r="AE1595" t="s">
        <v>37</v>
      </c>
      <c r="AF1595" t="s">
        <v>37</v>
      </c>
      <c r="AG1595" t="s">
        <v>12057</v>
      </c>
    </row>
    <row r="1596" spans="1:33" x14ac:dyDescent="0.3">
      <c r="A1596" t="s">
        <v>133</v>
      </c>
      <c r="B1596" t="s">
        <v>48</v>
      </c>
      <c r="C1596" t="s">
        <v>49</v>
      </c>
      <c r="D1596" t="s">
        <v>50</v>
      </c>
      <c r="E1596" t="s">
        <v>975</v>
      </c>
      <c r="F1596" t="s">
        <v>12061</v>
      </c>
      <c r="G1596" t="s">
        <v>33</v>
      </c>
      <c r="H1596" s="1">
        <v>43903</v>
      </c>
      <c r="I1596">
        <v>1000</v>
      </c>
      <c r="J1596" t="s">
        <v>12062</v>
      </c>
      <c r="K1596" t="s">
        <v>350</v>
      </c>
      <c r="L1596" t="s">
        <v>12063</v>
      </c>
      <c r="M1596" t="s">
        <v>12064</v>
      </c>
      <c r="N1596" t="s">
        <v>116</v>
      </c>
      <c r="O1596">
        <v>6</v>
      </c>
      <c r="P1596" t="s">
        <v>73</v>
      </c>
      <c r="Q1596" t="s">
        <v>41</v>
      </c>
      <c r="R1596" t="s">
        <v>12065</v>
      </c>
      <c r="S1596" s="1">
        <v>45522</v>
      </c>
      <c r="T1596" t="s">
        <v>201</v>
      </c>
      <c r="U1596" t="s">
        <v>12066</v>
      </c>
      <c r="V1596" t="s">
        <v>12067</v>
      </c>
      <c r="W1596" t="s">
        <v>12068</v>
      </c>
      <c r="X1596">
        <v>2542</v>
      </c>
      <c r="Y1596">
        <v>6</v>
      </c>
      <c r="Z1596">
        <v>6100.8</v>
      </c>
      <c r="AA1596" t="s">
        <v>12064</v>
      </c>
      <c r="AB1596" t="s">
        <v>12064</v>
      </c>
      <c r="AC1596">
        <v>11</v>
      </c>
      <c r="AE1596" t="s">
        <v>37</v>
      </c>
      <c r="AF1596" t="s">
        <v>37</v>
      </c>
      <c r="AG1596" t="s">
        <v>12064</v>
      </c>
    </row>
    <row r="1597" spans="1:33" x14ac:dyDescent="0.3">
      <c r="A1597" t="s">
        <v>133</v>
      </c>
      <c r="B1597" t="s">
        <v>293</v>
      </c>
      <c r="C1597" t="s">
        <v>80</v>
      </c>
      <c r="D1597" t="s">
        <v>241</v>
      </c>
      <c r="E1597" t="s">
        <v>1917</v>
      </c>
      <c r="F1597" t="s">
        <v>12069</v>
      </c>
      <c r="G1597" t="s">
        <v>33</v>
      </c>
      <c r="H1597" s="1">
        <v>43842</v>
      </c>
      <c r="I1597">
        <v>1300</v>
      </c>
      <c r="J1597" t="s">
        <v>12070</v>
      </c>
      <c r="K1597" t="s">
        <v>454</v>
      </c>
      <c r="L1597" t="s">
        <v>12071</v>
      </c>
      <c r="M1597" t="s">
        <v>12072</v>
      </c>
      <c r="N1597" t="s">
        <v>116</v>
      </c>
      <c r="O1597">
        <v>6</v>
      </c>
      <c r="P1597" t="s">
        <v>40</v>
      </c>
      <c r="Q1597" t="s">
        <v>58</v>
      </c>
      <c r="R1597" t="s">
        <v>12073</v>
      </c>
      <c r="S1597" s="1">
        <v>45501</v>
      </c>
      <c r="T1597" t="s">
        <v>103</v>
      </c>
      <c r="U1597" t="s">
        <v>12074</v>
      </c>
      <c r="V1597" t="s">
        <v>12075</v>
      </c>
      <c r="W1597" t="s">
        <v>1289</v>
      </c>
      <c r="X1597">
        <v>1946</v>
      </c>
      <c r="Y1597">
        <v>1</v>
      </c>
      <c r="Z1597">
        <v>778.40000000000009</v>
      </c>
      <c r="AA1597" t="s">
        <v>12072</v>
      </c>
      <c r="AB1597" t="s">
        <v>12072</v>
      </c>
      <c r="AC1597">
        <v>10</v>
      </c>
      <c r="AD1597" t="s">
        <v>87</v>
      </c>
      <c r="AF1597" t="s">
        <v>87</v>
      </c>
      <c r="AG1597" t="s">
        <v>12072</v>
      </c>
    </row>
    <row r="1598" spans="1:33" x14ac:dyDescent="0.3">
      <c r="A1598" t="s">
        <v>181</v>
      </c>
      <c r="B1598" t="s">
        <v>218</v>
      </c>
      <c r="C1598" t="s">
        <v>29</v>
      </c>
      <c r="D1598" t="s">
        <v>30</v>
      </c>
      <c r="E1598" t="s">
        <v>632</v>
      </c>
      <c r="F1598" t="s">
        <v>12076</v>
      </c>
      <c r="G1598" t="s">
        <v>33</v>
      </c>
      <c r="H1598" s="1">
        <v>44503</v>
      </c>
      <c r="I1598">
        <v>1300</v>
      </c>
      <c r="J1598" t="s">
        <v>3955</v>
      </c>
      <c r="K1598" t="s">
        <v>113</v>
      </c>
      <c r="L1598" t="s">
        <v>12077</v>
      </c>
      <c r="M1598" t="s">
        <v>12078</v>
      </c>
      <c r="N1598" t="s">
        <v>39</v>
      </c>
      <c r="O1598">
        <v>14</v>
      </c>
      <c r="P1598" t="s">
        <v>73</v>
      </c>
      <c r="Q1598" t="s">
        <v>58</v>
      </c>
      <c r="R1598" t="s">
        <v>12079</v>
      </c>
      <c r="S1598" s="1">
        <v>45420</v>
      </c>
      <c r="T1598" t="s">
        <v>129</v>
      </c>
      <c r="U1598" t="s">
        <v>12080</v>
      </c>
      <c r="V1598" t="s">
        <v>12081</v>
      </c>
      <c r="W1598" t="s">
        <v>3325</v>
      </c>
      <c r="X1598">
        <v>1703</v>
      </c>
      <c r="Y1598">
        <v>2</v>
      </c>
      <c r="Z1598">
        <v>1362.4</v>
      </c>
      <c r="AA1598" t="s">
        <v>12078</v>
      </c>
      <c r="AB1598" t="s">
        <v>12078</v>
      </c>
      <c r="AC1598">
        <v>10</v>
      </c>
      <c r="AE1598" t="s">
        <v>37</v>
      </c>
      <c r="AF1598" t="s">
        <v>37</v>
      </c>
      <c r="AG1598" t="s">
        <v>12078</v>
      </c>
    </row>
    <row r="1599" spans="1:33" x14ac:dyDescent="0.3">
      <c r="A1599" t="s">
        <v>133</v>
      </c>
      <c r="B1599" t="s">
        <v>218</v>
      </c>
      <c r="C1599" t="s">
        <v>49</v>
      </c>
      <c r="D1599" t="s">
        <v>109</v>
      </c>
      <c r="E1599" t="s">
        <v>3122</v>
      </c>
      <c r="F1599" t="s">
        <v>12082</v>
      </c>
      <c r="G1599" t="s">
        <v>96</v>
      </c>
      <c r="H1599" s="1">
        <v>45527</v>
      </c>
      <c r="I1599">
        <v>1200</v>
      </c>
      <c r="J1599" t="s">
        <v>12083</v>
      </c>
      <c r="K1599" t="s">
        <v>394</v>
      </c>
      <c r="L1599" t="s">
        <v>12084</v>
      </c>
      <c r="M1599" t="s">
        <v>12085</v>
      </c>
      <c r="N1599" t="s">
        <v>116</v>
      </c>
      <c r="O1599">
        <v>17</v>
      </c>
      <c r="P1599" t="s">
        <v>40</v>
      </c>
      <c r="Q1599" t="s">
        <v>74</v>
      </c>
      <c r="R1599" t="s">
        <v>12086</v>
      </c>
      <c r="S1599" s="1">
        <v>45626</v>
      </c>
      <c r="T1599" t="s">
        <v>165</v>
      </c>
      <c r="U1599" t="s">
        <v>12087</v>
      </c>
      <c r="V1599" t="s">
        <v>12088</v>
      </c>
      <c r="W1599" t="s">
        <v>1465</v>
      </c>
      <c r="X1599">
        <v>543</v>
      </c>
      <c r="Y1599">
        <v>1</v>
      </c>
      <c r="Z1599">
        <v>217.20000000000002</v>
      </c>
      <c r="AA1599" t="s">
        <v>12085</v>
      </c>
      <c r="AB1599" t="s">
        <v>12085</v>
      </c>
      <c r="AC1599">
        <v>10</v>
      </c>
      <c r="AD1599" t="s">
        <v>87</v>
      </c>
      <c r="AF1599" t="s">
        <v>87</v>
      </c>
      <c r="AG1599" t="s">
        <v>12085</v>
      </c>
    </row>
    <row r="1600" spans="1:33" x14ac:dyDescent="0.3">
      <c r="A1600" t="s">
        <v>181</v>
      </c>
      <c r="B1600" t="s">
        <v>229</v>
      </c>
      <c r="C1600" t="s">
        <v>49</v>
      </c>
      <c r="D1600" t="s">
        <v>109</v>
      </c>
      <c r="E1600" t="s">
        <v>207</v>
      </c>
      <c r="F1600" t="s">
        <v>12089</v>
      </c>
      <c r="G1600" t="s">
        <v>96</v>
      </c>
      <c r="H1600" s="1">
        <v>44208</v>
      </c>
      <c r="I1600">
        <v>1100</v>
      </c>
      <c r="J1600" t="s">
        <v>12090</v>
      </c>
      <c r="K1600" t="s">
        <v>787</v>
      </c>
      <c r="L1600" t="s">
        <v>12091</v>
      </c>
      <c r="M1600" t="s">
        <v>12092</v>
      </c>
      <c r="N1600" t="s">
        <v>72</v>
      </c>
      <c r="O1600">
        <v>19</v>
      </c>
      <c r="P1600" t="s">
        <v>73</v>
      </c>
      <c r="Q1600" t="s">
        <v>74</v>
      </c>
      <c r="R1600" t="s">
        <v>12093</v>
      </c>
      <c r="S1600" s="1">
        <v>45523</v>
      </c>
      <c r="T1600" t="s">
        <v>201</v>
      </c>
      <c r="U1600" t="s">
        <v>12094</v>
      </c>
      <c r="V1600" t="s">
        <v>12095</v>
      </c>
      <c r="W1600" t="s">
        <v>6454</v>
      </c>
      <c r="X1600">
        <v>1648</v>
      </c>
      <c r="Y1600">
        <v>4</v>
      </c>
      <c r="Z1600">
        <v>2636.8</v>
      </c>
      <c r="AA1600" t="s">
        <v>12092</v>
      </c>
      <c r="AB1600" t="s">
        <v>12092</v>
      </c>
      <c r="AC1600">
        <v>10</v>
      </c>
      <c r="AE1600" t="s">
        <v>37</v>
      </c>
      <c r="AF1600" t="s">
        <v>37</v>
      </c>
      <c r="AG1600" t="s">
        <v>12092</v>
      </c>
    </row>
    <row r="1601" spans="1:33" x14ac:dyDescent="0.3">
      <c r="A1601" t="s">
        <v>133</v>
      </c>
      <c r="B1601" t="s">
        <v>1483</v>
      </c>
      <c r="C1601" t="s">
        <v>80</v>
      </c>
      <c r="D1601" t="s">
        <v>109</v>
      </c>
      <c r="E1601" t="s">
        <v>947</v>
      </c>
      <c r="F1601" t="s">
        <v>12096</v>
      </c>
      <c r="G1601" t="s">
        <v>33</v>
      </c>
      <c r="H1601" s="1">
        <v>44190</v>
      </c>
      <c r="I1601">
        <v>1400</v>
      </c>
      <c r="J1601" t="s">
        <v>12097</v>
      </c>
      <c r="K1601" t="s">
        <v>1086</v>
      </c>
      <c r="L1601" t="s">
        <v>12098</v>
      </c>
      <c r="M1601" t="s">
        <v>12099</v>
      </c>
      <c r="N1601" t="s">
        <v>72</v>
      </c>
      <c r="O1601">
        <v>13</v>
      </c>
      <c r="P1601" t="s">
        <v>73</v>
      </c>
      <c r="Q1601" t="s">
        <v>58</v>
      </c>
      <c r="R1601" t="s">
        <v>12100</v>
      </c>
      <c r="S1601" s="1">
        <v>45459</v>
      </c>
      <c r="T1601" t="s">
        <v>43</v>
      </c>
      <c r="U1601" t="s">
        <v>12101</v>
      </c>
      <c r="V1601" t="s">
        <v>12102</v>
      </c>
      <c r="W1601" t="s">
        <v>7704</v>
      </c>
      <c r="X1601">
        <v>2997</v>
      </c>
      <c r="Y1601">
        <v>8</v>
      </c>
      <c r="Z1601">
        <v>9590.4</v>
      </c>
      <c r="AA1601" t="s">
        <v>12099</v>
      </c>
      <c r="AB1601" t="s">
        <v>12099</v>
      </c>
      <c r="AC1601">
        <v>10</v>
      </c>
      <c r="AE1601" t="s">
        <v>37</v>
      </c>
      <c r="AF1601" t="s">
        <v>37</v>
      </c>
      <c r="AG1601" t="s">
        <v>12099</v>
      </c>
    </row>
    <row r="1602" spans="1:33" x14ac:dyDescent="0.3">
      <c r="A1602" t="s">
        <v>27</v>
      </c>
      <c r="B1602" t="s">
        <v>145</v>
      </c>
      <c r="C1602" t="s">
        <v>29</v>
      </c>
      <c r="D1602" t="s">
        <v>65</v>
      </c>
      <c r="E1602" t="s">
        <v>337</v>
      </c>
      <c r="F1602" t="s">
        <v>12103</v>
      </c>
      <c r="G1602" t="s">
        <v>33</v>
      </c>
      <c r="H1602" s="1">
        <v>45119</v>
      </c>
      <c r="I1602">
        <v>800</v>
      </c>
      <c r="J1602" t="s">
        <v>12104</v>
      </c>
      <c r="K1602" t="s">
        <v>743</v>
      </c>
      <c r="L1602" t="s">
        <v>12105</v>
      </c>
      <c r="M1602" t="s">
        <v>12106</v>
      </c>
      <c r="N1602" t="s">
        <v>72</v>
      </c>
      <c r="O1602">
        <v>11</v>
      </c>
      <c r="P1602" t="s">
        <v>73</v>
      </c>
      <c r="Q1602" t="s">
        <v>101</v>
      </c>
      <c r="R1602" t="s">
        <v>12107</v>
      </c>
      <c r="S1602" s="1">
        <v>45337</v>
      </c>
      <c r="T1602" t="s">
        <v>321</v>
      </c>
      <c r="U1602" t="s">
        <v>12108</v>
      </c>
      <c r="V1602" t="s">
        <v>12109</v>
      </c>
      <c r="W1602" t="s">
        <v>10107</v>
      </c>
      <c r="X1602">
        <v>2359</v>
      </c>
      <c r="Y1602">
        <v>4</v>
      </c>
      <c r="Z1602">
        <v>3774.4</v>
      </c>
      <c r="AA1602" t="s">
        <v>12106</v>
      </c>
      <c r="AB1602" t="s">
        <v>12106</v>
      </c>
      <c r="AC1602">
        <v>10</v>
      </c>
      <c r="AD1602" t="s">
        <v>87</v>
      </c>
      <c r="AF1602" t="s">
        <v>87</v>
      </c>
      <c r="AG1602" t="s">
        <v>12106</v>
      </c>
    </row>
    <row r="1603" spans="1:33" x14ac:dyDescent="0.3">
      <c r="A1603" t="s">
        <v>121</v>
      </c>
      <c r="B1603" t="s">
        <v>803</v>
      </c>
      <c r="C1603" t="s">
        <v>49</v>
      </c>
      <c r="D1603" t="s">
        <v>30</v>
      </c>
      <c r="E1603" t="s">
        <v>490</v>
      </c>
      <c r="F1603" t="s">
        <v>12110</v>
      </c>
      <c r="G1603" t="s">
        <v>33</v>
      </c>
      <c r="H1603" s="1">
        <v>44102</v>
      </c>
      <c r="I1603">
        <v>1300</v>
      </c>
      <c r="J1603" t="s">
        <v>12111</v>
      </c>
      <c r="K1603" t="s">
        <v>825</v>
      </c>
      <c r="L1603" t="s">
        <v>12112</v>
      </c>
      <c r="M1603" t="s">
        <v>12113</v>
      </c>
      <c r="N1603" t="s">
        <v>72</v>
      </c>
      <c r="O1603">
        <v>12</v>
      </c>
      <c r="P1603" t="s">
        <v>73</v>
      </c>
      <c r="Q1603" t="s">
        <v>58</v>
      </c>
      <c r="R1603" t="s">
        <v>12114</v>
      </c>
      <c r="S1603" s="1">
        <v>45327</v>
      </c>
      <c r="T1603" t="s">
        <v>321</v>
      </c>
      <c r="U1603" t="s">
        <v>12115</v>
      </c>
      <c r="V1603" t="s">
        <v>12116</v>
      </c>
      <c r="W1603" t="s">
        <v>12117</v>
      </c>
      <c r="X1603">
        <v>2994</v>
      </c>
      <c r="Y1603">
        <v>3</v>
      </c>
      <c r="Z1603">
        <v>3592.8</v>
      </c>
      <c r="AA1603" t="s">
        <v>12113</v>
      </c>
      <c r="AB1603" t="s">
        <v>12113</v>
      </c>
      <c r="AC1603">
        <v>10</v>
      </c>
      <c r="AE1603" t="s">
        <v>37</v>
      </c>
      <c r="AF1603" t="s">
        <v>37</v>
      </c>
      <c r="AG1603" t="s">
        <v>12113</v>
      </c>
    </row>
    <row r="1604" spans="1:33" x14ac:dyDescent="0.3">
      <c r="A1604" t="s">
        <v>181</v>
      </c>
      <c r="B1604" t="s">
        <v>79</v>
      </c>
      <c r="C1604" t="s">
        <v>49</v>
      </c>
      <c r="D1604" t="s">
        <v>146</v>
      </c>
      <c r="E1604" t="s">
        <v>381</v>
      </c>
      <c r="F1604" t="s">
        <v>12118</v>
      </c>
      <c r="G1604" t="s">
        <v>33</v>
      </c>
      <c r="H1604" s="1">
        <v>44378</v>
      </c>
      <c r="I1604">
        <v>1400</v>
      </c>
      <c r="J1604" t="s">
        <v>12119</v>
      </c>
      <c r="K1604" t="s">
        <v>1121</v>
      </c>
      <c r="L1604" t="s">
        <v>12120</v>
      </c>
      <c r="M1604" t="s">
        <v>12121</v>
      </c>
      <c r="N1604" t="s">
        <v>72</v>
      </c>
      <c r="O1604">
        <v>4</v>
      </c>
      <c r="P1604" t="s">
        <v>73</v>
      </c>
      <c r="Q1604" t="s">
        <v>41</v>
      </c>
      <c r="R1604" t="s">
        <v>12122</v>
      </c>
      <c r="S1604" s="1">
        <v>45602</v>
      </c>
      <c r="T1604" t="s">
        <v>165</v>
      </c>
      <c r="U1604" t="s">
        <v>12123</v>
      </c>
      <c r="V1604" t="s">
        <v>12124</v>
      </c>
      <c r="W1604" t="s">
        <v>6855</v>
      </c>
      <c r="X1604">
        <v>861</v>
      </c>
      <c r="Y1604">
        <v>7</v>
      </c>
      <c r="Z1604">
        <v>2410.8000000000002</v>
      </c>
      <c r="AA1604" t="s">
        <v>12121</v>
      </c>
      <c r="AB1604" t="s">
        <v>12121</v>
      </c>
      <c r="AC1604">
        <v>10</v>
      </c>
      <c r="AD1604" t="s">
        <v>87</v>
      </c>
      <c r="AF1604" t="s">
        <v>87</v>
      </c>
      <c r="AG1604" t="s">
        <v>12121</v>
      </c>
    </row>
    <row r="1605" spans="1:33" x14ac:dyDescent="0.3">
      <c r="A1605" t="s">
        <v>336</v>
      </c>
      <c r="B1605" t="s">
        <v>325</v>
      </c>
      <c r="C1605" t="s">
        <v>80</v>
      </c>
      <c r="D1605" t="s">
        <v>81</v>
      </c>
      <c r="E1605" t="s">
        <v>490</v>
      </c>
      <c r="F1605" t="s">
        <v>12125</v>
      </c>
      <c r="G1605" t="s">
        <v>33</v>
      </c>
      <c r="H1605" s="1">
        <v>44978</v>
      </c>
      <c r="I1605">
        <v>950</v>
      </c>
      <c r="J1605" t="s">
        <v>12126</v>
      </c>
      <c r="K1605" t="s">
        <v>350</v>
      </c>
      <c r="L1605" t="s">
        <v>12127</v>
      </c>
      <c r="M1605" t="s">
        <v>12128</v>
      </c>
      <c r="N1605" t="s">
        <v>72</v>
      </c>
      <c r="O1605">
        <v>15</v>
      </c>
      <c r="P1605" t="s">
        <v>73</v>
      </c>
      <c r="Q1605" t="s">
        <v>101</v>
      </c>
      <c r="R1605" t="s">
        <v>12129</v>
      </c>
      <c r="S1605" s="1">
        <v>45590</v>
      </c>
      <c r="T1605" t="s">
        <v>177</v>
      </c>
      <c r="U1605" t="s">
        <v>12130</v>
      </c>
      <c r="V1605" t="s">
        <v>12131</v>
      </c>
      <c r="W1605" t="s">
        <v>1440</v>
      </c>
      <c r="X1605">
        <v>1986</v>
      </c>
      <c r="Y1605">
        <v>1</v>
      </c>
      <c r="Z1605">
        <v>794.40000000000009</v>
      </c>
      <c r="AA1605" t="s">
        <v>12128</v>
      </c>
      <c r="AB1605" t="s">
        <v>12128</v>
      </c>
      <c r="AC1605">
        <v>10</v>
      </c>
      <c r="AD1605" t="s">
        <v>87</v>
      </c>
      <c r="AF1605" t="s">
        <v>87</v>
      </c>
      <c r="AG1605" t="s">
        <v>12128</v>
      </c>
    </row>
    <row r="1606" spans="1:33" x14ac:dyDescent="0.3">
      <c r="A1606" t="s">
        <v>133</v>
      </c>
      <c r="B1606" t="s">
        <v>218</v>
      </c>
      <c r="C1606" t="s">
        <v>49</v>
      </c>
      <c r="D1606" t="s">
        <v>206</v>
      </c>
      <c r="E1606" t="s">
        <v>326</v>
      </c>
      <c r="F1606" t="s">
        <v>12132</v>
      </c>
      <c r="G1606" t="s">
        <v>33</v>
      </c>
      <c r="H1606" s="1">
        <v>45097</v>
      </c>
      <c r="I1606">
        <v>1300</v>
      </c>
      <c r="J1606" t="s">
        <v>12133</v>
      </c>
      <c r="K1606" t="s">
        <v>125</v>
      </c>
      <c r="L1606" t="s">
        <v>12134</v>
      </c>
      <c r="M1606" t="s">
        <v>12135</v>
      </c>
      <c r="N1606" t="s">
        <v>72</v>
      </c>
      <c r="O1606">
        <v>13</v>
      </c>
      <c r="P1606" t="s">
        <v>73</v>
      </c>
      <c r="Q1606" t="s">
        <v>74</v>
      </c>
      <c r="R1606" t="s">
        <v>12136</v>
      </c>
      <c r="S1606" s="1">
        <v>45443</v>
      </c>
      <c r="T1606" t="s">
        <v>129</v>
      </c>
      <c r="U1606" t="s">
        <v>12137</v>
      </c>
      <c r="V1606" t="s">
        <v>12138</v>
      </c>
      <c r="W1606" t="s">
        <v>12139</v>
      </c>
      <c r="X1606">
        <v>505</v>
      </c>
      <c r="Y1606">
        <v>1</v>
      </c>
      <c r="Z1606">
        <v>202</v>
      </c>
      <c r="AA1606" t="s">
        <v>12135</v>
      </c>
      <c r="AB1606" t="s">
        <v>12135</v>
      </c>
      <c r="AC1606">
        <v>10</v>
      </c>
      <c r="AE1606" t="s">
        <v>37</v>
      </c>
      <c r="AF1606" t="s">
        <v>37</v>
      </c>
      <c r="AG1606" t="s">
        <v>12135</v>
      </c>
    </row>
    <row r="1607" spans="1:33" x14ac:dyDescent="0.3">
      <c r="A1607" t="s">
        <v>93</v>
      </c>
      <c r="B1607" t="s">
        <v>784</v>
      </c>
      <c r="C1607" t="s">
        <v>49</v>
      </c>
      <c r="D1607" t="s">
        <v>50</v>
      </c>
      <c r="E1607" t="s">
        <v>481</v>
      </c>
      <c r="F1607" t="s">
        <v>12140</v>
      </c>
      <c r="G1607" t="s">
        <v>33</v>
      </c>
      <c r="H1607" s="1">
        <v>45036</v>
      </c>
      <c r="I1607">
        <v>1000</v>
      </c>
      <c r="J1607" t="s">
        <v>12141</v>
      </c>
      <c r="K1607" t="s">
        <v>581</v>
      </c>
      <c r="L1607" t="s">
        <v>12142</v>
      </c>
      <c r="M1607" t="s">
        <v>12143</v>
      </c>
      <c r="N1607" t="s">
        <v>72</v>
      </c>
      <c r="O1607">
        <v>11</v>
      </c>
      <c r="P1607" t="s">
        <v>73</v>
      </c>
      <c r="Q1607" t="s">
        <v>41</v>
      </c>
      <c r="R1607" t="s">
        <v>12144</v>
      </c>
      <c r="S1607" s="1">
        <v>45492</v>
      </c>
      <c r="T1607" t="s">
        <v>103</v>
      </c>
      <c r="U1607" t="s">
        <v>12145</v>
      </c>
      <c r="V1607" t="s">
        <v>12146</v>
      </c>
      <c r="W1607" t="s">
        <v>1266</v>
      </c>
      <c r="X1607">
        <v>2074</v>
      </c>
      <c r="Y1607">
        <v>3</v>
      </c>
      <c r="Z1607">
        <v>2488.8000000000002</v>
      </c>
      <c r="AA1607" t="s">
        <v>12143</v>
      </c>
      <c r="AB1607" t="s">
        <v>12143</v>
      </c>
      <c r="AC1607">
        <v>10</v>
      </c>
      <c r="AD1607" t="s">
        <v>87</v>
      </c>
      <c r="AF1607" t="s">
        <v>87</v>
      </c>
      <c r="AG1607" t="s">
        <v>12143</v>
      </c>
    </row>
    <row r="1608" spans="1:33" x14ac:dyDescent="0.3">
      <c r="A1608" t="s">
        <v>27</v>
      </c>
      <c r="B1608" t="s">
        <v>784</v>
      </c>
      <c r="C1608" t="s">
        <v>49</v>
      </c>
      <c r="D1608" t="s">
        <v>146</v>
      </c>
      <c r="E1608" t="s">
        <v>850</v>
      </c>
      <c r="F1608" t="s">
        <v>12147</v>
      </c>
      <c r="G1608" t="s">
        <v>96</v>
      </c>
      <c r="H1608" s="1">
        <v>44291</v>
      </c>
      <c r="I1608">
        <v>1200</v>
      </c>
      <c r="J1608" t="s">
        <v>12148</v>
      </c>
      <c r="K1608" t="s">
        <v>113</v>
      </c>
      <c r="L1608" t="s">
        <v>12149</v>
      </c>
      <c r="M1608" t="s">
        <v>12150</v>
      </c>
      <c r="N1608" t="s">
        <v>72</v>
      </c>
      <c r="O1608">
        <v>17</v>
      </c>
      <c r="P1608" t="s">
        <v>73</v>
      </c>
      <c r="Q1608" t="s">
        <v>41</v>
      </c>
      <c r="R1608" t="s">
        <v>12151</v>
      </c>
      <c r="S1608" s="1">
        <v>45624</v>
      </c>
      <c r="T1608" t="s">
        <v>165</v>
      </c>
      <c r="U1608" t="s">
        <v>12152</v>
      </c>
      <c r="V1608" t="s">
        <v>12153</v>
      </c>
      <c r="W1608" t="s">
        <v>6235</v>
      </c>
      <c r="X1608">
        <v>1725</v>
      </c>
      <c r="Y1608">
        <v>1</v>
      </c>
      <c r="Z1608">
        <v>690</v>
      </c>
      <c r="AA1608" t="s">
        <v>12150</v>
      </c>
      <c r="AB1608" t="s">
        <v>12150</v>
      </c>
      <c r="AC1608">
        <v>10</v>
      </c>
      <c r="AD1608" t="s">
        <v>87</v>
      </c>
      <c r="AF1608" t="s">
        <v>87</v>
      </c>
      <c r="AG1608" t="s">
        <v>12150</v>
      </c>
    </row>
    <row r="1609" spans="1:33" x14ac:dyDescent="0.3">
      <c r="A1609" t="s">
        <v>107</v>
      </c>
      <c r="B1609" t="s">
        <v>1023</v>
      </c>
      <c r="C1609" t="s">
        <v>49</v>
      </c>
      <c r="D1609" t="s">
        <v>677</v>
      </c>
      <c r="E1609" t="s">
        <v>337</v>
      </c>
      <c r="F1609" t="s">
        <v>12154</v>
      </c>
      <c r="G1609" t="s">
        <v>96</v>
      </c>
      <c r="H1609" s="1">
        <v>45621</v>
      </c>
      <c r="I1609">
        <v>1400</v>
      </c>
      <c r="J1609" t="s">
        <v>12155</v>
      </c>
      <c r="K1609" t="s">
        <v>1477</v>
      </c>
      <c r="L1609" t="s">
        <v>12156</v>
      </c>
      <c r="M1609" t="s">
        <v>12157</v>
      </c>
      <c r="N1609" t="s">
        <v>72</v>
      </c>
      <c r="O1609">
        <v>12</v>
      </c>
      <c r="P1609" t="s">
        <v>40</v>
      </c>
      <c r="Q1609" t="s">
        <v>74</v>
      </c>
      <c r="R1609" t="s">
        <v>12158</v>
      </c>
      <c r="S1609" s="1">
        <v>45400</v>
      </c>
      <c r="T1609" t="s">
        <v>60</v>
      </c>
      <c r="U1609" t="s">
        <v>12159</v>
      </c>
      <c r="V1609" t="s">
        <v>12160</v>
      </c>
      <c r="W1609" t="s">
        <v>5916</v>
      </c>
      <c r="X1609">
        <v>1617</v>
      </c>
      <c r="Y1609">
        <v>1</v>
      </c>
      <c r="Z1609">
        <v>646.80000000000007</v>
      </c>
      <c r="AA1609" t="s">
        <v>12157</v>
      </c>
      <c r="AB1609" t="s">
        <v>12157</v>
      </c>
      <c r="AC1609">
        <v>10</v>
      </c>
      <c r="AE1609" t="s">
        <v>37</v>
      </c>
      <c r="AF1609" t="s">
        <v>37</v>
      </c>
      <c r="AG1609" t="s">
        <v>12157</v>
      </c>
    </row>
    <row r="1610" spans="1:33" x14ac:dyDescent="0.3">
      <c r="A1610" t="s">
        <v>121</v>
      </c>
      <c r="B1610" t="s">
        <v>262</v>
      </c>
      <c r="C1610" t="s">
        <v>80</v>
      </c>
      <c r="D1610" t="s">
        <v>677</v>
      </c>
      <c r="E1610" t="s">
        <v>641</v>
      </c>
      <c r="F1610" t="s">
        <v>12161</v>
      </c>
      <c r="G1610" t="s">
        <v>33</v>
      </c>
      <c r="H1610" s="1">
        <v>44232</v>
      </c>
      <c r="I1610">
        <v>950</v>
      </c>
      <c r="J1610" t="s">
        <v>12162</v>
      </c>
      <c r="K1610" t="s">
        <v>150</v>
      </c>
      <c r="L1610" t="s">
        <v>12163</v>
      </c>
      <c r="M1610" t="s">
        <v>12164</v>
      </c>
      <c r="N1610" t="s">
        <v>72</v>
      </c>
      <c r="O1610">
        <v>17</v>
      </c>
      <c r="P1610" t="s">
        <v>73</v>
      </c>
      <c r="Q1610" t="s">
        <v>58</v>
      </c>
      <c r="R1610" t="s">
        <v>12165</v>
      </c>
      <c r="S1610" s="1">
        <v>45605</v>
      </c>
      <c r="T1610" t="s">
        <v>165</v>
      </c>
      <c r="U1610" t="s">
        <v>12166</v>
      </c>
      <c r="V1610" t="s">
        <v>12167</v>
      </c>
      <c r="W1610" t="s">
        <v>6643</v>
      </c>
      <c r="X1610">
        <v>1850</v>
      </c>
      <c r="Y1610">
        <v>3</v>
      </c>
      <c r="Z1610">
        <v>2220</v>
      </c>
      <c r="AA1610" t="s">
        <v>12164</v>
      </c>
      <c r="AB1610" t="s">
        <v>12164</v>
      </c>
      <c r="AC1610">
        <v>10</v>
      </c>
      <c r="AD1610" t="s">
        <v>87</v>
      </c>
      <c r="AF1610" t="s">
        <v>87</v>
      </c>
      <c r="AG1610" t="s">
        <v>12164</v>
      </c>
    </row>
    <row r="1611" spans="1:33" x14ac:dyDescent="0.3">
      <c r="A1611" t="s">
        <v>27</v>
      </c>
      <c r="B1611" t="s">
        <v>411</v>
      </c>
      <c r="C1611" t="s">
        <v>29</v>
      </c>
      <c r="D1611" t="s">
        <v>30</v>
      </c>
      <c r="E1611" t="s">
        <v>421</v>
      </c>
      <c r="F1611" t="s">
        <v>12168</v>
      </c>
      <c r="G1611" t="s">
        <v>33</v>
      </c>
      <c r="H1611" s="1">
        <v>44814</v>
      </c>
      <c r="I1611">
        <v>1100</v>
      </c>
      <c r="J1611" t="s">
        <v>12169</v>
      </c>
      <c r="K1611" t="s">
        <v>725</v>
      </c>
      <c r="L1611" t="s">
        <v>12170</v>
      </c>
      <c r="M1611" t="s">
        <v>12171</v>
      </c>
      <c r="N1611" t="s">
        <v>72</v>
      </c>
      <c r="O1611">
        <v>18</v>
      </c>
      <c r="P1611" t="s">
        <v>40</v>
      </c>
      <c r="Q1611" t="s">
        <v>41</v>
      </c>
      <c r="R1611" t="s">
        <v>12172</v>
      </c>
      <c r="S1611" s="1">
        <v>45401</v>
      </c>
      <c r="T1611" t="s">
        <v>60</v>
      </c>
      <c r="U1611" t="s">
        <v>12173</v>
      </c>
      <c r="V1611" t="s">
        <v>12174</v>
      </c>
      <c r="W1611" t="s">
        <v>1193</v>
      </c>
      <c r="X1611">
        <v>1886</v>
      </c>
      <c r="Y1611">
        <v>8</v>
      </c>
      <c r="Z1611">
        <v>6035.2000000000007</v>
      </c>
      <c r="AA1611" t="s">
        <v>12171</v>
      </c>
      <c r="AB1611" t="s">
        <v>12171</v>
      </c>
      <c r="AC1611">
        <v>10</v>
      </c>
      <c r="AD1611" t="s">
        <v>87</v>
      </c>
      <c r="AF1611" t="s">
        <v>87</v>
      </c>
      <c r="AG1611" t="s">
        <v>12171</v>
      </c>
    </row>
    <row r="1612" spans="1:33" x14ac:dyDescent="0.3">
      <c r="A1612" t="s">
        <v>121</v>
      </c>
      <c r="B1612" t="s">
        <v>606</v>
      </c>
      <c r="C1612" t="s">
        <v>29</v>
      </c>
      <c r="D1612" t="s">
        <v>109</v>
      </c>
      <c r="E1612" t="s">
        <v>521</v>
      </c>
      <c r="F1612" t="s">
        <v>12175</v>
      </c>
      <c r="G1612" t="s">
        <v>33</v>
      </c>
      <c r="H1612" s="1">
        <v>45006</v>
      </c>
      <c r="I1612">
        <v>950</v>
      </c>
      <c r="J1612" t="s">
        <v>12176</v>
      </c>
      <c r="K1612" t="s">
        <v>599</v>
      </c>
      <c r="L1612" t="s">
        <v>12177</v>
      </c>
      <c r="M1612" t="s">
        <v>12178</v>
      </c>
      <c r="N1612" t="s">
        <v>57</v>
      </c>
      <c r="O1612">
        <v>15</v>
      </c>
      <c r="P1612" t="s">
        <v>73</v>
      </c>
      <c r="Q1612" t="s">
        <v>74</v>
      </c>
      <c r="R1612" t="s">
        <v>12179</v>
      </c>
      <c r="S1612" s="1">
        <v>45329</v>
      </c>
      <c r="T1612" t="s">
        <v>321</v>
      </c>
      <c r="U1612" t="s">
        <v>6346</v>
      </c>
      <c r="V1612" t="s">
        <v>12180</v>
      </c>
      <c r="W1612" t="s">
        <v>984</v>
      </c>
      <c r="X1612">
        <v>830</v>
      </c>
      <c r="Y1612">
        <v>1</v>
      </c>
      <c r="Z1612">
        <v>332</v>
      </c>
      <c r="AA1612" t="s">
        <v>12178</v>
      </c>
      <c r="AB1612" t="s">
        <v>12178</v>
      </c>
      <c r="AC1612">
        <v>10</v>
      </c>
      <c r="AD1612" t="s">
        <v>87</v>
      </c>
      <c r="AF1612" t="s">
        <v>87</v>
      </c>
      <c r="AG1612" t="s">
        <v>12178</v>
      </c>
    </row>
    <row r="1613" spans="1:33" x14ac:dyDescent="0.3">
      <c r="A1613" t="s">
        <v>27</v>
      </c>
      <c r="B1613" t="s">
        <v>985</v>
      </c>
      <c r="C1613" t="s">
        <v>49</v>
      </c>
      <c r="D1613" t="s">
        <v>677</v>
      </c>
      <c r="E1613" t="s">
        <v>82</v>
      </c>
      <c r="F1613" t="s">
        <v>12181</v>
      </c>
      <c r="G1613" t="s">
        <v>33</v>
      </c>
      <c r="H1613" s="1">
        <v>44155</v>
      </c>
      <c r="I1613">
        <v>950</v>
      </c>
      <c r="J1613" t="s">
        <v>12182</v>
      </c>
      <c r="K1613" t="s">
        <v>1477</v>
      </c>
      <c r="L1613" t="s">
        <v>12183</v>
      </c>
      <c r="M1613" t="s">
        <v>12184</v>
      </c>
      <c r="N1613" t="s">
        <v>116</v>
      </c>
      <c r="O1613">
        <v>13</v>
      </c>
      <c r="P1613" t="s">
        <v>40</v>
      </c>
      <c r="Q1613" t="s">
        <v>58</v>
      </c>
      <c r="R1613" t="s">
        <v>12185</v>
      </c>
      <c r="S1613" s="1">
        <v>45576</v>
      </c>
      <c r="T1613" t="s">
        <v>177</v>
      </c>
      <c r="U1613" t="s">
        <v>12186</v>
      </c>
      <c r="V1613" t="s">
        <v>12187</v>
      </c>
      <c r="W1613" t="s">
        <v>1241</v>
      </c>
      <c r="X1613">
        <v>2626</v>
      </c>
      <c r="Y1613">
        <v>3</v>
      </c>
      <c r="Z1613">
        <v>3151.2000000000003</v>
      </c>
      <c r="AA1613" t="s">
        <v>12184</v>
      </c>
      <c r="AB1613" t="s">
        <v>12184</v>
      </c>
      <c r="AC1613">
        <v>10</v>
      </c>
      <c r="AD1613" t="s">
        <v>87</v>
      </c>
      <c r="AF1613" t="s">
        <v>87</v>
      </c>
      <c r="AG1613" t="s">
        <v>12184</v>
      </c>
    </row>
    <row r="1614" spans="1:33" x14ac:dyDescent="0.3">
      <c r="A1614" t="s">
        <v>336</v>
      </c>
      <c r="B1614" t="s">
        <v>325</v>
      </c>
      <c r="C1614" t="s">
        <v>29</v>
      </c>
      <c r="D1614" t="s">
        <v>206</v>
      </c>
      <c r="E1614" t="s">
        <v>1474</v>
      </c>
      <c r="F1614" t="s">
        <v>12188</v>
      </c>
      <c r="G1614" t="s">
        <v>33</v>
      </c>
      <c r="H1614" s="1">
        <v>44843</v>
      </c>
      <c r="I1614">
        <v>800</v>
      </c>
      <c r="J1614" t="s">
        <v>12189</v>
      </c>
      <c r="K1614" t="s">
        <v>434</v>
      </c>
      <c r="L1614" t="s">
        <v>12190</v>
      </c>
      <c r="M1614" t="s">
        <v>12191</v>
      </c>
      <c r="N1614" t="s">
        <v>39</v>
      </c>
      <c r="O1614">
        <v>3</v>
      </c>
      <c r="P1614" t="s">
        <v>40</v>
      </c>
      <c r="Q1614" t="s">
        <v>41</v>
      </c>
      <c r="R1614" t="s">
        <v>12192</v>
      </c>
      <c r="S1614" s="1">
        <v>45590</v>
      </c>
      <c r="T1614" t="s">
        <v>177</v>
      </c>
      <c r="U1614" t="s">
        <v>12193</v>
      </c>
      <c r="V1614" t="s">
        <v>7099</v>
      </c>
      <c r="W1614" t="s">
        <v>3185</v>
      </c>
      <c r="X1614">
        <v>971</v>
      </c>
      <c r="Y1614">
        <v>7</v>
      </c>
      <c r="Z1614">
        <v>2718.8</v>
      </c>
      <c r="AA1614" t="s">
        <v>12191</v>
      </c>
      <c r="AB1614" t="s">
        <v>12191</v>
      </c>
      <c r="AC1614">
        <v>10</v>
      </c>
      <c r="AE1614" t="s">
        <v>37</v>
      </c>
      <c r="AF1614" t="s">
        <v>37</v>
      </c>
      <c r="AG1614" t="s">
        <v>12191</v>
      </c>
    </row>
    <row r="1615" spans="1:33" x14ac:dyDescent="0.3">
      <c r="A1615" t="s">
        <v>133</v>
      </c>
      <c r="B1615" t="s">
        <v>157</v>
      </c>
      <c r="C1615" t="s">
        <v>49</v>
      </c>
      <c r="D1615" t="s">
        <v>370</v>
      </c>
      <c r="E1615" t="s">
        <v>421</v>
      </c>
      <c r="F1615" t="s">
        <v>12194</v>
      </c>
      <c r="G1615" t="s">
        <v>33</v>
      </c>
      <c r="H1615" s="1">
        <v>45245</v>
      </c>
      <c r="I1615">
        <v>950</v>
      </c>
      <c r="J1615" t="s">
        <v>12195</v>
      </c>
      <c r="K1615" t="s">
        <v>245</v>
      </c>
      <c r="L1615" t="s">
        <v>12196</v>
      </c>
      <c r="M1615" t="s">
        <v>12197</v>
      </c>
      <c r="N1615" t="s">
        <v>72</v>
      </c>
      <c r="O1615">
        <v>5</v>
      </c>
      <c r="P1615" t="s">
        <v>40</v>
      </c>
      <c r="Q1615" t="s">
        <v>41</v>
      </c>
      <c r="R1615" t="s">
        <v>12198</v>
      </c>
      <c r="S1615" s="1">
        <v>45573</v>
      </c>
      <c r="T1615" t="s">
        <v>177</v>
      </c>
      <c r="U1615" t="s">
        <v>12199</v>
      </c>
      <c r="V1615" t="s">
        <v>12200</v>
      </c>
      <c r="W1615" t="s">
        <v>5013</v>
      </c>
      <c r="X1615">
        <v>1329</v>
      </c>
      <c r="Y1615">
        <v>7</v>
      </c>
      <c r="Z1615">
        <v>3721.2000000000003</v>
      </c>
      <c r="AA1615" t="s">
        <v>12197</v>
      </c>
      <c r="AB1615" t="s">
        <v>12197</v>
      </c>
      <c r="AC1615">
        <v>11</v>
      </c>
      <c r="AE1615" t="s">
        <v>37</v>
      </c>
      <c r="AF1615" t="s">
        <v>37</v>
      </c>
      <c r="AG1615" t="s">
        <v>12197</v>
      </c>
    </row>
    <row r="1616" spans="1:33" x14ac:dyDescent="0.3">
      <c r="A1616" t="s">
        <v>121</v>
      </c>
      <c r="B1616" t="s">
        <v>813</v>
      </c>
      <c r="C1616" t="s">
        <v>80</v>
      </c>
      <c r="D1616" t="s">
        <v>30</v>
      </c>
      <c r="E1616" t="s">
        <v>294</v>
      </c>
      <c r="F1616" t="s">
        <v>12201</v>
      </c>
      <c r="G1616" t="s">
        <v>33</v>
      </c>
      <c r="H1616" s="1">
        <v>45102</v>
      </c>
      <c r="I1616">
        <v>1400</v>
      </c>
      <c r="J1616" t="s">
        <v>12202</v>
      </c>
      <c r="K1616" t="s">
        <v>1418</v>
      </c>
      <c r="L1616" t="s">
        <v>12203</v>
      </c>
      <c r="M1616" t="s">
        <v>12204</v>
      </c>
      <c r="N1616" t="s">
        <v>57</v>
      </c>
      <c r="O1616">
        <v>8</v>
      </c>
      <c r="P1616" t="s">
        <v>73</v>
      </c>
      <c r="Q1616" t="s">
        <v>41</v>
      </c>
      <c r="R1616" t="s">
        <v>12205</v>
      </c>
      <c r="S1616" s="1">
        <v>45487</v>
      </c>
      <c r="T1616" t="s">
        <v>103</v>
      </c>
      <c r="U1616" t="s">
        <v>12206</v>
      </c>
      <c r="V1616" t="s">
        <v>12207</v>
      </c>
      <c r="W1616" t="s">
        <v>11551</v>
      </c>
      <c r="X1616">
        <v>832</v>
      </c>
      <c r="Y1616">
        <v>7</v>
      </c>
      <c r="Z1616">
        <v>2329.6</v>
      </c>
      <c r="AA1616" t="s">
        <v>12204</v>
      </c>
      <c r="AB1616" t="s">
        <v>12204</v>
      </c>
      <c r="AC1616">
        <v>10</v>
      </c>
      <c r="AE1616" t="s">
        <v>37</v>
      </c>
      <c r="AF1616" t="s">
        <v>37</v>
      </c>
      <c r="AG1616" t="s">
        <v>12204</v>
      </c>
    </row>
    <row r="1617" spans="1:33" x14ac:dyDescent="0.3">
      <c r="A1617" t="s">
        <v>181</v>
      </c>
      <c r="B1617" t="s">
        <v>650</v>
      </c>
      <c r="C1617" t="s">
        <v>29</v>
      </c>
      <c r="D1617" t="s">
        <v>30</v>
      </c>
      <c r="E1617" t="s">
        <v>2957</v>
      </c>
      <c r="F1617" t="s">
        <v>12208</v>
      </c>
      <c r="G1617" t="s">
        <v>33</v>
      </c>
      <c r="H1617" s="1">
        <v>44819</v>
      </c>
      <c r="I1617">
        <v>1100</v>
      </c>
      <c r="J1617" t="s">
        <v>12209</v>
      </c>
      <c r="K1617" t="s">
        <v>317</v>
      </c>
      <c r="L1617" t="s">
        <v>12210</v>
      </c>
      <c r="M1617" t="s">
        <v>12211</v>
      </c>
      <c r="N1617" t="s">
        <v>39</v>
      </c>
      <c r="O1617">
        <v>8</v>
      </c>
      <c r="P1617" t="s">
        <v>40</v>
      </c>
      <c r="Q1617" t="s">
        <v>101</v>
      </c>
      <c r="R1617" t="s">
        <v>12212</v>
      </c>
      <c r="S1617" s="1">
        <v>45513</v>
      </c>
      <c r="T1617" t="s">
        <v>201</v>
      </c>
      <c r="U1617" t="s">
        <v>12213</v>
      </c>
      <c r="V1617" t="s">
        <v>12214</v>
      </c>
      <c r="W1617" t="s">
        <v>1649</v>
      </c>
      <c r="X1617">
        <v>2248</v>
      </c>
      <c r="Y1617">
        <v>2</v>
      </c>
      <c r="Z1617">
        <v>1798.4</v>
      </c>
      <c r="AA1617" t="s">
        <v>12211</v>
      </c>
      <c r="AB1617" t="s">
        <v>12211</v>
      </c>
      <c r="AC1617">
        <v>10</v>
      </c>
      <c r="AD1617" t="s">
        <v>87</v>
      </c>
      <c r="AF1617" t="s">
        <v>87</v>
      </c>
      <c r="AG1617" t="s">
        <v>12211</v>
      </c>
    </row>
    <row r="1618" spans="1:33" x14ac:dyDescent="0.3">
      <c r="A1618" t="s">
        <v>47</v>
      </c>
      <c r="B1618" t="s">
        <v>64</v>
      </c>
      <c r="C1618" t="s">
        <v>29</v>
      </c>
      <c r="D1618" t="s">
        <v>219</v>
      </c>
      <c r="E1618" t="s">
        <v>1014</v>
      </c>
      <c r="F1618" t="s">
        <v>12215</v>
      </c>
      <c r="G1618" t="s">
        <v>33</v>
      </c>
      <c r="H1618" s="1">
        <v>44264</v>
      </c>
      <c r="I1618">
        <v>1000</v>
      </c>
      <c r="J1618" t="s">
        <v>12216</v>
      </c>
      <c r="K1618" t="s">
        <v>653</v>
      </c>
      <c r="L1618" t="s">
        <v>12217</v>
      </c>
      <c r="M1618" t="s">
        <v>12218</v>
      </c>
      <c r="N1618" t="s">
        <v>72</v>
      </c>
      <c r="O1618">
        <v>14</v>
      </c>
      <c r="P1618" t="s">
        <v>40</v>
      </c>
      <c r="Q1618" t="s">
        <v>41</v>
      </c>
      <c r="R1618" t="s">
        <v>12219</v>
      </c>
      <c r="S1618" s="1">
        <v>45321</v>
      </c>
      <c r="T1618" t="s">
        <v>141</v>
      </c>
      <c r="U1618" t="s">
        <v>12220</v>
      </c>
      <c r="V1618" t="s">
        <v>12221</v>
      </c>
      <c r="W1618" t="s">
        <v>1607</v>
      </c>
      <c r="X1618">
        <v>2970</v>
      </c>
      <c r="Y1618">
        <v>3</v>
      </c>
      <c r="Z1618">
        <v>3564</v>
      </c>
      <c r="AA1618" t="s">
        <v>12218</v>
      </c>
      <c r="AB1618" t="s">
        <v>12218</v>
      </c>
      <c r="AC1618">
        <v>10</v>
      </c>
      <c r="AE1618" t="s">
        <v>37</v>
      </c>
      <c r="AF1618" t="s">
        <v>37</v>
      </c>
      <c r="AG1618" t="s">
        <v>12218</v>
      </c>
    </row>
    <row r="1619" spans="1:33" x14ac:dyDescent="0.3">
      <c r="A1619" t="s">
        <v>181</v>
      </c>
      <c r="B1619" t="s">
        <v>568</v>
      </c>
      <c r="C1619" t="s">
        <v>29</v>
      </c>
      <c r="D1619" t="s">
        <v>81</v>
      </c>
      <c r="E1619" t="s">
        <v>263</v>
      </c>
      <c r="F1619" t="s">
        <v>12222</v>
      </c>
      <c r="G1619" t="s">
        <v>96</v>
      </c>
      <c r="H1619" s="1">
        <v>44925</v>
      </c>
      <c r="I1619">
        <v>1400</v>
      </c>
      <c r="J1619" t="s">
        <v>12223</v>
      </c>
      <c r="K1619" t="s">
        <v>897</v>
      </c>
      <c r="L1619" t="s">
        <v>12224</v>
      </c>
      <c r="M1619" t="s">
        <v>12225</v>
      </c>
      <c r="N1619" t="s">
        <v>39</v>
      </c>
      <c r="O1619">
        <v>11</v>
      </c>
      <c r="P1619" t="s">
        <v>40</v>
      </c>
      <c r="Q1619" t="s">
        <v>101</v>
      </c>
      <c r="R1619" t="s">
        <v>12226</v>
      </c>
      <c r="S1619" s="1">
        <v>45614</v>
      </c>
      <c r="T1619" t="s">
        <v>165</v>
      </c>
      <c r="U1619" t="s">
        <v>12227</v>
      </c>
      <c r="V1619" t="s">
        <v>12228</v>
      </c>
      <c r="W1619" t="s">
        <v>6855</v>
      </c>
      <c r="X1619">
        <v>2098</v>
      </c>
      <c r="Y1619">
        <v>7</v>
      </c>
      <c r="Z1619">
        <v>5874.4000000000015</v>
      </c>
      <c r="AA1619" t="s">
        <v>12225</v>
      </c>
      <c r="AB1619" t="s">
        <v>12225</v>
      </c>
      <c r="AC1619">
        <v>10</v>
      </c>
      <c r="AE1619" t="s">
        <v>37</v>
      </c>
      <c r="AF1619" t="s">
        <v>37</v>
      </c>
      <c r="AG1619" t="s">
        <v>12225</v>
      </c>
    </row>
    <row r="1620" spans="1:33" x14ac:dyDescent="0.3">
      <c r="A1620" t="s">
        <v>27</v>
      </c>
      <c r="B1620" t="s">
        <v>347</v>
      </c>
      <c r="C1620" t="s">
        <v>49</v>
      </c>
      <c r="D1620" t="s">
        <v>370</v>
      </c>
      <c r="E1620" t="s">
        <v>158</v>
      </c>
      <c r="F1620" t="s">
        <v>12229</v>
      </c>
      <c r="G1620" t="s">
        <v>33</v>
      </c>
      <c r="H1620" s="1">
        <v>44656</v>
      </c>
      <c r="I1620">
        <v>1000</v>
      </c>
      <c r="J1620" t="s">
        <v>12230</v>
      </c>
      <c r="K1620" t="s">
        <v>2083</v>
      </c>
      <c r="L1620" t="s">
        <v>12231</v>
      </c>
      <c r="M1620" t="s">
        <v>12232</v>
      </c>
      <c r="N1620" t="s">
        <v>72</v>
      </c>
      <c r="O1620">
        <v>10</v>
      </c>
      <c r="P1620" t="s">
        <v>40</v>
      </c>
      <c r="Q1620" t="s">
        <v>41</v>
      </c>
      <c r="R1620" t="s">
        <v>12233</v>
      </c>
      <c r="S1620" s="1">
        <v>45403</v>
      </c>
      <c r="T1620" t="s">
        <v>60</v>
      </c>
      <c r="U1620" t="s">
        <v>12234</v>
      </c>
      <c r="V1620" t="s">
        <v>12235</v>
      </c>
      <c r="W1620" t="s">
        <v>8524</v>
      </c>
      <c r="X1620">
        <v>2836</v>
      </c>
      <c r="Y1620">
        <v>6</v>
      </c>
      <c r="Z1620">
        <v>6806.4000000000015</v>
      </c>
      <c r="AA1620" t="s">
        <v>12232</v>
      </c>
      <c r="AB1620" t="s">
        <v>12232</v>
      </c>
      <c r="AC1620">
        <v>10</v>
      </c>
      <c r="AE1620" t="s">
        <v>37</v>
      </c>
      <c r="AF1620" t="s">
        <v>37</v>
      </c>
      <c r="AG1620" t="s">
        <v>12232</v>
      </c>
    </row>
    <row r="1621" spans="1:33" x14ac:dyDescent="0.3">
      <c r="A1621" t="s">
        <v>27</v>
      </c>
      <c r="B1621" t="s">
        <v>1023</v>
      </c>
      <c r="C1621" t="s">
        <v>49</v>
      </c>
      <c r="D1621" t="s">
        <v>50</v>
      </c>
      <c r="E1621" t="s">
        <v>1168</v>
      </c>
      <c r="F1621" t="s">
        <v>12236</v>
      </c>
      <c r="G1621" t="s">
        <v>96</v>
      </c>
      <c r="H1621" s="1">
        <v>44204</v>
      </c>
      <c r="I1621">
        <v>950</v>
      </c>
      <c r="J1621" t="s">
        <v>12237</v>
      </c>
      <c r="K1621" t="s">
        <v>276</v>
      </c>
      <c r="L1621" t="s">
        <v>12238</v>
      </c>
      <c r="M1621" t="s">
        <v>12239</v>
      </c>
      <c r="N1621" t="s">
        <v>57</v>
      </c>
      <c r="O1621">
        <v>16</v>
      </c>
      <c r="P1621" t="s">
        <v>73</v>
      </c>
      <c r="Q1621" t="s">
        <v>101</v>
      </c>
      <c r="R1621" t="s">
        <v>12240</v>
      </c>
      <c r="S1621" s="1">
        <v>45563</v>
      </c>
      <c r="T1621" t="s">
        <v>214</v>
      </c>
      <c r="U1621" t="s">
        <v>12241</v>
      </c>
      <c r="V1621" t="s">
        <v>12242</v>
      </c>
      <c r="W1621" t="s">
        <v>1075</v>
      </c>
      <c r="X1621">
        <v>1260</v>
      </c>
      <c r="Y1621">
        <v>7</v>
      </c>
      <c r="Z1621">
        <v>3528</v>
      </c>
      <c r="AA1621" t="s">
        <v>12239</v>
      </c>
      <c r="AB1621" t="s">
        <v>12239</v>
      </c>
      <c r="AC1621">
        <v>10</v>
      </c>
      <c r="AE1621" t="s">
        <v>37</v>
      </c>
      <c r="AF1621" t="s">
        <v>37</v>
      </c>
      <c r="AG1621" t="s">
        <v>12239</v>
      </c>
    </row>
    <row r="1622" spans="1:33" x14ac:dyDescent="0.3">
      <c r="A1622" t="s">
        <v>107</v>
      </c>
      <c r="B1622" t="s">
        <v>1023</v>
      </c>
      <c r="C1622" t="s">
        <v>49</v>
      </c>
      <c r="D1622" t="s">
        <v>65</v>
      </c>
      <c r="E1622" t="s">
        <v>2215</v>
      </c>
      <c r="F1622" t="s">
        <v>12243</v>
      </c>
      <c r="G1622" t="s">
        <v>96</v>
      </c>
      <c r="H1622" s="1">
        <v>44704</v>
      </c>
      <c r="I1622">
        <v>800</v>
      </c>
      <c r="J1622" t="s">
        <v>12244</v>
      </c>
      <c r="K1622" t="s">
        <v>125</v>
      </c>
      <c r="L1622" t="s">
        <v>12245</v>
      </c>
      <c r="M1622" t="s">
        <v>12246</v>
      </c>
      <c r="N1622" t="s">
        <v>116</v>
      </c>
      <c r="O1622">
        <v>13</v>
      </c>
      <c r="P1622" t="s">
        <v>40</v>
      </c>
      <c r="Q1622" t="s">
        <v>41</v>
      </c>
      <c r="R1622" t="s">
        <v>12247</v>
      </c>
      <c r="S1622" s="1">
        <v>45542</v>
      </c>
      <c r="T1622" t="s">
        <v>214</v>
      </c>
      <c r="U1622" t="s">
        <v>12248</v>
      </c>
      <c r="V1622" t="s">
        <v>12249</v>
      </c>
      <c r="W1622" t="s">
        <v>2639</v>
      </c>
      <c r="X1622">
        <v>1771</v>
      </c>
      <c r="Y1622">
        <v>7</v>
      </c>
      <c r="Z1622">
        <v>4958.8</v>
      </c>
      <c r="AA1622" t="s">
        <v>12246</v>
      </c>
      <c r="AB1622" t="s">
        <v>12246</v>
      </c>
      <c r="AC1622">
        <v>10</v>
      </c>
      <c r="AD1622" t="s">
        <v>87</v>
      </c>
      <c r="AF1622" t="s">
        <v>87</v>
      </c>
      <c r="AG1622" t="s">
        <v>12246</v>
      </c>
    </row>
    <row r="1623" spans="1:33" x14ac:dyDescent="0.3">
      <c r="A1623" t="s">
        <v>336</v>
      </c>
      <c r="B1623" t="s">
        <v>1128</v>
      </c>
      <c r="C1623" t="s">
        <v>49</v>
      </c>
      <c r="D1623" t="s">
        <v>370</v>
      </c>
      <c r="E1623" t="s">
        <v>1092</v>
      </c>
      <c r="F1623" t="s">
        <v>12250</v>
      </c>
      <c r="G1623" t="s">
        <v>33</v>
      </c>
      <c r="H1623" s="1">
        <v>45010</v>
      </c>
      <c r="I1623">
        <v>1100</v>
      </c>
      <c r="J1623" t="s">
        <v>12251</v>
      </c>
      <c r="K1623" t="s">
        <v>950</v>
      </c>
      <c r="L1623" t="s">
        <v>12252</v>
      </c>
      <c r="M1623" t="s">
        <v>12253</v>
      </c>
      <c r="N1623" t="s">
        <v>72</v>
      </c>
      <c r="O1623">
        <v>20</v>
      </c>
      <c r="P1623" t="s">
        <v>73</v>
      </c>
      <c r="Q1623" t="s">
        <v>41</v>
      </c>
      <c r="R1623" t="s">
        <v>12254</v>
      </c>
      <c r="S1623" s="1">
        <v>45344</v>
      </c>
      <c r="T1623" t="s">
        <v>321</v>
      </c>
      <c r="U1623" t="s">
        <v>12255</v>
      </c>
      <c r="V1623" t="s">
        <v>12256</v>
      </c>
      <c r="W1623" t="s">
        <v>11551</v>
      </c>
      <c r="X1623">
        <v>911</v>
      </c>
      <c r="Y1623">
        <v>2</v>
      </c>
      <c r="Z1623">
        <v>728.80000000000007</v>
      </c>
      <c r="AA1623" t="s">
        <v>12253</v>
      </c>
      <c r="AB1623" t="s">
        <v>12253</v>
      </c>
      <c r="AC1623">
        <v>10</v>
      </c>
      <c r="AE1623" t="s">
        <v>37</v>
      </c>
      <c r="AF1623" t="s">
        <v>37</v>
      </c>
      <c r="AG1623" t="s">
        <v>12253</v>
      </c>
    </row>
    <row r="1624" spans="1:33" x14ac:dyDescent="0.3">
      <c r="A1624" t="s">
        <v>133</v>
      </c>
      <c r="B1624" t="s">
        <v>1483</v>
      </c>
      <c r="C1624" t="s">
        <v>49</v>
      </c>
      <c r="D1624" t="s">
        <v>241</v>
      </c>
      <c r="E1624" t="s">
        <v>391</v>
      </c>
      <c r="F1624" t="s">
        <v>12257</v>
      </c>
      <c r="G1624" t="s">
        <v>96</v>
      </c>
      <c r="H1624" s="1">
        <v>45254</v>
      </c>
      <c r="I1624">
        <v>1200</v>
      </c>
      <c r="J1624" t="s">
        <v>12258</v>
      </c>
      <c r="K1624" t="s">
        <v>825</v>
      </c>
      <c r="L1624" t="s">
        <v>12259</v>
      </c>
      <c r="M1624" t="s">
        <v>12260</v>
      </c>
      <c r="N1624" t="s">
        <v>57</v>
      </c>
      <c r="O1624">
        <v>18</v>
      </c>
      <c r="P1624" t="s">
        <v>40</v>
      </c>
      <c r="Q1624" t="s">
        <v>74</v>
      </c>
      <c r="R1624" t="s">
        <v>12261</v>
      </c>
      <c r="S1624" s="1">
        <v>45548</v>
      </c>
      <c r="T1624" t="s">
        <v>214</v>
      </c>
      <c r="U1624" t="s">
        <v>12262</v>
      </c>
      <c r="V1624" t="s">
        <v>12263</v>
      </c>
      <c r="W1624" t="s">
        <v>12264</v>
      </c>
      <c r="X1624">
        <v>1481</v>
      </c>
      <c r="Y1624">
        <v>6</v>
      </c>
      <c r="Z1624">
        <v>3554.4</v>
      </c>
      <c r="AA1624" t="s">
        <v>12260</v>
      </c>
      <c r="AB1624" t="s">
        <v>12260</v>
      </c>
      <c r="AC1624">
        <v>11</v>
      </c>
      <c r="AE1624" t="s">
        <v>37</v>
      </c>
      <c r="AF1624" t="s">
        <v>37</v>
      </c>
      <c r="AG1624" t="s">
        <v>12260</v>
      </c>
    </row>
    <row r="1625" spans="1:33" x14ac:dyDescent="0.3">
      <c r="A1625" t="s">
        <v>27</v>
      </c>
      <c r="B1625" t="s">
        <v>985</v>
      </c>
      <c r="C1625" t="s">
        <v>29</v>
      </c>
      <c r="D1625" t="s">
        <v>109</v>
      </c>
      <c r="E1625" t="s">
        <v>304</v>
      </c>
      <c r="F1625" t="s">
        <v>12265</v>
      </c>
      <c r="G1625" t="s">
        <v>33</v>
      </c>
      <c r="H1625" s="1">
        <v>44069</v>
      </c>
      <c r="I1625">
        <v>1100</v>
      </c>
      <c r="J1625" t="s">
        <v>12266</v>
      </c>
      <c r="K1625" t="s">
        <v>245</v>
      </c>
      <c r="L1625" t="s">
        <v>12267</v>
      </c>
      <c r="M1625" t="s">
        <v>12268</v>
      </c>
      <c r="N1625" t="s">
        <v>39</v>
      </c>
      <c r="O1625">
        <v>14</v>
      </c>
      <c r="P1625" t="s">
        <v>73</v>
      </c>
      <c r="Q1625" t="s">
        <v>41</v>
      </c>
      <c r="R1625" t="s">
        <v>12269</v>
      </c>
      <c r="S1625" s="1">
        <v>45392</v>
      </c>
      <c r="T1625" t="s">
        <v>60</v>
      </c>
      <c r="U1625" t="s">
        <v>12270</v>
      </c>
      <c r="V1625" t="s">
        <v>12271</v>
      </c>
      <c r="W1625" t="s">
        <v>10876</v>
      </c>
      <c r="X1625">
        <v>1133</v>
      </c>
      <c r="Y1625">
        <v>5</v>
      </c>
      <c r="Z1625">
        <v>2266</v>
      </c>
      <c r="AA1625" t="s">
        <v>12268</v>
      </c>
      <c r="AB1625" t="s">
        <v>12268</v>
      </c>
      <c r="AC1625">
        <v>11</v>
      </c>
      <c r="AE1625" t="s">
        <v>37</v>
      </c>
      <c r="AF1625" t="s">
        <v>37</v>
      </c>
      <c r="AG1625" t="s">
        <v>12268</v>
      </c>
    </row>
    <row r="1626" spans="1:33" x14ac:dyDescent="0.3">
      <c r="A1626" t="s">
        <v>93</v>
      </c>
      <c r="B1626" t="s">
        <v>64</v>
      </c>
      <c r="C1626" t="s">
        <v>29</v>
      </c>
      <c r="D1626" t="s">
        <v>241</v>
      </c>
      <c r="E1626" t="s">
        <v>1543</v>
      </c>
      <c r="F1626" t="s">
        <v>12272</v>
      </c>
      <c r="G1626" t="s">
        <v>96</v>
      </c>
      <c r="H1626" s="1">
        <v>44830</v>
      </c>
      <c r="I1626">
        <v>950</v>
      </c>
      <c r="J1626" t="s">
        <v>12273</v>
      </c>
      <c r="K1626" t="s">
        <v>897</v>
      </c>
      <c r="L1626" t="s">
        <v>12274</v>
      </c>
      <c r="M1626" t="s">
        <v>12275</v>
      </c>
      <c r="N1626" t="s">
        <v>57</v>
      </c>
      <c r="O1626">
        <v>18</v>
      </c>
      <c r="P1626" t="s">
        <v>73</v>
      </c>
      <c r="Q1626" t="s">
        <v>41</v>
      </c>
      <c r="R1626" t="s">
        <v>12276</v>
      </c>
      <c r="S1626" s="1">
        <v>45499</v>
      </c>
      <c r="T1626" t="s">
        <v>103</v>
      </c>
      <c r="U1626" t="s">
        <v>12277</v>
      </c>
      <c r="V1626" t="s">
        <v>12278</v>
      </c>
      <c r="W1626" t="s">
        <v>12279</v>
      </c>
      <c r="X1626">
        <v>1209</v>
      </c>
      <c r="Y1626">
        <v>4</v>
      </c>
      <c r="Z1626">
        <v>1934.4</v>
      </c>
      <c r="AA1626" t="s">
        <v>12275</v>
      </c>
      <c r="AB1626" t="s">
        <v>12275</v>
      </c>
      <c r="AC1626">
        <v>10</v>
      </c>
      <c r="AD1626" t="s">
        <v>87</v>
      </c>
      <c r="AF1626" t="s">
        <v>87</v>
      </c>
      <c r="AG1626" t="s">
        <v>12275</v>
      </c>
    </row>
    <row r="1627" spans="1:33" x14ac:dyDescent="0.3">
      <c r="A1627" t="s">
        <v>121</v>
      </c>
      <c r="B1627" t="s">
        <v>79</v>
      </c>
      <c r="C1627" t="s">
        <v>80</v>
      </c>
      <c r="D1627" t="s">
        <v>206</v>
      </c>
      <c r="E1627" t="s">
        <v>431</v>
      </c>
      <c r="F1627" t="s">
        <v>12280</v>
      </c>
      <c r="G1627" t="s">
        <v>33</v>
      </c>
      <c r="H1627" s="1">
        <v>44547</v>
      </c>
      <c r="I1627">
        <v>1400</v>
      </c>
      <c r="J1627" t="s">
        <v>12281</v>
      </c>
      <c r="K1627" t="s">
        <v>796</v>
      </c>
      <c r="L1627" t="s">
        <v>12282</v>
      </c>
      <c r="M1627" t="s">
        <v>12283</v>
      </c>
      <c r="N1627" t="s">
        <v>72</v>
      </c>
      <c r="O1627">
        <v>14</v>
      </c>
      <c r="P1627" t="s">
        <v>73</v>
      </c>
      <c r="Q1627" t="s">
        <v>74</v>
      </c>
      <c r="R1627" t="s">
        <v>12284</v>
      </c>
      <c r="S1627" s="1">
        <v>45431</v>
      </c>
      <c r="T1627" t="s">
        <v>129</v>
      </c>
      <c r="U1627" t="s">
        <v>12285</v>
      </c>
      <c r="V1627" t="s">
        <v>12286</v>
      </c>
      <c r="W1627" t="s">
        <v>1022</v>
      </c>
      <c r="X1627">
        <v>1404</v>
      </c>
      <c r="Y1627">
        <v>3</v>
      </c>
      <c r="Z1627">
        <v>1684.8000000000002</v>
      </c>
      <c r="AA1627" t="s">
        <v>12283</v>
      </c>
      <c r="AB1627" t="s">
        <v>12283</v>
      </c>
      <c r="AC1627">
        <v>10</v>
      </c>
      <c r="AD1627" t="s">
        <v>87</v>
      </c>
      <c r="AF1627" t="s">
        <v>87</v>
      </c>
      <c r="AG1627" t="s">
        <v>12283</v>
      </c>
    </row>
    <row r="1628" spans="1:33" x14ac:dyDescent="0.3">
      <c r="A1628" t="s">
        <v>47</v>
      </c>
      <c r="B1628" t="s">
        <v>380</v>
      </c>
      <c r="C1628" t="s">
        <v>29</v>
      </c>
      <c r="D1628" t="s">
        <v>30</v>
      </c>
      <c r="E1628" t="s">
        <v>703</v>
      </c>
      <c r="F1628" t="s">
        <v>12287</v>
      </c>
      <c r="G1628" t="s">
        <v>33</v>
      </c>
      <c r="H1628" s="1">
        <v>45572</v>
      </c>
      <c r="I1628">
        <v>1300</v>
      </c>
      <c r="J1628" t="s">
        <v>12288</v>
      </c>
      <c r="K1628" t="s">
        <v>923</v>
      </c>
      <c r="L1628" t="s">
        <v>12289</v>
      </c>
      <c r="M1628" t="s">
        <v>12290</v>
      </c>
      <c r="N1628" t="s">
        <v>39</v>
      </c>
      <c r="O1628">
        <v>5</v>
      </c>
      <c r="P1628" t="s">
        <v>40</v>
      </c>
      <c r="Q1628" t="s">
        <v>101</v>
      </c>
      <c r="R1628" t="s">
        <v>12291</v>
      </c>
      <c r="S1628" s="1">
        <v>45627</v>
      </c>
      <c r="T1628" t="s">
        <v>365</v>
      </c>
      <c r="U1628" t="s">
        <v>12292</v>
      </c>
      <c r="V1628" t="s">
        <v>12293</v>
      </c>
      <c r="W1628" t="s">
        <v>7809</v>
      </c>
      <c r="X1628">
        <v>618</v>
      </c>
      <c r="Y1628">
        <v>8</v>
      </c>
      <c r="Z1628">
        <v>1977.6000000000001</v>
      </c>
      <c r="AA1628" t="s">
        <v>12290</v>
      </c>
      <c r="AB1628" t="s">
        <v>12290</v>
      </c>
      <c r="AC1628">
        <v>10</v>
      </c>
      <c r="AD1628" t="s">
        <v>87</v>
      </c>
      <c r="AF1628" t="s">
        <v>87</v>
      </c>
      <c r="AG1628" t="s">
        <v>12290</v>
      </c>
    </row>
    <row r="1629" spans="1:33" x14ac:dyDescent="0.3">
      <c r="A1629" t="s">
        <v>27</v>
      </c>
      <c r="B1629" t="s">
        <v>325</v>
      </c>
      <c r="C1629" t="s">
        <v>80</v>
      </c>
      <c r="D1629" t="s">
        <v>206</v>
      </c>
      <c r="E1629" t="s">
        <v>122</v>
      </c>
      <c r="F1629" t="s">
        <v>12294</v>
      </c>
      <c r="G1629" t="s">
        <v>96</v>
      </c>
      <c r="H1629" s="1">
        <v>45257</v>
      </c>
      <c r="I1629">
        <v>1400</v>
      </c>
      <c r="J1629" t="s">
        <v>12295</v>
      </c>
      <c r="K1629" t="s">
        <v>173</v>
      </c>
      <c r="L1629" t="s">
        <v>12296</v>
      </c>
      <c r="M1629" t="s">
        <v>12297</v>
      </c>
      <c r="N1629" t="s">
        <v>116</v>
      </c>
      <c r="O1629">
        <v>8</v>
      </c>
      <c r="P1629" t="s">
        <v>40</v>
      </c>
      <c r="Q1629" t="s">
        <v>101</v>
      </c>
      <c r="R1629" t="s">
        <v>12298</v>
      </c>
      <c r="S1629" s="1">
        <v>45422</v>
      </c>
      <c r="T1629" t="s">
        <v>129</v>
      </c>
      <c r="U1629" t="s">
        <v>12299</v>
      </c>
      <c r="V1629" t="s">
        <v>12300</v>
      </c>
      <c r="W1629" t="s">
        <v>12139</v>
      </c>
      <c r="X1629">
        <v>2488</v>
      </c>
      <c r="Y1629">
        <v>2</v>
      </c>
      <c r="Z1629">
        <v>1990.4</v>
      </c>
      <c r="AA1629" t="s">
        <v>12297</v>
      </c>
      <c r="AB1629" t="s">
        <v>12297</v>
      </c>
      <c r="AC1629">
        <v>10</v>
      </c>
      <c r="AE1629" t="s">
        <v>37</v>
      </c>
      <c r="AF1629" t="s">
        <v>37</v>
      </c>
      <c r="AG1629" t="s">
        <v>12297</v>
      </c>
    </row>
    <row r="1630" spans="1:33" x14ac:dyDescent="0.3">
      <c r="A1630" t="s">
        <v>47</v>
      </c>
      <c r="B1630" t="s">
        <v>803</v>
      </c>
      <c r="C1630" t="s">
        <v>29</v>
      </c>
      <c r="D1630" t="s">
        <v>65</v>
      </c>
      <c r="E1630" t="s">
        <v>841</v>
      </c>
      <c r="F1630" t="s">
        <v>12301</v>
      </c>
      <c r="G1630" t="s">
        <v>96</v>
      </c>
      <c r="H1630" s="1">
        <v>45318</v>
      </c>
      <c r="I1630">
        <v>950</v>
      </c>
      <c r="J1630" t="s">
        <v>12302</v>
      </c>
      <c r="K1630" t="s">
        <v>706</v>
      </c>
      <c r="L1630" t="s">
        <v>12303</v>
      </c>
      <c r="M1630" t="s">
        <v>12304</v>
      </c>
      <c r="N1630" t="s">
        <v>57</v>
      </c>
      <c r="O1630">
        <v>18</v>
      </c>
      <c r="P1630" t="s">
        <v>73</v>
      </c>
      <c r="Q1630" t="s">
        <v>74</v>
      </c>
      <c r="R1630" t="s">
        <v>12305</v>
      </c>
      <c r="S1630" s="1">
        <v>45568</v>
      </c>
      <c r="T1630" t="s">
        <v>177</v>
      </c>
      <c r="U1630" t="s">
        <v>12306</v>
      </c>
      <c r="V1630" t="s">
        <v>12307</v>
      </c>
      <c r="W1630" t="s">
        <v>3736</v>
      </c>
      <c r="X1630">
        <v>2595</v>
      </c>
      <c r="Y1630">
        <v>1</v>
      </c>
      <c r="Z1630">
        <v>1038</v>
      </c>
      <c r="AA1630" t="s">
        <v>12304</v>
      </c>
      <c r="AB1630" t="s">
        <v>12304</v>
      </c>
      <c r="AC1630">
        <v>10</v>
      </c>
      <c r="AE1630" t="s">
        <v>37</v>
      </c>
      <c r="AF1630" t="s">
        <v>37</v>
      </c>
      <c r="AG1630" t="s">
        <v>12304</v>
      </c>
    </row>
    <row r="1631" spans="1:33" x14ac:dyDescent="0.3">
      <c r="A1631" t="s">
        <v>27</v>
      </c>
      <c r="B1631" t="s">
        <v>470</v>
      </c>
      <c r="C1631" t="s">
        <v>29</v>
      </c>
      <c r="D1631" t="s">
        <v>206</v>
      </c>
      <c r="E1631" t="s">
        <v>158</v>
      </c>
      <c r="F1631" t="s">
        <v>12308</v>
      </c>
      <c r="G1631" t="s">
        <v>33</v>
      </c>
      <c r="H1631" s="1">
        <v>44383</v>
      </c>
      <c r="I1631">
        <v>1200</v>
      </c>
      <c r="J1631" t="s">
        <v>12309</v>
      </c>
      <c r="K1631" t="s">
        <v>1626</v>
      </c>
      <c r="L1631" t="s">
        <v>12310</v>
      </c>
      <c r="M1631" t="s">
        <v>12311</v>
      </c>
      <c r="N1631" t="s">
        <v>72</v>
      </c>
      <c r="O1631">
        <v>13</v>
      </c>
      <c r="P1631" t="s">
        <v>40</v>
      </c>
      <c r="Q1631" t="s">
        <v>58</v>
      </c>
      <c r="R1631" t="s">
        <v>12312</v>
      </c>
      <c r="S1631" s="1">
        <v>45576</v>
      </c>
      <c r="T1631" t="s">
        <v>177</v>
      </c>
      <c r="U1631" t="s">
        <v>12313</v>
      </c>
      <c r="V1631" t="s">
        <v>12314</v>
      </c>
      <c r="W1631" t="s">
        <v>849</v>
      </c>
      <c r="X1631">
        <v>2374</v>
      </c>
      <c r="Y1631">
        <v>1</v>
      </c>
      <c r="Z1631">
        <v>949.6</v>
      </c>
      <c r="AA1631" t="s">
        <v>12311</v>
      </c>
      <c r="AB1631" t="s">
        <v>12311</v>
      </c>
      <c r="AC1631">
        <v>10</v>
      </c>
      <c r="AD1631" t="s">
        <v>87</v>
      </c>
      <c r="AF1631" t="s">
        <v>87</v>
      </c>
      <c r="AG1631" t="s">
        <v>12311</v>
      </c>
    </row>
    <row r="1632" spans="1:33" x14ac:dyDescent="0.3">
      <c r="A1632" t="s">
        <v>133</v>
      </c>
      <c r="B1632" t="s">
        <v>390</v>
      </c>
      <c r="C1632" t="s">
        <v>49</v>
      </c>
      <c r="D1632" t="s">
        <v>50</v>
      </c>
      <c r="E1632" t="s">
        <v>471</v>
      </c>
      <c r="F1632" t="s">
        <v>12315</v>
      </c>
      <c r="G1632" t="s">
        <v>96</v>
      </c>
      <c r="H1632" s="1">
        <v>44511</v>
      </c>
      <c r="I1632">
        <v>800</v>
      </c>
      <c r="J1632" t="s">
        <v>12316</v>
      </c>
      <c r="K1632" t="s">
        <v>173</v>
      </c>
      <c r="L1632" t="s">
        <v>12317</v>
      </c>
      <c r="M1632" t="s">
        <v>12318</v>
      </c>
      <c r="N1632" t="s">
        <v>39</v>
      </c>
      <c r="O1632">
        <v>17</v>
      </c>
      <c r="P1632" t="s">
        <v>40</v>
      </c>
      <c r="Q1632" t="s">
        <v>74</v>
      </c>
      <c r="R1632" t="s">
        <v>12319</v>
      </c>
      <c r="S1632" s="1">
        <v>45296</v>
      </c>
      <c r="T1632" t="s">
        <v>141</v>
      </c>
      <c r="U1632" t="s">
        <v>12320</v>
      </c>
      <c r="V1632" t="s">
        <v>12321</v>
      </c>
      <c r="W1632" t="s">
        <v>7881</v>
      </c>
      <c r="X1632">
        <v>1873</v>
      </c>
      <c r="Y1632">
        <v>5</v>
      </c>
      <c r="Z1632">
        <v>3746</v>
      </c>
      <c r="AA1632" t="s">
        <v>12318</v>
      </c>
      <c r="AB1632" t="s">
        <v>12318</v>
      </c>
      <c r="AC1632">
        <v>11</v>
      </c>
      <c r="AE1632" t="s">
        <v>37</v>
      </c>
      <c r="AF1632" t="s">
        <v>37</v>
      </c>
      <c r="AG1632" t="s">
        <v>12318</v>
      </c>
    </row>
    <row r="1633" spans="1:33" x14ac:dyDescent="0.3">
      <c r="A1633" t="s">
        <v>47</v>
      </c>
      <c r="B1633" t="s">
        <v>650</v>
      </c>
      <c r="C1633" t="s">
        <v>29</v>
      </c>
      <c r="D1633" t="s">
        <v>370</v>
      </c>
      <c r="E1633" t="s">
        <v>947</v>
      </c>
      <c r="F1633" t="s">
        <v>12322</v>
      </c>
      <c r="G1633" t="s">
        <v>33</v>
      </c>
      <c r="H1633" s="1">
        <v>45420</v>
      </c>
      <c r="I1633">
        <v>950</v>
      </c>
      <c r="J1633" t="s">
        <v>12323</v>
      </c>
      <c r="K1633" t="s">
        <v>706</v>
      </c>
      <c r="L1633" t="s">
        <v>12324</v>
      </c>
      <c r="M1633" t="s">
        <v>12325</v>
      </c>
      <c r="N1633" t="s">
        <v>72</v>
      </c>
      <c r="O1633">
        <v>9</v>
      </c>
      <c r="P1633" t="s">
        <v>73</v>
      </c>
      <c r="Q1633" t="s">
        <v>58</v>
      </c>
      <c r="R1633" t="s">
        <v>12326</v>
      </c>
      <c r="S1633" s="1">
        <v>45419</v>
      </c>
      <c r="T1633" t="s">
        <v>129</v>
      </c>
      <c r="U1633" t="s">
        <v>12327</v>
      </c>
      <c r="V1633" t="s">
        <v>12328</v>
      </c>
      <c r="W1633" t="s">
        <v>4085</v>
      </c>
      <c r="X1633">
        <v>1657</v>
      </c>
      <c r="Y1633">
        <v>8</v>
      </c>
      <c r="Z1633">
        <v>5302.4000000000015</v>
      </c>
      <c r="AA1633" t="s">
        <v>12325</v>
      </c>
      <c r="AB1633" t="s">
        <v>12325</v>
      </c>
      <c r="AC1633">
        <v>10</v>
      </c>
      <c r="AE1633" t="s">
        <v>37</v>
      </c>
      <c r="AF1633" t="s">
        <v>37</v>
      </c>
      <c r="AG1633" t="s">
        <v>12325</v>
      </c>
    </row>
    <row r="1634" spans="1:33" x14ac:dyDescent="0.3">
      <c r="A1634" t="s">
        <v>133</v>
      </c>
      <c r="B1634" t="s">
        <v>347</v>
      </c>
      <c r="C1634" t="s">
        <v>29</v>
      </c>
      <c r="D1634" t="s">
        <v>677</v>
      </c>
      <c r="E1634" t="s">
        <v>1917</v>
      </c>
      <c r="F1634" t="s">
        <v>12329</v>
      </c>
      <c r="G1634" t="s">
        <v>33</v>
      </c>
      <c r="H1634" s="1">
        <v>45484</v>
      </c>
      <c r="I1634">
        <v>1000</v>
      </c>
      <c r="J1634" t="s">
        <v>12330</v>
      </c>
      <c r="K1634" t="s">
        <v>1821</v>
      </c>
      <c r="L1634" t="s">
        <v>12331</v>
      </c>
      <c r="M1634" t="s">
        <v>12332</v>
      </c>
      <c r="N1634" t="s">
        <v>57</v>
      </c>
      <c r="O1634">
        <v>20</v>
      </c>
      <c r="P1634" t="s">
        <v>40</v>
      </c>
      <c r="Q1634" t="s">
        <v>58</v>
      </c>
      <c r="R1634" t="s">
        <v>12333</v>
      </c>
      <c r="S1634" s="1">
        <v>45462</v>
      </c>
      <c r="T1634" t="s">
        <v>43</v>
      </c>
      <c r="U1634" t="s">
        <v>12334</v>
      </c>
      <c r="V1634" t="s">
        <v>12335</v>
      </c>
      <c r="W1634" t="s">
        <v>5259</v>
      </c>
      <c r="X1634">
        <v>1123</v>
      </c>
      <c r="Y1634">
        <v>2</v>
      </c>
      <c r="Z1634">
        <v>898.40000000000009</v>
      </c>
      <c r="AA1634" t="s">
        <v>12332</v>
      </c>
      <c r="AB1634" t="s">
        <v>12332</v>
      </c>
      <c r="AC1634">
        <v>10</v>
      </c>
      <c r="AE1634" t="s">
        <v>37</v>
      </c>
      <c r="AF1634" t="s">
        <v>37</v>
      </c>
      <c r="AG1634" t="s">
        <v>12332</v>
      </c>
    </row>
    <row r="1635" spans="1:33" x14ac:dyDescent="0.3">
      <c r="A1635" t="s">
        <v>181</v>
      </c>
      <c r="B1635" t="s">
        <v>357</v>
      </c>
      <c r="C1635" t="s">
        <v>49</v>
      </c>
      <c r="D1635" t="s">
        <v>370</v>
      </c>
      <c r="E1635" t="s">
        <v>531</v>
      </c>
      <c r="F1635" t="s">
        <v>12336</v>
      </c>
      <c r="G1635" t="s">
        <v>33</v>
      </c>
      <c r="H1635" s="1">
        <v>44890</v>
      </c>
      <c r="I1635">
        <v>1200</v>
      </c>
      <c r="J1635" t="s">
        <v>12337</v>
      </c>
      <c r="K1635" t="s">
        <v>384</v>
      </c>
      <c r="L1635" t="s">
        <v>12338</v>
      </c>
      <c r="M1635" t="s">
        <v>12339</v>
      </c>
      <c r="N1635" t="s">
        <v>116</v>
      </c>
      <c r="O1635">
        <v>17</v>
      </c>
      <c r="P1635" t="s">
        <v>73</v>
      </c>
      <c r="Q1635" t="s">
        <v>58</v>
      </c>
      <c r="R1635" t="s">
        <v>12340</v>
      </c>
      <c r="S1635" s="1">
        <v>45537</v>
      </c>
      <c r="T1635" t="s">
        <v>214</v>
      </c>
      <c r="U1635" t="s">
        <v>12341</v>
      </c>
      <c r="V1635" t="s">
        <v>12342</v>
      </c>
      <c r="W1635" t="s">
        <v>6382</v>
      </c>
      <c r="X1635">
        <v>2549</v>
      </c>
      <c r="Y1635">
        <v>6</v>
      </c>
      <c r="Z1635">
        <v>6117.6</v>
      </c>
      <c r="AA1635" t="s">
        <v>12339</v>
      </c>
      <c r="AB1635" t="s">
        <v>12339</v>
      </c>
      <c r="AC1635">
        <v>10</v>
      </c>
      <c r="AE1635" t="s">
        <v>37</v>
      </c>
      <c r="AF1635" t="s">
        <v>37</v>
      </c>
      <c r="AG1635" t="s">
        <v>12339</v>
      </c>
    </row>
    <row r="1636" spans="1:33" x14ac:dyDescent="0.3">
      <c r="A1636" t="s">
        <v>181</v>
      </c>
      <c r="B1636" t="s">
        <v>1023</v>
      </c>
      <c r="C1636" t="s">
        <v>49</v>
      </c>
      <c r="D1636" t="s">
        <v>219</v>
      </c>
      <c r="E1636" t="s">
        <v>2849</v>
      </c>
      <c r="F1636" t="s">
        <v>12343</v>
      </c>
      <c r="G1636" t="s">
        <v>96</v>
      </c>
      <c r="H1636" s="1">
        <v>44171</v>
      </c>
      <c r="I1636">
        <v>1400</v>
      </c>
      <c r="J1636" t="s">
        <v>12344</v>
      </c>
      <c r="K1636" t="s">
        <v>222</v>
      </c>
      <c r="L1636" t="s">
        <v>12345</v>
      </c>
      <c r="M1636" t="s">
        <v>12346</v>
      </c>
      <c r="N1636" t="s">
        <v>39</v>
      </c>
      <c r="O1636">
        <v>17</v>
      </c>
      <c r="P1636" t="s">
        <v>40</v>
      </c>
      <c r="Q1636" t="s">
        <v>58</v>
      </c>
      <c r="R1636" t="s">
        <v>12347</v>
      </c>
      <c r="S1636" s="1">
        <v>45318</v>
      </c>
      <c r="T1636" t="s">
        <v>141</v>
      </c>
      <c r="U1636" t="s">
        <v>12348</v>
      </c>
      <c r="V1636" t="s">
        <v>12349</v>
      </c>
      <c r="W1636" t="s">
        <v>12350</v>
      </c>
      <c r="X1636">
        <v>2971</v>
      </c>
      <c r="Y1636">
        <v>5</v>
      </c>
      <c r="Z1636">
        <v>5942</v>
      </c>
      <c r="AA1636" t="s">
        <v>12346</v>
      </c>
      <c r="AB1636" t="s">
        <v>12346</v>
      </c>
      <c r="AC1636">
        <v>10</v>
      </c>
      <c r="AE1636" t="s">
        <v>37</v>
      </c>
      <c r="AF1636" t="s">
        <v>37</v>
      </c>
      <c r="AG1636" t="s">
        <v>12346</v>
      </c>
    </row>
    <row r="1637" spans="1:33" x14ac:dyDescent="0.3">
      <c r="A1637" t="s">
        <v>121</v>
      </c>
      <c r="B1637" t="s">
        <v>240</v>
      </c>
      <c r="C1637" t="s">
        <v>49</v>
      </c>
      <c r="D1637" t="s">
        <v>219</v>
      </c>
      <c r="E1637" t="s">
        <v>1877</v>
      </c>
      <c r="F1637" t="s">
        <v>12351</v>
      </c>
      <c r="G1637" t="s">
        <v>96</v>
      </c>
      <c r="H1637" s="1">
        <v>44937</v>
      </c>
      <c r="I1637">
        <v>800</v>
      </c>
      <c r="J1637" t="s">
        <v>12352</v>
      </c>
      <c r="K1637" t="s">
        <v>150</v>
      </c>
      <c r="L1637" t="s">
        <v>12353</v>
      </c>
      <c r="M1637" t="s">
        <v>12354</v>
      </c>
      <c r="N1637" t="s">
        <v>39</v>
      </c>
      <c r="O1637">
        <v>13</v>
      </c>
      <c r="P1637" t="s">
        <v>73</v>
      </c>
      <c r="Q1637" t="s">
        <v>74</v>
      </c>
      <c r="R1637" t="s">
        <v>12355</v>
      </c>
      <c r="S1637" s="1">
        <v>45626</v>
      </c>
      <c r="T1637" t="s">
        <v>165</v>
      </c>
      <c r="U1637" t="s">
        <v>12356</v>
      </c>
      <c r="V1637" t="s">
        <v>12357</v>
      </c>
      <c r="W1637" t="s">
        <v>9414</v>
      </c>
      <c r="X1637">
        <v>2915</v>
      </c>
      <c r="Y1637">
        <v>5</v>
      </c>
      <c r="Z1637">
        <v>5830</v>
      </c>
      <c r="AA1637" t="s">
        <v>12354</v>
      </c>
      <c r="AB1637" t="s">
        <v>12354</v>
      </c>
      <c r="AC1637">
        <v>10</v>
      </c>
      <c r="AE1637" t="s">
        <v>37</v>
      </c>
      <c r="AF1637" t="s">
        <v>37</v>
      </c>
      <c r="AG1637" t="s">
        <v>12354</v>
      </c>
    </row>
    <row r="1638" spans="1:33" x14ac:dyDescent="0.3">
      <c r="A1638" t="s">
        <v>107</v>
      </c>
      <c r="B1638" t="s">
        <v>813</v>
      </c>
      <c r="C1638" t="s">
        <v>80</v>
      </c>
      <c r="D1638" t="s">
        <v>677</v>
      </c>
      <c r="E1638" t="s">
        <v>1177</v>
      </c>
      <c r="F1638" t="s">
        <v>12358</v>
      </c>
      <c r="G1638" t="s">
        <v>33</v>
      </c>
      <c r="H1638" s="1">
        <v>44811</v>
      </c>
      <c r="I1638">
        <v>1100</v>
      </c>
      <c r="J1638" t="s">
        <v>12359</v>
      </c>
      <c r="K1638" t="s">
        <v>599</v>
      </c>
      <c r="L1638" t="s">
        <v>12360</v>
      </c>
      <c r="M1638" t="s">
        <v>12361</v>
      </c>
      <c r="N1638" t="s">
        <v>57</v>
      </c>
      <c r="O1638">
        <v>13</v>
      </c>
      <c r="P1638" t="s">
        <v>40</v>
      </c>
      <c r="Q1638" t="s">
        <v>58</v>
      </c>
      <c r="R1638" t="s">
        <v>12362</v>
      </c>
      <c r="S1638" s="1">
        <v>45382</v>
      </c>
      <c r="T1638" t="s">
        <v>258</v>
      </c>
      <c r="U1638" t="s">
        <v>12363</v>
      </c>
      <c r="V1638" t="s">
        <v>12364</v>
      </c>
      <c r="W1638" t="s">
        <v>9102</v>
      </c>
      <c r="X1638">
        <v>2329</v>
      </c>
      <c r="Y1638">
        <v>3</v>
      </c>
      <c r="Z1638">
        <v>2794.8</v>
      </c>
      <c r="AA1638" t="s">
        <v>12361</v>
      </c>
      <c r="AB1638" t="s">
        <v>12361</v>
      </c>
      <c r="AC1638">
        <v>10</v>
      </c>
      <c r="AE1638" t="s">
        <v>37</v>
      </c>
      <c r="AF1638" t="s">
        <v>37</v>
      </c>
      <c r="AG1638" t="s">
        <v>12361</v>
      </c>
    </row>
    <row r="1639" spans="1:33" x14ac:dyDescent="0.3">
      <c r="A1639" t="s">
        <v>336</v>
      </c>
      <c r="B1639" t="s">
        <v>920</v>
      </c>
      <c r="C1639" t="s">
        <v>80</v>
      </c>
      <c r="D1639" t="s">
        <v>370</v>
      </c>
      <c r="E1639" t="s">
        <v>894</v>
      </c>
      <c r="F1639" t="s">
        <v>12365</v>
      </c>
      <c r="G1639" t="s">
        <v>33</v>
      </c>
      <c r="H1639" s="1">
        <v>44790</v>
      </c>
      <c r="I1639">
        <v>1200</v>
      </c>
      <c r="J1639" t="s">
        <v>11435</v>
      </c>
      <c r="K1639" t="s">
        <v>1686</v>
      </c>
      <c r="L1639" t="s">
        <v>12366</v>
      </c>
      <c r="M1639" t="s">
        <v>12367</v>
      </c>
      <c r="N1639" t="s">
        <v>57</v>
      </c>
      <c r="O1639">
        <v>15</v>
      </c>
      <c r="P1639" t="s">
        <v>40</v>
      </c>
      <c r="Q1639" t="s">
        <v>58</v>
      </c>
      <c r="R1639" t="s">
        <v>12368</v>
      </c>
      <c r="S1639" s="1">
        <v>45536</v>
      </c>
      <c r="T1639" t="s">
        <v>214</v>
      </c>
      <c r="U1639" t="s">
        <v>12369</v>
      </c>
      <c r="V1639" t="s">
        <v>12370</v>
      </c>
      <c r="W1639" t="s">
        <v>9752</v>
      </c>
      <c r="X1639">
        <v>977</v>
      </c>
      <c r="Y1639">
        <v>3</v>
      </c>
      <c r="Z1639">
        <v>1172.4000000000001</v>
      </c>
      <c r="AA1639" t="s">
        <v>12367</v>
      </c>
      <c r="AB1639" t="s">
        <v>12367</v>
      </c>
      <c r="AC1639">
        <v>10</v>
      </c>
      <c r="AE1639" t="s">
        <v>37</v>
      </c>
      <c r="AF1639" t="s">
        <v>37</v>
      </c>
      <c r="AG1639" t="s">
        <v>12367</v>
      </c>
    </row>
    <row r="1640" spans="1:33" x14ac:dyDescent="0.3">
      <c r="A1640" t="s">
        <v>121</v>
      </c>
      <c r="B1640" t="s">
        <v>411</v>
      </c>
      <c r="C1640" t="s">
        <v>80</v>
      </c>
      <c r="D1640" t="s">
        <v>50</v>
      </c>
      <c r="E1640" t="s">
        <v>358</v>
      </c>
      <c r="F1640" t="s">
        <v>12371</v>
      </c>
      <c r="G1640" t="s">
        <v>33</v>
      </c>
      <c r="H1640" s="1">
        <v>45392</v>
      </c>
      <c r="I1640">
        <v>800</v>
      </c>
      <c r="J1640" t="s">
        <v>12372</v>
      </c>
      <c r="K1640" t="s">
        <v>254</v>
      </c>
      <c r="L1640" t="s">
        <v>12373</v>
      </c>
      <c r="M1640" t="s">
        <v>12374</v>
      </c>
      <c r="N1640" t="s">
        <v>57</v>
      </c>
      <c r="O1640">
        <v>4</v>
      </c>
      <c r="P1640" t="s">
        <v>40</v>
      </c>
      <c r="Q1640" t="s">
        <v>74</v>
      </c>
      <c r="R1640" t="s">
        <v>12375</v>
      </c>
      <c r="S1640" s="1">
        <v>45424</v>
      </c>
      <c r="T1640" t="s">
        <v>129</v>
      </c>
      <c r="U1640" t="s">
        <v>12376</v>
      </c>
      <c r="V1640" t="s">
        <v>12377</v>
      </c>
      <c r="W1640" t="s">
        <v>1340</v>
      </c>
      <c r="X1640">
        <v>609</v>
      </c>
      <c r="Y1640">
        <v>5</v>
      </c>
      <c r="Z1640">
        <v>1218</v>
      </c>
      <c r="AA1640" t="s">
        <v>12374</v>
      </c>
      <c r="AB1640" t="s">
        <v>12374</v>
      </c>
      <c r="AC1640">
        <v>10</v>
      </c>
      <c r="AD1640" t="s">
        <v>87</v>
      </c>
      <c r="AF1640" t="s">
        <v>87</v>
      </c>
      <c r="AG1640" t="s">
        <v>12374</v>
      </c>
    </row>
    <row r="1641" spans="1:33" x14ac:dyDescent="0.3">
      <c r="A1641" t="s">
        <v>107</v>
      </c>
      <c r="B1641" t="s">
        <v>946</v>
      </c>
      <c r="C1641" t="s">
        <v>49</v>
      </c>
      <c r="D1641" t="s">
        <v>241</v>
      </c>
      <c r="E1641" t="s">
        <v>947</v>
      </c>
      <c r="F1641" t="s">
        <v>12378</v>
      </c>
      <c r="G1641" t="s">
        <v>96</v>
      </c>
      <c r="H1641" s="1">
        <v>44294</v>
      </c>
      <c r="I1641">
        <v>800</v>
      </c>
      <c r="J1641" t="s">
        <v>12379</v>
      </c>
      <c r="K1641" t="s">
        <v>297</v>
      </c>
      <c r="L1641" t="s">
        <v>12380</v>
      </c>
      <c r="M1641" t="s">
        <v>12381</v>
      </c>
      <c r="N1641" t="s">
        <v>39</v>
      </c>
      <c r="O1641">
        <v>8</v>
      </c>
      <c r="P1641" t="s">
        <v>73</v>
      </c>
      <c r="Q1641" t="s">
        <v>74</v>
      </c>
      <c r="R1641" t="s">
        <v>12382</v>
      </c>
      <c r="S1641" s="1">
        <v>45620</v>
      </c>
      <c r="T1641" t="s">
        <v>165</v>
      </c>
      <c r="U1641" t="s">
        <v>12383</v>
      </c>
      <c r="V1641" t="s">
        <v>12384</v>
      </c>
      <c r="W1641" t="s">
        <v>4579</v>
      </c>
      <c r="X1641">
        <v>1006</v>
      </c>
      <c r="Y1641">
        <v>6</v>
      </c>
      <c r="Z1641">
        <v>2414.4</v>
      </c>
      <c r="AA1641" t="s">
        <v>12381</v>
      </c>
      <c r="AB1641" t="s">
        <v>12381</v>
      </c>
      <c r="AC1641">
        <v>10</v>
      </c>
      <c r="AD1641" t="s">
        <v>87</v>
      </c>
      <c r="AF1641" t="s">
        <v>87</v>
      </c>
      <c r="AG1641" t="s">
        <v>12381</v>
      </c>
    </row>
    <row r="1642" spans="1:33" x14ac:dyDescent="0.3">
      <c r="A1642" t="s">
        <v>93</v>
      </c>
      <c r="B1642" t="s">
        <v>1118</v>
      </c>
      <c r="C1642" t="s">
        <v>49</v>
      </c>
      <c r="D1642" t="s">
        <v>109</v>
      </c>
      <c r="E1642" t="s">
        <v>421</v>
      </c>
      <c r="F1642" t="s">
        <v>12385</v>
      </c>
      <c r="G1642" t="s">
        <v>96</v>
      </c>
      <c r="H1642" s="1">
        <v>44451</v>
      </c>
      <c r="I1642">
        <v>1400</v>
      </c>
      <c r="J1642" t="s">
        <v>12386</v>
      </c>
      <c r="K1642" t="s">
        <v>599</v>
      </c>
      <c r="L1642" t="s">
        <v>12387</v>
      </c>
      <c r="M1642" t="s">
        <v>12388</v>
      </c>
      <c r="N1642" t="s">
        <v>72</v>
      </c>
      <c r="O1642">
        <v>5</v>
      </c>
      <c r="P1642" t="s">
        <v>73</v>
      </c>
      <c r="Q1642" t="s">
        <v>58</v>
      </c>
      <c r="R1642" t="s">
        <v>12389</v>
      </c>
      <c r="S1642" s="1">
        <v>45509</v>
      </c>
      <c r="T1642" t="s">
        <v>201</v>
      </c>
      <c r="U1642" t="s">
        <v>12390</v>
      </c>
      <c r="V1642" t="s">
        <v>12391</v>
      </c>
      <c r="W1642" t="s">
        <v>1508</v>
      </c>
      <c r="X1642">
        <v>745</v>
      </c>
      <c r="Y1642">
        <v>1</v>
      </c>
      <c r="Z1642">
        <v>298</v>
      </c>
      <c r="AA1642" t="s">
        <v>12388</v>
      </c>
      <c r="AB1642" t="s">
        <v>12388</v>
      </c>
      <c r="AC1642">
        <v>10</v>
      </c>
      <c r="AD1642" t="s">
        <v>87</v>
      </c>
      <c r="AF1642" t="s">
        <v>87</v>
      </c>
      <c r="AG1642" t="s">
        <v>12388</v>
      </c>
    </row>
    <row r="1643" spans="1:33" x14ac:dyDescent="0.3">
      <c r="A1643" t="s">
        <v>27</v>
      </c>
      <c r="B1643" t="s">
        <v>108</v>
      </c>
      <c r="C1643" t="s">
        <v>49</v>
      </c>
      <c r="D1643" t="s">
        <v>241</v>
      </c>
      <c r="E1643" t="s">
        <v>3051</v>
      </c>
      <c r="F1643" t="s">
        <v>805</v>
      </c>
      <c r="G1643" t="s">
        <v>96</v>
      </c>
      <c r="H1643" s="1">
        <v>45395</v>
      </c>
      <c r="I1643">
        <v>1000</v>
      </c>
      <c r="J1643" t="s">
        <v>12392</v>
      </c>
      <c r="K1643" t="s">
        <v>1418</v>
      </c>
      <c r="L1643" t="s">
        <v>12393</v>
      </c>
      <c r="M1643" t="s">
        <v>12394</v>
      </c>
      <c r="N1643" t="s">
        <v>72</v>
      </c>
      <c r="O1643">
        <v>15</v>
      </c>
      <c r="P1643" t="s">
        <v>40</v>
      </c>
      <c r="Q1643" t="s">
        <v>101</v>
      </c>
      <c r="R1643" t="s">
        <v>12395</v>
      </c>
      <c r="S1643" s="1">
        <v>45321</v>
      </c>
      <c r="T1643" t="s">
        <v>141</v>
      </c>
      <c r="U1643" t="s">
        <v>12396</v>
      </c>
      <c r="V1643" t="s">
        <v>12397</v>
      </c>
      <c r="W1643" t="s">
        <v>1802</v>
      </c>
      <c r="X1643">
        <v>1686</v>
      </c>
      <c r="Y1643">
        <v>1</v>
      </c>
      <c r="Z1643">
        <v>674.40000000000009</v>
      </c>
      <c r="AA1643" t="s">
        <v>12394</v>
      </c>
      <c r="AB1643" t="s">
        <v>12394</v>
      </c>
      <c r="AC1643">
        <v>10</v>
      </c>
      <c r="AE1643" t="s">
        <v>37</v>
      </c>
      <c r="AF1643" t="s">
        <v>37</v>
      </c>
      <c r="AG1643" t="s">
        <v>12394</v>
      </c>
    </row>
    <row r="1644" spans="1:33" x14ac:dyDescent="0.3">
      <c r="A1644" t="s">
        <v>121</v>
      </c>
      <c r="B1644" t="s">
        <v>347</v>
      </c>
      <c r="C1644" t="s">
        <v>29</v>
      </c>
      <c r="D1644" t="s">
        <v>370</v>
      </c>
      <c r="E1644" t="s">
        <v>975</v>
      </c>
      <c r="F1644" t="s">
        <v>12398</v>
      </c>
      <c r="G1644" t="s">
        <v>96</v>
      </c>
      <c r="H1644" s="1">
        <v>43884</v>
      </c>
      <c r="I1644">
        <v>1400</v>
      </c>
      <c r="J1644" t="s">
        <v>12399</v>
      </c>
      <c r="K1644" t="s">
        <v>625</v>
      </c>
      <c r="L1644" t="s">
        <v>12400</v>
      </c>
      <c r="M1644" t="s">
        <v>12401</v>
      </c>
      <c r="N1644" t="s">
        <v>57</v>
      </c>
      <c r="O1644">
        <v>3</v>
      </c>
      <c r="P1644" t="s">
        <v>73</v>
      </c>
      <c r="Q1644" t="s">
        <v>58</v>
      </c>
      <c r="R1644" t="s">
        <v>12402</v>
      </c>
      <c r="S1644" s="1">
        <v>45396</v>
      </c>
      <c r="T1644" t="s">
        <v>60</v>
      </c>
      <c r="U1644" t="s">
        <v>12403</v>
      </c>
      <c r="V1644" t="s">
        <v>12404</v>
      </c>
      <c r="W1644" t="s">
        <v>4046</v>
      </c>
      <c r="X1644">
        <v>2615</v>
      </c>
      <c r="Y1644">
        <v>6</v>
      </c>
      <c r="Z1644">
        <v>6276</v>
      </c>
      <c r="AA1644" t="s">
        <v>12401</v>
      </c>
      <c r="AB1644" t="s">
        <v>12401</v>
      </c>
      <c r="AC1644">
        <v>10</v>
      </c>
      <c r="AE1644" t="s">
        <v>37</v>
      </c>
      <c r="AF1644" t="s">
        <v>37</v>
      </c>
      <c r="AG1644" t="s">
        <v>12401</v>
      </c>
    </row>
    <row r="1645" spans="1:33" x14ac:dyDescent="0.3">
      <c r="A1645" t="s">
        <v>47</v>
      </c>
      <c r="B1645" t="s">
        <v>64</v>
      </c>
      <c r="C1645" t="s">
        <v>49</v>
      </c>
      <c r="D1645" t="s">
        <v>241</v>
      </c>
      <c r="E1645" t="s">
        <v>641</v>
      </c>
      <c r="F1645" t="s">
        <v>12405</v>
      </c>
      <c r="G1645" t="s">
        <v>33</v>
      </c>
      <c r="H1645" s="1">
        <v>43971</v>
      </c>
      <c r="I1645">
        <v>1400</v>
      </c>
      <c r="J1645" t="s">
        <v>12406</v>
      </c>
      <c r="K1645" t="s">
        <v>2433</v>
      </c>
      <c r="L1645" t="s">
        <v>12407</v>
      </c>
      <c r="M1645" t="s">
        <v>12408</v>
      </c>
      <c r="N1645" t="s">
        <v>116</v>
      </c>
      <c r="O1645">
        <v>5</v>
      </c>
      <c r="P1645" t="s">
        <v>40</v>
      </c>
      <c r="Q1645" t="s">
        <v>58</v>
      </c>
      <c r="R1645" t="s">
        <v>12409</v>
      </c>
      <c r="S1645" s="1">
        <v>45437</v>
      </c>
      <c r="T1645" t="s">
        <v>129</v>
      </c>
      <c r="U1645" t="s">
        <v>12410</v>
      </c>
      <c r="V1645" t="s">
        <v>12411</v>
      </c>
      <c r="W1645" t="s">
        <v>2283</v>
      </c>
      <c r="X1645">
        <v>749</v>
      </c>
      <c r="Y1645">
        <v>8</v>
      </c>
      <c r="Z1645">
        <v>2396.8000000000002</v>
      </c>
      <c r="AA1645" t="s">
        <v>12408</v>
      </c>
      <c r="AB1645" t="s">
        <v>12408</v>
      </c>
      <c r="AC1645">
        <v>10</v>
      </c>
      <c r="AE1645" t="s">
        <v>37</v>
      </c>
      <c r="AF1645" t="s">
        <v>37</v>
      </c>
      <c r="AG1645" t="s">
        <v>12408</v>
      </c>
    </row>
    <row r="1646" spans="1:33" x14ac:dyDescent="0.3">
      <c r="A1646" t="s">
        <v>336</v>
      </c>
      <c r="B1646" t="s">
        <v>28</v>
      </c>
      <c r="C1646" t="s">
        <v>80</v>
      </c>
      <c r="D1646" t="s">
        <v>219</v>
      </c>
      <c r="E1646" t="s">
        <v>1014</v>
      </c>
      <c r="F1646" t="s">
        <v>12412</v>
      </c>
      <c r="G1646" t="s">
        <v>33</v>
      </c>
      <c r="H1646" s="1">
        <v>45403</v>
      </c>
      <c r="I1646">
        <v>1200</v>
      </c>
      <c r="J1646" t="s">
        <v>12413</v>
      </c>
      <c r="K1646" t="s">
        <v>625</v>
      </c>
      <c r="L1646" t="s">
        <v>12414</v>
      </c>
      <c r="M1646" t="s">
        <v>12415</v>
      </c>
      <c r="N1646" t="s">
        <v>72</v>
      </c>
      <c r="O1646">
        <v>5</v>
      </c>
      <c r="P1646" t="s">
        <v>40</v>
      </c>
      <c r="Q1646" t="s">
        <v>74</v>
      </c>
      <c r="R1646" t="s">
        <v>12416</v>
      </c>
      <c r="S1646" s="1">
        <v>45470</v>
      </c>
      <c r="T1646" t="s">
        <v>43</v>
      </c>
      <c r="U1646" t="s">
        <v>12417</v>
      </c>
      <c r="V1646" t="s">
        <v>12418</v>
      </c>
      <c r="W1646" t="s">
        <v>3394</v>
      </c>
      <c r="X1646">
        <v>2253</v>
      </c>
      <c r="Y1646">
        <v>7</v>
      </c>
      <c r="Z1646">
        <v>6308.4000000000015</v>
      </c>
      <c r="AA1646" t="s">
        <v>12415</v>
      </c>
      <c r="AB1646" t="s">
        <v>12415</v>
      </c>
      <c r="AC1646">
        <v>10</v>
      </c>
      <c r="AE1646" t="s">
        <v>37</v>
      </c>
      <c r="AF1646" t="s">
        <v>37</v>
      </c>
      <c r="AG1646" t="s">
        <v>12415</v>
      </c>
    </row>
    <row r="1647" spans="1:33" x14ac:dyDescent="0.3">
      <c r="A1647" t="s">
        <v>181</v>
      </c>
      <c r="B1647" t="s">
        <v>650</v>
      </c>
      <c r="C1647" t="s">
        <v>49</v>
      </c>
      <c r="D1647" t="s">
        <v>219</v>
      </c>
      <c r="E1647" t="s">
        <v>947</v>
      </c>
      <c r="F1647" t="s">
        <v>12419</v>
      </c>
      <c r="G1647" t="s">
        <v>96</v>
      </c>
      <c r="H1647" s="1">
        <v>44204</v>
      </c>
      <c r="I1647">
        <v>1400</v>
      </c>
      <c r="J1647" t="s">
        <v>12420</v>
      </c>
      <c r="K1647" t="s">
        <v>1796</v>
      </c>
      <c r="L1647" t="s">
        <v>12421</v>
      </c>
      <c r="M1647" t="s">
        <v>12422</v>
      </c>
      <c r="N1647" t="s">
        <v>72</v>
      </c>
      <c r="O1647">
        <v>17</v>
      </c>
      <c r="P1647" t="s">
        <v>73</v>
      </c>
      <c r="Q1647" t="s">
        <v>74</v>
      </c>
      <c r="R1647" t="s">
        <v>12423</v>
      </c>
      <c r="S1647" s="1">
        <v>45343</v>
      </c>
      <c r="T1647" t="s">
        <v>321</v>
      </c>
      <c r="U1647" t="s">
        <v>12424</v>
      </c>
      <c r="V1647" t="s">
        <v>12425</v>
      </c>
      <c r="W1647" t="s">
        <v>3826</v>
      </c>
      <c r="X1647">
        <v>1369</v>
      </c>
      <c r="Y1647">
        <v>8</v>
      </c>
      <c r="Z1647">
        <v>4380.8</v>
      </c>
      <c r="AA1647" t="s">
        <v>12422</v>
      </c>
      <c r="AB1647" t="s">
        <v>12422</v>
      </c>
      <c r="AC1647">
        <v>10</v>
      </c>
      <c r="AE1647" t="s">
        <v>37</v>
      </c>
      <c r="AF1647" t="s">
        <v>37</v>
      </c>
      <c r="AG1647" t="s">
        <v>12422</v>
      </c>
    </row>
    <row r="1648" spans="1:33" x14ac:dyDescent="0.3">
      <c r="A1648" t="s">
        <v>107</v>
      </c>
      <c r="B1648" t="s">
        <v>920</v>
      </c>
      <c r="C1648" t="s">
        <v>80</v>
      </c>
      <c r="D1648" t="s">
        <v>109</v>
      </c>
      <c r="E1648" t="s">
        <v>371</v>
      </c>
      <c r="F1648" t="s">
        <v>9776</v>
      </c>
      <c r="G1648" t="s">
        <v>96</v>
      </c>
      <c r="H1648" s="1">
        <v>45012</v>
      </c>
      <c r="I1648">
        <v>1000</v>
      </c>
      <c r="J1648" t="s">
        <v>12426</v>
      </c>
      <c r="K1648" t="s">
        <v>35</v>
      </c>
      <c r="L1648" t="s">
        <v>12427</v>
      </c>
      <c r="M1648" t="s">
        <v>12428</v>
      </c>
      <c r="N1648" t="s">
        <v>39</v>
      </c>
      <c r="O1648">
        <v>8</v>
      </c>
      <c r="P1648" t="s">
        <v>73</v>
      </c>
      <c r="Q1648" t="s">
        <v>101</v>
      </c>
      <c r="R1648" t="s">
        <v>12429</v>
      </c>
      <c r="S1648" s="1">
        <v>45621</v>
      </c>
      <c r="T1648" t="s">
        <v>165</v>
      </c>
      <c r="U1648" t="s">
        <v>12430</v>
      </c>
      <c r="V1648" t="s">
        <v>12431</v>
      </c>
      <c r="W1648" t="s">
        <v>3991</v>
      </c>
      <c r="X1648">
        <v>2041</v>
      </c>
      <c r="Y1648">
        <v>6</v>
      </c>
      <c r="Z1648">
        <v>4898.4000000000015</v>
      </c>
      <c r="AA1648" t="s">
        <v>12428</v>
      </c>
      <c r="AB1648" t="s">
        <v>12428</v>
      </c>
      <c r="AC1648">
        <v>10</v>
      </c>
      <c r="AE1648" t="s">
        <v>37</v>
      </c>
      <c r="AF1648" t="s">
        <v>37</v>
      </c>
      <c r="AG1648" t="s">
        <v>12428</v>
      </c>
    </row>
    <row r="1649" spans="1:33" x14ac:dyDescent="0.3">
      <c r="A1649" t="s">
        <v>133</v>
      </c>
      <c r="B1649" t="s">
        <v>784</v>
      </c>
      <c r="C1649" t="s">
        <v>80</v>
      </c>
      <c r="D1649" t="s">
        <v>206</v>
      </c>
      <c r="E1649" t="s">
        <v>1608</v>
      </c>
      <c r="F1649" t="s">
        <v>12432</v>
      </c>
      <c r="G1649" t="s">
        <v>33</v>
      </c>
      <c r="H1649" s="1">
        <v>45422</v>
      </c>
      <c r="I1649">
        <v>1300</v>
      </c>
      <c r="J1649" t="s">
        <v>12433</v>
      </c>
      <c r="K1649" t="s">
        <v>85</v>
      </c>
      <c r="L1649" t="s">
        <v>12434</v>
      </c>
      <c r="M1649" t="s">
        <v>12435</v>
      </c>
      <c r="N1649" t="s">
        <v>39</v>
      </c>
      <c r="O1649">
        <v>18</v>
      </c>
      <c r="P1649" t="s">
        <v>73</v>
      </c>
      <c r="Q1649" t="s">
        <v>41</v>
      </c>
      <c r="R1649" t="s">
        <v>12436</v>
      </c>
      <c r="S1649" s="1">
        <v>45523</v>
      </c>
      <c r="T1649" t="s">
        <v>201</v>
      </c>
      <c r="U1649" t="s">
        <v>12437</v>
      </c>
      <c r="V1649" t="s">
        <v>12438</v>
      </c>
      <c r="W1649" t="s">
        <v>3185</v>
      </c>
      <c r="X1649">
        <v>2934</v>
      </c>
      <c r="Y1649">
        <v>6</v>
      </c>
      <c r="Z1649">
        <v>7041.6</v>
      </c>
      <c r="AA1649" t="s">
        <v>12435</v>
      </c>
      <c r="AB1649" t="s">
        <v>12435</v>
      </c>
      <c r="AC1649">
        <v>10</v>
      </c>
      <c r="AD1649" t="s">
        <v>87</v>
      </c>
      <c r="AF1649" t="s">
        <v>87</v>
      </c>
      <c r="AG1649" t="s">
        <v>12435</v>
      </c>
    </row>
    <row r="1650" spans="1:33" x14ac:dyDescent="0.3">
      <c r="A1650" t="s">
        <v>121</v>
      </c>
      <c r="B1650" t="s">
        <v>145</v>
      </c>
      <c r="C1650" t="s">
        <v>80</v>
      </c>
      <c r="D1650" t="s">
        <v>241</v>
      </c>
      <c r="E1650" t="s">
        <v>2408</v>
      </c>
      <c r="F1650" t="s">
        <v>12439</v>
      </c>
      <c r="G1650" t="s">
        <v>96</v>
      </c>
      <c r="H1650" s="1">
        <v>44736</v>
      </c>
      <c r="I1650">
        <v>1100</v>
      </c>
      <c r="J1650" t="s">
        <v>12440</v>
      </c>
      <c r="K1650" t="s">
        <v>404</v>
      </c>
      <c r="L1650" t="s">
        <v>12441</v>
      </c>
      <c r="M1650" t="s">
        <v>12442</v>
      </c>
      <c r="N1650" t="s">
        <v>39</v>
      </c>
      <c r="O1650">
        <v>12</v>
      </c>
      <c r="P1650" t="s">
        <v>40</v>
      </c>
      <c r="Q1650" t="s">
        <v>74</v>
      </c>
      <c r="R1650" t="s">
        <v>12443</v>
      </c>
      <c r="S1650" s="1">
        <v>45481</v>
      </c>
      <c r="T1650" t="s">
        <v>103</v>
      </c>
      <c r="U1650" t="s">
        <v>12444</v>
      </c>
      <c r="V1650" t="s">
        <v>12445</v>
      </c>
      <c r="W1650" t="s">
        <v>12446</v>
      </c>
      <c r="X1650">
        <v>649</v>
      </c>
      <c r="Y1650">
        <v>6</v>
      </c>
      <c r="Z1650">
        <v>1557.6000000000001</v>
      </c>
      <c r="AA1650" t="s">
        <v>12442</v>
      </c>
      <c r="AB1650" t="s">
        <v>12442</v>
      </c>
      <c r="AC1650">
        <v>10</v>
      </c>
      <c r="AE1650" t="s">
        <v>37</v>
      </c>
      <c r="AF1650" t="s">
        <v>37</v>
      </c>
      <c r="AG1650" t="s">
        <v>12442</v>
      </c>
    </row>
    <row r="1651" spans="1:33" x14ac:dyDescent="0.3">
      <c r="A1651" t="s">
        <v>93</v>
      </c>
      <c r="B1651" t="s">
        <v>380</v>
      </c>
      <c r="C1651" t="s">
        <v>80</v>
      </c>
      <c r="D1651" t="s">
        <v>370</v>
      </c>
      <c r="E1651" t="s">
        <v>3309</v>
      </c>
      <c r="F1651" t="s">
        <v>12447</v>
      </c>
      <c r="G1651" t="s">
        <v>33</v>
      </c>
      <c r="H1651" s="1">
        <v>43931</v>
      </c>
      <c r="I1651">
        <v>950</v>
      </c>
      <c r="J1651" t="s">
        <v>12448</v>
      </c>
      <c r="K1651" t="s">
        <v>266</v>
      </c>
      <c r="L1651" t="s">
        <v>12449</v>
      </c>
      <c r="M1651" t="s">
        <v>12450</v>
      </c>
      <c r="N1651" t="s">
        <v>72</v>
      </c>
      <c r="O1651">
        <v>10</v>
      </c>
      <c r="P1651" t="s">
        <v>73</v>
      </c>
      <c r="Q1651" t="s">
        <v>41</v>
      </c>
      <c r="R1651" t="s">
        <v>12451</v>
      </c>
      <c r="S1651" s="1">
        <v>45474</v>
      </c>
      <c r="T1651" t="s">
        <v>103</v>
      </c>
      <c r="U1651" t="s">
        <v>12452</v>
      </c>
      <c r="V1651" t="s">
        <v>12453</v>
      </c>
      <c r="W1651" t="s">
        <v>5081</v>
      </c>
      <c r="X1651">
        <v>1465</v>
      </c>
      <c r="Y1651">
        <v>6</v>
      </c>
      <c r="Z1651">
        <v>3516</v>
      </c>
      <c r="AA1651" t="s">
        <v>12450</v>
      </c>
      <c r="AB1651" t="s">
        <v>12450</v>
      </c>
      <c r="AC1651">
        <v>10</v>
      </c>
      <c r="AE1651" t="s">
        <v>37</v>
      </c>
      <c r="AF1651" t="s">
        <v>37</v>
      </c>
      <c r="AG1651" t="s">
        <v>12450</v>
      </c>
    </row>
    <row r="1652" spans="1:33" x14ac:dyDescent="0.3">
      <c r="A1652" t="s">
        <v>107</v>
      </c>
      <c r="B1652" t="s">
        <v>1483</v>
      </c>
      <c r="C1652" t="s">
        <v>49</v>
      </c>
      <c r="D1652" t="s">
        <v>241</v>
      </c>
      <c r="E1652" t="s">
        <v>421</v>
      </c>
      <c r="F1652" t="s">
        <v>12454</v>
      </c>
      <c r="G1652" t="s">
        <v>33</v>
      </c>
      <c r="H1652" s="1">
        <v>43945</v>
      </c>
      <c r="I1652">
        <v>1300</v>
      </c>
      <c r="J1652" t="s">
        <v>12455</v>
      </c>
      <c r="K1652" t="s">
        <v>1821</v>
      </c>
      <c r="L1652" t="s">
        <v>12456</v>
      </c>
      <c r="M1652" t="s">
        <v>12457</v>
      </c>
      <c r="N1652" t="s">
        <v>57</v>
      </c>
      <c r="O1652">
        <v>15</v>
      </c>
      <c r="P1652" t="s">
        <v>73</v>
      </c>
      <c r="Q1652" t="s">
        <v>74</v>
      </c>
      <c r="R1652" t="s">
        <v>12458</v>
      </c>
      <c r="S1652" s="1">
        <v>45505</v>
      </c>
      <c r="T1652" t="s">
        <v>201</v>
      </c>
      <c r="U1652" t="s">
        <v>12459</v>
      </c>
      <c r="V1652" t="s">
        <v>12460</v>
      </c>
      <c r="W1652" t="s">
        <v>802</v>
      </c>
      <c r="X1652">
        <v>1204</v>
      </c>
      <c r="Y1652">
        <v>4</v>
      </c>
      <c r="Z1652">
        <v>1926.4</v>
      </c>
      <c r="AA1652" t="s">
        <v>12457</v>
      </c>
      <c r="AB1652" t="s">
        <v>12457</v>
      </c>
      <c r="AC1652">
        <v>10</v>
      </c>
      <c r="AD1652" t="s">
        <v>87</v>
      </c>
      <c r="AF1652" t="s">
        <v>87</v>
      </c>
      <c r="AG1652" t="s">
        <v>12457</v>
      </c>
    </row>
    <row r="1653" spans="1:33" x14ac:dyDescent="0.3">
      <c r="A1653" t="s">
        <v>93</v>
      </c>
      <c r="B1653" t="s">
        <v>450</v>
      </c>
      <c r="C1653" t="s">
        <v>49</v>
      </c>
      <c r="D1653" t="s">
        <v>30</v>
      </c>
      <c r="E1653" t="s">
        <v>1534</v>
      </c>
      <c r="F1653" t="s">
        <v>12461</v>
      </c>
      <c r="G1653" t="s">
        <v>96</v>
      </c>
      <c r="H1653" s="1">
        <v>44023</v>
      </c>
      <c r="I1653">
        <v>1000</v>
      </c>
      <c r="J1653" t="s">
        <v>12462</v>
      </c>
      <c r="K1653" t="s">
        <v>1511</v>
      </c>
      <c r="L1653" t="s">
        <v>12463</v>
      </c>
      <c r="M1653" t="s">
        <v>12464</v>
      </c>
      <c r="N1653" t="s">
        <v>116</v>
      </c>
      <c r="O1653">
        <v>20</v>
      </c>
      <c r="P1653" t="s">
        <v>73</v>
      </c>
      <c r="Q1653" t="s">
        <v>58</v>
      </c>
      <c r="R1653" t="s">
        <v>12465</v>
      </c>
      <c r="S1653" s="1">
        <v>45540</v>
      </c>
      <c r="T1653" t="s">
        <v>214</v>
      </c>
      <c r="U1653" t="s">
        <v>12466</v>
      </c>
      <c r="V1653" t="s">
        <v>12467</v>
      </c>
      <c r="W1653" t="s">
        <v>4275</v>
      </c>
      <c r="X1653">
        <v>1874</v>
      </c>
      <c r="Y1653">
        <v>2</v>
      </c>
      <c r="Z1653">
        <v>1499.2</v>
      </c>
      <c r="AA1653" t="s">
        <v>12464</v>
      </c>
      <c r="AB1653" t="s">
        <v>12464</v>
      </c>
      <c r="AC1653">
        <v>10</v>
      </c>
      <c r="AD1653" t="s">
        <v>87</v>
      </c>
      <c r="AF1653" t="s">
        <v>87</v>
      </c>
      <c r="AG1653" t="s">
        <v>12464</v>
      </c>
    </row>
    <row r="1654" spans="1:33" x14ac:dyDescent="0.3">
      <c r="A1654" t="s">
        <v>107</v>
      </c>
      <c r="B1654" t="s">
        <v>558</v>
      </c>
      <c r="C1654" t="s">
        <v>49</v>
      </c>
      <c r="D1654" t="s">
        <v>219</v>
      </c>
      <c r="E1654" t="s">
        <v>1049</v>
      </c>
      <c r="F1654" t="s">
        <v>12468</v>
      </c>
      <c r="G1654" t="s">
        <v>96</v>
      </c>
      <c r="H1654" s="1">
        <v>44726</v>
      </c>
      <c r="I1654">
        <v>1400</v>
      </c>
      <c r="J1654" t="s">
        <v>12469</v>
      </c>
      <c r="K1654" t="s">
        <v>454</v>
      </c>
      <c r="L1654" t="s">
        <v>12470</v>
      </c>
      <c r="M1654" t="s">
        <v>12471</v>
      </c>
      <c r="N1654" t="s">
        <v>57</v>
      </c>
      <c r="O1654">
        <v>7</v>
      </c>
      <c r="P1654" t="s">
        <v>40</v>
      </c>
      <c r="Q1654" t="s">
        <v>101</v>
      </c>
      <c r="R1654" t="s">
        <v>12472</v>
      </c>
      <c r="S1654" s="1">
        <v>45311</v>
      </c>
      <c r="T1654" t="s">
        <v>141</v>
      </c>
      <c r="U1654" t="s">
        <v>12473</v>
      </c>
      <c r="V1654" t="s">
        <v>12474</v>
      </c>
      <c r="W1654" t="s">
        <v>379</v>
      </c>
      <c r="X1654">
        <v>1677</v>
      </c>
      <c r="Y1654">
        <v>1</v>
      </c>
      <c r="Z1654">
        <v>670.80000000000007</v>
      </c>
      <c r="AA1654" t="s">
        <v>12471</v>
      </c>
      <c r="AB1654" t="s">
        <v>12471</v>
      </c>
      <c r="AC1654">
        <v>10</v>
      </c>
      <c r="AE1654" t="s">
        <v>37</v>
      </c>
      <c r="AF1654" t="s">
        <v>37</v>
      </c>
      <c r="AG1654" t="s">
        <v>12471</v>
      </c>
    </row>
    <row r="1655" spans="1:33" x14ac:dyDescent="0.3">
      <c r="A1655" t="s">
        <v>93</v>
      </c>
      <c r="B1655" t="s">
        <v>946</v>
      </c>
      <c r="C1655" t="s">
        <v>29</v>
      </c>
      <c r="D1655" t="s">
        <v>370</v>
      </c>
      <c r="E1655" t="s">
        <v>1005</v>
      </c>
      <c r="F1655" t="s">
        <v>12475</v>
      </c>
      <c r="G1655" t="s">
        <v>96</v>
      </c>
      <c r="H1655" s="1">
        <v>45607</v>
      </c>
      <c r="I1655">
        <v>1400</v>
      </c>
      <c r="J1655" t="s">
        <v>2441</v>
      </c>
      <c r="K1655" t="s">
        <v>1862</v>
      </c>
      <c r="L1655" t="s">
        <v>12476</v>
      </c>
      <c r="M1655" t="s">
        <v>12477</v>
      </c>
      <c r="N1655" t="s">
        <v>39</v>
      </c>
      <c r="O1655">
        <v>18</v>
      </c>
      <c r="P1655" t="s">
        <v>40</v>
      </c>
      <c r="Q1655" t="s">
        <v>74</v>
      </c>
      <c r="R1655" t="s">
        <v>12478</v>
      </c>
      <c r="S1655" s="1">
        <v>45330</v>
      </c>
      <c r="T1655" t="s">
        <v>321</v>
      </c>
      <c r="U1655" t="s">
        <v>12479</v>
      </c>
      <c r="V1655" t="s">
        <v>12480</v>
      </c>
      <c r="W1655" t="s">
        <v>3563</v>
      </c>
      <c r="X1655">
        <v>809</v>
      </c>
      <c r="Y1655">
        <v>5</v>
      </c>
      <c r="Z1655">
        <v>1618</v>
      </c>
      <c r="AA1655" t="s">
        <v>12477</v>
      </c>
      <c r="AB1655" t="s">
        <v>12477</v>
      </c>
      <c r="AC1655">
        <v>10</v>
      </c>
      <c r="AE1655" t="s">
        <v>37</v>
      </c>
      <c r="AF1655" t="s">
        <v>37</v>
      </c>
      <c r="AG1655" t="s">
        <v>12477</v>
      </c>
    </row>
    <row r="1656" spans="1:33" x14ac:dyDescent="0.3">
      <c r="A1656" t="s">
        <v>336</v>
      </c>
      <c r="B1656" t="s">
        <v>357</v>
      </c>
      <c r="C1656" t="s">
        <v>29</v>
      </c>
      <c r="D1656" t="s">
        <v>65</v>
      </c>
      <c r="E1656" t="s">
        <v>51</v>
      </c>
      <c r="F1656" t="s">
        <v>12481</v>
      </c>
      <c r="G1656" t="s">
        <v>33</v>
      </c>
      <c r="H1656" s="1">
        <v>44475</v>
      </c>
      <c r="I1656">
        <v>950</v>
      </c>
      <c r="J1656" t="s">
        <v>12482</v>
      </c>
      <c r="K1656" t="s">
        <v>329</v>
      </c>
      <c r="L1656" t="s">
        <v>12483</v>
      </c>
      <c r="M1656" t="s">
        <v>12484</v>
      </c>
      <c r="N1656" t="s">
        <v>39</v>
      </c>
      <c r="O1656">
        <v>12</v>
      </c>
      <c r="P1656" t="s">
        <v>40</v>
      </c>
      <c r="Q1656" t="s">
        <v>41</v>
      </c>
      <c r="R1656" t="s">
        <v>12485</v>
      </c>
      <c r="S1656" s="1">
        <v>45310</v>
      </c>
      <c r="T1656" t="s">
        <v>141</v>
      </c>
      <c r="U1656" t="s">
        <v>12486</v>
      </c>
      <c r="V1656" t="s">
        <v>12487</v>
      </c>
      <c r="W1656" t="s">
        <v>4683</v>
      </c>
      <c r="X1656">
        <v>773</v>
      </c>
      <c r="Y1656">
        <v>1</v>
      </c>
      <c r="Z1656">
        <v>309.20000000000005</v>
      </c>
      <c r="AA1656" t="s">
        <v>12484</v>
      </c>
      <c r="AB1656" t="s">
        <v>12484</v>
      </c>
      <c r="AC1656">
        <v>11</v>
      </c>
      <c r="AE1656" t="s">
        <v>37</v>
      </c>
      <c r="AF1656" t="s">
        <v>37</v>
      </c>
      <c r="AG1656" t="s">
        <v>12484</v>
      </c>
    </row>
    <row r="1657" spans="1:33" x14ac:dyDescent="0.3">
      <c r="A1657" t="s">
        <v>27</v>
      </c>
      <c r="B1657" t="s">
        <v>784</v>
      </c>
      <c r="C1657" t="s">
        <v>49</v>
      </c>
      <c r="D1657" t="s">
        <v>219</v>
      </c>
      <c r="E1657" t="s">
        <v>687</v>
      </c>
      <c r="F1657" t="s">
        <v>12488</v>
      </c>
      <c r="G1657" t="s">
        <v>33</v>
      </c>
      <c r="H1657" s="1">
        <v>44387</v>
      </c>
      <c r="I1657">
        <v>800</v>
      </c>
      <c r="J1657" t="s">
        <v>12489</v>
      </c>
      <c r="K1657" t="s">
        <v>69</v>
      </c>
      <c r="L1657" t="s">
        <v>12490</v>
      </c>
      <c r="M1657" t="s">
        <v>12491</v>
      </c>
      <c r="N1657" t="s">
        <v>116</v>
      </c>
      <c r="O1657">
        <v>16</v>
      </c>
      <c r="P1657" t="s">
        <v>73</v>
      </c>
      <c r="Q1657" t="s">
        <v>41</v>
      </c>
      <c r="R1657" t="s">
        <v>12492</v>
      </c>
      <c r="S1657" s="1">
        <v>45602</v>
      </c>
      <c r="T1657" t="s">
        <v>165</v>
      </c>
      <c r="U1657" t="s">
        <v>12493</v>
      </c>
      <c r="V1657" t="s">
        <v>12494</v>
      </c>
      <c r="W1657" t="s">
        <v>12495</v>
      </c>
      <c r="X1657">
        <v>1339</v>
      </c>
      <c r="Y1657">
        <v>1</v>
      </c>
      <c r="Z1657">
        <v>535.6</v>
      </c>
      <c r="AA1657" t="s">
        <v>12491</v>
      </c>
      <c r="AB1657" t="s">
        <v>12491</v>
      </c>
      <c r="AC1657">
        <v>11</v>
      </c>
      <c r="AE1657" t="s">
        <v>37</v>
      </c>
      <c r="AF1657" t="s">
        <v>37</v>
      </c>
      <c r="AG1657" t="s">
        <v>12491</v>
      </c>
    </row>
    <row r="1658" spans="1:33" x14ac:dyDescent="0.3">
      <c r="A1658" t="s">
        <v>121</v>
      </c>
      <c r="B1658" t="s">
        <v>48</v>
      </c>
      <c r="C1658" t="s">
        <v>49</v>
      </c>
      <c r="D1658" t="s">
        <v>65</v>
      </c>
      <c r="E1658" t="s">
        <v>549</v>
      </c>
      <c r="F1658" t="s">
        <v>12496</v>
      </c>
      <c r="G1658" t="s">
        <v>33</v>
      </c>
      <c r="H1658" s="1">
        <v>44538</v>
      </c>
      <c r="I1658">
        <v>1400</v>
      </c>
      <c r="J1658" t="s">
        <v>12497</v>
      </c>
      <c r="K1658" t="s">
        <v>1511</v>
      </c>
      <c r="L1658" t="s">
        <v>12498</v>
      </c>
      <c r="M1658" t="s">
        <v>12499</v>
      </c>
      <c r="N1658" t="s">
        <v>39</v>
      </c>
      <c r="O1658">
        <v>8</v>
      </c>
      <c r="P1658" t="s">
        <v>73</v>
      </c>
      <c r="Q1658" t="s">
        <v>101</v>
      </c>
      <c r="R1658" t="s">
        <v>12500</v>
      </c>
      <c r="S1658" s="1">
        <v>45580</v>
      </c>
      <c r="T1658" t="s">
        <v>177</v>
      </c>
      <c r="U1658" t="s">
        <v>12501</v>
      </c>
      <c r="V1658" t="s">
        <v>12502</v>
      </c>
      <c r="W1658" t="s">
        <v>12503</v>
      </c>
      <c r="X1658">
        <v>639</v>
      </c>
      <c r="Y1658">
        <v>1</v>
      </c>
      <c r="Z1658">
        <v>255.60000000000002</v>
      </c>
      <c r="AA1658" t="s">
        <v>12499</v>
      </c>
      <c r="AB1658" t="s">
        <v>12499</v>
      </c>
      <c r="AC1658">
        <v>10</v>
      </c>
      <c r="AE1658" t="s">
        <v>37</v>
      </c>
      <c r="AF1658" t="s">
        <v>37</v>
      </c>
      <c r="AG1658" t="s">
        <v>12499</v>
      </c>
    </row>
    <row r="1659" spans="1:33" x14ac:dyDescent="0.3">
      <c r="A1659" t="s">
        <v>121</v>
      </c>
      <c r="B1659" t="s">
        <v>510</v>
      </c>
      <c r="C1659" t="s">
        <v>49</v>
      </c>
      <c r="D1659" t="s">
        <v>677</v>
      </c>
      <c r="E1659" t="s">
        <v>850</v>
      </c>
      <c r="F1659" t="s">
        <v>12504</v>
      </c>
      <c r="G1659" t="s">
        <v>96</v>
      </c>
      <c r="H1659" s="1">
        <v>44885</v>
      </c>
      <c r="I1659">
        <v>1300</v>
      </c>
      <c r="J1659" t="s">
        <v>12505</v>
      </c>
      <c r="K1659" t="s">
        <v>2286</v>
      </c>
      <c r="L1659" t="s">
        <v>12506</v>
      </c>
      <c r="M1659" t="s">
        <v>12507</v>
      </c>
      <c r="N1659" t="s">
        <v>57</v>
      </c>
      <c r="O1659">
        <v>18</v>
      </c>
      <c r="P1659" t="s">
        <v>40</v>
      </c>
      <c r="Q1659" t="s">
        <v>41</v>
      </c>
      <c r="R1659" t="s">
        <v>12508</v>
      </c>
      <c r="S1659" s="1">
        <v>45361</v>
      </c>
      <c r="T1659" t="s">
        <v>258</v>
      </c>
      <c r="U1659" t="s">
        <v>12509</v>
      </c>
      <c r="V1659" t="s">
        <v>12510</v>
      </c>
      <c r="W1659" t="s">
        <v>7251</v>
      </c>
      <c r="X1659">
        <v>1375</v>
      </c>
      <c r="Y1659">
        <v>5</v>
      </c>
      <c r="Z1659">
        <v>2750</v>
      </c>
      <c r="AA1659" t="s">
        <v>12507</v>
      </c>
      <c r="AB1659" t="s">
        <v>12507</v>
      </c>
      <c r="AC1659">
        <v>10</v>
      </c>
      <c r="AE1659" t="s">
        <v>37</v>
      </c>
      <c r="AF1659" t="s">
        <v>37</v>
      </c>
      <c r="AG1659" t="s">
        <v>12507</v>
      </c>
    </row>
    <row r="1660" spans="1:33" x14ac:dyDescent="0.3">
      <c r="A1660" t="s">
        <v>121</v>
      </c>
      <c r="B1660" t="s">
        <v>1023</v>
      </c>
      <c r="C1660" t="s">
        <v>49</v>
      </c>
      <c r="D1660" t="s">
        <v>50</v>
      </c>
      <c r="E1660" t="s">
        <v>1683</v>
      </c>
      <c r="F1660" t="s">
        <v>12511</v>
      </c>
      <c r="G1660" t="s">
        <v>33</v>
      </c>
      <c r="H1660" s="1">
        <v>45583</v>
      </c>
      <c r="I1660">
        <v>1300</v>
      </c>
      <c r="J1660" t="s">
        <v>12512</v>
      </c>
      <c r="K1660" t="s">
        <v>514</v>
      </c>
      <c r="L1660" t="s">
        <v>12513</v>
      </c>
      <c r="M1660" t="s">
        <v>12514</v>
      </c>
      <c r="N1660" t="s">
        <v>39</v>
      </c>
      <c r="O1660">
        <v>20</v>
      </c>
      <c r="P1660" t="s">
        <v>40</v>
      </c>
      <c r="Q1660" t="s">
        <v>58</v>
      </c>
      <c r="R1660" t="s">
        <v>12515</v>
      </c>
      <c r="S1660" s="1">
        <v>45420</v>
      </c>
      <c r="T1660" t="s">
        <v>129</v>
      </c>
      <c r="U1660" t="s">
        <v>12516</v>
      </c>
      <c r="V1660" t="s">
        <v>12517</v>
      </c>
      <c r="W1660" t="s">
        <v>2702</v>
      </c>
      <c r="X1660">
        <v>2107</v>
      </c>
      <c r="Y1660">
        <v>7</v>
      </c>
      <c r="Z1660">
        <v>5899.6</v>
      </c>
      <c r="AA1660" t="s">
        <v>12514</v>
      </c>
      <c r="AB1660" t="s">
        <v>12514</v>
      </c>
      <c r="AC1660">
        <v>10</v>
      </c>
      <c r="AE1660" t="s">
        <v>37</v>
      </c>
      <c r="AF1660" t="s">
        <v>37</v>
      </c>
      <c r="AG1660" t="s">
        <v>12514</v>
      </c>
    </row>
    <row r="1661" spans="1:33" x14ac:dyDescent="0.3">
      <c r="A1661" t="s">
        <v>121</v>
      </c>
      <c r="B1661" t="s">
        <v>731</v>
      </c>
      <c r="C1661" t="s">
        <v>29</v>
      </c>
      <c r="D1661" t="s">
        <v>206</v>
      </c>
      <c r="E1661" t="s">
        <v>1674</v>
      </c>
      <c r="F1661" t="s">
        <v>12518</v>
      </c>
      <c r="G1661" t="s">
        <v>96</v>
      </c>
      <c r="H1661" s="1">
        <v>44553</v>
      </c>
      <c r="I1661">
        <v>1200</v>
      </c>
      <c r="J1661" t="s">
        <v>4993</v>
      </c>
      <c r="K1661" t="s">
        <v>69</v>
      </c>
      <c r="L1661" t="s">
        <v>12519</v>
      </c>
      <c r="M1661" t="s">
        <v>12520</v>
      </c>
      <c r="N1661" t="s">
        <v>116</v>
      </c>
      <c r="O1661">
        <v>17</v>
      </c>
      <c r="P1661" t="s">
        <v>73</v>
      </c>
      <c r="Q1661" t="s">
        <v>74</v>
      </c>
      <c r="R1661" t="s">
        <v>12521</v>
      </c>
      <c r="S1661" s="1">
        <v>45397</v>
      </c>
      <c r="T1661" t="s">
        <v>60</v>
      </c>
      <c r="U1661" t="s">
        <v>12522</v>
      </c>
      <c r="V1661" t="s">
        <v>12523</v>
      </c>
      <c r="W1661" t="s">
        <v>7602</v>
      </c>
      <c r="X1661">
        <v>2531</v>
      </c>
      <c r="Y1661">
        <v>4</v>
      </c>
      <c r="Z1661">
        <v>4049.6000000000004</v>
      </c>
      <c r="AA1661" t="s">
        <v>12520</v>
      </c>
      <c r="AB1661" t="s">
        <v>12520</v>
      </c>
      <c r="AC1661">
        <v>11</v>
      </c>
      <c r="AE1661" t="s">
        <v>37</v>
      </c>
      <c r="AF1661" t="s">
        <v>37</v>
      </c>
      <c r="AG1661" t="s">
        <v>12520</v>
      </c>
    </row>
    <row r="1662" spans="1:33" x14ac:dyDescent="0.3">
      <c r="A1662" t="s">
        <v>47</v>
      </c>
      <c r="B1662" t="s">
        <v>784</v>
      </c>
      <c r="C1662" t="s">
        <v>80</v>
      </c>
      <c r="D1662" t="s">
        <v>50</v>
      </c>
      <c r="E1662" t="s">
        <v>531</v>
      </c>
      <c r="F1662" t="s">
        <v>12524</v>
      </c>
      <c r="G1662" t="s">
        <v>96</v>
      </c>
      <c r="H1662" s="1">
        <v>45040</v>
      </c>
      <c r="I1662">
        <v>1400</v>
      </c>
      <c r="J1662" t="s">
        <v>12525</v>
      </c>
      <c r="K1662" t="s">
        <v>384</v>
      </c>
      <c r="L1662" t="s">
        <v>12526</v>
      </c>
      <c r="M1662" t="s">
        <v>12527</v>
      </c>
      <c r="N1662" t="s">
        <v>116</v>
      </c>
      <c r="O1662">
        <v>17</v>
      </c>
      <c r="P1662" t="s">
        <v>40</v>
      </c>
      <c r="Q1662" t="s">
        <v>74</v>
      </c>
      <c r="R1662" t="s">
        <v>12528</v>
      </c>
      <c r="S1662" s="1">
        <v>45372</v>
      </c>
      <c r="T1662" t="s">
        <v>258</v>
      </c>
      <c r="U1662" t="s">
        <v>12529</v>
      </c>
      <c r="V1662" t="s">
        <v>12530</v>
      </c>
      <c r="W1662" t="s">
        <v>168</v>
      </c>
      <c r="X1662">
        <v>2335</v>
      </c>
      <c r="Y1662">
        <v>4</v>
      </c>
      <c r="Z1662">
        <v>3736</v>
      </c>
      <c r="AA1662" t="s">
        <v>12527</v>
      </c>
      <c r="AB1662" t="s">
        <v>12527</v>
      </c>
      <c r="AC1662">
        <v>10</v>
      </c>
      <c r="AE1662" t="s">
        <v>37</v>
      </c>
      <c r="AF1662" t="s">
        <v>37</v>
      </c>
      <c r="AG1662" t="s">
        <v>12527</v>
      </c>
    </row>
    <row r="1663" spans="1:33" x14ac:dyDescent="0.3">
      <c r="A1663" t="s">
        <v>93</v>
      </c>
      <c r="B1663" t="s">
        <v>510</v>
      </c>
      <c r="C1663" t="s">
        <v>29</v>
      </c>
      <c r="D1663" t="s">
        <v>370</v>
      </c>
      <c r="E1663" t="s">
        <v>314</v>
      </c>
      <c r="F1663" t="s">
        <v>2416</v>
      </c>
      <c r="G1663" t="s">
        <v>33</v>
      </c>
      <c r="H1663" s="1">
        <v>44375</v>
      </c>
      <c r="I1663">
        <v>1100</v>
      </c>
      <c r="J1663" t="s">
        <v>12531</v>
      </c>
      <c r="K1663" t="s">
        <v>897</v>
      </c>
      <c r="L1663" t="s">
        <v>12532</v>
      </c>
      <c r="M1663" t="s">
        <v>12533</v>
      </c>
      <c r="N1663" t="s">
        <v>57</v>
      </c>
      <c r="O1663">
        <v>10</v>
      </c>
      <c r="P1663" t="s">
        <v>73</v>
      </c>
      <c r="Q1663" t="s">
        <v>41</v>
      </c>
      <c r="R1663" t="s">
        <v>12534</v>
      </c>
      <c r="S1663" s="1">
        <v>45345</v>
      </c>
      <c r="T1663" t="s">
        <v>321</v>
      </c>
      <c r="U1663" t="s">
        <v>12535</v>
      </c>
      <c r="V1663" t="s">
        <v>12536</v>
      </c>
      <c r="W1663" t="s">
        <v>2309</v>
      </c>
      <c r="X1663">
        <v>2815</v>
      </c>
      <c r="Y1663">
        <v>8</v>
      </c>
      <c r="Z1663">
        <v>9008</v>
      </c>
      <c r="AA1663" t="s">
        <v>12533</v>
      </c>
      <c r="AB1663" t="s">
        <v>12533</v>
      </c>
      <c r="AC1663">
        <v>10</v>
      </c>
      <c r="AD1663" t="s">
        <v>87</v>
      </c>
      <c r="AF1663" t="s">
        <v>87</v>
      </c>
      <c r="AG1663" t="s">
        <v>12533</v>
      </c>
    </row>
    <row r="1664" spans="1:33" x14ac:dyDescent="0.3">
      <c r="A1664" t="s">
        <v>181</v>
      </c>
      <c r="B1664" t="s">
        <v>470</v>
      </c>
      <c r="C1664" t="s">
        <v>29</v>
      </c>
      <c r="D1664" t="s">
        <v>109</v>
      </c>
      <c r="E1664" t="s">
        <v>304</v>
      </c>
      <c r="F1664" t="s">
        <v>12537</v>
      </c>
      <c r="G1664" t="s">
        <v>33</v>
      </c>
      <c r="H1664" s="1">
        <v>45061</v>
      </c>
      <c r="I1664">
        <v>1300</v>
      </c>
      <c r="J1664" t="s">
        <v>12538</v>
      </c>
      <c r="K1664" t="s">
        <v>653</v>
      </c>
      <c r="L1664" t="s">
        <v>12539</v>
      </c>
      <c r="M1664" t="s">
        <v>12540</v>
      </c>
      <c r="N1664" t="s">
        <v>57</v>
      </c>
      <c r="O1664">
        <v>10</v>
      </c>
      <c r="P1664" t="s">
        <v>73</v>
      </c>
      <c r="Q1664" t="s">
        <v>58</v>
      </c>
      <c r="R1664" t="s">
        <v>12541</v>
      </c>
      <c r="S1664" s="1">
        <v>45604</v>
      </c>
      <c r="T1664" t="s">
        <v>165</v>
      </c>
      <c r="U1664" t="s">
        <v>12542</v>
      </c>
      <c r="V1664" t="s">
        <v>12543</v>
      </c>
      <c r="W1664" t="s">
        <v>5789</v>
      </c>
      <c r="X1664">
        <v>2771</v>
      </c>
      <c r="Y1664">
        <v>8</v>
      </c>
      <c r="Z1664">
        <v>8867.2000000000007</v>
      </c>
      <c r="AA1664" t="s">
        <v>12540</v>
      </c>
      <c r="AB1664" t="s">
        <v>12540</v>
      </c>
      <c r="AC1664">
        <v>10</v>
      </c>
      <c r="AE1664" t="s">
        <v>37</v>
      </c>
      <c r="AF1664" t="s">
        <v>37</v>
      </c>
      <c r="AG1664" t="s">
        <v>12540</v>
      </c>
    </row>
    <row r="1665" spans="1:33" x14ac:dyDescent="0.3">
      <c r="A1665" t="s">
        <v>93</v>
      </c>
      <c r="B1665" t="s">
        <v>450</v>
      </c>
      <c r="C1665" t="s">
        <v>29</v>
      </c>
      <c r="D1665" t="s">
        <v>206</v>
      </c>
      <c r="E1665" t="s">
        <v>996</v>
      </c>
      <c r="F1665" t="s">
        <v>12544</v>
      </c>
      <c r="G1665" t="s">
        <v>96</v>
      </c>
      <c r="H1665" s="1">
        <v>43895</v>
      </c>
      <c r="I1665">
        <v>950</v>
      </c>
      <c r="J1665" t="s">
        <v>12545</v>
      </c>
      <c r="K1665" t="s">
        <v>1477</v>
      </c>
      <c r="L1665" t="s">
        <v>12546</v>
      </c>
      <c r="M1665" t="s">
        <v>12547</v>
      </c>
      <c r="N1665" t="s">
        <v>39</v>
      </c>
      <c r="O1665">
        <v>18</v>
      </c>
      <c r="P1665" t="s">
        <v>73</v>
      </c>
      <c r="Q1665" t="s">
        <v>74</v>
      </c>
      <c r="R1665" t="s">
        <v>12548</v>
      </c>
      <c r="S1665" s="1">
        <v>45346</v>
      </c>
      <c r="T1665" t="s">
        <v>321</v>
      </c>
      <c r="U1665" t="s">
        <v>12549</v>
      </c>
      <c r="V1665" t="s">
        <v>12550</v>
      </c>
      <c r="W1665" t="s">
        <v>1981</v>
      </c>
      <c r="X1665">
        <v>1051</v>
      </c>
      <c r="Y1665">
        <v>5</v>
      </c>
      <c r="Z1665">
        <v>2102</v>
      </c>
      <c r="AA1665" t="s">
        <v>12547</v>
      </c>
      <c r="AB1665" t="s">
        <v>12547</v>
      </c>
      <c r="AC1665">
        <v>10</v>
      </c>
      <c r="AD1665" t="s">
        <v>87</v>
      </c>
      <c r="AF1665" t="s">
        <v>87</v>
      </c>
      <c r="AG1665" t="s">
        <v>12547</v>
      </c>
    </row>
    <row r="1666" spans="1:33" x14ac:dyDescent="0.3">
      <c r="A1666" t="s">
        <v>181</v>
      </c>
      <c r="B1666" t="s">
        <v>48</v>
      </c>
      <c r="C1666" t="s">
        <v>80</v>
      </c>
      <c r="D1666" t="s">
        <v>370</v>
      </c>
      <c r="E1666" t="s">
        <v>326</v>
      </c>
      <c r="F1666" t="s">
        <v>12551</v>
      </c>
      <c r="G1666" t="s">
        <v>33</v>
      </c>
      <c r="H1666" s="1">
        <v>45530</v>
      </c>
      <c r="I1666">
        <v>1400</v>
      </c>
      <c r="J1666" t="s">
        <v>12552</v>
      </c>
      <c r="K1666" t="s">
        <v>35</v>
      </c>
      <c r="L1666" t="s">
        <v>12553</v>
      </c>
      <c r="M1666" t="s">
        <v>12554</v>
      </c>
      <c r="N1666" t="s">
        <v>57</v>
      </c>
      <c r="O1666">
        <v>17</v>
      </c>
      <c r="P1666" t="s">
        <v>40</v>
      </c>
      <c r="Q1666" t="s">
        <v>41</v>
      </c>
      <c r="R1666" t="s">
        <v>12555</v>
      </c>
      <c r="S1666" s="1">
        <v>45571</v>
      </c>
      <c r="T1666" t="s">
        <v>177</v>
      </c>
      <c r="U1666" t="s">
        <v>12556</v>
      </c>
      <c r="V1666" t="s">
        <v>12557</v>
      </c>
      <c r="W1666" t="s">
        <v>9826</v>
      </c>
      <c r="X1666">
        <v>2874</v>
      </c>
      <c r="Y1666">
        <v>7</v>
      </c>
      <c r="Z1666">
        <v>8047.2000000000007</v>
      </c>
      <c r="AA1666" t="s">
        <v>12554</v>
      </c>
      <c r="AB1666" t="s">
        <v>12554</v>
      </c>
      <c r="AC1666">
        <v>10</v>
      </c>
      <c r="AD1666" t="s">
        <v>87</v>
      </c>
      <c r="AF1666" t="s">
        <v>87</v>
      </c>
      <c r="AG1666" t="s">
        <v>12554</v>
      </c>
    </row>
    <row r="1667" spans="1:33" x14ac:dyDescent="0.3">
      <c r="A1667" t="s">
        <v>181</v>
      </c>
      <c r="B1667" t="s">
        <v>357</v>
      </c>
      <c r="C1667" t="s">
        <v>80</v>
      </c>
      <c r="D1667" t="s">
        <v>81</v>
      </c>
      <c r="E1667" t="s">
        <v>641</v>
      </c>
      <c r="F1667" t="s">
        <v>12558</v>
      </c>
      <c r="G1667" t="s">
        <v>96</v>
      </c>
      <c r="H1667" s="1">
        <v>45349</v>
      </c>
      <c r="I1667">
        <v>1100</v>
      </c>
      <c r="J1667" t="s">
        <v>12559</v>
      </c>
      <c r="K1667" t="s">
        <v>173</v>
      </c>
      <c r="L1667" t="s">
        <v>12560</v>
      </c>
      <c r="M1667" t="s">
        <v>12561</v>
      </c>
      <c r="N1667" t="s">
        <v>57</v>
      </c>
      <c r="O1667">
        <v>16</v>
      </c>
      <c r="P1667" t="s">
        <v>73</v>
      </c>
      <c r="Q1667" t="s">
        <v>41</v>
      </c>
      <c r="R1667" t="s">
        <v>12562</v>
      </c>
      <c r="S1667" s="1">
        <v>45410</v>
      </c>
      <c r="T1667" t="s">
        <v>60</v>
      </c>
      <c r="U1667" t="s">
        <v>12563</v>
      </c>
      <c r="V1667" t="s">
        <v>11874</v>
      </c>
      <c r="W1667" t="s">
        <v>10166</v>
      </c>
      <c r="X1667">
        <v>2949</v>
      </c>
      <c r="Y1667">
        <v>2</v>
      </c>
      <c r="Z1667">
        <v>2359.2000000000003</v>
      </c>
      <c r="AA1667" t="s">
        <v>12561</v>
      </c>
      <c r="AB1667" t="s">
        <v>12561</v>
      </c>
      <c r="AC1667">
        <v>10</v>
      </c>
      <c r="AE1667" t="s">
        <v>37</v>
      </c>
      <c r="AF1667" t="s">
        <v>37</v>
      </c>
      <c r="AG1667" t="s">
        <v>12561</v>
      </c>
    </row>
    <row r="1668" spans="1:33" x14ac:dyDescent="0.3">
      <c r="A1668" t="s">
        <v>107</v>
      </c>
      <c r="B1668" t="s">
        <v>169</v>
      </c>
      <c r="C1668" t="s">
        <v>80</v>
      </c>
      <c r="D1668" t="s">
        <v>206</v>
      </c>
      <c r="E1668" t="s">
        <v>1049</v>
      </c>
      <c r="F1668" t="s">
        <v>12564</v>
      </c>
      <c r="G1668" t="s">
        <v>33</v>
      </c>
      <c r="H1668" s="1">
        <v>45497</v>
      </c>
      <c r="I1668">
        <v>1100</v>
      </c>
      <c r="J1668" t="s">
        <v>12565</v>
      </c>
      <c r="K1668" t="s">
        <v>1260</v>
      </c>
      <c r="L1668" t="s">
        <v>12566</v>
      </c>
      <c r="M1668" t="s">
        <v>12567</v>
      </c>
      <c r="N1668" t="s">
        <v>116</v>
      </c>
      <c r="O1668">
        <v>5</v>
      </c>
      <c r="P1668" t="s">
        <v>73</v>
      </c>
      <c r="Q1668" t="s">
        <v>58</v>
      </c>
      <c r="R1668" t="s">
        <v>12568</v>
      </c>
      <c r="S1668" s="1">
        <v>45374</v>
      </c>
      <c r="T1668" t="s">
        <v>258</v>
      </c>
      <c r="U1668" t="s">
        <v>12569</v>
      </c>
      <c r="V1668" t="s">
        <v>12570</v>
      </c>
      <c r="W1668" t="s">
        <v>8396</v>
      </c>
      <c r="X1668">
        <v>2280</v>
      </c>
      <c r="Y1668">
        <v>6</v>
      </c>
      <c r="Z1668">
        <v>5472</v>
      </c>
      <c r="AA1668" t="s">
        <v>12567</v>
      </c>
      <c r="AB1668" t="s">
        <v>12567</v>
      </c>
      <c r="AC1668">
        <v>10</v>
      </c>
      <c r="AD1668" t="s">
        <v>87</v>
      </c>
      <c r="AF1668" t="s">
        <v>87</v>
      </c>
      <c r="AG1668" t="s">
        <v>12567</v>
      </c>
    </row>
    <row r="1669" spans="1:33" x14ac:dyDescent="0.3">
      <c r="A1669" t="s">
        <v>47</v>
      </c>
      <c r="B1669" t="s">
        <v>293</v>
      </c>
      <c r="C1669" t="s">
        <v>80</v>
      </c>
      <c r="D1669" t="s">
        <v>677</v>
      </c>
      <c r="E1669" t="s">
        <v>1474</v>
      </c>
      <c r="F1669" t="s">
        <v>12571</v>
      </c>
      <c r="G1669" t="s">
        <v>96</v>
      </c>
      <c r="H1669" s="1">
        <v>44242</v>
      </c>
      <c r="I1669">
        <v>800</v>
      </c>
      <c r="J1669" t="s">
        <v>12572</v>
      </c>
      <c r="K1669" t="s">
        <v>1103</v>
      </c>
      <c r="L1669" t="s">
        <v>12573</v>
      </c>
      <c r="M1669" t="s">
        <v>12574</v>
      </c>
      <c r="N1669" t="s">
        <v>39</v>
      </c>
      <c r="O1669">
        <v>18</v>
      </c>
      <c r="P1669" t="s">
        <v>73</v>
      </c>
      <c r="Q1669" t="s">
        <v>101</v>
      </c>
      <c r="R1669" t="s">
        <v>12575</v>
      </c>
      <c r="S1669" s="1">
        <v>45327</v>
      </c>
      <c r="T1669" t="s">
        <v>321</v>
      </c>
      <c r="U1669" t="s">
        <v>12576</v>
      </c>
      <c r="V1669" t="s">
        <v>12577</v>
      </c>
      <c r="W1669" t="s">
        <v>3409</v>
      </c>
      <c r="X1669">
        <v>675</v>
      </c>
      <c r="Y1669">
        <v>2</v>
      </c>
      <c r="Z1669">
        <v>540</v>
      </c>
      <c r="AA1669" t="s">
        <v>12574</v>
      </c>
      <c r="AB1669" t="s">
        <v>12574</v>
      </c>
      <c r="AC1669">
        <v>10</v>
      </c>
      <c r="AE1669" t="s">
        <v>37</v>
      </c>
      <c r="AF1669" t="s">
        <v>37</v>
      </c>
      <c r="AG1669" t="s">
        <v>12574</v>
      </c>
    </row>
    <row r="1670" spans="1:33" x14ac:dyDescent="0.3">
      <c r="A1670" t="s">
        <v>27</v>
      </c>
      <c r="B1670" t="s">
        <v>347</v>
      </c>
      <c r="C1670" t="s">
        <v>80</v>
      </c>
      <c r="D1670" t="s">
        <v>206</v>
      </c>
      <c r="E1670" t="s">
        <v>986</v>
      </c>
      <c r="F1670" t="s">
        <v>12578</v>
      </c>
      <c r="G1670" t="s">
        <v>33</v>
      </c>
      <c r="H1670" s="1">
        <v>44139</v>
      </c>
      <c r="I1670">
        <v>1000</v>
      </c>
      <c r="J1670" t="s">
        <v>12579</v>
      </c>
      <c r="K1670" t="s">
        <v>474</v>
      </c>
      <c r="L1670" t="s">
        <v>12580</v>
      </c>
      <c r="M1670" t="s">
        <v>12581</v>
      </c>
      <c r="N1670" t="s">
        <v>116</v>
      </c>
      <c r="O1670">
        <v>8</v>
      </c>
      <c r="P1670" t="s">
        <v>40</v>
      </c>
      <c r="Q1670" t="s">
        <v>41</v>
      </c>
      <c r="R1670" t="s">
        <v>12582</v>
      </c>
      <c r="S1670" s="1">
        <v>45527</v>
      </c>
      <c r="T1670" t="s">
        <v>201</v>
      </c>
      <c r="U1670" t="s">
        <v>12583</v>
      </c>
      <c r="V1670" t="s">
        <v>12584</v>
      </c>
      <c r="W1670" t="s">
        <v>9752</v>
      </c>
      <c r="X1670">
        <v>2819</v>
      </c>
      <c r="Y1670">
        <v>5</v>
      </c>
      <c r="Z1670">
        <v>5638</v>
      </c>
      <c r="AA1670" t="s">
        <v>12581</v>
      </c>
      <c r="AB1670" t="s">
        <v>12581</v>
      </c>
      <c r="AC1670">
        <v>10</v>
      </c>
      <c r="AD1670" t="s">
        <v>87</v>
      </c>
      <c r="AF1670" t="s">
        <v>87</v>
      </c>
      <c r="AG1670" t="s">
        <v>12581</v>
      </c>
    </row>
    <row r="1671" spans="1:33" x14ac:dyDescent="0.3">
      <c r="A1671" t="s">
        <v>121</v>
      </c>
      <c r="B1671" t="s">
        <v>1118</v>
      </c>
      <c r="C1671" t="s">
        <v>80</v>
      </c>
      <c r="D1671" t="s">
        <v>370</v>
      </c>
      <c r="E1671" t="s">
        <v>596</v>
      </c>
      <c r="F1671" t="s">
        <v>12585</v>
      </c>
      <c r="G1671" t="s">
        <v>33</v>
      </c>
      <c r="H1671" s="1">
        <v>44619</v>
      </c>
      <c r="I1671">
        <v>800</v>
      </c>
      <c r="J1671" t="s">
        <v>12586</v>
      </c>
      <c r="K1671" t="s">
        <v>1418</v>
      </c>
      <c r="L1671" t="s">
        <v>12587</v>
      </c>
      <c r="M1671" t="s">
        <v>12588</v>
      </c>
      <c r="N1671" t="s">
        <v>39</v>
      </c>
      <c r="O1671">
        <v>12</v>
      </c>
      <c r="P1671" t="s">
        <v>40</v>
      </c>
      <c r="Q1671" t="s">
        <v>58</v>
      </c>
      <c r="R1671" t="s">
        <v>12589</v>
      </c>
      <c r="S1671" s="1">
        <v>45382</v>
      </c>
      <c r="T1671" t="s">
        <v>258</v>
      </c>
      <c r="U1671" t="s">
        <v>12590</v>
      </c>
      <c r="V1671" t="s">
        <v>12591</v>
      </c>
      <c r="W1671" t="s">
        <v>4154</v>
      </c>
      <c r="X1671">
        <v>2080</v>
      </c>
      <c r="Y1671">
        <v>8</v>
      </c>
      <c r="Z1671">
        <v>6656</v>
      </c>
      <c r="AA1671" t="s">
        <v>12588</v>
      </c>
      <c r="AB1671" t="s">
        <v>12588</v>
      </c>
      <c r="AC1671">
        <v>10</v>
      </c>
      <c r="AD1671" t="s">
        <v>87</v>
      </c>
      <c r="AF1671" t="s">
        <v>87</v>
      </c>
      <c r="AG1671" t="s">
        <v>12588</v>
      </c>
    </row>
    <row r="1672" spans="1:33" x14ac:dyDescent="0.3">
      <c r="A1672" t="s">
        <v>121</v>
      </c>
      <c r="B1672" t="s">
        <v>803</v>
      </c>
      <c r="C1672" t="s">
        <v>49</v>
      </c>
      <c r="D1672" t="s">
        <v>65</v>
      </c>
      <c r="E1672" t="s">
        <v>1005</v>
      </c>
      <c r="F1672" t="s">
        <v>12592</v>
      </c>
      <c r="G1672" t="s">
        <v>33</v>
      </c>
      <c r="H1672" s="1">
        <v>44235</v>
      </c>
      <c r="I1672">
        <v>800</v>
      </c>
      <c r="J1672" t="s">
        <v>12593</v>
      </c>
      <c r="K1672" t="s">
        <v>297</v>
      </c>
      <c r="L1672" t="s">
        <v>12594</v>
      </c>
      <c r="M1672" t="s">
        <v>12595</v>
      </c>
      <c r="N1672" t="s">
        <v>116</v>
      </c>
      <c r="O1672">
        <v>11</v>
      </c>
      <c r="P1672" t="s">
        <v>40</v>
      </c>
      <c r="Q1672" t="s">
        <v>101</v>
      </c>
      <c r="R1672" t="s">
        <v>12596</v>
      </c>
      <c r="S1672" s="1">
        <v>45415</v>
      </c>
      <c r="T1672" t="s">
        <v>129</v>
      </c>
      <c r="U1672" t="s">
        <v>12597</v>
      </c>
      <c r="V1672" t="s">
        <v>12598</v>
      </c>
      <c r="W1672" t="s">
        <v>7317</v>
      </c>
      <c r="X1672">
        <v>1569</v>
      </c>
      <c r="Y1672">
        <v>5</v>
      </c>
      <c r="Z1672">
        <v>3138</v>
      </c>
      <c r="AA1672" t="s">
        <v>12595</v>
      </c>
      <c r="AB1672" t="s">
        <v>12595</v>
      </c>
      <c r="AC1672">
        <v>10</v>
      </c>
      <c r="AD1672" t="s">
        <v>87</v>
      </c>
      <c r="AF1672" t="s">
        <v>87</v>
      </c>
      <c r="AG1672" t="s">
        <v>12595</v>
      </c>
    </row>
    <row r="1673" spans="1:33" x14ac:dyDescent="0.3">
      <c r="A1673" t="s">
        <v>93</v>
      </c>
      <c r="B1673" t="s">
        <v>1023</v>
      </c>
      <c r="C1673" t="s">
        <v>49</v>
      </c>
      <c r="D1673" t="s">
        <v>370</v>
      </c>
      <c r="E1673" t="s">
        <v>2585</v>
      </c>
      <c r="F1673" t="s">
        <v>12599</v>
      </c>
      <c r="G1673" t="s">
        <v>96</v>
      </c>
      <c r="H1673" s="1">
        <v>44576</v>
      </c>
      <c r="I1673">
        <v>1300</v>
      </c>
      <c r="J1673" t="s">
        <v>12600</v>
      </c>
      <c r="K1673" t="s">
        <v>524</v>
      </c>
      <c r="L1673" t="s">
        <v>12601</v>
      </c>
      <c r="M1673" t="s">
        <v>12602</v>
      </c>
      <c r="N1673" t="s">
        <v>57</v>
      </c>
      <c r="O1673">
        <v>15</v>
      </c>
      <c r="P1673" t="s">
        <v>40</v>
      </c>
      <c r="Q1673" t="s">
        <v>101</v>
      </c>
      <c r="R1673" t="s">
        <v>12603</v>
      </c>
      <c r="S1673" s="1">
        <v>45422</v>
      </c>
      <c r="T1673" t="s">
        <v>129</v>
      </c>
      <c r="U1673" t="s">
        <v>12604</v>
      </c>
      <c r="V1673" t="s">
        <v>12605</v>
      </c>
      <c r="W1673" t="s">
        <v>8396</v>
      </c>
      <c r="X1673">
        <v>548</v>
      </c>
      <c r="Y1673">
        <v>1</v>
      </c>
      <c r="Z1673">
        <v>219.20000000000002</v>
      </c>
      <c r="AA1673" t="s">
        <v>12602</v>
      </c>
      <c r="AB1673" t="s">
        <v>12602</v>
      </c>
      <c r="AC1673">
        <v>10</v>
      </c>
      <c r="AD1673" t="s">
        <v>87</v>
      </c>
      <c r="AF1673" t="s">
        <v>87</v>
      </c>
      <c r="AG1673" t="s">
        <v>12602</v>
      </c>
    </row>
    <row r="1674" spans="1:33" x14ac:dyDescent="0.3">
      <c r="A1674" t="s">
        <v>93</v>
      </c>
      <c r="B1674" t="s">
        <v>1483</v>
      </c>
      <c r="C1674" t="s">
        <v>80</v>
      </c>
      <c r="D1674" t="s">
        <v>677</v>
      </c>
      <c r="E1674" t="s">
        <v>1005</v>
      </c>
      <c r="F1674" t="s">
        <v>12606</v>
      </c>
      <c r="G1674" t="s">
        <v>96</v>
      </c>
      <c r="H1674" s="1">
        <v>44523</v>
      </c>
      <c r="I1674">
        <v>800</v>
      </c>
      <c r="J1674" t="s">
        <v>12607</v>
      </c>
      <c r="K1674" t="s">
        <v>329</v>
      </c>
      <c r="L1674" t="s">
        <v>12608</v>
      </c>
      <c r="M1674" t="s">
        <v>12609</v>
      </c>
      <c r="N1674" t="s">
        <v>116</v>
      </c>
      <c r="O1674">
        <v>20</v>
      </c>
      <c r="P1674" t="s">
        <v>40</v>
      </c>
      <c r="Q1674" t="s">
        <v>41</v>
      </c>
      <c r="R1674" t="s">
        <v>12610</v>
      </c>
      <c r="S1674" s="1">
        <v>45423</v>
      </c>
      <c r="T1674" t="s">
        <v>129</v>
      </c>
      <c r="U1674" t="s">
        <v>12611</v>
      </c>
      <c r="V1674" t="s">
        <v>12612</v>
      </c>
      <c r="W1674" t="s">
        <v>1040</v>
      </c>
      <c r="X1674">
        <v>1237</v>
      </c>
      <c r="Y1674">
        <v>2</v>
      </c>
      <c r="Z1674">
        <v>989.6</v>
      </c>
      <c r="AA1674" t="s">
        <v>12609</v>
      </c>
      <c r="AB1674" t="s">
        <v>12609</v>
      </c>
      <c r="AC1674">
        <v>10</v>
      </c>
      <c r="AD1674" t="s">
        <v>87</v>
      </c>
      <c r="AF1674" t="s">
        <v>87</v>
      </c>
      <c r="AG1674" t="s">
        <v>12609</v>
      </c>
    </row>
    <row r="1675" spans="1:33" x14ac:dyDescent="0.3">
      <c r="A1675" t="s">
        <v>27</v>
      </c>
      <c r="B1675" t="s">
        <v>470</v>
      </c>
      <c r="C1675" t="s">
        <v>49</v>
      </c>
      <c r="D1675" t="s">
        <v>50</v>
      </c>
      <c r="E1675" t="s">
        <v>703</v>
      </c>
      <c r="F1675" t="s">
        <v>12613</v>
      </c>
      <c r="G1675" t="s">
        <v>33</v>
      </c>
      <c r="H1675" s="1">
        <v>44950</v>
      </c>
      <c r="I1675">
        <v>1400</v>
      </c>
      <c r="J1675" t="s">
        <v>12614</v>
      </c>
      <c r="K1675" t="s">
        <v>113</v>
      </c>
      <c r="L1675" t="s">
        <v>12615</v>
      </c>
      <c r="M1675" t="s">
        <v>12616</v>
      </c>
      <c r="N1675" t="s">
        <v>39</v>
      </c>
      <c r="O1675">
        <v>10</v>
      </c>
      <c r="P1675" t="s">
        <v>40</v>
      </c>
      <c r="Q1675" t="s">
        <v>101</v>
      </c>
      <c r="R1675" t="s">
        <v>12617</v>
      </c>
      <c r="S1675" s="1">
        <v>45617</v>
      </c>
      <c r="T1675" t="s">
        <v>165</v>
      </c>
      <c r="U1675" t="s">
        <v>12618</v>
      </c>
      <c r="V1675" t="s">
        <v>12619</v>
      </c>
      <c r="W1675" t="s">
        <v>10129</v>
      </c>
      <c r="X1675">
        <v>2891</v>
      </c>
      <c r="Y1675">
        <v>2</v>
      </c>
      <c r="Z1675">
        <v>2312.8000000000002</v>
      </c>
      <c r="AA1675" t="s">
        <v>12616</v>
      </c>
      <c r="AB1675" t="s">
        <v>12616</v>
      </c>
      <c r="AC1675">
        <v>10</v>
      </c>
      <c r="AD1675" t="s">
        <v>87</v>
      </c>
      <c r="AF1675" t="s">
        <v>87</v>
      </c>
      <c r="AG1675" t="s">
        <v>12616</v>
      </c>
    </row>
    <row r="1676" spans="1:33" x14ac:dyDescent="0.3">
      <c r="A1676" t="s">
        <v>121</v>
      </c>
      <c r="B1676" t="s">
        <v>64</v>
      </c>
      <c r="C1676" t="s">
        <v>49</v>
      </c>
      <c r="D1676" t="s">
        <v>30</v>
      </c>
      <c r="E1676" t="s">
        <v>2957</v>
      </c>
      <c r="F1676" t="s">
        <v>12620</v>
      </c>
      <c r="G1676" t="s">
        <v>96</v>
      </c>
      <c r="H1676" s="1">
        <v>45454</v>
      </c>
      <c r="I1676">
        <v>950</v>
      </c>
      <c r="J1676" t="s">
        <v>12621</v>
      </c>
      <c r="K1676" t="s">
        <v>653</v>
      </c>
      <c r="L1676" t="s">
        <v>12622</v>
      </c>
      <c r="M1676" t="s">
        <v>12623</v>
      </c>
      <c r="N1676" t="s">
        <v>116</v>
      </c>
      <c r="O1676">
        <v>4</v>
      </c>
      <c r="P1676" t="s">
        <v>40</v>
      </c>
      <c r="Q1676" t="s">
        <v>101</v>
      </c>
      <c r="R1676" t="s">
        <v>12624</v>
      </c>
      <c r="S1676" s="1">
        <v>45563</v>
      </c>
      <c r="T1676" t="s">
        <v>214</v>
      </c>
      <c r="U1676" t="s">
        <v>12625</v>
      </c>
      <c r="V1676" t="s">
        <v>12626</v>
      </c>
      <c r="W1676" t="s">
        <v>7171</v>
      </c>
      <c r="X1676">
        <v>831</v>
      </c>
      <c r="Y1676">
        <v>5</v>
      </c>
      <c r="Z1676">
        <v>1662</v>
      </c>
      <c r="AA1676" t="s">
        <v>12623</v>
      </c>
      <c r="AB1676" t="s">
        <v>12623</v>
      </c>
      <c r="AC1676">
        <v>10</v>
      </c>
      <c r="AE1676" t="s">
        <v>37</v>
      </c>
      <c r="AF1676" t="s">
        <v>37</v>
      </c>
      <c r="AG1676" t="s">
        <v>12623</v>
      </c>
    </row>
    <row r="1677" spans="1:33" x14ac:dyDescent="0.3">
      <c r="A1677" t="s">
        <v>93</v>
      </c>
      <c r="B1677" t="s">
        <v>1023</v>
      </c>
      <c r="C1677" t="s">
        <v>80</v>
      </c>
      <c r="D1677" t="s">
        <v>146</v>
      </c>
      <c r="E1677" t="s">
        <v>66</v>
      </c>
      <c r="F1677" t="s">
        <v>12627</v>
      </c>
      <c r="G1677" t="s">
        <v>33</v>
      </c>
      <c r="H1677" s="1">
        <v>44250</v>
      </c>
      <c r="I1677">
        <v>800</v>
      </c>
      <c r="J1677" t="s">
        <v>12628</v>
      </c>
      <c r="K1677" t="s">
        <v>1359</v>
      </c>
      <c r="L1677" t="s">
        <v>12629</v>
      </c>
      <c r="M1677" t="s">
        <v>12630</v>
      </c>
      <c r="N1677" t="s">
        <v>57</v>
      </c>
      <c r="O1677">
        <v>20</v>
      </c>
      <c r="P1677" t="s">
        <v>40</v>
      </c>
      <c r="Q1677" t="s">
        <v>101</v>
      </c>
      <c r="R1677" t="s">
        <v>12631</v>
      </c>
      <c r="S1677" s="1">
        <v>45535</v>
      </c>
      <c r="T1677" t="s">
        <v>201</v>
      </c>
      <c r="U1677" t="s">
        <v>12632</v>
      </c>
      <c r="V1677" t="s">
        <v>12633</v>
      </c>
      <c r="W1677" t="s">
        <v>2989</v>
      </c>
      <c r="X1677">
        <v>1934</v>
      </c>
      <c r="Y1677">
        <v>8</v>
      </c>
      <c r="Z1677">
        <v>6188.8</v>
      </c>
      <c r="AA1677" t="s">
        <v>12630</v>
      </c>
      <c r="AB1677" t="s">
        <v>12630</v>
      </c>
      <c r="AC1677">
        <v>10</v>
      </c>
      <c r="AE1677" t="s">
        <v>37</v>
      </c>
      <c r="AF1677" t="s">
        <v>37</v>
      </c>
      <c r="AG1677" t="s">
        <v>12630</v>
      </c>
    </row>
    <row r="1678" spans="1:33" x14ac:dyDescent="0.3">
      <c r="A1678" t="s">
        <v>27</v>
      </c>
      <c r="B1678" t="s">
        <v>157</v>
      </c>
      <c r="C1678" t="s">
        <v>49</v>
      </c>
      <c r="D1678" t="s">
        <v>677</v>
      </c>
      <c r="E1678" t="s">
        <v>122</v>
      </c>
      <c r="F1678" t="s">
        <v>12634</v>
      </c>
      <c r="G1678" t="s">
        <v>33</v>
      </c>
      <c r="H1678" s="1">
        <v>44750</v>
      </c>
      <c r="I1678">
        <v>1400</v>
      </c>
      <c r="J1678" t="s">
        <v>12635</v>
      </c>
      <c r="K1678" t="s">
        <v>1749</v>
      </c>
      <c r="L1678" t="s">
        <v>12636</v>
      </c>
      <c r="M1678" t="s">
        <v>12637</v>
      </c>
      <c r="N1678" t="s">
        <v>116</v>
      </c>
      <c r="O1678">
        <v>17</v>
      </c>
      <c r="P1678" t="s">
        <v>73</v>
      </c>
      <c r="Q1678" t="s">
        <v>101</v>
      </c>
      <c r="R1678" t="s">
        <v>12638</v>
      </c>
      <c r="S1678" s="1">
        <v>45592</v>
      </c>
      <c r="T1678" t="s">
        <v>177</v>
      </c>
      <c r="U1678" t="s">
        <v>12639</v>
      </c>
      <c r="V1678" t="s">
        <v>12640</v>
      </c>
      <c r="W1678" t="s">
        <v>8738</v>
      </c>
      <c r="X1678">
        <v>858</v>
      </c>
      <c r="Y1678">
        <v>4</v>
      </c>
      <c r="Z1678">
        <v>1372.8000000000002</v>
      </c>
      <c r="AA1678" t="s">
        <v>12637</v>
      </c>
      <c r="AB1678" t="s">
        <v>12637</v>
      </c>
      <c r="AC1678">
        <v>10</v>
      </c>
      <c r="AD1678" t="s">
        <v>87</v>
      </c>
      <c r="AF1678" t="s">
        <v>87</v>
      </c>
      <c r="AG1678" t="s">
        <v>12637</v>
      </c>
    </row>
    <row r="1679" spans="1:33" x14ac:dyDescent="0.3">
      <c r="A1679" t="s">
        <v>336</v>
      </c>
      <c r="B1679" t="s">
        <v>240</v>
      </c>
      <c r="C1679" t="s">
        <v>29</v>
      </c>
      <c r="D1679" t="s">
        <v>677</v>
      </c>
      <c r="E1679" t="s">
        <v>1908</v>
      </c>
      <c r="F1679" t="s">
        <v>12641</v>
      </c>
      <c r="G1679" t="s">
        <v>96</v>
      </c>
      <c r="H1679" s="1">
        <v>44377</v>
      </c>
      <c r="I1679">
        <v>1300</v>
      </c>
      <c r="J1679" t="s">
        <v>12642</v>
      </c>
      <c r="K1679" t="s">
        <v>706</v>
      </c>
      <c r="L1679" t="s">
        <v>12643</v>
      </c>
      <c r="M1679" t="s">
        <v>12644</v>
      </c>
      <c r="N1679" t="s">
        <v>116</v>
      </c>
      <c r="O1679">
        <v>15</v>
      </c>
      <c r="P1679" t="s">
        <v>73</v>
      </c>
      <c r="Q1679" t="s">
        <v>101</v>
      </c>
      <c r="R1679" t="s">
        <v>12645</v>
      </c>
      <c r="S1679" s="1">
        <v>45496</v>
      </c>
      <c r="T1679" t="s">
        <v>103</v>
      </c>
      <c r="U1679" t="s">
        <v>12646</v>
      </c>
      <c r="V1679" t="s">
        <v>12647</v>
      </c>
      <c r="W1679" t="s">
        <v>7776</v>
      </c>
      <c r="X1679">
        <v>2953</v>
      </c>
      <c r="Y1679">
        <v>4</v>
      </c>
      <c r="Z1679">
        <v>4724.8</v>
      </c>
      <c r="AA1679" t="s">
        <v>12644</v>
      </c>
      <c r="AB1679" t="s">
        <v>12644</v>
      </c>
      <c r="AC1679">
        <v>10</v>
      </c>
      <c r="AD1679" t="s">
        <v>87</v>
      </c>
      <c r="AF1679" t="s">
        <v>87</v>
      </c>
      <c r="AG1679" t="s">
        <v>12644</v>
      </c>
    </row>
    <row r="1680" spans="1:33" x14ac:dyDescent="0.3">
      <c r="A1680" t="s">
        <v>107</v>
      </c>
      <c r="B1680" t="s">
        <v>558</v>
      </c>
      <c r="C1680" t="s">
        <v>80</v>
      </c>
      <c r="D1680" t="s">
        <v>50</v>
      </c>
      <c r="E1680" t="s">
        <v>471</v>
      </c>
      <c r="F1680" t="s">
        <v>12648</v>
      </c>
      <c r="G1680" t="s">
        <v>33</v>
      </c>
      <c r="H1680" s="1">
        <v>44619</v>
      </c>
      <c r="I1680">
        <v>1000</v>
      </c>
      <c r="J1680" t="s">
        <v>12649</v>
      </c>
      <c r="K1680" t="s">
        <v>524</v>
      </c>
      <c r="L1680" t="s">
        <v>12650</v>
      </c>
      <c r="M1680" t="s">
        <v>12651</v>
      </c>
      <c r="N1680" t="s">
        <v>39</v>
      </c>
      <c r="O1680">
        <v>18</v>
      </c>
      <c r="P1680" t="s">
        <v>40</v>
      </c>
      <c r="Q1680" t="s">
        <v>101</v>
      </c>
      <c r="R1680" t="s">
        <v>12652</v>
      </c>
      <c r="S1680" s="1">
        <v>45601</v>
      </c>
      <c r="T1680" t="s">
        <v>165</v>
      </c>
      <c r="U1680" t="s">
        <v>12653</v>
      </c>
      <c r="V1680" t="s">
        <v>12654</v>
      </c>
      <c r="W1680" t="s">
        <v>4454</v>
      </c>
      <c r="X1680">
        <v>2266</v>
      </c>
      <c r="Y1680">
        <v>2</v>
      </c>
      <c r="Z1680">
        <v>1812.8000000000002</v>
      </c>
      <c r="AA1680" t="s">
        <v>12651</v>
      </c>
      <c r="AB1680" t="s">
        <v>12651</v>
      </c>
      <c r="AC1680">
        <v>10</v>
      </c>
      <c r="AE1680" t="s">
        <v>37</v>
      </c>
      <c r="AF1680" t="s">
        <v>37</v>
      </c>
      <c r="AG1680" t="s">
        <v>12651</v>
      </c>
    </row>
    <row r="1681" spans="1:33" x14ac:dyDescent="0.3">
      <c r="A1681" t="s">
        <v>27</v>
      </c>
      <c r="B1681" t="s">
        <v>145</v>
      </c>
      <c r="C1681" t="s">
        <v>29</v>
      </c>
      <c r="D1681" t="s">
        <v>206</v>
      </c>
      <c r="E1681" t="s">
        <v>451</v>
      </c>
      <c r="F1681" t="s">
        <v>12655</v>
      </c>
      <c r="G1681" t="s">
        <v>33</v>
      </c>
      <c r="H1681" s="1">
        <v>44293</v>
      </c>
      <c r="I1681">
        <v>1200</v>
      </c>
      <c r="J1681" t="s">
        <v>12656</v>
      </c>
      <c r="K1681" t="s">
        <v>1486</v>
      </c>
      <c r="L1681" t="s">
        <v>12657</v>
      </c>
      <c r="M1681" t="s">
        <v>12658</v>
      </c>
      <c r="N1681" t="s">
        <v>57</v>
      </c>
      <c r="O1681">
        <v>15</v>
      </c>
      <c r="P1681" t="s">
        <v>40</v>
      </c>
      <c r="Q1681" t="s">
        <v>74</v>
      </c>
      <c r="R1681" t="s">
        <v>12659</v>
      </c>
      <c r="S1681" s="1">
        <v>45388</v>
      </c>
      <c r="T1681" t="s">
        <v>60</v>
      </c>
      <c r="U1681" t="s">
        <v>12660</v>
      </c>
      <c r="V1681" t="s">
        <v>12661</v>
      </c>
      <c r="W1681" t="s">
        <v>2925</v>
      </c>
      <c r="X1681">
        <v>759</v>
      </c>
      <c r="Y1681">
        <v>4</v>
      </c>
      <c r="Z1681">
        <v>1214.4000000000001</v>
      </c>
      <c r="AA1681" t="s">
        <v>12658</v>
      </c>
      <c r="AB1681" t="s">
        <v>12658</v>
      </c>
      <c r="AC1681">
        <v>10</v>
      </c>
      <c r="AD1681" t="s">
        <v>87</v>
      </c>
      <c r="AF1681" t="s">
        <v>87</v>
      </c>
      <c r="AG1681" t="s">
        <v>12658</v>
      </c>
    </row>
    <row r="1682" spans="1:33" x14ac:dyDescent="0.3">
      <c r="A1682" t="s">
        <v>107</v>
      </c>
      <c r="B1682" t="s">
        <v>1483</v>
      </c>
      <c r="C1682" t="s">
        <v>49</v>
      </c>
      <c r="D1682" t="s">
        <v>146</v>
      </c>
      <c r="E1682" t="s">
        <v>2849</v>
      </c>
      <c r="F1682" t="s">
        <v>12662</v>
      </c>
      <c r="G1682" t="s">
        <v>96</v>
      </c>
      <c r="H1682" s="1">
        <v>45120</v>
      </c>
      <c r="I1682">
        <v>1000</v>
      </c>
      <c r="J1682" t="s">
        <v>12663</v>
      </c>
      <c r="K1682" t="s">
        <v>150</v>
      </c>
      <c r="L1682" t="s">
        <v>12664</v>
      </c>
      <c r="M1682" t="s">
        <v>12665</v>
      </c>
      <c r="N1682" t="s">
        <v>39</v>
      </c>
      <c r="O1682">
        <v>3</v>
      </c>
      <c r="P1682" t="s">
        <v>73</v>
      </c>
      <c r="Q1682" t="s">
        <v>101</v>
      </c>
      <c r="R1682" t="s">
        <v>12666</v>
      </c>
      <c r="S1682" s="1">
        <v>45529</v>
      </c>
      <c r="T1682" t="s">
        <v>201</v>
      </c>
      <c r="U1682" t="s">
        <v>12667</v>
      </c>
      <c r="V1682" t="s">
        <v>12668</v>
      </c>
      <c r="W1682" t="s">
        <v>11295</v>
      </c>
      <c r="X1682">
        <v>976</v>
      </c>
      <c r="Y1682">
        <v>6</v>
      </c>
      <c r="Z1682">
        <v>2342.4</v>
      </c>
      <c r="AA1682" t="s">
        <v>12665</v>
      </c>
      <c r="AB1682" t="s">
        <v>12665</v>
      </c>
      <c r="AC1682">
        <v>10</v>
      </c>
      <c r="AD1682" t="s">
        <v>87</v>
      </c>
      <c r="AF1682" t="s">
        <v>87</v>
      </c>
      <c r="AG1682" t="s">
        <v>12665</v>
      </c>
    </row>
    <row r="1683" spans="1:33" x14ac:dyDescent="0.3">
      <c r="A1683" t="s">
        <v>107</v>
      </c>
      <c r="B1683" t="s">
        <v>920</v>
      </c>
      <c r="C1683" t="s">
        <v>49</v>
      </c>
      <c r="D1683" t="s">
        <v>109</v>
      </c>
      <c r="E1683" t="s">
        <v>850</v>
      </c>
      <c r="F1683" t="s">
        <v>12669</v>
      </c>
      <c r="G1683" t="s">
        <v>33</v>
      </c>
      <c r="H1683" s="1">
        <v>44984</v>
      </c>
      <c r="I1683">
        <v>1100</v>
      </c>
      <c r="J1683" t="s">
        <v>12670</v>
      </c>
      <c r="K1683" t="s">
        <v>404</v>
      </c>
      <c r="L1683" t="s">
        <v>12671</v>
      </c>
      <c r="M1683" t="s">
        <v>12672</v>
      </c>
      <c r="N1683" t="s">
        <v>57</v>
      </c>
      <c r="O1683">
        <v>12</v>
      </c>
      <c r="P1683" t="s">
        <v>40</v>
      </c>
      <c r="Q1683" t="s">
        <v>101</v>
      </c>
      <c r="R1683" t="s">
        <v>12673</v>
      </c>
      <c r="S1683" s="1">
        <v>45363</v>
      </c>
      <c r="T1683" t="s">
        <v>258</v>
      </c>
      <c r="U1683" t="s">
        <v>12674</v>
      </c>
      <c r="V1683" t="s">
        <v>12675</v>
      </c>
      <c r="W1683" t="s">
        <v>3004</v>
      </c>
      <c r="X1683">
        <v>1201</v>
      </c>
      <c r="Y1683">
        <v>1</v>
      </c>
      <c r="Z1683">
        <v>480.40000000000003</v>
      </c>
      <c r="AA1683" t="s">
        <v>12672</v>
      </c>
      <c r="AB1683" t="s">
        <v>12672</v>
      </c>
      <c r="AC1683">
        <v>10</v>
      </c>
      <c r="AD1683" t="s">
        <v>87</v>
      </c>
      <c r="AF1683" t="s">
        <v>87</v>
      </c>
      <c r="AG1683" t="s">
        <v>12672</v>
      </c>
    </row>
    <row r="1684" spans="1:33" x14ac:dyDescent="0.3">
      <c r="A1684" t="s">
        <v>336</v>
      </c>
      <c r="B1684" t="s">
        <v>347</v>
      </c>
      <c r="C1684" t="s">
        <v>49</v>
      </c>
      <c r="D1684" t="s">
        <v>219</v>
      </c>
      <c r="E1684" t="s">
        <v>850</v>
      </c>
      <c r="F1684" t="s">
        <v>12676</v>
      </c>
      <c r="G1684" t="s">
        <v>33</v>
      </c>
      <c r="H1684" s="1">
        <v>44978</v>
      </c>
      <c r="I1684">
        <v>800</v>
      </c>
      <c r="J1684" t="s">
        <v>12677</v>
      </c>
      <c r="K1684" t="s">
        <v>835</v>
      </c>
      <c r="L1684" t="s">
        <v>12678</v>
      </c>
      <c r="M1684" t="s">
        <v>12679</v>
      </c>
      <c r="N1684" t="s">
        <v>72</v>
      </c>
      <c r="O1684">
        <v>20</v>
      </c>
      <c r="P1684" t="s">
        <v>40</v>
      </c>
      <c r="Q1684" t="s">
        <v>101</v>
      </c>
      <c r="R1684" t="s">
        <v>12680</v>
      </c>
      <c r="S1684" s="1">
        <v>45381</v>
      </c>
      <c r="T1684" t="s">
        <v>258</v>
      </c>
      <c r="U1684" t="s">
        <v>12681</v>
      </c>
      <c r="V1684" t="s">
        <v>12682</v>
      </c>
      <c r="W1684" t="s">
        <v>3130</v>
      </c>
      <c r="X1684">
        <v>2736</v>
      </c>
      <c r="Y1684">
        <v>5</v>
      </c>
      <c r="Z1684">
        <v>5472</v>
      </c>
      <c r="AA1684" t="s">
        <v>12679</v>
      </c>
      <c r="AB1684" t="s">
        <v>12679</v>
      </c>
      <c r="AC1684">
        <v>10</v>
      </c>
      <c r="AE1684" t="s">
        <v>37</v>
      </c>
      <c r="AF1684" t="s">
        <v>37</v>
      </c>
      <c r="AG1684" t="s">
        <v>12679</v>
      </c>
    </row>
    <row r="1685" spans="1:33" x14ac:dyDescent="0.3">
      <c r="A1685" t="s">
        <v>107</v>
      </c>
      <c r="B1685" t="s">
        <v>229</v>
      </c>
      <c r="C1685" t="s">
        <v>29</v>
      </c>
      <c r="D1685" t="s">
        <v>206</v>
      </c>
      <c r="E1685" t="s">
        <v>1225</v>
      </c>
      <c r="F1685" t="s">
        <v>12683</v>
      </c>
      <c r="G1685" t="s">
        <v>96</v>
      </c>
      <c r="H1685" s="1">
        <v>44321</v>
      </c>
      <c r="I1685">
        <v>1000</v>
      </c>
      <c r="J1685" t="s">
        <v>12684</v>
      </c>
      <c r="K1685" t="s">
        <v>1626</v>
      </c>
      <c r="L1685" t="s">
        <v>12685</v>
      </c>
      <c r="M1685" t="s">
        <v>12686</v>
      </c>
      <c r="N1685" t="s">
        <v>116</v>
      </c>
      <c r="O1685">
        <v>9</v>
      </c>
      <c r="P1685" t="s">
        <v>40</v>
      </c>
      <c r="Q1685" t="s">
        <v>41</v>
      </c>
      <c r="R1685" t="s">
        <v>12687</v>
      </c>
      <c r="S1685" s="1">
        <v>45483</v>
      </c>
      <c r="T1685" t="s">
        <v>103</v>
      </c>
      <c r="U1685" t="s">
        <v>12688</v>
      </c>
      <c r="V1685" t="s">
        <v>12689</v>
      </c>
      <c r="W1685" t="s">
        <v>6176</v>
      </c>
      <c r="X1685">
        <v>2881</v>
      </c>
      <c r="Y1685">
        <v>4</v>
      </c>
      <c r="Z1685">
        <v>4609.6000000000004</v>
      </c>
      <c r="AA1685" t="s">
        <v>12686</v>
      </c>
      <c r="AB1685" t="s">
        <v>12686</v>
      </c>
      <c r="AC1685">
        <v>10</v>
      </c>
      <c r="AE1685" t="s">
        <v>37</v>
      </c>
      <c r="AF1685" t="s">
        <v>37</v>
      </c>
      <c r="AG1685" t="s">
        <v>12686</v>
      </c>
    </row>
    <row r="1686" spans="1:33" x14ac:dyDescent="0.3">
      <c r="A1686" t="s">
        <v>181</v>
      </c>
      <c r="B1686" t="s">
        <v>946</v>
      </c>
      <c r="C1686" t="s">
        <v>49</v>
      </c>
      <c r="D1686" t="s">
        <v>241</v>
      </c>
      <c r="E1686" t="s">
        <v>1014</v>
      </c>
      <c r="F1686" t="s">
        <v>12690</v>
      </c>
      <c r="G1686" t="s">
        <v>96</v>
      </c>
      <c r="H1686" s="1">
        <v>44060</v>
      </c>
      <c r="I1686">
        <v>1000</v>
      </c>
      <c r="J1686" t="s">
        <v>12691</v>
      </c>
      <c r="K1686" t="s">
        <v>3054</v>
      </c>
      <c r="L1686" t="s">
        <v>12692</v>
      </c>
      <c r="M1686" t="s">
        <v>12693</v>
      </c>
      <c r="N1686" t="s">
        <v>72</v>
      </c>
      <c r="O1686">
        <v>3</v>
      </c>
      <c r="P1686" t="s">
        <v>73</v>
      </c>
      <c r="Q1686" t="s">
        <v>41</v>
      </c>
      <c r="R1686" t="s">
        <v>12694</v>
      </c>
      <c r="S1686" s="1">
        <v>45510</v>
      </c>
      <c r="T1686" t="s">
        <v>201</v>
      </c>
      <c r="U1686" t="s">
        <v>12695</v>
      </c>
      <c r="V1686" t="s">
        <v>12696</v>
      </c>
      <c r="W1686" t="s">
        <v>11259</v>
      </c>
      <c r="X1686">
        <v>2785</v>
      </c>
      <c r="Y1686">
        <v>1</v>
      </c>
      <c r="Z1686">
        <v>1114</v>
      </c>
      <c r="AA1686" t="s">
        <v>12693</v>
      </c>
      <c r="AB1686" t="s">
        <v>12693</v>
      </c>
      <c r="AC1686">
        <v>10</v>
      </c>
      <c r="AE1686" t="s">
        <v>37</v>
      </c>
      <c r="AF1686" t="s">
        <v>37</v>
      </c>
      <c r="AG1686" t="s">
        <v>12693</v>
      </c>
    </row>
    <row r="1687" spans="1:33" x14ac:dyDescent="0.3">
      <c r="A1687" t="s">
        <v>47</v>
      </c>
      <c r="B1687" t="s">
        <v>1118</v>
      </c>
      <c r="C1687" t="s">
        <v>49</v>
      </c>
      <c r="D1687" t="s">
        <v>219</v>
      </c>
      <c r="E1687" t="s">
        <v>134</v>
      </c>
      <c r="F1687" t="s">
        <v>12697</v>
      </c>
      <c r="G1687" t="s">
        <v>96</v>
      </c>
      <c r="H1687" s="1">
        <v>45235</v>
      </c>
      <c r="I1687">
        <v>1200</v>
      </c>
      <c r="J1687" t="s">
        <v>12698</v>
      </c>
      <c r="K1687" t="s">
        <v>3069</v>
      </c>
      <c r="L1687" t="s">
        <v>12699</v>
      </c>
      <c r="M1687" t="s">
        <v>12700</v>
      </c>
      <c r="N1687" t="s">
        <v>72</v>
      </c>
      <c r="O1687">
        <v>19</v>
      </c>
      <c r="P1687" t="s">
        <v>73</v>
      </c>
      <c r="Q1687" t="s">
        <v>41</v>
      </c>
      <c r="R1687" t="s">
        <v>12701</v>
      </c>
      <c r="S1687" s="1">
        <v>45344</v>
      </c>
      <c r="T1687" t="s">
        <v>321</v>
      </c>
      <c r="U1687" t="s">
        <v>12702</v>
      </c>
      <c r="V1687" t="s">
        <v>12703</v>
      </c>
      <c r="W1687" t="s">
        <v>1500</v>
      </c>
      <c r="X1687">
        <v>2764</v>
      </c>
      <c r="Y1687">
        <v>8</v>
      </c>
      <c r="Z1687">
        <v>8844.8000000000011</v>
      </c>
      <c r="AA1687" t="s">
        <v>12700</v>
      </c>
      <c r="AB1687" t="s">
        <v>12700</v>
      </c>
      <c r="AC1687">
        <v>10</v>
      </c>
      <c r="AD1687" t="s">
        <v>87</v>
      </c>
      <c r="AF1687" t="s">
        <v>87</v>
      </c>
      <c r="AG1687" t="s">
        <v>12700</v>
      </c>
    </row>
    <row r="1688" spans="1:33" x14ac:dyDescent="0.3">
      <c r="A1688" t="s">
        <v>27</v>
      </c>
      <c r="B1688" t="s">
        <v>108</v>
      </c>
      <c r="C1688" t="s">
        <v>29</v>
      </c>
      <c r="D1688" t="s">
        <v>677</v>
      </c>
      <c r="E1688" t="s">
        <v>1949</v>
      </c>
      <c r="F1688" t="s">
        <v>12704</v>
      </c>
      <c r="G1688" t="s">
        <v>33</v>
      </c>
      <c r="H1688" s="1">
        <v>44438</v>
      </c>
      <c r="I1688">
        <v>1100</v>
      </c>
      <c r="J1688" t="s">
        <v>12705</v>
      </c>
      <c r="K1688" t="s">
        <v>989</v>
      </c>
      <c r="L1688" t="s">
        <v>12706</v>
      </c>
      <c r="M1688" t="s">
        <v>12707</v>
      </c>
      <c r="N1688" t="s">
        <v>39</v>
      </c>
      <c r="O1688">
        <v>12</v>
      </c>
      <c r="P1688" t="s">
        <v>73</v>
      </c>
      <c r="Q1688" t="s">
        <v>74</v>
      </c>
      <c r="R1688" t="s">
        <v>12708</v>
      </c>
      <c r="S1688" s="1">
        <v>45501</v>
      </c>
      <c r="T1688" t="s">
        <v>103</v>
      </c>
      <c r="U1688" t="s">
        <v>12709</v>
      </c>
      <c r="V1688" t="s">
        <v>12710</v>
      </c>
      <c r="W1688" t="s">
        <v>5192</v>
      </c>
      <c r="X1688">
        <v>1442</v>
      </c>
      <c r="Y1688">
        <v>1</v>
      </c>
      <c r="Z1688">
        <v>576.80000000000007</v>
      </c>
      <c r="AA1688" t="s">
        <v>12707</v>
      </c>
      <c r="AB1688" t="s">
        <v>12707</v>
      </c>
      <c r="AC1688">
        <v>10</v>
      </c>
      <c r="AE1688" t="s">
        <v>37</v>
      </c>
      <c r="AF1688" t="s">
        <v>37</v>
      </c>
      <c r="AG1688" t="s">
        <v>12707</v>
      </c>
    </row>
    <row r="1689" spans="1:33" x14ac:dyDescent="0.3">
      <c r="A1689" t="s">
        <v>336</v>
      </c>
      <c r="B1689" t="s">
        <v>411</v>
      </c>
      <c r="C1689" t="s">
        <v>29</v>
      </c>
      <c r="D1689" t="s">
        <v>50</v>
      </c>
      <c r="E1689" t="s">
        <v>2849</v>
      </c>
      <c r="F1689" t="s">
        <v>12711</v>
      </c>
      <c r="G1689" t="s">
        <v>96</v>
      </c>
      <c r="H1689" s="1">
        <v>43899</v>
      </c>
      <c r="I1689">
        <v>1000</v>
      </c>
      <c r="J1689" t="s">
        <v>12712</v>
      </c>
      <c r="K1689" t="s">
        <v>424</v>
      </c>
      <c r="L1689" t="s">
        <v>12713</v>
      </c>
      <c r="M1689" t="s">
        <v>12714</v>
      </c>
      <c r="N1689" t="s">
        <v>72</v>
      </c>
      <c r="O1689">
        <v>9</v>
      </c>
      <c r="P1689" t="s">
        <v>73</v>
      </c>
      <c r="Q1689" t="s">
        <v>41</v>
      </c>
      <c r="R1689" t="s">
        <v>12715</v>
      </c>
      <c r="S1689" s="1">
        <v>45407</v>
      </c>
      <c r="T1689" t="s">
        <v>60</v>
      </c>
      <c r="U1689" t="s">
        <v>12716</v>
      </c>
      <c r="V1689" t="s">
        <v>12717</v>
      </c>
      <c r="W1689" t="s">
        <v>4093</v>
      </c>
      <c r="X1689">
        <v>941</v>
      </c>
      <c r="Y1689">
        <v>3</v>
      </c>
      <c r="Z1689">
        <v>1129.2</v>
      </c>
      <c r="AA1689" t="s">
        <v>12714</v>
      </c>
      <c r="AB1689" t="s">
        <v>12714</v>
      </c>
      <c r="AC1689">
        <v>11</v>
      </c>
      <c r="AE1689" t="s">
        <v>37</v>
      </c>
      <c r="AF1689" t="s">
        <v>37</v>
      </c>
      <c r="AG1689" t="s">
        <v>12714</v>
      </c>
    </row>
    <row r="1690" spans="1:33" x14ac:dyDescent="0.3">
      <c r="A1690" t="s">
        <v>133</v>
      </c>
      <c r="B1690" t="s">
        <v>229</v>
      </c>
      <c r="C1690" t="s">
        <v>29</v>
      </c>
      <c r="D1690" t="s">
        <v>219</v>
      </c>
      <c r="E1690" t="s">
        <v>263</v>
      </c>
      <c r="F1690" t="s">
        <v>12718</v>
      </c>
      <c r="G1690" t="s">
        <v>96</v>
      </c>
      <c r="H1690" s="1">
        <v>45228</v>
      </c>
      <c r="I1690">
        <v>1300</v>
      </c>
      <c r="J1690" t="s">
        <v>12719</v>
      </c>
      <c r="K1690" t="s">
        <v>150</v>
      </c>
      <c r="L1690" t="s">
        <v>12720</v>
      </c>
      <c r="M1690" t="s">
        <v>12721</v>
      </c>
      <c r="N1690" t="s">
        <v>39</v>
      </c>
      <c r="O1690">
        <v>13</v>
      </c>
      <c r="P1690" t="s">
        <v>40</v>
      </c>
      <c r="Q1690" t="s">
        <v>58</v>
      </c>
      <c r="R1690" t="s">
        <v>12722</v>
      </c>
      <c r="S1690" s="1">
        <v>45515</v>
      </c>
      <c r="T1690" t="s">
        <v>201</v>
      </c>
      <c r="U1690" t="s">
        <v>12723</v>
      </c>
      <c r="V1690" t="s">
        <v>12724</v>
      </c>
      <c r="W1690" t="s">
        <v>12725</v>
      </c>
      <c r="X1690">
        <v>543</v>
      </c>
      <c r="Y1690">
        <v>1</v>
      </c>
      <c r="Z1690">
        <v>217.20000000000002</v>
      </c>
      <c r="AA1690" t="s">
        <v>12721</v>
      </c>
      <c r="AB1690" t="s">
        <v>12721</v>
      </c>
      <c r="AC1690">
        <v>10</v>
      </c>
      <c r="AE1690" t="s">
        <v>37</v>
      </c>
      <c r="AF1690" t="s">
        <v>37</v>
      </c>
      <c r="AG1690" t="s">
        <v>12721</v>
      </c>
    </row>
    <row r="1691" spans="1:33" x14ac:dyDescent="0.3">
      <c r="A1691" t="s">
        <v>121</v>
      </c>
      <c r="B1691" t="s">
        <v>731</v>
      </c>
      <c r="C1691" t="s">
        <v>29</v>
      </c>
      <c r="D1691" t="s">
        <v>370</v>
      </c>
      <c r="E1691" t="s">
        <v>804</v>
      </c>
      <c r="F1691" t="s">
        <v>12726</v>
      </c>
      <c r="G1691" t="s">
        <v>96</v>
      </c>
      <c r="H1691" s="1">
        <v>44590</v>
      </c>
      <c r="I1691">
        <v>1100</v>
      </c>
      <c r="J1691" t="s">
        <v>12727</v>
      </c>
      <c r="K1691" t="s">
        <v>670</v>
      </c>
      <c r="L1691" t="s">
        <v>12728</v>
      </c>
      <c r="M1691" t="s">
        <v>12729</v>
      </c>
      <c r="N1691" t="s">
        <v>72</v>
      </c>
      <c r="O1691">
        <v>15</v>
      </c>
      <c r="P1691" t="s">
        <v>40</v>
      </c>
      <c r="Q1691" t="s">
        <v>41</v>
      </c>
      <c r="R1691" t="s">
        <v>12730</v>
      </c>
      <c r="S1691" s="1">
        <v>45587</v>
      </c>
      <c r="T1691" t="s">
        <v>177</v>
      </c>
      <c r="U1691" t="s">
        <v>12731</v>
      </c>
      <c r="V1691" t="s">
        <v>12732</v>
      </c>
      <c r="W1691" t="s">
        <v>966</v>
      </c>
      <c r="X1691">
        <v>596</v>
      </c>
      <c r="Y1691">
        <v>7</v>
      </c>
      <c r="Z1691">
        <v>1668.8000000000002</v>
      </c>
      <c r="AA1691" t="s">
        <v>12729</v>
      </c>
      <c r="AB1691" t="s">
        <v>12729</v>
      </c>
      <c r="AC1691">
        <v>10</v>
      </c>
      <c r="AD1691" t="s">
        <v>87</v>
      </c>
      <c r="AF1691" t="s">
        <v>87</v>
      </c>
      <c r="AG1691" t="s">
        <v>12729</v>
      </c>
    </row>
    <row r="1692" spans="1:33" x14ac:dyDescent="0.3">
      <c r="A1692" t="s">
        <v>121</v>
      </c>
      <c r="B1692" t="s">
        <v>347</v>
      </c>
      <c r="C1692" t="s">
        <v>49</v>
      </c>
      <c r="D1692" t="s">
        <v>30</v>
      </c>
      <c r="E1692" t="s">
        <v>1608</v>
      </c>
      <c r="F1692" t="s">
        <v>12733</v>
      </c>
      <c r="G1692" t="s">
        <v>96</v>
      </c>
      <c r="H1692" s="1">
        <v>44383</v>
      </c>
      <c r="I1692">
        <v>1300</v>
      </c>
      <c r="J1692" t="s">
        <v>12734</v>
      </c>
      <c r="K1692" t="s">
        <v>1086</v>
      </c>
      <c r="L1692" t="s">
        <v>12735</v>
      </c>
      <c r="M1692" t="s">
        <v>12736</v>
      </c>
      <c r="N1692" t="s">
        <v>116</v>
      </c>
      <c r="O1692">
        <v>5</v>
      </c>
      <c r="P1692" t="s">
        <v>73</v>
      </c>
      <c r="Q1692" t="s">
        <v>74</v>
      </c>
      <c r="R1692" t="s">
        <v>12737</v>
      </c>
      <c r="S1692" s="1">
        <v>45615</v>
      </c>
      <c r="T1692" t="s">
        <v>165</v>
      </c>
      <c r="U1692" t="s">
        <v>12738</v>
      </c>
      <c r="V1692" t="s">
        <v>12739</v>
      </c>
      <c r="W1692" t="s">
        <v>3563</v>
      </c>
      <c r="X1692">
        <v>526</v>
      </c>
      <c r="Y1692">
        <v>8</v>
      </c>
      <c r="Z1692">
        <v>1683.2</v>
      </c>
      <c r="AA1692" t="s">
        <v>12736</v>
      </c>
      <c r="AB1692" t="s">
        <v>12736</v>
      </c>
      <c r="AC1692">
        <v>10</v>
      </c>
      <c r="AE1692" t="s">
        <v>37</v>
      </c>
      <c r="AF1692" t="s">
        <v>37</v>
      </c>
      <c r="AG1692" t="s">
        <v>12736</v>
      </c>
    </row>
    <row r="1693" spans="1:33" x14ac:dyDescent="0.3">
      <c r="A1693" t="s">
        <v>181</v>
      </c>
      <c r="B1693" t="s">
        <v>205</v>
      </c>
      <c r="C1693" t="s">
        <v>80</v>
      </c>
      <c r="D1693" t="s">
        <v>50</v>
      </c>
      <c r="E1693" t="s">
        <v>183</v>
      </c>
      <c r="F1693" t="s">
        <v>12740</v>
      </c>
      <c r="G1693" t="s">
        <v>96</v>
      </c>
      <c r="H1693" s="1">
        <v>45088</v>
      </c>
      <c r="I1693">
        <v>1000</v>
      </c>
      <c r="J1693" t="s">
        <v>12741</v>
      </c>
      <c r="K1693" t="s">
        <v>1821</v>
      </c>
      <c r="L1693" t="s">
        <v>12742</v>
      </c>
      <c r="M1693" t="s">
        <v>12743</v>
      </c>
      <c r="N1693" t="s">
        <v>57</v>
      </c>
      <c r="O1693">
        <v>16</v>
      </c>
      <c r="P1693" t="s">
        <v>40</v>
      </c>
      <c r="Q1693" t="s">
        <v>58</v>
      </c>
      <c r="R1693" t="s">
        <v>12744</v>
      </c>
      <c r="S1693" s="1">
        <v>45602</v>
      </c>
      <c r="T1693" t="s">
        <v>165</v>
      </c>
      <c r="U1693" t="s">
        <v>12745</v>
      </c>
      <c r="V1693" t="s">
        <v>12746</v>
      </c>
      <c r="W1693" t="s">
        <v>4894</v>
      </c>
      <c r="X1693">
        <v>2549</v>
      </c>
      <c r="Y1693">
        <v>1</v>
      </c>
      <c r="Z1693">
        <v>1019.6</v>
      </c>
      <c r="AA1693" t="s">
        <v>12743</v>
      </c>
      <c r="AB1693" t="s">
        <v>12743</v>
      </c>
      <c r="AC1693">
        <v>10</v>
      </c>
      <c r="AD1693" t="s">
        <v>87</v>
      </c>
      <c r="AF1693" t="s">
        <v>87</v>
      </c>
      <c r="AG1693" t="s">
        <v>12743</v>
      </c>
    </row>
    <row r="1694" spans="1:33" x14ac:dyDescent="0.3">
      <c r="A1694" t="s">
        <v>121</v>
      </c>
      <c r="B1694" t="s">
        <v>813</v>
      </c>
      <c r="C1694" t="s">
        <v>49</v>
      </c>
      <c r="D1694" t="s">
        <v>677</v>
      </c>
      <c r="E1694" t="s">
        <v>947</v>
      </c>
      <c r="F1694" t="s">
        <v>12747</v>
      </c>
      <c r="G1694" t="s">
        <v>96</v>
      </c>
      <c r="H1694" s="1">
        <v>45045</v>
      </c>
      <c r="I1694">
        <v>950</v>
      </c>
      <c r="J1694" t="s">
        <v>12748</v>
      </c>
      <c r="K1694" t="s">
        <v>3086</v>
      </c>
      <c r="L1694" t="s">
        <v>12749</v>
      </c>
      <c r="M1694" t="s">
        <v>12750</v>
      </c>
      <c r="N1694" t="s">
        <v>72</v>
      </c>
      <c r="O1694">
        <v>9</v>
      </c>
      <c r="P1694" t="s">
        <v>73</v>
      </c>
      <c r="Q1694" t="s">
        <v>41</v>
      </c>
      <c r="R1694" t="s">
        <v>12751</v>
      </c>
      <c r="S1694" s="1">
        <v>45598</v>
      </c>
      <c r="T1694" t="s">
        <v>165</v>
      </c>
      <c r="U1694" t="s">
        <v>12752</v>
      </c>
      <c r="V1694" t="s">
        <v>12753</v>
      </c>
      <c r="W1694" t="s">
        <v>6497</v>
      </c>
      <c r="X1694">
        <v>509</v>
      </c>
      <c r="Y1694">
        <v>4</v>
      </c>
      <c r="Z1694">
        <v>814.40000000000009</v>
      </c>
      <c r="AA1694" t="s">
        <v>12750</v>
      </c>
      <c r="AB1694" t="s">
        <v>12750</v>
      </c>
      <c r="AC1694">
        <v>10</v>
      </c>
      <c r="AD1694" t="s">
        <v>87</v>
      </c>
      <c r="AF1694" t="s">
        <v>87</v>
      </c>
      <c r="AG1694" t="s">
        <v>12750</v>
      </c>
    </row>
    <row r="1695" spans="1:33" x14ac:dyDescent="0.3">
      <c r="A1695" t="s">
        <v>93</v>
      </c>
      <c r="B1695" t="s">
        <v>606</v>
      </c>
      <c r="C1695" t="s">
        <v>80</v>
      </c>
      <c r="D1695" t="s">
        <v>206</v>
      </c>
      <c r="E1695" t="s">
        <v>750</v>
      </c>
      <c r="F1695" t="s">
        <v>12754</v>
      </c>
      <c r="G1695" t="s">
        <v>33</v>
      </c>
      <c r="H1695" s="1">
        <v>45358</v>
      </c>
      <c r="I1695">
        <v>1300</v>
      </c>
      <c r="J1695" t="s">
        <v>12755</v>
      </c>
      <c r="K1695" t="s">
        <v>989</v>
      </c>
      <c r="L1695" t="s">
        <v>12756</v>
      </c>
      <c r="M1695" t="s">
        <v>12757</v>
      </c>
      <c r="N1695" t="s">
        <v>39</v>
      </c>
      <c r="O1695">
        <v>18</v>
      </c>
      <c r="P1695" t="s">
        <v>73</v>
      </c>
      <c r="Q1695" t="s">
        <v>58</v>
      </c>
      <c r="R1695" t="s">
        <v>12758</v>
      </c>
      <c r="S1695" s="1">
        <v>45599</v>
      </c>
      <c r="T1695" t="s">
        <v>165</v>
      </c>
      <c r="U1695" t="s">
        <v>12759</v>
      </c>
      <c r="V1695" t="s">
        <v>12760</v>
      </c>
      <c r="W1695" t="s">
        <v>7251</v>
      </c>
      <c r="X1695">
        <v>2771</v>
      </c>
      <c r="Y1695">
        <v>4</v>
      </c>
      <c r="Z1695">
        <v>4433.6000000000004</v>
      </c>
      <c r="AA1695" t="s">
        <v>12757</v>
      </c>
      <c r="AB1695" t="s">
        <v>12757</v>
      </c>
      <c r="AC1695">
        <v>10</v>
      </c>
      <c r="AD1695" t="s">
        <v>87</v>
      </c>
      <c r="AF1695" t="s">
        <v>87</v>
      </c>
      <c r="AG1695" t="s">
        <v>12757</v>
      </c>
    </row>
    <row r="1696" spans="1:33" x14ac:dyDescent="0.3">
      <c r="A1696" t="s">
        <v>93</v>
      </c>
      <c r="B1696" t="s">
        <v>568</v>
      </c>
      <c r="C1696" t="s">
        <v>49</v>
      </c>
      <c r="D1696" t="s">
        <v>677</v>
      </c>
      <c r="E1696" t="s">
        <v>326</v>
      </c>
      <c r="F1696" t="s">
        <v>12761</v>
      </c>
      <c r="G1696" t="s">
        <v>96</v>
      </c>
      <c r="H1696" s="1">
        <v>45227</v>
      </c>
      <c r="I1696">
        <v>800</v>
      </c>
      <c r="J1696" t="s">
        <v>12762</v>
      </c>
      <c r="K1696" t="s">
        <v>350</v>
      </c>
      <c r="L1696" t="s">
        <v>12763</v>
      </c>
      <c r="M1696" t="s">
        <v>12764</v>
      </c>
      <c r="N1696" t="s">
        <v>116</v>
      </c>
      <c r="O1696">
        <v>11</v>
      </c>
      <c r="P1696" t="s">
        <v>73</v>
      </c>
      <c r="Q1696" t="s">
        <v>41</v>
      </c>
      <c r="R1696" t="s">
        <v>12765</v>
      </c>
      <c r="S1696" s="1">
        <v>45565</v>
      </c>
      <c r="T1696" t="s">
        <v>214</v>
      </c>
      <c r="U1696" t="s">
        <v>12766</v>
      </c>
      <c r="V1696" t="s">
        <v>12767</v>
      </c>
      <c r="W1696" t="s">
        <v>410</v>
      </c>
      <c r="X1696">
        <v>1637</v>
      </c>
      <c r="Y1696">
        <v>5</v>
      </c>
      <c r="Z1696">
        <v>3274</v>
      </c>
      <c r="AA1696" t="s">
        <v>12764</v>
      </c>
      <c r="AB1696" t="s">
        <v>12764</v>
      </c>
      <c r="AC1696">
        <v>10</v>
      </c>
      <c r="AD1696" t="s">
        <v>87</v>
      </c>
      <c r="AF1696" t="s">
        <v>87</v>
      </c>
      <c r="AG1696" t="s">
        <v>12764</v>
      </c>
    </row>
    <row r="1697" spans="1:33" x14ac:dyDescent="0.3">
      <c r="A1697" t="s">
        <v>93</v>
      </c>
      <c r="B1697" t="s">
        <v>205</v>
      </c>
      <c r="C1697" t="s">
        <v>49</v>
      </c>
      <c r="D1697" t="s">
        <v>50</v>
      </c>
      <c r="E1697" t="s">
        <v>110</v>
      </c>
      <c r="F1697" t="s">
        <v>12768</v>
      </c>
      <c r="G1697" t="s">
        <v>33</v>
      </c>
      <c r="H1697" s="1">
        <v>44240</v>
      </c>
      <c r="I1697">
        <v>1400</v>
      </c>
      <c r="J1697" t="s">
        <v>12769</v>
      </c>
      <c r="K1697" t="s">
        <v>861</v>
      </c>
      <c r="L1697" t="s">
        <v>12770</v>
      </c>
      <c r="M1697" t="s">
        <v>12771</v>
      </c>
      <c r="N1697" t="s">
        <v>72</v>
      </c>
      <c r="O1697">
        <v>10</v>
      </c>
      <c r="P1697" t="s">
        <v>73</v>
      </c>
      <c r="Q1697" t="s">
        <v>101</v>
      </c>
      <c r="R1697" t="s">
        <v>12772</v>
      </c>
      <c r="S1697" s="1">
        <v>45603</v>
      </c>
      <c r="T1697" t="s">
        <v>165</v>
      </c>
      <c r="U1697" t="s">
        <v>12773</v>
      </c>
      <c r="V1697" t="s">
        <v>12774</v>
      </c>
      <c r="W1697" t="s">
        <v>2462</v>
      </c>
      <c r="X1697">
        <v>2649</v>
      </c>
      <c r="Y1697">
        <v>4</v>
      </c>
      <c r="Z1697">
        <v>4238.4000000000015</v>
      </c>
      <c r="AA1697" t="s">
        <v>12771</v>
      </c>
      <c r="AB1697" t="s">
        <v>12771</v>
      </c>
      <c r="AC1697">
        <v>10</v>
      </c>
      <c r="AE1697" t="s">
        <v>37</v>
      </c>
      <c r="AF1697" t="s">
        <v>37</v>
      </c>
      <c r="AG1697" t="s">
        <v>12771</v>
      </c>
    </row>
    <row r="1698" spans="1:33" x14ac:dyDescent="0.3">
      <c r="A1698" t="s">
        <v>107</v>
      </c>
      <c r="B1698" t="s">
        <v>813</v>
      </c>
      <c r="C1698" t="s">
        <v>49</v>
      </c>
      <c r="D1698" t="s">
        <v>677</v>
      </c>
      <c r="E1698" t="s">
        <v>641</v>
      </c>
      <c r="F1698" t="s">
        <v>12775</v>
      </c>
      <c r="G1698" t="s">
        <v>96</v>
      </c>
      <c r="H1698" s="1">
        <v>43887</v>
      </c>
      <c r="I1698">
        <v>950</v>
      </c>
      <c r="J1698" t="s">
        <v>12776</v>
      </c>
      <c r="K1698" t="s">
        <v>340</v>
      </c>
      <c r="L1698" t="s">
        <v>12777</v>
      </c>
      <c r="M1698" t="s">
        <v>12778</v>
      </c>
      <c r="N1698" t="s">
        <v>116</v>
      </c>
      <c r="O1698">
        <v>4</v>
      </c>
      <c r="P1698" t="s">
        <v>40</v>
      </c>
      <c r="Q1698" t="s">
        <v>58</v>
      </c>
      <c r="R1698" t="s">
        <v>12779</v>
      </c>
      <c r="S1698" s="1">
        <v>45623</v>
      </c>
      <c r="T1698" t="s">
        <v>165</v>
      </c>
      <c r="U1698" t="s">
        <v>12780</v>
      </c>
      <c r="V1698" t="s">
        <v>7180</v>
      </c>
      <c r="W1698" t="s">
        <v>1779</v>
      </c>
      <c r="X1698">
        <v>2132</v>
      </c>
      <c r="Y1698">
        <v>3</v>
      </c>
      <c r="Z1698">
        <v>2558.4</v>
      </c>
      <c r="AA1698" t="s">
        <v>12778</v>
      </c>
      <c r="AB1698" t="s">
        <v>12778</v>
      </c>
      <c r="AC1698">
        <v>10</v>
      </c>
      <c r="AD1698" t="s">
        <v>87</v>
      </c>
      <c r="AF1698" t="s">
        <v>87</v>
      </c>
      <c r="AG1698" t="s">
        <v>12778</v>
      </c>
    </row>
    <row r="1699" spans="1:33" x14ac:dyDescent="0.3">
      <c r="A1699" t="s">
        <v>93</v>
      </c>
      <c r="B1699" t="s">
        <v>450</v>
      </c>
      <c r="C1699" t="s">
        <v>29</v>
      </c>
      <c r="D1699" t="s">
        <v>241</v>
      </c>
      <c r="E1699" t="s">
        <v>1049</v>
      </c>
      <c r="F1699" t="s">
        <v>12781</v>
      </c>
      <c r="G1699" t="s">
        <v>33</v>
      </c>
      <c r="H1699" s="1">
        <v>44724</v>
      </c>
      <c r="I1699">
        <v>1200</v>
      </c>
      <c r="J1699" t="s">
        <v>12782</v>
      </c>
      <c r="K1699" t="s">
        <v>329</v>
      </c>
      <c r="L1699" t="s">
        <v>12783</v>
      </c>
      <c r="M1699" t="s">
        <v>12784</v>
      </c>
      <c r="N1699" t="s">
        <v>39</v>
      </c>
      <c r="O1699">
        <v>17</v>
      </c>
      <c r="P1699" t="s">
        <v>40</v>
      </c>
      <c r="Q1699" t="s">
        <v>74</v>
      </c>
      <c r="R1699" t="s">
        <v>12785</v>
      </c>
      <c r="S1699" s="1">
        <v>45358</v>
      </c>
      <c r="T1699" t="s">
        <v>258</v>
      </c>
      <c r="U1699" t="s">
        <v>12786</v>
      </c>
      <c r="V1699" t="s">
        <v>12787</v>
      </c>
      <c r="W1699" t="s">
        <v>7325</v>
      </c>
      <c r="X1699">
        <v>2785</v>
      </c>
      <c r="Y1699">
        <v>6</v>
      </c>
      <c r="Z1699">
        <v>6684</v>
      </c>
      <c r="AA1699" t="s">
        <v>12784</v>
      </c>
      <c r="AB1699" t="s">
        <v>12784</v>
      </c>
      <c r="AC1699">
        <v>10</v>
      </c>
      <c r="AD1699" t="s">
        <v>87</v>
      </c>
      <c r="AF1699" t="s">
        <v>87</v>
      </c>
      <c r="AG1699" t="s">
        <v>12784</v>
      </c>
    </row>
    <row r="1700" spans="1:33" x14ac:dyDescent="0.3">
      <c r="A1700" t="s">
        <v>121</v>
      </c>
      <c r="B1700" t="s">
        <v>64</v>
      </c>
      <c r="C1700" t="s">
        <v>49</v>
      </c>
      <c r="D1700" t="s">
        <v>146</v>
      </c>
      <c r="E1700" t="s">
        <v>540</v>
      </c>
      <c r="F1700" t="s">
        <v>12788</v>
      </c>
      <c r="G1700" t="s">
        <v>33</v>
      </c>
      <c r="H1700" s="1">
        <v>44244</v>
      </c>
      <c r="I1700">
        <v>1100</v>
      </c>
      <c r="J1700" t="s">
        <v>12789</v>
      </c>
      <c r="K1700" t="s">
        <v>835</v>
      </c>
      <c r="L1700" t="s">
        <v>12790</v>
      </c>
      <c r="M1700" t="s">
        <v>12791</v>
      </c>
      <c r="N1700" t="s">
        <v>57</v>
      </c>
      <c r="O1700">
        <v>3</v>
      </c>
      <c r="P1700" t="s">
        <v>73</v>
      </c>
      <c r="Q1700" t="s">
        <v>58</v>
      </c>
      <c r="R1700" t="s">
        <v>12792</v>
      </c>
      <c r="S1700" s="1">
        <v>45459</v>
      </c>
      <c r="T1700" t="s">
        <v>43</v>
      </c>
      <c r="U1700" t="s">
        <v>12793</v>
      </c>
      <c r="V1700" t="s">
        <v>12794</v>
      </c>
      <c r="W1700" t="s">
        <v>3826</v>
      </c>
      <c r="X1700">
        <v>1856</v>
      </c>
      <c r="Y1700">
        <v>7</v>
      </c>
      <c r="Z1700">
        <v>5196.8</v>
      </c>
      <c r="AA1700" t="s">
        <v>12791</v>
      </c>
      <c r="AB1700" t="s">
        <v>12791</v>
      </c>
      <c r="AC1700">
        <v>11</v>
      </c>
      <c r="AE1700" t="s">
        <v>37</v>
      </c>
      <c r="AF1700" t="s">
        <v>37</v>
      </c>
      <c r="AG1700" t="s">
        <v>12791</v>
      </c>
    </row>
    <row r="1701" spans="1:33" x14ac:dyDescent="0.3">
      <c r="A1701" t="s">
        <v>47</v>
      </c>
      <c r="B1701" t="s">
        <v>390</v>
      </c>
      <c r="C1701" t="s">
        <v>80</v>
      </c>
      <c r="D1701" t="s">
        <v>30</v>
      </c>
      <c r="E1701" t="s">
        <v>957</v>
      </c>
      <c r="F1701" t="s">
        <v>12795</v>
      </c>
      <c r="G1701" t="s">
        <v>96</v>
      </c>
      <c r="H1701" s="1">
        <v>43967</v>
      </c>
      <c r="I1701">
        <v>1100</v>
      </c>
      <c r="J1701" t="s">
        <v>12796</v>
      </c>
      <c r="K1701" t="s">
        <v>1686</v>
      </c>
      <c r="L1701" t="s">
        <v>12797</v>
      </c>
      <c r="M1701" t="s">
        <v>12798</v>
      </c>
      <c r="N1701" t="s">
        <v>72</v>
      </c>
      <c r="O1701">
        <v>10</v>
      </c>
      <c r="P1701" t="s">
        <v>40</v>
      </c>
      <c r="Q1701" t="s">
        <v>41</v>
      </c>
      <c r="R1701" t="s">
        <v>12799</v>
      </c>
      <c r="S1701" s="1">
        <v>45363</v>
      </c>
      <c r="T1701" t="s">
        <v>258</v>
      </c>
      <c r="U1701" t="s">
        <v>12800</v>
      </c>
      <c r="V1701" t="s">
        <v>12801</v>
      </c>
      <c r="W1701" t="s">
        <v>8316</v>
      </c>
      <c r="X1701">
        <v>1118</v>
      </c>
      <c r="Y1701">
        <v>3</v>
      </c>
      <c r="Z1701">
        <v>1341.6000000000001</v>
      </c>
      <c r="AA1701" t="s">
        <v>12798</v>
      </c>
      <c r="AB1701" t="s">
        <v>12798</v>
      </c>
      <c r="AC1701">
        <v>10</v>
      </c>
      <c r="AE1701" t="s">
        <v>37</v>
      </c>
      <c r="AF1701" t="s">
        <v>37</v>
      </c>
      <c r="AG1701" t="s">
        <v>12798</v>
      </c>
    </row>
    <row r="1702" spans="1:33" x14ac:dyDescent="0.3">
      <c r="A1702" t="s">
        <v>133</v>
      </c>
      <c r="B1702" t="s">
        <v>985</v>
      </c>
      <c r="C1702" t="s">
        <v>80</v>
      </c>
      <c r="D1702" t="s">
        <v>241</v>
      </c>
      <c r="E1702" t="s">
        <v>947</v>
      </c>
      <c r="F1702" t="s">
        <v>12802</v>
      </c>
      <c r="G1702" t="s">
        <v>96</v>
      </c>
      <c r="H1702" s="1">
        <v>45317</v>
      </c>
      <c r="I1702">
        <v>1100</v>
      </c>
      <c r="J1702" t="s">
        <v>12803</v>
      </c>
      <c r="K1702" t="s">
        <v>1486</v>
      </c>
      <c r="L1702" t="s">
        <v>12804</v>
      </c>
      <c r="M1702" t="s">
        <v>12805</v>
      </c>
      <c r="N1702" t="s">
        <v>57</v>
      </c>
      <c r="O1702">
        <v>4</v>
      </c>
      <c r="P1702" t="s">
        <v>73</v>
      </c>
      <c r="Q1702" t="s">
        <v>74</v>
      </c>
      <c r="R1702" t="s">
        <v>12806</v>
      </c>
      <c r="S1702" s="1">
        <v>45362</v>
      </c>
      <c r="T1702" t="s">
        <v>258</v>
      </c>
      <c r="U1702" t="s">
        <v>12807</v>
      </c>
      <c r="V1702" t="s">
        <v>12808</v>
      </c>
      <c r="W1702" t="s">
        <v>640</v>
      </c>
      <c r="X1702">
        <v>682</v>
      </c>
      <c r="Y1702">
        <v>8</v>
      </c>
      <c r="Z1702">
        <v>2182.4</v>
      </c>
      <c r="AA1702" t="s">
        <v>12805</v>
      </c>
      <c r="AB1702" t="s">
        <v>12805</v>
      </c>
      <c r="AC1702">
        <v>10</v>
      </c>
      <c r="AE1702" t="s">
        <v>37</v>
      </c>
      <c r="AF1702" t="s">
        <v>37</v>
      </c>
      <c r="AG1702" t="s">
        <v>12805</v>
      </c>
    </row>
    <row r="1703" spans="1:33" x14ac:dyDescent="0.3">
      <c r="A1703" t="s">
        <v>181</v>
      </c>
      <c r="B1703" t="s">
        <v>920</v>
      </c>
      <c r="C1703" t="s">
        <v>49</v>
      </c>
      <c r="D1703" t="s">
        <v>109</v>
      </c>
      <c r="E1703" t="s">
        <v>122</v>
      </c>
      <c r="F1703" t="s">
        <v>12809</v>
      </c>
      <c r="G1703" t="s">
        <v>96</v>
      </c>
      <c r="H1703" s="1">
        <v>44961</v>
      </c>
      <c r="I1703">
        <v>950</v>
      </c>
      <c r="J1703" t="s">
        <v>12810</v>
      </c>
      <c r="K1703" t="s">
        <v>384</v>
      </c>
      <c r="L1703" t="s">
        <v>12811</v>
      </c>
      <c r="M1703" t="s">
        <v>12812</v>
      </c>
      <c r="N1703" t="s">
        <v>116</v>
      </c>
      <c r="O1703">
        <v>13</v>
      </c>
      <c r="P1703" t="s">
        <v>73</v>
      </c>
      <c r="Q1703" t="s">
        <v>58</v>
      </c>
      <c r="R1703" t="s">
        <v>12813</v>
      </c>
      <c r="S1703" s="1">
        <v>45626</v>
      </c>
      <c r="T1703" t="s">
        <v>165</v>
      </c>
      <c r="U1703" t="s">
        <v>12814</v>
      </c>
      <c r="V1703" t="s">
        <v>12815</v>
      </c>
      <c r="W1703" t="s">
        <v>6404</v>
      </c>
      <c r="X1703">
        <v>2735</v>
      </c>
      <c r="Y1703">
        <v>6</v>
      </c>
      <c r="Z1703">
        <v>6564</v>
      </c>
      <c r="AA1703" t="s">
        <v>12812</v>
      </c>
      <c r="AB1703" t="s">
        <v>12812</v>
      </c>
      <c r="AC1703">
        <v>10</v>
      </c>
      <c r="AD1703" t="s">
        <v>87</v>
      </c>
      <c r="AF1703" t="s">
        <v>87</v>
      </c>
      <c r="AG1703" t="s">
        <v>12812</v>
      </c>
    </row>
    <row r="1704" spans="1:33" x14ac:dyDescent="0.3">
      <c r="A1704" t="s">
        <v>336</v>
      </c>
      <c r="B1704" t="s">
        <v>946</v>
      </c>
      <c r="C1704" t="s">
        <v>80</v>
      </c>
      <c r="D1704" t="s">
        <v>50</v>
      </c>
      <c r="E1704" t="s">
        <v>947</v>
      </c>
      <c r="F1704" t="s">
        <v>12816</v>
      </c>
      <c r="G1704" t="s">
        <v>96</v>
      </c>
      <c r="H1704" s="1">
        <v>44232</v>
      </c>
      <c r="I1704">
        <v>1000</v>
      </c>
      <c r="J1704" t="s">
        <v>12817</v>
      </c>
      <c r="K1704" t="s">
        <v>2083</v>
      </c>
      <c r="L1704" t="s">
        <v>12818</v>
      </c>
      <c r="M1704" t="s">
        <v>12819</v>
      </c>
      <c r="N1704" t="s">
        <v>57</v>
      </c>
      <c r="O1704">
        <v>19</v>
      </c>
      <c r="P1704" t="s">
        <v>40</v>
      </c>
      <c r="Q1704" t="s">
        <v>58</v>
      </c>
      <c r="R1704" t="s">
        <v>12820</v>
      </c>
      <c r="S1704" s="1">
        <v>45586</v>
      </c>
      <c r="T1704" t="s">
        <v>177</v>
      </c>
      <c r="U1704" t="s">
        <v>12821</v>
      </c>
      <c r="V1704" t="s">
        <v>12822</v>
      </c>
      <c r="W1704" t="s">
        <v>6667</v>
      </c>
      <c r="X1704">
        <v>2459</v>
      </c>
      <c r="Y1704">
        <v>8</v>
      </c>
      <c r="Z1704">
        <v>7868.8</v>
      </c>
      <c r="AA1704" t="s">
        <v>12819</v>
      </c>
      <c r="AB1704" t="s">
        <v>12819</v>
      </c>
      <c r="AC1704">
        <v>10</v>
      </c>
      <c r="AE1704" t="s">
        <v>37</v>
      </c>
      <c r="AF1704" t="s">
        <v>37</v>
      </c>
      <c r="AG1704" t="s">
        <v>12819</v>
      </c>
    </row>
    <row r="1705" spans="1:33" x14ac:dyDescent="0.3">
      <c r="A1705" t="s">
        <v>27</v>
      </c>
      <c r="B1705" t="s">
        <v>262</v>
      </c>
      <c r="C1705" t="s">
        <v>29</v>
      </c>
      <c r="D1705" t="s">
        <v>219</v>
      </c>
      <c r="E1705" t="s">
        <v>1534</v>
      </c>
      <c r="F1705" t="s">
        <v>12823</v>
      </c>
      <c r="G1705" t="s">
        <v>33</v>
      </c>
      <c r="H1705" s="1">
        <v>43892</v>
      </c>
      <c r="I1705">
        <v>1100</v>
      </c>
      <c r="J1705" t="s">
        <v>12824</v>
      </c>
      <c r="K1705" t="s">
        <v>599</v>
      </c>
      <c r="L1705" t="s">
        <v>12825</v>
      </c>
      <c r="M1705" t="s">
        <v>12826</v>
      </c>
      <c r="N1705" t="s">
        <v>57</v>
      </c>
      <c r="O1705">
        <v>11</v>
      </c>
      <c r="P1705" t="s">
        <v>73</v>
      </c>
      <c r="Q1705" t="s">
        <v>58</v>
      </c>
      <c r="R1705" t="s">
        <v>12827</v>
      </c>
      <c r="S1705" s="1">
        <v>45493</v>
      </c>
      <c r="T1705" t="s">
        <v>103</v>
      </c>
      <c r="U1705" t="s">
        <v>12828</v>
      </c>
      <c r="V1705" t="s">
        <v>12829</v>
      </c>
      <c r="W1705" t="s">
        <v>7522</v>
      </c>
      <c r="X1705">
        <v>2757</v>
      </c>
      <c r="Y1705">
        <v>8</v>
      </c>
      <c r="Z1705">
        <v>8822.4</v>
      </c>
      <c r="AA1705" t="s">
        <v>12826</v>
      </c>
      <c r="AB1705" t="s">
        <v>12826</v>
      </c>
      <c r="AC1705">
        <v>10</v>
      </c>
      <c r="AD1705" t="s">
        <v>87</v>
      </c>
      <c r="AF1705" t="s">
        <v>87</v>
      </c>
      <c r="AG1705" t="s">
        <v>12826</v>
      </c>
    </row>
    <row r="1706" spans="1:33" x14ac:dyDescent="0.3">
      <c r="A1706" t="s">
        <v>181</v>
      </c>
      <c r="B1706" t="s">
        <v>193</v>
      </c>
      <c r="C1706" t="s">
        <v>49</v>
      </c>
      <c r="D1706" t="s">
        <v>206</v>
      </c>
      <c r="E1706" t="s">
        <v>986</v>
      </c>
      <c r="F1706" t="s">
        <v>12830</v>
      </c>
      <c r="G1706" t="s">
        <v>33</v>
      </c>
      <c r="H1706" s="1">
        <v>44907</v>
      </c>
      <c r="I1706">
        <v>1400</v>
      </c>
      <c r="J1706" t="s">
        <v>12831</v>
      </c>
      <c r="K1706" t="s">
        <v>329</v>
      </c>
      <c r="L1706" t="s">
        <v>12832</v>
      </c>
      <c r="M1706" t="s">
        <v>12833</v>
      </c>
      <c r="N1706" t="s">
        <v>39</v>
      </c>
      <c r="O1706">
        <v>19</v>
      </c>
      <c r="P1706" t="s">
        <v>73</v>
      </c>
      <c r="Q1706" t="s">
        <v>41</v>
      </c>
      <c r="R1706" t="s">
        <v>12834</v>
      </c>
      <c r="S1706" s="1">
        <v>45480</v>
      </c>
      <c r="T1706" t="s">
        <v>103</v>
      </c>
      <c r="U1706" t="s">
        <v>12835</v>
      </c>
      <c r="V1706" t="s">
        <v>12836</v>
      </c>
      <c r="W1706" t="s">
        <v>9863</v>
      </c>
      <c r="X1706">
        <v>1980</v>
      </c>
      <c r="Y1706">
        <v>1</v>
      </c>
      <c r="Z1706">
        <v>792</v>
      </c>
      <c r="AA1706" t="s">
        <v>12833</v>
      </c>
      <c r="AB1706" t="s">
        <v>12833</v>
      </c>
      <c r="AC1706">
        <v>10</v>
      </c>
      <c r="AE1706" t="s">
        <v>37</v>
      </c>
      <c r="AF1706" t="s">
        <v>37</v>
      </c>
      <c r="AG1706" t="s">
        <v>12833</v>
      </c>
    </row>
    <row r="1707" spans="1:33" x14ac:dyDescent="0.3">
      <c r="A1707" t="s">
        <v>93</v>
      </c>
      <c r="B1707" t="s">
        <v>946</v>
      </c>
      <c r="C1707" t="s">
        <v>80</v>
      </c>
      <c r="D1707" t="s">
        <v>241</v>
      </c>
      <c r="E1707" t="s">
        <v>283</v>
      </c>
      <c r="F1707" t="s">
        <v>12837</v>
      </c>
      <c r="G1707" t="s">
        <v>96</v>
      </c>
      <c r="H1707" s="1">
        <v>44588</v>
      </c>
      <c r="I1707">
        <v>1400</v>
      </c>
      <c r="J1707" t="s">
        <v>12838</v>
      </c>
      <c r="K1707" t="s">
        <v>796</v>
      </c>
      <c r="L1707" t="s">
        <v>12839</v>
      </c>
      <c r="M1707" t="s">
        <v>12840</v>
      </c>
      <c r="N1707" t="s">
        <v>39</v>
      </c>
      <c r="O1707">
        <v>19</v>
      </c>
      <c r="P1707" t="s">
        <v>40</v>
      </c>
      <c r="Q1707" t="s">
        <v>101</v>
      </c>
      <c r="R1707" t="s">
        <v>12841</v>
      </c>
      <c r="S1707" s="1">
        <v>45539</v>
      </c>
      <c r="T1707" t="s">
        <v>214</v>
      </c>
      <c r="U1707" t="s">
        <v>12842</v>
      </c>
      <c r="V1707" t="s">
        <v>12843</v>
      </c>
      <c r="W1707" t="s">
        <v>2384</v>
      </c>
      <c r="X1707">
        <v>2064</v>
      </c>
      <c r="Y1707">
        <v>4</v>
      </c>
      <c r="Z1707">
        <v>3302.4</v>
      </c>
      <c r="AA1707" t="s">
        <v>12840</v>
      </c>
      <c r="AB1707" t="s">
        <v>12840</v>
      </c>
      <c r="AC1707">
        <v>10</v>
      </c>
      <c r="AD1707" t="s">
        <v>87</v>
      </c>
      <c r="AF1707" t="s">
        <v>87</v>
      </c>
      <c r="AG1707" t="s">
        <v>12840</v>
      </c>
    </row>
    <row r="1708" spans="1:33" x14ac:dyDescent="0.3">
      <c r="A1708" t="s">
        <v>107</v>
      </c>
      <c r="B1708" t="s">
        <v>920</v>
      </c>
      <c r="C1708" t="s">
        <v>29</v>
      </c>
      <c r="D1708" t="s">
        <v>370</v>
      </c>
      <c r="E1708" t="s">
        <v>1683</v>
      </c>
      <c r="F1708" t="s">
        <v>12844</v>
      </c>
      <c r="G1708" t="s">
        <v>96</v>
      </c>
      <c r="H1708" s="1">
        <v>44459</v>
      </c>
      <c r="I1708">
        <v>1000</v>
      </c>
      <c r="J1708" t="s">
        <v>12845</v>
      </c>
      <c r="K1708" t="s">
        <v>173</v>
      </c>
      <c r="L1708" t="s">
        <v>12846</v>
      </c>
      <c r="M1708" t="s">
        <v>12847</v>
      </c>
      <c r="N1708" t="s">
        <v>39</v>
      </c>
      <c r="O1708">
        <v>12</v>
      </c>
      <c r="P1708" t="s">
        <v>40</v>
      </c>
      <c r="Q1708" t="s">
        <v>74</v>
      </c>
      <c r="R1708" t="s">
        <v>12848</v>
      </c>
      <c r="S1708" s="1">
        <v>45322</v>
      </c>
      <c r="T1708" t="s">
        <v>141</v>
      </c>
      <c r="U1708" t="s">
        <v>12849</v>
      </c>
      <c r="V1708" t="s">
        <v>12850</v>
      </c>
      <c r="W1708" t="s">
        <v>1316</v>
      </c>
      <c r="X1708">
        <v>979</v>
      </c>
      <c r="Y1708">
        <v>6</v>
      </c>
      <c r="Z1708">
        <v>2349.6</v>
      </c>
      <c r="AA1708" t="s">
        <v>12847</v>
      </c>
      <c r="AB1708" t="s">
        <v>12847</v>
      </c>
      <c r="AC1708">
        <v>10</v>
      </c>
      <c r="AD1708" t="s">
        <v>87</v>
      </c>
      <c r="AF1708" t="s">
        <v>87</v>
      </c>
      <c r="AG1708" t="s">
        <v>12847</v>
      </c>
    </row>
    <row r="1709" spans="1:33" x14ac:dyDescent="0.3">
      <c r="A1709" t="s">
        <v>107</v>
      </c>
      <c r="B1709" t="s">
        <v>568</v>
      </c>
      <c r="C1709" t="s">
        <v>29</v>
      </c>
      <c r="D1709" t="s">
        <v>109</v>
      </c>
      <c r="E1709" t="s">
        <v>986</v>
      </c>
      <c r="F1709" t="s">
        <v>12851</v>
      </c>
      <c r="G1709" t="s">
        <v>33</v>
      </c>
      <c r="H1709" s="1">
        <v>45077</v>
      </c>
      <c r="I1709">
        <v>1400</v>
      </c>
      <c r="J1709" t="s">
        <v>12852</v>
      </c>
      <c r="K1709" t="s">
        <v>653</v>
      </c>
      <c r="L1709" t="s">
        <v>12853</v>
      </c>
      <c r="M1709" t="s">
        <v>12854</v>
      </c>
      <c r="N1709" t="s">
        <v>72</v>
      </c>
      <c r="O1709">
        <v>9</v>
      </c>
      <c r="P1709" t="s">
        <v>40</v>
      </c>
      <c r="Q1709" t="s">
        <v>58</v>
      </c>
      <c r="R1709" t="s">
        <v>12855</v>
      </c>
      <c r="S1709" s="1">
        <v>45408</v>
      </c>
      <c r="T1709" t="s">
        <v>60</v>
      </c>
      <c r="U1709" t="s">
        <v>12856</v>
      </c>
      <c r="V1709" t="s">
        <v>12857</v>
      </c>
      <c r="W1709" t="s">
        <v>6855</v>
      </c>
      <c r="X1709">
        <v>517</v>
      </c>
      <c r="Y1709">
        <v>7</v>
      </c>
      <c r="Z1709">
        <v>1447.6000000000001</v>
      </c>
      <c r="AA1709" t="s">
        <v>12854</v>
      </c>
      <c r="AB1709" t="s">
        <v>12854</v>
      </c>
      <c r="AC1709">
        <v>10</v>
      </c>
      <c r="AE1709" t="s">
        <v>37</v>
      </c>
      <c r="AF1709" t="s">
        <v>37</v>
      </c>
      <c r="AG1709" t="s">
        <v>12854</v>
      </c>
    </row>
    <row r="1710" spans="1:33" x14ac:dyDescent="0.3">
      <c r="A1710" t="s">
        <v>121</v>
      </c>
      <c r="B1710" t="s">
        <v>293</v>
      </c>
      <c r="C1710" t="s">
        <v>80</v>
      </c>
      <c r="D1710" t="s">
        <v>50</v>
      </c>
      <c r="E1710" t="s">
        <v>1674</v>
      </c>
      <c r="F1710" t="s">
        <v>12858</v>
      </c>
      <c r="G1710" t="s">
        <v>96</v>
      </c>
      <c r="H1710" s="1">
        <v>44252</v>
      </c>
      <c r="I1710">
        <v>1100</v>
      </c>
      <c r="J1710" t="s">
        <v>12859</v>
      </c>
      <c r="K1710" t="s">
        <v>150</v>
      </c>
      <c r="L1710" t="s">
        <v>12860</v>
      </c>
      <c r="M1710" t="s">
        <v>12861</v>
      </c>
      <c r="N1710" t="s">
        <v>57</v>
      </c>
      <c r="O1710">
        <v>7</v>
      </c>
      <c r="P1710" t="s">
        <v>73</v>
      </c>
      <c r="Q1710" t="s">
        <v>58</v>
      </c>
      <c r="R1710" t="s">
        <v>12862</v>
      </c>
      <c r="S1710" s="1">
        <v>45346</v>
      </c>
      <c r="T1710" t="s">
        <v>321</v>
      </c>
      <c r="U1710" t="s">
        <v>12863</v>
      </c>
      <c r="V1710" t="s">
        <v>12864</v>
      </c>
      <c r="W1710" t="s">
        <v>9370</v>
      </c>
      <c r="X1710">
        <v>1369</v>
      </c>
      <c r="Y1710">
        <v>6</v>
      </c>
      <c r="Z1710">
        <v>3285.6000000000004</v>
      </c>
      <c r="AA1710" t="s">
        <v>12861</v>
      </c>
      <c r="AB1710" t="s">
        <v>12861</v>
      </c>
      <c r="AC1710">
        <v>11</v>
      </c>
      <c r="AE1710" t="s">
        <v>37</v>
      </c>
      <c r="AF1710" t="s">
        <v>37</v>
      </c>
      <c r="AG1710" t="s">
        <v>12861</v>
      </c>
    </row>
    <row r="1711" spans="1:33" x14ac:dyDescent="0.3">
      <c r="A1711" t="s">
        <v>47</v>
      </c>
      <c r="B1711" t="s">
        <v>79</v>
      </c>
      <c r="C1711" t="s">
        <v>80</v>
      </c>
      <c r="D1711" t="s">
        <v>109</v>
      </c>
      <c r="E1711" t="s">
        <v>82</v>
      </c>
      <c r="F1711" t="s">
        <v>12865</v>
      </c>
      <c r="G1711" t="s">
        <v>96</v>
      </c>
      <c r="H1711" s="1">
        <v>45303</v>
      </c>
      <c r="I1711">
        <v>1100</v>
      </c>
      <c r="J1711" t="s">
        <v>12866</v>
      </c>
      <c r="K1711" t="s">
        <v>825</v>
      </c>
      <c r="L1711" t="s">
        <v>12867</v>
      </c>
      <c r="M1711" t="s">
        <v>12868</v>
      </c>
      <c r="N1711" t="s">
        <v>116</v>
      </c>
      <c r="O1711">
        <v>15</v>
      </c>
      <c r="P1711" t="s">
        <v>40</v>
      </c>
      <c r="Q1711" t="s">
        <v>101</v>
      </c>
      <c r="R1711" t="s">
        <v>12869</v>
      </c>
      <c r="S1711" s="1">
        <v>45498</v>
      </c>
      <c r="T1711" t="s">
        <v>103</v>
      </c>
      <c r="U1711" t="s">
        <v>12870</v>
      </c>
      <c r="V1711" t="s">
        <v>12871</v>
      </c>
      <c r="W1711" t="s">
        <v>1356</v>
      </c>
      <c r="X1711">
        <v>2890</v>
      </c>
      <c r="Y1711">
        <v>3</v>
      </c>
      <c r="Z1711">
        <v>3468</v>
      </c>
      <c r="AA1711" t="s">
        <v>12868</v>
      </c>
      <c r="AB1711" t="s">
        <v>12868</v>
      </c>
      <c r="AC1711">
        <v>11</v>
      </c>
      <c r="AE1711" t="s">
        <v>37</v>
      </c>
      <c r="AF1711" t="s">
        <v>37</v>
      </c>
      <c r="AG1711" t="s">
        <v>12868</v>
      </c>
    </row>
    <row r="1712" spans="1:33" x14ac:dyDescent="0.3">
      <c r="A1712" t="s">
        <v>133</v>
      </c>
      <c r="B1712" t="s">
        <v>108</v>
      </c>
      <c r="C1712" t="s">
        <v>80</v>
      </c>
      <c r="D1712" t="s">
        <v>50</v>
      </c>
      <c r="E1712" t="s">
        <v>1608</v>
      </c>
      <c r="F1712" t="s">
        <v>12872</v>
      </c>
      <c r="G1712" t="s">
        <v>96</v>
      </c>
      <c r="H1712" s="1">
        <v>44618</v>
      </c>
      <c r="I1712">
        <v>1300</v>
      </c>
      <c r="J1712" t="s">
        <v>12873</v>
      </c>
      <c r="K1712" t="s">
        <v>434</v>
      </c>
      <c r="L1712" t="s">
        <v>12874</v>
      </c>
      <c r="M1712" t="s">
        <v>12875</v>
      </c>
      <c r="N1712" t="s">
        <v>72</v>
      </c>
      <c r="O1712">
        <v>9</v>
      </c>
      <c r="P1712" t="s">
        <v>40</v>
      </c>
      <c r="Q1712" t="s">
        <v>101</v>
      </c>
      <c r="R1712" t="s">
        <v>12876</v>
      </c>
      <c r="S1712" s="1">
        <v>45298</v>
      </c>
      <c r="T1712" t="s">
        <v>141</v>
      </c>
      <c r="U1712" t="s">
        <v>12877</v>
      </c>
      <c r="V1712" t="s">
        <v>12878</v>
      </c>
      <c r="W1712" t="s">
        <v>5893</v>
      </c>
      <c r="X1712">
        <v>1630</v>
      </c>
      <c r="Y1712">
        <v>2</v>
      </c>
      <c r="Z1712">
        <v>1304</v>
      </c>
      <c r="AA1712" t="s">
        <v>12875</v>
      </c>
      <c r="AB1712" t="s">
        <v>12875</v>
      </c>
      <c r="AC1712">
        <v>10</v>
      </c>
      <c r="AE1712" t="s">
        <v>37</v>
      </c>
      <c r="AF1712" t="s">
        <v>37</v>
      </c>
      <c r="AG1712" t="s">
        <v>12875</v>
      </c>
    </row>
    <row r="1713" spans="1:33" x14ac:dyDescent="0.3">
      <c r="A1713" t="s">
        <v>107</v>
      </c>
      <c r="B1713" t="s">
        <v>985</v>
      </c>
      <c r="C1713" t="s">
        <v>80</v>
      </c>
      <c r="D1713" t="s">
        <v>241</v>
      </c>
      <c r="E1713" t="s">
        <v>283</v>
      </c>
      <c r="F1713" t="s">
        <v>12879</v>
      </c>
      <c r="G1713" t="s">
        <v>96</v>
      </c>
      <c r="H1713" s="1">
        <v>44239</v>
      </c>
      <c r="I1713">
        <v>800</v>
      </c>
      <c r="J1713" t="s">
        <v>12880</v>
      </c>
      <c r="K1713" t="s">
        <v>350</v>
      </c>
      <c r="L1713" t="s">
        <v>12881</v>
      </c>
      <c r="M1713" t="s">
        <v>12882</v>
      </c>
      <c r="N1713" t="s">
        <v>116</v>
      </c>
      <c r="O1713">
        <v>7</v>
      </c>
      <c r="P1713" t="s">
        <v>73</v>
      </c>
      <c r="Q1713" t="s">
        <v>74</v>
      </c>
      <c r="R1713" t="s">
        <v>12883</v>
      </c>
      <c r="S1713" s="1">
        <v>45615</v>
      </c>
      <c r="T1713" t="s">
        <v>165</v>
      </c>
      <c r="U1713" t="s">
        <v>12884</v>
      </c>
      <c r="V1713" t="s">
        <v>12885</v>
      </c>
      <c r="W1713" t="s">
        <v>1533</v>
      </c>
      <c r="X1713">
        <v>1455</v>
      </c>
      <c r="Y1713">
        <v>5</v>
      </c>
      <c r="Z1713">
        <v>2910</v>
      </c>
      <c r="AA1713" t="s">
        <v>12882</v>
      </c>
      <c r="AB1713" t="s">
        <v>12882</v>
      </c>
      <c r="AC1713">
        <v>11</v>
      </c>
      <c r="AE1713" t="s">
        <v>37</v>
      </c>
      <c r="AF1713" t="s">
        <v>37</v>
      </c>
      <c r="AG1713" t="s">
        <v>12882</v>
      </c>
    </row>
    <row r="1714" spans="1:33" x14ac:dyDescent="0.3">
      <c r="A1714" t="s">
        <v>93</v>
      </c>
      <c r="B1714" t="s">
        <v>28</v>
      </c>
      <c r="C1714" t="s">
        <v>80</v>
      </c>
      <c r="D1714" t="s">
        <v>146</v>
      </c>
      <c r="E1714" t="s">
        <v>391</v>
      </c>
      <c r="F1714" t="s">
        <v>12886</v>
      </c>
      <c r="G1714" t="s">
        <v>33</v>
      </c>
      <c r="H1714" s="1">
        <v>44198</v>
      </c>
      <c r="I1714">
        <v>950</v>
      </c>
      <c r="J1714" t="s">
        <v>12887</v>
      </c>
      <c r="K1714" t="s">
        <v>222</v>
      </c>
      <c r="L1714" t="s">
        <v>12888</v>
      </c>
      <c r="M1714" t="s">
        <v>12889</v>
      </c>
      <c r="N1714" t="s">
        <v>39</v>
      </c>
      <c r="O1714">
        <v>3</v>
      </c>
      <c r="P1714" t="s">
        <v>73</v>
      </c>
      <c r="Q1714" t="s">
        <v>101</v>
      </c>
      <c r="R1714" t="s">
        <v>12890</v>
      </c>
      <c r="S1714" s="1">
        <v>45451</v>
      </c>
      <c r="T1714" t="s">
        <v>43</v>
      </c>
      <c r="U1714" t="s">
        <v>12891</v>
      </c>
      <c r="V1714" t="s">
        <v>12892</v>
      </c>
      <c r="W1714" t="s">
        <v>2501</v>
      </c>
      <c r="X1714">
        <v>2649</v>
      </c>
      <c r="Y1714">
        <v>4</v>
      </c>
      <c r="Z1714">
        <v>4238.4000000000015</v>
      </c>
      <c r="AA1714" t="s">
        <v>12889</v>
      </c>
      <c r="AB1714" t="s">
        <v>12889</v>
      </c>
      <c r="AC1714">
        <v>11</v>
      </c>
      <c r="AE1714" t="s">
        <v>37</v>
      </c>
      <c r="AF1714" t="s">
        <v>37</v>
      </c>
      <c r="AG1714" t="s">
        <v>12889</v>
      </c>
    </row>
    <row r="1715" spans="1:33" x14ac:dyDescent="0.3">
      <c r="A1715" t="s">
        <v>93</v>
      </c>
      <c r="B1715" t="s">
        <v>1483</v>
      </c>
      <c r="C1715" t="s">
        <v>49</v>
      </c>
      <c r="D1715" t="s">
        <v>206</v>
      </c>
      <c r="E1715" t="s">
        <v>703</v>
      </c>
      <c r="F1715" t="s">
        <v>12893</v>
      </c>
      <c r="G1715" t="s">
        <v>96</v>
      </c>
      <c r="H1715" s="1">
        <v>45603</v>
      </c>
      <c r="I1715">
        <v>1400</v>
      </c>
      <c r="J1715" t="s">
        <v>12894</v>
      </c>
      <c r="K1715" t="s">
        <v>2083</v>
      </c>
      <c r="L1715" t="s">
        <v>12895</v>
      </c>
      <c r="M1715" t="s">
        <v>12896</v>
      </c>
      <c r="N1715" t="s">
        <v>57</v>
      </c>
      <c r="O1715">
        <v>7</v>
      </c>
      <c r="P1715" t="s">
        <v>73</v>
      </c>
      <c r="Q1715" t="s">
        <v>41</v>
      </c>
      <c r="R1715" t="s">
        <v>12897</v>
      </c>
      <c r="S1715" s="1">
        <v>45344</v>
      </c>
      <c r="T1715" t="s">
        <v>321</v>
      </c>
      <c r="U1715" t="s">
        <v>12898</v>
      </c>
      <c r="V1715" t="s">
        <v>12899</v>
      </c>
      <c r="W1715" t="s">
        <v>1852</v>
      </c>
      <c r="X1715">
        <v>599</v>
      </c>
      <c r="Y1715">
        <v>8</v>
      </c>
      <c r="Z1715">
        <v>1916.8000000000002</v>
      </c>
      <c r="AA1715" t="s">
        <v>12896</v>
      </c>
      <c r="AB1715" t="s">
        <v>12896</v>
      </c>
      <c r="AC1715">
        <v>10</v>
      </c>
      <c r="AE1715" t="s">
        <v>37</v>
      </c>
      <c r="AF1715" t="s">
        <v>37</v>
      </c>
      <c r="AG1715" t="s">
        <v>12896</v>
      </c>
    </row>
    <row r="1716" spans="1:33" x14ac:dyDescent="0.3">
      <c r="A1716" t="s">
        <v>27</v>
      </c>
      <c r="B1716" t="s">
        <v>325</v>
      </c>
      <c r="C1716" t="s">
        <v>80</v>
      </c>
      <c r="D1716" t="s">
        <v>370</v>
      </c>
      <c r="E1716" t="s">
        <v>337</v>
      </c>
      <c r="F1716" t="s">
        <v>12900</v>
      </c>
      <c r="G1716" t="s">
        <v>96</v>
      </c>
      <c r="H1716" s="1">
        <v>45010</v>
      </c>
      <c r="I1716">
        <v>1400</v>
      </c>
      <c r="J1716" t="s">
        <v>12901</v>
      </c>
      <c r="K1716" t="s">
        <v>266</v>
      </c>
      <c r="L1716" t="s">
        <v>12902</v>
      </c>
      <c r="M1716" t="s">
        <v>12903</v>
      </c>
      <c r="N1716" t="s">
        <v>116</v>
      </c>
      <c r="O1716">
        <v>15</v>
      </c>
      <c r="P1716" t="s">
        <v>73</v>
      </c>
      <c r="Q1716" t="s">
        <v>58</v>
      </c>
      <c r="R1716" t="s">
        <v>12904</v>
      </c>
      <c r="S1716" s="1">
        <v>45486</v>
      </c>
      <c r="T1716" t="s">
        <v>103</v>
      </c>
      <c r="U1716" t="s">
        <v>12905</v>
      </c>
      <c r="V1716" t="s">
        <v>12906</v>
      </c>
      <c r="W1716" t="s">
        <v>180</v>
      </c>
      <c r="X1716">
        <v>1456</v>
      </c>
      <c r="Y1716">
        <v>6</v>
      </c>
      <c r="Z1716">
        <v>3494.4</v>
      </c>
      <c r="AA1716" t="s">
        <v>12903</v>
      </c>
      <c r="AB1716" t="s">
        <v>12903</v>
      </c>
      <c r="AC1716">
        <v>10</v>
      </c>
      <c r="AE1716" t="s">
        <v>37</v>
      </c>
      <c r="AF1716" t="s">
        <v>37</v>
      </c>
      <c r="AG1716" t="s">
        <v>12903</v>
      </c>
    </row>
    <row r="1717" spans="1:33" x14ac:dyDescent="0.3">
      <c r="A1717" t="s">
        <v>107</v>
      </c>
      <c r="B1717" t="s">
        <v>369</v>
      </c>
      <c r="C1717" t="s">
        <v>29</v>
      </c>
      <c r="D1717" t="s">
        <v>81</v>
      </c>
      <c r="E1717" t="s">
        <v>31</v>
      </c>
      <c r="F1717" t="s">
        <v>12907</v>
      </c>
      <c r="G1717" t="s">
        <v>33</v>
      </c>
      <c r="H1717" s="1">
        <v>44593</v>
      </c>
      <c r="I1717">
        <v>800</v>
      </c>
      <c r="J1717" t="s">
        <v>12908</v>
      </c>
      <c r="K1717" t="s">
        <v>186</v>
      </c>
      <c r="L1717" t="s">
        <v>12909</v>
      </c>
      <c r="M1717" t="s">
        <v>12910</v>
      </c>
      <c r="N1717" t="s">
        <v>72</v>
      </c>
      <c r="O1717">
        <v>6</v>
      </c>
      <c r="P1717" t="s">
        <v>73</v>
      </c>
      <c r="Q1717" t="s">
        <v>101</v>
      </c>
      <c r="R1717" t="s">
        <v>12911</v>
      </c>
      <c r="S1717" s="1">
        <v>45529</v>
      </c>
      <c r="T1717" t="s">
        <v>201</v>
      </c>
      <c r="U1717" t="s">
        <v>12912</v>
      </c>
      <c r="V1717" t="s">
        <v>12913</v>
      </c>
      <c r="W1717" t="s">
        <v>3247</v>
      </c>
      <c r="X1717">
        <v>2383</v>
      </c>
      <c r="Y1717">
        <v>5</v>
      </c>
      <c r="Z1717">
        <v>4766</v>
      </c>
      <c r="AA1717" t="s">
        <v>12910</v>
      </c>
      <c r="AB1717" t="s">
        <v>12910</v>
      </c>
      <c r="AC1717">
        <v>10</v>
      </c>
      <c r="AD1717" t="s">
        <v>87</v>
      </c>
      <c r="AF1717" t="s">
        <v>87</v>
      </c>
      <c r="AG1717" t="s">
        <v>12910</v>
      </c>
    </row>
    <row r="1718" spans="1:33" x14ac:dyDescent="0.3">
      <c r="A1718" t="s">
        <v>181</v>
      </c>
      <c r="B1718" t="s">
        <v>558</v>
      </c>
      <c r="C1718" t="s">
        <v>29</v>
      </c>
      <c r="D1718" t="s">
        <v>109</v>
      </c>
      <c r="E1718" t="s">
        <v>2215</v>
      </c>
      <c r="F1718" t="s">
        <v>12914</v>
      </c>
      <c r="G1718" t="s">
        <v>33</v>
      </c>
      <c r="H1718" s="1">
        <v>45105</v>
      </c>
      <c r="I1718">
        <v>950</v>
      </c>
      <c r="J1718" t="s">
        <v>12915</v>
      </c>
      <c r="K1718" t="s">
        <v>1749</v>
      </c>
      <c r="L1718" t="s">
        <v>12916</v>
      </c>
      <c r="M1718" t="s">
        <v>12917</v>
      </c>
      <c r="N1718" t="s">
        <v>39</v>
      </c>
      <c r="O1718">
        <v>5</v>
      </c>
      <c r="P1718" t="s">
        <v>73</v>
      </c>
      <c r="Q1718" t="s">
        <v>41</v>
      </c>
      <c r="R1718" t="s">
        <v>12918</v>
      </c>
      <c r="S1718" s="1">
        <v>45436</v>
      </c>
      <c r="T1718" t="s">
        <v>129</v>
      </c>
      <c r="U1718" t="s">
        <v>12919</v>
      </c>
      <c r="V1718" t="s">
        <v>12920</v>
      </c>
      <c r="W1718" t="s">
        <v>557</v>
      </c>
      <c r="X1718">
        <v>1020</v>
      </c>
      <c r="Y1718">
        <v>4</v>
      </c>
      <c r="Z1718">
        <v>1632</v>
      </c>
      <c r="AA1718" t="s">
        <v>12917</v>
      </c>
      <c r="AB1718" t="s">
        <v>12917</v>
      </c>
      <c r="AC1718">
        <v>10</v>
      </c>
      <c r="AD1718" t="s">
        <v>87</v>
      </c>
      <c r="AF1718" t="s">
        <v>87</v>
      </c>
      <c r="AG1718" t="s">
        <v>12917</v>
      </c>
    </row>
    <row r="1719" spans="1:33" x14ac:dyDescent="0.3">
      <c r="A1719" t="s">
        <v>133</v>
      </c>
      <c r="B1719" t="s">
        <v>28</v>
      </c>
      <c r="C1719" t="s">
        <v>49</v>
      </c>
      <c r="D1719" t="s">
        <v>206</v>
      </c>
      <c r="E1719" t="s">
        <v>947</v>
      </c>
      <c r="F1719" t="s">
        <v>12921</v>
      </c>
      <c r="G1719" t="s">
        <v>96</v>
      </c>
      <c r="H1719" s="1">
        <v>44135</v>
      </c>
      <c r="I1719">
        <v>1300</v>
      </c>
      <c r="J1719" t="s">
        <v>12922</v>
      </c>
      <c r="K1719" t="s">
        <v>1359</v>
      </c>
      <c r="L1719" t="s">
        <v>12923</v>
      </c>
      <c r="M1719" t="s">
        <v>12924</v>
      </c>
      <c r="N1719" t="s">
        <v>57</v>
      </c>
      <c r="O1719">
        <v>13</v>
      </c>
      <c r="P1719" t="s">
        <v>40</v>
      </c>
      <c r="Q1719" t="s">
        <v>58</v>
      </c>
      <c r="R1719" t="s">
        <v>12925</v>
      </c>
      <c r="S1719" s="1">
        <v>45602</v>
      </c>
      <c r="T1719" t="s">
        <v>165</v>
      </c>
      <c r="U1719" t="s">
        <v>12926</v>
      </c>
      <c r="V1719" t="s">
        <v>12927</v>
      </c>
      <c r="W1719" t="s">
        <v>6483</v>
      </c>
      <c r="X1719">
        <v>2180</v>
      </c>
      <c r="Y1719">
        <v>3</v>
      </c>
      <c r="Z1719">
        <v>2616</v>
      </c>
      <c r="AA1719" t="s">
        <v>12924</v>
      </c>
      <c r="AB1719" t="s">
        <v>12924</v>
      </c>
      <c r="AC1719">
        <v>10</v>
      </c>
      <c r="AE1719" t="s">
        <v>37</v>
      </c>
      <c r="AF1719" t="s">
        <v>37</v>
      </c>
      <c r="AG1719" t="s">
        <v>12924</v>
      </c>
    </row>
    <row r="1720" spans="1:33" x14ac:dyDescent="0.3">
      <c r="A1720" t="s">
        <v>121</v>
      </c>
      <c r="B1720" t="s">
        <v>510</v>
      </c>
      <c r="C1720" t="s">
        <v>29</v>
      </c>
      <c r="D1720" t="s">
        <v>81</v>
      </c>
      <c r="E1720" t="s">
        <v>66</v>
      </c>
      <c r="F1720" t="s">
        <v>12928</v>
      </c>
      <c r="G1720" t="s">
        <v>96</v>
      </c>
      <c r="H1720" s="1">
        <v>45012</v>
      </c>
      <c r="I1720">
        <v>950</v>
      </c>
      <c r="J1720" t="s">
        <v>12929</v>
      </c>
      <c r="K1720" t="s">
        <v>493</v>
      </c>
      <c r="L1720" t="s">
        <v>12930</v>
      </c>
      <c r="M1720" t="s">
        <v>12931</v>
      </c>
      <c r="N1720" t="s">
        <v>57</v>
      </c>
      <c r="O1720">
        <v>8</v>
      </c>
      <c r="P1720" t="s">
        <v>40</v>
      </c>
      <c r="Q1720" t="s">
        <v>41</v>
      </c>
      <c r="R1720" t="s">
        <v>12932</v>
      </c>
      <c r="S1720" s="1">
        <v>45413</v>
      </c>
      <c r="T1720" t="s">
        <v>129</v>
      </c>
      <c r="U1720" t="s">
        <v>12933</v>
      </c>
      <c r="V1720" t="s">
        <v>12934</v>
      </c>
      <c r="W1720" t="s">
        <v>2910</v>
      </c>
      <c r="X1720">
        <v>524</v>
      </c>
      <c r="Y1720">
        <v>1</v>
      </c>
      <c r="Z1720">
        <v>209.60000000000002</v>
      </c>
      <c r="AA1720" t="s">
        <v>12931</v>
      </c>
      <c r="AB1720" t="s">
        <v>12931</v>
      </c>
      <c r="AC1720">
        <v>10</v>
      </c>
      <c r="AE1720" t="s">
        <v>37</v>
      </c>
      <c r="AF1720" t="s">
        <v>37</v>
      </c>
      <c r="AG1720" t="s">
        <v>12931</v>
      </c>
    </row>
    <row r="1721" spans="1:33" x14ac:dyDescent="0.3">
      <c r="A1721" t="s">
        <v>181</v>
      </c>
      <c r="B1721" t="s">
        <v>568</v>
      </c>
      <c r="C1721" t="s">
        <v>49</v>
      </c>
      <c r="D1721" t="s">
        <v>109</v>
      </c>
      <c r="E1721" t="s">
        <v>1168</v>
      </c>
      <c r="F1721" t="s">
        <v>12935</v>
      </c>
      <c r="G1721" t="s">
        <v>96</v>
      </c>
      <c r="H1721" s="1">
        <v>45042</v>
      </c>
      <c r="I1721">
        <v>1000</v>
      </c>
      <c r="J1721" t="s">
        <v>12936</v>
      </c>
      <c r="K1721" t="s">
        <v>853</v>
      </c>
      <c r="L1721" t="s">
        <v>12937</v>
      </c>
      <c r="M1721" t="s">
        <v>12938</v>
      </c>
      <c r="N1721" t="s">
        <v>57</v>
      </c>
      <c r="O1721">
        <v>14</v>
      </c>
      <c r="P1721" t="s">
        <v>73</v>
      </c>
      <c r="Q1721" t="s">
        <v>58</v>
      </c>
      <c r="R1721" t="s">
        <v>12939</v>
      </c>
      <c r="S1721" s="1">
        <v>45389</v>
      </c>
      <c r="T1721" t="s">
        <v>60</v>
      </c>
      <c r="U1721" t="s">
        <v>12940</v>
      </c>
      <c r="V1721" t="s">
        <v>12941</v>
      </c>
      <c r="W1721" t="s">
        <v>5797</v>
      </c>
      <c r="X1721">
        <v>2371</v>
      </c>
      <c r="Y1721">
        <v>6</v>
      </c>
      <c r="Z1721">
        <v>5690.4000000000015</v>
      </c>
      <c r="AA1721" t="s">
        <v>12938</v>
      </c>
      <c r="AB1721" t="s">
        <v>12938</v>
      </c>
      <c r="AC1721">
        <v>10</v>
      </c>
      <c r="AE1721" t="s">
        <v>37</v>
      </c>
      <c r="AF1721" t="s">
        <v>37</v>
      </c>
      <c r="AG1721" t="s">
        <v>12938</v>
      </c>
    </row>
    <row r="1722" spans="1:33" x14ac:dyDescent="0.3">
      <c r="A1722" t="s">
        <v>121</v>
      </c>
      <c r="B1722" t="s">
        <v>803</v>
      </c>
      <c r="C1722" t="s">
        <v>80</v>
      </c>
      <c r="D1722" t="s">
        <v>219</v>
      </c>
      <c r="E1722" t="s">
        <v>337</v>
      </c>
      <c r="F1722" t="s">
        <v>12942</v>
      </c>
      <c r="G1722" t="s">
        <v>33</v>
      </c>
      <c r="H1722" s="1">
        <v>45523</v>
      </c>
      <c r="I1722">
        <v>1200</v>
      </c>
      <c r="J1722" t="s">
        <v>12943</v>
      </c>
      <c r="K1722" t="s">
        <v>394</v>
      </c>
      <c r="L1722" t="s">
        <v>12944</v>
      </c>
      <c r="M1722" t="s">
        <v>12945</v>
      </c>
      <c r="N1722" t="s">
        <v>116</v>
      </c>
      <c r="O1722">
        <v>12</v>
      </c>
      <c r="P1722" t="s">
        <v>40</v>
      </c>
      <c r="Q1722" t="s">
        <v>41</v>
      </c>
      <c r="R1722" t="s">
        <v>12946</v>
      </c>
      <c r="S1722" s="1">
        <v>45351</v>
      </c>
      <c r="T1722" t="s">
        <v>321</v>
      </c>
      <c r="U1722" t="s">
        <v>12947</v>
      </c>
      <c r="V1722" t="s">
        <v>12948</v>
      </c>
      <c r="W1722" t="s">
        <v>8003</v>
      </c>
      <c r="X1722">
        <v>920</v>
      </c>
      <c r="Y1722">
        <v>8</v>
      </c>
      <c r="Z1722">
        <v>2944</v>
      </c>
      <c r="AA1722" t="s">
        <v>12945</v>
      </c>
      <c r="AB1722" t="s">
        <v>12945</v>
      </c>
      <c r="AC1722">
        <v>11</v>
      </c>
      <c r="AE1722" t="s">
        <v>37</v>
      </c>
      <c r="AF1722" t="s">
        <v>37</v>
      </c>
      <c r="AG1722" t="s">
        <v>12945</v>
      </c>
    </row>
    <row r="1723" spans="1:33" x14ac:dyDescent="0.3">
      <c r="A1723" t="s">
        <v>93</v>
      </c>
      <c r="B1723" t="s">
        <v>1128</v>
      </c>
      <c r="C1723" t="s">
        <v>49</v>
      </c>
      <c r="D1723" t="s">
        <v>677</v>
      </c>
      <c r="E1723" t="s">
        <v>2585</v>
      </c>
      <c r="F1723" t="s">
        <v>12949</v>
      </c>
      <c r="G1723" t="s">
        <v>96</v>
      </c>
      <c r="H1723" s="1">
        <v>44492</v>
      </c>
      <c r="I1723">
        <v>1200</v>
      </c>
      <c r="J1723" t="s">
        <v>12950</v>
      </c>
      <c r="K1723" t="s">
        <v>474</v>
      </c>
      <c r="L1723" t="s">
        <v>12951</v>
      </c>
      <c r="M1723" t="s">
        <v>12952</v>
      </c>
      <c r="N1723" t="s">
        <v>57</v>
      </c>
      <c r="O1723">
        <v>4</v>
      </c>
      <c r="P1723" t="s">
        <v>73</v>
      </c>
      <c r="Q1723" t="s">
        <v>58</v>
      </c>
      <c r="R1723" t="s">
        <v>12953</v>
      </c>
      <c r="S1723" s="1">
        <v>45400</v>
      </c>
      <c r="T1723" t="s">
        <v>60</v>
      </c>
      <c r="U1723" t="s">
        <v>12954</v>
      </c>
      <c r="V1723" t="s">
        <v>12955</v>
      </c>
      <c r="W1723" t="s">
        <v>1568</v>
      </c>
      <c r="X1723">
        <v>695</v>
      </c>
      <c r="Y1723">
        <v>4</v>
      </c>
      <c r="Z1723">
        <v>1112</v>
      </c>
      <c r="AA1723" t="s">
        <v>12952</v>
      </c>
      <c r="AB1723" t="s">
        <v>12952</v>
      </c>
      <c r="AC1723">
        <v>10</v>
      </c>
      <c r="AE1723" t="s">
        <v>37</v>
      </c>
      <c r="AF1723" t="s">
        <v>37</v>
      </c>
      <c r="AG1723" t="s">
        <v>12952</v>
      </c>
    </row>
    <row r="1724" spans="1:33" x14ac:dyDescent="0.3">
      <c r="A1724" t="s">
        <v>107</v>
      </c>
      <c r="B1724" t="s">
        <v>1118</v>
      </c>
      <c r="C1724" t="s">
        <v>80</v>
      </c>
      <c r="D1724" t="s">
        <v>50</v>
      </c>
      <c r="E1724" t="s">
        <v>421</v>
      </c>
      <c r="F1724" t="s">
        <v>12956</v>
      </c>
      <c r="G1724" t="s">
        <v>96</v>
      </c>
      <c r="H1724" s="1">
        <v>45483</v>
      </c>
      <c r="I1724">
        <v>800</v>
      </c>
      <c r="J1724" t="s">
        <v>12957</v>
      </c>
      <c r="K1724" t="s">
        <v>653</v>
      </c>
      <c r="L1724" t="s">
        <v>12958</v>
      </c>
      <c r="M1724" t="s">
        <v>12959</v>
      </c>
      <c r="N1724" t="s">
        <v>57</v>
      </c>
      <c r="O1724">
        <v>10</v>
      </c>
      <c r="P1724" t="s">
        <v>40</v>
      </c>
      <c r="Q1724" t="s">
        <v>41</v>
      </c>
      <c r="R1724" t="s">
        <v>12960</v>
      </c>
      <c r="S1724" s="1">
        <v>45460</v>
      </c>
      <c r="T1724" t="s">
        <v>43</v>
      </c>
      <c r="U1724" t="s">
        <v>12961</v>
      </c>
      <c r="V1724" t="s">
        <v>12962</v>
      </c>
      <c r="W1724" t="s">
        <v>6302</v>
      </c>
      <c r="X1724">
        <v>1040</v>
      </c>
      <c r="Y1724">
        <v>2</v>
      </c>
      <c r="Z1724">
        <v>832</v>
      </c>
      <c r="AA1724" t="s">
        <v>12959</v>
      </c>
      <c r="AB1724" t="s">
        <v>12959</v>
      </c>
      <c r="AC1724">
        <v>10</v>
      </c>
      <c r="AE1724" t="s">
        <v>37</v>
      </c>
      <c r="AF1724" t="s">
        <v>37</v>
      </c>
      <c r="AG1724" t="s">
        <v>12959</v>
      </c>
    </row>
    <row r="1725" spans="1:33" x14ac:dyDescent="0.3">
      <c r="A1725" t="s">
        <v>47</v>
      </c>
      <c r="B1725" t="s">
        <v>347</v>
      </c>
      <c r="C1725" t="s">
        <v>49</v>
      </c>
      <c r="D1725" t="s">
        <v>50</v>
      </c>
      <c r="E1725" t="s">
        <v>521</v>
      </c>
      <c r="F1725" t="s">
        <v>12963</v>
      </c>
      <c r="G1725" t="s">
        <v>96</v>
      </c>
      <c r="H1725" s="1">
        <v>44113</v>
      </c>
      <c r="I1725">
        <v>1100</v>
      </c>
      <c r="J1725" t="s">
        <v>12964</v>
      </c>
      <c r="K1725" t="s">
        <v>161</v>
      </c>
      <c r="L1725" t="s">
        <v>12965</v>
      </c>
      <c r="M1725" t="s">
        <v>12966</v>
      </c>
      <c r="N1725" t="s">
        <v>39</v>
      </c>
      <c r="O1725">
        <v>9</v>
      </c>
      <c r="P1725" t="s">
        <v>40</v>
      </c>
      <c r="Q1725" t="s">
        <v>58</v>
      </c>
      <c r="R1725" t="s">
        <v>12967</v>
      </c>
      <c r="S1725" s="1">
        <v>45395</v>
      </c>
      <c r="T1725" t="s">
        <v>60</v>
      </c>
      <c r="U1725" t="s">
        <v>12968</v>
      </c>
      <c r="V1725" t="s">
        <v>12969</v>
      </c>
      <c r="W1725" t="s">
        <v>8287</v>
      </c>
      <c r="X1725">
        <v>1970</v>
      </c>
      <c r="Y1725">
        <v>4</v>
      </c>
      <c r="Z1725">
        <v>3152</v>
      </c>
      <c r="AA1725" t="s">
        <v>12966</v>
      </c>
      <c r="AB1725" t="s">
        <v>12966</v>
      </c>
      <c r="AC1725">
        <v>10</v>
      </c>
      <c r="AE1725" t="s">
        <v>37</v>
      </c>
      <c r="AF1725" t="s">
        <v>37</v>
      </c>
      <c r="AG1725" t="s">
        <v>12966</v>
      </c>
    </row>
    <row r="1726" spans="1:33" x14ac:dyDescent="0.3">
      <c r="A1726" t="s">
        <v>93</v>
      </c>
      <c r="B1726" t="s">
        <v>325</v>
      </c>
      <c r="C1726" t="s">
        <v>49</v>
      </c>
      <c r="D1726" t="s">
        <v>50</v>
      </c>
      <c r="E1726" t="s">
        <v>304</v>
      </c>
      <c r="F1726" t="s">
        <v>12970</v>
      </c>
      <c r="G1726" t="s">
        <v>33</v>
      </c>
      <c r="H1726" s="1">
        <v>45075</v>
      </c>
      <c r="I1726">
        <v>1100</v>
      </c>
      <c r="J1726" t="s">
        <v>12971</v>
      </c>
      <c r="K1726" t="s">
        <v>1368</v>
      </c>
      <c r="L1726" t="s">
        <v>12972</v>
      </c>
      <c r="M1726" t="s">
        <v>12973</v>
      </c>
      <c r="N1726" t="s">
        <v>57</v>
      </c>
      <c r="O1726">
        <v>11</v>
      </c>
      <c r="P1726" t="s">
        <v>73</v>
      </c>
      <c r="Q1726" t="s">
        <v>74</v>
      </c>
      <c r="R1726" t="s">
        <v>12974</v>
      </c>
      <c r="S1726" s="1">
        <v>45480</v>
      </c>
      <c r="T1726" t="s">
        <v>103</v>
      </c>
      <c r="U1726" t="s">
        <v>12975</v>
      </c>
      <c r="V1726" t="s">
        <v>12976</v>
      </c>
      <c r="W1726" t="s">
        <v>7456</v>
      </c>
      <c r="X1726">
        <v>1792</v>
      </c>
      <c r="Y1726">
        <v>6</v>
      </c>
      <c r="Z1726">
        <v>4300.8</v>
      </c>
      <c r="AA1726" t="s">
        <v>12973</v>
      </c>
      <c r="AB1726" t="s">
        <v>12973</v>
      </c>
      <c r="AC1726">
        <v>11</v>
      </c>
      <c r="AE1726" t="s">
        <v>37</v>
      </c>
      <c r="AF1726" t="s">
        <v>37</v>
      </c>
      <c r="AG1726" t="s">
        <v>12973</v>
      </c>
    </row>
    <row r="1727" spans="1:33" x14ac:dyDescent="0.3">
      <c r="A1727" t="s">
        <v>107</v>
      </c>
      <c r="B1727" t="s">
        <v>28</v>
      </c>
      <c r="C1727" t="s">
        <v>80</v>
      </c>
      <c r="D1727" t="s">
        <v>81</v>
      </c>
      <c r="E1727" t="s">
        <v>531</v>
      </c>
      <c r="F1727" t="s">
        <v>12977</v>
      </c>
      <c r="G1727" t="s">
        <v>33</v>
      </c>
      <c r="H1727" s="1">
        <v>45336</v>
      </c>
      <c r="I1727">
        <v>1400</v>
      </c>
      <c r="J1727" t="s">
        <v>12978</v>
      </c>
      <c r="K1727" t="s">
        <v>69</v>
      </c>
      <c r="L1727" t="s">
        <v>12979</v>
      </c>
      <c r="M1727" t="s">
        <v>12980</v>
      </c>
      <c r="N1727" t="s">
        <v>57</v>
      </c>
      <c r="O1727">
        <v>8</v>
      </c>
      <c r="P1727" t="s">
        <v>73</v>
      </c>
      <c r="Q1727" t="s">
        <v>41</v>
      </c>
      <c r="R1727" t="s">
        <v>12981</v>
      </c>
      <c r="S1727" s="1">
        <v>45554</v>
      </c>
      <c r="T1727" t="s">
        <v>214</v>
      </c>
      <c r="U1727" t="s">
        <v>12982</v>
      </c>
      <c r="V1727" t="s">
        <v>12983</v>
      </c>
      <c r="W1727" t="s">
        <v>5236</v>
      </c>
      <c r="X1727">
        <v>868</v>
      </c>
      <c r="Y1727">
        <v>4</v>
      </c>
      <c r="Z1727">
        <v>1388.8000000000002</v>
      </c>
      <c r="AA1727" t="s">
        <v>12980</v>
      </c>
      <c r="AB1727" t="s">
        <v>12980</v>
      </c>
      <c r="AC1727">
        <v>10</v>
      </c>
      <c r="AE1727" t="s">
        <v>37</v>
      </c>
      <c r="AF1727" t="s">
        <v>37</v>
      </c>
      <c r="AG1727" t="s">
        <v>12980</v>
      </c>
    </row>
    <row r="1728" spans="1:33" x14ac:dyDescent="0.3">
      <c r="A1728" t="s">
        <v>93</v>
      </c>
      <c r="B1728" t="s">
        <v>79</v>
      </c>
      <c r="C1728" t="s">
        <v>49</v>
      </c>
      <c r="D1728" t="s">
        <v>370</v>
      </c>
      <c r="E1728" t="s">
        <v>578</v>
      </c>
      <c r="F1728" t="s">
        <v>12984</v>
      </c>
      <c r="G1728" t="s">
        <v>33</v>
      </c>
      <c r="H1728" s="1">
        <v>43997</v>
      </c>
      <c r="I1728">
        <v>1200</v>
      </c>
      <c r="J1728" t="s">
        <v>12985</v>
      </c>
      <c r="K1728" t="s">
        <v>787</v>
      </c>
      <c r="L1728" t="s">
        <v>12986</v>
      </c>
      <c r="M1728" t="s">
        <v>12987</v>
      </c>
      <c r="N1728" t="s">
        <v>39</v>
      </c>
      <c r="O1728">
        <v>12</v>
      </c>
      <c r="P1728" t="s">
        <v>73</v>
      </c>
      <c r="Q1728" t="s">
        <v>41</v>
      </c>
      <c r="R1728" t="s">
        <v>12988</v>
      </c>
      <c r="S1728" s="1">
        <v>45433</v>
      </c>
      <c r="T1728" t="s">
        <v>129</v>
      </c>
      <c r="U1728" t="s">
        <v>12989</v>
      </c>
      <c r="V1728" t="s">
        <v>12990</v>
      </c>
      <c r="W1728" t="s">
        <v>5044</v>
      </c>
      <c r="X1728">
        <v>582</v>
      </c>
      <c r="Y1728">
        <v>1</v>
      </c>
      <c r="Z1728">
        <v>232.8</v>
      </c>
      <c r="AA1728" t="s">
        <v>12987</v>
      </c>
      <c r="AB1728" t="s">
        <v>12987</v>
      </c>
      <c r="AC1728">
        <v>10</v>
      </c>
      <c r="AD1728" t="s">
        <v>87</v>
      </c>
      <c r="AF1728" t="s">
        <v>87</v>
      </c>
      <c r="AG1728" t="s">
        <v>12987</v>
      </c>
    </row>
    <row r="1729" spans="1:33" x14ac:dyDescent="0.3">
      <c r="A1729" t="s">
        <v>133</v>
      </c>
      <c r="B1729" t="s">
        <v>357</v>
      </c>
      <c r="C1729" t="s">
        <v>49</v>
      </c>
      <c r="D1729" t="s">
        <v>30</v>
      </c>
      <c r="E1729" t="s">
        <v>1168</v>
      </c>
      <c r="F1729" t="s">
        <v>2170</v>
      </c>
      <c r="G1729" t="s">
        <v>96</v>
      </c>
      <c r="H1729" s="1">
        <v>44394</v>
      </c>
      <c r="I1729">
        <v>1100</v>
      </c>
      <c r="J1729" t="s">
        <v>12991</v>
      </c>
      <c r="K1729" t="s">
        <v>317</v>
      </c>
      <c r="L1729" t="s">
        <v>12992</v>
      </c>
      <c r="M1729" t="s">
        <v>12993</v>
      </c>
      <c r="N1729" t="s">
        <v>72</v>
      </c>
      <c r="O1729">
        <v>20</v>
      </c>
      <c r="P1729" t="s">
        <v>73</v>
      </c>
      <c r="Q1729" t="s">
        <v>74</v>
      </c>
      <c r="R1729" t="s">
        <v>12994</v>
      </c>
      <c r="S1729" s="1">
        <v>45620</v>
      </c>
      <c r="T1729" t="s">
        <v>165</v>
      </c>
      <c r="U1729" t="s">
        <v>12995</v>
      </c>
      <c r="V1729" t="s">
        <v>12996</v>
      </c>
      <c r="W1729" t="s">
        <v>783</v>
      </c>
      <c r="X1729">
        <v>1569</v>
      </c>
      <c r="Y1729">
        <v>5</v>
      </c>
      <c r="Z1729">
        <v>3138</v>
      </c>
      <c r="AA1729" t="s">
        <v>12993</v>
      </c>
      <c r="AB1729" t="s">
        <v>12993</v>
      </c>
      <c r="AC1729">
        <v>10</v>
      </c>
      <c r="AD1729" t="s">
        <v>87</v>
      </c>
      <c r="AF1729" t="s">
        <v>87</v>
      </c>
      <c r="AG1729" t="s">
        <v>12993</v>
      </c>
    </row>
    <row r="1730" spans="1:33" x14ac:dyDescent="0.3">
      <c r="A1730" t="s">
        <v>336</v>
      </c>
      <c r="B1730" t="s">
        <v>293</v>
      </c>
      <c r="C1730" t="s">
        <v>29</v>
      </c>
      <c r="D1730" t="s">
        <v>65</v>
      </c>
      <c r="E1730" t="s">
        <v>804</v>
      </c>
      <c r="F1730" t="s">
        <v>12997</v>
      </c>
      <c r="G1730" t="s">
        <v>96</v>
      </c>
      <c r="H1730" s="1">
        <v>44857</v>
      </c>
      <c r="I1730">
        <v>800</v>
      </c>
      <c r="J1730" t="s">
        <v>12998</v>
      </c>
      <c r="K1730" t="s">
        <v>680</v>
      </c>
      <c r="L1730" t="s">
        <v>12999</v>
      </c>
      <c r="M1730" t="s">
        <v>13000</v>
      </c>
      <c r="N1730" t="s">
        <v>116</v>
      </c>
      <c r="O1730">
        <v>18</v>
      </c>
      <c r="P1730" t="s">
        <v>73</v>
      </c>
      <c r="Q1730" t="s">
        <v>41</v>
      </c>
      <c r="R1730" t="s">
        <v>13001</v>
      </c>
      <c r="S1730" s="1">
        <v>45531</v>
      </c>
      <c r="T1730" t="s">
        <v>201</v>
      </c>
      <c r="U1730" t="s">
        <v>13002</v>
      </c>
      <c r="V1730" t="s">
        <v>13003</v>
      </c>
      <c r="W1730" t="s">
        <v>11008</v>
      </c>
      <c r="X1730">
        <v>943</v>
      </c>
      <c r="Y1730">
        <v>2</v>
      </c>
      <c r="Z1730">
        <v>754.40000000000009</v>
      </c>
      <c r="AA1730" t="s">
        <v>13000</v>
      </c>
      <c r="AB1730" t="s">
        <v>13000</v>
      </c>
      <c r="AC1730">
        <v>10</v>
      </c>
      <c r="AE1730" t="s">
        <v>37</v>
      </c>
      <c r="AF1730" t="s">
        <v>37</v>
      </c>
      <c r="AG1730" t="s">
        <v>13000</v>
      </c>
    </row>
    <row r="1731" spans="1:33" x14ac:dyDescent="0.3">
      <c r="A1731" t="s">
        <v>107</v>
      </c>
      <c r="B1731" t="s">
        <v>380</v>
      </c>
      <c r="C1731" t="s">
        <v>29</v>
      </c>
      <c r="D1731" t="s">
        <v>109</v>
      </c>
      <c r="E1731" t="s">
        <v>3439</v>
      </c>
      <c r="F1731" t="s">
        <v>4879</v>
      </c>
      <c r="G1731" t="s">
        <v>96</v>
      </c>
      <c r="H1731" s="1">
        <v>45220</v>
      </c>
      <c r="I1731">
        <v>1400</v>
      </c>
      <c r="J1731" t="s">
        <v>13004</v>
      </c>
      <c r="K1731" t="s">
        <v>1749</v>
      </c>
      <c r="L1731" t="s">
        <v>13005</v>
      </c>
      <c r="M1731" t="s">
        <v>13006</v>
      </c>
      <c r="N1731" t="s">
        <v>57</v>
      </c>
      <c r="O1731">
        <v>18</v>
      </c>
      <c r="P1731" t="s">
        <v>40</v>
      </c>
      <c r="Q1731" t="s">
        <v>58</v>
      </c>
      <c r="R1731" t="s">
        <v>13007</v>
      </c>
      <c r="S1731" s="1">
        <v>45410</v>
      </c>
      <c r="T1731" t="s">
        <v>60</v>
      </c>
      <c r="U1731" t="s">
        <v>13008</v>
      </c>
      <c r="V1731" t="s">
        <v>13009</v>
      </c>
      <c r="W1731" t="s">
        <v>13010</v>
      </c>
      <c r="X1731">
        <v>1308</v>
      </c>
      <c r="Y1731">
        <v>2</v>
      </c>
      <c r="Z1731">
        <v>1046.4000000000001</v>
      </c>
      <c r="AA1731" t="s">
        <v>13006</v>
      </c>
      <c r="AB1731" t="s">
        <v>13006</v>
      </c>
      <c r="AC1731">
        <v>11</v>
      </c>
      <c r="AE1731" t="s">
        <v>37</v>
      </c>
      <c r="AF1731" t="s">
        <v>37</v>
      </c>
      <c r="AG1731" t="s">
        <v>13006</v>
      </c>
    </row>
    <row r="1732" spans="1:33" x14ac:dyDescent="0.3">
      <c r="A1732" t="s">
        <v>121</v>
      </c>
      <c r="B1732" t="s">
        <v>229</v>
      </c>
      <c r="C1732" t="s">
        <v>49</v>
      </c>
      <c r="D1732" t="s">
        <v>146</v>
      </c>
      <c r="E1732" t="s">
        <v>3051</v>
      </c>
      <c r="F1732" t="s">
        <v>13011</v>
      </c>
      <c r="G1732" t="s">
        <v>33</v>
      </c>
      <c r="H1732" s="1">
        <v>44216</v>
      </c>
      <c r="I1732">
        <v>1400</v>
      </c>
      <c r="J1732" t="s">
        <v>13012</v>
      </c>
      <c r="K1732" t="s">
        <v>653</v>
      </c>
      <c r="L1732" t="s">
        <v>13013</v>
      </c>
      <c r="M1732" t="s">
        <v>13014</v>
      </c>
      <c r="N1732" t="s">
        <v>57</v>
      </c>
      <c r="O1732">
        <v>15</v>
      </c>
      <c r="P1732" t="s">
        <v>40</v>
      </c>
      <c r="Q1732" t="s">
        <v>74</v>
      </c>
      <c r="R1732" t="s">
        <v>13015</v>
      </c>
      <c r="S1732" s="1">
        <v>45323</v>
      </c>
      <c r="T1732" t="s">
        <v>321</v>
      </c>
      <c r="U1732" t="s">
        <v>13016</v>
      </c>
      <c r="V1732" t="s">
        <v>13017</v>
      </c>
      <c r="W1732" t="s">
        <v>6069</v>
      </c>
      <c r="X1732">
        <v>1479</v>
      </c>
      <c r="Y1732">
        <v>1</v>
      </c>
      <c r="Z1732">
        <v>591.6</v>
      </c>
      <c r="AA1732" t="s">
        <v>13014</v>
      </c>
      <c r="AB1732" t="s">
        <v>13014</v>
      </c>
      <c r="AC1732">
        <v>10</v>
      </c>
      <c r="AE1732" t="s">
        <v>37</v>
      </c>
      <c r="AF1732" t="s">
        <v>37</v>
      </c>
      <c r="AG1732" t="s">
        <v>13014</v>
      </c>
    </row>
    <row r="1733" spans="1:33" x14ac:dyDescent="0.3">
      <c r="A1733" t="s">
        <v>121</v>
      </c>
      <c r="B1733" t="s">
        <v>1128</v>
      </c>
      <c r="C1733" t="s">
        <v>49</v>
      </c>
      <c r="D1733" t="s">
        <v>50</v>
      </c>
      <c r="E1733" t="s">
        <v>703</v>
      </c>
      <c r="F1733" t="s">
        <v>13018</v>
      </c>
      <c r="G1733" t="s">
        <v>33</v>
      </c>
      <c r="H1733" s="1">
        <v>45477</v>
      </c>
      <c r="I1733">
        <v>1400</v>
      </c>
      <c r="J1733" t="s">
        <v>4244</v>
      </c>
      <c r="K1733" t="s">
        <v>1293</v>
      </c>
      <c r="L1733" t="s">
        <v>13019</v>
      </c>
      <c r="M1733" t="s">
        <v>13020</v>
      </c>
      <c r="N1733" t="s">
        <v>116</v>
      </c>
      <c r="O1733">
        <v>13</v>
      </c>
      <c r="P1733" t="s">
        <v>40</v>
      </c>
      <c r="Q1733" t="s">
        <v>41</v>
      </c>
      <c r="R1733" t="s">
        <v>13021</v>
      </c>
      <c r="S1733" s="1">
        <v>45577</v>
      </c>
      <c r="T1733" t="s">
        <v>177</v>
      </c>
      <c r="U1733" t="s">
        <v>13022</v>
      </c>
      <c r="V1733" t="s">
        <v>13023</v>
      </c>
      <c r="W1733" t="s">
        <v>1449</v>
      </c>
      <c r="X1733">
        <v>2443</v>
      </c>
      <c r="Y1733">
        <v>7</v>
      </c>
      <c r="Z1733">
        <v>6840.4000000000015</v>
      </c>
      <c r="AA1733" t="s">
        <v>13020</v>
      </c>
      <c r="AB1733" t="s">
        <v>13020</v>
      </c>
      <c r="AC1733">
        <v>10</v>
      </c>
      <c r="AD1733" t="s">
        <v>87</v>
      </c>
      <c r="AF1733" t="s">
        <v>87</v>
      </c>
      <c r="AG1733" t="s">
        <v>13020</v>
      </c>
    </row>
    <row r="1734" spans="1:33" x14ac:dyDescent="0.3">
      <c r="A1734" t="s">
        <v>47</v>
      </c>
      <c r="B1734" t="s">
        <v>357</v>
      </c>
      <c r="C1734" t="s">
        <v>29</v>
      </c>
      <c r="D1734" t="s">
        <v>30</v>
      </c>
      <c r="E1734" t="s">
        <v>263</v>
      </c>
      <c r="F1734" t="s">
        <v>13024</v>
      </c>
      <c r="G1734" t="s">
        <v>96</v>
      </c>
      <c r="H1734" s="1">
        <v>44740</v>
      </c>
      <c r="I1734">
        <v>1100</v>
      </c>
      <c r="J1734" t="s">
        <v>13025</v>
      </c>
      <c r="K1734" t="s">
        <v>54</v>
      </c>
      <c r="L1734" t="s">
        <v>13026</v>
      </c>
      <c r="M1734" t="s">
        <v>13027</v>
      </c>
      <c r="N1734" t="s">
        <v>116</v>
      </c>
      <c r="O1734">
        <v>19</v>
      </c>
      <c r="P1734" t="s">
        <v>40</v>
      </c>
      <c r="Q1734" t="s">
        <v>101</v>
      </c>
      <c r="R1734" t="s">
        <v>13028</v>
      </c>
      <c r="S1734" s="1">
        <v>45471</v>
      </c>
      <c r="T1734" t="s">
        <v>43</v>
      </c>
      <c r="U1734" t="s">
        <v>13029</v>
      </c>
      <c r="V1734" t="s">
        <v>13030</v>
      </c>
      <c r="W1734" t="s">
        <v>2631</v>
      </c>
      <c r="X1734">
        <v>530</v>
      </c>
      <c r="Y1734">
        <v>8</v>
      </c>
      <c r="Z1734">
        <v>1696</v>
      </c>
      <c r="AA1734" t="s">
        <v>13027</v>
      </c>
      <c r="AB1734" t="s">
        <v>13027</v>
      </c>
      <c r="AC1734">
        <v>10</v>
      </c>
      <c r="AE1734" t="s">
        <v>37</v>
      </c>
      <c r="AF1734" t="s">
        <v>37</v>
      </c>
      <c r="AG1734" t="s">
        <v>13027</v>
      </c>
    </row>
    <row r="1735" spans="1:33" x14ac:dyDescent="0.3">
      <c r="A1735" t="s">
        <v>133</v>
      </c>
      <c r="B1735" t="s">
        <v>205</v>
      </c>
      <c r="C1735" t="s">
        <v>80</v>
      </c>
      <c r="D1735" t="s">
        <v>109</v>
      </c>
      <c r="E1735" t="s">
        <v>1724</v>
      </c>
      <c r="F1735" t="s">
        <v>13031</v>
      </c>
      <c r="G1735" t="s">
        <v>96</v>
      </c>
      <c r="H1735" s="1">
        <v>44826</v>
      </c>
      <c r="I1735">
        <v>800</v>
      </c>
      <c r="J1735" t="s">
        <v>13032</v>
      </c>
      <c r="K1735" t="s">
        <v>340</v>
      </c>
      <c r="L1735" t="s">
        <v>13033</v>
      </c>
      <c r="M1735" t="s">
        <v>13034</v>
      </c>
      <c r="N1735" t="s">
        <v>116</v>
      </c>
      <c r="O1735">
        <v>7</v>
      </c>
      <c r="P1735" t="s">
        <v>73</v>
      </c>
      <c r="Q1735" t="s">
        <v>41</v>
      </c>
      <c r="R1735" t="s">
        <v>13035</v>
      </c>
      <c r="S1735" s="1">
        <v>45392</v>
      </c>
      <c r="T1735" t="s">
        <v>60</v>
      </c>
      <c r="U1735" t="s">
        <v>13036</v>
      </c>
      <c r="V1735" t="s">
        <v>13037</v>
      </c>
      <c r="W1735" t="s">
        <v>4833</v>
      </c>
      <c r="X1735">
        <v>1908</v>
      </c>
      <c r="Y1735">
        <v>6</v>
      </c>
      <c r="Z1735">
        <v>4579.2</v>
      </c>
      <c r="AA1735" t="s">
        <v>13034</v>
      </c>
      <c r="AB1735" t="s">
        <v>13034</v>
      </c>
      <c r="AC1735">
        <v>10</v>
      </c>
      <c r="AE1735" t="s">
        <v>37</v>
      </c>
      <c r="AF1735" t="s">
        <v>37</v>
      </c>
      <c r="AG1735" t="s">
        <v>13034</v>
      </c>
    </row>
    <row r="1736" spans="1:33" x14ac:dyDescent="0.3">
      <c r="A1736" t="s">
        <v>133</v>
      </c>
      <c r="B1736" t="s">
        <v>558</v>
      </c>
      <c r="C1736" t="s">
        <v>49</v>
      </c>
      <c r="D1736" t="s">
        <v>50</v>
      </c>
      <c r="E1736" t="s">
        <v>381</v>
      </c>
      <c r="F1736" t="s">
        <v>13038</v>
      </c>
      <c r="G1736" t="s">
        <v>33</v>
      </c>
      <c r="H1736" s="1">
        <v>45008</v>
      </c>
      <c r="I1736">
        <v>1000</v>
      </c>
      <c r="J1736" t="s">
        <v>9369</v>
      </c>
      <c r="K1736" t="s">
        <v>1643</v>
      </c>
      <c r="L1736" t="s">
        <v>13039</v>
      </c>
      <c r="M1736" t="s">
        <v>13040</v>
      </c>
      <c r="N1736" t="s">
        <v>57</v>
      </c>
      <c r="O1736">
        <v>19</v>
      </c>
      <c r="P1736" t="s">
        <v>73</v>
      </c>
      <c r="Q1736" t="s">
        <v>58</v>
      </c>
      <c r="R1736" t="s">
        <v>13041</v>
      </c>
      <c r="S1736" s="1">
        <v>45349</v>
      </c>
      <c r="T1736" t="s">
        <v>321</v>
      </c>
      <c r="U1736" t="s">
        <v>13042</v>
      </c>
      <c r="V1736" t="s">
        <v>13043</v>
      </c>
      <c r="W1736" t="s">
        <v>520</v>
      </c>
      <c r="X1736">
        <v>1863</v>
      </c>
      <c r="Y1736">
        <v>3</v>
      </c>
      <c r="Z1736">
        <v>2235.6</v>
      </c>
      <c r="AA1736" t="s">
        <v>13040</v>
      </c>
      <c r="AB1736" t="s">
        <v>13040</v>
      </c>
      <c r="AC1736">
        <v>10</v>
      </c>
      <c r="AE1736" t="s">
        <v>37</v>
      </c>
      <c r="AF1736" t="s">
        <v>37</v>
      </c>
      <c r="AG1736" t="s">
        <v>13040</v>
      </c>
    </row>
    <row r="1737" spans="1:33" x14ac:dyDescent="0.3">
      <c r="A1737" t="s">
        <v>27</v>
      </c>
      <c r="B1737" t="s">
        <v>813</v>
      </c>
      <c r="C1737" t="s">
        <v>29</v>
      </c>
      <c r="D1737" t="s">
        <v>219</v>
      </c>
      <c r="E1737" t="s">
        <v>304</v>
      </c>
      <c r="F1737" t="s">
        <v>13044</v>
      </c>
      <c r="G1737" t="s">
        <v>33</v>
      </c>
      <c r="H1737" s="1">
        <v>45181</v>
      </c>
      <c r="I1737">
        <v>1200</v>
      </c>
      <c r="J1737" t="s">
        <v>13045</v>
      </c>
      <c r="K1737" t="s">
        <v>1052</v>
      </c>
      <c r="L1737" t="s">
        <v>13046</v>
      </c>
      <c r="M1737" t="s">
        <v>13047</v>
      </c>
      <c r="N1737" t="s">
        <v>116</v>
      </c>
      <c r="O1737">
        <v>14</v>
      </c>
      <c r="P1737" t="s">
        <v>40</v>
      </c>
      <c r="Q1737" t="s">
        <v>58</v>
      </c>
      <c r="R1737" t="s">
        <v>13048</v>
      </c>
      <c r="S1737" s="1">
        <v>45335</v>
      </c>
      <c r="T1737" t="s">
        <v>321</v>
      </c>
      <c r="U1737" t="s">
        <v>13049</v>
      </c>
      <c r="V1737" t="s">
        <v>13050</v>
      </c>
      <c r="W1737" t="s">
        <v>13051</v>
      </c>
      <c r="X1737">
        <v>535</v>
      </c>
      <c r="Y1737">
        <v>2</v>
      </c>
      <c r="Z1737">
        <v>428</v>
      </c>
      <c r="AA1737" t="s">
        <v>13047</v>
      </c>
      <c r="AB1737" t="s">
        <v>13047</v>
      </c>
      <c r="AC1737">
        <v>10</v>
      </c>
      <c r="AD1737" t="s">
        <v>87</v>
      </c>
      <c r="AF1737" t="s">
        <v>87</v>
      </c>
      <c r="AG1737" t="s">
        <v>13047</v>
      </c>
    </row>
    <row r="1738" spans="1:33" x14ac:dyDescent="0.3">
      <c r="A1738" t="s">
        <v>121</v>
      </c>
      <c r="B1738" t="s">
        <v>470</v>
      </c>
      <c r="C1738" t="s">
        <v>29</v>
      </c>
      <c r="D1738" t="s">
        <v>109</v>
      </c>
      <c r="E1738" t="s">
        <v>230</v>
      </c>
      <c r="F1738" t="s">
        <v>13052</v>
      </c>
      <c r="G1738" t="s">
        <v>33</v>
      </c>
      <c r="H1738" s="1">
        <v>44554</v>
      </c>
      <c r="I1738">
        <v>1100</v>
      </c>
      <c r="J1738" t="s">
        <v>13053</v>
      </c>
      <c r="K1738" t="s">
        <v>98</v>
      </c>
      <c r="L1738" t="s">
        <v>13054</v>
      </c>
      <c r="M1738" t="s">
        <v>13055</v>
      </c>
      <c r="N1738" t="s">
        <v>39</v>
      </c>
      <c r="O1738">
        <v>3</v>
      </c>
      <c r="P1738" t="s">
        <v>40</v>
      </c>
      <c r="Q1738" t="s">
        <v>74</v>
      </c>
      <c r="R1738" t="s">
        <v>13056</v>
      </c>
      <c r="S1738" s="1">
        <v>45508</v>
      </c>
      <c r="T1738" t="s">
        <v>201</v>
      </c>
      <c r="U1738" t="s">
        <v>13057</v>
      </c>
      <c r="V1738" t="s">
        <v>13058</v>
      </c>
      <c r="W1738" t="s">
        <v>3885</v>
      </c>
      <c r="X1738">
        <v>702</v>
      </c>
      <c r="Y1738">
        <v>4</v>
      </c>
      <c r="Z1738">
        <v>1123.2</v>
      </c>
      <c r="AA1738" t="s">
        <v>13055</v>
      </c>
      <c r="AB1738" t="s">
        <v>13055</v>
      </c>
      <c r="AC1738">
        <v>10</v>
      </c>
      <c r="AE1738" t="s">
        <v>37</v>
      </c>
      <c r="AF1738" t="s">
        <v>37</v>
      </c>
      <c r="AG1738" t="s">
        <v>13055</v>
      </c>
    </row>
    <row r="1739" spans="1:33" x14ac:dyDescent="0.3">
      <c r="A1739" t="s">
        <v>107</v>
      </c>
      <c r="B1739" t="s">
        <v>1483</v>
      </c>
      <c r="C1739" t="s">
        <v>80</v>
      </c>
      <c r="D1739" t="s">
        <v>50</v>
      </c>
      <c r="E1739" t="s">
        <v>501</v>
      </c>
      <c r="F1739" t="s">
        <v>13059</v>
      </c>
      <c r="G1739" t="s">
        <v>96</v>
      </c>
      <c r="H1739" s="1">
        <v>44262</v>
      </c>
      <c r="I1739">
        <v>800</v>
      </c>
      <c r="J1739" t="s">
        <v>13060</v>
      </c>
      <c r="K1739" t="s">
        <v>1260</v>
      </c>
      <c r="L1739" t="s">
        <v>13061</v>
      </c>
      <c r="M1739" t="s">
        <v>13062</v>
      </c>
      <c r="N1739" t="s">
        <v>57</v>
      </c>
      <c r="O1739">
        <v>11</v>
      </c>
      <c r="P1739" t="s">
        <v>73</v>
      </c>
      <c r="Q1739" t="s">
        <v>101</v>
      </c>
      <c r="R1739" t="s">
        <v>13063</v>
      </c>
      <c r="S1739" s="1">
        <v>45409</v>
      </c>
      <c r="T1739" t="s">
        <v>60</v>
      </c>
      <c r="U1739" t="s">
        <v>13064</v>
      </c>
      <c r="V1739" t="s">
        <v>13065</v>
      </c>
      <c r="W1739" t="s">
        <v>5849</v>
      </c>
      <c r="X1739">
        <v>1991</v>
      </c>
      <c r="Y1739">
        <v>3</v>
      </c>
      <c r="Z1739">
        <v>2389.2000000000003</v>
      </c>
      <c r="AA1739" t="s">
        <v>13062</v>
      </c>
      <c r="AB1739" t="s">
        <v>13062</v>
      </c>
      <c r="AC1739">
        <v>10</v>
      </c>
      <c r="AD1739" t="s">
        <v>87</v>
      </c>
      <c r="AF1739" t="s">
        <v>87</v>
      </c>
      <c r="AG1739" t="s">
        <v>13062</v>
      </c>
    </row>
    <row r="1740" spans="1:33" x14ac:dyDescent="0.3">
      <c r="A1740" t="s">
        <v>93</v>
      </c>
      <c r="B1740" t="s">
        <v>205</v>
      </c>
      <c r="C1740" t="s">
        <v>49</v>
      </c>
      <c r="D1740" t="s">
        <v>65</v>
      </c>
      <c r="E1740" t="s">
        <v>996</v>
      </c>
      <c r="F1740" t="s">
        <v>13066</v>
      </c>
      <c r="G1740" t="s">
        <v>33</v>
      </c>
      <c r="H1740" s="1">
        <v>43920</v>
      </c>
      <c r="I1740">
        <v>1400</v>
      </c>
      <c r="J1740" t="s">
        <v>13067</v>
      </c>
      <c r="K1740" t="s">
        <v>394</v>
      </c>
      <c r="L1740" t="s">
        <v>13068</v>
      </c>
      <c r="M1740" t="s">
        <v>13069</v>
      </c>
      <c r="N1740" t="s">
        <v>39</v>
      </c>
      <c r="O1740">
        <v>17</v>
      </c>
      <c r="P1740" t="s">
        <v>73</v>
      </c>
      <c r="Q1740" t="s">
        <v>74</v>
      </c>
      <c r="R1740" t="s">
        <v>13070</v>
      </c>
      <c r="S1740" s="1">
        <v>45292</v>
      </c>
      <c r="T1740" t="s">
        <v>141</v>
      </c>
      <c r="U1740" t="s">
        <v>13071</v>
      </c>
      <c r="V1740" t="s">
        <v>13072</v>
      </c>
      <c r="W1740" t="s">
        <v>13073</v>
      </c>
      <c r="X1740">
        <v>2600</v>
      </c>
      <c r="Y1740">
        <v>1</v>
      </c>
      <c r="Z1740">
        <v>1040</v>
      </c>
      <c r="AA1740" t="s">
        <v>13069</v>
      </c>
      <c r="AB1740" t="s">
        <v>13069</v>
      </c>
      <c r="AC1740">
        <v>10</v>
      </c>
      <c r="AE1740" t="s">
        <v>37</v>
      </c>
      <c r="AF1740" t="s">
        <v>37</v>
      </c>
      <c r="AG1740" t="s">
        <v>13069</v>
      </c>
    </row>
    <row r="1741" spans="1:33" x14ac:dyDescent="0.3">
      <c r="A1741" t="s">
        <v>93</v>
      </c>
      <c r="B1741" t="s">
        <v>182</v>
      </c>
      <c r="C1741" t="s">
        <v>80</v>
      </c>
      <c r="D1741" t="s">
        <v>30</v>
      </c>
      <c r="E1741" t="s">
        <v>490</v>
      </c>
      <c r="F1741" t="s">
        <v>13074</v>
      </c>
      <c r="G1741" t="s">
        <v>96</v>
      </c>
      <c r="H1741" s="1">
        <v>44585</v>
      </c>
      <c r="I1741">
        <v>1400</v>
      </c>
      <c r="J1741" t="s">
        <v>13075</v>
      </c>
      <c r="K1741" t="s">
        <v>454</v>
      </c>
      <c r="L1741" t="s">
        <v>13076</v>
      </c>
      <c r="M1741" t="s">
        <v>13077</v>
      </c>
      <c r="N1741" t="s">
        <v>57</v>
      </c>
      <c r="O1741">
        <v>17</v>
      </c>
      <c r="P1741" t="s">
        <v>73</v>
      </c>
      <c r="Q1741" t="s">
        <v>74</v>
      </c>
      <c r="R1741" t="s">
        <v>13078</v>
      </c>
      <c r="S1741" s="1">
        <v>45515</v>
      </c>
      <c r="T1741" t="s">
        <v>201</v>
      </c>
      <c r="U1741" t="s">
        <v>13079</v>
      </c>
      <c r="V1741" t="s">
        <v>13080</v>
      </c>
      <c r="W1741" t="s">
        <v>5013</v>
      </c>
      <c r="X1741">
        <v>683</v>
      </c>
      <c r="Y1741">
        <v>8</v>
      </c>
      <c r="Z1741">
        <v>2185.6</v>
      </c>
      <c r="AA1741" t="s">
        <v>13077</v>
      </c>
      <c r="AB1741" t="s">
        <v>13077</v>
      </c>
      <c r="AC1741">
        <v>10</v>
      </c>
      <c r="AD1741" t="s">
        <v>87</v>
      </c>
      <c r="AF1741" t="s">
        <v>87</v>
      </c>
      <c r="AG1741" t="s">
        <v>13077</v>
      </c>
    </row>
    <row r="1742" spans="1:33" x14ac:dyDescent="0.3">
      <c r="A1742" t="s">
        <v>93</v>
      </c>
      <c r="B1742" t="s">
        <v>411</v>
      </c>
      <c r="C1742" t="s">
        <v>49</v>
      </c>
      <c r="D1742" t="s">
        <v>50</v>
      </c>
      <c r="E1742" t="s">
        <v>147</v>
      </c>
      <c r="F1742" t="s">
        <v>13081</v>
      </c>
      <c r="G1742" t="s">
        <v>96</v>
      </c>
      <c r="H1742" s="1">
        <v>45177</v>
      </c>
      <c r="I1742">
        <v>1400</v>
      </c>
      <c r="J1742" t="s">
        <v>13082</v>
      </c>
      <c r="K1742" t="s">
        <v>2295</v>
      </c>
      <c r="L1742" t="s">
        <v>13083</v>
      </c>
      <c r="M1742" t="s">
        <v>13084</v>
      </c>
      <c r="N1742" t="s">
        <v>57</v>
      </c>
      <c r="O1742">
        <v>10</v>
      </c>
      <c r="P1742" t="s">
        <v>40</v>
      </c>
      <c r="Q1742" t="s">
        <v>41</v>
      </c>
      <c r="R1742" t="s">
        <v>13085</v>
      </c>
      <c r="S1742" s="1">
        <v>45578</v>
      </c>
      <c r="T1742" t="s">
        <v>177</v>
      </c>
      <c r="U1742" t="s">
        <v>13086</v>
      </c>
      <c r="V1742" t="s">
        <v>13087</v>
      </c>
      <c r="W1742" t="s">
        <v>4184</v>
      </c>
      <c r="X1742">
        <v>1405</v>
      </c>
      <c r="Y1742">
        <v>4</v>
      </c>
      <c r="Z1742">
        <v>2248</v>
      </c>
      <c r="AA1742" t="s">
        <v>13084</v>
      </c>
      <c r="AB1742" t="s">
        <v>13084</v>
      </c>
      <c r="AC1742">
        <v>10</v>
      </c>
      <c r="AE1742" t="s">
        <v>37</v>
      </c>
      <c r="AF1742" t="s">
        <v>37</v>
      </c>
      <c r="AG1742" t="s">
        <v>13084</v>
      </c>
    </row>
    <row r="1743" spans="1:33" x14ac:dyDescent="0.3">
      <c r="A1743" t="s">
        <v>93</v>
      </c>
      <c r="B1743" t="s">
        <v>606</v>
      </c>
      <c r="C1743" t="s">
        <v>49</v>
      </c>
      <c r="D1743" t="s">
        <v>219</v>
      </c>
      <c r="E1743" t="s">
        <v>2153</v>
      </c>
      <c r="F1743" t="s">
        <v>13088</v>
      </c>
      <c r="G1743" t="s">
        <v>96</v>
      </c>
      <c r="H1743" s="1">
        <v>45351</v>
      </c>
      <c r="I1743">
        <v>1200</v>
      </c>
      <c r="J1743" t="s">
        <v>13089</v>
      </c>
      <c r="K1743" t="s">
        <v>796</v>
      </c>
      <c r="L1743" t="s">
        <v>13090</v>
      </c>
      <c r="M1743" t="s">
        <v>13091</v>
      </c>
      <c r="N1743" t="s">
        <v>72</v>
      </c>
      <c r="O1743">
        <v>19</v>
      </c>
      <c r="P1743" t="s">
        <v>73</v>
      </c>
      <c r="Q1743" t="s">
        <v>58</v>
      </c>
      <c r="R1743" t="s">
        <v>13092</v>
      </c>
      <c r="S1743" s="1">
        <v>45387</v>
      </c>
      <c r="T1743" t="s">
        <v>60</v>
      </c>
      <c r="U1743" t="s">
        <v>13093</v>
      </c>
      <c r="V1743" t="s">
        <v>13094</v>
      </c>
      <c r="W1743" t="s">
        <v>13095</v>
      </c>
      <c r="X1743">
        <v>1331</v>
      </c>
      <c r="Y1743">
        <v>3</v>
      </c>
      <c r="Z1743">
        <v>1597.2</v>
      </c>
      <c r="AA1743" t="s">
        <v>13091</v>
      </c>
      <c r="AB1743" t="s">
        <v>13091</v>
      </c>
      <c r="AC1743">
        <v>10</v>
      </c>
      <c r="AD1743" t="s">
        <v>87</v>
      </c>
      <c r="AF1743" t="s">
        <v>87</v>
      </c>
      <c r="AG1743" t="s">
        <v>13091</v>
      </c>
    </row>
    <row r="1744" spans="1:33" x14ac:dyDescent="0.3">
      <c r="A1744" t="s">
        <v>121</v>
      </c>
      <c r="B1744" t="s">
        <v>1483</v>
      </c>
      <c r="C1744" t="s">
        <v>80</v>
      </c>
      <c r="D1744" t="s">
        <v>30</v>
      </c>
      <c r="E1744" t="s">
        <v>283</v>
      </c>
      <c r="F1744" t="s">
        <v>13096</v>
      </c>
      <c r="G1744" t="s">
        <v>33</v>
      </c>
      <c r="H1744" s="1">
        <v>43838</v>
      </c>
      <c r="I1744">
        <v>1400</v>
      </c>
      <c r="J1744" t="s">
        <v>13097</v>
      </c>
      <c r="K1744" t="s">
        <v>85</v>
      </c>
      <c r="L1744" t="s">
        <v>13098</v>
      </c>
      <c r="M1744" t="s">
        <v>13099</v>
      </c>
      <c r="N1744" t="s">
        <v>57</v>
      </c>
      <c r="O1744">
        <v>17</v>
      </c>
      <c r="P1744" t="s">
        <v>73</v>
      </c>
      <c r="Q1744" t="s">
        <v>74</v>
      </c>
      <c r="R1744" t="s">
        <v>13100</v>
      </c>
      <c r="S1744" s="1">
        <v>45414</v>
      </c>
      <c r="T1744" t="s">
        <v>129</v>
      </c>
      <c r="U1744" t="s">
        <v>13101</v>
      </c>
      <c r="V1744" t="s">
        <v>13102</v>
      </c>
      <c r="W1744" t="s">
        <v>4184</v>
      </c>
      <c r="X1744">
        <v>713</v>
      </c>
      <c r="Y1744">
        <v>6</v>
      </c>
      <c r="Z1744">
        <v>1711.2</v>
      </c>
      <c r="AA1744" t="s">
        <v>13099</v>
      </c>
      <c r="AB1744" t="s">
        <v>13099</v>
      </c>
      <c r="AC1744">
        <v>10</v>
      </c>
      <c r="AE1744" t="s">
        <v>37</v>
      </c>
      <c r="AF1744" t="s">
        <v>37</v>
      </c>
      <c r="AG1744" t="s">
        <v>13099</v>
      </c>
    </row>
    <row r="1745" spans="1:33" x14ac:dyDescent="0.3">
      <c r="A1745" t="s">
        <v>181</v>
      </c>
      <c r="B1745" t="s">
        <v>1118</v>
      </c>
      <c r="C1745" t="s">
        <v>29</v>
      </c>
      <c r="D1745" t="s">
        <v>81</v>
      </c>
      <c r="E1745" t="s">
        <v>996</v>
      </c>
      <c r="F1745" t="s">
        <v>13103</v>
      </c>
      <c r="G1745" t="s">
        <v>96</v>
      </c>
      <c r="H1745" s="1">
        <v>45588</v>
      </c>
      <c r="I1745">
        <v>1300</v>
      </c>
      <c r="J1745" t="s">
        <v>13104</v>
      </c>
      <c r="K1745" t="s">
        <v>266</v>
      </c>
      <c r="L1745" t="s">
        <v>13105</v>
      </c>
      <c r="M1745" t="s">
        <v>13106</v>
      </c>
      <c r="N1745" t="s">
        <v>116</v>
      </c>
      <c r="O1745">
        <v>5</v>
      </c>
      <c r="P1745" t="s">
        <v>73</v>
      </c>
      <c r="Q1745" t="s">
        <v>74</v>
      </c>
      <c r="R1745" t="s">
        <v>13107</v>
      </c>
      <c r="S1745" s="1">
        <v>45463</v>
      </c>
      <c r="T1745" t="s">
        <v>43</v>
      </c>
      <c r="U1745" t="s">
        <v>13108</v>
      </c>
      <c r="V1745" t="s">
        <v>13109</v>
      </c>
      <c r="W1745" t="s">
        <v>10215</v>
      </c>
      <c r="X1745">
        <v>606</v>
      </c>
      <c r="Y1745">
        <v>2</v>
      </c>
      <c r="Z1745">
        <v>484.8</v>
      </c>
      <c r="AA1745" t="s">
        <v>13106</v>
      </c>
      <c r="AB1745" t="s">
        <v>13106</v>
      </c>
      <c r="AC1745">
        <v>10</v>
      </c>
      <c r="AD1745" t="s">
        <v>87</v>
      </c>
      <c r="AF1745" t="s">
        <v>87</v>
      </c>
      <c r="AG1745" t="s">
        <v>13106</v>
      </c>
    </row>
    <row r="1746" spans="1:33" x14ac:dyDescent="0.3">
      <c r="A1746" t="s">
        <v>107</v>
      </c>
      <c r="B1746" t="s">
        <v>325</v>
      </c>
      <c r="C1746" t="s">
        <v>29</v>
      </c>
      <c r="D1746" t="s">
        <v>370</v>
      </c>
      <c r="E1746" t="s">
        <v>1693</v>
      </c>
      <c r="F1746" t="s">
        <v>13110</v>
      </c>
      <c r="G1746" t="s">
        <v>96</v>
      </c>
      <c r="H1746" s="1">
        <v>45234</v>
      </c>
      <c r="I1746">
        <v>1100</v>
      </c>
      <c r="J1746" t="s">
        <v>13111</v>
      </c>
      <c r="K1746" t="s">
        <v>245</v>
      </c>
      <c r="L1746" t="s">
        <v>13112</v>
      </c>
      <c r="M1746" t="s">
        <v>13113</v>
      </c>
      <c r="N1746" t="s">
        <v>57</v>
      </c>
      <c r="O1746">
        <v>17</v>
      </c>
      <c r="P1746" t="s">
        <v>73</v>
      </c>
      <c r="Q1746" t="s">
        <v>101</v>
      </c>
      <c r="R1746" t="s">
        <v>13114</v>
      </c>
      <c r="S1746" s="1">
        <v>45504</v>
      </c>
      <c r="T1746" t="s">
        <v>103</v>
      </c>
      <c r="U1746" t="s">
        <v>13115</v>
      </c>
      <c r="V1746" t="s">
        <v>13116</v>
      </c>
      <c r="W1746" t="s">
        <v>449</v>
      </c>
      <c r="X1746">
        <v>2017</v>
      </c>
      <c r="Y1746">
        <v>5</v>
      </c>
      <c r="Z1746">
        <v>4034</v>
      </c>
      <c r="AA1746" t="s">
        <v>13113</v>
      </c>
      <c r="AB1746" t="s">
        <v>13113</v>
      </c>
      <c r="AC1746">
        <v>10</v>
      </c>
      <c r="AE1746" t="s">
        <v>37</v>
      </c>
      <c r="AF1746" t="s">
        <v>37</v>
      </c>
      <c r="AG1746" t="s">
        <v>13113</v>
      </c>
    </row>
    <row r="1747" spans="1:33" x14ac:dyDescent="0.3">
      <c r="A1747" t="s">
        <v>133</v>
      </c>
      <c r="B1747" t="s">
        <v>157</v>
      </c>
      <c r="C1747" t="s">
        <v>29</v>
      </c>
      <c r="D1747" t="s">
        <v>370</v>
      </c>
      <c r="E1747" t="s">
        <v>358</v>
      </c>
      <c r="F1747" t="s">
        <v>13117</v>
      </c>
      <c r="G1747" t="s">
        <v>96</v>
      </c>
      <c r="H1747" s="1">
        <v>45232</v>
      </c>
      <c r="I1747">
        <v>1400</v>
      </c>
      <c r="J1747" t="s">
        <v>10764</v>
      </c>
      <c r="K1747" t="s">
        <v>414</v>
      </c>
      <c r="L1747" t="s">
        <v>13118</v>
      </c>
      <c r="M1747" t="s">
        <v>13119</v>
      </c>
      <c r="N1747" t="s">
        <v>116</v>
      </c>
      <c r="O1747">
        <v>7</v>
      </c>
      <c r="P1747" t="s">
        <v>73</v>
      </c>
      <c r="Q1747" t="s">
        <v>41</v>
      </c>
      <c r="R1747" t="s">
        <v>13120</v>
      </c>
      <c r="S1747" s="1">
        <v>45337</v>
      </c>
      <c r="T1747" t="s">
        <v>321</v>
      </c>
      <c r="U1747" t="s">
        <v>13121</v>
      </c>
      <c r="V1747" t="s">
        <v>13122</v>
      </c>
      <c r="W1747" t="s">
        <v>440</v>
      </c>
      <c r="X1747">
        <v>928</v>
      </c>
      <c r="Y1747">
        <v>3</v>
      </c>
      <c r="Z1747">
        <v>1113.6000000000001</v>
      </c>
      <c r="AA1747" t="s">
        <v>13119</v>
      </c>
      <c r="AB1747" t="s">
        <v>13119</v>
      </c>
      <c r="AC1747">
        <v>10</v>
      </c>
      <c r="AE1747" t="s">
        <v>37</v>
      </c>
      <c r="AF1747" t="s">
        <v>37</v>
      </c>
      <c r="AG1747" t="s">
        <v>13119</v>
      </c>
    </row>
    <row r="1748" spans="1:33" x14ac:dyDescent="0.3">
      <c r="A1748" t="s">
        <v>133</v>
      </c>
      <c r="B1748" t="s">
        <v>182</v>
      </c>
      <c r="C1748" t="s">
        <v>80</v>
      </c>
      <c r="D1748" t="s">
        <v>30</v>
      </c>
      <c r="E1748" t="s">
        <v>1049</v>
      </c>
      <c r="F1748" t="s">
        <v>13123</v>
      </c>
      <c r="G1748" t="s">
        <v>96</v>
      </c>
      <c r="H1748" s="1">
        <v>45471</v>
      </c>
      <c r="I1748">
        <v>1100</v>
      </c>
      <c r="J1748" t="s">
        <v>13124</v>
      </c>
      <c r="K1748" t="s">
        <v>571</v>
      </c>
      <c r="L1748" t="s">
        <v>13125</v>
      </c>
      <c r="M1748" t="s">
        <v>13126</v>
      </c>
      <c r="N1748" t="s">
        <v>116</v>
      </c>
      <c r="O1748">
        <v>12</v>
      </c>
      <c r="P1748" t="s">
        <v>40</v>
      </c>
      <c r="Q1748" t="s">
        <v>74</v>
      </c>
      <c r="R1748" t="s">
        <v>13127</v>
      </c>
      <c r="S1748" s="1">
        <v>45460</v>
      </c>
      <c r="T1748" t="s">
        <v>43</v>
      </c>
      <c r="U1748" t="s">
        <v>13128</v>
      </c>
      <c r="V1748" t="s">
        <v>13129</v>
      </c>
      <c r="W1748" t="s">
        <v>1763</v>
      </c>
      <c r="X1748">
        <v>2665</v>
      </c>
      <c r="Y1748">
        <v>5</v>
      </c>
      <c r="Z1748">
        <v>5330</v>
      </c>
      <c r="AA1748" t="s">
        <v>13126</v>
      </c>
      <c r="AB1748" t="s">
        <v>13126</v>
      </c>
      <c r="AC1748">
        <v>10</v>
      </c>
      <c r="AE1748" t="s">
        <v>37</v>
      </c>
      <c r="AF1748" t="s">
        <v>37</v>
      </c>
      <c r="AG1748" t="s">
        <v>13126</v>
      </c>
    </row>
    <row r="1749" spans="1:33" x14ac:dyDescent="0.3">
      <c r="A1749" t="s">
        <v>181</v>
      </c>
      <c r="B1749" t="s">
        <v>157</v>
      </c>
      <c r="C1749" t="s">
        <v>29</v>
      </c>
      <c r="D1749" t="s">
        <v>146</v>
      </c>
      <c r="E1749" t="s">
        <v>2957</v>
      </c>
      <c r="F1749" t="s">
        <v>13130</v>
      </c>
      <c r="G1749" t="s">
        <v>96</v>
      </c>
      <c r="H1749" s="1">
        <v>43853</v>
      </c>
      <c r="I1749">
        <v>800</v>
      </c>
      <c r="J1749" t="s">
        <v>13131</v>
      </c>
      <c r="K1749" t="s">
        <v>3054</v>
      </c>
      <c r="L1749" t="s">
        <v>13132</v>
      </c>
      <c r="M1749" t="s">
        <v>13133</v>
      </c>
      <c r="N1749" t="s">
        <v>57</v>
      </c>
      <c r="O1749">
        <v>18</v>
      </c>
      <c r="P1749" t="s">
        <v>73</v>
      </c>
      <c r="Q1749" t="s">
        <v>41</v>
      </c>
      <c r="R1749" t="s">
        <v>13134</v>
      </c>
      <c r="S1749" s="1">
        <v>45392</v>
      </c>
      <c r="T1749" t="s">
        <v>60</v>
      </c>
      <c r="U1749" t="s">
        <v>13135</v>
      </c>
      <c r="V1749" t="s">
        <v>13136</v>
      </c>
      <c r="W1749" t="s">
        <v>2283</v>
      </c>
      <c r="X1749">
        <v>1099</v>
      </c>
      <c r="Y1749">
        <v>5</v>
      </c>
      <c r="Z1749">
        <v>2198</v>
      </c>
      <c r="AA1749" t="s">
        <v>13133</v>
      </c>
      <c r="AB1749" t="s">
        <v>13133</v>
      </c>
      <c r="AC1749">
        <v>10</v>
      </c>
      <c r="AD1749" t="s">
        <v>87</v>
      </c>
      <c r="AF1749" t="s">
        <v>87</v>
      </c>
      <c r="AG1749" t="s">
        <v>13133</v>
      </c>
    </row>
    <row r="1750" spans="1:33" x14ac:dyDescent="0.3">
      <c r="A1750" t="s">
        <v>133</v>
      </c>
      <c r="B1750" t="s">
        <v>411</v>
      </c>
      <c r="C1750" t="s">
        <v>80</v>
      </c>
      <c r="D1750" t="s">
        <v>109</v>
      </c>
      <c r="E1750" t="s">
        <v>531</v>
      </c>
      <c r="F1750" t="s">
        <v>13137</v>
      </c>
      <c r="G1750" t="s">
        <v>96</v>
      </c>
      <c r="H1750" s="1">
        <v>43833</v>
      </c>
      <c r="I1750">
        <v>800</v>
      </c>
      <c r="J1750" t="s">
        <v>13138</v>
      </c>
      <c r="K1750" t="s">
        <v>1103</v>
      </c>
      <c r="L1750" t="s">
        <v>13139</v>
      </c>
      <c r="M1750" t="s">
        <v>13140</v>
      </c>
      <c r="N1750" t="s">
        <v>57</v>
      </c>
      <c r="O1750">
        <v>10</v>
      </c>
      <c r="P1750" t="s">
        <v>40</v>
      </c>
      <c r="Q1750" t="s">
        <v>41</v>
      </c>
      <c r="R1750" t="s">
        <v>13141</v>
      </c>
      <c r="S1750" s="1">
        <v>45627</v>
      </c>
      <c r="T1750" t="s">
        <v>365</v>
      </c>
      <c r="U1750" t="s">
        <v>13142</v>
      </c>
      <c r="V1750" t="s">
        <v>1575</v>
      </c>
      <c r="W1750" t="s">
        <v>4644</v>
      </c>
      <c r="X1750">
        <v>2272</v>
      </c>
      <c r="Y1750">
        <v>3</v>
      </c>
      <c r="Z1750">
        <v>2726.4</v>
      </c>
      <c r="AA1750" t="s">
        <v>13140</v>
      </c>
      <c r="AB1750" t="s">
        <v>13140</v>
      </c>
      <c r="AC1750">
        <v>10</v>
      </c>
      <c r="AE1750" t="s">
        <v>37</v>
      </c>
      <c r="AF1750" t="s">
        <v>37</v>
      </c>
      <c r="AG1750" t="s">
        <v>13140</v>
      </c>
    </row>
    <row r="1751" spans="1:33" x14ac:dyDescent="0.3">
      <c r="A1751" t="s">
        <v>133</v>
      </c>
      <c r="B1751" t="s">
        <v>205</v>
      </c>
      <c r="C1751" t="s">
        <v>80</v>
      </c>
      <c r="D1751" t="s">
        <v>109</v>
      </c>
      <c r="E1751" t="s">
        <v>3309</v>
      </c>
      <c r="F1751" t="s">
        <v>13143</v>
      </c>
      <c r="G1751" t="s">
        <v>96</v>
      </c>
      <c r="H1751" s="1">
        <v>44777</v>
      </c>
      <c r="I1751">
        <v>1100</v>
      </c>
      <c r="J1751" t="s">
        <v>13144</v>
      </c>
      <c r="K1751" t="s">
        <v>1034</v>
      </c>
      <c r="L1751" t="s">
        <v>13145</v>
      </c>
      <c r="M1751" t="s">
        <v>13146</v>
      </c>
      <c r="N1751" t="s">
        <v>57</v>
      </c>
      <c r="O1751">
        <v>19</v>
      </c>
      <c r="P1751" t="s">
        <v>73</v>
      </c>
      <c r="Q1751" t="s">
        <v>74</v>
      </c>
      <c r="R1751" t="s">
        <v>13147</v>
      </c>
      <c r="S1751" s="1">
        <v>45610</v>
      </c>
      <c r="T1751" t="s">
        <v>165</v>
      </c>
      <c r="U1751" t="s">
        <v>13148</v>
      </c>
      <c r="V1751" t="s">
        <v>13149</v>
      </c>
      <c r="W1751" t="s">
        <v>5916</v>
      </c>
      <c r="X1751">
        <v>1404</v>
      </c>
      <c r="Y1751">
        <v>6</v>
      </c>
      <c r="Z1751">
        <v>3369.6000000000004</v>
      </c>
      <c r="AA1751" t="s">
        <v>13146</v>
      </c>
      <c r="AB1751" t="s">
        <v>13146</v>
      </c>
      <c r="AC1751">
        <v>10</v>
      </c>
      <c r="AD1751" t="s">
        <v>87</v>
      </c>
      <c r="AF1751" t="s">
        <v>87</v>
      </c>
      <c r="AG1751" t="s">
        <v>13146</v>
      </c>
    </row>
    <row r="1752" spans="1:33" x14ac:dyDescent="0.3">
      <c r="A1752" t="s">
        <v>27</v>
      </c>
      <c r="B1752" t="s">
        <v>48</v>
      </c>
      <c r="C1752" t="s">
        <v>29</v>
      </c>
      <c r="D1752" t="s">
        <v>109</v>
      </c>
      <c r="E1752" t="s">
        <v>1543</v>
      </c>
      <c r="F1752" t="s">
        <v>13150</v>
      </c>
      <c r="G1752" t="s">
        <v>33</v>
      </c>
      <c r="H1752" s="1">
        <v>45427</v>
      </c>
      <c r="I1752">
        <v>1300</v>
      </c>
      <c r="J1752" t="s">
        <v>13151</v>
      </c>
      <c r="K1752" t="s">
        <v>35</v>
      </c>
      <c r="L1752" t="s">
        <v>13152</v>
      </c>
      <c r="M1752" t="s">
        <v>13153</v>
      </c>
      <c r="N1752" t="s">
        <v>39</v>
      </c>
      <c r="O1752">
        <v>10</v>
      </c>
      <c r="P1752" t="s">
        <v>73</v>
      </c>
      <c r="Q1752" t="s">
        <v>41</v>
      </c>
      <c r="R1752" t="s">
        <v>13154</v>
      </c>
      <c r="S1752" s="1">
        <v>45551</v>
      </c>
      <c r="T1752" t="s">
        <v>214</v>
      </c>
      <c r="U1752" t="s">
        <v>13155</v>
      </c>
      <c r="V1752" t="s">
        <v>13156</v>
      </c>
      <c r="W1752" t="s">
        <v>4237</v>
      </c>
      <c r="X1752">
        <v>2717</v>
      </c>
      <c r="Y1752">
        <v>2</v>
      </c>
      <c r="Z1752">
        <v>2173.6</v>
      </c>
      <c r="AA1752" t="s">
        <v>13153</v>
      </c>
      <c r="AB1752" t="s">
        <v>13153</v>
      </c>
      <c r="AC1752">
        <v>10</v>
      </c>
      <c r="AD1752" t="s">
        <v>87</v>
      </c>
      <c r="AF1752" t="s">
        <v>87</v>
      </c>
      <c r="AG1752" t="s">
        <v>13153</v>
      </c>
    </row>
    <row r="1753" spans="1:33" x14ac:dyDescent="0.3">
      <c r="A1753" t="s">
        <v>133</v>
      </c>
      <c r="B1753" t="s">
        <v>803</v>
      </c>
      <c r="C1753" t="s">
        <v>49</v>
      </c>
      <c r="D1753" t="s">
        <v>370</v>
      </c>
      <c r="E1753" t="s">
        <v>158</v>
      </c>
      <c r="F1753" t="s">
        <v>5691</v>
      </c>
      <c r="G1753" t="s">
        <v>33</v>
      </c>
      <c r="H1753" s="1">
        <v>43899</v>
      </c>
      <c r="I1753">
        <v>1100</v>
      </c>
      <c r="J1753" t="s">
        <v>13157</v>
      </c>
      <c r="K1753" t="s">
        <v>825</v>
      </c>
      <c r="L1753" t="s">
        <v>13158</v>
      </c>
      <c r="M1753" t="s">
        <v>13159</v>
      </c>
      <c r="N1753" t="s">
        <v>116</v>
      </c>
      <c r="O1753">
        <v>20</v>
      </c>
      <c r="P1753" t="s">
        <v>73</v>
      </c>
      <c r="Q1753" t="s">
        <v>41</v>
      </c>
      <c r="R1753" t="s">
        <v>13160</v>
      </c>
      <c r="S1753" s="1">
        <v>45372</v>
      </c>
      <c r="T1753" t="s">
        <v>258</v>
      </c>
      <c r="U1753" t="s">
        <v>13161</v>
      </c>
      <c r="V1753" t="s">
        <v>13162</v>
      </c>
      <c r="W1753" t="s">
        <v>10685</v>
      </c>
      <c r="X1753">
        <v>2771</v>
      </c>
      <c r="Y1753">
        <v>6</v>
      </c>
      <c r="Z1753">
        <v>6650.4000000000015</v>
      </c>
      <c r="AA1753" t="s">
        <v>13159</v>
      </c>
      <c r="AB1753" t="s">
        <v>13159</v>
      </c>
      <c r="AC1753">
        <v>11</v>
      </c>
      <c r="AE1753" t="s">
        <v>37</v>
      </c>
      <c r="AF1753" t="s">
        <v>37</v>
      </c>
      <c r="AG1753" t="s">
        <v>13159</v>
      </c>
    </row>
    <row r="1754" spans="1:33" x14ac:dyDescent="0.3">
      <c r="A1754" t="s">
        <v>121</v>
      </c>
      <c r="B1754" t="s">
        <v>650</v>
      </c>
      <c r="C1754" t="s">
        <v>49</v>
      </c>
      <c r="D1754" t="s">
        <v>241</v>
      </c>
      <c r="E1754" t="s">
        <v>358</v>
      </c>
      <c r="F1754" t="s">
        <v>13163</v>
      </c>
      <c r="G1754" t="s">
        <v>96</v>
      </c>
      <c r="H1754" s="1">
        <v>45083</v>
      </c>
      <c r="I1754">
        <v>1100</v>
      </c>
      <c r="J1754" t="s">
        <v>13164</v>
      </c>
      <c r="K1754" t="s">
        <v>3069</v>
      </c>
      <c r="L1754" t="s">
        <v>13165</v>
      </c>
      <c r="M1754" t="s">
        <v>13166</v>
      </c>
      <c r="N1754" t="s">
        <v>116</v>
      </c>
      <c r="O1754">
        <v>13</v>
      </c>
      <c r="P1754" t="s">
        <v>73</v>
      </c>
      <c r="Q1754" t="s">
        <v>58</v>
      </c>
      <c r="R1754" t="s">
        <v>13167</v>
      </c>
      <c r="S1754" s="1">
        <v>45305</v>
      </c>
      <c r="T1754" t="s">
        <v>141</v>
      </c>
      <c r="U1754" t="s">
        <v>13168</v>
      </c>
      <c r="V1754" t="s">
        <v>13169</v>
      </c>
      <c r="W1754" t="s">
        <v>4667</v>
      </c>
      <c r="X1754">
        <v>2854</v>
      </c>
      <c r="Y1754">
        <v>8</v>
      </c>
      <c r="Z1754">
        <v>9132.8000000000011</v>
      </c>
      <c r="AA1754" t="s">
        <v>13166</v>
      </c>
      <c r="AB1754" t="s">
        <v>13166</v>
      </c>
      <c r="AC1754">
        <v>10</v>
      </c>
      <c r="AE1754" t="s">
        <v>37</v>
      </c>
      <c r="AF1754" t="s">
        <v>37</v>
      </c>
      <c r="AG1754" t="s">
        <v>13166</v>
      </c>
    </row>
    <row r="1755" spans="1:33" x14ac:dyDescent="0.3">
      <c r="A1755" t="s">
        <v>47</v>
      </c>
      <c r="B1755" t="s">
        <v>470</v>
      </c>
      <c r="C1755" t="s">
        <v>29</v>
      </c>
      <c r="D1755" t="s">
        <v>65</v>
      </c>
      <c r="E1755" t="s">
        <v>2153</v>
      </c>
      <c r="F1755" t="s">
        <v>13170</v>
      </c>
      <c r="G1755" t="s">
        <v>33</v>
      </c>
      <c r="H1755" s="1">
        <v>45074</v>
      </c>
      <c r="I1755">
        <v>1000</v>
      </c>
      <c r="J1755" t="s">
        <v>13171</v>
      </c>
      <c r="K1755" t="s">
        <v>835</v>
      </c>
      <c r="L1755" t="s">
        <v>13172</v>
      </c>
      <c r="M1755" t="s">
        <v>13173</v>
      </c>
      <c r="N1755" t="s">
        <v>39</v>
      </c>
      <c r="O1755">
        <v>13</v>
      </c>
      <c r="P1755" t="s">
        <v>73</v>
      </c>
      <c r="Q1755" t="s">
        <v>41</v>
      </c>
      <c r="R1755" t="s">
        <v>13174</v>
      </c>
      <c r="S1755" s="1">
        <v>45569</v>
      </c>
      <c r="T1755" t="s">
        <v>177</v>
      </c>
      <c r="U1755" t="s">
        <v>13175</v>
      </c>
      <c r="V1755" t="s">
        <v>13176</v>
      </c>
      <c r="W1755" t="s">
        <v>10656</v>
      </c>
      <c r="X1755">
        <v>2746</v>
      </c>
      <c r="Y1755">
        <v>8</v>
      </c>
      <c r="Z1755">
        <v>8787.2000000000007</v>
      </c>
      <c r="AA1755" t="s">
        <v>13173</v>
      </c>
      <c r="AB1755" t="s">
        <v>13173</v>
      </c>
      <c r="AC1755">
        <v>10</v>
      </c>
      <c r="AD1755" t="s">
        <v>87</v>
      </c>
      <c r="AF1755" t="s">
        <v>87</v>
      </c>
      <c r="AG1755" t="s">
        <v>13173</v>
      </c>
    </row>
    <row r="1756" spans="1:33" x14ac:dyDescent="0.3">
      <c r="A1756" t="s">
        <v>47</v>
      </c>
      <c r="B1756" t="s">
        <v>1118</v>
      </c>
      <c r="C1756" t="s">
        <v>49</v>
      </c>
      <c r="D1756" t="s">
        <v>370</v>
      </c>
      <c r="E1756" t="s">
        <v>804</v>
      </c>
      <c r="F1756" t="s">
        <v>13177</v>
      </c>
      <c r="G1756" t="s">
        <v>33</v>
      </c>
      <c r="H1756" s="1">
        <v>45212</v>
      </c>
      <c r="I1756">
        <v>1100</v>
      </c>
      <c r="J1756" t="s">
        <v>9287</v>
      </c>
      <c r="K1756" t="s">
        <v>599</v>
      </c>
      <c r="L1756" t="s">
        <v>13178</v>
      </c>
      <c r="M1756" t="s">
        <v>13179</v>
      </c>
      <c r="N1756" t="s">
        <v>57</v>
      </c>
      <c r="O1756">
        <v>16</v>
      </c>
      <c r="P1756" t="s">
        <v>40</v>
      </c>
      <c r="Q1756" t="s">
        <v>101</v>
      </c>
      <c r="R1756" t="s">
        <v>13180</v>
      </c>
      <c r="S1756" s="1">
        <v>45326</v>
      </c>
      <c r="T1756" t="s">
        <v>321</v>
      </c>
      <c r="U1756" t="s">
        <v>13181</v>
      </c>
      <c r="V1756" t="s">
        <v>13182</v>
      </c>
      <c r="W1756" t="s">
        <v>739</v>
      </c>
      <c r="X1756">
        <v>2210</v>
      </c>
      <c r="Y1756">
        <v>1</v>
      </c>
      <c r="Z1756">
        <v>884</v>
      </c>
      <c r="AA1756" t="s">
        <v>13179</v>
      </c>
      <c r="AB1756" t="s">
        <v>13179</v>
      </c>
      <c r="AC1756">
        <v>10</v>
      </c>
      <c r="AD1756" t="s">
        <v>87</v>
      </c>
      <c r="AF1756" t="s">
        <v>87</v>
      </c>
      <c r="AG1756" t="s">
        <v>13179</v>
      </c>
    </row>
    <row r="1757" spans="1:33" x14ac:dyDescent="0.3">
      <c r="A1757" t="s">
        <v>181</v>
      </c>
      <c r="B1757" t="s">
        <v>28</v>
      </c>
      <c r="C1757" t="s">
        <v>49</v>
      </c>
      <c r="D1757" t="s">
        <v>146</v>
      </c>
      <c r="E1757" t="s">
        <v>1474</v>
      </c>
      <c r="F1757" t="s">
        <v>13183</v>
      </c>
      <c r="G1757" t="s">
        <v>96</v>
      </c>
      <c r="H1757" s="1">
        <v>44511</v>
      </c>
      <c r="I1757">
        <v>800</v>
      </c>
      <c r="J1757" t="s">
        <v>13184</v>
      </c>
      <c r="K1757" t="s">
        <v>98</v>
      </c>
      <c r="L1757" t="s">
        <v>13185</v>
      </c>
      <c r="M1757" t="s">
        <v>13186</v>
      </c>
      <c r="N1757" t="s">
        <v>39</v>
      </c>
      <c r="O1757">
        <v>5</v>
      </c>
      <c r="P1757" t="s">
        <v>73</v>
      </c>
      <c r="Q1757" t="s">
        <v>101</v>
      </c>
      <c r="R1757" t="s">
        <v>13187</v>
      </c>
      <c r="S1757" s="1">
        <v>45345</v>
      </c>
      <c r="T1757" t="s">
        <v>321</v>
      </c>
      <c r="U1757" t="s">
        <v>13188</v>
      </c>
      <c r="V1757" t="s">
        <v>13189</v>
      </c>
      <c r="W1757" t="s">
        <v>5177</v>
      </c>
      <c r="X1757">
        <v>2583</v>
      </c>
      <c r="Y1757">
        <v>8</v>
      </c>
      <c r="Z1757">
        <v>8265.6</v>
      </c>
      <c r="AA1757" t="s">
        <v>13186</v>
      </c>
      <c r="AB1757" t="s">
        <v>13186</v>
      </c>
      <c r="AC1757">
        <v>10</v>
      </c>
      <c r="AE1757" t="s">
        <v>37</v>
      </c>
      <c r="AF1757" t="s">
        <v>37</v>
      </c>
      <c r="AG1757" t="s">
        <v>13186</v>
      </c>
    </row>
    <row r="1758" spans="1:33" x14ac:dyDescent="0.3">
      <c r="A1758" t="s">
        <v>121</v>
      </c>
      <c r="B1758" t="s">
        <v>510</v>
      </c>
      <c r="C1758" t="s">
        <v>49</v>
      </c>
      <c r="D1758" t="s">
        <v>50</v>
      </c>
      <c r="E1758" t="s">
        <v>1005</v>
      </c>
      <c r="F1758" t="s">
        <v>13190</v>
      </c>
      <c r="G1758" t="s">
        <v>96</v>
      </c>
      <c r="H1758" s="1">
        <v>45226</v>
      </c>
      <c r="I1758">
        <v>1400</v>
      </c>
      <c r="J1758" t="s">
        <v>10730</v>
      </c>
      <c r="K1758" t="s">
        <v>599</v>
      </c>
      <c r="L1758" t="s">
        <v>13191</v>
      </c>
      <c r="M1758" t="s">
        <v>13192</v>
      </c>
      <c r="N1758" t="s">
        <v>72</v>
      </c>
      <c r="O1758">
        <v>20</v>
      </c>
      <c r="P1758" t="s">
        <v>73</v>
      </c>
      <c r="Q1758" t="s">
        <v>74</v>
      </c>
      <c r="R1758" t="s">
        <v>13193</v>
      </c>
      <c r="S1758" s="1">
        <v>45563</v>
      </c>
      <c r="T1758" t="s">
        <v>214</v>
      </c>
      <c r="U1758" t="s">
        <v>13194</v>
      </c>
      <c r="V1758" t="s">
        <v>13195</v>
      </c>
      <c r="W1758" t="s">
        <v>1224</v>
      </c>
      <c r="X1758">
        <v>608</v>
      </c>
      <c r="Y1758">
        <v>7</v>
      </c>
      <c r="Z1758">
        <v>1702.4</v>
      </c>
      <c r="AA1758" t="s">
        <v>13192</v>
      </c>
      <c r="AB1758" t="s">
        <v>13192</v>
      </c>
      <c r="AC1758">
        <v>10</v>
      </c>
      <c r="AE1758" t="s">
        <v>37</v>
      </c>
      <c r="AF1758" t="s">
        <v>37</v>
      </c>
      <c r="AG1758" t="s">
        <v>13192</v>
      </c>
    </row>
    <row r="1759" spans="1:33" x14ac:dyDescent="0.3">
      <c r="A1759" t="s">
        <v>47</v>
      </c>
      <c r="B1759" t="s">
        <v>64</v>
      </c>
      <c r="C1759" t="s">
        <v>29</v>
      </c>
      <c r="D1759" t="s">
        <v>109</v>
      </c>
      <c r="E1759" t="s">
        <v>471</v>
      </c>
      <c r="F1759" t="s">
        <v>13196</v>
      </c>
      <c r="G1759" t="s">
        <v>33</v>
      </c>
      <c r="H1759" s="1">
        <v>43993</v>
      </c>
      <c r="I1759">
        <v>1100</v>
      </c>
      <c r="J1759" t="s">
        <v>13197</v>
      </c>
      <c r="K1759" t="s">
        <v>98</v>
      </c>
      <c r="L1759" t="s">
        <v>13198</v>
      </c>
      <c r="M1759" t="s">
        <v>13199</v>
      </c>
      <c r="N1759" t="s">
        <v>116</v>
      </c>
      <c r="O1759">
        <v>13</v>
      </c>
      <c r="P1759" t="s">
        <v>73</v>
      </c>
      <c r="Q1759" t="s">
        <v>58</v>
      </c>
      <c r="R1759" t="s">
        <v>13200</v>
      </c>
      <c r="S1759" s="1">
        <v>45490</v>
      </c>
      <c r="T1759" t="s">
        <v>103</v>
      </c>
      <c r="U1759" t="s">
        <v>13201</v>
      </c>
      <c r="V1759" t="s">
        <v>13202</v>
      </c>
      <c r="W1759" t="s">
        <v>3780</v>
      </c>
      <c r="X1759">
        <v>876</v>
      </c>
      <c r="Y1759">
        <v>2</v>
      </c>
      <c r="Z1759">
        <v>700.80000000000007</v>
      </c>
      <c r="AA1759" t="s">
        <v>13199</v>
      </c>
      <c r="AB1759" t="s">
        <v>13199</v>
      </c>
      <c r="AC1759">
        <v>10</v>
      </c>
      <c r="AD1759" t="s">
        <v>87</v>
      </c>
      <c r="AF1759" t="s">
        <v>87</v>
      </c>
      <c r="AG1759" t="s">
        <v>13199</v>
      </c>
    </row>
    <row r="1760" spans="1:33" x14ac:dyDescent="0.3">
      <c r="A1760" t="s">
        <v>133</v>
      </c>
      <c r="B1760" t="s">
        <v>205</v>
      </c>
      <c r="C1760" t="s">
        <v>29</v>
      </c>
      <c r="D1760" t="s">
        <v>30</v>
      </c>
      <c r="E1760" t="s">
        <v>3439</v>
      </c>
      <c r="F1760" t="s">
        <v>13203</v>
      </c>
      <c r="G1760" t="s">
        <v>33</v>
      </c>
      <c r="H1760" s="1">
        <v>44465</v>
      </c>
      <c r="I1760">
        <v>1100</v>
      </c>
      <c r="J1760" t="s">
        <v>13204</v>
      </c>
      <c r="K1760" t="s">
        <v>978</v>
      </c>
      <c r="L1760" t="s">
        <v>13205</v>
      </c>
      <c r="M1760" t="s">
        <v>13206</v>
      </c>
      <c r="N1760" t="s">
        <v>57</v>
      </c>
      <c r="O1760">
        <v>12</v>
      </c>
      <c r="P1760" t="s">
        <v>73</v>
      </c>
      <c r="Q1760" t="s">
        <v>58</v>
      </c>
      <c r="R1760" t="s">
        <v>13207</v>
      </c>
      <c r="S1760" s="1">
        <v>45375</v>
      </c>
      <c r="T1760" t="s">
        <v>258</v>
      </c>
      <c r="U1760" t="s">
        <v>13208</v>
      </c>
      <c r="V1760" t="s">
        <v>13209</v>
      </c>
      <c r="W1760" t="s">
        <v>3788</v>
      </c>
      <c r="X1760">
        <v>2411</v>
      </c>
      <c r="Y1760">
        <v>6</v>
      </c>
      <c r="Z1760">
        <v>5786.4000000000015</v>
      </c>
      <c r="AA1760" t="s">
        <v>13206</v>
      </c>
      <c r="AB1760" t="s">
        <v>13206</v>
      </c>
      <c r="AC1760">
        <v>10</v>
      </c>
      <c r="AE1760" t="s">
        <v>37</v>
      </c>
      <c r="AF1760" t="s">
        <v>37</v>
      </c>
      <c r="AG1760" t="s">
        <v>13206</v>
      </c>
    </row>
    <row r="1761" spans="1:33" x14ac:dyDescent="0.3">
      <c r="A1761" t="s">
        <v>133</v>
      </c>
      <c r="B1761" t="s">
        <v>182</v>
      </c>
      <c r="C1761" t="s">
        <v>49</v>
      </c>
      <c r="D1761" t="s">
        <v>677</v>
      </c>
      <c r="E1761" t="s">
        <v>632</v>
      </c>
      <c r="F1761" t="s">
        <v>13210</v>
      </c>
      <c r="G1761" t="s">
        <v>33</v>
      </c>
      <c r="H1761" s="1">
        <v>44987</v>
      </c>
      <c r="I1761">
        <v>1100</v>
      </c>
      <c r="J1761" t="s">
        <v>13211</v>
      </c>
      <c r="K1761" t="s">
        <v>3069</v>
      </c>
      <c r="L1761" t="s">
        <v>13212</v>
      </c>
      <c r="M1761" t="s">
        <v>13213</v>
      </c>
      <c r="N1761" t="s">
        <v>39</v>
      </c>
      <c r="O1761">
        <v>13</v>
      </c>
      <c r="P1761" t="s">
        <v>73</v>
      </c>
      <c r="Q1761" t="s">
        <v>41</v>
      </c>
      <c r="R1761" t="s">
        <v>13214</v>
      </c>
      <c r="S1761" s="1">
        <v>45333</v>
      </c>
      <c r="T1761" t="s">
        <v>321</v>
      </c>
      <c r="U1761" t="s">
        <v>13215</v>
      </c>
      <c r="V1761" t="s">
        <v>13216</v>
      </c>
      <c r="W1761" t="s">
        <v>379</v>
      </c>
      <c r="X1761">
        <v>2434</v>
      </c>
      <c r="Y1761">
        <v>1</v>
      </c>
      <c r="Z1761">
        <v>973.6</v>
      </c>
      <c r="AA1761" t="s">
        <v>13213</v>
      </c>
      <c r="AB1761" t="s">
        <v>13213</v>
      </c>
      <c r="AC1761">
        <v>10</v>
      </c>
      <c r="AE1761" t="s">
        <v>37</v>
      </c>
      <c r="AF1761" t="s">
        <v>37</v>
      </c>
      <c r="AG1761" t="s">
        <v>13213</v>
      </c>
    </row>
    <row r="1762" spans="1:33" x14ac:dyDescent="0.3">
      <c r="A1762" t="s">
        <v>93</v>
      </c>
      <c r="B1762" t="s">
        <v>347</v>
      </c>
      <c r="C1762" t="s">
        <v>29</v>
      </c>
      <c r="D1762" t="s">
        <v>206</v>
      </c>
      <c r="E1762" t="s">
        <v>441</v>
      </c>
      <c r="F1762" t="s">
        <v>13217</v>
      </c>
      <c r="G1762" t="s">
        <v>96</v>
      </c>
      <c r="H1762" s="1">
        <v>44316</v>
      </c>
      <c r="I1762">
        <v>1000</v>
      </c>
      <c r="J1762" t="s">
        <v>13218</v>
      </c>
      <c r="K1762" t="s">
        <v>137</v>
      </c>
      <c r="L1762" t="s">
        <v>13219</v>
      </c>
      <c r="M1762" t="s">
        <v>13220</v>
      </c>
      <c r="N1762" t="s">
        <v>72</v>
      </c>
      <c r="O1762">
        <v>12</v>
      </c>
      <c r="P1762" t="s">
        <v>40</v>
      </c>
      <c r="Q1762" t="s">
        <v>74</v>
      </c>
      <c r="R1762" t="s">
        <v>13221</v>
      </c>
      <c r="S1762" s="1">
        <v>45457</v>
      </c>
      <c r="T1762" t="s">
        <v>43</v>
      </c>
      <c r="U1762" t="s">
        <v>13222</v>
      </c>
      <c r="V1762" t="s">
        <v>13223</v>
      </c>
      <c r="W1762" t="s">
        <v>7040</v>
      </c>
      <c r="X1762">
        <v>2488</v>
      </c>
      <c r="Y1762">
        <v>1</v>
      </c>
      <c r="Z1762">
        <v>995.2</v>
      </c>
      <c r="AA1762" t="s">
        <v>13220</v>
      </c>
      <c r="AB1762" t="s">
        <v>13220</v>
      </c>
      <c r="AC1762">
        <v>10</v>
      </c>
      <c r="AE1762" t="s">
        <v>37</v>
      </c>
      <c r="AF1762" t="s">
        <v>37</v>
      </c>
      <c r="AG1762" t="s">
        <v>13220</v>
      </c>
    </row>
    <row r="1763" spans="1:33" x14ac:dyDescent="0.3">
      <c r="A1763" t="s">
        <v>336</v>
      </c>
      <c r="B1763" t="s">
        <v>64</v>
      </c>
      <c r="C1763" t="s">
        <v>49</v>
      </c>
      <c r="D1763" t="s">
        <v>241</v>
      </c>
      <c r="E1763" t="s">
        <v>371</v>
      </c>
      <c r="F1763" t="s">
        <v>13224</v>
      </c>
      <c r="G1763" t="s">
        <v>33</v>
      </c>
      <c r="H1763" s="1">
        <v>44005</v>
      </c>
      <c r="I1763">
        <v>1200</v>
      </c>
      <c r="J1763" t="s">
        <v>13225</v>
      </c>
      <c r="K1763" t="s">
        <v>897</v>
      </c>
      <c r="L1763" t="s">
        <v>13226</v>
      </c>
      <c r="M1763" t="s">
        <v>13227</v>
      </c>
      <c r="N1763" t="s">
        <v>116</v>
      </c>
      <c r="O1763">
        <v>20</v>
      </c>
      <c r="P1763" t="s">
        <v>73</v>
      </c>
      <c r="Q1763" t="s">
        <v>41</v>
      </c>
      <c r="R1763" t="s">
        <v>13228</v>
      </c>
      <c r="S1763" s="1">
        <v>45374</v>
      </c>
      <c r="T1763" t="s">
        <v>258</v>
      </c>
      <c r="U1763" t="s">
        <v>13229</v>
      </c>
      <c r="V1763" t="s">
        <v>13230</v>
      </c>
      <c r="W1763" t="s">
        <v>4947</v>
      </c>
      <c r="X1763">
        <v>605</v>
      </c>
      <c r="Y1763">
        <v>7</v>
      </c>
      <c r="Z1763">
        <v>1694</v>
      </c>
      <c r="AA1763" t="s">
        <v>13227</v>
      </c>
      <c r="AB1763" t="s">
        <v>13227</v>
      </c>
      <c r="AC1763">
        <v>10</v>
      </c>
      <c r="AE1763" t="s">
        <v>37</v>
      </c>
      <c r="AF1763" t="s">
        <v>37</v>
      </c>
      <c r="AG1763" t="s">
        <v>13227</v>
      </c>
    </row>
    <row r="1764" spans="1:33" x14ac:dyDescent="0.3">
      <c r="A1764" t="s">
        <v>27</v>
      </c>
      <c r="B1764" t="s">
        <v>193</v>
      </c>
      <c r="C1764" t="s">
        <v>29</v>
      </c>
      <c r="D1764" t="s">
        <v>241</v>
      </c>
      <c r="E1764" t="s">
        <v>230</v>
      </c>
      <c r="F1764" t="s">
        <v>13231</v>
      </c>
      <c r="G1764" t="s">
        <v>33</v>
      </c>
      <c r="H1764" s="1">
        <v>43943</v>
      </c>
      <c r="I1764">
        <v>800</v>
      </c>
      <c r="J1764" t="s">
        <v>13232</v>
      </c>
      <c r="K1764" t="s">
        <v>1034</v>
      </c>
      <c r="L1764" t="s">
        <v>13233</v>
      </c>
      <c r="M1764" t="s">
        <v>13234</v>
      </c>
      <c r="N1764" t="s">
        <v>57</v>
      </c>
      <c r="O1764">
        <v>12</v>
      </c>
      <c r="P1764" t="s">
        <v>73</v>
      </c>
      <c r="Q1764" t="s">
        <v>101</v>
      </c>
      <c r="R1764" t="s">
        <v>13235</v>
      </c>
      <c r="S1764" s="1">
        <v>45551</v>
      </c>
      <c r="T1764" t="s">
        <v>214</v>
      </c>
      <c r="U1764" t="s">
        <v>13236</v>
      </c>
      <c r="V1764" t="s">
        <v>13237</v>
      </c>
      <c r="W1764" t="s">
        <v>5744</v>
      </c>
      <c r="X1764">
        <v>1637</v>
      </c>
      <c r="Y1764">
        <v>2</v>
      </c>
      <c r="Z1764">
        <v>1309.6000000000001</v>
      </c>
      <c r="AA1764" t="s">
        <v>13234</v>
      </c>
      <c r="AB1764" t="s">
        <v>13234</v>
      </c>
      <c r="AC1764">
        <v>10</v>
      </c>
      <c r="AD1764" t="s">
        <v>87</v>
      </c>
      <c r="AF1764" t="s">
        <v>87</v>
      </c>
      <c r="AG1764" t="s">
        <v>13234</v>
      </c>
    </row>
    <row r="1765" spans="1:33" x14ac:dyDescent="0.3">
      <c r="A1765" t="s">
        <v>181</v>
      </c>
      <c r="B1765" t="s">
        <v>369</v>
      </c>
      <c r="C1765" t="s">
        <v>49</v>
      </c>
      <c r="D1765" t="s">
        <v>30</v>
      </c>
      <c r="E1765" t="s">
        <v>703</v>
      </c>
      <c r="F1765" t="s">
        <v>13238</v>
      </c>
      <c r="G1765" t="s">
        <v>96</v>
      </c>
      <c r="H1765" s="1">
        <v>44016</v>
      </c>
      <c r="I1765">
        <v>800</v>
      </c>
      <c r="J1765" t="s">
        <v>13239</v>
      </c>
      <c r="K1765" t="s">
        <v>1486</v>
      </c>
      <c r="L1765" t="s">
        <v>13240</v>
      </c>
      <c r="M1765" t="s">
        <v>13241</v>
      </c>
      <c r="N1765" t="s">
        <v>39</v>
      </c>
      <c r="O1765">
        <v>14</v>
      </c>
      <c r="P1765" t="s">
        <v>40</v>
      </c>
      <c r="Q1765" t="s">
        <v>41</v>
      </c>
      <c r="R1765" t="s">
        <v>13242</v>
      </c>
      <c r="S1765" s="1">
        <v>45625</v>
      </c>
      <c r="T1765" t="s">
        <v>165</v>
      </c>
      <c r="U1765" t="s">
        <v>13243</v>
      </c>
      <c r="V1765" t="s">
        <v>13244</v>
      </c>
      <c r="W1765" t="s">
        <v>13245</v>
      </c>
      <c r="X1765">
        <v>1890</v>
      </c>
      <c r="Y1765">
        <v>1</v>
      </c>
      <c r="Z1765">
        <v>756</v>
      </c>
      <c r="AA1765" t="s">
        <v>13241</v>
      </c>
      <c r="AB1765" t="s">
        <v>13241</v>
      </c>
      <c r="AC1765">
        <v>10</v>
      </c>
      <c r="AD1765" t="s">
        <v>87</v>
      </c>
      <c r="AF1765" t="s">
        <v>87</v>
      </c>
      <c r="AG1765" t="s">
        <v>13241</v>
      </c>
    </row>
    <row r="1766" spans="1:33" x14ac:dyDescent="0.3">
      <c r="A1766" t="s">
        <v>107</v>
      </c>
      <c r="B1766" t="s">
        <v>784</v>
      </c>
      <c r="C1766" t="s">
        <v>29</v>
      </c>
      <c r="D1766" t="s">
        <v>241</v>
      </c>
      <c r="E1766" t="s">
        <v>814</v>
      </c>
      <c r="F1766" t="s">
        <v>13246</v>
      </c>
      <c r="G1766" t="s">
        <v>33</v>
      </c>
      <c r="H1766" s="1">
        <v>45165</v>
      </c>
      <c r="I1766">
        <v>950</v>
      </c>
      <c r="J1766" t="s">
        <v>13247</v>
      </c>
      <c r="K1766" t="s">
        <v>1319</v>
      </c>
      <c r="L1766" t="s">
        <v>13248</v>
      </c>
      <c r="M1766" t="s">
        <v>13249</v>
      </c>
      <c r="N1766" t="s">
        <v>72</v>
      </c>
      <c r="O1766">
        <v>16</v>
      </c>
      <c r="P1766" t="s">
        <v>40</v>
      </c>
      <c r="Q1766" t="s">
        <v>58</v>
      </c>
      <c r="R1766" t="s">
        <v>13250</v>
      </c>
      <c r="S1766" s="1">
        <v>45303</v>
      </c>
      <c r="T1766" t="s">
        <v>141</v>
      </c>
      <c r="U1766" t="s">
        <v>13251</v>
      </c>
      <c r="V1766" t="s">
        <v>13252</v>
      </c>
      <c r="W1766" t="s">
        <v>812</v>
      </c>
      <c r="X1766">
        <v>2611</v>
      </c>
      <c r="Y1766">
        <v>2</v>
      </c>
      <c r="Z1766">
        <v>2088.8000000000002</v>
      </c>
      <c r="AA1766" t="s">
        <v>13249</v>
      </c>
      <c r="AB1766" t="s">
        <v>13249</v>
      </c>
      <c r="AC1766">
        <v>10</v>
      </c>
      <c r="AE1766" t="s">
        <v>37</v>
      </c>
      <c r="AF1766" t="s">
        <v>37</v>
      </c>
      <c r="AG1766" t="s">
        <v>13249</v>
      </c>
    </row>
    <row r="1767" spans="1:33" x14ac:dyDescent="0.3">
      <c r="A1767" t="s">
        <v>133</v>
      </c>
      <c r="B1767" t="s">
        <v>731</v>
      </c>
      <c r="C1767" t="s">
        <v>80</v>
      </c>
      <c r="D1767" t="s">
        <v>677</v>
      </c>
      <c r="E1767" t="s">
        <v>134</v>
      </c>
      <c r="F1767" t="s">
        <v>13253</v>
      </c>
      <c r="G1767" t="s">
        <v>33</v>
      </c>
      <c r="H1767" s="1">
        <v>44634</v>
      </c>
      <c r="I1767">
        <v>1300</v>
      </c>
      <c r="J1767" t="s">
        <v>13254</v>
      </c>
      <c r="K1767" t="s">
        <v>653</v>
      </c>
      <c r="L1767" t="s">
        <v>13255</v>
      </c>
      <c r="M1767" t="s">
        <v>13256</v>
      </c>
      <c r="N1767" t="s">
        <v>72</v>
      </c>
      <c r="O1767">
        <v>11</v>
      </c>
      <c r="P1767" t="s">
        <v>40</v>
      </c>
      <c r="Q1767" t="s">
        <v>58</v>
      </c>
      <c r="R1767" t="s">
        <v>13257</v>
      </c>
      <c r="S1767" s="1">
        <v>45588</v>
      </c>
      <c r="T1767" t="s">
        <v>177</v>
      </c>
      <c r="U1767" t="s">
        <v>13258</v>
      </c>
      <c r="V1767" t="s">
        <v>13259</v>
      </c>
      <c r="W1767" t="s">
        <v>3409</v>
      </c>
      <c r="X1767">
        <v>1804</v>
      </c>
      <c r="Y1767">
        <v>1</v>
      </c>
      <c r="Z1767">
        <v>721.6</v>
      </c>
      <c r="AA1767" t="s">
        <v>13256</v>
      </c>
      <c r="AB1767" t="s">
        <v>13256</v>
      </c>
      <c r="AC1767">
        <v>10</v>
      </c>
      <c r="AE1767" t="s">
        <v>37</v>
      </c>
      <c r="AF1767" t="s">
        <v>37</v>
      </c>
      <c r="AG1767" t="s">
        <v>13256</v>
      </c>
    </row>
    <row r="1768" spans="1:33" x14ac:dyDescent="0.3">
      <c r="A1768" t="s">
        <v>336</v>
      </c>
      <c r="B1768" t="s">
        <v>470</v>
      </c>
      <c r="C1768" t="s">
        <v>49</v>
      </c>
      <c r="D1768" t="s">
        <v>30</v>
      </c>
      <c r="E1768" t="s">
        <v>2957</v>
      </c>
      <c r="F1768" t="s">
        <v>13260</v>
      </c>
      <c r="G1768" t="s">
        <v>96</v>
      </c>
      <c r="H1768" s="1">
        <v>44443</v>
      </c>
      <c r="I1768">
        <v>1300</v>
      </c>
      <c r="J1768" t="s">
        <v>13261</v>
      </c>
      <c r="K1768" t="s">
        <v>113</v>
      </c>
      <c r="L1768" t="s">
        <v>13262</v>
      </c>
      <c r="M1768" t="s">
        <v>13263</v>
      </c>
      <c r="N1768" t="s">
        <v>39</v>
      </c>
      <c r="O1768">
        <v>4</v>
      </c>
      <c r="P1768" t="s">
        <v>40</v>
      </c>
      <c r="Q1768" t="s">
        <v>74</v>
      </c>
      <c r="R1768" t="s">
        <v>13264</v>
      </c>
      <c r="S1768" s="1">
        <v>45364</v>
      </c>
      <c r="T1768" t="s">
        <v>258</v>
      </c>
      <c r="U1768" t="s">
        <v>13265</v>
      </c>
      <c r="V1768" t="s">
        <v>13266</v>
      </c>
      <c r="W1768" t="s">
        <v>9704</v>
      </c>
      <c r="X1768">
        <v>1643</v>
      </c>
      <c r="Y1768">
        <v>5</v>
      </c>
      <c r="Z1768">
        <v>3286</v>
      </c>
      <c r="AA1768" t="s">
        <v>13263</v>
      </c>
      <c r="AB1768" t="s">
        <v>13263</v>
      </c>
      <c r="AC1768">
        <v>10</v>
      </c>
      <c r="AD1768" t="s">
        <v>87</v>
      </c>
      <c r="AF1768" t="s">
        <v>87</v>
      </c>
      <c r="AG1768" t="s">
        <v>13263</v>
      </c>
    </row>
    <row r="1769" spans="1:33" x14ac:dyDescent="0.3">
      <c r="A1769" t="s">
        <v>93</v>
      </c>
      <c r="B1769" t="s">
        <v>731</v>
      </c>
      <c r="C1769" t="s">
        <v>80</v>
      </c>
      <c r="D1769" t="s">
        <v>50</v>
      </c>
      <c r="E1769" t="s">
        <v>3309</v>
      </c>
      <c r="F1769" t="s">
        <v>13267</v>
      </c>
      <c r="G1769" t="s">
        <v>33</v>
      </c>
      <c r="H1769" s="1">
        <v>44290</v>
      </c>
      <c r="I1769">
        <v>950</v>
      </c>
      <c r="J1769" t="s">
        <v>13268</v>
      </c>
      <c r="K1769" t="s">
        <v>1862</v>
      </c>
      <c r="L1769" t="s">
        <v>13269</v>
      </c>
      <c r="M1769" t="s">
        <v>13270</v>
      </c>
      <c r="N1769" t="s">
        <v>57</v>
      </c>
      <c r="O1769">
        <v>7</v>
      </c>
      <c r="P1769" t="s">
        <v>73</v>
      </c>
      <c r="Q1769" t="s">
        <v>41</v>
      </c>
      <c r="R1769" t="s">
        <v>13271</v>
      </c>
      <c r="S1769" s="1">
        <v>45447</v>
      </c>
      <c r="T1769" t="s">
        <v>43</v>
      </c>
      <c r="U1769" t="s">
        <v>13272</v>
      </c>
      <c r="V1769" t="s">
        <v>13273</v>
      </c>
      <c r="W1769" t="s">
        <v>3772</v>
      </c>
      <c r="X1769">
        <v>2905</v>
      </c>
      <c r="Y1769">
        <v>6</v>
      </c>
      <c r="Z1769">
        <v>6972</v>
      </c>
      <c r="AA1769" t="s">
        <v>13270</v>
      </c>
      <c r="AB1769" t="s">
        <v>13270</v>
      </c>
      <c r="AC1769">
        <v>10</v>
      </c>
      <c r="AE1769" t="s">
        <v>37</v>
      </c>
      <c r="AF1769" t="s">
        <v>37</v>
      </c>
      <c r="AG1769" t="s">
        <v>13270</v>
      </c>
    </row>
    <row r="1770" spans="1:33" x14ac:dyDescent="0.3">
      <c r="A1770" t="s">
        <v>47</v>
      </c>
      <c r="B1770" t="s">
        <v>229</v>
      </c>
      <c r="C1770" t="s">
        <v>80</v>
      </c>
      <c r="D1770" t="s">
        <v>241</v>
      </c>
      <c r="E1770" t="s">
        <v>94</v>
      </c>
      <c r="F1770" t="s">
        <v>13274</v>
      </c>
      <c r="G1770" t="s">
        <v>33</v>
      </c>
      <c r="H1770" s="1">
        <v>43976</v>
      </c>
      <c r="I1770">
        <v>1200</v>
      </c>
      <c r="J1770" t="s">
        <v>13275</v>
      </c>
      <c r="K1770" t="s">
        <v>307</v>
      </c>
      <c r="L1770" t="s">
        <v>13276</v>
      </c>
      <c r="M1770" t="s">
        <v>13277</v>
      </c>
      <c r="N1770" t="s">
        <v>39</v>
      </c>
      <c r="O1770">
        <v>3</v>
      </c>
      <c r="P1770" t="s">
        <v>40</v>
      </c>
      <c r="Q1770" t="s">
        <v>101</v>
      </c>
      <c r="R1770" t="s">
        <v>13278</v>
      </c>
      <c r="S1770" s="1">
        <v>45316</v>
      </c>
      <c r="T1770" t="s">
        <v>141</v>
      </c>
      <c r="U1770" t="s">
        <v>13279</v>
      </c>
      <c r="V1770" t="s">
        <v>13280</v>
      </c>
      <c r="W1770" t="s">
        <v>4795</v>
      </c>
      <c r="X1770">
        <v>570</v>
      </c>
      <c r="Y1770">
        <v>1</v>
      </c>
      <c r="Z1770">
        <v>228</v>
      </c>
      <c r="AA1770" t="s">
        <v>13277</v>
      </c>
      <c r="AB1770" t="s">
        <v>13277</v>
      </c>
      <c r="AC1770">
        <v>10</v>
      </c>
      <c r="AE1770" t="s">
        <v>37</v>
      </c>
      <c r="AF1770" t="s">
        <v>37</v>
      </c>
      <c r="AG1770" t="s">
        <v>13277</v>
      </c>
    </row>
    <row r="1771" spans="1:33" x14ac:dyDescent="0.3">
      <c r="A1771" t="s">
        <v>121</v>
      </c>
      <c r="B1771" t="s">
        <v>568</v>
      </c>
      <c r="C1771" t="s">
        <v>49</v>
      </c>
      <c r="D1771" t="s">
        <v>30</v>
      </c>
      <c r="E1771" t="s">
        <v>894</v>
      </c>
      <c r="F1771" t="s">
        <v>13281</v>
      </c>
      <c r="G1771" t="s">
        <v>96</v>
      </c>
      <c r="H1771" s="1">
        <v>44879</v>
      </c>
      <c r="I1771">
        <v>1000</v>
      </c>
      <c r="J1771" t="s">
        <v>13282</v>
      </c>
      <c r="K1771" t="s">
        <v>150</v>
      </c>
      <c r="L1771" t="s">
        <v>13283</v>
      </c>
      <c r="M1771" t="s">
        <v>13284</v>
      </c>
      <c r="N1771" t="s">
        <v>72</v>
      </c>
      <c r="O1771">
        <v>9</v>
      </c>
      <c r="P1771" t="s">
        <v>40</v>
      </c>
      <c r="Q1771" t="s">
        <v>58</v>
      </c>
      <c r="R1771" t="s">
        <v>13285</v>
      </c>
      <c r="S1771" s="1">
        <v>45358</v>
      </c>
      <c r="T1771" t="s">
        <v>258</v>
      </c>
      <c r="U1771" t="s">
        <v>13286</v>
      </c>
      <c r="V1771" t="s">
        <v>13287</v>
      </c>
      <c r="W1771" t="s">
        <v>4169</v>
      </c>
      <c r="X1771">
        <v>1730</v>
      </c>
      <c r="Y1771">
        <v>6</v>
      </c>
      <c r="Z1771">
        <v>4152</v>
      </c>
      <c r="AA1771" t="s">
        <v>13284</v>
      </c>
      <c r="AB1771" t="s">
        <v>13284</v>
      </c>
      <c r="AC1771">
        <v>11</v>
      </c>
      <c r="AE1771" t="s">
        <v>37</v>
      </c>
      <c r="AF1771" t="s">
        <v>37</v>
      </c>
      <c r="AG1771" t="s">
        <v>13284</v>
      </c>
    </row>
    <row r="1772" spans="1:33" x14ac:dyDescent="0.3">
      <c r="A1772" t="s">
        <v>107</v>
      </c>
      <c r="B1772" t="s">
        <v>325</v>
      </c>
      <c r="C1772" t="s">
        <v>49</v>
      </c>
      <c r="D1772" t="s">
        <v>50</v>
      </c>
      <c r="E1772" t="s">
        <v>868</v>
      </c>
      <c r="F1772" t="s">
        <v>13288</v>
      </c>
      <c r="G1772" t="s">
        <v>33</v>
      </c>
      <c r="H1772" s="1">
        <v>44870</v>
      </c>
      <c r="I1772">
        <v>1200</v>
      </c>
      <c r="J1772" t="s">
        <v>13289</v>
      </c>
      <c r="K1772" t="s">
        <v>2295</v>
      </c>
      <c r="L1772" t="s">
        <v>13290</v>
      </c>
      <c r="M1772" t="s">
        <v>13291</v>
      </c>
      <c r="N1772" t="s">
        <v>57</v>
      </c>
      <c r="O1772">
        <v>17</v>
      </c>
      <c r="P1772" t="s">
        <v>40</v>
      </c>
      <c r="Q1772" t="s">
        <v>58</v>
      </c>
      <c r="R1772" t="s">
        <v>13292</v>
      </c>
      <c r="S1772" s="1">
        <v>45368</v>
      </c>
      <c r="T1772" t="s">
        <v>258</v>
      </c>
      <c r="U1772" t="s">
        <v>13293</v>
      </c>
      <c r="V1772" t="s">
        <v>13294</v>
      </c>
      <c r="W1772" t="s">
        <v>2965</v>
      </c>
      <c r="X1772">
        <v>1071</v>
      </c>
      <c r="Y1772">
        <v>7</v>
      </c>
      <c r="Z1772">
        <v>2998.8</v>
      </c>
      <c r="AA1772" t="s">
        <v>13291</v>
      </c>
      <c r="AB1772" t="s">
        <v>13291</v>
      </c>
      <c r="AC1772">
        <v>10</v>
      </c>
      <c r="AD1772" t="s">
        <v>87</v>
      </c>
      <c r="AF1772" t="s">
        <v>87</v>
      </c>
      <c r="AG1772" t="s">
        <v>13291</v>
      </c>
    </row>
    <row r="1773" spans="1:33" x14ac:dyDescent="0.3">
      <c r="A1773" t="s">
        <v>27</v>
      </c>
      <c r="B1773" t="s">
        <v>108</v>
      </c>
      <c r="C1773" t="s">
        <v>29</v>
      </c>
      <c r="D1773" t="s">
        <v>219</v>
      </c>
      <c r="E1773" t="s">
        <v>207</v>
      </c>
      <c r="F1773" t="s">
        <v>13295</v>
      </c>
      <c r="G1773" t="s">
        <v>96</v>
      </c>
      <c r="H1773" s="1">
        <v>44120</v>
      </c>
      <c r="I1773">
        <v>1300</v>
      </c>
      <c r="J1773" t="s">
        <v>13296</v>
      </c>
      <c r="K1773" t="s">
        <v>85</v>
      </c>
      <c r="L1773" t="s">
        <v>13297</v>
      </c>
      <c r="M1773" t="s">
        <v>13298</v>
      </c>
      <c r="N1773" t="s">
        <v>72</v>
      </c>
      <c r="O1773">
        <v>6</v>
      </c>
      <c r="P1773" t="s">
        <v>73</v>
      </c>
      <c r="Q1773" t="s">
        <v>101</v>
      </c>
      <c r="R1773" t="s">
        <v>13299</v>
      </c>
      <c r="S1773" s="1">
        <v>45506</v>
      </c>
      <c r="T1773" t="s">
        <v>201</v>
      </c>
      <c r="U1773" t="s">
        <v>13300</v>
      </c>
      <c r="V1773" t="s">
        <v>13301</v>
      </c>
      <c r="W1773" t="s">
        <v>4154</v>
      </c>
      <c r="X1773">
        <v>2242</v>
      </c>
      <c r="Y1773">
        <v>2</v>
      </c>
      <c r="Z1773">
        <v>1793.6000000000001</v>
      </c>
      <c r="AA1773" t="s">
        <v>13298</v>
      </c>
      <c r="AB1773" t="s">
        <v>13298</v>
      </c>
      <c r="AC1773">
        <v>10</v>
      </c>
      <c r="AE1773" t="s">
        <v>37</v>
      </c>
      <c r="AF1773" t="s">
        <v>37</v>
      </c>
      <c r="AG1773" t="s">
        <v>13298</v>
      </c>
    </row>
    <row r="1774" spans="1:33" x14ac:dyDescent="0.3">
      <c r="A1774" t="s">
        <v>181</v>
      </c>
      <c r="B1774" t="s">
        <v>731</v>
      </c>
      <c r="C1774" t="s">
        <v>29</v>
      </c>
      <c r="D1774" t="s">
        <v>219</v>
      </c>
      <c r="E1774" t="s">
        <v>868</v>
      </c>
      <c r="F1774" t="s">
        <v>13302</v>
      </c>
      <c r="G1774" t="s">
        <v>33</v>
      </c>
      <c r="H1774" s="1">
        <v>45072</v>
      </c>
      <c r="I1774">
        <v>1300</v>
      </c>
      <c r="J1774" t="s">
        <v>13303</v>
      </c>
      <c r="K1774" t="s">
        <v>1260</v>
      </c>
      <c r="L1774" t="s">
        <v>13304</v>
      </c>
      <c r="M1774" t="s">
        <v>13305</v>
      </c>
      <c r="N1774" t="s">
        <v>72</v>
      </c>
      <c r="O1774">
        <v>19</v>
      </c>
      <c r="P1774" t="s">
        <v>40</v>
      </c>
      <c r="Q1774" t="s">
        <v>41</v>
      </c>
      <c r="R1774" t="s">
        <v>13306</v>
      </c>
      <c r="S1774" s="1">
        <v>45303</v>
      </c>
      <c r="T1774" t="s">
        <v>141</v>
      </c>
      <c r="U1774" t="s">
        <v>13307</v>
      </c>
      <c r="V1774" t="s">
        <v>13308</v>
      </c>
      <c r="W1774" t="s">
        <v>10258</v>
      </c>
      <c r="X1774">
        <v>795</v>
      </c>
      <c r="Y1774">
        <v>2</v>
      </c>
      <c r="Z1774">
        <v>636</v>
      </c>
      <c r="AA1774" t="s">
        <v>13305</v>
      </c>
      <c r="AB1774" t="s">
        <v>13305</v>
      </c>
      <c r="AC1774">
        <v>10</v>
      </c>
      <c r="AD1774" t="s">
        <v>87</v>
      </c>
      <c r="AF1774" t="s">
        <v>87</v>
      </c>
      <c r="AG1774" t="s">
        <v>13305</v>
      </c>
    </row>
    <row r="1775" spans="1:33" x14ac:dyDescent="0.3">
      <c r="A1775" t="s">
        <v>181</v>
      </c>
      <c r="B1775" t="s">
        <v>157</v>
      </c>
      <c r="C1775" t="s">
        <v>49</v>
      </c>
      <c r="D1775" t="s">
        <v>65</v>
      </c>
      <c r="E1775" t="s">
        <v>441</v>
      </c>
      <c r="F1775" t="s">
        <v>13309</v>
      </c>
      <c r="G1775" t="s">
        <v>33</v>
      </c>
      <c r="H1775" s="1">
        <v>45195</v>
      </c>
      <c r="I1775">
        <v>950</v>
      </c>
      <c r="J1775" t="s">
        <v>13310</v>
      </c>
      <c r="K1775" t="s">
        <v>706</v>
      </c>
      <c r="L1775" t="s">
        <v>13311</v>
      </c>
      <c r="M1775" t="s">
        <v>13312</v>
      </c>
      <c r="N1775" t="s">
        <v>39</v>
      </c>
      <c r="O1775">
        <v>14</v>
      </c>
      <c r="P1775" t="s">
        <v>40</v>
      </c>
      <c r="Q1775" t="s">
        <v>41</v>
      </c>
      <c r="R1775" t="s">
        <v>13313</v>
      </c>
      <c r="S1775" s="1">
        <v>45584</v>
      </c>
      <c r="T1775" t="s">
        <v>177</v>
      </c>
      <c r="U1775" t="s">
        <v>13314</v>
      </c>
      <c r="V1775" t="s">
        <v>13315</v>
      </c>
      <c r="W1775" t="s">
        <v>1176</v>
      </c>
      <c r="X1775">
        <v>577</v>
      </c>
      <c r="Y1775">
        <v>7</v>
      </c>
      <c r="Z1775">
        <v>1615.6000000000001</v>
      </c>
      <c r="AA1775" t="s">
        <v>13312</v>
      </c>
      <c r="AB1775" t="s">
        <v>13312</v>
      </c>
      <c r="AC1775">
        <v>10</v>
      </c>
      <c r="AE1775" t="s">
        <v>37</v>
      </c>
      <c r="AF1775" t="s">
        <v>37</v>
      </c>
      <c r="AG1775" t="s">
        <v>13312</v>
      </c>
    </row>
    <row r="1776" spans="1:33" x14ac:dyDescent="0.3">
      <c r="A1776" t="s">
        <v>121</v>
      </c>
      <c r="B1776" t="s">
        <v>157</v>
      </c>
      <c r="C1776" t="s">
        <v>80</v>
      </c>
      <c r="D1776" t="s">
        <v>146</v>
      </c>
      <c r="E1776" t="s">
        <v>294</v>
      </c>
      <c r="F1776" t="s">
        <v>13316</v>
      </c>
      <c r="G1776" t="s">
        <v>96</v>
      </c>
      <c r="H1776" s="1">
        <v>45067</v>
      </c>
      <c r="I1776">
        <v>800</v>
      </c>
      <c r="J1776" t="s">
        <v>13317</v>
      </c>
      <c r="K1776" t="s">
        <v>394</v>
      </c>
      <c r="L1776" t="s">
        <v>13318</v>
      </c>
      <c r="M1776" t="s">
        <v>13319</v>
      </c>
      <c r="N1776" t="s">
        <v>72</v>
      </c>
      <c r="O1776">
        <v>3</v>
      </c>
      <c r="P1776" t="s">
        <v>40</v>
      </c>
      <c r="Q1776" t="s">
        <v>41</v>
      </c>
      <c r="R1776" t="s">
        <v>13320</v>
      </c>
      <c r="S1776" s="1">
        <v>45476</v>
      </c>
      <c r="T1776" t="s">
        <v>103</v>
      </c>
      <c r="U1776" t="s">
        <v>13321</v>
      </c>
      <c r="V1776" t="s">
        <v>13322</v>
      </c>
      <c r="W1776" t="s">
        <v>11895</v>
      </c>
      <c r="X1776">
        <v>2562</v>
      </c>
      <c r="Y1776">
        <v>1</v>
      </c>
      <c r="Z1776">
        <v>1024.8</v>
      </c>
      <c r="AA1776" t="s">
        <v>13319</v>
      </c>
      <c r="AB1776" t="s">
        <v>13319</v>
      </c>
      <c r="AC1776">
        <v>10</v>
      </c>
      <c r="AE1776" t="s">
        <v>37</v>
      </c>
      <c r="AF1776" t="s">
        <v>37</v>
      </c>
      <c r="AG1776" t="s">
        <v>13319</v>
      </c>
    </row>
    <row r="1777" spans="1:33" x14ac:dyDescent="0.3">
      <c r="A1777" t="s">
        <v>121</v>
      </c>
      <c r="B1777" t="s">
        <v>229</v>
      </c>
      <c r="C1777" t="s">
        <v>49</v>
      </c>
      <c r="D1777" t="s">
        <v>370</v>
      </c>
      <c r="E1777" t="s">
        <v>632</v>
      </c>
      <c r="F1777" t="s">
        <v>13323</v>
      </c>
      <c r="G1777" t="s">
        <v>96</v>
      </c>
      <c r="H1777" s="1">
        <v>44431</v>
      </c>
      <c r="I1777">
        <v>1300</v>
      </c>
      <c r="J1777" t="s">
        <v>13324</v>
      </c>
      <c r="K1777" t="s">
        <v>2295</v>
      </c>
      <c r="L1777" t="s">
        <v>13325</v>
      </c>
      <c r="M1777" t="s">
        <v>13326</v>
      </c>
      <c r="N1777" t="s">
        <v>72</v>
      </c>
      <c r="O1777">
        <v>6</v>
      </c>
      <c r="P1777" t="s">
        <v>73</v>
      </c>
      <c r="Q1777" t="s">
        <v>58</v>
      </c>
      <c r="R1777" t="s">
        <v>13327</v>
      </c>
      <c r="S1777" s="1">
        <v>45347</v>
      </c>
      <c r="T1777" t="s">
        <v>321</v>
      </c>
      <c r="U1777" t="s">
        <v>13328</v>
      </c>
      <c r="V1777" t="s">
        <v>13329</v>
      </c>
      <c r="W1777" t="s">
        <v>2848</v>
      </c>
      <c r="X1777">
        <v>2186</v>
      </c>
      <c r="Y1777">
        <v>8</v>
      </c>
      <c r="Z1777">
        <v>6995.2000000000007</v>
      </c>
      <c r="AA1777" t="s">
        <v>13326</v>
      </c>
      <c r="AB1777" t="s">
        <v>13326</v>
      </c>
      <c r="AC1777">
        <v>10</v>
      </c>
      <c r="AE1777" t="s">
        <v>37</v>
      </c>
      <c r="AF1777" t="s">
        <v>37</v>
      </c>
      <c r="AG1777" t="s">
        <v>13326</v>
      </c>
    </row>
    <row r="1778" spans="1:33" x14ac:dyDescent="0.3">
      <c r="A1778" t="s">
        <v>27</v>
      </c>
      <c r="B1778" t="s">
        <v>985</v>
      </c>
      <c r="C1778" t="s">
        <v>49</v>
      </c>
      <c r="D1778" t="s">
        <v>146</v>
      </c>
      <c r="E1778" t="s">
        <v>1917</v>
      </c>
      <c r="F1778" t="s">
        <v>13330</v>
      </c>
      <c r="G1778" t="s">
        <v>96</v>
      </c>
      <c r="H1778" s="1">
        <v>43836</v>
      </c>
      <c r="I1778">
        <v>1300</v>
      </c>
      <c r="J1778" t="s">
        <v>13331</v>
      </c>
      <c r="K1778" t="s">
        <v>653</v>
      </c>
      <c r="L1778" t="s">
        <v>13332</v>
      </c>
      <c r="M1778" t="s">
        <v>13333</v>
      </c>
      <c r="N1778" t="s">
        <v>116</v>
      </c>
      <c r="O1778">
        <v>8</v>
      </c>
      <c r="P1778" t="s">
        <v>73</v>
      </c>
      <c r="Q1778" t="s">
        <v>58</v>
      </c>
      <c r="R1778" t="s">
        <v>13334</v>
      </c>
      <c r="S1778" s="1">
        <v>45298</v>
      </c>
      <c r="T1778" t="s">
        <v>141</v>
      </c>
      <c r="U1778" t="s">
        <v>13335</v>
      </c>
      <c r="V1778" t="s">
        <v>13336</v>
      </c>
      <c r="W1778" t="s">
        <v>13337</v>
      </c>
      <c r="X1778">
        <v>2175</v>
      </c>
      <c r="Y1778">
        <v>8</v>
      </c>
      <c r="Z1778">
        <v>6960</v>
      </c>
      <c r="AA1778" t="s">
        <v>13333</v>
      </c>
      <c r="AB1778" t="s">
        <v>13333</v>
      </c>
      <c r="AC1778">
        <v>10</v>
      </c>
      <c r="AE1778" t="s">
        <v>37</v>
      </c>
      <c r="AF1778" t="s">
        <v>37</v>
      </c>
      <c r="AG1778" t="s">
        <v>13333</v>
      </c>
    </row>
    <row r="1779" spans="1:33" x14ac:dyDescent="0.3">
      <c r="A1779" t="s">
        <v>133</v>
      </c>
      <c r="B1779" t="s">
        <v>145</v>
      </c>
      <c r="C1779" t="s">
        <v>80</v>
      </c>
      <c r="D1779" t="s">
        <v>219</v>
      </c>
      <c r="E1779" t="s">
        <v>51</v>
      </c>
      <c r="F1779" t="s">
        <v>13338</v>
      </c>
      <c r="G1779" t="s">
        <v>96</v>
      </c>
      <c r="H1779" s="1">
        <v>44431</v>
      </c>
      <c r="I1779">
        <v>950</v>
      </c>
      <c r="J1779" t="s">
        <v>13339</v>
      </c>
      <c r="K1779" t="s">
        <v>2083</v>
      </c>
      <c r="L1779" t="s">
        <v>13340</v>
      </c>
      <c r="M1779" t="s">
        <v>13341</v>
      </c>
      <c r="N1779" t="s">
        <v>116</v>
      </c>
      <c r="O1779">
        <v>18</v>
      </c>
      <c r="P1779" t="s">
        <v>40</v>
      </c>
      <c r="Q1779" t="s">
        <v>41</v>
      </c>
      <c r="R1779" t="s">
        <v>13342</v>
      </c>
      <c r="S1779" s="1">
        <v>45577</v>
      </c>
      <c r="T1779" t="s">
        <v>177</v>
      </c>
      <c r="U1779" t="s">
        <v>13343</v>
      </c>
      <c r="V1779" t="s">
        <v>13344</v>
      </c>
      <c r="W1779" t="s">
        <v>4564</v>
      </c>
      <c r="X1779">
        <v>2654</v>
      </c>
      <c r="Y1779">
        <v>7</v>
      </c>
      <c r="Z1779">
        <v>7431.2000000000007</v>
      </c>
      <c r="AA1779" t="s">
        <v>13341</v>
      </c>
      <c r="AB1779" t="s">
        <v>13341</v>
      </c>
      <c r="AC1779">
        <v>10</v>
      </c>
      <c r="AD1779" t="s">
        <v>87</v>
      </c>
      <c r="AF1779" t="s">
        <v>87</v>
      </c>
      <c r="AG1779" t="s">
        <v>13341</v>
      </c>
    </row>
    <row r="1780" spans="1:33" x14ac:dyDescent="0.3">
      <c r="A1780" t="s">
        <v>107</v>
      </c>
      <c r="B1780" t="s">
        <v>510</v>
      </c>
      <c r="C1780" t="s">
        <v>29</v>
      </c>
      <c r="D1780" t="s">
        <v>206</v>
      </c>
      <c r="E1780" t="s">
        <v>170</v>
      </c>
      <c r="F1780" t="s">
        <v>13345</v>
      </c>
      <c r="G1780" t="s">
        <v>33</v>
      </c>
      <c r="H1780" s="1">
        <v>44134</v>
      </c>
      <c r="I1780">
        <v>800</v>
      </c>
      <c r="J1780" t="s">
        <v>13346</v>
      </c>
      <c r="K1780" t="s">
        <v>1418</v>
      </c>
      <c r="L1780" t="s">
        <v>13347</v>
      </c>
      <c r="M1780" t="s">
        <v>13348</v>
      </c>
      <c r="N1780" t="s">
        <v>39</v>
      </c>
      <c r="O1780">
        <v>10</v>
      </c>
      <c r="P1780" t="s">
        <v>73</v>
      </c>
      <c r="Q1780" t="s">
        <v>41</v>
      </c>
      <c r="R1780" t="s">
        <v>13349</v>
      </c>
      <c r="S1780" s="1">
        <v>45551</v>
      </c>
      <c r="T1780" t="s">
        <v>214</v>
      </c>
      <c r="U1780" t="s">
        <v>13350</v>
      </c>
      <c r="V1780" t="s">
        <v>13351</v>
      </c>
      <c r="W1780" t="s">
        <v>10335</v>
      </c>
      <c r="X1780">
        <v>2659</v>
      </c>
      <c r="Y1780">
        <v>7</v>
      </c>
      <c r="Z1780">
        <v>7445.2000000000007</v>
      </c>
      <c r="AA1780" t="s">
        <v>13348</v>
      </c>
      <c r="AB1780" t="s">
        <v>13348</v>
      </c>
      <c r="AC1780">
        <v>10</v>
      </c>
      <c r="AE1780" t="s">
        <v>37</v>
      </c>
      <c r="AF1780" t="s">
        <v>37</v>
      </c>
      <c r="AG1780" t="s">
        <v>13348</v>
      </c>
    </row>
    <row r="1781" spans="1:33" x14ac:dyDescent="0.3">
      <c r="A1781" t="s">
        <v>47</v>
      </c>
      <c r="B1781" t="s">
        <v>946</v>
      </c>
      <c r="C1781" t="s">
        <v>29</v>
      </c>
      <c r="D1781" t="s">
        <v>241</v>
      </c>
      <c r="E1781" t="s">
        <v>1225</v>
      </c>
      <c r="F1781" t="s">
        <v>13352</v>
      </c>
      <c r="G1781" t="s">
        <v>33</v>
      </c>
      <c r="H1781" s="1">
        <v>45056</v>
      </c>
      <c r="I1781">
        <v>1300</v>
      </c>
      <c r="J1781" t="s">
        <v>13353</v>
      </c>
      <c r="K1781" t="s">
        <v>1511</v>
      </c>
      <c r="L1781" t="s">
        <v>13354</v>
      </c>
      <c r="M1781" t="s">
        <v>13355</v>
      </c>
      <c r="N1781" t="s">
        <v>39</v>
      </c>
      <c r="O1781">
        <v>18</v>
      </c>
      <c r="P1781" t="s">
        <v>40</v>
      </c>
      <c r="Q1781" t="s">
        <v>58</v>
      </c>
      <c r="R1781" t="s">
        <v>13356</v>
      </c>
      <c r="S1781" s="1">
        <v>45475</v>
      </c>
      <c r="T1781" t="s">
        <v>103</v>
      </c>
      <c r="U1781" t="s">
        <v>13357</v>
      </c>
      <c r="V1781" t="s">
        <v>13358</v>
      </c>
      <c r="W1781" t="s">
        <v>7404</v>
      </c>
      <c r="X1781">
        <v>2365</v>
      </c>
      <c r="Y1781">
        <v>5</v>
      </c>
      <c r="Z1781">
        <v>4730</v>
      </c>
      <c r="AA1781" t="s">
        <v>13355</v>
      </c>
      <c r="AB1781" t="s">
        <v>13355</v>
      </c>
      <c r="AC1781">
        <v>10</v>
      </c>
      <c r="AD1781" t="s">
        <v>87</v>
      </c>
      <c r="AF1781" t="s">
        <v>87</v>
      </c>
      <c r="AG1781" t="s">
        <v>13355</v>
      </c>
    </row>
    <row r="1782" spans="1:33" x14ac:dyDescent="0.3">
      <c r="A1782" t="s">
        <v>47</v>
      </c>
      <c r="B1782" t="s">
        <v>1483</v>
      </c>
      <c r="C1782" t="s">
        <v>80</v>
      </c>
      <c r="D1782" t="s">
        <v>206</v>
      </c>
      <c r="E1782" t="s">
        <v>1683</v>
      </c>
      <c r="F1782" t="s">
        <v>13359</v>
      </c>
      <c r="G1782" t="s">
        <v>33</v>
      </c>
      <c r="H1782" s="1">
        <v>44316</v>
      </c>
      <c r="I1782">
        <v>800</v>
      </c>
      <c r="J1782" t="s">
        <v>13360</v>
      </c>
      <c r="K1782" t="s">
        <v>1686</v>
      </c>
      <c r="L1782" t="s">
        <v>13361</v>
      </c>
      <c r="M1782" t="s">
        <v>13362</v>
      </c>
      <c r="N1782" t="s">
        <v>57</v>
      </c>
      <c r="O1782">
        <v>10</v>
      </c>
      <c r="P1782" t="s">
        <v>73</v>
      </c>
      <c r="Q1782" t="s">
        <v>58</v>
      </c>
      <c r="R1782" t="s">
        <v>13363</v>
      </c>
      <c r="S1782" s="1">
        <v>45374</v>
      </c>
      <c r="T1782" t="s">
        <v>258</v>
      </c>
      <c r="U1782" t="s">
        <v>13364</v>
      </c>
      <c r="V1782" t="s">
        <v>13365</v>
      </c>
      <c r="W1782" t="s">
        <v>4772</v>
      </c>
      <c r="X1782">
        <v>1044</v>
      </c>
      <c r="Y1782">
        <v>1</v>
      </c>
      <c r="Z1782">
        <v>417.6</v>
      </c>
      <c r="AA1782" t="s">
        <v>13362</v>
      </c>
      <c r="AB1782" t="s">
        <v>13362</v>
      </c>
      <c r="AC1782">
        <v>10</v>
      </c>
      <c r="AD1782" t="s">
        <v>87</v>
      </c>
      <c r="AF1782" t="s">
        <v>87</v>
      </c>
      <c r="AG1782" t="s">
        <v>13362</v>
      </c>
    </row>
    <row r="1783" spans="1:33" x14ac:dyDescent="0.3">
      <c r="A1783" t="s">
        <v>133</v>
      </c>
      <c r="B1783" t="s">
        <v>1128</v>
      </c>
      <c r="C1783" t="s">
        <v>80</v>
      </c>
      <c r="D1783" t="s">
        <v>30</v>
      </c>
      <c r="E1783" t="s">
        <v>194</v>
      </c>
      <c r="F1783" t="s">
        <v>13366</v>
      </c>
      <c r="G1783" t="s">
        <v>33</v>
      </c>
      <c r="H1783" s="1">
        <v>44250</v>
      </c>
      <c r="I1783">
        <v>1300</v>
      </c>
      <c r="J1783" t="s">
        <v>13367</v>
      </c>
      <c r="K1783" t="s">
        <v>434</v>
      </c>
      <c r="L1783" t="s">
        <v>13368</v>
      </c>
      <c r="M1783" t="s">
        <v>13369</v>
      </c>
      <c r="N1783" t="s">
        <v>116</v>
      </c>
      <c r="O1783">
        <v>7</v>
      </c>
      <c r="P1783" t="s">
        <v>73</v>
      </c>
      <c r="Q1783" t="s">
        <v>74</v>
      </c>
      <c r="R1783" t="s">
        <v>13370</v>
      </c>
      <c r="S1783" s="1">
        <v>45460</v>
      </c>
      <c r="T1783" t="s">
        <v>43</v>
      </c>
      <c r="U1783" t="s">
        <v>13371</v>
      </c>
      <c r="V1783" t="s">
        <v>13372</v>
      </c>
      <c r="W1783" t="s">
        <v>1457</v>
      </c>
      <c r="X1783">
        <v>2534</v>
      </c>
      <c r="Y1783">
        <v>8</v>
      </c>
      <c r="Z1783">
        <v>8108.8</v>
      </c>
      <c r="AA1783" t="s">
        <v>13369</v>
      </c>
      <c r="AB1783" t="s">
        <v>13369</v>
      </c>
      <c r="AC1783">
        <v>10</v>
      </c>
      <c r="AE1783" t="s">
        <v>37</v>
      </c>
      <c r="AF1783" t="s">
        <v>37</v>
      </c>
      <c r="AG1783" t="s">
        <v>13369</v>
      </c>
    </row>
    <row r="1784" spans="1:33" x14ac:dyDescent="0.3">
      <c r="A1784" t="s">
        <v>121</v>
      </c>
      <c r="B1784" t="s">
        <v>1118</v>
      </c>
      <c r="C1784" t="s">
        <v>80</v>
      </c>
      <c r="D1784" t="s">
        <v>677</v>
      </c>
      <c r="E1784" t="s">
        <v>596</v>
      </c>
      <c r="F1784" t="s">
        <v>13373</v>
      </c>
      <c r="G1784" t="s">
        <v>96</v>
      </c>
      <c r="H1784" s="1">
        <v>44811</v>
      </c>
      <c r="I1784">
        <v>1200</v>
      </c>
      <c r="J1784" t="s">
        <v>13374</v>
      </c>
      <c r="K1784" t="s">
        <v>3813</v>
      </c>
      <c r="L1784" t="s">
        <v>13375</v>
      </c>
      <c r="M1784" t="s">
        <v>13376</v>
      </c>
      <c r="N1784" t="s">
        <v>72</v>
      </c>
      <c r="O1784">
        <v>11</v>
      </c>
      <c r="P1784" t="s">
        <v>40</v>
      </c>
      <c r="Q1784" t="s">
        <v>41</v>
      </c>
      <c r="R1784" t="s">
        <v>13377</v>
      </c>
      <c r="S1784" s="1">
        <v>45622</v>
      </c>
      <c r="T1784" t="s">
        <v>165</v>
      </c>
      <c r="U1784" t="s">
        <v>13378</v>
      </c>
      <c r="V1784" t="s">
        <v>13379</v>
      </c>
      <c r="W1784" t="s">
        <v>13380</v>
      </c>
      <c r="X1784">
        <v>1825</v>
      </c>
      <c r="Y1784">
        <v>3</v>
      </c>
      <c r="Z1784">
        <v>2190</v>
      </c>
      <c r="AA1784" t="s">
        <v>13376</v>
      </c>
      <c r="AB1784" t="s">
        <v>13376</v>
      </c>
      <c r="AC1784">
        <v>10</v>
      </c>
      <c r="AD1784" t="s">
        <v>87</v>
      </c>
      <c r="AF1784" t="s">
        <v>87</v>
      </c>
      <c r="AG1784" t="s">
        <v>13376</v>
      </c>
    </row>
    <row r="1785" spans="1:33" x14ac:dyDescent="0.3">
      <c r="A1785" t="s">
        <v>133</v>
      </c>
      <c r="B1785" t="s">
        <v>218</v>
      </c>
      <c r="C1785" t="s">
        <v>29</v>
      </c>
      <c r="D1785" t="s">
        <v>241</v>
      </c>
      <c r="E1785" t="s">
        <v>832</v>
      </c>
      <c r="F1785" t="s">
        <v>13381</v>
      </c>
      <c r="G1785" t="s">
        <v>33</v>
      </c>
      <c r="H1785" s="1">
        <v>44053</v>
      </c>
      <c r="I1785">
        <v>950</v>
      </c>
      <c r="J1785" t="s">
        <v>13382</v>
      </c>
      <c r="K1785" t="s">
        <v>1162</v>
      </c>
      <c r="L1785" t="s">
        <v>13383</v>
      </c>
      <c r="M1785" t="s">
        <v>13384</v>
      </c>
      <c r="N1785" t="s">
        <v>72</v>
      </c>
      <c r="O1785">
        <v>18</v>
      </c>
      <c r="P1785" t="s">
        <v>40</v>
      </c>
      <c r="Q1785" t="s">
        <v>74</v>
      </c>
      <c r="R1785" t="s">
        <v>13385</v>
      </c>
      <c r="S1785" s="1">
        <v>45419</v>
      </c>
      <c r="T1785" t="s">
        <v>129</v>
      </c>
      <c r="U1785" t="s">
        <v>13386</v>
      </c>
      <c r="V1785" t="s">
        <v>13387</v>
      </c>
      <c r="W1785" t="s">
        <v>2454</v>
      </c>
      <c r="X1785">
        <v>1161</v>
      </c>
      <c r="Y1785">
        <v>6</v>
      </c>
      <c r="Z1785">
        <v>2786.4</v>
      </c>
      <c r="AA1785" t="s">
        <v>13384</v>
      </c>
      <c r="AB1785" t="s">
        <v>13384</v>
      </c>
      <c r="AC1785">
        <v>10</v>
      </c>
      <c r="AD1785" t="s">
        <v>87</v>
      </c>
      <c r="AF1785" t="s">
        <v>87</v>
      </c>
      <c r="AG1785" t="s">
        <v>13384</v>
      </c>
    </row>
    <row r="1786" spans="1:33" x14ac:dyDescent="0.3">
      <c r="A1786" t="s">
        <v>47</v>
      </c>
      <c r="B1786" t="s">
        <v>500</v>
      </c>
      <c r="C1786" t="s">
        <v>49</v>
      </c>
      <c r="D1786" t="s">
        <v>30</v>
      </c>
      <c r="E1786" t="s">
        <v>481</v>
      </c>
      <c r="F1786" t="s">
        <v>13388</v>
      </c>
      <c r="G1786" t="s">
        <v>96</v>
      </c>
      <c r="H1786" s="1">
        <v>44659</v>
      </c>
      <c r="I1786">
        <v>1400</v>
      </c>
      <c r="J1786" t="s">
        <v>13389</v>
      </c>
      <c r="K1786" t="s">
        <v>404</v>
      </c>
      <c r="L1786" t="s">
        <v>13390</v>
      </c>
      <c r="M1786" t="s">
        <v>13391</v>
      </c>
      <c r="N1786" t="s">
        <v>72</v>
      </c>
      <c r="O1786">
        <v>9</v>
      </c>
      <c r="P1786" t="s">
        <v>73</v>
      </c>
      <c r="Q1786" t="s">
        <v>58</v>
      </c>
      <c r="R1786" t="s">
        <v>13392</v>
      </c>
      <c r="S1786" s="1">
        <v>45418</v>
      </c>
      <c r="T1786" t="s">
        <v>129</v>
      </c>
      <c r="U1786" t="s">
        <v>13393</v>
      </c>
      <c r="V1786" t="s">
        <v>13394</v>
      </c>
      <c r="W1786" t="s">
        <v>9102</v>
      </c>
      <c r="X1786">
        <v>2253</v>
      </c>
      <c r="Y1786">
        <v>7</v>
      </c>
      <c r="Z1786">
        <v>6308.4000000000015</v>
      </c>
      <c r="AA1786" t="s">
        <v>13391</v>
      </c>
      <c r="AB1786" t="s">
        <v>13391</v>
      </c>
      <c r="AC1786">
        <v>10</v>
      </c>
      <c r="AE1786" t="s">
        <v>37</v>
      </c>
      <c r="AF1786" t="s">
        <v>37</v>
      </c>
      <c r="AG1786" t="s">
        <v>13391</v>
      </c>
    </row>
    <row r="1787" spans="1:33" x14ac:dyDescent="0.3">
      <c r="A1787" t="s">
        <v>133</v>
      </c>
      <c r="B1787" t="s">
        <v>205</v>
      </c>
      <c r="C1787" t="s">
        <v>49</v>
      </c>
      <c r="D1787" t="s">
        <v>219</v>
      </c>
      <c r="E1787" t="s">
        <v>1534</v>
      </c>
      <c r="F1787" t="s">
        <v>13395</v>
      </c>
      <c r="G1787" t="s">
        <v>33</v>
      </c>
      <c r="H1787" s="1">
        <v>44807</v>
      </c>
      <c r="I1787">
        <v>1100</v>
      </c>
      <c r="J1787" t="s">
        <v>13396</v>
      </c>
      <c r="K1787" t="s">
        <v>161</v>
      </c>
      <c r="L1787" t="s">
        <v>13397</v>
      </c>
      <c r="M1787" t="s">
        <v>13398</v>
      </c>
      <c r="N1787" t="s">
        <v>72</v>
      </c>
      <c r="O1787">
        <v>15</v>
      </c>
      <c r="P1787" t="s">
        <v>73</v>
      </c>
      <c r="Q1787" t="s">
        <v>58</v>
      </c>
      <c r="R1787" t="s">
        <v>13399</v>
      </c>
      <c r="S1787" s="1">
        <v>45343</v>
      </c>
      <c r="T1787" t="s">
        <v>321</v>
      </c>
      <c r="U1787" t="s">
        <v>13400</v>
      </c>
      <c r="V1787" t="s">
        <v>13401</v>
      </c>
      <c r="W1787" t="s">
        <v>1623</v>
      </c>
      <c r="X1787">
        <v>2246</v>
      </c>
      <c r="Y1787">
        <v>6</v>
      </c>
      <c r="Z1787">
        <v>5390.4000000000015</v>
      </c>
      <c r="AA1787" t="s">
        <v>13398</v>
      </c>
      <c r="AB1787" t="s">
        <v>13398</v>
      </c>
      <c r="AC1787">
        <v>10</v>
      </c>
      <c r="AE1787" t="s">
        <v>37</v>
      </c>
      <c r="AF1787" t="s">
        <v>37</v>
      </c>
      <c r="AG1787" t="s">
        <v>13398</v>
      </c>
    </row>
    <row r="1788" spans="1:33" x14ac:dyDescent="0.3">
      <c r="A1788" t="s">
        <v>181</v>
      </c>
      <c r="B1788" t="s">
        <v>946</v>
      </c>
      <c r="C1788" t="s">
        <v>29</v>
      </c>
      <c r="D1788" t="s">
        <v>219</v>
      </c>
      <c r="E1788" t="s">
        <v>814</v>
      </c>
      <c r="F1788" t="s">
        <v>13402</v>
      </c>
      <c r="G1788" t="s">
        <v>96</v>
      </c>
      <c r="H1788" s="1">
        <v>45457</v>
      </c>
      <c r="I1788">
        <v>1300</v>
      </c>
      <c r="J1788" t="s">
        <v>13403</v>
      </c>
      <c r="K1788" t="s">
        <v>1368</v>
      </c>
      <c r="L1788" t="s">
        <v>13404</v>
      </c>
      <c r="M1788" t="s">
        <v>13405</v>
      </c>
      <c r="N1788" t="s">
        <v>116</v>
      </c>
      <c r="O1788">
        <v>3</v>
      </c>
      <c r="P1788" t="s">
        <v>73</v>
      </c>
      <c r="Q1788" t="s">
        <v>101</v>
      </c>
      <c r="R1788" t="s">
        <v>13406</v>
      </c>
      <c r="S1788" s="1">
        <v>45396</v>
      </c>
      <c r="T1788" t="s">
        <v>60</v>
      </c>
      <c r="U1788" t="s">
        <v>13407</v>
      </c>
      <c r="V1788" t="s">
        <v>13408</v>
      </c>
      <c r="W1788" t="s">
        <v>9001</v>
      </c>
      <c r="X1788">
        <v>2935</v>
      </c>
      <c r="Y1788">
        <v>1</v>
      </c>
      <c r="Z1788">
        <v>1174</v>
      </c>
      <c r="AA1788" t="s">
        <v>13405</v>
      </c>
      <c r="AB1788" t="s">
        <v>13405</v>
      </c>
      <c r="AC1788">
        <v>10</v>
      </c>
      <c r="AE1788" t="s">
        <v>37</v>
      </c>
      <c r="AF1788" t="s">
        <v>37</v>
      </c>
      <c r="AG1788" t="s">
        <v>13405</v>
      </c>
    </row>
    <row r="1789" spans="1:33" x14ac:dyDescent="0.3">
      <c r="A1789" t="s">
        <v>47</v>
      </c>
      <c r="B1789" t="s">
        <v>229</v>
      </c>
      <c r="C1789" t="s">
        <v>80</v>
      </c>
      <c r="D1789" t="s">
        <v>241</v>
      </c>
      <c r="E1789" t="s">
        <v>1177</v>
      </c>
      <c r="F1789" t="s">
        <v>13409</v>
      </c>
      <c r="G1789" t="s">
        <v>96</v>
      </c>
      <c r="H1789" s="1">
        <v>44916</v>
      </c>
      <c r="I1789">
        <v>800</v>
      </c>
      <c r="J1789" t="s">
        <v>13410</v>
      </c>
      <c r="K1789" t="s">
        <v>3054</v>
      </c>
      <c r="L1789" t="s">
        <v>13411</v>
      </c>
      <c r="M1789" t="s">
        <v>13412</v>
      </c>
      <c r="N1789" t="s">
        <v>57</v>
      </c>
      <c r="O1789">
        <v>8</v>
      </c>
      <c r="P1789" t="s">
        <v>40</v>
      </c>
      <c r="Q1789" t="s">
        <v>58</v>
      </c>
      <c r="R1789" t="s">
        <v>13413</v>
      </c>
      <c r="S1789" s="1">
        <v>45524</v>
      </c>
      <c r="T1789" t="s">
        <v>201</v>
      </c>
      <c r="U1789" t="s">
        <v>13414</v>
      </c>
      <c r="V1789" t="s">
        <v>4534</v>
      </c>
      <c r="W1789" t="s">
        <v>2973</v>
      </c>
      <c r="X1789">
        <v>825</v>
      </c>
      <c r="Y1789">
        <v>7</v>
      </c>
      <c r="Z1789">
        <v>2310</v>
      </c>
      <c r="AA1789" t="s">
        <v>13412</v>
      </c>
      <c r="AB1789" t="s">
        <v>13412</v>
      </c>
      <c r="AC1789">
        <v>10</v>
      </c>
      <c r="AE1789" t="s">
        <v>37</v>
      </c>
      <c r="AF1789" t="s">
        <v>37</v>
      </c>
      <c r="AG1789" t="s">
        <v>13412</v>
      </c>
    </row>
    <row r="1790" spans="1:33" x14ac:dyDescent="0.3">
      <c r="A1790" t="s">
        <v>107</v>
      </c>
      <c r="B1790" t="s">
        <v>380</v>
      </c>
      <c r="C1790" t="s">
        <v>29</v>
      </c>
      <c r="D1790" t="s">
        <v>30</v>
      </c>
      <c r="E1790" t="s">
        <v>451</v>
      </c>
      <c r="F1790" t="s">
        <v>13415</v>
      </c>
      <c r="G1790" t="s">
        <v>96</v>
      </c>
      <c r="H1790" s="1">
        <v>44562</v>
      </c>
      <c r="I1790">
        <v>1300</v>
      </c>
      <c r="J1790" t="s">
        <v>13416</v>
      </c>
      <c r="K1790" t="s">
        <v>1821</v>
      </c>
      <c r="L1790" t="s">
        <v>13417</v>
      </c>
      <c r="M1790" t="s">
        <v>13418</v>
      </c>
      <c r="N1790" t="s">
        <v>39</v>
      </c>
      <c r="O1790">
        <v>13</v>
      </c>
      <c r="P1790" t="s">
        <v>73</v>
      </c>
      <c r="Q1790" t="s">
        <v>74</v>
      </c>
      <c r="R1790" t="s">
        <v>13419</v>
      </c>
      <c r="S1790" s="1">
        <v>45398</v>
      </c>
      <c r="T1790" t="s">
        <v>60</v>
      </c>
      <c r="U1790" t="s">
        <v>13420</v>
      </c>
      <c r="V1790" t="s">
        <v>13421</v>
      </c>
      <c r="W1790" t="s">
        <v>13422</v>
      </c>
      <c r="X1790">
        <v>2866</v>
      </c>
      <c r="Y1790">
        <v>2</v>
      </c>
      <c r="Z1790">
        <v>2292.8000000000002</v>
      </c>
      <c r="AA1790" t="s">
        <v>13418</v>
      </c>
      <c r="AB1790" t="s">
        <v>13418</v>
      </c>
      <c r="AC1790">
        <v>11</v>
      </c>
      <c r="AE1790" t="s">
        <v>37</v>
      </c>
      <c r="AF1790" t="s">
        <v>37</v>
      </c>
      <c r="AG1790" t="s">
        <v>13418</v>
      </c>
    </row>
    <row r="1791" spans="1:33" x14ac:dyDescent="0.3">
      <c r="A1791" t="s">
        <v>121</v>
      </c>
      <c r="B1791" t="s">
        <v>985</v>
      </c>
      <c r="C1791" t="s">
        <v>80</v>
      </c>
      <c r="D1791" t="s">
        <v>50</v>
      </c>
      <c r="E1791" t="s">
        <v>501</v>
      </c>
      <c r="F1791" t="s">
        <v>13423</v>
      </c>
      <c r="G1791" t="s">
        <v>96</v>
      </c>
      <c r="H1791" s="1">
        <v>43855</v>
      </c>
      <c r="I1791">
        <v>800</v>
      </c>
      <c r="J1791" t="s">
        <v>13424</v>
      </c>
      <c r="K1791" t="s">
        <v>923</v>
      </c>
      <c r="L1791" t="s">
        <v>13425</v>
      </c>
      <c r="M1791" t="s">
        <v>13426</v>
      </c>
      <c r="N1791" t="s">
        <v>116</v>
      </c>
      <c r="O1791">
        <v>12</v>
      </c>
      <c r="P1791" t="s">
        <v>73</v>
      </c>
      <c r="Q1791" t="s">
        <v>58</v>
      </c>
      <c r="R1791" t="s">
        <v>13427</v>
      </c>
      <c r="S1791" s="1">
        <v>45581</v>
      </c>
      <c r="T1791" t="s">
        <v>177</v>
      </c>
      <c r="U1791" t="s">
        <v>13428</v>
      </c>
      <c r="V1791" t="s">
        <v>13429</v>
      </c>
      <c r="W1791" t="s">
        <v>1143</v>
      </c>
      <c r="X1791">
        <v>1748</v>
      </c>
      <c r="Y1791">
        <v>7</v>
      </c>
      <c r="Z1791">
        <v>4894.4000000000015</v>
      </c>
      <c r="AA1791" t="s">
        <v>13426</v>
      </c>
      <c r="AB1791" t="s">
        <v>13426</v>
      </c>
      <c r="AC1791">
        <v>10</v>
      </c>
      <c r="AD1791" t="s">
        <v>87</v>
      </c>
      <c r="AF1791" t="s">
        <v>87</v>
      </c>
      <c r="AG1791" t="s">
        <v>13426</v>
      </c>
    </row>
    <row r="1792" spans="1:33" x14ac:dyDescent="0.3">
      <c r="A1792" t="s">
        <v>121</v>
      </c>
      <c r="B1792" t="s">
        <v>157</v>
      </c>
      <c r="C1792" t="s">
        <v>49</v>
      </c>
      <c r="D1792" t="s">
        <v>81</v>
      </c>
      <c r="E1792" t="s">
        <v>326</v>
      </c>
      <c r="F1792" t="s">
        <v>13430</v>
      </c>
      <c r="G1792" t="s">
        <v>33</v>
      </c>
      <c r="H1792" s="1">
        <v>43877</v>
      </c>
      <c r="I1792">
        <v>1200</v>
      </c>
      <c r="J1792" t="s">
        <v>13431</v>
      </c>
      <c r="K1792" t="s">
        <v>725</v>
      </c>
      <c r="L1792" t="s">
        <v>13432</v>
      </c>
      <c r="M1792" t="s">
        <v>13433</v>
      </c>
      <c r="N1792" t="s">
        <v>72</v>
      </c>
      <c r="O1792">
        <v>18</v>
      </c>
      <c r="P1792" t="s">
        <v>40</v>
      </c>
      <c r="Q1792" t="s">
        <v>41</v>
      </c>
      <c r="R1792" t="s">
        <v>3466</v>
      </c>
      <c r="S1792" s="1">
        <v>45296</v>
      </c>
      <c r="T1792" t="s">
        <v>141</v>
      </c>
      <c r="U1792" t="s">
        <v>13434</v>
      </c>
      <c r="V1792" t="s">
        <v>13435</v>
      </c>
      <c r="W1792" t="s">
        <v>2793</v>
      </c>
      <c r="X1792">
        <v>549</v>
      </c>
      <c r="Y1792">
        <v>1</v>
      </c>
      <c r="Z1792">
        <v>219.60000000000002</v>
      </c>
      <c r="AA1792" t="s">
        <v>13433</v>
      </c>
      <c r="AB1792" t="s">
        <v>13433</v>
      </c>
      <c r="AC1792">
        <v>10</v>
      </c>
      <c r="AD1792" t="s">
        <v>87</v>
      </c>
      <c r="AF1792" t="s">
        <v>87</v>
      </c>
      <c r="AG1792" t="s">
        <v>13433</v>
      </c>
    </row>
    <row r="1793" spans="1:33" x14ac:dyDescent="0.3">
      <c r="A1793" t="s">
        <v>107</v>
      </c>
      <c r="B1793" t="s">
        <v>1483</v>
      </c>
      <c r="C1793" t="s">
        <v>29</v>
      </c>
      <c r="D1793" t="s">
        <v>109</v>
      </c>
      <c r="E1793" t="s">
        <v>578</v>
      </c>
      <c r="F1793" t="s">
        <v>13436</v>
      </c>
      <c r="G1793" t="s">
        <v>33</v>
      </c>
      <c r="H1793" s="1">
        <v>44601</v>
      </c>
      <c r="I1793">
        <v>950</v>
      </c>
      <c r="J1793" t="s">
        <v>13437</v>
      </c>
      <c r="K1793" t="s">
        <v>571</v>
      </c>
      <c r="L1793" t="s">
        <v>13438</v>
      </c>
      <c r="M1793" t="s">
        <v>13439</v>
      </c>
      <c r="N1793" t="s">
        <v>57</v>
      </c>
      <c r="O1793">
        <v>18</v>
      </c>
      <c r="P1793" t="s">
        <v>73</v>
      </c>
      <c r="Q1793" t="s">
        <v>41</v>
      </c>
      <c r="R1793" t="s">
        <v>13440</v>
      </c>
      <c r="S1793" s="1">
        <v>45435</v>
      </c>
      <c r="T1793" t="s">
        <v>129</v>
      </c>
      <c r="U1793" t="s">
        <v>13441</v>
      </c>
      <c r="V1793" t="s">
        <v>5359</v>
      </c>
      <c r="W1793" t="s">
        <v>667</v>
      </c>
      <c r="X1793">
        <v>2373</v>
      </c>
      <c r="Y1793">
        <v>7</v>
      </c>
      <c r="Z1793">
        <v>6644.4000000000015</v>
      </c>
      <c r="AA1793" t="s">
        <v>13439</v>
      </c>
      <c r="AB1793" t="s">
        <v>13439</v>
      </c>
      <c r="AC1793">
        <v>10</v>
      </c>
      <c r="AE1793" t="s">
        <v>37</v>
      </c>
      <c r="AF1793" t="s">
        <v>37</v>
      </c>
      <c r="AG1793" t="s">
        <v>13439</v>
      </c>
    </row>
    <row r="1794" spans="1:33" x14ac:dyDescent="0.3">
      <c r="A1794" t="s">
        <v>27</v>
      </c>
      <c r="B1794" t="s">
        <v>193</v>
      </c>
      <c r="C1794" t="s">
        <v>80</v>
      </c>
      <c r="D1794" t="s">
        <v>206</v>
      </c>
      <c r="E1794" t="s">
        <v>326</v>
      </c>
      <c r="F1794" t="s">
        <v>13442</v>
      </c>
      <c r="G1794" t="s">
        <v>96</v>
      </c>
      <c r="H1794" s="1">
        <v>44060</v>
      </c>
      <c r="I1794">
        <v>1400</v>
      </c>
      <c r="J1794" t="s">
        <v>13443</v>
      </c>
      <c r="K1794" t="s">
        <v>1686</v>
      </c>
      <c r="L1794" t="s">
        <v>13444</v>
      </c>
      <c r="M1794" t="s">
        <v>13445</v>
      </c>
      <c r="N1794" t="s">
        <v>116</v>
      </c>
      <c r="O1794">
        <v>11</v>
      </c>
      <c r="P1794" t="s">
        <v>40</v>
      </c>
      <c r="Q1794" t="s">
        <v>41</v>
      </c>
      <c r="R1794" t="s">
        <v>13446</v>
      </c>
      <c r="S1794" s="1">
        <v>45422</v>
      </c>
      <c r="T1794" t="s">
        <v>129</v>
      </c>
      <c r="U1794" t="s">
        <v>13447</v>
      </c>
      <c r="V1794" t="s">
        <v>13448</v>
      </c>
      <c r="W1794" t="s">
        <v>3293</v>
      </c>
      <c r="X1794">
        <v>1544</v>
      </c>
      <c r="Y1794">
        <v>6</v>
      </c>
      <c r="Z1794">
        <v>3705.6000000000004</v>
      </c>
      <c r="AA1794" t="s">
        <v>13445</v>
      </c>
      <c r="AB1794" t="s">
        <v>13445</v>
      </c>
      <c r="AC1794">
        <v>10</v>
      </c>
      <c r="AE1794" t="s">
        <v>37</v>
      </c>
      <c r="AF1794" t="s">
        <v>37</v>
      </c>
      <c r="AG1794" t="s">
        <v>13445</v>
      </c>
    </row>
    <row r="1795" spans="1:33" x14ac:dyDescent="0.3">
      <c r="A1795" t="s">
        <v>181</v>
      </c>
      <c r="B1795" t="s">
        <v>731</v>
      </c>
      <c r="C1795" t="s">
        <v>29</v>
      </c>
      <c r="D1795" t="s">
        <v>219</v>
      </c>
      <c r="E1795" t="s">
        <v>2408</v>
      </c>
      <c r="F1795" t="s">
        <v>13449</v>
      </c>
      <c r="G1795" t="s">
        <v>96</v>
      </c>
      <c r="H1795" s="1">
        <v>45301</v>
      </c>
      <c r="I1795">
        <v>1000</v>
      </c>
      <c r="J1795" t="s">
        <v>13450</v>
      </c>
      <c r="K1795" t="s">
        <v>98</v>
      </c>
      <c r="L1795" t="s">
        <v>13451</v>
      </c>
      <c r="M1795" t="s">
        <v>13452</v>
      </c>
      <c r="N1795" t="s">
        <v>116</v>
      </c>
      <c r="O1795">
        <v>11</v>
      </c>
      <c r="P1795" t="s">
        <v>73</v>
      </c>
      <c r="Q1795" t="s">
        <v>41</v>
      </c>
      <c r="R1795" t="s">
        <v>13453</v>
      </c>
      <c r="S1795" s="1">
        <v>45505</v>
      </c>
      <c r="T1795" t="s">
        <v>201</v>
      </c>
      <c r="U1795" t="s">
        <v>13454</v>
      </c>
      <c r="V1795" t="s">
        <v>13455</v>
      </c>
      <c r="W1795" t="s">
        <v>13456</v>
      </c>
      <c r="X1795">
        <v>2880</v>
      </c>
      <c r="Y1795">
        <v>5</v>
      </c>
      <c r="Z1795">
        <v>5760</v>
      </c>
      <c r="AA1795" t="s">
        <v>13452</v>
      </c>
      <c r="AB1795" t="s">
        <v>13452</v>
      </c>
      <c r="AC1795">
        <v>11</v>
      </c>
      <c r="AE1795" t="s">
        <v>37</v>
      </c>
      <c r="AF1795" t="s">
        <v>37</v>
      </c>
      <c r="AG1795" t="s">
        <v>13452</v>
      </c>
    </row>
    <row r="1796" spans="1:33" x14ac:dyDescent="0.3">
      <c r="A1796" t="s">
        <v>336</v>
      </c>
      <c r="B1796" t="s">
        <v>510</v>
      </c>
      <c r="C1796" t="s">
        <v>80</v>
      </c>
      <c r="D1796" t="s">
        <v>146</v>
      </c>
      <c r="E1796" t="s">
        <v>122</v>
      </c>
      <c r="F1796" t="s">
        <v>13457</v>
      </c>
      <c r="G1796" t="s">
        <v>96</v>
      </c>
      <c r="H1796" s="1">
        <v>45065</v>
      </c>
      <c r="I1796">
        <v>950</v>
      </c>
      <c r="J1796" t="s">
        <v>13458</v>
      </c>
      <c r="K1796" t="s">
        <v>725</v>
      </c>
      <c r="L1796" t="s">
        <v>13459</v>
      </c>
      <c r="M1796" t="s">
        <v>13460</v>
      </c>
      <c r="N1796" t="s">
        <v>39</v>
      </c>
      <c r="O1796">
        <v>5</v>
      </c>
      <c r="P1796" t="s">
        <v>40</v>
      </c>
      <c r="Q1796" t="s">
        <v>101</v>
      </c>
      <c r="R1796" t="s">
        <v>13461</v>
      </c>
      <c r="S1796" s="1">
        <v>45584</v>
      </c>
      <c r="T1796" t="s">
        <v>177</v>
      </c>
      <c r="U1796" t="s">
        <v>13462</v>
      </c>
      <c r="V1796" t="s">
        <v>13463</v>
      </c>
      <c r="W1796" t="s">
        <v>5021</v>
      </c>
      <c r="X1796">
        <v>1058</v>
      </c>
      <c r="Y1796">
        <v>5</v>
      </c>
      <c r="Z1796">
        <v>2116</v>
      </c>
      <c r="AA1796" t="s">
        <v>13460</v>
      </c>
      <c r="AB1796" t="s">
        <v>13460</v>
      </c>
      <c r="AC1796">
        <v>10</v>
      </c>
      <c r="AE1796" t="s">
        <v>37</v>
      </c>
      <c r="AF1796" t="s">
        <v>37</v>
      </c>
      <c r="AG1796" t="s">
        <v>13460</v>
      </c>
    </row>
    <row r="1797" spans="1:33" x14ac:dyDescent="0.3">
      <c r="A1797" t="s">
        <v>93</v>
      </c>
      <c r="B1797" t="s">
        <v>193</v>
      </c>
      <c r="C1797" t="s">
        <v>49</v>
      </c>
      <c r="D1797" t="s">
        <v>65</v>
      </c>
      <c r="E1797" t="s">
        <v>2957</v>
      </c>
      <c r="F1797" t="s">
        <v>13464</v>
      </c>
      <c r="G1797" t="s">
        <v>96</v>
      </c>
      <c r="H1797" s="1">
        <v>44246</v>
      </c>
      <c r="I1797">
        <v>1300</v>
      </c>
      <c r="J1797" t="s">
        <v>13465</v>
      </c>
      <c r="K1797" t="s">
        <v>2433</v>
      </c>
      <c r="L1797" t="s">
        <v>13466</v>
      </c>
      <c r="M1797" t="s">
        <v>13467</v>
      </c>
      <c r="N1797" t="s">
        <v>116</v>
      </c>
      <c r="O1797">
        <v>10</v>
      </c>
      <c r="P1797" t="s">
        <v>40</v>
      </c>
      <c r="Q1797" t="s">
        <v>58</v>
      </c>
      <c r="R1797" t="s">
        <v>13468</v>
      </c>
      <c r="S1797" s="1">
        <v>45380</v>
      </c>
      <c r="T1797" t="s">
        <v>258</v>
      </c>
      <c r="U1797" t="s">
        <v>13469</v>
      </c>
      <c r="V1797" t="s">
        <v>13470</v>
      </c>
      <c r="W1797" t="s">
        <v>4462</v>
      </c>
      <c r="X1797">
        <v>917</v>
      </c>
      <c r="Y1797">
        <v>1</v>
      </c>
      <c r="Z1797">
        <v>366.8</v>
      </c>
      <c r="AA1797" t="s">
        <v>13467</v>
      </c>
      <c r="AB1797" t="s">
        <v>13467</v>
      </c>
      <c r="AC1797">
        <v>10</v>
      </c>
      <c r="AE1797" t="s">
        <v>37</v>
      </c>
      <c r="AF1797" t="s">
        <v>37</v>
      </c>
      <c r="AG1797" t="s">
        <v>13467</v>
      </c>
    </row>
    <row r="1798" spans="1:33" x14ac:dyDescent="0.3">
      <c r="A1798" t="s">
        <v>47</v>
      </c>
      <c r="B1798" t="s">
        <v>28</v>
      </c>
      <c r="C1798" t="s">
        <v>49</v>
      </c>
      <c r="D1798" t="s">
        <v>109</v>
      </c>
      <c r="E1798" t="s">
        <v>549</v>
      </c>
      <c r="F1798" t="s">
        <v>13471</v>
      </c>
      <c r="G1798" t="s">
        <v>96</v>
      </c>
      <c r="H1798" s="1">
        <v>45282</v>
      </c>
      <c r="I1798">
        <v>800</v>
      </c>
      <c r="J1798" t="s">
        <v>13472</v>
      </c>
      <c r="K1798" t="s">
        <v>923</v>
      </c>
      <c r="L1798" t="s">
        <v>13473</v>
      </c>
      <c r="M1798" t="s">
        <v>13474</v>
      </c>
      <c r="N1798" t="s">
        <v>39</v>
      </c>
      <c r="O1798">
        <v>10</v>
      </c>
      <c r="P1798" t="s">
        <v>40</v>
      </c>
      <c r="Q1798" t="s">
        <v>41</v>
      </c>
      <c r="R1798" t="s">
        <v>13475</v>
      </c>
      <c r="S1798" s="1">
        <v>45530</v>
      </c>
      <c r="T1798" t="s">
        <v>201</v>
      </c>
      <c r="U1798" t="s">
        <v>13476</v>
      </c>
      <c r="V1798" t="s">
        <v>13477</v>
      </c>
      <c r="W1798" t="s">
        <v>9967</v>
      </c>
      <c r="X1798">
        <v>2488</v>
      </c>
      <c r="Y1798">
        <v>5</v>
      </c>
      <c r="Z1798">
        <v>4976</v>
      </c>
      <c r="AA1798" t="s">
        <v>13474</v>
      </c>
      <c r="AB1798" t="s">
        <v>13474</v>
      </c>
      <c r="AC1798">
        <v>10</v>
      </c>
      <c r="AE1798" t="s">
        <v>37</v>
      </c>
      <c r="AF1798" t="s">
        <v>37</v>
      </c>
      <c r="AG1798" t="s">
        <v>13474</v>
      </c>
    </row>
    <row r="1799" spans="1:33" x14ac:dyDescent="0.3">
      <c r="A1799" t="s">
        <v>336</v>
      </c>
      <c r="B1799" t="s">
        <v>1023</v>
      </c>
      <c r="C1799" t="s">
        <v>49</v>
      </c>
      <c r="D1799" t="s">
        <v>219</v>
      </c>
      <c r="E1799" t="s">
        <v>632</v>
      </c>
      <c r="F1799" t="s">
        <v>13478</v>
      </c>
      <c r="G1799" t="s">
        <v>33</v>
      </c>
      <c r="H1799" s="1">
        <v>44520</v>
      </c>
      <c r="I1799">
        <v>800</v>
      </c>
      <c r="J1799" t="s">
        <v>13479</v>
      </c>
      <c r="K1799" t="s">
        <v>404</v>
      </c>
      <c r="L1799" t="s">
        <v>13480</v>
      </c>
      <c r="M1799" t="s">
        <v>13481</v>
      </c>
      <c r="N1799" t="s">
        <v>72</v>
      </c>
      <c r="O1799">
        <v>16</v>
      </c>
      <c r="P1799" t="s">
        <v>73</v>
      </c>
      <c r="Q1799" t="s">
        <v>74</v>
      </c>
      <c r="R1799" t="s">
        <v>13482</v>
      </c>
      <c r="S1799" s="1">
        <v>45536</v>
      </c>
      <c r="T1799" t="s">
        <v>214</v>
      </c>
      <c r="U1799" t="s">
        <v>13483</v>
      </c>
      <c r="V1799" t="s">
        <v>13484</v>
      </c>
      <c r="W1799" t="s">
        <v>10335</v>
      </c>
      <c r="X1799">
        <v>2590</v>
      </c>
      <c r="Y1799">
        <v>3</v>
      </c>
      <c r="Z1799">
        <v>3108</v>
      </c>
      <c r="AA1799" t="s">
        <v>13481</v>
      </c>
      <c r="AB1799" t="s">
        <v>13481</v>
      </c>
      <c r="AC1799">
        <v>10</v>
      </c>
      <c r="AE1799" t="s">
        <v>37</v>
      </c>
      <c r="AF1799" t="s">
        <v>37</v>
      </c>
      <c r="AG1799" t="s">
        <v>13481</v>
      </c>
    </row>
    <row r="1800" spans="1:33" x14ac:dyDescent="0.3">
      <c r="A1800" t="s">
        <v>336</v>
      </c>
      <c r="B1800" t="s">
        <v>510</v>
      </c>
      <c r="C1800" t="s">
        <v>80</v>
      </c>
      <c r="D1800" t="s">
        <v>206</v>
      </c>
      <c r="E1800" t="s">
        <v>1049</v>
      </c>
      <c r="F1800" t="s">
        <v>13485</v>
      </c>
      <c r="G1800" t="s">
        <v>33</v>
      </c>
      <c r="H1800" s="1">
        <v>44084</v>
      </c>
      <c r="I1800">
        <v>1000</v>
      </c>
      <c r="J1800" t="s">
        <v>13486</v>
      </c>
      <c r="K1800" t="s">
        <v>1260</v>
      </c>
      <c r="L1800" t="s">
        <v>13487</v>
      </c>
      <c r="M1800" t="s">
        <v>13488</v>
      </c>
      <c r="N1800" t="s">
        <v>39</v>
      </c>
      <c r="O1800">
        <v>20</v>
      </c>
      <c r="P1800" t="s">
        <v>73</v>
      </c>
      <c r="Q1800" t="s">
        <v>58</v>
      </c>
      <c r="R1800" t="s">
        <v>13489</v>
      </c>
      <c r="S1800" s="1">
        <v>45478</v>
      </c>
      <c r="T1800" t="s">
        <v>103</v>
      </c>
      <c r="U1800" t="s">
        <v>13490</v>
      </c>
      <c r="V1800" t="s">
        <v>13491</v>
      </c>
      <c r="W1800" t="s">
        <v>5526</v>
      </c>
      <c r="X1800">
        <v>2989</v>
      </c>
      <c r="Y1800">
        <v>2</v>
      </c>
      <c r="Z1800">
        <v>2391.2000000000003</v>
      </c>
      <c r="AA1800" t="s">
        <v>13488</v>
      </c>
      <c r="AB1800" t="s">
        <v>13488</v>
      </c>
      <c r="AC1800">
        <v>10</v>
      </c>
      <c r="AE1800" t="s">
        <v>37</v>
      </c>
      <c r="AF1800" t="s">
        <v>37</v>
      </c>
      <c r="AG1800" t="s">
        <v>13488</v>
      </c>
    </row>
    <row r="1801" spans="1:33" x14ac:dyDescent="0.3">
      <c r="A1801" t="s">
        <v>133</v>
      </c>
      <c r="B1801" t="s">
        <v>1023</v>
      </c>
      <c r="C1801" t="s">
        <v>80</v>
      </c>
      <c r="D1801" t="s">
        <v>677</v>
      </c>
      <c r="E1801" t="s">
        <v>2153</v>
      </c>
      <c r="F1801" t="s">
        <v>13492</v>
      </c>
      <c r="G1801" t="s">
        <v>33</v>
      </c>
      <c r="H1801" s="1">
        <v>44905</v>
      </c>
      <c r="I1801">
        <v>1100</v>
      </c>
      <c r="J1801" t="s">
        <v>13493</v>
      </c>
      <c r="K1801" t="s">
        <v>825</v>
      </c>
      <c r="L1801" t="s">
        <v>13494</v>
      </c>
      <c r="M1801" t="s">
        <v>13495</v>
      </c>
      <c r="N1801" t="s">
        <v>57</v>
      </c>
      <c r="O1801">
        <v>7</v>
      </c>
      <c r="P1801" t="s">
        <v>40</v>
      </c>
      <c r="Q1801" t="s">
        <v>41</v>
      </c>
      <c r="R1801" t="s">
        <v>13496</v>
      </c>
      <c r="S1801" s="1">
        <v>45468</v>
      </c>
      <c r="T1801" t="s">
        <v>43</v>
      </c>
      <c r="U1801" t="s">
        <v>13497</v>
      </c>
      <c r="V1801" t="s">
        <v>4397</v>
      </c>
      <c r="W1801" t="s">
        <v>10320</v>
      </c>
      <c r="X1801">
        <v>2606</v>
      </c>
      <c r="Y1801">
        <v>5</v>
      </c>
      <c r="Z1801">
        <v>5212</v>
      </c>
      <c r="AA1801" t="s">
        <v>13495</v>
      </c>
      <c r="AB1801" t="s">
        <v>13495</v>
      </c>
      <c r="AC1801">
        <v>10</v>
      </c>
      <c r="AD1801" t="s">
        <v>87</v>
      </c>
      <c r="AF1801" t="s">
        <v>87</v>
      </c>
      <c r="AG1801" t="s">
        <v>13495</v>
      </c>
    </row>
    <row r="1802" spans="1:33" x14ac:dyDescent="0.3">
      <c r="A1802" t="s">
        <v>133</v>
      </c>
      <c r="B1802" t="s">
        <v>193</v>
      </c>
      <c r="C1802" t="s">
        <v>29</v>
      </c>
      <c r="D1802" t="s">
        <v>206</v>
      </c>
      <c r="E1802" t="s">
        <v>3122</v>
      </c>
      <c r="F1802" t="s">
        <v>13498</v>
      </c>
      <c r="G1802" t="s">
        <v>96</v>
      </c>
      <c r="H1802" s="1">
        <v>45106</v>
      </c>
      <c r="I1802">
        <v>1400</v>
      </c>
      <c r="J1802" t="s">
        <v>13499</v>
      </c>
      <c r="K1802" t="s">
        <v>978</v>
      </c>
      <c r="L1802" t="s">
        <v>13500</v>
      </c>
      <c r="M1802" t="s">
        <v>13501</v>
      </c>
      <c r="N1802" t="s">
        <v>39</v>
      </c>
      <c r="O1802">
        <v>20</v>
      </c>
      <c r="P1802" t="s">
        <v>73</v>
      </c>
      <c r="Q1802" t="s">
        <v>41</v>
      </c>
      <c r="R1802" t="s">
        <v>13502</v>
      </c>
      <c r="S1802" s="1">
        <v>45424</v>
      </c>
      <c r="T1802" t="s">
        <v>129</v>
      </c>
      <c r="U1802" t="s">
        <v>13503</v>
      </c>
      <c r="V1802" t="s">
        <v>1502</v>
      </c>
      <c r="W1802" t="s">
        <v>13504</v>
      </c>
      <c r="X1802">
        <v>2679</v>
      </c>
      <c r="Y1802">
        <v>1</v>
      </c>
      <c r="Z1802">
        <v>1071.6000000000001</v>
      </c>
      <c r="AA1802" t="s">
        <v>13501</v>
      </c>
      <c r="AB1802" t="s">
        <v>13501</v>
      </c>
      <c r="AC1802">
        <v>10</v>
      </c>
      <c r="AE1802" t="s">
        <v>37</v>
      </c>
      <c r="AF1802" t="s">
        <v>37</v>
      </c>
      <c r="AG1802" t="s">
        <v>13501</v>
      </c>
    </row>
    <row r="1803" spans="1:33" x14ac:dyDescent="0.3">
      <c r="A1803" t="s">
        <v>27</v>
      </c>
      <c r="B1803" t="s">
        <v>108</v>
      </c>
      <c r="C1803" t="s">
        <v>80</v>
      </c>
      <c r="D1803" t="s">
        <v>219</v>
      </c>
      <c r="E1803" t="s">
        <v>1608</v>
      </c>
      <c r="F1803" t="s">
        <v>13505</v>
      </c>
      <c r="G1803" t="s">
        <v>96</v>
      </c>
      <c r="H1803" s="1">
        <v>44828</v>
      </c>
      <c r="I1803">
        <v>1300</v>
      </c>
      <c r="J1803" t="s">
        <v>13506</v>
      </c>
      <c r="K1803" t="s">
        <v>493</v>
      </c>
      <c r="L1803" t="s">
        <v>13507</v>
      </c>
      <c r="M1803" t="s">
        <v>13508</v>
      </c>
      <c r="N1803" t="s">
        <v>39</v>
      </c>
      <c r="O1803">
        <v>15</v>
      </c>
      <c r="P1803" t="s">
        <v>73</v>
      </c>
      <c r="Q1803" t="s">
        <v>58</v>
      </c>
      <c r="R1803" t="s">
        <v>13509</v>
      </c>
      <c r="S1803" s="1">
        <v>45414</v>
      </c>
      <c r="T1803" t="s">
        <v>129</v>
      </c>
      <c r="U1803" t="s">
        <v>13510</v>
      </c>
      <c r="V1803" t="s">
        <v>13511</v>
      </c>
      <c r="W1803" t="s">
        <v>649</v>
      </c>
      <c r="X1803">
        <v>719</v>
      </c>
      <c r="Y1803">
        <v>8</v>
      </c>
      <c r="Z1803">
        <v>2300.8000000000002</v>
      </c>
      <c r="AA1803" t="s">
        <v>13508</v>
      </c>
      <c r="AB1803" t="s">
        <v>13508</v>
      </c>
      <c r="AC1803">
        <v>10</v>
      </c>
      <c r="AE1803" t="s">
        <v>37</v>
      </c>
      <c r="AF1803" t="s">
        <v>37</v>
      </c>
      <c r="AG1803" t="s">
        <v>13508</v>
      </c>
    </row>
    <row r="1804" spans="1:33" x14ac:dyDescent="0.3">
      <c r="A1804" t="s">
        <v>121</v>
      </c>
      <c r="B1804" t="s">
        <v>193</v>
      </c>
      <c r="C1804" t="s">
        <v>49</v>
      </c>
      <c r="D1804" t="s">
        <v>30</v>
      </c>
      <c r="E1804" t="s">
        <v>337</v>
      </c>
      <c r="F1804" t="s">
        <v>13512</v>
      </c>
      <c r="G1804" t="s">
        <v>96</v>
      </c>
      <c r="H1804" s="1">
        <v>44718</v>
      </c>
      <c r="I1804">
        <v>1300</v>
      </c>
      <c r="J1804" t="s">
        <v>13513</v>
      </c>
      <c r="K1804" t="s">
        <v>493</v>
      </c>
      <c r="L1804" t="s">
        <v>13514</v>
      </c>
      <c r="M1804" t="s">
        <v>13515</v>
      </c>
      <c r="N1804" t="s">
        <v>72</v>
      </c>
      <c r="O1804">
        <v>11</v>
      </c>
      <c r="P1804" t="s">
        <v>40</v>
      </c>
      <c r="Q1804" t="s">
        <v>58</v>
      </c>
      <c r="R1804" t="s">
        <v>13516</v>
      </c>
      <c r="S1804" s="1">
        <v>45420</v>
      </c>
      <c r="T1804" t="s">
        <v>129</v>
      </c>
      <c r="U1804" t="s">
        <v>13517</v>
      </c>
      <c r="V1804" t="s">
        <v>13518</v>
      </c>
      <c r="W1804" t="s">
        <v>984</v>
      </c>
      <c r="X1804">
        <v>2371</v>
      </c>
      <c r="Y1804">
        <v>8</v>
      </c>
      <c r="Z1804">
        <v>7587.2000000000007</v>
      </c>
      <c r="AA1804" t="s">
        <v>13515</v>
      </c>
      <c r="AB1804" t="s">
        <v>13515</v>
      </c>
      <c r="AC1804">
        <v>10</v>
      </c>
      <c r="AD1804" t="s">
        <v>87</v>
      </c>
      <c r="AF1804" t="s">
        <v>87</v>
      </c>
      <c r="AG1804" t="s">
        <v>13515</v>
      </c>
    </row>
    <row r="1805" spans="1:33" x14ac:dyDescent="0.3">
      <c r="A1805" t="s">
        <v>93</v>
      </c>
      <c r="B1805" t="s">
        <v>325</v>
      </c>
      <c r="C1805" t="s">
        <v>49</v>
      </c>
      <c r="D1805" t="s">
        <v>50</v>
      </c>
      <c r="E1805" t="s">
        <v>703</v>
      </c>
      <c r="F1805" t="s">
        <v>13519</v>
      </c>
      <c r="G1805" t="s">
        <v>33</v>
      </c>
      <c r="H1805" s="1">
        <v>45261</v>
      </c>
      <c r="I1805">
        <v>950</v>
      </c>
      <c r="J1805" t="s">
        <v>13520</v>
      </c>
      <c r="K1805" t="s">
        <v>1796</v>
      </c>
      <c r="L1805" t="s">
        <v>13521</v>
      </c>
      <c r="M1805" t="s">
        <v>13522</v>
      </c>
      <c r="N1805" t="s">
        <v>72</v>
      </c>
      <c r="O1805">
        <v>13</v>
      </c>
      <c r="P1805" t="s">
        <v>73</v>
      </c>
      <c r="Q1805" t="s">
        <v>58</v>
      </c>
      <c r="R1805" t="s">
        <v>13523</v>
      </c>
      <c r="S1805" s="1">
        <v>45489</v>
      </c>
      <c r="T1805" t="s">
        <v>103</v>
      </c>
      <c r="U1805" t="s">
        <v>13524</v>
      </c>
      <c r="V1805" t="s">
        <v>13525</v>
      </c>
      <c r="W1805" t="s">
        <v>1525</v>
      </c>
      <c r="X1805">
        <v>1285</v>
      </c>
      <c r="Y1805">
        <v>4</v>
      </c>
      <c r="Z1805">
        <v>2056</v>
      </c>
      <c r="AA1805" t="s">
        <v>13522</v>
      </c>
      <c r="AB1805" t="s">
        <v>13522</v>
      </c>
      <c r="AC1805">
        <v>10</v>
      </c>
      <c r="AE1805" t="s">
        <v>37</v>
      </c>
      <c r="AF1805" t="s">
        <v>37</v>
      </c>
      <c r="AG1805" t="s">
        <v>13522</v>
      </c>
    </row>
    <row r="1806" spans="1:33" x14ac:dyDescent="0.3">
      <c r="A1806" t="s">
        <v>27</v>
      </c>
      <c r="B1806" t="s">
        <v>784</v>
      </c>
      <c r="C1806" t="s">
        <v>80</v>
      </c>
      <c r="D1806" t="s">
        <v>65</v>
      </c>
      <c r="E1806" t="s">
        <v>975</v>
      </c>
      <c r="F1806" t="s">
        <v>13526</v>
      </c>
      <c r="G1806" t="s">
        <v>33</v>
      </c>
      <c r="H1806" s="1">
        <v>44721</v>
      </c>
      <c r="I1806">
        <v>1100</v>
      </c>
      <c r="J1806" t="s">
        <v>13527</v>
      </c>
      <c r="K1806" t="s">
        <v>1368</v>
      </c>
      <c r="L1806" t="s">
        <v>13528</v>
      </c>
      <c r="M1806" t="s">
        <v>13529</v>
      </c>
      <c r="N1806" t="s">
        <v>57</v>
      </c>
      <c r="O1806">
        <v>7</v>
      </c>
      <c r="P1806" t="s">
        <v>73</v>
      </c>
      <c r="Q1806" t="s">
        <v>58</v>
      </c>
      <c r="R1806" t="s">
        <v>13530</v>
      </c>
      <c r="S1806" s="1">
        <v>45429</v>
      </c>
      <c r="T1806" t="s">
        <v>129</v>
      </c>
      <c r="U1806" t="s">
        <v>13531</v>
      </c>
      <c r="V1806" t="s">
        <v>13532</v>
      </c>
      <c r="W1806" t="s">
        <v>2616</v>
      </c>
      <c r="X1806">
        <v>1558</v>
      </c>
      <c r="Y1806">
        <v>8</v>
      </c>
      <c r="Z1806">
        <v>4985.6000000000004</v>
      </c>
      <c r="AA1806" t="s">
        <v>13529</v>
      </c>
      <c r="AB1806" t="s">
        <v>13529</v>
      </c>
      <c r="AC1806">
        <v>11</v>
      </c>
      <c r="AE1806" t="s">
        <v>37</v>
      </c>
      <c r="AF1806" t="s">
        <v>37</v>
      </c>
      <c r="AG1806" t="s">
        <v>13529</v>
      </c>
    </row>
    <row r="1807" spans="1:33" x14ac:dyDescent="0.3">
      <c r="A1807" t="s">
        <v>181</v>
      </c>
      <c r="B1807" t="s">
        <v>145</v>
      </c>
      <c r="C1807" t="s">
        <v>29</v>
      </c>
      <c r="D1807" t="s">
        <v>677</v>
      </c>
      <c r="E1807" t="s">
        <v>170</v>
      </c>
      <c r="F1807" t="s">
        <v>13533</v>
      </c>
      <c r="G1807" t="s">
        <v>96</v>
      </c>
      <c r="H1807" s="1">
        <v>44167</v>
      </c>
      <c r="I1807">
        <v>1000</v>
      </c>
      <c r="J1807" t="s">
        <v>13534</v>
      </c>
      <c r="K1807" t="s">
        <v>716</v>
      </c>
      <c r="L1807" t="s">
        <v>13535</v>
      </c>
      <c r="M1807" t="s">
        <v>13536</v>
      </c>
      <c r="N1807" t="s">
        <v>72</v>
      </c>
      <c r="O1807">
        <v>8</v>
      </c>
      <c r="P1807" t="s">
        <v>40</v>
      </c>
      <c r="Q1807" t="s">
        <v>58</v>
      </c>
      <c r="R1807" t="s">
        <v>13537</v>
      </c>
      <c r="S1807" s="1">
        <v>45565</v>
      </c>
      <c r="T1807" t="s">
        <v>214</v>
      </c>
      <c r="U1807" t="s">
        <v>13538</v>
      </c>
      <c r="V1807" t="s">
        <v>13539</v>
      </c>
      <c r="W1807" t="s">
        <v>5177</v>
      </c>
      <c r="X1807">
        <v>558</v>
      </c>
      <c r="Y1807">
        <v>5</v>
      </c>
      <c r="Z1807">
        <v>1116</v>
      </c>
      <c r="AA1807" t="s">
        <v>13536</v>
      </c>
      <c r="AB1807" t="s">
        <v>13536</v>
      </c>
      <c r="AC1807">
        <v>10</v>
      </c>
      <c r="AE1807" t="s">
        <v>37</v>
      </c>
      <c r="AF1807" t="s">
        <v>37</v>
      </c>
      <c r="AG1807" t="s">
        <v>13536</v>
      </c>
    </row>
    <row r="1808" spans="1:33" x14ac:dyDescent="0.3">
      <c r="A1808" t="s">
        <v>181</v>
      </c>
      <c r="B1808" t="s">
        <v>240</v>
      </c>
      <c r="C1808" t="s">
        <v>29</v>
      </c>
      <c r="D1808" t="s">
        <v>206</v>
      </c>
      <c r="E1808" t="s">
        <v>358</v>
      </c>
      <c r="F1808" t="s">
        <v>13540</v>
      </c>
      <c r="G1808" t="s">
        <v>96</v>
      </c>
      <c r="H1808" s="1">
        <v>44936</v>
      </c>
      <c r="I1808">
        <v>1200</v>
      </c>
      <c r="J1808" t="s">
        <v>13541</v>
      </c>
      <c r="K1808" t="s">
        <v>978</v>
      </c>
      <c r="L1808" t="s">
        <v>13542</v>
      </c>
      <c r="M1808" t="s">
        <v>13543</v>
      </c>
      <c r="N1808" t="s">
        <v>116</v>
      </c>
      <c r="O1808">
        <v>4</v>
      </c>
      <c r="P1808" t="s">
        <v>73</v>
      </c>
      <c r="Q1808" t="s">
        <v>74</v>
      </c>
      <c r="R1808" t="s">
        <v>13544</v>
      </c>
      <c r="S1808" s="1">
        <v>45451</v>
      </c>
      <c r="T1808" t="s">
        <v>43</v>
      </c>
      <c r="U1808" t="s">
        <v>13545</v>
      </c>
      <c r="V1808" t="s">
        <v>13546</v>
      </c>
      <c r="W1808" t="s">
        <v>7704</v>
      </c>
      <c r="X1808">
        <v>2162</v>
      </c>
      <c r="Y1808">
        <v>4</v>
      </c>
      <c r="Z1808">
        <v>3459.2000000000003</v>
      </c>
      <c r="AA1808" t="s">
        <v>13543</v>
      </c>
      <c r="AB1808" t="s">
        <v>13543</v>
      </c>
      <c r="AC1808">
        <v>11</v>
      </c>
      <c r="AE1808" t="s">
        <v>37</v>
      </c>
      <c r="AF1808" t="s">
        <v>37</v>
      </c>
      <c r="AG1808" t="s">
        <v>13543</v>
      </c>
    </row>
    <row r="1809" spans="1:33" x14ac:dyDescent="0.3">
      <c r="A1809" t="s">
        <v>121</v>
      </c>
      <c r="B1809" t="s">
        <v>357</v>
      </c>
      <c r="C1809" t="s">
        <v>80</v>
      </c>
      <c r="D1809" t="s">
        <v>109</v>
      </c>
      <c r="E1809" t="s">
        <v>31</v>
      </c>
      <c r="F1809" t="s">
        <v>13547</v>
      </c>
      <c r="G1809" t="s">
        <v>33</v>
      </c>
      <c r="H1809" s="1">
        <v>44359</v>
      </c>
      <c r="I1809">
        <v>1000</v>
      </c>
      <c r="J1809" t="s">
        <v>13548</v>
      </c>
      <c r="K1809" t="s">
        <v>743</v>
      </c>
      <c r="L1809" t="s">
        <v>13549</v>
      </c>
      <c r="M1809" t="s">
        <v>13550</v>
      </c>
      <c r="N1809" t="s">
        <v>57</v>
      </c>
      <c r="O1809">
        <v>3</v>
      </c>
      <c r="P1809" t="s">
        <v>73</v>
      </c>
      <c r="Q1809" t="s">
        <v>101</v>
      </c>
      <c r="R1809" t="s">
        <v>13551</v>
      </c>
      <c r="S1809" s="1">
        <v>45386</v>
      </c>
      <c r="T1809" t="s">
        <v>60</v>
      </c>
      <c r="U1809" t="s">
        <v>13552</v>
      </c>
      <c r="V1809" t="s">
        <v>13553</v>
      </c>
      <c r="W1809" t="s">
        <v>3231</v>
      </c>
      <c r="X1809">
        <v>1351</v>
      </c>
      <c r="Y1809">
        <v>4</v>
      </c>
      <c r="Z1809">
        <v>2161.6</v>
      </c>
      <c r="AA1809" t="s">
        <v>13550</v>
      </c>
      <c r="AB1809" t="s">
        <v>13550</v>
      </c>
      <c r="AC1809">
        <v>10</v>
      </c>
      <c r="AE1809" t="s">
        <v>37</v>
      </c>
      <c r="AF1809" t="s">
        <v>37</v>
      </c>
      <c r="AG1809" t="s">
        <v>13550</v>
      </c>
    </row>
    <row r="1810" spans="1:33" x14ac:dyDescent="0.3">
      <c r="A1810" t="s">
        <v>93</v>
      </c>
      <c r="B1810" t="s">
        <v>293</v>
      </c>
      <c r="C1810" t="s">
        <v>80</v>
      </c>
      <c r="D1810" t="s">
        <v>206</v>
      </c>
      <c r="E1810" t="s">
        <v>559</v>
      </c>
      <c r="F1810" t="s">
        <v>13554</v>
      </c>
      <c r="G1810" t="s">
        <v>96</v>
      </c>
      <c r="H1810" s="1">
        <v>45526</v>
      </c>
      <c r="I1810">
        <v>950</v>
      </c>
      <c r="J1810" t="s">
        <v>13555</v>
      </c>
      <c r="K1810" t="s">
        <v>1153</v>
      </c>
      <c r="L1810" t="s">
        <v>13556</v>
      </c>
      <c r="M1810" t="s">
        <v>13557</v>
      </c>
      <c r="N1810" t="s">
        <v>57</v>
      </c>
      <c r="O1810">
        <v>20</v>
      </c>
      <c r="P1810" t="s">
        <v>73</v>
      </c>
      <c r="Q1810" t="s">
        <v>101</v>
      </c>
      <c r="R1810" t="s">
        <v>13558</v>
      </c>
      <c r="S1810" s="1">
        <v>45535</v>
      </c>
      <c r="T1810" t="s">
        <v>201</v>
      </c>
      <c r="U1810" t="s">
        <v>13559</v>
      </c>
      <c r="V1810" t="s">
        <v>13560</v>
      </c>
      <c r="W1810" t="s">
        <v>13051</v>
      </c>
      <c r="X1810">
        <v>1310</v>
      </c>
      <c r="Y1810">
        <v>7</v>
      </c>
      <c r="Z1810">
        <v>3668</v>
      </c>
      <c r="AA1810" t="s">
        <v>13557</v>
      </c>
      <c r="AB1810" t="s">
        <v>13557</v>
      </c>
      <c r="AC1810">
        <v>10</v>
      </c>
      <c r="AD1810" t="s">
        <v>87</v>
      </c>
      <c r="AF1810" t="s">
        <v>87</v>
      </c>
      <c r="AG1810" t="s">
        <v>13557</v>
      </c>
    </row>
    <row r="1811" spans="1:33" x14ac:dyDescent="0.3">
      <c r="A1811" t="s">
        <v>133</v>
      </c>
      <c r="B1811" t="s">
        <v>450</v>
      </c>
      <c r="C1811" t="s">
        <v>29</v>
      </c>
      <c r="D1811" t="s">
        <v>81</v>
      </c>
      <c r="E1811" t="s">
        <v>431</v>
      </c>
      <c r="F1811" t="s">
        <v>13561</v>
      </c>
      <c r="G1811" t="s">
        <v>96</v>
      </c>
      <c r="H1811" s="1">
        <v>44160</v>
      </c>
      <c r="I1811">
        <v>1300</v>
      </c>
      <c r="J1811" t="s">
        <v>13562</v>
      </c>
      <c r="K1811" t="s">
        <v>150</v>
      </c>
      <c r="L1811" t="s">
        <v>13563</v>
      </c>
      <c r="M1811" t="s">
        <v>13564</v>
      </c>
      <c r="N1811" t="s">
        <v>72</v>
      </c>
      <c r="O1811">
        <v>16</v>
      </c>
      <c r="P1811" t="s">
        <v>73</v>
      </c>
      <c r="Q1811" t="s">
        <v>101</v>
      </c>
      <c r="R1811" t="s">
        <v>13565</v>
      </c>
      <c r="S1811" s="1">
        <v>45448</v>
      </c>
      <c r="T1811" t="s">
        <v>43</v>
      </c>
      <c r="U1811" t="s">
        <v>13566</v>
      </c>
      <c r="V1811" t="s">
        <v>12116</v>
      </c>
      <c r="W1811" t="s">
        <v>8003</v>
      </c>
      <c r="X1811">
        <v>1115</v>
      </c>
      <c r="Y1811">
        <v>6</v>
      </c>
      <c r="Z1811">
        <v>2676</v>
      </c>
      <c r="AA1811" t="s">
        <v>13564</v>
      </c>
      <c r="AB1811" t="s">
        <v>13564</v>
      </c>
      <c r="AC1811">
        <v>10</v>
      </c>
      <c r="AE1811" t="s">
        <v>37</v>
      </c>
      <c r="AF1811" t="s">
        <v>37</v>
      </c>
      <c r="AG1811" t="s">
        <v>13564</v>
      </c>
    </row>
    <row r="1812" spans="1:33" x14ac:dyDescent="0.3">
      <c r="A1812" t="s">
        <v>27</v>
      </c>
      <c r="B1812" t="s">
        <v>390</v>
      </c>
      <c r="C1812" t="s">
        <v>80</v>
      </c>
      <c r="D1812" t="s">
        <v>206</v>
      </c>
      <c r="E1812" t="s">
        <v>850</v>
      </c>
      <c r="F1812" t="s">
        <v>13567</v>
      </c>
      <c r="G1812" t="s">
        <v>33</v>
      </c>
      <c r="H1812" s="1">
        <v>43941</v>
      </c>
      <c r="I1812">
        <v>1300</v>
      </c>
      <c r="J1812" t="s">
        <v>13568</v>
      </c>
      <c r="K1812" t="s">
        <v>3813</v>
      </c>
      <c r="L1812" t="s">
        <v>13569</v>
      </c>
      <c r="M1812" t="s">
        <v>13570</v>
      </c>
      <c r="N1812" t="s">
        <v>57</v>
      </c>
      <c r="O1812">
        <v>16</v>
      </c>
      <c r="P1812" t="s">
        <v>40</v>
      </c>
      <c r="Q1812" t="s">
        <v>58</v>
      </c>
      <c r="R1812" t="s">
        <v>13571</v>
      </c>
      <c r="S1812" s="1">
        <v>45538</v>
      </c>
      <c r="T1812" t="s">
        <v>214</v>
      </c>
      <c r="U1812" t="s">
        <v>13572</v>
      </c>
      <c r="V1812" t="s">
        <v>13573</v>
      </c>
      <c r="W1812" t="s">
        <v>120</v>
      </c>
      <c r="X1812">
        <v>1156</v>
      </c>
      <c r="Y1812">
        <v>1</v>
      </c>
      <c r="Z1812">
        <v>462.40000000000003</v>
      </c>
      <c r="AA1812" t="s">
        <v>13570</v>
      </c>
      <c r="AB1812" t="s">
        <v>13570</v>
      </c>
      <c r="AC1812">
        <v>10</v>
      </c>
      <c r="AD1812" t="s">
        <v>87</v>
      </c>
      <c r="AF1812" t="s">
        <v>87</v>
      </c>
      <c r="AG1812" t="s">
        <v>13570</v>
      </c>
    </row>
    <row r="1813" spans="1:33" x14ac:dyDescent="0.3">
      <c r="A1813" t="s">
        <v>107</v>
      </c>
      <c r="B1813" t="s">
        <v>784</v>
      </c>
      <c r="C1813" t="s">
        <v>29</v>
      </c>
      <c r="D1813" t="s">
        <v>30</v>
      </c>
      <c r="E1813" t="s">
        <v>391</v>
      </c>
      <c r="F1813" t="s">
        <v>13574</v>
      </c>
      <c r="G1813" t="s">
        <v>33</v>
      </c>
      <c r="H1813" s="1">
        <v>44434</v>
      </c>
      <c r="I1813">
        <v>1400</v>
      </c>
      <c r="J1813" t="s">
        <v>13575</v>
      </c>
      <c r="K1813" t="s">
        <v>474</v>
      </c>
      <c r="L1813" t="s">
        <v>13576</v>
      </c>
      <c r="M1813" t="s">
        <v>13577</v>
      </c>
      <c r="N1813" t="s">
        <v>72</v>
      </c>
      <c r="O1813">
        <v>8</v>
      </c>
      <c r="P1813" t="s">
        <v>73</v>
      </c>
      <c r="Q1813" t="s">
        <v>74</v>
      </c>
      <c r="R1813" t="s">
        <v>13578</v>
      </c>
      <c r="S1813" s="1">
        <v>45381</v>
      </c>
      <c r="T1813" t="s">
        <v>258</v>
      </c>
      <c r="U1813" t="s">
        <v>13579</v>
      </c>
      <c r="V1813" t="s">
        <v>13580</v>
      </c>
      <c r="W1813" t="s">
        <v>5322</v>
      </c>
      <c r="X1813">
        <v>1622</v>
      </c>
      <c r="Y1813">
        <v>3</v>
      </c>
      <c r="Z1813">
        <v>1946.4</v>
      </c>
      <c r="AA1813" t="s">
        <v>13577</v>
      </c>
      <c r="AB1813" t="s">
        <v>13577</v>
      </c>
      <c r="AC1813">
        <v>11</v>
      </c>
      <c r="AE1813" t="s">
        <v>37</v>
      </c>
      <c r="AF1813" t="s">
        <v>37</v>
      </c>
      <c r="AG1813" t="s">
        <v>13577</v>
      </c>
    </row>
    <row r="1814" spans="1:33" x14ac:dyDescent="0.3">
      <c r="A1814" t="s">
        <v>133</v>
      </c>
      <c r="B1814" t="s">
        <v>347</v>
      </c>
      <c r="C1814" t="s">
        <v>49</v>
      </c>
      <c r="D1814" t="s">
        <v>50</v>
      </c>
      <c r="E1814" t="s">
        <v>314</v>
      </c>
      <c r="F1814" t="s">
        <v>13581</v>
      </c>
      <c r="G1814" t="s">
        <v>96</v>
      </c>
      <c r="H1814" s="1">
        <v>45204</v>
      </c>
      <c r="I1814">
        <v>800</v>
      </c>
      <c r="J1814" t="s">
        <v>13582</v>
      </c>
      <c r="K1814" t="s">
        <v>137</v>
      </c>
      <c r="L1814" t="s">
        <v>13583</v>
      </c>
      <c r="M1814" t="s">
        <v>13584</v>
      </c>
      <c r="N1814" t="s">
        <v>72</v>
      </c>
      <c r="O1814">
        <v>14</v>
      </c>
      <c r="P1814" t="s">
        <v>40</v>
      </c>
      <c r="Q1814" t="s">
        <v>74</v>
      </c>
      <c r="R1814" t="s">
        <v>13585</v>
      </c>
      <c r="S1814" s="1">
        <v>45613</v>
      </c>
      <c r="T1814" t="s">
        <v>165</v>
      </c>
      <c r="U1814" t="s">
        <v>13586</v>
      </c>
      <c r="V1814" t="s">
        <v>13587</v>
      </c>
      <c r="W1814" t="s">
        <v>7639</v>
      </c>
      <c r="X1814">
        <v>850</v>
      </c>
      <c r="Y1814">
        <v>1</v>
      </c>
      <c r="Z1814">
        <v>340</v>
      </c>
      <c r="AA1814" t="s">
        <v>13584</v>
      </c>
      <c r="AB1814" t="s">
        <v>13584</v>
      </c>
      <c r="AC1814">
        <v>10</v>
      </c>
      <c r="AE1814" t="s">
        <v>37</v>
      </c>
      <c r="AF1814" t="s">
        <v>37</v>
      </c>
      <c r="AG1814" t="s">
        <v>13584</v>
      </c>
    </row>
    <row r="1815" spans="1:33" x14ac:dyDescent="0.3">
      <c r="A1815" t="s">
        <v>27</v>
      </c>
      <c r="B1815" t="s">
        <v>347</v>
      </c>
      <c r="C1815" t="s">
        <v>29</v>
      </c>
      <c r="D1815" t="s">
        <v>109</v>
      </c>
      <c r="E1815" t="s">
        <v>841</v>
      </c>
      <c r="F1815" t="s">
        <v>13588</v>
      </c>
      <c r="G1815" t="s">
        <v>96</v>
      </c>
      <c r="H1815" s="1">
        <v>44330</v>
      </c>
      <c r="I1815">
        <v>950</v>
      </c>
      <c r="J1815" t="s">
        <v>13589</v>
      </c>
      <c r="K1815" t="s">
        <v>1319</v>
      </c>
      <c r="L1815" t="s">
        <v>13590</v>
      </c>
      <c r="M1815" t="s">
        <v>13591</v>
      </c>
      <c r="N1815" t="s">
        <v>116</v>
      </c>
      <c r="O1815">
        <v>4</v>
      </c>
      <c r="P1815" t="s">
        <v>73</v>
      </c>
      <c r="Q1815" t="s">
        <v>41</v>
      </c>
      <c r="R1815" t="s">
        <v>13592</v>
      </c>
      <c r="S1815" s="1">
        <v>45610</v>
      </c>
      <c r="T1815" t="s">
        <v>165</v>
      </c>
      <c r="U1815" t="s">
        <v>13593</v>
      </c>
      <c r="V1815" t="s">
        <v>13594</v>
      </c>
      <c r="W1815" t="s">
        <v>6069</v>
      </c>
      <c r="X1815">
        <v>2512</v>
      </c>
      <c r="Y1815">
        <v>7</v>
      </c>
      <c r="Z1815">
        <v>7033.6</v>
      </c>
      <c r="AA1815" t="s">
        <v>13591</v>
      </c>
      <c r="AB1815" t="s">
        <v>13591</v>
      </c>
      <c r="AC1815">
        <v>10</v>
      </c>
      <c r="AE1815" t="s">
        <v>37</v>
      </c>
      <c r="AF1815" t="s">
        <v>37</v>
      </c>
      <c r="AG1815" t="s">
        <v>13591</v>
      </c>
    </row>
    <row r="1816" spans="1:33" x14ac:dyDescent="0.3">
      <c r="A1816" t="s">
        <v>27</v>
      </c>
      <c r="B1816" t="s">
        <v>369</v>
      </c>
      <c r="C1816" t="s">
        <v>49</v>
      </c>
      <c r="D1816" t="s">
        <v>50</v>
      </c>
      <c r="E1816" t="s">
        <v>632</v>
      </c>
      <c r="F1816" t="s">
        <v>13595</v>
      </c>
      <c r="G1816" t="s">
        <v>96</v>
      </c>
      <c r="H1816" s="1">
        <v>44134</v>
      </c>
      <c r="I1816">
        <v>1300</v>
      </c>
      <c r="J1816" t="s">
        <v>13596</v>
      </c>
      <c r="K1816" t="s">
        <v>861</v>
      </c>
      <c r="L1816" t="s">
        <v>13597</v>
      </c>
      <c r="M1816" t="s">
        <v>13598</v>
      </c>
      <c r="N1816" t="s">
        <v>72</v>
      </c>
      <c r="O1816">
        <v>8</v>
      </c>
      <c r="P1816" t="s">
        <v>40</v>
      </c>
      <c r="Q1816" t="s">
        <v>41</v>
      </c>
      <c r="R1816" t="s">
        <v>13599</v>
      </c>
      <c r="S1816" s="1">
        <v>45404</v>
      </c>
      <c r="T1816" t="s">
        <v>60</v>
      </c>
      <c r="U1816" t="s">
        <v>13600</v>
      </c>
      <c r="V1816" t="s">
        <v>13601</v>
      </c>
      <c r="W1816" t="s">
        <v>3012</v>
      </c>
      <c r="X1816">
        <v>1579</v>
      </c>
      <c r="Y1816">
        <v>4</v>
      </c>
      <c r="Z1816">
        <v>2526.4</v>
      </c>
      <c r="AA1816" t="s">
        <v>13598</v>
      </c>
      <c r="AB1816" t="s">
        <v>13598</v>
      </c>
      <c r="AC1816">
        <v>10</v>
      </c>
      <c r="AE1816" t="s">
        <v>37</v>
      </c>
      <c r="AF1816" t="s">
        <v>37</v>
      </c>
      <c r="AG1816" t="s">
        <v>13598</v>
      </c>
    </row>
    <row r="1817" spans="1:33" x14ac:dyDescent="0.3">
      <c r="A1817" t="s">
        <v>47</v>
      </c>
      <c r="B1817" t="s">
        <v>347</v>
      </c>
      <c r="C1817" t="s">
        <v>49</v>
      </c>
      <c r="D1817" t="s">
        <v>81</v>
      </c>
      <c r="E1817" t="s">
        <v>578</v>
      </c>
      <c r="F1817" t="s">
        <v>13602</v>
      </c>
      <c r="G1817" t="s">
        <v>96</v>
      </c>
      <c r="H1817" s="1">
        <v>43905</v>
      </c>
      <c r="I1817">
        <v>1000</v>
      </c>
      <c r="J1817" t="s">
        <v>13603</v>
      </c>
      <c r="K1817" t="s">
        <v>670</v>
      </c>
      <c r="L1817" t="s">
        <v>13604</v>
      </c>
      <c r="M1817" t="s">
        <v>13605</v>
      </c>
      <c r="N1817" t="s">
        <v>39</v>
      </c>
      <c r="O1817">
        <v>9</v>
      </c>
      <c r="P1817" t="s">
        <v>40</v>
      </c>
      <c r="Q1817" t="s">
        <v>101</v>
      </c>
      <c r="R1817" t="s">
        <v>13606</v>
      </c>
      <c r="S1817" s="1">
        <v>45560</v>
      </c>
      <c r="T1817" t="s">
        <v>214</v>
      </c>
      <c r="U1817" t="s">
        <v>13607</v>
      </c>
      <c r="V1817" t="s">
        <v>13608</v>
      </c>
      <c r="W1817" t="s">
        <v>1810</v>
      </c>
      <c r="X1817">
        <v>2724</v>
      </c>
      <c r="Y1817">
        <v>3</v>
      </c>
      <c r="Z1817">
        <v>3268.8</v>
      </c>
      <c r="AA1817" t="s">
        <v>13605</v>
      </c>
      <c r="AB1817" t="s">
        <v>13605</v>
      </c>
      <c r="AC1817">
        <v>10</v>
      </c>
      <c r="AE1817" t="s">
        <v>37</v>
      </c>
      <c r="AF1817" t="s">
        <v>37</v>
      </c>
      <c r="AG1817" t="s">
        <v>13605</v>
      </c>
    </row>
    <row r="1818" spans="1:33" x14ac:dyDescent="0.3">
      <c r="A1818" t="s">
        <v>93</v>
      </c>
      <c r="B1818" t="s">
        <v>28</v>
      </c>
      <c r="C1818" t="s">
        <v>49</v>
      </c>
      <c r="D1818" t="s">
        <v>677</v>
      </c>
      <c r="E1818" t="s">
        <v>51</v>
      </c>
      <c r="F1818" t="s">
        <v>13609</v>
      </c>
      <c r="G1818" t="s">
        <v>96</v>
      </c>
      <c r="H1818" s="1">
        <v>43960</v>
      </c>
      <c r="I1818">
        <v>1300</v>
      </c>
      <c r="J1818" t="s">
        <v>13610</v>
      </c>
      <c r="K1818" t="s">
        <v>186</v>
      </c>
      <c r="L1818" t="s">
        <v>13611</v>
      </c>
      <c r="M1818" t="s">
        <v>13612</v>
      </c>
      <c r="N1818" t="s">
        <v>39</v>
      </c>
      <c r="O1818">
        <v>11</v>
      </c>
      <c r="P1818" t="s">
        <v>40</v>
      </c>
      <c r="Q1818" t="s">
        <v>41</v>
      </c>
      <c r="R1818" t="s">
        <v>13613</v>
      </c>
      <c r="S1818" s="1">
        <v>45334</v>
      </c>
      <c r="T1818" t="s">
        <v>321</v>
      </c>
      <c r="U1818" t="s">
        <v>13614</v>
      </c>
      <c r="V1818" t="s">
        <v>13615</v>
      </c>
      <c r="W1818" t="s">
        <v>12725</v>
      </c>
      <c r="X1818">
        <v>2518</v>
      </c>
      <c r="Y1818">
        <v>2</v>
      </c>
      <c r="Z1818">
        <v>2014.4</v>
      </c>
      <c r="AA1818" t="s">
        <v>13612</v>
      </c>
      <c r="AB1818" t="s">
        <v>13612</v>
      </c>
      <c r="AC1818">
        <v>11</v>
      </c>
      <c r="AE1818" t="s">
        <v>37</v>
      </c>
      <c r="AF1818" t="s">
        <v>37</v>
      </c>
      <c r="AG1818" t="s">
        <v>13612</v>
      </c>
    </row>
    <row r="1819" spans="1:33" x14ac:dyDescent="0.3">
      <c r="A1819" t="s">
        <v>121</v>
      </c>
      <c r="B1819" t="s">
        <v>946</v>
      </c>
      <c r="C1819" t="s">
        <v>29</v>
      </c>
      <c r="D1819" t="s">
        <v>81</v>
      </c>
      <c r="E1819" t="s">
        <v>110</v>
      </c>
      <c r="F1819" t="s">
        <v>13616</v>
      </c>
      <c r="G1819" t="s">
        <v>96</v>
      </c>
      <c r="H1819" s="1">
        <v>45334</v>
      </c>
      <c r="I1819">
        <v>1200</v>
      </c>
      <c r="J1819" t="s">
        <v>13617</v>
      </c>
      <c r="K1819" t="s">
        <v>297</v>
      </c>
      <c r="L1819" t="s">
        <v>13618</v>
      </c>
      <c r="M1819" t="s">
        <v>13619</v>
      </c>
      <c r="N1819" t="s">
        <v>57</v>
      </c>
      <c r="O1819">
        <v>6</v>
      </c>
      <c r="P1819" t="s">
        <v>40</v>
      </c>
      <c r="Q1819" t="s">
        <v>74</v>
      </c>
      <c r="R1819" t="s">
        <v>13620</v>
      </c>
      <c r="S1819" s="1">
        <v>45386</v>
      </c>
      <c r="T1819" t="s">
        <v>60</v>
      </c>
      <c r="U1819" t="s">
        <v>13621</v>
      </c>
      <c r="V1819" t="s">
        <v>13622</v>
      </c>
      <c r="W1819" t="s">
        <v>11765</v>
      </c>
      <c r="X1819">
        <v>2989</v>
      </c>
      <c r="Y1819">
        <v>8</v>
      </c>
      <c r="Z1819">
        <v>9564.8000000000011</v>
      </c>
      <c r="AA1819" t="s">
        <v>13619</v>
      </c>
      <c r="AB1819" t="s">
        <v>13619</v>
      </c>
      <c r="AC1819">
        <v>10</v>
      </c>
      <c r="AD1819" t="s">
        <v>87</v>
      </c>
      <c r="AF1819" t="s">
        <v>87</v>
      </c>
      <c r="AG1819" t="s">
        <v>13619</v>
      </c>
    </row>
    <row r="1820" spans="1:33" x14ac:dyDescent="0.3">
      <c r="A1820" t="s">
        <v>107</v>
      </c>
      <c r="B1820" t="s">
        <v>558</v>
      </c>
      <c r="C1820" t="s">
        <v>49</v>
      </c>
      <c r="D1820" t="s">
        <v>206</v>
      </c>
      <c r="E1820" t="s">
        <v>894</v>
      </c>
      <c r="F1820" t="s">
        <v>13623</v>
      </c>
      <c r="G1820" t="s">
        <v>33</v>
      </c>
      <c r="H1820" s="1">
        <v>45251</v>
      </c>
      <c r="I1820">
        <v>950</v>
      </c>
      <c r="J1820" t="s">
        <v>13624</v>
      </c>
      <c r="K1820" t="s">
        <v>2083</v>
      </c>
      <c r="L1820" t="s">
        <v>13625</v>
      </c>
      <c r="M1820" t="s">
        <v>13626</v>
      </c>
      <c r="N1820" t="s">
        <v>116</v>
      </c>
      <c r="O1820">
        <v>16</v>
      </c>
      <c r="P1820" t="s">
        <v>73</v>
      </c>
      <c r="Q1820" t="s">
        <v>74</v>
      </c>
      <c r="R1820" t="s">
        <v>13627</v>
      </c>
      <c r="S1820" s="1">
        <v>45562</v>
      </c>
      <c r="T1820" t="s">
        <v>214</v>
      </c>
      <c r="U1820" t="s">
        <v>13628</v>
      </c>
      <c r="V1820" t="s">
        <v>13629</v>
      </c>
      <c r="W1820" t="s">
        <v>13630</v>
      </c>
      <c r="X1820">
        <v>2459</v>
      </c>
      <c r="Y1820">
        <v>5</v>
      </c>
      <c r="Z1820">
        <v>4918</v>
      </c>
      <c r="AA1820" t="s">
        <v>13626</v>
      </c>
      <c r="AB1820" t="s">
        <v>13626</v>
      </c>
      <c r="AC1820">
        <v>10</v>
      </c>
      <c r="AE1820" t="s">
        <v>37</v>
      </c>
      <c r="AF1820" t="s">
        <v>37</v>
      </c>
      <c r="AG1820" t="s">
        <v>13626</v>
      </c>
    </row>
    <row r="1821" spans="1:33" x14ac:dyDescent="0.3">
      <c r="A1821" t="s">
        <v>93</v>
      </c>
      <c r="B1821" t="s">
        <v>145</v>
      </c>
      <c r="C1821" t="s">
        <v>29</v>
      </c>
      <c r="D1821" t="s">
        <v>30</v>
      </c>
      <c r="E1821" t="s">
        <v>337</v>
      </c>
      <c r="F1821" t="s">
        <v>13631</v>
      </c>
      <c r="G1821" t="s">
        <v>96</v>
      </c>
      <c r="H1821" s="1">
        <v>44533</v>
      </c>
      <c r="I1821">
        <v>950</v>
      </c>
      <c r="J1821" t="s">
        <v>13632</v>
      </c>
      <c r="K1821" t="s">
        <v>2286</v>
      </c>
      <c r="L1821" t="s">
        <v>13633</v>
      </c>
      <c r="M1821" t="s">
        <v>13634</v>
      </c>
      <c r="N1821" t="s">
        <v>57</v>
      </c>
      <c r="O1821">
        <v>19</v>
      </c>
      <c r="P1821" t="s">
        <v>73</v>
      </c>
      <c r="Q1821" t="s">
        <v>58</v>
      </c>
      <c r="R1821" t="s">
        <v>13635</v>
      </c>
      <c r="S1821" s="1">
        <v>45542</v>
      </c>
      <c r="T1821" t="s">
        <v>214</v>
      </c>
      <c r="U1821" t="s">
        <v>13636</v>
      </c>
      <c r="V1821" t="s">
        <v>13637</v>
      </c>
      <c r="W1821" t="s">
        <v>3772</v>
      </c>
      <c r="X1821">
        <v>2195</v>
      </c>
      <c r="Y1821">
        <v>1</v>
      </c>
      <c r="Z1821">
        <v>878</v>
      </c>
      <c r="AA1821" t="s">
        <v>13634</v>
      </c>
      <c r="AB1821" t="s">
        <v>13634</v>
      </c>
      <c r="AC1821">
        <v>10</v>
      </c>
      <c r="AE1821" t="s">
        <v>37</v>
      </c>
      <c r="AF1821" t="s">
        <v>37</v>
      </c>
      <c r="AG1821" t="s">
        <v>13634</v>
      </c>
    </row>
    <row r="1822" spans="1:33" x14ac:dyDescent="0.3">
      <c r="A1822" t="s">
        <v>133</v>
      </c>
      <c r="B1822" t="s">
        <v>1128</v>
      </c>
      <c r="C1822" t="s">
        <v>49</v>
      </c>
      <c r="D1822" t="s">
        <v>241</v>
      </c>
      <c r="E1822" t="s">
        <v>304</v>
      </c>
      <c r="F1822" t="s">
        <v>13638</v>
      </c>
      <c r="G1822" t="s">
        <v>96</v>
      </c>
      <c r="H1822" s="1">
        <v>44638</v>
      </c>
      <c r="I1822">
        <v>1300</v>
      </c>
      <c r="J1822" t="s">
        <v>13639</v>
      </c>
      <c r="K1822" t="s">
        <v>493</v>
      </c>
      <c r="L1822" t="s">
        <v>13640</v>
      </c>
      <c r="M1822" t="s">
        <v>13641</v>
      </c>
      <c r="N1822" t="s">
        <v>57</v>
      </c>
      <c r="O1822">
        <v>11</v>
      </c>
      <c r="P1822" t="s">
        <v>40</v>
      </c>
      <c r="Q1822" t="s">
        <v>58</v>
      </c>
      <c r="R1822" t="s">
        <v>13642</v>
      </c>
      <c r="S1822" s="1">
        <v>45608</v>
      </c>
      <c r="T1822" t="s">
        <v>165</v>
      </c>
      <c r="U1822" t="s">
        <v>9007</v>
      </c>
      <c r="V1822" t="s">
        <v>13643</v>
      </c>
      <c r="W1822" t="s">
        <v>5752</v>
      </c>
      <c r="X1822">
        <v>2164</v>
      </c>
      <c r="Y1822">
        <v>6</v>
      </c>
      <c r="Z1822">
        <v>5193.6000000000004</v>
      </c>
      <c r="AA1822" t="s">
        <v>13641</v>
      </c>
      <c r="AB1822" t="s">
        <v>13641</v>
      </c>
      <c r="AC1822">
        <v>10</v>
      </c>
      <c r="AD1822" t="s">
        <v>87</v>
      </c>
      <c r="AF1822" t="s">
        <v>87</v>
      </c>
      <c r="AG1822" t="s">
        <v>13641</v>
      </c>
    </row>
    <row r="1823" spans="1:33" x14ac:dyDescent="0.3">
      <c r="A1823" t="s">
        <v>336</v>
      </c>
      <c r="B1823" t="s">
        <v>500</v>
      </c>
      <c r="C1823" t="s">
        <v>80</v>
      </c>
      <c r="D1823" t="s">
        <v>65</v>
      </c>
      <c r="E1823" t="s">
        <v>1917</v>
      </c>
      <c r="F1823" t="s">
        <v>13644</v>
      </c>
      <c r="G1823" t="s">
        <v>96</v>
      </c>
      <c r="H1823" s="1">
        <v>44418</v>
      </c>
      <c r="I1823">
        <v>1000</v>
      </c>
      <c r="J1823" t="s">
        <v>13645</v>
      </c>
      <c r="K1823" t="s">
        <v>625</v>
      </c>
      <c r="L1823" t="s">
        <v>13646</v>
      </c>
      <c r="M1823" t="s">
        <v>13647</v>
      </c>
      <c r="N1823" t="s">
        <v>39</v>
      </c>
      <c r="O1823">
        <v>11</v>
      </c>
      <c r="P1823" t="s">
        <v>73</v>
      </c>
      <c r="Q1823" t="s">
        <v>101</v>
      </c>
      <c r="R1823" t="s">
        <v>13648</v>
      </c>
      <c r="S1823" s="1">
        <v>45402</v>
      </c>
      <c r="T1823" t="s">
        <v>60</v>
      </c>
      <c r="U1823" t="s">
        <v>13649</v>
      </c>
      <c r="V1823" t="s">
        <v>12523</v>
      </c>
      <c r="W1823" t="s">
        <v>8172</v>
      </c>
      <c r="X1823">
        <v>1990</v>
      </c>
      <c r="Y1823">
        <v>8</v>
      </c>
      <c r="Z1823">
        <v>6368</v>
      </c>
      <c r="AA1823" t="s">
        <v>13647</v>
      </c>
      <c r="AB1823" t="s">
        <v>13647</v>
      </c>
      <c r="AC1823">
        <v>10</v>
      </c>
      <c r="AE1823" t="s">
        <v>37</v>
      </c>
      <c r="AF1823" t="s">
        <v>37</v>
      </c>
      <c r="AG1823" t="s">
        <v>13647</v>
      </c>
    </row>
    <row r="1824" spans="1:33" x14ac:dyDescent="0.3">
      <c r="A1824" t="s">
        <v>121</v>
      </c>
      <c r="B1824" t="s">
        <v>510</v>
      </c>
      <c r="C1824" t="s">
        <v>80</v>
      </c>
      <c r="D1824" t="s">
        <v>109</v>
      </c>
      <c r="E1824" t="s">
        <v>242</v>
      </c>
      <c r="F1824" t="s">
        <v>13650</v>
      </c>
      <c r="G1824" t="s">
        <v>33</v>
      </c>
      <c r="H1824" s="1">
        <v>44762</v>
      </c>
      <c r="I1824">
        <v>1000</v>
      </c>
      <c r="J1824" t="s">
        <v>13651</v>
      </c>
      <c r="K1824" t="s">
        <v>978</v>
      </c>
      <c r="L1824" t="s">
        <v>13652</v>
      </c>
      <c r="M1824" t="s">
        <v>13653</v>
      </c>
      <c r="N1824" t="s">
        <v>116</v>
      </c>
      <c r="O1824">
        <v>5</v>
      </c>
      <c r="P1824" t="s">
        <v>73</v>
      </c>
      <c r="Q1824" t="s">
        <v>58</v>
      </c>
      <c r="R1824" t="s">
        <v>13654</v>
      </c>
      <c r="S1824" s="1">
        <v>45620</v>
      </c>
      <c r="T1824" t="s">
        <v>165</v>
      </c>
      <c r="U1824" t="s">
        <v>13655</v>
      </c>
      <c r="V1824" t="s">
        <v>13656</v>
      </c>
      <c r="W1824" t="s">
        <v>8059</v>
      </c>
      <c r="X1824">
        <v>1067</v>
      </c>
      <c r="Y1824">
        <v>1</v>
      </c>
      <c r="Z1824">
        <v>426.8</v>
      </c>
      <c r="AA1824" t="s">
        <v>13653</v>
      </c>
      <c r="AB1824" t="s">
        <v>13653</v>
      </c>
      <c r="AC1824">
        <v>10</v>
      </c>
      <c r="AD1824" t="s">
        <v>87</v>
      </c>
      <c r="AF1824" t="s">
        <v>87</v>
      </c>
      <c r="AG1824" t="s">
        <v>13653</v>
      </c>
    </row>
    <row r="1825" spans="1:33" x14ac:dyDescent="0.3">
      <c r="A1825" t="s">
        <v>121</v>
      </c>
      <c r="B1825" t="s">
        <v>182</v>
      </c>
      <c r="C1825" t="s">
        <v>49</v>
      </c>
      <c r="D1825" t="s">
        <v>30</v>
      </c>
      <c r="E1825" t="s">
        <v>549</v>
      </c>
      <c r="F1825" t="s">
        <v>13657</v>
      </c>
      <c r="G1825" t="s">
        <v>33</v>
      </c>
      <c r="H1825" s="1">
        <v>45438</v>
      </c>
      <c r="I1825">
        <v>1000</v>
      </c>
      <c r="J1825" t="s">
        <v>13658</v>
      </c>
      <c r="K1825" t="s">
        <v>653</v>
      </c>
      <c r="L1825" t="s">
        <v>13659</v>
      </c>
      <c r="M1825" t="s">
        <v>13660</v>
      </c>
      <c r="N1825" t="s">
        <v>39</v>
      </c>
      <c r="O1825">
        <v>8</v>
      </c>
      <c r="P1825" t="s">
        <v>40</v>
      </c>
      <c r="Q1825" t="s">
        <v>58</v>
      </c>
      <c r="R1825" t="s">
        <v>13661</v>
      </c>
      <c r="S1825" s="1">
        <v>45482</v>
      </c>
      <c r="T1825" t="s">
        <v>103</v>
      </c>
      <c r="U1825" t="s">
        <v>13662</v>
      </c>
      <c r="V1825" t="s">
        <v>13663</v>
      </c>
      <c r="W1825" t="s">
        <v>1449</v>
      </c>
      <c r="X1825">
        <v>910</v>
      </c>
      <c r="Y1825">
        <v>7</v>
      </c>
      <c r="Z1825">
        <v>2548</v>
      </c>
      <c r="AA1825" t="s">
        <v>13660</v>
      </c>
      <c r="AB1825" t="s">
        <v>13660</v>
      </c>
      <c r="AC1825">
        <v>11</v>
      </c>
      <c r="AE1825" t="s">
        <v>37</v>
      </c>
      <c r="AF1825" t="s">
        <v>37</v>
      </c>
      <c r="AG1825" t="s">
        <v>13660</v>
      </c>
    </row>
    <row r="1826" spans="1:33" x14ac:dyDescent="0.3">
      <c r="A1826" t="s">
        <v>121</v>
      </c>
      <c r="B1826" t="s">
        <v>606</v>
      </c>
      <c r="C1826" t="s">
        <v>80</v>
      </c>
      <c r="D1826" t="s">
        <v>81</v>
      </c>
      <c r="E1826" t="s">
        <v>94</v>
      </c>
      <c r="F1826" t="s">
        <v>13664</v>
      </c>
      <c r="G1826" t="s">
        <v>33</v>
      </c>
      <c r="H1826" s="1">
        <v>44213</v>
      </c>
      <c r="I1826">
        <v>1200</v>
      </c>
      <c r="J1826" t="s">
        <v>13665</v>
      </c>
      <c r="K1826" t="s">
        <v>394</v>
      </c>
      <c r="L1826" t="s">
        <v>13666</v>
      </c>
      <c r="M1826" t="s">
        <v>13667</v>
      </c>
      <c r="N1826" t="s">
        <v>72</v>
      </c>
      <c r="O1826">
        <v>14</v>
      </c>
      <c r="P1826" t="s">
        <v>40</v>
      </c>
      <c r="Q1826" t="s">
        <v>101</v>
      </c>
      <c r="R1826" t="s">
        <v>13668</v>
      </c>
      <c r="S1826" s="1">
        <v>45559</v>
      </c>
      <c r="T1826" t="s">
        <v>214</v>
      </c>
      <c r="U1826" t="s">
        <v>13669</v>
      </c>
      <c r="V1826" t="s">
        <v>13670</v>
      </c>
      <c r="W1826" t="s">
        <v>5503</v>
      </c>
      <c r="X1826">
        <v>1811</v>
      </c>
      <c r="Y1826">
        <v>7</v>
      </c>
      <c r="Z1826">
        <v>5070.8</v>
      </c>
      <c r="AA1826" t="s">
        <v>13667</v>
      </c>
      <c r="AB1826" t="s">
        <v>13667</v>
      </c>
      <c r="AC1826">
        <v>11</v>
      </c>
      <c r="AE1826" t="s">
        <v>37</v>
      </c>
      <c r="AF1826" t="s">
        <v>37</v>
      </c>
      <c r="AG1826" t="s">
        <v>13667</v>
      </c>
    </row>
    <row r="1827" spans="1:33" x14ac:dyDescent="0.3">
      <c r="A1827" t="s">
        <v>181</v>
      </c>
      <c r="B1827" t="s">
        <v>240</v>
      </c>
      <c r="C1827" t="s">
        <v>49</v>
      </c>
      <c r="D1827" t="s">
        <v>241</v>
      </c>
      <c r="E1827" t="s">
        <v>391</v>
      </c>
      <c r="F1827" t="s">
        <v>13671</v>
      </c>
      <c r="G1827" t="s">
        <v>33</v>
      </c>
      <c r="H1827" s="1">
        <v>43890</v>
      </c>
      <c r="I1827">
        <v>1400</v>
      </c>
      <c r="J1827" t="s">
        <v>13672</v>
      </c>
      <c r="K1827" t="s">
        <v>835</v>
      </c>
      <c r="L1827" t="s">
        <v>13673</v>
      </c>
      <c r="M1827" t="s">
        <v>13674</v>
      </c>
      <c r="N1827" t="s">
        <v>72</v>
      </c>
      <c r="O1827">
        <v>11</v>
      </c>
      <c r="P1827" t="s">
        <v>40</v>
      </c>
      <c r="Q1827" t="s">
        <v>74</v>
      </c>
      <c r="R1827" t="s">
        <v>13675</v>
      </c>
      <c r="S1827" s="1">
        <v>45376</v>
      </c>
      <c r="T1827" t="s">
        <v>258</v>
      </c>
      <c r="U1827" t="s">
        <v>13676</v>
      </c>
      <c r="V1827" t="s">
        <v>13677</v>
      </c>
      <c r="W1827" t="s">
        <v>346</v>
      </c>
      <c r="X1827">
        <v>2847</v>
      </c>
      <c r="Y1827">
        <v>3</v>
      </c>
      <c r="Z1827">
        <v>3416.4</v>
      </c>
      <c r="AA1827" t="s">
        <v>13674</v>
      </c>
      <c r="AB1827" t="s">
        <v>13674</v>
      </c>
      <c r="AC1827">
        <v>10</v>
      </c>
      <c r="AE1827" t="s">
        <v>37</v>
      </c>
      <c r="AF1827" t="s">
        <v>37</v>
      </c>
      <c r="AG1827" t="s">
        <v>13674</v>
      </c>
    </row>
    <row r="1828" spans="1:33" x14ac:dyDescent="0.3">
      <c r="A1828" t="s">
        <v>133</v>
      </c>
      <c r="B1828" t="s">
        <v>229</v>
      </c>
      <c r="C1828" t="s">
        <v>49</v>
      </c>
      <c r="D1828" t="s">
        <v>241</v>
      </c>
      <c r="E1828" t="s">
        <v>1724</v>
      </c>
      <c r="F1828" t="s">
        <v>13678</v>
      </c>
      <c r="G1828" t="s">
        <v>33</v>
      </c>
      <c r="H1828" s="1">
        <v>45189</v>
      </c>
      <c r="I1828">
        <v>1300</v>
      </c>
      <c r="J1828" t="s">
        <v>13679</v>
      </c>
      <c r="K1828" t="s">
        <v>414</v>
      </c>
      <c r="L1828" t="s">
        <v>13680</v>
      </c>
      <c r="M1828" t="s">
        <v>13681</v>
      </c>
      <c r="N1828" t="s">
        <v>116</v>
      </c>
      <c r="O1828">
        <v>15</v>
      </c>
      <c r="P1828" t="s">
        <v>73</v>
      </c>
      <c r="Q1828" t="s">
        <v>101</v>
      </c>
      <c r="R1828" t="s">
        <v>13682</v>
      </c>
      <c r="S1828" s="1">
        <v>45305</v>
      </c>
      <c r="T1828" t="s">
        <v>141</v>
      </c>
      <c r="U1828" t="s">
        <v>13683</v>
      </c>
      <c r="V1828" t="s">
        <v>13684</v>
      </c>
      <c r="W1828" t="s">
        <v>9790</v>
      </c>
      <c r="X1828">
        <v>2150</v>
      </c>
      <c r="Y1828">
        <v>1</v>
      </c>
      <c r="Z1828">
        <v>860</v>
      </c>
      <c r="AA1828" t="s">
        <v>13681</v>
      </c>
      <c r="AB1828" t="s">
        <v>13681</v>
      </c>
      <c r="AC1828">
        <v>10</v>
      </c>
      <c r="AD1828" t="s">
        <v>87</v>
      </c>
      <c r="AF1828" t="s">
        <v>87</v>
      </c>
      <c r="AG1828" t="s">
        <v>13681</v>
      </c>
    </row>
    <row r="1829" spans="1:33" x14ac:dyDescent="0.3">
      <c r="A1829" t="s">
        <v>181</v>
      </c>
      <c r="B1829" t="s">
        <v>1128</v>
      </c>
      <c r="C1829" t="s">
        <v>29</v>
      </c>
      <c r="D1829" t="s">
        <v>65</v>
      </c>
      <c r="E1829" t="s">
        <v>1290</v>
      </c>
      <c r="F1829" t="s">
        <v>13685</v>
      </c>
      <c r="G1829" t="s">
        <v>96</v>
      </c>
      <c r="H1829" s="1">
        <v>45491</v>
      </c>
      <c r="I1829">
        <v>800</v>
      </c>
      <c r="J1829" t="s">
        <v>13686</v>
      </c>
      <c r="K1829" t="s">
        <v>493</v>
      </c>
      <c r="L1829" t="s">
        <v>13687</v>
      </c>
      <c r="M1829" t="s">
        <v>13688</v>
      </c>
      <c r="N1829" t="s">
        <v>116</v>
      </c>
      <c r="O1829">
        <v>17</v>
      </c>
      <c r="P1829" t="s">
        <v>73</v>
      </c>
      <c r="Q1829" t="s">
        <v>101</v>
      </c>
      <c r="R1829" t="s">
        <v>13689</v>
      </c>
      <c r="S1829" s="1">
        <v>45512</v>
      </c>
      <c r="T1829" t="s">
        <v>201</v>
      </c>
      <c r="U1829" t="s">
        <v>13690</v>
      </c>
      <c r="V1829" t="s">
        <v>13691</v>
      </c>
      <c r="W1829" t="s">
        <v>1465</v>
      </c>
      <c r="X1829">
        <v>963</v>
      </c>
      <c r="Y1829">
        <v>6</v>
      </c>
      <c r="Z1829">
        <v>2311.2000000000003</v>
      </c>
      <c r="AA1829" t="s">
        <v>13688</v>
      </c>
      <c r="AB1829" t="s">
        <v>13688</v>
      </c>
      <c r="AC1829">
        <v>10</v>
      </c>
      <c r="AE1829" t="s">
        <v>37</v>
      </c>
      <c r="AF1829" t="s">
        <v>37</v>
      </c>
      <c r="AG1829" t="s">
        <v>13688</v>
      </c>
    </row>
    <row r="1830" spans="1:33" x14ac:dyDescent="0.3">
      <c r="A1830" t="s">
        <v>93</v>
      </c>
      <c r="B1830" t="s">
        <v>985</v>
      </c>
      <c r="C1830" t="s">
        <v>29</v>
      </c>
      <c r="D1830" t="s">
        <v>677</v>
      </c>
      <c r="E1830" t="s">
        <v>947</v>
      </c>
      <c r="F1830" t="s">
        <v>13692</v>
      </c>
      <c r="G1830" t="s">
        <v>96</v>
      </c>
      <c r="H1830" s="1">
        <v>45457</v>
      </c>
      <c r="I1830">
        <v>1200</v>
      </c>
      <c r="J1830" t="s">
        <v>13693</v>
      </c>
      <c r="K1830" t="s">
        <v>161</v>
      </c>
      <c r="L1830" t="s">
        <v>13694</v>
      </c>
      <c r="M1830" t="s">
        <v>13695</v>
      </c>
      <c r="N1830" t="s">
        <v>57</v>
      </c>
      <c r="O1830">
        <v>20</v>
      </c>
      <c r="P1830" t="s">
        <v>73</v>
      </c>
      <c r="Q1830" t="s">
        <v>74</v>
      </c>
      <c r="R1830" t="s">
        <v>13696</v>
      </c>
      <c r="S1830" s="1">
        <v>45542</v>
      </c>
      <c r="T1830" t="s">
        <v>214</v>
      </c>
      <c r="U1830" t="s">
        <v>13697</v>
      </c>
      <c r="V1830" t="s">
        <v>13698</v>
      </c>
      <c r="W1830" t="s">
        <v>7704</v>
      </c>
      <c r="X1830">
        <v>2401</v>
      </c>
      <c r="Y1830">
        <v>4</v>
      </c>
      <c r="Z1830">
        <v>3841.6000000000004</v>
      </c>
      <c r="AA1830" t="s">
        <v>13695</v>
      </c>
      <c r="AB1830" t="s">
        <v>13695</v>
      </c>
      <c r="AC1830">
        <v>10</v>
      </c>
      <c r="AD1830" t="s">
        <v>87</v>
      </c>
      <c r="AF1830" t="s">
        <v>87</v>
      </c>
      <c r="AG1830" t="s">
        <v>13695</v>
      </c>
    </row>
    <row r="1831" spans="1:33" x14ac:dyDescent="0.3">
      <c r="A1831" t="s">
        <v>47</v>
      </c>
      <c r="B1831" t="s">
        <v>390</v>
      </c>
      <c r="C1831" t="s">
        <v>80</v>
      </c>
      <c r="D1831" t="s">
        <v>65</v>
      </c>
      <c r="E1831" t="s">
        <v>1674</v>
      </c>
      <c r="F1831" t="s">
        <v>315</v>
      </c>
      <c r="G1831" t="s">
        <v>33</v>
      </c>
      <c r="H1831" s="1">
        <v>45079</v>
      </c>
      <c r="I1831">
        <v>1200</v>
      </c>
      <c r="J1831" t="s">
        <v>13699</v>
      </c>
      <c r="K1831" t="s">
        <v>1293</v>
      </c>
      <c r="L1831" t="s">
        <v>13700</v>
      </c>
      <c r="M1831" t="s">
        <v>13701</v>
      </c>
      <c r="N1831" t="s">
        <v>39</v>
      </c>
      <c r="O1831">
        <v>17</v>
      </c>
      <c r="P1831" t="s">
        <v>73</v>
      </c>
      <c r="Q1831" t="s">
        <v>101</v>
      </c>
      <c r="R1831" t="s">
        <v>13702</v>
      </c>
      <c r="S1831" s="1">
        <v>45374</v>
      </c>
      <c r="T1831" t="s">
        <v>258</v>
      </c>
      <c r="U1831" t="s">
        <v>13703</v>
      </c>
      <c r="V1831" t="s">
        <v>13704</v>
      </c>
      <c r="W1831" t="s">
        <v>8628</v>
      </c>
      <c r="X1831">
        <v>2723</v>
      </c>
      <c r="Y1831">
        <v>2</v>
      </c>
      <c r="Z1831">
        <v>2178.4</v>
      </c>
      <c r="AA1831" t="s">
        <v>13701</v>
      </c>
      <c r="AB1831" t="s">
        <v>13701</v>
      </c>
      <c r="AC1831">
        <v>10</v>
      </c>
      <c r="AD1831" t="s">
        <v>87</v>
      </c>
      <c r="AF1831" t="s">
        <v>87</v>
      </c>
      <c r="AG1831" t="s">
        <v>13701</v>
      </c>
    </row>
    <row r="1832" spans="1:33" x14ac:dyDescent="0.3">
      <c r="A1832" t="s">
        <v>107</v>
      </c>
      <c r="B1832" t="s">
        <v>784</v>
      </c>
      <c r="C1832" t="s">
        <v>29</v>
      </c>
      <c r="D1832" t="s">
        <v>241</v>
      </c>
      <c r="E1832" t="s">
        <v>1225</v>
      </c>
      <c r="F1832" t="s">
        <v>13705</v>
      </c>
      <c r="G1832" t="s">
        <v>33</v>
      </c>
      <c r="H1832" s="1">
        <v>43960</v>
      </c>
      <c r="I1832">
        <v>800</v>
      </c>
      <c r="J1832" t="s">
        <v>13706</v>
      </c>
      <c r="K1832" t="s">
        <v>424</v>
      </c>
      <c r="L1832" t="s">
        <v>13707</v>
      </c>
      <c r="M1832" t="s">
        <v>13708</v>
      </c>
      <c r="N1832" t="s">
        <v>116</v>
      </c>
      <c r="O1832">
        <v>18</v>
      </c>
      <c r="P1832" t="s">
        <v>40</v>
      </c>
      <c r="Q1832" t="s">
        <v>58</v>
      </c>
      <c r="R1832" t="s">
        <v>13709</v>
      </c>
      <c r="S1832" s="1">
        <v>45396</v>
      </c>
      <c r="T1832" t="s">
        <v>60</v>
      </c>
      <c r="U1832" t="s">
        <v>13710</v>
      </c>
      <c r="V1832" t="s">
        <v>13711</v>
      </c>
      <c r="W1832" t="s">
        <v>11425</v>
      </c>
      <c r="X1832">
        <v>2607</v>
      </c>
      <c r="Y1832">
        <v>7</v>
      </c>
      <c r="Z1832">
        <v>7299.6</v>
      </c>
      <c r="AA1832" t="s">
        <v>13708</v>
      </c>
      <c r="AB1832" t="s">
        <v>13708</v>
      </c>
      <c r="AC1832">
        <v>10</v>
      </c>
      <c r="AE1832" t="s">
        <v>37</v>
      </c>
      <c r="AF1832" t="s">
        <v>37</v>
      </c>
      <c r="AG1832" t="s">
        <v>13708</v>
      </c>
    </row>
    <row r="1833" spans="1:33" x14ac:dyDescent="0.3">
      <c r="A1833" t="s">
        <v>27</v>
      </c>
      <c r="B1833" t="s">
        <v>606</v>
      </c>
      <c r="C1833" t="s">
        <v>49</v>
      </c>
      <c r="D1833" t="s">
        <v>30</v>
      </c>
      <c r="E1833" t="s">
        <v>110</v>
      </c>
      <c r="F1833" t="s">
        <v>13712</v>
      </c>
      <c r="G1833" t="s">
        <v>96</v>
      </c>
      <c r="H1833" s="1">
        <v>45187</v>
      </c>
      <c r="I1833">
        <v>1100</v>
      </c>
      <c r="J1833" t="s">
        <v>13713</v>
      </c>
      <c r="K1833" t="s">
        <v>85</v>
      </c>
      <c r="L1833" t="s">
        <v>13714</v>
      </c>
      <c r="M1833" t="s">
        <v>13715</v>
      </c>
      <c r="N1833" t="s">
        <v>116</v>
      </c>
      <c r="O1833">
        <v>20</v>
      </c>
      <c r="P1833" t="s">
        <v>73</v>
      </c>
      <c r="Q1833" t="s">
        <v>101</v>
      </c>
      <c r="R1833" t="s">
        <v>13716</v>
      </c>
      <c r="S1833" s="1">
        <v>45382</v>
      </c>
      <c r="T1833" t="s">
        <v>258</v>
      </c>
      <c r="U1833" t="s">
        <v>13717</v>
      </c>
      <c r="V1833" t="s">
        <v>13718</v>
      </c>
      <c r="W1833" t="s">
        <v>6310</v>
      </c>
      <c r="X1833">
        <v>2054</v>
      </c>
      <c r="Y1833">
        <v>5</v>
      </c>
      <c r="Z1833">
        <v>4108</v>
      </c>
      <c r="AA1833" t="s">
        <v>13715</v>
      </c>
      <c r="AB1833" t="s">
        <v>13715</v>
      </c>
      <c r="AC1833">
        <v>10</v>
      </c>
      <c r="AD1833" t="s">
        <v>87</v>
      </c>
      <c r="AF1833" t="s">
        <v>87</v>
      </c>
      <c r="AG1833" t="s">
        <v>13715</v>
      </c>
    </row>
    <row r="1834" spans="1:33" x14ac:dyDescent="0.3">
      <c r="A1834" t="s">
        <v>47</v>
      </c>
      <c r="B1834" t="s">
        <v>1128</v>
      </c>
      <c r="C1834" t="s">
        <v>49</v>
      </c>
      <c r="D1834" t="s">
        <v>109</v>
      </c>
      <c r="E1834" t="s">
        <v>804</v>
      </c>
      <c r="F1834" t="s">
        <v>13719</v>
      </c>
      <c r="G1834" t="s">
        <v>33</v>
      </c>
      <c r="H1834" s="1">
        <v>44747</v>
      </c>
      <c r="I1834">
        <v>1000</v>
      </c>
      <c r="J1834" t="s">
        <v>13720</v>
      </c>
      <c r="K1834" t="s">
        <v>950</v>
      </c>
      <c r="L1834" t="s">
        <v>13721</v>
      </c>
      <c r="M1834" t="s">
        <v>13722</v>
      </c>
      <c r="N1834" t="s">
        <v>116</v>
      </c>
      <c r="O1834">
        <v>9</v>
      </c>
      <c r="P1834" t="s">
        <v>73</v>
      </c>
      <c r="Q1834" t="s">
        <v>74</v>
      </c>
      <c r="R1834" t="s">
        <v>13723</v>
      </c>
      <c r="S1834" s="1">
        <v>45464</v>
      </c>
      <c r="T1834" t="s">
        <v>43</v>
      </c>
      <c r="U1834" t="s">
        <v>13724</v>
      </c>
      <c r="V1834" t="s">
        <v>13725</v>
      </c>
      <c r="W1834" t="s">
        <v>893</v>
      </c>
      <c r="X1834">
        <v>1147</v>
      </c>
      <c r="Y1834">
        <v>8</v>
      </c>
      <c r="Z1834">
        <v>3670.4</v>
      </c>
      <c r="AA1834" t="s">
        <v>13722</v>
      </c>
      <c r="AB1834" t="s">
        <v>13722</v>
      </c>
      <c r="AC1834">
        <v>11</v>
      </c>
      <c r="AE1834" t="s">
        <v>37</v>
      </c>
      <c r="AF1834" t="s">
        <v>37</v>
      </c>
      <c r="AG1834" t="s">
        <v>13722</v>
      </c>
    </row>
    <row r="1835" spans="1:33" x14ac:dyDescent="0.3">
      <c r="A1835" t="s">
        <v>47</v>
      </c>
      <c r="B1835" t="s">
        <v>568</v>
      </c>
      <c r="C1835" t="s">
        <v>80</v>
      </c>
      <c r="D1835" t="s">
        <v>241</v>
      </c>
      <c r="E1835" t="s">
        <v>1177</v>
      </c>
      <c r="F1835" t="s">
        <v>13726</v>
      </c>
      <c r="G1835" t="s">
        <v>96</v>
      </c>
      <c r="H1835" s="1">
        <v>44937</v>
      </c>
      <c r="I1835">
        <v>1300</v>
      </c>
      <c r="J1835" t="s">
        <v>13727</v>
      </c>
      <c r="K1835" t="s">
        <v>914</v>
      </c>
      <c r="L1835" t="s">
        <v>13728</v>
      </c>
      <c r="M1835" t="s">
        <v>13729</v>
      </c>
      <c r="N1835" t="s">
        <v>116</v>
      </c>
      <c r="O1835">
        <v>11</v>
      </c>
      <c r="P1835" t="s">
        <v>40</v>
      </c>
      <c r="Q1835" t="s">
        <v>58</v>
      </c>
      <c r="R1835" t="s">
        <v>13730</v>
      </c>
      <c r="S1835" s="1">
        <v>45604</v>
      </c>
      <c r="T1835" t="s">
        <v>165</v>
      </c>
      <c r="U1835" t="s">
        <v>13731</v>
      </c>
      <c r="V1835" t="s">
        <v>13732</v>
      </c>
      <c r="W1835" t="s">
        <v>356</v>
      </c>
      <c r="X1835">
        <v>1111</v>
      </c>
      <c r="Y1835">
        <v>4</v>
      </c>
      <c r="Z1835">
        <v>1777.6000000000001</v>
      </c>
      <c r="AA1835" t="s">
        <v>13729</v>
      </c>
      <c r="AB1835" t="s">
        <v>13729</v>
      </c>
      <c r="AC1835">
        <v>10</v>
      </c>
      <c r="AE1835" t="s">
        <v>37</v>
      </c>
      <c r="AF1835" t="s">
        <v>37</v>
      </c>
      <c r="AG1835" t="s">
        <v>13729</v>
      </c>
    </row>
    <row r="1836" spans="1:33" x14ac:dyDescent="0.3">
      <c r="A1836" t="s">
        <v>336</v>
      </c>
      <c r="B1836" t="s">
        <v>357</v>
      </c>
      <c r="C1836" t="s">
        <v>49</v>
      </c>
      <c r="D1836" t="s">
        <v>370</v>
      </c>
      <c r="E1836" t="s">
        <v>1534</v>
      </c>
      <c r="F1836" t="s">
        <v>13733</v>
      </c>
      <c r="G1836" t="s">
        <v>96</v>
      </c>
      <c r="H1836" s="1">
        <v>45465</v>
      </c>
      <c r="I1836">
        <v>1200</v>
      </c>
      <c r="J1836" t="s">
        <v>13734</v>
      </c>
      <c r="K1836" t="s">
        <v>54</v>
      </c>
      <c r="L1836" t="s">
        <v>13735</v>
      </c>
      <c r="M1836" t="s">
        <v>13736</v>
      </c>
      <c r="N1836" t="s">
        <v>116</v>
      </c>
      <c r="O1836">
        <v>16</v>
      </c>
      <c r="P1836" t="s">
        <v>40</v>
      </c>
      <c r="Q1836" t="s">
        <v>74</v>
      </c>
      <c r="R1836" t="s">
        <v>13737</v>
      </c>
      <c r="S1836" s="1">
        <v>45626</v>
      </c>
      <c r="T1836" t="s">
        <v>165</v>
      </c>
      <c r="U1836" t="s">
        <v>13738</v>
      </c>
      <c r="V1836" t="s">
        <v>13739</v>
      </c>
      <c r="W1836" t="s">
        <v>7639</v>
      </c>
      <c r="X1836">
        <v>942</v>
      </c>
      <c r="Y1836">
        <v>3</v>
      </c>
      <c r="Z1836">
        <v>1130.4000000000001</v>
      </c>
      <c r="AA1836" t="s">
        <v>13736</v>
      </c>
      <c r="AB1836" t="s">
        <v>13736</v>
      </c>
      <c r="AC1836">
        <v>10</v>
      </c>
      <c r="AE1836" t="s">
        <v>37</v>
      </c>
      <c r="AF1836" t="s">
        <v>37</v>
      </c>
      <c r="AG1836" t="s">
        <v>13736</v>
      </c>
    </row>
    <row r="1837" spans="1:33" x14ac:dyDescent="0.3">
      <c r="A1837" t="s">
        <v>121</v>
      </c>
      <c r="B1837" t="s">
        <v>240</v>
      </c>
      <c r="C1837" t="s">
        <v>80</v>
      </c>
      <c r="D1837" t="s">
        <v>206</v>
      </c>
      <c r="E1837" t="s">
        <v>2585</v>
      </c>
      <c r="F1837" t="s">
        <v>13740</v>
      </c>
      <c r="G1837" t="s">
        <v>96</v>
      </c>
      <c r="H1837" s="1">
        <v>45280</v>
      </c>
      <c r="I1837">
        <v>1000</v>
      </c>
      <c r="J1837" t="s">
        <v>13741</v>
      </c>
      <c r="K1837" t="s">
        <v>266</v>
      </c>
      <c r="L1837" t="s">
        <v>13742</v>
      </c>
      <c r="M1837" t="s">
        <v>13743</v>
      </c>
      <c r="N1837" t="s">
        <v>39</v>
      </c>
      <c r="O1837">
        <v>16</v>
      </c>
      <c r="P1837" t="s">
        <v>73</v>
      </c>
      <c r="Q1837" t="s">
        <v>41</v>
      </c>
      <c r="R1837" t="s">
        <v>13744</v>
      </c>
      <c r="S1837" s="1">
        <v>45302</v>
      </c>
      <c r="T1837" t="s">
        <v>141</v>
      </c>
      <c r="U1837" t="s">
        <v>13745</v>
      </c>
      <c r="V1837" t="s">
        <v>13746</v>
      </c>
      <c r="W1837" t="s">
        <v>1332</v>
      </c>
      <c r="X1837">
        <v>1574</v>
      </c>
      <c r="Y1837">
        <v>3</v>
      </c>
      <c r="Z1837">
        <v>1888.8000000000002</v>
      </c>
      <c r="AA1837" t="s">
        <v>13743</v>
      </c>
      <c r="AB1837" t="s">
        <v>13743</v>
      </c>
      <c r="AC1837">
        <v>10</v>
      </c>
      <c r="AE1837" t="s">
        <v>37</v>
      </c>
      <c r="AF1837" t="s">
        <v>37</v>
      </c>
      <c r="AG1837" t="s">
        <v>13743</v>
      </c>
    </row>
    <row r="1838" spans="1:33" x14ac:dyDescent="0.3">
      <c r="A1838" t="s">
        <v>133</v>
      </c>
      <c r="B1838" t="s">
        <v>650</v>
      </c>
      <c r="C1838" t="s">
        <v>29</v>
      </c>
      <c r="D1838" t="s">
        <v>109</v>
      </c>
      <c r="E1838" t="s">
        <v>832</v>
      </c>
      <c r="F1838" t="s">
        <v>13747</v>
      </c>
      <c r="G1838" t="s">
        <v>33</v>
      </c>
      <c r="H1838" s="1">
        <v>45146</v>
      </c>
      <c r="I1838">
        <v>1400</v>
      </c>
      <c r="J1838" t="s">
        <v>13748</v>
      </c>
      <c r="K1838" t="s">
        <v>1103</v>
      </c>
      <c r="L1838" t="s">
        <v>13749</v>
      </c>
      <c r="M1838" t="s">
        <v>13750</v>
      </c>
      <c r="N1838" t="s">
        <v>39</v>
      </c>
      <c r="O1838">
        <v>20</v>
      </c>
      <c r="P1838" t="s">
        <v>73</v>
      </c>
      <c r="Q1838" t="s">
        <v>58</v>
      </c>
      <c r="R1838" t="s">
        <v>4090</v>
      </c>
      <c r="S1838" s="1">
        <v>45398</v>
      </c>
      <c r="T1838" t="s">
        <v>60</v>
      </c>
      <c r="U1838" t="s">
        <v>13751</v>
      </c>
      <c r="V1838" t="s">
        <v>13752</v>
      </c>
      <c r="W1838" t="s">
        <v>4675</v>
      </c>
      <c r="X1838">
        <v>641</v>
      </c>
      <c r="Y1838">
        <v>3</v>
      </c>
      <c r="Z1838">
        <v>769.2</v>
      </c>
      <c r="AA1838" t="s">
        <v>13750</v>
      </c>
      <c r="AB1838" t="s">
        <v>13750</v>
      </c>
      <c r="AC1838">
        <v>10</v>
      </c>
      <c r="AE1838" t="s">
        <v>37</v>
      </c>
      <c r="AF1838" t="s">
        <v>37</v>
      </c>
      <c r="AG1838" t="s">
        <v>13750</v>
      </c>
    </row>
    <row r="1839" spans="1:33" x14ac:dyDescent="0.3">
      <c r="A1839" t="s">
        <v>93</v>
      </c>
      <c r="B1839" t="s">
        <v>1128</v>
      </c>
      <c r="C1839" t="s">
        <v>29</v>
      </c>
      <c r="D1839" t="s">
        <v>109</v>
      </c>
      <c r="E1839" t="s">
        <v>490</v>
      </c>
      <c r="F1839" t="s">
        <v>13753</v>
      </c>
      <c r="G1839" t="s">
        <v>33</v>
      </c>
      <c r="H1839" s="1">
        <v>45348</v>
      </c>
      <c r="I1839">
        <v>1300</v>
      </c>
      <c r="J1839" t="s">
        <v>13754</v>
      </c>
      <c r="K1839" t="s">
        <v>625</v>
      </c>
      <c r="L1839" t="s">
        <v>13755</v>
      </c>
      <c r="M1839" t="s">
        <v>13756</v>
      </c>
      <c r="N1839" t="s">
        <v>57</v>
      </c>
      <c r="O1839">
        <v>15</v>
      </c>
      <c r="P1839" t="s">
        <v>40</v>
      </c>
      <c r="Q1839" t="s">
        <v>74</v>
      </c>
      <c r="R1839" t="s">
        <v>13757</v>
      </c>
      <c r="S1839" s="1">
        <v>45611</v>
      </c>
      <c r="T1839" t="s">
        <v>165</v>
      </c>
      <c r="U1839" t="s">
        <v>13758</v>
      </c>
      <c r="V1839" t="s">
        <v>13759</v>
      </c>
      <c r="W1839" t="s">
        <v>8265</v>
      </c>
      <c r="X1839">
        <v>2723</v>
      </c>
      <c r="Y1839">
        <v>2</v>
      </c>
      <c r="Z1839">
        <v>2178.4</v>
      </c>
      <c r="AA1839" t="s">
        <v>13756</v>
      </c>
      <c r="AB1839" t="s">
        <v>13756</v>
      </c>
      <c r="AC1839">
        <v>10</v>
      </c>
      <c r="AE1839" t="s">
        <v>37</v>
      </c>
      <c r="AF1839" t="s">
        <v>37</v>
      </c>
      <c r="AG1839" t="s">
        <v>13756</v>
      </c>
    </row>
    <row r="1840" spans="1:33" x14ac:dyDescent="0.3">
      <c r="A1840" t="s">
        <v>47</v>
      </c>
      <c r="B1840" t="s">
        <v>558</v>
      </c>
      <c r="C1840" t="s">
        <v>49</v>
      </c>
      <c r="D1840" t="s">
        <v>30</v>
      </c>
      <c r="E1840" t="s">
        <v>1441</v>
      </c>
      <c r="F1840" t="s">
        <v>13760</v>
      </c>
      <c r="G1840" t="s">
        <v>33</v>
      </c>
      <c r="H1840" s="1">
        <v>44137</v>
      </c>
      <c r="I1840">
        <v>1300</v>
      </c>
      <c r="J1840" t="s">
        <v>13761</v>
      </c>
      <c r="K1840" t="s">
        <v>137</v>
      </c>
      <c r="L1840" t="s">
        <v>13762</v>
      </c>
      <c r="M1840" t="s">
        <v>13763</v>
      </c>
      <c r="N1840" t="s">
        <v>72</v>
      </c>
      <c r="O1840">
        <v>20</v>
      </c>
      <c r="P1840" t="s">
        <v>40</v>
      </c>
      <c r="Q1840" t="s">
        <v>58</v>
      </c>
      <c r="R1840" t="s">
        <v>13764</v>
      </c>
      <c r="S1840" s="1">
        <v>45333</v>
      </c>
      <c r="T1840" t="s">
        <v>321</v>
      </c>
      <c r="U1840" t="s">
        <v>13765</v>
      </c>
      <c r="V1840" t="s">
        <v>13766</v>
      </c>
      <c r="W1840" t="s">
        <v>144</v>
      </c>
      <c r="X1840">
        <v>861</v>
      </c>
      <c r="Y1840">
        <v>7</v>
      </c>
      <c r="Z1840">
        <v>2410.8000000000002</v>
      </c>
      <c r="AA1840" t="s">
        <v>13763</v>
      </c>
      <c r="AB1840" t="s">
        <v>13763</v>
      </c>
      <c r="AC1840">
        <v>10</v>
      </c>
      <c r="AE1840" t="s">
        <v>37</v>
      </c>
      <c r="AF1840" t="s">
        <v>37</v>
      </c>
      <c r="AG1840" t="s">
        <v>13763</v>
      </c>
    </row>
    <row r="1841" spans="1:33" x14ac:dyDescent="0.3">
      <c r="A1841" t="s">
        <v>133</v>
      </c>
      <c r="B1841" t="s">
        <v>357</v>
      </c>
      <c r="C1841" t="s">
        <v>29</v>
      </c>
      <c r="D1841" t="s">
        <v>206</v>
      </c>
      <c r="E1841" t="s">
        <v>158</v>
      </c>
      <c r="F1841" t="s">
        <v>13767</v>
      </c>
      <c r="G1841" t="s">
        <v>33</v>
      </c>
      <c r="H1841" s="1">
        <v>44725</v>
      </c>
      <c r="I1841">
        <v>950</v>
      </c>
      <c r="J1841" t="s">
        <v>13768</v>
      </c>
      <c r="K1841" t="s">
        <v>210</v>
      </c>
      <c r="L1841" t="s">
        <v>13769</v>
      </c>
      <c r="M1841" t="s">
        <v>13770</v>
      </c>
      <c r="N1841" t="s">
        <v>57</v>
      </c>
      <c r="O1841">
        <v>7</v>
      </c>
      <c r="P1841" t="s">
        <v>73</v>
      </c>
      <c r="Q1841" t="s">
        <v>58</v>
      </c>
      <c r="R1841" t="s">
        <v>13771</v>
      </c>
      <c r="S1841" s="1">
        <v>45441</v>
      </c>
      <c r="T1841" t="s">
        <v>129</v>
      </c>
      <c r="U1841" t="s">
        <v>13772</v>
      </c>
      <c r="V1841" t="s">
        <v>13773</v>
      </c>
      <c r="W1841" t="s">
        <v>13774</v>
      </c>
      <c r="X1841">
        <v>869</v>
      </c>
      <c r="Y1841">
        <v>3</v>
      </c>
      <c r="Z1841">
        <v>1042.8</v>
      </c>
      <c r="AA1841" t="s">
        <v>13770</v>
      </c>
      <c r="AB1841" t="s">
        <v>13770</v>
      </c>
      <c r="AC1841">
        <v>10</v>
      </c>
      <c r="AE1841" t="s">
        <v>37</v>
      </c>
      <c r="AF1841" t="s">
        <v>37</v>
      </c>
      <c r="AG1841" t="s">
        <v>13770</v>
      </c>
    </row>
    <row r="1842" spans="1:33" x14ac:dyDescent="0.3">
      <c r="A1842" t="s">
        <v>107</v>
      </c>
      <c r="B1842" t="s">
        <v>79</v>
      </c>
      <c r="C1842" t="s">
        <v>80</v>
      </c>
      <c r="D1842" t="s">
        <v>206</v>
      </c>
      <c r="E1842" t="s">
        <v>391</v>
      </c>
      <c r="F1842" t="s">
        <v>13775</v>
      </c>
      <c r="G1842" t="s">
        <v>33</v>
      </c>
      <c r="H1842" s="1">
        <v>44414</v>
      </c>
      <c r="I1842">
        <v>1100</v>
      </c>
      <c r="J1842" t="s">
        <v>13776</v>
      </c>
      <c r="K1842" t="s">
        <v>1686</v>
      </c>
      <c r="L1842" t="s">
        <v>13777</v>
      </c>
      <c r="M1842" t="s">
        <v>13778</v>
      </c>
      <c r="N1842" t="s">
        <v>57</v>
      </c>
      <c r="O1842">
        <v>8</v>
      </c>
      <c r="P1842" t="s">
        <v>40</v>
      </c>
      <c r="Q1842" t="s">
        <v>101</v>
      </c>
      <c r="R1842" t="s">
        <v>13779</v>
      </c>
      <c r="S1842" s="1">
        <v>45441</v>
      </c>
      <c r="T1842" t="s">
        <v>129</v>
      </c>
      <c r="U1842" t="s">
        <v>13780</v>
      </c>
      <c r="V1842" t="s">
        <v>13781</v>
      </c>
      <c r="W1842" t="s">
        <v>8481</v>
      </c>
      <c r="X1842">
        <v>1582</v>
      </c>
      <c r="Y1842">
        <v>1</v>
      </c>
      <c r="Z1842">
        <v>632.80000000000007</v>
      </c>
      <c r="AA1842" t="s">
        <v>13778</v>
      </c>
      <c r="AB1842" t="s">
        <v>13778</v>
      </c>
      <c r="AC1842">
        <v>10</v>
      </c>
      <c r="AD1842" t="s">
        <v>87</v>
      </c>
      <c r="AF1842" t="s">
        <v>87</v>
      </c>
      <c r="AG1842" t="s">
        <v>13778</v>
      </c>
    </row>
    <row r="1843" spans="1:33" x14ac:dyDescent="0.3">
      <c r="A1843" t="s">
        <v>93</v>
      </c>
      <c r="B1843" t="s">
        <v>218</v>
      </c>
      <c r="C1843" t="s">
        <v>80</v>
      </c>
      <c r="D1843" t="s">
        <v>677</v>
      </c>
      <c r="E1843" t="s">
        <v>31</v>
      </c>
      <c r="F1843" t="s">
        <v>13782</v>
      </c>
      <c r="G1843" t="s">
        <v>33</v>
      </c>
      <c r="H1843" s="1">
        <v>45138</v>
      </c>
      <c r="I1843">
        <v>950</v>
      </c>
      <c r="J1843" t="s">
        <v>13783</v>
      </c>
      <c r="K1843" t="s">
        <v>923</v>
      </c>
      <c r="L1843" t="s">
        <v>13784</v>
      </c>
      <c r="M1843" t="s">
        <v>13785</v>
      </c>
      <c r="N1843" t="s">
        <v>57</v>
      </c>
      <c r="O1843">
        <v>12</v>
      </c>
      <c r="P1843" t="s">
        <v>40</v>
      </c>
      <c r="Q1843" t="s">
        <v>58</v>
      </c>
      <c r="R1843" t="s">
        <v>13786</v>
      </c>
      <c r="S1843" s="1">
        <v>45527</v>
      </c>
      <c r="T1843" t="s">
        <v>201</v>
      </c>
      <c r="U1843" t="s">
        <v>13787</v>
      </c>
      <c r="V1843" t="s">
        <v>13788</v>
      </c>
      <c r="W1843" t="s">
        <v>9689</v>
      </c>
      <c r="X1843">
        <v>2524</v>
      </c>
      <c r="Y1843">
        <v>5</v>
      </c>
      <c r="Z1843">
        <v>5048</v>
      </c>
      <c r="AA1843" t="s">
        <v>13785</v>
      </c>
      <c r="AB1843" t="s">
        <v>13785</v>
      </c>
      <c r="AC1843">
        <v>11</v>
      </c>
      <c r="AE1843" t="s">
        <v>37</v>
      </c>
      <c r="AF1843" t="s">
        <v>37</v>
      </c>
      <c r="AG1843" t="s">
        <v>13785</v>
      </c>
    </row>
    <row r="1844" spans="1:33" x14ac:dyDescent="0.3">
      <c r="A1844" t="s">
        <v>107</v>
      </c>
      <c r="B1844" t="s">
        <v>470</v>
      </c>
      <c r="C1844" t="s">
        <v>29</v>
      </c>
      <c r="D1844" t="s">
        <v>219</v>
      </c>
      <c r="E1844" t="s">
        <v>868</v>
      </c>
      <c r="F1844" t="s">
        <v>13789</v>
      </c>
      <c r="G1844" t="s">
        <v>96</v>
      </c>
      <c r="H1844" s="1">
        <v>45402</v>
      </c>
      <c r="I1844">
        <v>800</v>
      </c>
      <c r="J1844" t="s">
        <v>13790</v>
      </c>
      <c r="K1844" t="s">
        <v>125</v>
      </c>
      <c r="L1844" t="s">
        <v>13791</v>
      </c>
      <c r="M1844" t="s">
        <v>13792</v>
      </c>
      <c r="N1844" t="s">
        <v>116</v>
      </c>
      <c r="O1844">
        <v>12</v>
      </c>
      <c r="P1844" t="s">
        <v>40</v>
      </c>
      <c r="Q1844" t="s">
        <v>58</v>
      </c>
      <c r="R1844" t="s">
        <v>13793</v>
      </c>
      <c r="S1844" s="1">
        <v>45390</v>
      </c>
      <c r="T1844" t="s">
        <v>60</v>
      </c>
      <c r="U1844" t="s">
        <v>13794</v>
      </c>
      <c r="V1844" t="s">
        <v>13795</v>
      </c>
      <c r="W1844" t="s">
        <v>1117</v>
      </c>
      <c r="X1844">
        <v>2593</v>
      </c>
      <c r="Y1844">
        <v>8</v>
      </c>
      <c r="Z1844">
        <v>8297.6</v>
      </c>
      <c r="AA1844" t="s">
        <v>13792</v>
      </c>
      <c r="AB1844" t="s">
        <v>13792</v>
      </c>
      <c r="AC1844">
        <v>10</v>
      </c>
      <c r="AD1844" t="s">
        <v>87</v>
      </c>
      <c r="AF1844" t="s">
        <v>87</v>
      </c>
      <c r="AG1844" t="s">
        <v>13792</v>
      </c>
    </row>
    <row r="1845" spans="1:33" x14ac:dyDescent="0.3">
      <c r="A1845" t="s">
        <v>133</v>
      </c>
      <c r="B1845" t="s">
        <v>411</v>
      </c>
      <c r="C1845" t="s">
        <v>80</v>
      </c>
      <c r="D1845" t="s">
        <v>65</v>
      </c>
      <c r="E1845" t="s">
        <v>326</v>
      </c>
      <c r="F1845" t="s">
        <v>13796</v>
      </c>
      <c r="G1845" t="s">
        <v>96</v>
      </c>
      <c r="H1845" s="1">
        <v>45101</v>
      </c>
      <c r="I1845">
        <v>800</v>
      </c>
      <c r="J1845" t="s">
        <v>13797</v>
      </c>
      <c r="K1845" t="s">
        <v>1626</v>
      </c>
      <c r="L1845" t="s">
        <v>13798</v>
      </c>
      <c r="M1845" t="s">
        <v>13799</v>
      </c>
      <c r="N1845" t="s">
        <v>39</v>
      </c>
      <c r="O1845">
        <v>18</v>
      </c>
      <c r="P1845" t="s">
        <v>73</v>
      </c>
      <c r="Q1845" t="s">
        <v>58</v>
      </c>
      <c r="R1845" t="s">
        <v>13800</v>
      </c>
      <c r="S1845" s="1">
        <v>45470</v>
      </c>
      <c r="T1845" t="s">
        <v>43</v>
      </c>
      <c r="U1845" t="s">
        <v>13801</v>
      </c>
      <c r="V1845" t="s">
        <v>13802</v>
      </c>
      <c r="W1845" t="s">
        <v>3277</v>
      </c>
      <c r="X1845">
        <v>2330</v>
      </c>
      <c r="Y1845">
        <v>6</v>
      </c>
      <c r="Z1845">
        <v>5592</v>
      </c>
      <c r="AA1845" t="s">
        <v>13799</v>
      </c>
      <c r="AB1845" t="s">
        <v>13799</v>
      </c>
      <c r="AC1845">
        <v>10</v>
      </c>
      <c r="AD1845" t="s">
        <v>87</v>
      </c>
      <c r="AF1845" t="s">
        <v>87</v>
      </c>
      <c r="AG1845" t="s">
        <v>13799</v>
      </c>
    </row>
    <row r="1846" spans="1:33" x14ac:dyDescent="0.3">
      <c r="A1846" t="s">
        <v>27</v>
      </c>
      <c r="B1846" t="s">
        <v>470</v>
      </c>
      <c r="C1846" t="s">
        <v>29</v>
      </c>
      <c r="D1846" t="s">
        <v>146</v>
      </c>
      <c r="E1846" t="s">
        <v>596</v>
      </c>
      <c r="F1846" t="s">
        <v>13803</v>
      </c>
      <c r="G1846" t="s">
        <v>96</v>
      </c>
      <c r="H1846" s="1">
        <v>44286</v>
      </c>
      <c r="I1846">
        <v>1400</v>
      </c>
      <c r="J1846" t="s">
        <v>13804</v>
      </c>
      <c r="K1846" t="s">
        <v>670</v>
      </c>
      <c r="L1846" t="s">
        <v>13805</v>
      </c>
      <c r="M1846" t="s">
        <v>13806</v>
      </c>
      <c r="N1846" t="s">
        <v>39</v>
      </c>
      <c r="O1846">
        <v>17</v>
      </c>
      <c r="P1846" t="s">
        <v>73</v>
      </c>
      <c r="Q1846" t="s">
        <v>101</v>
      </c>
      <c r="R1846" t="s">
        <v>13807</v>
      </c>
      <c r="S1846" s="1">
        <v>45391</v>
      </c>
      <c r="T1846" t="s">
        <v>60</v>
      </c>
      <c r="U1846" t="s">
        <v>13808</v>
      </c>
      <c r="V1846" t="s">
        <v>13809</v>
      </c>
      <c r="W1846" t="s">
        <v>5111</v>
      </c>
      <c r="X1846">
        <v>1993</v>
      </c>
      <c r="Y1846">
        <v>5</v>
      </c>
      <c r="Z1846">
        <v>3986</v>
      </c>
      <c r="AA1846" t="s">
        <v>13806</v>
      </c>
      <c r="AB1846" t="s">
        <v>13806</v>
      </c>
      <c r="AC1846">
        <v>10</v>
      </c>
      <c r="AD1846" t="s">
        <v>87</v>
      </c>
      <c r="AF1846" t="s">
        <v>87</v>
      </c>
      <c r="AG1846" t="s">
        <v>13806</v>
      </c>
    </row>
    <row r="1847" spans="1:33" x14ac:dyDescent="0.3">
      <c r="A1847" t="s">
        <v>336</v>
      </c>
      <c r="B1847" t="s">
        <v>48</v>
      </c>
      <c r="C1847" t="s">
        <v>29</v>
      </c>
      <c r="D1847" t="s">
        <v>370</v>
      </c>
      <c r="E1847" t="s">
        <v>740</v>
      </c>
      <c r="F1847" t="s">
        <v>13810</v>
      </c>
      <c r="G1847" t="s">
        <v>96</v>
      </c>
      <c r="H1847" s="1">
        <v>44391</v>
      </c>
      <c r="I1847">
        <v>1400</v>
      </c>
      <c r="J1847" t="s">
        <v>13811</v>
      </c>
      <c r="K1847" t="s">
        <v>1368</v>
      </c>
      <c r="L1847" t="s">
        <v>13812</v>
      </c>
      <c r="M1847" t="s">
        <v>13813</v>
      </c>
      <c r="N1847" t="s">
        <v>57</v>
      </c>
      <c r="O1847">
        <v>16</v>
      </c>
      <c r="P1847" t="s">
        <v>40</v>
      </c>
      <c r="Q1847" t="s">
        <v>41</v>
      </c>
      <c r="R1847" t="s">
        <v>13814</v>
      </c>
      <c r="S1847" s="1">
        <v>45327</v>
      </c>
      <c r="T1847" t="s">
        <v>321</v>
      </c>
      <c r="U1847" t="s">
        <v>13815</v>
      </c>
      <c r="V1847" t="s">
        <v>13816</v>
      </c>
      <c r="W1847" t="s">
        <v>6682</v>
      </c>
      <c r="X1847">
        <v>1504</v>
      </c>
      <c r="Y1847">
        <v>3</v>
      </c>
      <c r="Z1847">
        <v>1804.8000000000002</v>
      </c>
      <c r="AA1847" t="s">
        <v>13813</v>
      </c>
      <c r="AB1847" t="s">
        <v>13813</v>
      </c>
      <c r="AC1847">
        <v>10</v>
      </c>
      <c r="AE1847" t="s">
        <v>37</v>
      </c>
      <c r="AF1847" t="s">
        <v>37</v>
      </c>
      <c r="AG1847" t="s">
        <v>13813</v>
      </c>
    </row>
    <row r="1848" spans="1:33" x14ac:dyDescent="0.3">
      <c r="A1848" t="s">
        <v>27</v>
      </c>
      <c r="B1848" t="s">
        <v>500</v>
      </c>
      <c r="C1848" t="s">
        <v>29</v>
      </c>
      <c r="D1848" t="s">
        <v>206</v>
      </c>
      <c r="E1848" t="s">
        <v>850</v>
      </c>
      <c r="F1848" t="s">
        <v>13817</v>
      </c>
      <c r="G1848" t="s">
        <v>96</v>
      </c>
      <c r="H1848" s="1">
        <v>45038</v>
      </c>
      <c r="I1848">
        <v>950</v>
      </c>
      <c r="J1848" t="s">
        <v>13818</v>
      </c>
      <c r="K1848" t="s">
        <v>978</v>
      </c>
      <c r="L1848" t="s">
        <v>13819</v>
      </c>
      <c r="M1848" t="s">
        <v>13820</v>
      </c>
      <c r="N1848" t="s">
        <v>116</v>
      </c>
      <c r="O1848">
        <v>16</v>
      </c>
      <c r="P1848" t="s">
        <v>73</v>
      </c>
      <c r="Q1848" t="s">
        <v>58</v>
      </c>
      <c r="R1848" t="s">
        <v>13821</v>
      </c>
      <c r="S1848" s="1">
        <v>45511</v>
      </c>
      <c r="T1848" t="s">
        <v>201</v>
      </c>
      <c r="U1848" t="s">
        <v>13822</v>
      </c>
      <c r="V1848" t="s">
        <v>13823</v>
      </c>
      <c r="W1848" t="s">
        <v>539</v>
      </c>
      <c r="X1848">
        <v>1640</v>
      </c>
      <c r="Y1848">
        <v>7</v>
      </c>
      <c r="Z1848">
        <v>4592</v>
      </c>
      <c r="AA1848" t="s">
        <v>13820</v>
      </c>
      <c r="AB1848" t="s">
        <v>13820</v>
      </c>
      <c r="AC1848">
        <v>10</v>
      </c>
      <c r="AE1848" t="s">
        <v>37</v>
      </c>
      <c r="AF1848" t="s">
        <v>37</v>
      </c>
      <c r="AG1848" t="s">
        <v>13820</v>
      </c>
    </row>
    <row r="1849" spans="1:33" x14ac:dyDescent="0.3">
      <c r="A1849" t="s">
        <v>107</v>
      </c>
      <c r="B1849" t="s">
        <v>229</v>
      </c>
      <c r="C1849" t="s">
        <v>49</v>
      </c>
      <c r="D1849" t="s">
        <v>65</v>
      </c>
      <c r="E1849" t="s">
        <v>521</v>
      </c>
      <c r="F1849" t="s">
        <v>13824</v>
      </c>
      <c r="G1849" t="s">
        <v>96</v>
      </c>
      <c r="H1849" s="1">
        <v>45289</v>
      </c>
      <c r="I1849">
        <v>1200</v>
      </c>
      <c r="J1849" t="s">
        <v>13825</v>
      </c>
      <c r="K1849" t="s">
        <v>3813</v>
      </c>
      <c r="L1849" t="s">
        <v>13826</v>
      </c>
      <c r="M1849" t="s">
        <v>13827</v>
      </c>
      <c r="N1849" t="s">
        <v>72</v>
      </c>
      <c r="O1849">
        <v>7</v>
      </c>
      <c r="P1849" t="s">
        <v>40</v>
      </c>
      <c r="Q1849" t="s">
        <v>58</v>
      </c>
      <c r="R1849" t="s">
        <v>13828</v>
      </c>
      <c r="S1849" s="1">
        <v>45429</v>
      </c>
      <c r="T1849" t="s">
        <v>129</v>
      </c>
      <c r="U1849" t="s">
        <v>13829</v>
      </c>
      <c r="V1849" t="s">
        <v>13830</v>
      </c>
      <c r="W1849" t="s">
        <v>228</v>
      </c>
      <c r="X1849">
        <v>2110</v>
      </c>
      <c r="Y1849">
        <v>5</v>
      </c>
      <c r="Z1849">
        <v>4220</v>
      </c>
      <c r="AA1849" t="s">
        <v>13827</v>
      </c>
      <c r="AB1849" t="s">
        <v>13827</v>
      </c>
      <c r="AC1849">
        <v>10</v>
      </c>
      <c r="AE1849" t="s">
        <v>37</v>
      </c>
      <c r="AF1849" t="s">
        <v>37</v>
      </c>
      <c r="AG1849" t="s">
        <v>13827</v>
      </c>
    </row>
    <row r="1850" spans="1:33" x14ac:dyDescent="0.3">
      <c r="A1850" t="s">
        <v>121</v>
      </c>
      <c r="B1850" t="s">
        <v>218</v>
      </c>
      <c r="C1850" t="s">
        <v>49</v>
      </c>
      <c r="D1850" t="s">
        <v>206</v>
      </c>
      <c r="E1850" t="s">
        <v>283</v>
      </c>
      <c r="F1850" t="s">
        <v>13088</v>
      </c>
      <c r="G1850" t="s">
        <v>96</v>
      </c>
      <c r="H1850" s="1">
        <v>44904</v>
      </c>
      <c r="I1850">
        <v>1000</v>
      </c>
      <c r="J1850" t="s">
        <v>13831</v>
      </c>
      <c r="K1850" t="s">
        <v>3086</v>
      </c>
      <c r="L1850" t="s">
        <v>13832</v>
      </c>
      <c r="M1850" t="s">
        <v>13833</v>
      </c>
      <c r="N1850" t="s">
        <v>72</v>
      </c>
      <c r="O1850">
        <v>5</v>
      </c>
      <c r="P1850" t="s">
        <v>40</v>
      </c>
      <c r="Q1850" t="s">
        <v>41</v>
      </c>
      <c r="R1850" t="s">
        <v>13834</v>
      </c>
      <c r="S1850" s="1">
        <v>45452</v>
      </c>
      <c r="T1850" t="s">
        <v>43</v>
      </c>
      <c r="U1850" t="s">
        <v>13835</v>
      </c>
      <c r="V1850" t="s">
        <v>13836</v>
      </c>
      <c r="W1850" t="s">
        <v>2105</v>
      </c>
      <c r="X1850">
        <v>1376</v>
      </c>
      <c r="Y1850">
        <v>8</v>
      </c>
      <c r="Z1850">
        <v>4403.2</v>
      </c>
      <c r="AA1850" t="s">
        <v>13833</v>
      </c>
      <c r="AB1850" t="s">
        <v>13833</v>
      </c>
      <c r="AC1850">
        <v>10</v>
      </c>
      <c r="AE1850" t="s">
        <v>37</v>
      </c>
      <c r="AF1850" t="s">
        <v>37</v>
      </c>
      <c r="AG1850" t="s">
        <v>13833</v>
      </c>
    </row>
    <row r="1851" spans="1:33" x14ac:dyDescent="0.3">
      <c r="A1851" t="s">
        <v>107</v>
      </c>
      <c r="B1851" t="s">
        <v>205</v>
      </c>
      <c r="C1851" t="s">
        <v>80</v>
      </c>
      <c r="D1851" t="s">
        <v>81</v>
      </c>
      <c r="E1851" t="s">
        <v>578</v>
      </c>
      <c r="F1851" t="s">
        <v>13837</v>
      </c>
      <c r="G1851" t="s">
        <v>96</v>
      </c>
      <c r="H1851" s="1">
        <v>45075</v>
      </c>
      <c r="I1851">
        <v>950</v>
      </c>
      <c r="J1851" t="s">
        <v>13838</v>
      </c>
      <c r="K1851" t="s">
        <v>1749</v>
      </c>
      <c r="L1851" t="s">
        <v>13839</v>
      </c>
      <c r="M1851" t="s">
        <v>13840</v>
      </c>
      <c r="N1851" t="s">
        <v>72</v>
      </c>
      <c r="O1851">
        <v>20</v>
      </c>
      <c r="P1851" t="s">
        <v>73</v>
      </c>
      <c r="Q1851" t="s">
        <v>74</v>
      </c>
      <c r="R1851" t="s">
        <v>13841</v>
      </c>
      <c r="S1851" s="1">
        <v>45326</v>
      </c>
      <c r="T1851" t="s">
        <v>321</v>
      </c>
      <c r="U1851" t="s">
        <v>13842</v>
      </c>
      <c r="V1851" t="s">
        <v>13843</v>
      </c>
      <c r="W1851" t="s">
        <v>13844</v>
      </c>
      <c r="X1851">
        <v>1316</v>
      </c>
      <c r="Y1851">
        <v>6</v>
      </c>
      <c r="Z1851">
        <v>3158.4</v>
      </c>
      <c r="AA1851" t="s">
        <v>13840</v>
      </c>
      <c r="AB1851" t="s">
        <v>13840</v>
      </c>
      <c r="AC1851">
        <v>10</v>
      </c>
      <c r="AD1851" t="s">
        <v>87</v>
      </c>
      <c r="AF1851" t="s">
        <v>87</v>
      </c>
      <c r="AG1851" t="s">
        <v>13840</v>
      </c>
    </row>
    <row r="1852" spans="1:33" x14ac:dyDescent="0.3">
      <c r="A1852" t="s">
        <v>336</v>
      </c>
      <c r="B1852" t="s">
        <v>470</v>
      </c>
      <c r="C1852" t="s">
        <v>80</v>
      </c>
      <c r="D1852" t="s">
        <v>241</v>
      </c>
      <c r="E1852" t="s">
        <v>401</v>
      </c>
      <c r="F1852" t="s">
        <v>13845</v>
      </c>
      <c r="G1852" t="s">
        <v>33</v>
      </c>
      <c r="H1852" s="1">
        <v>44846</v>
      </c>
      <c r="I1852">
        <v>950</v>
      </c>
      <c r="J1852" t="s">
        <v>13846</v>
      </c>
      <c r="K1852" t="s">
        <v>879</v>
      </c>
      <c r="L1852" t="s">
        <v>13847</v>
      </c>
      <c r="M1852" t="s">
        <v>13848</v>
      </c>
      <c r="N1852" t="s">
        <v>57</v>
      </c>
      <c r="O1852">
        <v>14</v>
      </c>
      <c r="P1852" t="s">
        <v>73</v>
      </c>
      <c r="Q1852" t="s">
        <v>58</v>
      </c>
      <c r="R1852" t="s">
        <v>13849</v>
      </c>
      <c r="S1852" s="1">
        <v>45515</v>
      </c>
      <c r="T1852" t="s">
        <v>201</v>
      </c>
      <c r="U1852" t="s">
        <v>13850</v>
      </c>
      <c r="V1852" t="s">
        <v>13851</v>
      </c>
      <c r="W1852" t="s">
        <v>2361</v>
      </c>
      <c r="X1852">
        <v>1788</v>
      </c>
      <c r="Y1852">
        <v>1</v>
      </c>
      <c r="Z1852">
        <v>715.2</v>
      </c>
      <c r="AA1852" t="s">
        <v>13848</v>
      </c>
      <c r="AB1852" t="s">
        <v>13848</v>
      </c>
      <c r="AC1852">
        <v>10</v>
      </c>
      <c r="AE1852" t="s">
        <v>37</v>
      </c>
      <c r="AF1852" t="s">
        <v>37</v>
      </c>
      <c r="AG1852" t="s">
        <v>13848</v>
      </c>
    </row>
    <row r="1853" spans="1:33" x14ac:dyDescent="0.3">
      <c r="A1853" t="s">
        <v>181</v>
      </c>
      <c r="B1853" t="s">
        <v>262</v>
      </c>
      <c r="C1853" t="s">
        <v>80</v>
      </c>
      <c r="D1853" t="s">
        <v>677</v>
      </c>
      <c r="E1853" t="s">
        <v>391</v>
      </c>
      <c r="F1853" t="s">
        <v>13852</v>
      </c>
      <c r="G1853" t="s">
        <v>33</v>
      </c>
      <c r="H1853" s="1">
        <v>43889</v>
      </c>
      <c r="I1853">
        <v>1300</v>
      </c>
      <c r="J1853" t="s">
        <v>13853</v>
      </c>
      <c r="K1853" t="s">
        <v>1302</v>
      </c>
      <c r="L1853" t="s">
        <v>13854</v>
      </c>
      <c r="M1853" t="s">
        <v>13855</v>
      </c>
      <c r="N1853" t="s">
        <v>72</v>
      </c>
      <c r="O1853">
        <v>19</v>
      </c>
      <c r="P1853" t="s">
        <v>73</v>
      </c>
      <c r="Q1853" t="s">
        <v>41</v>
      </c>
      <c r="R1853" t="s">
        <v>13856</v>
      </c>
      <c r="S1853" s="1">
        <v>45390</v>
      </c>
      <c r="T1853" t="s">
        <v>60</v>
      </c>
      <c r="U1853" t="s">
        <v>13857</v>
      </c>
      <c r="V1853" t="s">
        <v>13858</v>
      </c>
      <c r="W1853" t="s">
        <v>13859</v>
      </c>
      <c r="X1853">
        <v>2677</v>
      </c>
      <c r="Y1853">
        <v>6</v>
      </c>
      <c r="Z1853">
        <v>6424.8</v>
      </c>
      <c r="AA1853" t="s">
        <v>13855</v>
      </c>
      <c r="AB1853" t="s">
        <v>13855</v>
      </c>
      <c r="AC1853">
        <v>10</v>
      </c>
      <c r="AE1853" t="s">
        <v>37</v>
      </c>
      <c r="AF1853" t="s">
        <v>37</v>
      </c>
      <c r="AG1853" t="s">
        <v>13855</v>
      </c>
    </row>
    <row r="1854" spans="1:33" x14ac:dyDescent="0.3">
      <c r="A1854" t="s">
        <v>336</v>
      </c>
      <c r="B1854" t="s">
        <v>193</v>
      </c>
      <c r="C1854" t="s">
        <v>29</v>
      </c>
      <c r="D1854" t="s">
        <v>370</v>
      </c>
      <c r="E1854" t="s">
        <v>1693</v>
      </c>
      <c r="F1854" t="s">
        <v>13860</v>
      </c>
      <c r="G1854" t="s">
        <v>33</v>
      </c>
      <c r="H1854" s="1">
        <v>44081</v>
      </c>
      <c r="I1854">
        <v>800</v>
      </c>
      <c r="J1854" t="s">
        <v>13861</v>
      </c>
      <c r="K1854" t="s">
        <v>245</v>
      </c>
      <c r="L1854" t="s">
        <v>13862</v>
      </c>
      <c r="M1854" t="s">
        <v>13863</v>
      </c>
      <c r="N1854" t="s">
        <v>57</v>
      </c>
      <c r="O1854">
        <v>15</v>
      </c>
      <c r="P1854" t="s">
        <v>40</v>
      </c>
      <c r="Q1854" t="s">
        <v>74</v>
      </c>
      <c r="R1854" t="s">
        <v>13864</v>
      </c>
      <c r="S1854" s="1">
        <v>45363</v>
      </c>
      <c r="T1854" t="s">
        <v>258</v>
      </c>
      <c r="U1854" t="s">
        <v>13865</v>
      </c>
      <c r="V1854" t="s">
        <v>13866</v>
      </c>
      <c r="W1854" t="s">
        <v>7946</v>
      </c>
      <c r="X1854">
        <v>2966</v>
      </c>
      <c r="Y1854">
        <v>6</v>
      </c>
      <c r="Z1854">
        <v>7118.4000000000015</v>
      </c>
      <c r="AA1854" t="s">
        <v>13863</v>
      </c>
      <c r="AB1854" t="s">
        <v>13863</v>
      </c>
      <c r="AC1854">
        <v>10</v>
      </c>
      <c r="AE1854" t="s">
        <v>37</v>
      </c>
      <c r="AF1854" t="s">
        <v>37</v>
      </c>
      <c r="AG1854" t="s">
        <v>13863</v>
      </c>
    </row>
    <row r="1855" spans="1:33" x14ac:dyDescent="0.3">
      <c r="A1855" t="s">
        <v>121</v>
      </c>
      <c r="B1855" t="s">
        <v>380</v>
      </c>
      <c r="C1855" t="s">
        <v>49</v>
      </c>
      <c r="D1855" t="s">
        <v>109</v>
      </c>
      <c r="E1855" t="s">
        <v>490</v>
      </c>
      <c r="F1855" t="s">
        <v>13867</v>
      </c>
      <c r="G1855" t="s">
        <v>96</v>
      </c>
      <c r="H1855" s="1">
        <v>44727</v>
      </c>
      <c r="I1855">
        <v>1400</v>
      </c>
      <c r="J1855" t="s">
        <v>13868</v>
      </c>
      <c r="K1855" t="s">
        <v>1302</v>
      </c>
      <c r="L1855" t="s">
        <v>13869</v>
      </c>
      <c r="M1855" t="s">
        <v>13870</v>
      </c>
      <c r="N1855" t="s">
        <v>39</v>
      </c>
      <c r="O1855">
        <v>19</v>
      </c>
      <c r="P1855" t="s">
        <v>40</v>
      </c>
      <c r="Q1855" t="s">
        <v>101</v>
      </c>
      <c r="R1855" t="s">
        <v>13871</v>
      </c>
      <c r="S1855" s="1">
        <v>45431</v>
      </c>
      <c r="T1855" t="s">
        <v>129</v>
      </c>
      <c r="U1855" t="s">
        <v>13872</v>
      </c>
      <c r="V1855" t="s">
        <v>13873</v>
      </c>
      <c r="W1855" t="s">
        <v>7113</v>
      </c>
      <c r="X1855">
        <v>2723</v>
      </c>
      <c r="Y1855">
        <v>4</v>
      </c>
      <c r="Z1855">
        <v>4356.8</v>
      </c>
      <c r="AA1855" t="s">
        <v>13870</v>
      </c>
      <c r="AB1855" t="s">
        <v>13870</v>
      </c>
      <c r="AC1855">
        <v>10</v>
      </c>
      <c r="AE1855" t="s">
        <v>37</v>
      </c>
      <c r="AF1855" t="s">
        <v>37</v>
      </c>
      <c r="AG1855" t="s">
        <v>13870</v>
      </c>
    </row>
    <row r="1856" spans="1:33" x14ac:dyDescent="0.3">
      <c r="A1856" t="s">
        <v>121</v>
      </c>
      <c r="B1856" t="s">
        <v>325</v>
      </c>
      <c r="C1856" t="s">
        <v>29</v>
      </c>
      <c r="D1856" t="s">
        <v>241</v>
      </c>
      <c r="E1856" t="s">
        <v>1543</v>
      </c>
      <c r="F1856" t="s">
        <v>13874</v>
      </c>
      <c r="G1856" t="s">
        <v>33</v>
      </c>
      <c r="H1856" s="1">
        <v>45040</v>
      </c>
      <c r="I1856">
        <v>800</v>
      </c>
      <c r="J1856" t="s">
        <v>13875</v>
      </c>
      <c r="K1856" t="s">
        <v>978</v>
      </c>
      <c r="L1856" t="s">
        <v>13876</v>
      </c>
      <c r="M1856" t="s">
        <v>13877</v>
      </c>
      <c r="N1856" t="s">
        <v>72</v>
      </c>
      <c r="O1856">
        <v>3</v>
      </c>
      <c r="P1856" t="s">
        <v>40</v>
      </c>
      <c r="Q1856" t="s">
        <v>58</v>
      </c>
      <c r="R1856" t="s">
        <v>13878</v>
      </c>
      <c r="S1856" s="1">
        <v>45334</v>
      </c>
      <c r="T1856" t="s">
        <v>321</v>
      </c>
      <c r="U1856" t="s">
        <v>13879</v>
      </c>
      <c r="V1856" t="s">
        <v>13880</v>
      </c>
      <c r="W1856" t="s">
        <v>13881</v>
      </c>
      <c r="X1856">
        <v>1668</v>
      </c>
      <c r="Y1856">
        <v>7</v>
      </c>
      <c r="Z1856">
        <v>4670.4000000000005</v>
      </c>
      <c r="AA1856" t="s">
        <v>13877</v>
      </c>
      <c r="AB1856" t="s">
        <v>13877</v>
      </c>
      <c r="AC1856">
        <v>10</v>
      </c>
      <c r="AE1856" t="s">
        <v>37</v>
      </c>
      <c r="AF1856" t="s">
        <v>37</v>
      </c>
      <c r="AG1856" t="s">
        <v>13877</v>
      </c>
    </row>
    <row r="1857" spans="1:33" x14ac:dyDescent="0.3">
      <c r="A1857" t="s">
        <v>181</v>
      </c>
      <c r="B1857" t="s">
        <v>731</v>
      </c>
      <c r="C1857" t="s">
        <v>29</v>
      </c>
      <c r="D1857" t="s">
        <v>146</v>
      </c>
      <c r="E1857" t="s">
        <v>1877</v>
      </c>
      <c r="F1857" t="s">
        <v>13882</v>
      </c>
      <c r="G1857" t="s">
        <v>96</v>
      </c>
      <c r="H1857" s="1">
        <v>44577</v>
      </c>
      <c r="I1857">
        <v>1100</v>
      </c>
      <c r="J1857" t="s">
        <v>13883</v>
      </c>
      <c r="K1857" t="s">
        <v>743</v>
      </c>
      <c r="L1857" t="s">
        <v>13884</v>
      </c>
      <c r="M1857" t="s">
        <v>13885</v>
      </c>
      <c r="N1857" t="s">
        <v>39</v>
      </c>
      <c r="O1857">
        <v>7</v>
      </c>
      <c r="P1857" t="s">
        <v>73</v>
      </c>
      <c r="Q1857" t="s">
        <v>41</v>
      </c>
      <c r="R1857" t="s">
        <v>13886</v>
      </c>
      <c r="S1857" s="1">
        <v>45370</v>
      </c>
      <c r="T1857" t="s">
        <v>258</v>
      </c>
      <c r="U1857" t="s">
        <v>13887</v>
      </c>
      <c r="V1857" t="s">
        <v>6620</v>
      </c>
      <c r="W1857" t="s">
        <v>4093</v>
      </c>
      <c r="X1857">
        <v>2261</v>
      </c>
      <c r="Y1857">
        <v>2</v>
      </c>
      <c r="Z1857">
        <v>1808.8000000000002</v>
      </c>
      <c r="AA1857" t="s">
        <v>13885</v>
      </c>
      <c r="AB1857" t="s">
        <v>13885</v>
      </c>
      <c r="AC1857">
        <v>11</v>
      </c>
      <c r="AE1857" t="s">
        <v>37</v>
      </c>
      <c r="AF1857" t="s">
        <v>37</v>
      </c>
      <c r="AG1857" t="s">
        <v>13885</v>
      </c>
    </row>
    <row r="1858" spans="1:33" x14ac:dyDescent="0.3">
      <c r="A1858" t="s">
        <v>27</v>
      </c>
      <c r="B1858" t="s">
        <v>325</v>
      </c>
      <c r="C1858" t="s">
        <v>29</v>
      </c>
      <c r="D1858" t="s">
        <v>81</v>
      </c>
      <c r="E1858" t="s">
        <v>1168</v>
      </c>
      <c r="F1858" t="s">
        <v>13888</v>
      </c>
      <c r="G1858" t="s">
        <v>96</v>
      </c>
      <c r="H1858" s="1">
        <v>45512</v>
      </c>
      <c r="I1858">
        <v>950</v>
      </c>
      <c r="J1858" t="s">
        <v>13889</v>
      </c>
      <c r="K1858" t="s">
        <v>286</v>
      </c>
      <c r="L1858" t="s">
        <v>13890</v>
      </c>
      <c r="M1858" t="s">
        <v>13891</v>
      </c>
      <c r="N1858" t="s">
        <v>39</v>
      </c>
      <c r="O1858">
        <v>4</v>
      </c>
      <c r="P1858" t="s">
        <v>73</v>
      </c>
      <c r="Q1858" t="s">
        <v>58</v>
      </c>
      <c r="R1858" t="s">
        <v>13892</v>
      </c>
      <c r="S1858" s="1">
        <v>45396</v>
      </c>
      <c r="T1858" t="s">
        <v>60</v>
      </c>
      <c r="U1858" t="s">
        <v>13893</v>
      </c>
      <c r="V1858" t="s">
        <v>13894</v>
      </c>
      <c r="W1858" t="s">
        <v>228</v>
      </c>
      <c r="X1858">
        <v>1387</v>
      </c>
      <c r="Y1858">
        <v>6</v>
      </c>
      <c r="Z1858">
        <v>3328.8</v>
      </c>
      <c r="AA1858" t="s">
        <v>13891</v>
      </c>
      <c r="AB1858" t="s">
        <v>13891</v>
      </c>
      <c r="AC1858">
        <v>10</v>
      </c>
      <c r="AE1858" t="s">
        <v>37</v>
      </c>
      <c r="AF1858" t="s">
        <v>37</v>
      </c>
      <c r="AG1858" t="s">
        <v>13891</v>
      </c>
    </row>
    <row r="1859" spans="1:33" x14ac:dyDescent="0.3">
      <c r="A1859" t="s">
        <v>133</v>
      </c>
      <c r="B1859" t="s">
        <v>380</v>
      </c>
      <c r="C1859" t="s">
        <v>29</v>
      </c>
      <c r="D1859" t="s">
        <v>370</v>
      </c>
      <c r="E1859" t="s">
        <v>957</v>
      </c>
      <c r="F1859" t="s">
        <v>13895</v>
      </c>
      <c r="G1859" t="s">
        <v>33</v>
      </c>
      <c r="H1859" s="1">
        <v>44761</v>
      </c>
      <c r="I1859">
        <v>800</v>
      </c>
      <c r="J1859" t="s">
        <v>13896</v>
      </c>
      <c r="K1859" t="s">
        <v>3054</v>
      </c>
      <c r="L1859" t="s">
        <v>13897</v>
      </c>
      <c r="M1859" t="s">
        <v>13898</v>
      </c>
      <c r="N1859" t="s">
        <v>57</v>
      </c>
      <c r="O1859">
        <v>7</v>
      </c>
      <c r="P1859" t="s">
        <v>40</v>
      </c>
      <c r="Q1859" t="s">
        <v>74</v>
      </c>
      <c r="R1859" t="s">
        <v>13899</v>
      </c>
      <c r="S1859" s="1">
        <v>45421</v>
      </c>
      <c r="T1859" t="s">
        <v>129</v>
      </c>
      <c r="U1859" t="s">
        <v>13900</v>
      </c>
      <c r="V1859" t="s">
        <v>13901</v>
      </c>
      <c r="W1859" t="s">
        <v>13902</v>
      </c>
      <c r="X1859">
        <v>889</v>
      </c>
      <c r="Y1859">
        <v>1</v>
      </c>
      <c r="Z1859">
        <v>355.6</v>
      </c>
      <c r="AA1859" t="s">
        <v>13898</v>
      </c>
      <c r="AB1859" t="s">
        <v>13898</v>
      </c>
      <c r="AC1859">
        <v>11</v>
      </c>
      <c r="AE1859" t="s">
        <v>37</v>
      </c>
      <c r="AF1859" t="s">
        <v>37</v>
      </c>
      <c r="AG1859" t="s">
        <v>13898</v>
      </c>
    </row>
    <row r="1860" spans="1:33" x14ac:dyDescent="0.3">
      <c r="A1860" t="s">
        <v>133</v>
      </c>
      <c r="B1860" t="s">
        <v>193</v>
      </c>
      <c r="C1860" t="s">
        <v>29</v>
      </c>
      <c r="D1860" t="s">
        <v>219</v>
      </c>
      <c r="E1860" t="s">
        <v>2486</v>
      </c>
      <c r="F1860" t="s">
        <v>13903</v>
      </c>
      <c r="G1860" t="s">
        <v>96</v>
      </c>
      <c r="H1860" s="1">
        <v>45359</v>
      </c>
      <c r="I1860">
        <v>1400</v>
      </c>
      <c r="J1860" t="s">
        <v>13904</v>
      </c>
      <c r="K1860" t="s">
        <v>923</v>
      </c>
      <c r="L1860" t="s">
        <v>13905</v>
      </c>
      <c r="M1860" t="s">
        <v>13906</v>
      </c>
      <c r="N1860" t="s">
        <v>39</v>
      </c>
      <c r="O1860">
        <v>18</v>
      </c>
      <c r="P1860" t="s">
        <v>40</v>
      </c>
      <c r="Q1860" t="s">
        <v>41</v>
      </c>
      <c r="R1860" t="s">
        <v>13907</v>
      </c>
      <c r="S1860" s="1">
        <v>45431</v>
      </c>
      <c r="T1860" t="s">
        <v>129</v>
      </c>
      <c r="U1860" t="s">
        <v>13908</v>
      </c>
      <c r="V1860" t="s">
        <v>13909</v>
      </c>
      <c r="W1860" t="s">
        <v>2184</v>
      </c>
      <c r="X1860">
        <v>755</v>
      </c>
      <c r="Y1860">
        <v>1</v>
      </c>
      <c r="Z1860">
        <v>302</v>
      </c>
      <c r="AA1860" t="s">
        <v>13906</v>
      </c>
      <c r="AB1860" t="s">
        <v>13906</v>
      </c>
      <c r="AC1860">
        <v>10</v>
      </c>
      <c r="AE1860" t="s">
        <v>37</v>
      </c>
      <c r="AF1860" t="s">
        <v>37</v>
      </c>
      <c r="AG1860" t="s">
        <v>13906</v>
      </c>
    </row>
    <row r="1861" spans="1:33" x14ac:dyDescent="0.3">
      <c r="A1861" t="s">
        <v>27</v>
      </c>
      <c r="B1861" t="s">
        <v>347</v>
      </c>
      <c r="C1861" t="s">
        <v>49</v>
      </c>
      <c r="D1861" t="s">
        <v>206</v>
      </c>
      <c r="E1861" t="s">
        <v>481</v>
      </c>
      <c r="F1861" t="s">
        <v>13910</v>
      </c>
      <c r="G1861" t="s">
        <v>33</v>
      </c>
      <c r="H1861" s="1">
        <v>44125</v>
      </c>
      <c r="I1861">
        <v>1200</v>
      </c>
      <c r="J1861" t="s">
        <v>13911</v>
      </c>
      <c r="K1861" t="s">
        <v>474</v>
      </c>
      <c r="L1861" t="s">
        <v>13912</v>
      </c>
      <c r="M1861" t="s">
        <v>13913</v>
      </c>
      <c r="N1861" t="s">
        <v>57</v>
      </c>
      <c r="O1861">
        <v>10</v>
      </c>
      <c r="P1861" t="s">
        <v>73</v>
      </c>
      <c r="Q1861" t="s">
        <v>101</v>
      </c>
      <c r="R1861" t="s">
        <v>13914</v>
      </c>
      <c r="S1861" s="1">
        <v>45393</v>
      </c>
      <c r="T1861" t="s">
        <v>60</v>
      </c>
      <c r="U1861" t="s">
        <v>13915</v>
      </c>
      <c r="V1861" t="s">
        <v>13916</v>
      </c>
      <c r="W1861" t="s">
        <v>261</v>
      </c>
      <c r="X1861">
        <v>1862</v>
      </c>
      <c r="Y1861">
        <v>7</v>
      </c>
      <c r="Z1861">
        <v>5213.6000000000004</v>
      </c>
      <c r="AA1861" t="s">
        <v>13913</v>
      </c>
      <c r="AB1861" t="s">
        <v>13913</v>
      </c>
      <c r="AC1861">
        <v>10</v>
      </c>
      <c r="AD1861" t="s">
        <v>87</v>
      </c>
      <c r="AF1861" t="s">
        <v>87</v>
      </c>
      <c r="AG1861" t="s">
        <v>13913</v>
      </c>
    </row>
    <row r="1862" spans="1:33" x14ac:dyDescent="0.3">
      <c r="A1862" t="s">
        <v>336</v>
      </c>
      <c r="B1862" t="s">
        <v>606</v>
      </c>
      <c r="C1862" t="s">
        <v>80</v>
      </c>
      <c r="D1862" t="s">
        <v>206</v>
      </c>
      <c r="E1862" t="s">
        <v>975</v>
      </c>
      <c r="F1862" t="s">
        <v>13917</v>
      </c>
      <c r="G1862" t="s">
        <v>33</v>
      </c>
      <c r="H1862" s="1">
        <v>44029</v>
      </c>
      <c r="I1862">
        <v>1200</v>
      </c>
      <c r="J1862" t="s">
        <v>13918</v>
      </c>
      <c r="K1862" t="s">
        <v>1418</v>
      </c>
      <c r="L1862" t="s">
        <v>13919</v>
      </c>
      <c r="M1862" t="s">
        <v>13920</v>
      </c>
      <c r="N1862" t="s">
        <v>116</v>
      </c>
      <c r="O1862">
        <v>8</v>
      </c>
      <c r="P1862" t="s">
        <v>73</v>
      </c>
      <c r="Q1862" t="s">
        <v>41</v>
      </c>
      <c r="R1862" t="s">
        <v>13921</v>
      </c>
      <c r="S1862" s="1">
        <v>45487</v>
      </c>
      <c r="T1862" t="s">
        <v>103</v>
      </c>
      <c r="U1862" t="s">
        <v>13922</v>
      </c>
      <c r="V1862" t="s">
        <v>13923</v>
      </c>
      <c r="W1862" t="s">
        <v>4431</v>
      </c>
      <c r="X1862">
        <v>1698</v>
      </c>
      <c r="Y1862">
        <v>8</v>
      </c>
      <c r="Z1862">
        <v>5433.6</v>
      </c>
      <c r="AA1862" t="s">
        <v>13920</v>
      </c>
      <c r="AB1862" t="s">
        <v>13920</v>
      </c>
      <c r="AC1862">
        <v>10</v>
      </c>
      <c r="AE1862" t="s">
        <v>37</v>
      </c>
      <c r="AF1862" t="s">
        <v>37</v>
      </c>
      <c r="AG1862" t="s">
        <v>13920</v>
      </c>
    </row>
    <row r="1863" spans="1:33" x14ac:dyDescent="0.3">
      <c r="A1863" t="s">
        <v>47</v>
      </c>
      <c r="B1863" t="s">
        <v>606</v>
      </c>
      <c r="C1863" t="s">
        <v>80</v>
      </c>
      <c r="D1863" t="s">
        <v>65</v>
      </c>
      <c r="E1863" t="s">
        <v>471</v>
      </c>
      <c r="F1863" t="s">
        <v>13924</v>
      </c>
      <c r="G1863" t="s">
        <v>96</v>
      </c>
      <c r="H1863" s="1">
        <v>44671</v>
      </c>
      <c r="I1863">
        <v>800</v>
      </c>
      <c r="J1863" t="s">
        <v>13925</v>
      </c>
      <c r="K1863" t="s">
        <v>69</v>
      </c>
      <c r="L1863" t="s">
        <v>13926</v>
      </c>
      <c r="M1863" t="s">
        <v>13927</v>
      </c>
      <c r="N1863" t="s">
        <v>57</v>
      </c>
      <c r="O1863">
        <v>11</v>
      </c>
      <c r="P1863" t="s">
        <v>40</v>
      </c>
      <c r="Q1863" t="s">
        <v>58</v>
      </c>
      <c r="R1863" t="s">
        <v>13928</v>
      </c>
      <c r="S1863" s="1">
        <v>45339</v>
      </c>
      <c r="T1863" t="s">
        <v>321</v>
      </c>
      <c r="U1863" t="s">
        <v>13929</v>
      </c>
      <c r="V1863" t="s">
        <v>13930</v>
      </c>
      <c r="W1863" t="s">
        <v>2121</v>
      </c>
      <c r="X1863">
        <v>514</v>
      </c>
      <c r="Y1863">
        <v>1</v>
      </c>
      <c r="Z1863">
        <v>205.60000000000002</v>
      </c>
      <c r="AA1863" t="s">
        <v>13927</v>
      </c>
      <c r="AB1863" t="s">
        <v>13927</v>
      </c>
      <c r="AC1863">
        <v>10</v>
      </c>
      <c r="AE1863" t="s">
        <v>37</v>
      </c>
      <c r="AF1863" t="s">
        <v>37</v>
      </c>
      <c r="AG1863" t="s">
        <v>13927</v>
      </c>
    </row>
    <row r="1864" spans="1:33" x14ac:dyDescent="0.3">
      <c r="A1864" t="s">
        <v>47</v>
      </c>
      <c r="B1864" t="s">
        <v>1128</v>
      </c>
      <c r="C1864" t="s">
        <v>29</v>
      </c>
      <c r="D1864" t="s">
        <v>241</v>
      </c>
      <c r="E1864" t="s">
        <v>371</v>
      </c>
      <c r="F1864" t="s">
        <v>13931</v>
      </c>
      <c r="G1864" t="s">
        <v>33</v>
      </c>
      <c r="H1864" s="1">
        <v>45258</v>
      </c>
      <c r="I1864">
        <v>1300</v>
      </c>
      <c r="J1864" t="s">
        <v>13932</v>
      </c>
      <c r="K1864" t="s">
        <v>1359</v>
      </c>
      <c r="L1864" t="s">
        <v>13933</v>
      </c>
      <c r="M1864" t="s">
        <v>13934</v>
      </c>
      <c r="N1864" t="s">
        <v>116</v>
      </c>
      <c r="O1864">
        <v>5</v>
      </c>
      <c r="P1864" t="s">
        <v>40</v>
      </c>
      <c r="Q1864" t="s">
        <v>101</v>
      </c>
      <c r="R1864" t="s">
        <v>13935</v>
      </c>
      <c r="S1864" s="1">
        <v>45475</v>
      </c>
      <c r="T1864" t="s">
        <v>103</v>
      </c>
      <c r="U1864" t="s">
        <v>13936</v>
      </c>
      <c r="V1864" t="s">
        <v>13937</v>
      </c>
      <c r="W1864" t="s">
        <v>6265</v>
      </c>
      <c r="X1864">
        <v>2473</v>
      </c>
      <c r="Y1864">
        <v>7</v>
      </c>
      <c r="Z1864">
        <v>6924.4000000000015</v>
      </c>
      <c r="AA1864" t="s">
        <v>13934</v>
      </c>
      <c r="AB1864" t="s">
        <v>13934</v>
      </c>
      <c r="AC1864">
        <v>10</v>
      </c>
      <c r="AE1864" t="s">
        <v>37</v>
      </c>
      <c r="AF1864" t="s">
        <v>37</v>
      </c>
      <c r="AG1864" t="s">
        <v>13934</v>
      </c>
    </row>
    <row r="1865" spans="1:33" x14ac:dyDescent="0.3">
      <c r="A1865" t="s">
        <v>181</v>
      </c>
      <c r="B1865" t="s">
        <v>229</v>
      </c>
      <c r="C1865" t="s">
        <v>29</v>
      </c>
      <c r="D1865" t="s">
        <v>241</v>
      </c>
      <c r="E1865" t="s">
        <v>1168</v>
      </c>
      <c r="F1865" t="s">
        <v>12564</v>
      </c>
      <c r="G1865" t="s">
        <v>96</v>
      </c>
      <c r="H1865" s="1">
        <v>44568</v>
      </c>
      <c r="I1865">
        <v>1200</v>
      </c>
      <c r="J1865" t="s">
        <v>13938</v>
      </c>
      <c r="K1865" t="s">
        <v>2083</v>
      </c>
      <c r="L1865" t="s">
        <v>13939</v>
      </c>
      <c r="M1865" t="s">
        <v>13940</v>
      </c>
      <c r="N1865" t="s">
        <v>72</v>
      </c>
      <c r="O1865">
        <v>10</v>
      </c>
      <c r="P1865" t="s">
        <v>40</v>
      </c>
      <c r="Q1865" t="s">
        <v>58</v>
      </c>
      <c r="R1865" t="s">
        <v>13941</v>
      </c>
      <c r="S1865" s="1">
        <v>45355</v>
      </c>
      <c r="T1865" t="s">
        <v>258</v>
      </c>
      <c r="U1865" t="s">
        <v>13942</v>
      </c>
      <c r="V1865" t="s">
        <v>13943</v>
      </c>
      <c r="W1865" t="s">
        <v>9273</v>
      </c>
      <c r="X1865">
        <v>2092</v>
      </c>
      <c r="Y1865">
        <v>1</v>
      </c>
      <c r="Z1865">
        <v>836.80000000000007</v>
      </c>
      <c r="AA1865" t="s">
        <v>13940</v>
      </c>
      <c r="AB1865" t="s">
        <v>13940</v>
      </c>
      <c r="AC1865">
        <v>10</v>
      </c>
      <c r="AE1865" t="s">
        <v>37</v>
      </c>
      <c r="AF1865" t="s">
        <v>37</v>
      </c>
      <c r="AG1865" t="s">
        <v>13940</v>
      </c>
    </row>
    <row r="1866" spans="1:33" x14ac:dyDescent="0.3">
      <c r="A1866" t="s">
        <v>27</v>
      </c>
      <c r="B1866" t="s">
        <v>380</v>
      </c>
      <c r="C1866" t="s">
        <v>29</v>
      </c>
      <c r="D1866" t="s">
        <v>146</v>
      </c>
      <c r="E1866" t="s">
        <v>263</v>
      </c>
      <c r="F1866" t="s">
        <v>13944</v>
      </c>
      <c r="G1866" t="s">
        <v>33</v>
      </c>
      <c r="H1866" s="1">
        <v>44839</v>
      </c>
      <c r="I1866">
        <v>1100</v>
      </c>
      <c r="J1866" t="s">
        <v>13945</v>
      </c>
      <c r="K1866" t="s">
        <v>1418</v>
      </c>
      <c r="L1866" t="s">
        <v>13946</v>
      </c>
      <c r="M1866" t="s">
        <v>13947</v>
      </c>
      <c r="N1866" t="s">
        <v>57</v>
      </c>
      <c r="O1866">
        <v>18</v>
      </c>
      <c r="P1866" t="s">
        <v>73</v>
      </c>
      <c r="Q1866" t="s">
        <v>58</v>
      </c>
      <c r="R1866" t="s">
        <v>13948</v>
      </c>
      <c r="S1866" s="1">
        <v>45615</v>
      </c>
      <c r="T1866" t="s">
        <v>165</v>
      </c>
      <c r="U1866" t="s">
        <v>13949</v>
      </c>
      <c r="V1866" t="s">
        <v>13950</v>
      </c>
      <c r="W1866" t="s">
        <v>313</v>
      </c>
      <c r="X1866">
        <v>2908</v>
      </c>
      <c r="Y1866">
        <v>6</v>
      </c>
      <c r="Z1866">
        <v>6979.2000000000007</v>
      </c>
      <c r="AA1866" t="s">
        <v>13947</v>
      </c>
      <c r="AB1866" t="s">
        <v>13947</v>
      </c>
      <c r="AC1866">
        <v>10</v>
      </c>
      <c r="AE1866" t="s">
        <v>37</v>
      </c>
      <c r="AF1866" t="s">
        <v>37</v>
      </c>
      <c r="AG1866" t="s">
        <v>13947</v>
      </c>
    </row>
    <row r="1867" spans="1:33" x14ac:dyDescent="0.3">
      <c r="A1867" t="s">
        <v>93</v>
      </c>
      <c r="B1867" t="s">
        <v>325</v>
      </c>
      <c r="C1867" t="s">
        <v>29</v>
      </c>
      <c r="D1867" t="s">
        <v>219</v>
      </c>
      <c r="E1867" t="s">
        <v>868</v>
      </c>
      <c r="F1867" t="s">
        <v>13951</v>
      </c>
      <c r="G1867" t="s">
        <v>33</v>
      </c>
      <c r="H1867" s="1">
        <v>44236</v>
      </c>
      <c r="I1867">
        <v>800</v>
      </c>
      <c r="J1867" t="s">
        <v>13952</v>
      </c>
      <c r="K1867" t="s">
        <v>879</v>
      </c>
      <c r="L1867" t="s">
        <v>13953</v>
      </c>
      <c r="M1867" t="s">
        <v>13954</v>
      </c>
      <c r="N1867" t="s">
        <v>39</v>
      </c>
      <c r="O1867">
        <v>8</v>
      </c>
      <c r="P1867" t="s">
        <v>73</v>
      </c>
      <c r="Q1867" t="s">
        <v>58</v>
      </c>
      <c r="R1867" t="s">
        <v>13955</v>
      </c>
      <c r="S1867" s="1">
        <v>45509</v>
      </c>
      <c r="T1867" t="s">
        <v>201</v>
      </c>
      <c r="U1867" t="s">
        <v>13956</v>
      </c>
      <c r="V1867" t="s">
        <v>13957</v>
      </c>
      <c r="W1867" t="s">
        <v>8686</v>
      </c>
      <c r="X1867">
        <v>1410</v>
      </c>
      <c r="Y1867">
        <v>6</v>
      </c>
      <c r="Z1867">
        <v>3384</v>
      </c>
      <c r="AA1867" t="s">
        <v>13954</v>
      </c>
      <c r="AB1867" t="s">
        <v>13954</v>
      </c>
      <c r="AC1867">
        <v>10</v>
      </c>
      <c r="AE1867" t="s">
        <v>37</v>
      </c>
      <c r="AF1867" t="s">
        <v>37</v>
      </c>
      <c r="AG1867" t="s">
        <v>13954</v>
      </c>
    </row>
    <row r="1868" spans="1:33" x14ac:dyDescent="0.3">
      <c r="A1868" t="s">
        <v>336</v>
      </c>
      <c r="B1868" t="s">
        <v>325</v>
      </c>
      <c r="C1868" t="s">
        <v>80</v>
      </c>
      <c r="D1868" t="s">
        <v>370</v>
      </c>
      <c r="E1868" t="s">
        <v>1365</v>
      </c>
      <c r="F1868" t="s">
        <v>13958</v>
      </c>
      <c r="G1868" t="s">
        <v>96</v>
      </c>
      <c r="H1868" s="1">
        <v>44401</v>
      </c>
      <c r="I1868">
        <v>950</v>
      </c>
      <c r="J1868" t="s">
        <v>13959</v>
      </c>
      <c r="K1868" t="s">
        <v>725</v>
      </c>
      <c r="L1868" t="s">
        <v>13960</v>
      </c>
      <c r="M1868" t="s">
        <v>13961</v>
      </c>
      <c r="N1868" t="s">
        <v>39</v>
      </c>
      <c r="O1868">
        <v>13</v>
      </c>
      <c r="P1868" t="s">
        <v>40</v>
      </c>
      <c r="Q1868" t="s">
        <v>58</v>
      </c>
      <c r="R1868" t="s">
        <v>13962</v>
      </c>
      <c r="S1868" s="1">
        <v>45582</v>
      </c>
      <c r="T1868" t="s">
        <v>177</v>
      </c>
      <c r="U1868" t="s">
        <v>13963</v>
      </c>
      <c r="V1868" t="s">
        <v>13964</v>
      </c>
      <c r="W1868" t="s">
        <v>156</v>
      </c>
      <c r="X1868">
        <v>1694</v>
      </c>
      <c r="Y1868">
        <v>7</v>
      </c>
      <c r="Z1868">
        <v>4743.2</v>
      </c>
      <c r="AA1868" t="s">
        <v>13961</v>
      </c>
      <c r="AB1868" t="s">
        <v>13961</v>
      </c>
      <c r="AC1868">
        <v>10</v>
      </c>
      <c r="AE1868" t="s">
        <v>37</v>
      </c>
      <c r="AF1868" t="s">
        <v>37</v>
      </c>
      <c r="AG1868" t="s">
        <v>13961</v>
      </c>
    </row>
    <row r="1869" spans="1:33" x14ac:dyDescent="0.3">
      <c r="A1869" t="s">
        <v>107</v>
      </c>
      <c r="B1869" t="s">
        <v>169</v>
      </c>
      <c r="C1869" t="s">
        <v>80</v>
      </c>
      <c r="D1869" t="s">
        <v>206</v>
      </c>
      <c r="E1869" t="s">
        <v>183</v>
      </c>
      <c r="F1869" t="s">
        <v>13965</v>
      </c>
      <c r="G1869" t="s">
        <v>33</v>
      </c>
      <c r="H1869" s="1">
        <v>45364</v>
      </c>
      <c r="I1869">
        <v>1000</v>
      </c>
      <c r="J1869" t="s">
        <v>3388</v>
      </c>
      <c r="K1869" t="s">
        <v>581</v>
      </c>
      <c r="L1869" t="s">
        <v>13966</v>
      </c>
      <c r="M1869" t="s">
        <v>13967</v>
      </c>
      <c r="N1869" t="s">
        <v>57</v>
      </c>
      <c r="O1869">
        <v>16</v>
      </c>
      <c r="P1869" t="s">
        <v>73</v>
      </c>
      <c r="Q1869" t="s">
        <v>58</v>
      </c>
      <c r="R1869" t="s">
        <v>13968</v>
      </c>
      <c r="S1869" s="1">
        <v>45534</v>
      </c>
      <c r="T1869" t="s">
        <v>201</v>
      </c>
      <c r="U1869" t="s">
        <v>13969</v>
      </c>
      <c r="V1869" t="s">
        <v>13970</v>
      </c>
      <c r="W1869" t="s">
        <v>6302</v>
      </c>
      <c r="X1869">
        <v>2240</v>
      </c>
      <c r="Y1869">
        <v>4</v>
      </c>
      <c r="Z1869">
        <v>3584</v>
      </c>
      <c r="AA1869" t="s">
        <v>13967</v>
      </c>
      <c r="AB1869" t="s">
        <v>13967</v>
      </c>
      <c r="AC1869">
        <v>10</v>
      </c>
      <c r="AD1869" t="s">
        <v>87</v>
      </c>
      <c r="AF1869" t="s">
        <v>87</v>
      </c>
      <c r="AG1869" t="s">
        <v>13967</v>
      </c>
    </row>
    <row r="1870" spans="1:33" x14ac:dyDescent="0.3">
      <c r="A1870" t="s">
        <v>336</v>
      </c>
      <c r="B1870" t="s">
        <v>205</v>
      </c>
      <c r="C1870" t="s">
        <v>80</v>
      </c>
      <c r="D1870" t="s">
        <v>146</v>
      </c>
      <c r="E1870" t="s">
        <v>134</v>
      </c>
      <c r="F1870" t="s">
        <v>13971</v>
      </c>
      <c r="G1870" t="s">
        <v>33</v>
      </c>
      <c r="H1870" s="1">
        <v>45216</v>
      </c>
      <c r="I1870">
        <v>1000</v>
      </c>
      <c r="J1870" t="s">
        <v>13972</v>
      </c>
      <c r="K1870" t="s">
        <v>1686</v>
      </c>
      <c r="L1870" t="s">
        <v>13973</v>
      </c>
      <c r="M1870" t="s">
        <v>13974</v>
      </c>
      <c r="N1870" t="s">
        <v>72</v>
      </c>
      <c r="O1870">
        <v>4</v>
      </c>
      <c r="P1870" t="s">
        <v>73</v>
      </c>
      <c r="Q1870" t="s">
        <v>101</v>
      </c>
      <c r="R1870" t="s">
        <v>13975</v>
      </c>
      <c r="S1870" s="1">
        <v>45343</v>
      </c>
      <c r="T1870" t="s">
        <v>321</v>
      </c>
      <c r="U1870" t="s">
        <v>13976</v>
      </c>
      <c r="V1870" t="s">
        <v>13977</v>
      </c>
      <c r="W1870" t="s">
        <v>5480</v>
      </c>
      <c r="X1870">
        <v>2243</v>
      </c>
      <c r="Y1870">
        <v>8</v>
      </c>
      <c r="Z1870">
        <v>7177.6</v>
      </c>
      <c r="AA1870" t="s">
        <v>13974</v>
      </c>
      <c r="AB1870" t="s">
        <v>13974</v>
      </c>
      <c r="AC1870">
        <v>10</v>
      </c>
      <c r="AE1870" t="s">
        <v>37</v>
      </c>
      <c r="AF1870" t="s">
        <v>37</v>
      </c>
      <c r="AG1870" t="s">
        <v>13974</v>
      </c>
    </row>
    <row r="1871" spans="1:33" x14ac:dyDescent="0.3">
      <c r="A1871" t="s">
        <v>181</v>
      </c>
      <c r="B1871" t="s">
        <v>79</v>
      </c>
      <c r="C1871" t="s">
        <v>80</v>
      </c>
      <c r="D1871" t="s">
        <v>146</v>
      </c>
      <c r="E1871" t="s">
        <v>66</v>
      </c>
      <c r="F1871" t="s">
        <v>13978</v>
      </c>
      <c r="G1871" t="s">
        <v>33</v>
      </c>
      <c r="H1871" s="1">
        <v>44341</v>
      </c>
      <c r="I1871">
        <v>950</v>
      </c>
      <c r="J1871" t="s">
        <v>13979</v>
      </c>
      <c r="K1871" t="s">
        <v>1078</v>
      </c>
      <c r="L1871" t="s">
        <v>13980</v>
      </c>
      <c r="M1871" t="s">
        <v>13981</v>
      </c>
      <c r="N1871" t="s">
        <v>39</v>
      </c>
      <c r="O1871">
        <v>7</v>
      </c>
      <c r="P1871" t="s">
        <v>40</v>
      </c>
      <c r="Q1871" t="s">
        <v>101</v>
      </c>
      <c r="R1871" t="s">
        <v>13982</v>
      </c>
      <c r="S1871" s="1">
        <v>45405</v>
      </c>
      <c r="T1871" t="s">
        <v>60</v>
      </c>
      <c r="U1871" t="s">
        <v>13983</v>
      </c>
      <c r="V1871" t="s">
        <v>13984</v>
      </c>
      <c r="W1871" t="s">
        <v>6996</v>
      </c>
      <c r="X1871">
        <v>2731</v>
      </c>
      <c r="Y1871">
        <v>8</v>
      </c>
      <c r="Z1871">
        <v>8739.2000000000007</v>
      </c>
      <c r="AA1871" t="s">
        <v>13981</v>
      </c>
      <c r="AB1871" t="s">
        <v>13981</v>
      </c>
      <c r="AC1871">
        <v>10</v>
      </c>
      <c r="AE1871" t="s">
        <v>37</v>
      </c>
      <c r="AF1871" t="s">
        <v>37</v>
      </c>
      <c r="AG1871" t="s">
        <v>13981</v>
      </c>
    </row>
    <row r="1872" spans="1:33" x14ac:dyDescent="0.3">
      <c r="A1872" t="s">
        <v>336</v>
      </c>
      <c r="B1872" t="s">
        <v>568</v>
      </c>
      <c r="C1872" t="s">
        <v>80</v>
      </c>
      <c r="D1872" t="s">
        <v>241</v>
      </c>
      <c r="E1872" t="s">
        <v>2153</v>
      </c>
      <c r="F1872" t="s">
        <v>13985</v>
      </c>
      <c r="G1872" t="s">
        <v>33</v>
      </c>
      <c r="H1872" s="1">
        <v>45248</v>
      </c>
      <c r="I1872">
        <v>1400</v>
      </c>
      <c r="J1872" t="s">
        <v>13986</v>
      </c>
      <c r="K1872" t="s">
        <v>1486</v>
      </c>
      <c r="L1872" t="s">
        <v>13987</v>
      </c>
      <c r="M1872" t="s">
        <v>13988</v>
      </c>
      <c r="N1872" t="s">
        <v>57</v>
      </c>
      <c r="O1872">
        <v>5</v>
      </c>
      <c r="P1872" t="s">
        <v>40</v>
      </c>
      <c r="Q1872" t="s">
        <v>101</v>
      </c>
      <c r="R1872" t="s">
        <v>13989</v>
      </c>
      <c r="S1872" s="1">
        <v>45295</v>
      </c>
      <c r="T1872" t="s">
        <v>141</v>
      </c>
      <c r="U1872" t="s">
        <v>13990</v>
      </c>
      <c r="V1872" t="s">
        <v>13991</v>
      </c>
      <c r="W1872" t="s">
        <v>204</v>
      </c>
      <c r="X1872">
        <v>2826</v>
      </c>
      <c r="Y1872">
        <v>1</v>
      </c>
      <c r="Z1872">
        <v>1130.4000000000001</v>
      </c>
      <c r="AA1872" t="s">
        <v>13988</v>
      </c>
      <c r="AB1872" t="s">
        <v>13988</v>
      </c>
      <c r="AC1872">
        <v>10</v>
      </c>
      <c r="AE1872" t="s">
        <v>37</v>
      </c>
      <c r="AF1872" t="s">
        <v>37</v>
      </c>
      <c r="AG1872" t="s">
        <v>13988</v>
      </c>
    </row>
    <row r="1873" spans="1:33" x14ac:dyDescent="0.3">
      <c r="A1873" t="s">
        <v>47</v>
      </c>
      <c r="B1873" t="s">
        <v>558</v>
      </c>
      <c r="C1873" t="s">
        <v>80</v>
      </c>
      <c r="D1873" t="s">
        <v>370</v>
      </c>
      <c r="E1873" t="s">
        <v>578</v>
      </c>
      <c r="F1873" t="s">
        <v>13992</v>
      </c>
      <c r="G1873" t="s">
        <v>96</v>
      </c>
      <c r="H1873" s="1">
        <v>44970</v>
      </c>
      <c r="I1873">
        <v>1400</v>
      </c>
      <c r="J1873" t="s">
        <v>13993</v>
      </c>
      <c r="K1873" t="s">
        <v>233</v>
      </c>
      <c r="L1873" t="s">
        <v>13994</v>
      </c>
      <c r="M1873" t="s">
        <v>13995</v>
      </c>
      <c r="N1873" t="s">
        <v>57</v>
      </c>
      <c r="O1873">
        <v>16</v>
      </c>
      <c r="P1873" t="s">
        <v>40</v>
      </c>
      <c r="Q1873" t="s">
        <v>101</v>
      </c>
      <c r="R1873" t="s">
        <v>13996</v>
      </c>
      <c r="S1873" s="1">
        <v>45605</v>
      </c>
      <c r="T1873" t="s">
        <v>165</v>
      </c>
      <c r="U1873" t="s">
        <v>13997</v>
      </c>
      <c r="V1873" t="s">
        <v>13998</v>
      </c>
      <c r="W1873" t="s">
        <v>5213</v>
      </c>
      <c r="X1873">
        <v>1956</v>
      </c>
      <c r="Y1873">
        <v>7</v>
      </c>
      <c r="Z1873">
        <v>5476.8</v>
      </c>
      <c r="AA1873" t="s">
        <v>13995</v>
      </c>
      <c r="AB1873" t="s">
        <v>13995</v>
      </c>
      <c r="AC1873">
        <v>10</v>
      </c>
      <c r="AD1873" t="s">
        <v>87</v>
      </c>
      <c r="AF1873" t="s">
        <v>87</v>
      </c>
      <c r="AG1873" t="s">
        <v>13995</v>
      </c>
    </row>
    <row r="1874" spans="1:33" x14ac:dyDescent="0.3">
      <c r="A1874" t="s">
        <v>121</v>
      </c>
      <c r="B1874" t="s">
        <v>108</v>
      </c>
      <c r="C1874" t="s">
        <v>49</v>
      </c>
      <c r="D1874" t="s">
        <v>30</v>
      </c>
      <c r="E1874" t="s">
        <v>1177</v>
      </c>
      <c r="F1874" t="s">
        <v>13999</v>
      </c>
      <c r="G1874" t="s">
        <v>96</v>
      </c>
      <c r="H1874" s="1">
        <v>45565</v>
      </c>
      <c r="I1874">
        <v>1000</v>
      </c>
      <c r="J1874" t="s">
        <v>14000</v>
      </c>
      <c r="K1874" t="s">
        <v>424</v>
      </c>
      <c r="L1874" t="s">
        <v>14001</v>
      </c>
      <c r="M1874" t="s">
        <v>14002</v>
      </c>
      <c r="N1874" t="s">
        <v>72</v>
      </c>
      <c r="O1874">
        <v>4</v>
      </c>
      <c r="P1874" t="s">
        <v>40</v>
      </c>
      <c r="Q1874" t="s">
        <v>74</v>
      </c>
      <c r="R1874" t="s">
        <v>14003</v>
      </c>
      <c r="S1874" s="1">
        <v>45355</v>
      </c>
      <c r="T1874" t="s">
        <v>258</v>
      </c>
      <c r="U1874" t="s">
        <v>14004</v>
      </c>
      <c r="V1874" t="s">
        <v>14005</v>
      </c>
      <c r="W1874" t="s">
        <v>5396</v>
      </c>
      <c r="X1874">
        <v>1689</v>
      </c>
      <c r="Y1874">
        <v>6</v>
      </c>
      <c r="Z1874">
        <v>4053.6000000000004</v>
      </c>
      <c r="AA1874" t="s">
        <v>14002</v>
      </c>
      <c r="AB1874" t="s">
        <v>14002</v>
      </c>
      <c r="AC1874">
        <v>10</v>
      </c>
      <c r="AD1874" t="s">
        <v>87</v>
      </c>
      <c r="AF1874" t="s">
        <v>87</v>
      </c>
      <c r="AG1874" t="s">
        <v>14002</v>
      </c>
    </row>
    <row r="1875" spans="1:33" x14ac:dyDescent="0.3">
      <c r="A1875" t="s">
        <v>107</v>
      </c>
      <c r="B1875" t="s">
        <v>650</v>
      </c>
      <c r="C1875" t="s">
        <v>80</v>
      </c>
      <c r="D1875" t="s">
        <v>206</v>
      </c>
      <c r="E1875" t="s">
        <v>2486</v>
      </c>
      <c r="F1875" t="s">
        <v>14006</v>
      </c>
      <c r="G1875" t="s">
        <v>33</v>
      </c>
      <c r="H1875" s="1">
        <v>45625</v>
      </c>
      <c r="I1875">
        <v>800</v>
      </c>
      <c r="J1875" t="s">
        <v>14007</v>
      </c>
      <c r="K1875" t="s">
        <v>54</v>
      </c>
      <c r="L1875" t="s">
        <v>14008</v>
      </c>
      <c r="M1875" t="s">
        <v>14009</v>
      </c>
      <c r="N1875" t="s">
        <v>39</v>
      </c>
      <c r="O1875">
        <v>6</v>
      </c>
      <c r="P1875" t="s">
        <v>73</v>
      </c>
      <c r="Q1875" t="s">
        <v>58</v>
      </c>
      <c r="R1875" t="s">
        <v>14010</v>
      </c>
      <c r="S1875" s="1">
        <v>45578</v>
      </c>
      <c r="T1875" t="s">
        <v>177</v>
      </c>
      <c r="U1875" t="s">
        <v>14011</v>
      </c>
      <c r="V1875" t="s">
        <v>14012</v>
      </c>
      <c r="W1875" t="s">
        <v>14013</v>
      </c>
      <c r="X1875">
        <v>1351</v>
      </c>
      <c r="Y1875">
        <v>5</v>
      </c>
      <c r="Z1875">
        <v>2702</v>
      </c>
      <c r="AA1875" t="s">
        <v>14009</v>
      </c>
      <c r="AB1875" t="s">
        <v>14009</v>
      </c>
      <c r="AC1875">
        <v>10</v>
      </c>
      <c r="AE1875" t="s">
        <v>37</v>
      </c>
      <c r="AF1875" t="s">
        <v>37</v>
      </c>
      <c r="AG1875" t="s">
        <v>14009</v>
      </c>
    </row>
    <row r="1876" spans="1:33" x14ac:dyDescent="0.3">
      <c r="A1876" t="s">
        <v>133</v>
      </c>
      <c r="B1876" t="s">
        <v>1023</v>
      </c>
      <c r="C1876" t="s">
        <v>80</v>
      </c>
      <c r="D1876" t="s">
        <v>677</v>
      </c>
      <c r="E1876" t="s">
        <v>31</v>
      </c>
      <c r="F1876" t="s">
        <v>14014</v>
      </c>
      <c r="G1876" t="s">
        <v>33</v>
      </c>
      <c r="H1876" s="1">
        <v>45012</v>
      </c>
      <c r="I1876">
        <v>950</v>
      </c>
      <c r="J1876" t="s">
        <v>14015</v>
      </c>
      <c r="K1876" t="s">
        <v>307</v>
      </c>
      <c r="L1876" t="s">
        <v>14016</v>
      </c>
      <c r="M1876" t="s">
        <v>14017</v>
      </c>
      <c r="N1876" t="s">
        <v>57</v>
      </c>
      <c r="O1876">
        <v>12</v>
      </c>
      <c r="P1876" t="s">
        <v>40</v>
      </c>
      <c r="Q1876" t="s">
        <v>41</v>
      </c>
      <c r="R1876" t="s">
        <v>14018</v>
      </c>
      <c r="S1876" s="1">
        <v>45580</v>
      </c>
      <c r="T1876" t="s">
        <v>177</v>
      </c>
      <c r="U1876" t="s">
        <v>14019</v>
      </c>
      <c r="V1876" t="s">
        <v>14020</v>
      </c>
      <c r="W1876" t="s">
        <v>4373</v>
      </c>
      <c r="X1876">
        <v>2601</v>
      </c>
      <c r="Y1876">
        <v>8</v>
      </c>
      <c r="Z1876">
        <v>8323.2000000000007</v>
      </c>
      <c r="AA1876" t="s">
        <v>14017</v>
      </c>
      <c r="AB1876" t="s">
        <v>14017</v>
      </c>
      <c r="AC1876">
        <v>10</v>
      </c>
      <c r="AE1876" t="s">
        <v>37</v>
      </c>
      <c r="AF1876" t="s">
        <v>37</v>
      </c>
      <c r="AG1876" t="s">
        <v>14017</v>
      </c>
    </row>
    <row r="1877" spans="1:33" x14ac:dyDescent="0.3">
      <c r="A1877" t="s">
        <v>107</v>
      </c>
      <c r="B1877" t="s">
        <v>325</v>
      </c>
      <c r="C1877" t="s">
        <v>80</v>
      </c>
      <c r="D1877" t="s">
        <v>370</v>
      </c>
      <c r="E1877" t="s">
        <v>596</v>
      </c>
      <c r="F1877" t="s">
        <v>14021</v>
      </c>
      <c r="G1877" t="s">
        <v>33</v>
      </c>
      <c r="H1877" s="1">
        <v>45535</v>
      </c>
      <c r="I1877">
        <v>1100</v>
      </c>
      <c r="J1877" t="s">
        <v>14022</v>
      </c>
      <c r="K1877" t="s">
        <v>879</v>
      </c>
      <c r="L1877" t="s">
        <v>14023</v>
      </c>
      <c r="M1877" t="s">
        <v>14024</v>
      </c>
      <c r="N1877" t="s">
        <v>72</v>
      </c>
      <c r="O1877">
        <v>17</v>
      </c>
      <c r="P1877" t="s">
        <v>40</v>
      </c>
      <c r="Q1877" t="s">
        <v>58</v>
      </c>
      <c r="R1877" t="s">
        <v>14025</v>
      </c>
      <c r="S1877" s="1">
        <v>45590</v>
      </c>
      <c r="T1877" t="s">
        <v>177</v>
      </c>
      <c r="U1877" t="s">
        <v>14026</v>
      </c>
      <c r="V1877" t="s">
        <v>14027</v>
      </c>
      <c r="W1877" t="s">
        <v>13380</v>
      </c>
      <c r="X1877">
        <v>2117</v>
      </c>
      <c r="Y1877">
        <v>5</v>
      </c>
      <c r="Z1877">
        <v>4234</v>
      </c>
      <c r="AA1877" t="s">
        <v>14024</v>
      </c>
      <c r="AB1877" t="s">
        <v>14024</v>
      </c>
      <c r="AC1877">
        <v>10</v>
      </c>
      <c r="AD1877" t="s">
        <v>87</v>
      </c>
      <c r="AF1877" t="s">
        <v>87</v>
      </c>
      <c r="AG1877" t="s">
        <v>14024</v>
      </c>
    </row>
    <row r="1878" spans="1:33" x14ac:dyDescent="0.3">
      <c r="A1878" t="s">
        <v>93</v>
      </c>
      <c r="B1878" t="s">
        <v>500</v>
      </c>
      <c r="C1878" t="s">
        <v>80</v>
      </c>
      <c r="D1878" t="s">
        <v>109</v>
      </c>
      <c r="E1878" t="s">
        <v>947</v>
      </c>
      <c r="F1878" t="s">
        <v>14028</v>
      </c>
      <c r="G1878" t="s">
        <v>33</v>
      </c>
      <c r="H1878" s="1">
        <v>44011</v>
      </c>
      <c r="I1878">
        <v>800</v>
      </c>
      <c r="J1878" t="s">
        <v>14029</v>
      </c>
      <c r="K1878" t="s">
        <v>1511</v>
      </c>
      <c r="L1878" t="s">
        <v>14030</v>
      </c>
      <c r="M1878" t="s">
        <v>14031</v>
      </c>
      <c r="N1878" t="s">
        <v>116</v>
      </c>
      <c r="O1878">
        <v>19</v>
      </c>
      <c r="P1878" t="s">
        <v>40</v>
      </c>
      <c r="Q1878" t="s">
        <v>74</v>
      </c>
      <c r="R1878" t="s">
        <v>14032</v>
      </c>
      <c r="S1878" s="1">
        <v>45626</v>
      </c>
      <c r="T1878" t="s">
        <v>165</v>
      </c>
      <c r="U1878" t="s">
        <v>14033</v>
      </c>
      <c r="V1878" t="s">
        <v>14034</v>
      </c>
      <c r="W1878" t="s">
        <v>4132</v>
      </c>
      <c r="X1878">
        <v>1983</v>
      </c>
      <c r="Y1878">
        <v>3</v>
      </c>
      <c r="Z1878">
        <v>2379.6</v>
      </c>
      <c r="AA1878" t="s">
        <v>14031</v>
      </c>
      <c r="AB1878" t="s">
        <v>14031</v>
      </c>
      <c r="AC1878">
        <v>11</v>
      </c>
      <c r="AE1878" t="s">
        <v>37</v>
      </c>
      <c r="AF1878" t="s">
        <v>37</v>
      </c>
      <c r="AG1878" t="s">
        <v>14031</v>
      </c>
    </row>
    <row r="1879" spans="1:33" x14ac:dyDescent="0.3">
      <c r="A1879" t="s">
        <v>336</v>
      </c>
      <c r="B1879" t="s">
        <v>157</v>
      </c>
      <c r="C1879" t="s">
        <v>29</v>
      </c>
      <c r="D1879" t="s">
        <v>65</v>
      </c>
      <c r="E1879" t="s">
        <v>750</v>
      </c>
      <c r="F1879" t="s">
        <v>14035</v>
      </c>
      <c r="G1879" t="s">
        <v>33</v>
      </c>
      <c r="H1879" s="1">
        <v>43895</v>
      </c>
      <c r="I1879">
        <v>1000</v>
      </c>
      <c r="J1879" t="s">
        <v>14036</v>
      </c>
      <c r="K1879" t="s">
        <v>1796</v>
      </c>
      <c r="L1879" t="s">
        <v>14037</v>
      </c>
      <c r="M1879" t="s">
        <v>14038</v>
      </c>
      <c r="N1879" t="s">
        <v>57</v>
      </c>
      <c r="O1879">
        <v>7</v>
      </c>
      <c r="P1879" t="s">
        <v>73</v>
      </c>
      <c r="Q1879" t="s">
        <v>41</v>
      </c>
      <c r="R1879" t="s">
        <v>14039</v>
      </c>
      <c r="S1879" s="1">
        <v>45501</v>
      </c>
      <c r="T1879" t="s">
        <v>103</v>
      </c>
      <c r="U1879" t="s">
        <v>14040</v>
      </c>
      <c r="V1879" t="s">
        <v>14041</v>
      </c>
      <c r="W1879" t="s">
        <v>6651</v>
      </c>
      <c r="X1879">
        <v>1657</v>
      </c>
      <c r="Y1879">
        <v>1</v>
      </c>
      <c r="Z1879">
        <v>662.80000000000007</v>
      </c>
      <c r="AA1879" t="s">
        <v>14038</v>
      </c>
      <c r="AB1879" t="s">
        <v>14038</v>
      </c>
      <c r="AC1879">
        <v>10</v>
      </c>
      <c r="AE1879" t="s">
        <v>37</v>
      </c>
      <c r="AF1879" t="s">
        <v>37</v>
      </c>
      <c r="AG1879" t="s">
        <v>14038</v>
      </c>
    </row>
    <row r="1880" spans="1:33" x14ac:dyDescent="0.3">
      <c r="A1880" t="s">
        <v>336</v>
      </c>
      <c r="B1880" t="s">
        <v>390</v>
      </c>
      <c r="C1880" t="s">
        <v>29</v>
      </c>
      <c r="D1880" t="s">
        <v>677</v>
      </c>
      <c r="E1880" t="s">
        <v>559</v>
      </c>
      <c r="F1880" t="s">
        <v>14042</v>
      </c>
      <c r="G1880" t="s">
        <v>96</v>
      </c>
      <c r="H1880" s="1">
        <v>44013</v>
      </c>
      <c r="I1880">
        <v>1100</v>
      </c>
      <c r="J1880" t="s">
        <v>14043</v>
      </c>
      <c r="K1880" t="s">
        <v>493</v>
      </c>
      <c r="L1880" t="s">
        <v>14044</v>
      </c>
      <c r="M1880" t="s">
        <v>14045</v>
      </c>
      <c r="N1880" t="s">
        <v>72</v>
      </c>
      <c r="O1880">
        <v>11</v>
      </c>
      <c r="P1880" t="s">
        <v>40</v>
      </c>
      <c r="Q1880" t="s">
        <v>74</v>
      </c>
      <c r="R1880" t="s">
        <v>14046</v>
      </c>
      <c r="S1880" s="1">
        <v>45577</v>
      </c>
      <c r="T1880" t="s">
        <v>177</v>
      </c>
      <c r="U1880" t="s">
        <v>14047</v>
      </c>
      <c r="V1880" t="s">
        <v>14048</v>
      </c>
      <c r="W1880" t="s">
        <v>7536</v>
      </c>
      <c r="X1880">
        <v>2201</v>
      </c>
      <c r="Y1880">
        <v>6</v>
      </c>
      <c r="Z1880">
        <v>5282.4000000000015</v>
      </c>
      <c r="AA1880" t="s">
        <v>14045</v>
      </c>
      <c r="AB1880" t="s">
        <v>14045</v>
      </c>
      <c r="AC1880">
        <v>10</v>
      </c>
      <c r="AE1880" t="s">
        <v>37</v>
      </c>
      <c r="AF1880" t="s">
        <v>37</v>
      </c>
      <c r="AG1880" t="s">
        <v>14045</v>
      </c>
    </row>
    <row r="1881" spans="1:33" x14ac:dyDescent="0.3">
      <c r="A1881" t="s">
        <v>27</v>
      </c>
      <c r="B1881" t="s">
        <v>229</v>
      </c>
      <c r="C1881" t="s">
        <v>80</v>
      </c>
      <c r="D1881" t="s">
        <v>677</v>
      </c>
      <c r="E1881" t="s">
        <v>3122</v>
      </c>
      <c r="F1881" t="s">
        <v>14049</v>
      </c>
      <c r="G1881" t="s">
        <v>33</v>
      </c>
      <c r="H1881" s="1">
        <v>44706</v>
      </c>
      <c r="I1881">
        <v>950</v>
      </c>
      <c r="J1881" t="s">
        <v>14050</v>
      </c>
      <c r="K1881" t="s">
        <v>69</v>
      </c>
      <c r="L1881" t="s">
        <v>14051</v>
      </c>
      <c r="M1881" t="s">
        <v>14052</v>
      </c>
      <c r="N1881" t="s">
        <v>72</v>
      </c>
      <c r="O1881">
        <v>10</v>
      </c>
      <c r="P1881" t="s">
        <v>40</v>
      </c>
      <c r="Q1881" t="s">
        <v>101</v>
      </c>
      <c r="R1881" t="s">
        <v>14053</v>
      </c>
      <c r="S1881" s="1">
        <v>45399</v>
      </c>
      <c r="T1881" t="s">
        <v>60</v>
      </c>
      <c r="U1881" t="s">
        <v>14054</v>
      </c>
      <c r="V1881" t="s">
        <v>14055</v>
      </c>
      <c r="W1881" t="s">
        <v>676</v>
      </c>
      <c r="X1881">
        <v>780</v>
      </c>
      <c r="Y1881">
        <v>2</v>
      </c>
      <c r="Z1881">
        <v>624</v>
      </c>
      <c r="AA1881" t="s">
        <v>14052</v>
      </c>
      <c r="AB1881" t="s">
        <v>14052</v>
      </c>
      <c r="AC1881">
        <v>10</v>
      </c>
      <c r="AD1881" t="s">
        <v>87</v>
      </c>
      <c r="AF1881" t="s">
        <v>87</v>
      </c>
      <c r="AG1881" t="s">
        <v>14052</v>
      </c>
    </row>
    <row r="1882" spans="1:33" x14ac:dyDescent="0.3">
      <c r="A1882" t="s">
        <v>93</v>
      </c>
      <c r="B1882" t="s">
        <v>1128</v>
      </c>
      <c r="C1882" t="s">
        <v>29</v>
      </c>
      <c r="D1882" t="s">
        <v>65</v>
      </c>
      <c r="E1882" t="s">
        <v>82</v>
      </c>
      <c r="F1882" t="s">
        <v>14056</v>
      </c>
      <c r="G1882" t="s">
        <v>96</v>
      </c>
      <c r="H1882" s="1">
        <v>44282</v>
      </c>
      <c r="I1882">
        <v>950</v>
      </c>
      <c r="J1882" t="s">
        <v>14057</v>
      </c>
      <c r="K1882" t="s">
        <v>1302</v>
      </c>
      <c r="L1882" t="s">
        <v>14058</v>
      </c>
      <c r="M1882" t="s">
        <v>14059</v>
      </c>
      <c r="N1882" t="s">
        <v>57</v>
      </c>
      <c r="O1882">
        <v>10</v>
      </c>
      <c r="P1882" t="s">
        <v>73</v>
      </c>
      <c r="Q1882" t="s">
        <v>74</v>
      </c>
      <c r="R1882" t="s">
        <v>14060</v>
      </c>
      <c r="S1882" s="1">
        <v>45358</v>
      </c>
      <c r="T1882" t="s">
        <v>258</v>
      </c>
      <c r="U1882" t="s">
        <v>14061</v>
      </c>
      <c r="V1882" t="s">
        <v>14062</v>
      </c>
      <c r="W1882" t="s">
        <v>11880</v>
      </c>
      <c r="X1882">
        <v>2294</v>
      </c>
      <c r="Y1882">
        <v>4</v>
      </c>
      <c r="Z1882">
        <v>3670.4</v>
      </c>
      <c r="AA1882" t="s">
        <v>14059</v>
      </c>
      <c r="AB1882" t="s">
        <v>14059</v>
      </c>
      <c r="AC1882">
        <v>11</v>
      </c>
      <c r="AE1882" t="s">
        <v>37</v>
      </c>
      <c r="AF1882" t="s">
        <v>37</v>
      </c>
      <c r="AG1882" t="s">
        <v>14059</v>
      </c>
    </row>
    <row r="1883" spans="1:33" x14ac:dyDescent="0.3">
      <c r="A1883" t="s">
        <v>133</v>
      </c>
      <c r="B1883" t="s">
        <v>79</v>
      </c>
      <c r="C1883" t="s">
        <v>29</v>
      </c>
      <c r="D1883" t="s">
        <v>65</v>
      </c>
      <c r="E1883" t="s">
        <v>3051</v>
      </c>
      <c r="F1883" t="s">
        <v>14063</v>
      </c>
      <c r="G1883" t="s">
        <v>33</v>
      </c>
      <c r="H1883" s="1">
        <v>44713</v>
      </c>
      <c r="I1883">
        <v>800</v>
      </c>
      <c r="J1883" t="s">
        <v>14064</v>
      </c>
      <c r="K1883" t="s">
        <v>454</v>
      </c>
      <c r="L1883" t="s">
        <v>14065</v>
      </c>
      <c r="M1883" t="s">
        <v>14066</v>
      </c>
      <c r="N1883" t="s">
        <v>72</v>
      </c>
      <c r="O1883">
        <v>5</v>
      </c>
      <c r="P1883" t="s">
        <v>40</v>
      </c>
      <c r="Q1883" t="s">
        <v>74</v>
      </c>
      <c r="R1883" t="s">
        <v>14067</v>
      </c>
      <c r="S1883" s="1">
        <v>45307</v>
      </c>
      <c r="T1883" t="s">
        <v>141</v>
      </c>
      <c r="U1883" t="s">
        <v>14068</v>
      </c>
      <c r="V1883" t="s">
        <v>14069</v>
      </c>
      <c r="W1883" t="s">
        <v>822</v>
      </c>
      <c r="X1883">
        <v>967</v>
      </c>
      <c r="Y1883">
        <v>2</v>
      </c>
      <c r="Z1883">
        <v>773.6</v>
      </c>
      <c r="AA1883" t="s">
        <v>14066</v>
      </c>
      <c r="AB1883" t="s">
        <v>14066</v>
      </c>
      <c r="AC1883">
        <v>10</v>
      </c>
      <c r="AD1883" t="s">
        <v>87</v>
      </c>
      <c r="AF1883" t="s">
        <v>87</v>
      </c>
      <c r="AG1883" t="s">
        <v>14066</v>
      </c>
    </row>
    <row r="1884" spans="1:33" x14ac:dyDescent="0.3">
      <c r="A1884" t="s">
        <v>133</v>
      </c>
      <c r="B1884" t="s">
        <v>1023</v>
      </c>
      <c r="C1884" t="s">
        <v>80</v>
      </c>
      <c r="D1884" t="s">
        <v>370</v>
      </c>
      <c r="E1884" t="s">
        <v>1534</v>
      </c>
      <c r="F1884" t="s">
        <v>14070</v>
      </c>
      <c r="G1884" t="s">
        <v>33</v>
      </c>
      <c r="H1884" s="1">
        <v>44656</v>
      </c>
      <c r="I1884">
        <v>1200</v>
      </c>
      <c r="J1884" t="s">
        <v>14071</v>
      </c>
      <c r="K1884" t="s">
        <v>1686</v>
      </c>
      <c r="L1884" t="s">
        <v>14072</v>
      </c>
      <c r="M1884" t="s">
        <v>14073</v>
      </c>
      <c r="N1884" t="s">
        <v>57</v>
      </c>
      <c r="O1884">
        <v>7</v>
      </c>
      <c r="P1884" t="s">
        <v>40</v>
      </c>
      <c r="Q1884" t="s">
        <v>74</v>
      </c>
      <c r="R1884" t="s">
        <v>14074</v>
      </c>
      <c r="S1884" s="1">
        <v>45438</v>
      </c>
      <c r="T1884" t="s">
        <v>129</v>
      </c>
      <c r="U1884" t="s">
        <v>14075</v>
      </c>
      <c r="V1884" t="s">
        <v>14076</v>
      </c>
      <c r="W1884" t="s">
        <v>7251</v>
      </c>
      <c r="X1884">
        <v>2541</v>
      </c>
      <c r="Y1884">
        <v>5</v>
      </c>
      <c r="Z1884">
        <v>5082</v>
      </c>
      <c r="AA1884" t="s">
        <v>14073</v>
      </c>
      <c r="AB1884" t="s">
        <v>14073</v>
      </c>
      <c r="AC1884">
        <v>10</v>
      </c>
      <c r="AE1884" t="s">
        <v>37</v>
      </c>
      <c r="AF1884" t="s">
        <v>37</v>
      </c>
      <c r="AG1884" t="s">
        <v>14073</v>
      </c>
    </row>
    <row r="1885" spans="1:33" x14ac:dyDescent="0.3">
      <c r="A1885" t="s">
        <v>27</v>
      </c>
      <c r="B1885" t="s">
        <v>240</v>
      </c>
      <c r="C1885" t="s">
        <v>80</v>
      </c>
      <c r="D1885" t="s">
        <v>81</v>
      </c>
      <c r="E1885" t="s">
        <v>194</v>
      </c>
      <c r="F1885" t="s">
        <v>14077</v>
      </c>
      <c r="G1885" t="s">
        <v>33</v>
      </c>
      <c r="H1885" s="1">
        <v>44698</v>
      </c>
      <c r="I1885">
        <v>1000</v>
      </c>
      <c r="J1885" t="s">
        <v>14078</v>
      </c>
      <c r="K1885" t="s">
        <v>861</v>
      </c>
      <c r="L1885" t="s">
        <v>14079</v>
      </c>
      <c r="M1885" t="s">
        <v>14080</v>
      </c>
      <c r="N1885" t="s">
        <v>116</v>
      </c>
      <c r="O1885">
        <v>9</v>
      </c>
      <c r="P1885" t="s">
        <v>40</v>
      </c>
      <c r="Q1885" t="s">
        <v>101</v>
      </c>
      <c r="R1885" t="s">
        <v>14081</v>
      </c>
      <c r="S1885" s="1">
        <v>45506</v>
      </c>
      <c r="T1885" t="s">
        <v>201</v>
      </c>
      <c r="U1885" t="s">
        <v>14082</v>
      </c>
      <c r="V1885" t="s">
        <v>14083</v>
      </c>
      <c r="W1885" t="s">
        <v>14084</v>
      </c>
      <c r="X1885">
        <v>1008</v>
      </c>
      <c r="Y1885">
        <v>7</v>
      </c>
      <c r="Z1885">
        <v>2822.4</v>
      </c>
      <c r="AA1885" t="s">
        <v>14080</v>
      </c>
      <c r="AB1885" t="s">
        <v>14080</v>
      </c>
      <c r="AC1885">
        <v>10</v>
      </c>
      <c r="AE1885" t="s">
        <v>37</v>
      </c>
      <c r="AF1885" t="s">
        <v>37</v>
      </c>
      <c r="AG1885" t="s">
        <v>14080</v>
      </c>
    </row>
    <row r="1886" spans="1:33" x14ac:dyDescent="0.3">
      <c r="A1886" t="s">
        <v>93</v>
      </c>
      <c r="B1886" t="s">
        <v>369</v>
      </c>
      <c r="C1886" t="s">
        <v>49</v>
      </c>
      <c r="D1886" t="s">
        <v>146</v>
      </c>
      <c r="E1886" t="s">
        <v>1441</v>
      </c>
      <c r="F1886" t="s">
        <v>14085</v>
      </c>
      <c r="G1886" t="s">
        <v>33</v>
      </c>
      <c r="H1886" s="1">
        <v>45113</v>
      </c>
      <c r="I1886">
        <v>950</v>
      </c>
      <c r="J1886" t="s">
        <v>14086</v>
      </c>
      <c r="K1886" t="s">
        <v>743</v>
      </c>
      <c r="L1886" t="s">
        <v>14087</v>
      </c>
      <c r="M1886" t="s">
        <v>14088</v>
      </c>
      <c r="N1886" t="s">
        <v>72</v>
      </c>
      <c r="O1886">
        <v>8</v>
      </c>
      <c r="P1886" t="s">
        <v>73</v>
      </c>
      <c r="Q1886" t="s">
        <v>74</v>
      </c>
      <c r="R1886" t="s">
        <v>14089</v>
      </c>
      <c r="S1886" s="1">
        <v>45385</v>
      </c>
      <c r="T1886" t="s">
        <v>60</v>
      </c>
      <c r="U1886" t="s">
        <v>14090</v>
      </c>
      <c r="V1886" t="s">
        <v>14091</v>
      </c>
      <c r="W1886" t="s">
        <v>1193</v>
      </c>
      <c r="X1886">
        <v>927</v>
      </c>
      <c r="Y1886">
        <v>8</v>
      </c>
      <c r="Z1886">
        <v>2966.4</v>
      </c>
      <c r="AA1886" t="s">
        <v>14088</v>
      </c>
      <c r="AB1886" t="s">
        <v>14088</v>
      </c>
      <c r="AC1886">
        <v>10</v>
      </c>
      <c r="AD1886" t="s">
        <v>87</v>
      </c>
      <c r="AF1886" t="s">
        <v>87</v>
      </c>
      <c r="AG1886" t="s">
        <v>14088</v>
      </c>
    </row>
    <row r="1887" spans="1:33" x14ac:dyDescent="0.3">
      <c r="A1887" t="s">
        <v>336</v>
      </c>
      <c r="B1887" t="s">
        <v>193</v>
      </c>
      <c r="C1887" t="s">
        <v>49</v>
      </c>
      <c r="D1887" t="s">
        <v>81</v>
      </c>
      <c r="E1887" t="s">
        <v>391</v>
      </c>
      <c r="F1887" t="s">
        <v>14092</v>
      </c>
      <c r="G1887" t="s">
        <v>96</v>
      </c>
      <c r="H1887" s="1">
        <v>45199</v>
      </c>
      <c r="I1887">
        <v>1200</v>
      </c>
      <c r="J1887" t="s">
        <v>14093</v>
      </c>
      <c r="K1887" t="s">
        <v>753</v>
      </c>
      <c r="L1887" t="s">
        <v>14094</v>
      </c>
      <c r="M1887" t="s">
        <v>14095</v>
      </c>
      <c r="N1887" t="s">
        <v>72</v>
      </c>
      <c r="O1887">
        <v>9</v>
      </c>
      <c r="P1887" t="s">
        <v>40</v>
      </c>
      <c r="Q1887" t="s">
        <v>58</v>
      </c>
      <c r="R1887" t="s">
        <v>14096</v>
      </c>
      <c r="S1887" s="1">
        <v>45312</v>
      </c>
      <c r="T1887" t="s">
        <v>141</v>
      </c>
      <c r="U1887" t="s">
        <v>14097</v>
      </c>
      <c r="V1887" t="s">
        <v>14098</v>
      </c>
      <c r="W1887" t="s">
        <v>4038</v>
      </c>
      <c r="X1887">
        <v>810</v>
      </c>
      <c r="Y1887">
        <v>6</v>
      </c>
      <c r="Z1887">
        <v>1944</v>
      </c>
      <c r="AA1887" t="s">
        <v>14095</v>
      </c>
      <c r="AB1887" t="s">
        <v>14095</v>
      </c>
      <c r="AC1887">
        <v>10</v>
      </c>
      <c r="AE1887" t="s">
        <v>37</v>
      </c>
      <c r="AF1887" t="s">
        <v>37</v>
      </c>
      <c r="AG1887" t="s">
        <v>14095</v>
      </c>
    </row>
    <row r="1888" spans="1:33" x14ac:dyDescent="0.3">
      <c r="A1888" t="s">
        <v>133</v>
      </c>
      <c r="B1888" t="s">
        <v>64</v>
      </c>
      <c r="C1888" t="s">
        <v>49</v>
      </c>
      <c r="D1888" t="s">
        <v>65</v>
      </c>
      <c r="E1888" t="s">
        <v>421</v>
      </c>
      <c r="F1888" t="s">
        <v>14099</v>
      </c>
      <c r="G1888" t="s">
        <v>33</v>
      </c>
      <c r="H1888" s="1">
        <v>45603</v>
      </c>
      <c r="I1888">
        <v>1100</v>
      </c>
      <c r="J1888" t="s">
        <v>14100</v>
      </c>
      <c r="K1888" t="s">
        <v>394</v>
      </c>
      <c r="L1888" t="s">
        <v>14101</v>
      </c>
      <c r="M1888" t="s">
        <v>14102</v>
      </c>
      <c r="N1888" t="s">
        <v>116</v>
      </c>
      <c r="O1888">
        <v>13</v>
      </c>
      <c r="P1888" t="s">
        <v>40</v>
      </c>
      <c r="Q1888" t="s">
        <v>41</v>
      </c>
      <c r="R1888" t="s">
        <v>14103</v>
      </c>
      <c r="S1888" s="1">
        <v>45464</v>
      </c>
      <c r="T1888" t="s">
        <v>43</v>
      </c>
      <c r="U1888" t="s">
        <v>14104</v>
      </c>
      <c r="V1888" t="s">
        <v>14105</v>
      </c>
      <c r="W1888" t="s">
        <v>3669</v>
      </c>
      <c r="X1888">
        <v>778</v>
      </c>
      <c r="Y1888">
        <v>2</v>
      </c>
      <c r="Z1888">
        <v>622.40000000000009</v>
      </c>
      <c r="AA1888" t="s">
        <v>14102</v>
      </c>
      <c r="AB1888" t="s">
        <v>14102</v>
      </c>
      <c r="AC1888">
        <v>10</v>
      </c>
      <c r="AE1888" t="s">
        <v>37</v>
      </c>
      <c r="AF1888" t="s">
        <v>37</v>
      </c>
      <c r="AG1888" t="s">
        <v>14102</v>
      </c>
    </row>
    <row r="1889" spans="1:33" x14ac:dyDescent="0.3">
      <c r="A1889" t="s">
        <v>107</v>
      </c>
      <c r="B1889" t="s">
        <v>193</v>
      </c>
      <c r="C1889" t="s">
        <v>49</v>
      </c>
      <c r="D1889" t="s">
        <v>206</v>
      </c>
      <c r="E1889" t="s">
        <v>511</v>
      </c>
      <c r="F1889" t="s">
        <v>14106</v>
      </c>
      <c r="G1889" t="s">
        <v>96</v>
      </c>
      <c r="H1889" s="1">
        <v>45122</v>
      </c>
      <c r="I1889">
        <v>1200</v>
      </c>
      <c r="J1889" t="s">
        <v>14107</v>
      </c>
      <c r="K1889" t="s">
        <v>716</v>
      </c>
      <c r="L1889" t="s">
        <v>14108</v>
      </c>
      <c r="M1889" t="s">
        <v>14109</v>
      </c>
      <c r="N1889" t="s">
        <v>116</v>
      </c>
      <c r="O1889">
        <v>5</v>
      </c>
      <c r="P1889" t="s">
        <v>73</v>
      </c>
      <c r="Q1889" t="s">
        <v>58</v>
      </c>
      <c r="R1889" t="s">
        <v>14110</v>
      </c>
      <c r="S1889" s="1">
        <v>45364</v>
      </c>
      <c r="T1889" t="s">
        <v>258</v>
      </c>
      <c r="U1889" t="s">
        <v>14111</v>
      </c>
      <c r="V1889" t="s">
        <v>14112</v>
      </c>
      <c r="W1889" t="s">
        <v>1414</v>
      </c>
      <c r="X1889">
        <v>2211</v>
      </c>
      <c r="Y1889">
        <v>4</v>
      </c>
      <c r="Z1889">
        <v>3537.6000000000004</v>
      </c>
      <c r="AA1889" t="s">
        <v>14109</v>
      </c>
      <c r="AB1889" t="s">
        <v>14109</v>
      </c>
      <c r="AC1889">
        <v>10</v>
      </c>
      <c r="AD1889" t="s">
        <v>87</v>
      </c>
      <c r="AF1889" t="s">
        <v>87</v>
      </c>
      <c r="AG1889" t="s">
        <v>14109</v>
      </c>
    </row>
    <row r="1890" spans="1:33" x14ac:dyDescent="0.3">
      <c r="A1890" t="s">
        <v>107</v>
      </c>
      <c r="B1890" t="s">
        <v>218</v>
      </c>
      <c r="C1890" t="s">
        <v>80</v>
      </c>
      <c r="D1890" t="s">
        <v>370</v>
      </c>
      <c r="E1890" t="s">
        <v>1067</v>
      </c>
      <c r="F1890" t="s">
        <v>14113</v>
      </c>
      <c r="G1890" t="s">
        <v>96</v>
      </c>
      <c r="H1890" s="1">
        <v>44200</v>
      </c>
      <c r="I1890">
        <v>1400</v>
      </c>
      <c r="J1890" t="s">
        <v>14114</v>
      </c>
      <c r="K1890" t="s">
        <v>2286</v>
      </c>
      <c r="L1890" t="s">
        <v>14115</v>
      </c>
      <c r="M1890" t="s">
        <v>14116</v>
      </c>
      <c r="N1890" t="s">
        <v>39</v>
      </c>
      <c r="O1890">
        <v>20</v>
      </c>
      <c r="P1890" t="s">
        <v>73</v>
      </c>
      <c r="Q1890" t="s">
        <v>101</v>
      </c>
      <c r="R1890" t="s">
        <v>14117</v>
      </c>
      <c r="S1890" s="1">
        <v>45464</v>
      </c>
      <c r="T1890" t="s">
        <v>43</v>
      </c>
      <c r="U1890" t="s">
        <v>14118</v>
      </c>
      <c r="V1890" t="s">
        <v>14119</v>
      </c>
      <c r="W1890" t="s">
        <v>1406</v>
      </c>
      <c r="X1890">
        <v>2717</v>
      </c>
      <c r="Y1890">
        <v>3</v>
      </c>
      <c r="Z1890">
        <v>3260.4</v>
      </c>
      <c r="AA1890" t="s">
        <v>14116</v>
      </c>
      <c r="AB1890" t="s">
        <v>14116</v>
      </c>
      <c r="AC1890">
        <v>10</v>
      </c>
      <c r="AD1890" t="s">
        <v>87</v>
      </c>
      <c r="AF1890" t="s">
        <v>87</v>
      </c>
      <c r="AG1890" t="s">
        <v>14116</v>
      </c>
    </row>
    <row r="1891" spans="1:33" x14ac:dyDescent="0.3">
      <c r="A1891" t="s">
        <v>27</v>
      </c>
      <c r="B1891" t="s">
        <v>558</v>
      </c>
      <c r="C1891" t="s">
        <v>49</v>
      </c>
      <c r="D1891" t="s">
        <v>50</v>
      </c>
      <c r="E1891" t="s">
        <v>559</v>
      </c>
      <c r="F1891" t="s">
        <v>14120</v>
      </c>
      <c r="G1891" t="s">
        <v>33</v>
      </c>
      <c r="H1891" s="1">
        <v>45160</v>
      </c>
      <c r="I1891">
        <v>1200</v>
      </c>
      <c r="J1891" t="s">
        <v>14121</v>
      </c>
      <c r="K1891" t="s">
        <v>54</v>
      </c>
      <c r="L1891" t="s">
        <v>14122</v>
      </c>
      <c r="M1891" t="s">
        <v>14123</v>
      </c>
      <c r="N1891" t="s">
        <v>57</v>
      </c>
      <c r="O1891">
        <v>17</v>
      </c>
      <c r="P1891" t="s">
        <v>73</v>
      </c>
      <c r="Q1891" t="s">
        <v>101</v>
      </c>
      <c r="R1891" t="s">
        <v>14124</v>
      </c>
      <c r="S1891" s="1">
        <v>45453</v>
      </c>
      <c r="T1891" t="s">
        <v>43</v>
      </c>
      <c r="U1891" t="s">
        <v>14125</v>
      </c>
      <c r="V1891" t="s">
        <v>14126</v>
      </c>
      <c r="W1891" t="s">
        <v>893</v>
      </c>
      <c r="X1891">
        <v>846</v>
      </c>
      <c r="Y1891">
        <v>4</v>
      </c>
      <c r="Z1891">
        <v>1353.6000000000001</v>
      </c>
      <c r="AA1891" t="s">
        <v>14123</v>
      </c>
      <c r="AB1891" t="s">
        <v>14123</v>
      </c>
      <c r="AC1891">
        <v>10</v>
      </c>
      <c r="AD1891" t="s">
        <v>87</v>
      </c>
      <c r="AF1891" t="s">
        <v>87</v>
      </c>
      <c r="AG1891" t="s">
        <v>14123</v>
      </c>
    </row>
    <row r="1892" spans="1:33" x14ac:dyDescent="0.3">
      <c r="A1892" t="s">
        <v>107</v>
      </c>
      <c r="B1892" t="s">
        <v>79</v>
      </c>
      <c r="C1892" t="s">
        <v>49</v>
      </c>
      <c r="D1892" t="s">
        <v>677</v>
      </c>
      <c r="E1892" t="s">
        <v>326</v>
      </c>
      <c r="F1892" t="s">
        <v>14127</v>
      </c>
      <c r="G1892" t="s">
        <v>96</v>
      </c>
      <c r="H1892" s="1">
        <v>44551</v>
      </c>
      <c r="I1892">
        <v>800</v>
      </c>
      <c r="J1892" t="s">
        <v>14128</v>
      </c>
      <c r="K1892" t="s">
        <v>210</v>
      </c>
      <c r="L1892" t="s">
        <v>14129</v>
      </c>
      <c r="M1892" t="s">
        <v>14130</v>
      </c>
      <c r="N1892" t="s">
        <v>72</v>
      </c>
      <c r="O1892">
        <v>13</v>
      </c>
      <c r="P1892" t="s">
        <v>73</v>
      </c>
      <c r="Q1892" t="s">
        <v>101</v>
      </c>
      <c r="R1892" t="s">
        <v>14131</v>
      </c>
      <c r="S1892" s="1">
        <v>45360</v>
      </c>
      <c r="T1892" t="s">
        <v>258</v>
      </c>
      <c r="U1892" t="s">
        <v>14132</v>
      </c>
      <c r="V1892" t="s">
        <v>14133</v>
      </c>
      <c r="W1892" t="s">
        <v>4062</v>
      </c>
      <c r="X1892">
        <v>1231</v>
      </c>
      <c r="Y1892">
        <v>6</v>
      </c>
      <c r="Z1892">
        <v>2954.4</v>
      </c>
      <c r="AA1892" t="s">
        <v>14130</v>
      </c>
      <c r="AB1892" t="s">
        <v>14130</v>
      </c>
      <c r="AC1892">
        <v>10</v>
      </c>
      <c r="AE1892" t="s">
        <v>37</v>
      </c>
      <c r="AF1892" t="s">
        <v>37</v>
      </c>
      <c r="AG1892" t="s">
        <v>14130</v>
      </c>
    </row>
    <row r="1893" spans="1:33" x14ac:dyDescent="0.3">
      <c r="A1893" t="s">
        <v>107</v>
      </c>
      <c r="B1893" t="s">
        <v>390</v>
      </c>
      <c r="C1893" t="s">
        <v>49</v>
      </c>
      <c r="D1893" t="s">
        <v>370</v>
      </c>
      <c r="E1893" t="s">
        <v>273</v>
      </c>
      <c r="F1893" t="s">
        <v>14134</v>
      </c>
      <c r="G1893" t="s">
        <v>96</v>
      </c>
      <c r="H1893" s="1">
        <v>45213</v>
      </c>
      <c r="I1893">
        <v>950</v>
      </c>
      <c r="J1893" t="s">
        <v>14135</v>
      </c>
      <c r="K1893" t="s">
        <v>1260</v>
      </c>
      <c r="L1893" t="s">
        <v>14136</v>
      </c>
      <c r="M1893" t="s">
        <v>14137</v>
      </c>
      <c r="N1893" t="s">
        <v>57</v>
      </c>
      <c r="O1893">
        <v>20</v>
      </c>
      <c r="P1893" t="s">
        <v>73</v>
      </c>
      <c r="Q1893" t="s">
        <v>41</v>
      </c>
      <c r="R1893" t="s">
        <v>14138</v>
      </c>
      <c r="S1893" s="1">
        <v>45489</v>
      </c>
      <c r="T1893" t="s">
        <v>103</v>
      </c>
      <c r="U1893" t="s">
        <v>14139</v>
      </c>
      <c r="V1893" t="s">
        <v>14140</v>
      </c>
      <c r="W1893" t="s">
        <v>911</v>
      </c>
      <c r="X1893">
        <v>595</v>
      </c>
      <c r="Y1893">
        <v>6</v>
      </c>
      <c r="Z1893">
        <v>1428</v>
      </c>
      <c r="AA1893" t="s">
        <v>14137</v>
      </c>
      <c r="AB1893" t="s">
        <v>14137</v>
      </c>
      <c r="AC1893">
        <v>10</v>
      </c>
      <c r="AE1893" t="s">
        <v>37</v>
      </c>
      <c r="AF1893" t="s">
        <v>37</v>
      </c>
      <c r="AG1893" t="s">
        <v>14137</v>
      </c>
    </row>
    <row r="1894" spans="1:33" x14ac:dyDescent="0.3">
      <c r="A1894" t="s">
        <v>107</v>
      </c>
      <c r="B1894" t="s">
        <v>357</v>
      </c>
      <c r="C1894" t="s">
        <v>49</v>
      </c>
      <c r="D1894" t="s">
        <v>677</v>
      </c>
      <c r="E1894" t="s">
        <v>868</v>
      </c>
      <c r="F1894" t="s">
        <v>14141</v>
      </c>
      <c r="G1894" t="s">
        <v>33</v>
      </c>
      <c r="H1894" s="1">
        <v>44836</v>
      </c>
      <c r="I1894">
        <v>800</v>
      </c>
      <c r="J1894" t="s">
        <v>14142</v>
      </c>
      <c r="K1894" t="s">
        <v>835</v>
      </c>
      <c r="L1894" t="s">
        <v>14143</v>
      </c>
      <c r="M1894" t="s">
        <v>14144</v>
      </c>
      <c r="N1894" t="s">
        <v>116</v>
      </c>
      <c r="O1894">
        <v>20</v>
      </c>
      <c r="P1894" t="s">
        <v>73</v>
      </c>
      <c r="Q1894" t="s">
        <v>41</v>
      </c>
      <c r="R1894" t="s">
        <v>14145</v>
      </c>
      <c r="S1894" s="1">
        <v>45601</v>
      </c>
      <c r="T1894" t="s">
        <v>165</v>
      </c>
      <c r="U1894" t="s">
        <v>14146</v>
      </c>
      <c r="V1894" t="s">
        <v>14147</v>
      </c>
      <c r="W1894" t="s">
        <v>8059</v>
      </c>
      <c r="X1894">
        <v>2588</v>
      </c>
      <c r="Y1894">
        <v>4</v>
      </c>
      <c r="Z1894">
        <v>4140.8</v>
      </c>
      <c r="AA1894" t="s">
        <v>14144</v>
      </c>
      <c r="AB1894" t="s">
        <v>14144</v>
      </c>
      <c r="AC1894">
        <v>10</v>
      </c>
      <c r="AD1894" t="s">
        <v>87</v>
      </c>
      <c r="AF1894" t="s">
        <v>87</v>
      </c>
      <c r="AG1894" t="s">
        <v>14144</v>
      </c>
    </row>
    <row r="1895" spans="1:33" x14ac:dyDescent="0.3">
      <c r="A1895" t="s">
        <v>27</v>
      </c>
      <c r="B1895" t="s">
        <v>145</v>
      </c>
      <c r="C1895" t="s">
        <v>49</v>
      </c>
      <c r="D1895" t="s">
        <v>81</v>
      </c>
      <c r="E1895" t="s">
        <v>230</v>
      </c>
      <c r="F1895" t="s">
        <v>14148</v>
      </c>
      <c r="G1895" t="s">
        <v>96</v>
      </c>
      <c r="H1895" s="1">
        <v>43851</v>
      </c>
      <c r="I1895">
        <v>800</v>
      </c>
      <c r="J1895" t="s">
        <v>14149</v>
      </c>
      <c r="K1895" t="s">
        <v>98</v>
      </c>
      <c r="L1895" t="s">
        <v>14150</v>
      </c>
      <c r="M1895" t="s">
        <v>14151</v>
      </c>
      <c r="N1895" t="s">
        <v>116</v>
      </c>
      <c r="O1895">
        <v>16</v>
      </c>
      <c r="P1895" t="s">
        <v>40</v>
      </c>
      <c r="Q1895" t="s">
        <v>58</v>
      </c>
      <c r="R1895" t="s">
        <v>14152</v>
      </c>
      <c r="S1895" s="1">
        <v>45421</v>
      </c>
      <c r="T1895" t="s">
        <v>129</v>
      </c>
      <c r="U1895" t="s">
        <v>14153</v>
      </c>
      <c r="V1895" t="s">
        <v>14154</v>
      </c>
      <c r="W1895" t="s">
        <v>1981</v>
      </c>
      <c r="X1895">
        <v>1813</v>
      </c>
      <c r="Y1895">
        <v>2</v>
      </c>
      <c r="Z1895">
        <v>1450.4</v>
      </c>
      <c r="AA1895" t="s">
        <v>14151</v>
      </c>
      <c r="AB1895" t="s">
        <v>14151</v>
      </c>
      <c r="AC1895">
        <v>10</v>
      </c>
      <c r="AE1895" t="s">
        <v>37</v>
      </c>
      <c r="AF1895" t="s">
        <v>37</v>
      </c>
      <c r="AG1895" t="s">
        <v>14151</v>
      </c>
    </row>
    <row r="1896" spans="1:33" x14ac:dyDescent="0.3">
      <c r="A1896" t="s">
        <v>27</v>
      </c>
      <c r="B1896" t="s">
        <v>182</v>
      </c>
      <c r="C1896" t="s">
        <v>29</v>
      </c>
      <c r="D1896" t="s">
        <v>219</v>
      </c>
      <c r="E1896" t="s">
        <v>1005</v>
      </c>
      <c r="F1896" t="s">
        <v>14155</v>
      </c>
      <c r="G1896" t="s">
        <v>96</v>
      </c>
      <c r="H1896" s="1">
        <v>44445</v>
      </c>
      <c r="I1896">
        <v>1400</v>
      </c>
      <c r="J1896" t="s">
        <v>14156</v>
      </c>
      <c r="K1896" t="s">
        <v>434</v>
      </c>
      <c r="L1896" t="s">
        <v>14157</v>
      </c>
      <c r="M1896" t="s">
        <v>14158</v>
      </c>
      <c r="N1896" t="s">
        <v>72</v>
      </c>
      <c r="O1896">
        <v>5</v>
      </c>
      <c r="P1896" t="s">
        <v>40</v>
      </c>
      <c r="Q1896" t="s">
        <v>101</v>
      </c>
      <c r="R1896" t="s">
        <v>14159</v>
      </c>
      <c r="S1896" s="1">
        <v>45526</v>
      </c>
      <c r="T1896" t="s">
        <v>201</v>
      </c>
      <c r="U1896" t="s">
        <v>14160</v>
      </c>
      <c r="V1896" t="s">
        <v>14161</v>
      </c>
      <c r="W1896" t="s">
        <v>7089</v>
      </c>
      <c r="X1896">
        <v>2778</v>
      </c>
      <c r="Y1896">
        <v>7</v>
      </c>
      <c r="Z1896">
        <v>7778.4000000000015</v>
      </c>
      <c r="AA1896" t="s">
        <v>14158</v>
      </c>
      <c r="AB1896" t="s">
        <v>14158</v>
      </c>
      <c r="AC1896">
        <v>10</v>
      </c>
      <c r="AE1896" t="s">
        <v>37</v>
      </c>
      <c r="AF1896" t="s">
        <v>37</v>
      </c>
      <c r="AG1896" t="s">
        <v>14158</v>
      </c>
    </row>
    <row r="1897" spans="1:33" x14ac:dyDescent="0.3">
      <c r="A1897" t="s">
        <v>336</v>
      </c>
      <c r="B1897" t="s">
        <v>813</v>
      </c>
      <c r="C1897" t="s">
        <v>29</v>
      </c>
      <c r="D1897" t="s">
        <v>81</v>
      </c>
      <c r="E1897" t="s">
        <v>1067</v>
      </c>
      <c r="F1897" t="s">
        <v>14162</v>
      </c>
      <c r="G1897" t="s">
        <v>33</v>
      </c>
      <c r="H1897" s="1">
        <v>44455</v>
      </c>
      <c r="I1897">
        <v>1400</v>
      </c>
      <c r="J1897" t="s">
        <v>14163</v>
      </c>
      <c r="K1897" t="s">
        <v>1643</v>
      </c>
      <c r="L1897" t="s">
        <v>14164</v>
      </c>
      <c r="M1897" t="s">
        <v>14165</v>
      </c>
      <c r="N1897" t="s">
        <v>72</v>
      </c>
      <c r="O1897">
        <v>16</v>
      </c>
      <c r="P1897" t="s">
        <v>73</v>
      </c>
      <c r="Q1897" t="s">
        <v>41</v>
      </c>
      <c r="R1897" t="s">
        <v>14166</v>
      </c>
      <c r="S1897" s="1">
        <v>45309</v>
      </c>
      <c r="T1897" t="s">
        <v>141</v>
      </c>
      <c r="U1897" t="s">
        <v>14167</v>
      </c>
      <c r="V1897" t="s">
        <v>14168</v>
      </c>
      <c r="W1897" t="s">
        <v>9674</v>
      </c>
      <c r="X1897">
        <v>1187</v>
      </c>
      <c r="Y1897">
        <v>2</v>
      </c>
      <c r="Z1897">
        <v>949.6</v>
      </c>
      <c r="AA1897" t="s">
        <v>14165</v>
      </c>
      <c r="AB1897" t="s">
        <v>14165</v>
      </c>
      <c r="AC1897">
        <v>10</v>
      </c>
      <c r="AD1897" t="s">
        <v>87</v>
      </c>
      <c r="AF1897" t="s">
        <v>87</v>
      </c>
      <c r="AG1897" t="s">
        <v>14165</v>
      </c>
    </row>
    <row r="1898" spans="1:33" x14ac:dyDescent="0.3">
      <c r="A1898" t="s">
        <v>27</v>
      </c>
      <c r="B1898" t="s">
        <v>240</v>
      </c>
      <c r="C1898" t="s">
        <v>49</v>
      </c>
      <c r="D1898" t="s">
        <v>81</v>
      </c>
      <c r="E1898" t="s">
        <v>31</v>
      </c>
      <c r="F1898" t="s">
        <v>14169</v>
      </c>
      <c r="G1898" t="s">
        <v>33</v>
      </c>
      <c r="H1898" s="1">
        <v>44942</v>
      </c>
      <c r="I1898">
        <v>950</v>
      </c>
      <c r="J1898" t="s">
        <v>14170</v>
      </c>
      <c r="K1898" t="s">
        <v>1749</v>
      </c>
      <c r="L1898" t="s">
        <v>14171</v>
      </c>
      <c r="M1898" t="s">
        <v>14172</v>
      </c>
      <c r="N1898" t="s">
        <v>116</v>
      </c>
      <c r="O1898">
        <v>18</v>
      </c>
      <c r="P1898" t="s">
        <v>40</v>
      </c>
      <c r="Q1898" t="s">
        <v>58</v>
      </c>
      <c r="R1898" t="s">
        <v>14173</v>
      </c>
      <c r="S1898" s="1">
        <v>45447</v>
      </c>
      <c r="T1898" t="s">
        <v>43</v>
      </c>
      <c r="U1898" t="s">
        <v>14174</v>
      </c>
      <c r="V1898" t="s">
        <v>14175</v>
      </c>
      <c r="W1898" t="s">
        <v>4085</v>
      </c>
      <c r="X1898">
        <v>832</v>
      </c>
      <c r="Y1898">
        <v>7</v>
      </c>
      <c r="Z1898">
        <v>2329.6</v>
      </c>
      <c r="AA1898" t="s">
        <v>14172</v>
      </c>
      <c r="AB1898" t="s">
        <v>14172</v>
      </c>
      <c r="AC1898">
        <v>10</v>
      </c>
      <c r="AE1898" t="s">
        <v>37</v>
      </c>
      <c r="AF1898" t="s">
        <v>37</v>
      </c>
      <c r="AG1898" t="s">
        <v>14172</v>
      </c>
    </row>
    <row r="1899" spans="1:33" x14ac:dyDescent="0.3">
      <c r="A1899" t="s">
        <v>107</v>
      </c>
      <c r="B1899" t="s">
        <v>108</v>
      </c>
      <c r="C1899" t="s">
        <v>49</v>
      </c>
      <c r="D1899" t="s">
        <v>219</v>
      </c>
      <c r="E1899" t="s">
        <v>421</v>
      </c>
      <c r="F1899" t="s">
        <v>14176</v>
      </c>
      <c r="G1899" t="s">
        <v>96</v>
      </c>
      <c r="H1899" s="1">
        <v>45251</v>
      </c>
      <c r="I1899">
        <v>950</v>
      </c>
      <c r="J1899" t="s">
        <v>14177</v>
      </c>
      <c r="K1899" t="s">
        <v>960</v>
      </c>
      <c r="L1899" t="s">
        <v>14178</v>
      </c>
      <c r="M1899" t="s">
        <v>14179</v>
      </c>
      <c r="N1899" t="s">
        <v>39</v>
      </c>
      <c r="O1899">
        <v>9</v>
      </c>
      <c r="P1899" t="s">
        <v>40</v>
      </c>
      <c r="Q1899" t="s">
        <v>41</v>
      </c>
      <c r="R1899" t="s">
        <v>14180</v>
      </c>
      <c r="S1899" s="1">
        <v>45311</v>
      </c>
      <c r="T1899" t="s">
        <v>141</v>
      </c>
      <c r="U1899" t="s">
        <v>14181</v>
      </c>
      <c r="V1899" t="s">
        <v>14182</v>
      </c>
      <c r="W1899" t="s">
        <v>4306</v>
      </c>
      <c r="X1899">
        <v>1213</v>
      </c>
      <c r="Y1899">
        <v>7</v>
      </c>
      <c r="Z1899">
        <v>3396.4</v>
      </c>
      <c r="AA1899" t="s">
        <v>14179</v>
      </c>
      <c r="AB1899" t="s">
        <v>14179</v>
      </c>
      <c r="AC1899">
        <v>11</v>
      </c>
      <c r="AE1899" t="s">
        <v>37</v>
      </c>
      <c r="AF1899" t="s">
        <v>37</v>
      </c>
      <c r="AG1899" t="s">
        <v>14179</v>
      </c>
    </row>
    <row r="1900" spans="1:33" x14ac:dyDescent="0.3">
      <c r="A1900" t="s">
        <v>27</v>
      </c>
      <c r="B1900" t="s">
        <v>262</v>
      </c>
      <c r="C1900" t="s">
        <v>29</v>
      </c>
      <c r="D1900" t="s">
        <v>146</v>
      </c>
      <c r="E1900" t="s">
        <v>578</v>
      </c>
      <c r="F1900" t="s">
        <v>14183</v>
      </c>
      <c r="G1900" t="s">
        <v>33</v>
      </c>
      <c r="H1900" s="1">
        <v>45189</v>
      </c>
      <c r="I1900">
        <v>800</v>
      </c>
      <c r="J1900" t="s">
        <v>14184</v>
      </c>
      <c r="K1900" t="s">
        <v>384</v>
      </c>
      <c r="L1900" t="s">
        <v>14185</v>
      </c>
      <c r="M1900" t="s">
        <v>14186</v>
      </c>
      <c r="N1900" t="s">
        <v>39</v>
      </c>
      <c r="O1900">
        <v>3</v>
      </c>
      <c r="P1900" t="s">
        <v>73</v>
      </c>
      <c r="Q1900" t="s">
        <v>58</v>
      </c>
      <c r="R1900" t="s">
        <v>14187</v>
      </c>
      <c r="S1900" s="1">
        <v>45459</v>
      </c>
      <c r="T1900" t="s">
        <v>43</v>
      </c>
      <c r="U1900" t="s">
        <v>14188</v>
      </c>
      <c r="V1900" t="s">
        <v>14189</v>
      </c>
      <c r="W1900" t="s">
        <v>2639</v>
      </c>
      <c r="X1900">
        <v>833</v>
      </c>
      <c r="Y1900">
        <v>4</v>
      </c>
      <c r="Z1900">
        <v>1332.8000000000002</v>
      </c>
      <c r="AA1900" t="s">
        <v>14186</v>
      </c>
      <c r="AB1900" t="s">
        <v>14186</v>
      </c>
      <c r="AC1900">
        <v>10</v>
      </c>
      <c r="AD1900" t="s">
        <v>87</v>
      </c>
      <c r="AF1900" t="s">
        <v>87</v>
      </c>
      <c r="AG1900" t="s">
        <v>14186</v>
      </c>
    </row>
    <row r="1901" spans="1:33" x14ac:dyDescent="0.3">
      <c r="A1901" t="s">
        <v>181</v>
      </c>
      <c r="B1901" t="s">
        <v>262</v>
      </c>
      <c r="C1901" t="s">
        <v>80</v>
      </c>
      <c r="D1901" t="s">
        <v>677</v>
      </c>
      <c r="E1901" t="s">
        <v>1560</v>
      </c>
      <c r="F1901" t="s">
        <v>14190</v>
      </c>
      <c r="G1901" t="s">
        <v>96</v>
      </c>
      <c r="H1901" s="1">
        <v>44696</v>
      </c>
      <c r="I1901">
        <v>1400</v>
      </c>
      <c r="J1901" t="s">
        <v>14191</v>
      </c>
      <c r="K1901" t="s">
        <v>329</v>
      </c>
      <c r="L1901" t="s">
        <v>14192</v>
      </c>
      <c r="M1901" t="s">
        <v>14193</v>
      </c>
      <c r="N1901" t="s">
        <v>72</v>
      </c>
      <c r="O1901">
        <v>5</v>
      </c>
      <c r="P1901" t="s">
        <v>40</v>
      </c>
      <c r="Q1901" t="s">
        <v>58</v>
      </c>
      <c r="R1901" t="s">
        <v>14194</v>
      </c>
      <c r="S1901" s="1">
        <v>45478</v>
      </c>
      <c r="T1901" t="s">
        <v>103</v>
      </c>
      <c r="U1901" t="s">
        <v>14195</v>
      </c>
      <c r="V1901" t="s">
        <v>14196</v>
      </c>
      <c r="W1901" t="s">
        <v>4109</v>
      </c>
      <c r="X1901">
        <v>559</v>
      </c>
      <c r="Y1901">
        <v>4</v>
      </c>
      <c r="Z1901">
        <v>894.40000000000009</v>
      </c>
      <c r="AA1901" t="s">
        <v>14193</v>
      </c>
      <c r="AB1901" t="s">
        <v>14193</v>
      </c>
      <c r="AC1901">
        <v>10</v>
      </c>
      <c r="AE1901" t="s">
        <v>37</v>
      </c>
      <c r="AF1901" t="s">
        <v>37</v>
      </c>
      <c r="AG1901" t="s">
        <v>14193</v>
      </c>
    </row>
    <row r="1902" spans="1:33" x14ac:dyDescent="0.3">
      <c r="A1902" t="s">
        <v>133</v>
      </c>
      <c r="B1902" t="s">
        <v>182</v>
      </c>
      <c r="C1902" t="s">
        <v>49</v>
      </c>
      <c r="D1902" t="s">
        <v>109</v>
      </c>
      <c r="E1902" t="s">
        <v>1560</v>
      </c>
      <c r="F1902" t="s">
        <v>14197</v>
      </c>
      <c r="G1902" t="s">
        <v>96</v>
      </c>
      <c r="H1902" s="1">
        <v>44562</v>
      </c>
      <c r="I1902">
        <v>1200</v>
      </c>
      <c r="J1902" t="s">
        <v>14198</v>
      </c>
      <c r="K1902" t="s">
        <v>625</v>
      </c>
      <c r="L1902" t="s">
        <v>14199</v>
      </c>
      <c r="M1902" t="s">
        <v>14200</v>
      </c>
      <c r="N1902" t="s">
        <v>57</v>
      </c>
      <c r="O1902">
        <v>15</v>
      </c>
      <c r="P1902" t="s">
        <v>40</v>
      </c>
      <c r="Q1902" t="s">
        <v>58</v>
      </c>
      <c r="R1902" t="s">
        <v>14201</v>
      </c>
      <c r="S1902" s="1">
        <v>45597</v>
      </c>
      <c r="T1902" t="s">
        <v>165</v>
      </c>
      <c r="U1902" t="s">
        <v>14202</v>
      </c>
      <c r="V1902" t="s">
        <v>14203</v>
      </c>
      <c r="W1902" t="s">
        <v>520</v>
      </c>
      <c r="X1902">
        <v>2652</v>
      </c>
      <c r="Y1902">
        <v>6</v>
      </c>
      <c r="Z1902">
        <v>6364.8</v>
      </c>
      <c r="AA1902" t="s">
        <v>14200</v>
      </c>
      <c r="AB1902" t="s">
        <v>14200</v>
      </c>
      <c r="AC1902">
        <v>10</v>
      </c>
      <c r="AE1902" t="s">
        <v>37</v>
      </c>
      <c r="AF1902" t="s">
        <v>37</v>
      </c>
      <c r="AG1902" t="s">
        <v>14200</v>
      </c>
    </row>
    <row r="1903" spans="1:33" x14ac:dyDescent="0.3">
      <c r="A1903" t="s">
        <v>133</v>
      </c>
      <c r="B1903" t="s">
        <v>182</v>
      </c>
      <c r="C1903" t="s">
        <v>29</v>
      </c>
      <c r="D1903" t="s">
        <v>677</v>
      </c>
      <c r="E1903" t="s">
        <v>51</v>
      </c>
      <c r="F1903" t="s">
        <v>14204</v>
      </c>
      <c r="G1903" t="s">
        <v>96</v>
      </c>
      <c r="H1903" s="1">
        <v>45218</v>
      </c>
      <c r="I1903">
        <v>800</v>
      </c>
      <c r="J1903" t="s">
        <v>14205</v>
      </c>
      <c r="K1903" t="s">
        <v>978</v>
      </c>
      <c r="L1903" t="s">
        <v>14206</v>
      </c>
      <c r="M1903" t="s">
        <v>14207</v>
      </c>
      <c r="N1903" t="s">
        <v>57</v>
      </c>
      <c r="O1903">
        <v>3</v>
      </c>
      <c r="P1903" t="s">
        <v>73</v>
      </c>
      <c r="Q1903" t="s">
        <v>101</v>
      </c>
      <c r="R1903" t="s">
        <v>14208</v>
      </c>
      <c r="S1903" s="1">
        <v>45318</v>
      </c>
      <c r="T1903" t="s">
        <v>141</v>
      </c>
      <c r="U1903" t="s">
        <v>14209</v>
      </c>
      <c r="V1903" t="s">
        <v>14210</v>
      </c>
      <c r="W1903" t="s">
        <v>4608</v>
      </c>
      <c r="X1903">
        <v>1069</v>
      </c>
      <c r="Y1903">
        <v>6</v>
      </c>
      <c r="Z1903">
        <v>2565.6000000000004</v>
      </c>
      <c r="AA1903" t="s">
        <v>14207</v>
      </c>
      <c r="AB1903" t="s">
        <v>14207</v>
      </c>
      <c r="AC1903">
        <v>10</v>
      </c>
      <c r="AE1903" t="s">
        <v>37</v>
      </c>
      <c r="AF1903" t="s">
        <v>37</v>
      </c>
      <c r="AG1903" t="s">
        <v>14207</v>
      </c>
    </row>
    <row r="1904" spans="1:33" x14ac:dyDescent="0.3">
      <c r="A1904" t="s">
        <v>93</v>
      </c>
      <c r="B1904" t="s">
        <v>347</v>
      </c>
      <c r="C1904" t="s">
        <v>80</v>
      </c>
      <c r="D1904" t="s">
        <v>241</v>
      </c>
      <c r="E1904" t="s">
        <v>531</v>
      </c>
      <c r="F1904" t="s">
        <v>14211</v>
      </c>
      <c r="G1904" t="s">
        <v>96</v>
      </c>
      <c r="H1904" s="1">
        <v>45109</v>
      </c>
      <c r="I1904">
        <v>1400</v>
      </c>
      <c r="J1904" t="s">
        <v>14212</v>
      </c>
      <c r="K1904" t="s">
        <v>186</v>
      </c>
      <c r="L1904" t="s">
        <v>14213</v>
      </c>
      <c r="M1904" t="s">
        <v>14214</v>
      </c>
      <c r="N1904" t="s">
        <v>72</v>
      </c>
      <c r="O1904">
        <v>7</v>
      </c>
      <c r="P1904" t="s">
        <v>73</v>
      </c>
      <c r="Q1904" t="s">
        <v>41</v>
      </c>
      <c r="R1904" t="s">
        <v>14215</v>
      </c>
      <c r="S1904" s="1">
        <v>45323</v>
      </c>
      <c r="T1904" t="s">
        <v>321</v>
      </c>
      <c r="U1904" t="s">
        <v>14216</v>
      </c>
      <c r="V1904" t="s">
        <v>14217</v>
      </c>
      <c r="W1904" t="s">
        <v>8524</v>
      </c>
      <c r="X1904">
        <v>1170</v>
      </c>
      <c r="Y1904">
        <v>8</v>
      </c>
      <c r="Z1904">
        <v>3744</v>
      </c>
      <c r="AA1904" t="s">
        <v>14214</v>
      </c>
      <c r="AB1904" t="s">
        <v>14214</v>
      </c>
      <c r="AC1904">
        <v>11</v>
      </c>
      <c r="AE1904" t="s">
        <v>37</v>
      </c>
      <c r="AF1904" t="s">
        <v>37</v>
      </c>
      <c r="AG1904" t="s">
        <v>14214</v>
      </c>
    </row>
    <row r="1905" spans="1:33" x14ac:dyDescent="0.3">
      <c r="A1905" t="s">
        <v>47</v>
      </c>
      <c r="B1905" t="s">
        <v>79</v>
      </c>
      <c r="C1905" t="s">
        <v>80</v>
      </c>
      <c r="D1905" t="s">
        <v>30</v>
      </c>
      <c r="E1905" t="s">
        <v>371</v>
      </c>
      <c r="F1905" t="s">
        <v>14218</v>
      </c>
      <c r="G1905" t="s">
        <v>33</v>
      </c>
      <c r="H1905" s="1">
        <v>44071</v>
      </c>
      <c r="I1905">
        <v>1000</v>
      </c>
      <c r="J1905" t="s">
        <v>14219</v>
      </c>
      <c r="K1905" t="s">
        <v>254</v>
      </c>
      <c r="L1905" t="s">
        <v>14220</v>
      </c>
      <c r="M1905" t="s">
        <v>14221</v>
      </c>
      <c r="N1905" t="s">
        <v>57</v>
      </c>
      <c r="O1905">
        <v>10</v>
      </c>
      <c r="P1905" t="s">
        <v>40</v>
      </c>
      <c r="Q1905" t="s">
        <v>74</v>
      </c>
      <c r="R1905" t="s">
        <v>14222</v>
      </c>
      <c r="S1905" s="1">
        <v>45543</v>
      </c>
      <c r="T1905" t="s">
        <v>214</v>
      </c>
      <c r="U1905" t="s">
        <v>14223</v>
      </c>
      <c r="V1905" t="s">
        <v>14224</v>
      </c>
      <c r="W1905" t="s">
        <v>14013</v>
      </c>
      <c r="X1905">
        <v>1213</v>
      </c>
      <c r="Y1905">
        <v>3</v>
      </c>
      <c r="Z1905">
        <v>1455.6000000000001</v>
      </c>
      <c r="AA1905" t="s">
        <v>14221</v>
      </c>
      <c r="AB1905" t="s">
        <v>14221</v>
      </c>
      <c r="AC1905">
        <v>10</v>
      </c>
      <c r="AE1905" t="s">
        <v>37</v>
      </c>
      <c r="AF1905" t="s">
        <v>37</v>
      </c>
      <c r="AG1905" t="s">
        <v>14221</v>
      </c>
    </row>
    <row r="1906" spans="1:33" x14ac:dyDescent="0.3">
      <c r="A1906" t="s">
        <v>121</v>
      </c>
      <c r="B1906" t="s">
        <v>450</v>
      </c>
      <c r="C1906" t="s">
        <v>49</v>
      </c>
      <c r="D1906" t="s">
        <v>219</v>
      </c>
      <c r="E1906" t="s">
        <v>94</v>
      </c>
      <c r="F1906" t="s">
        <v>14225</v>
      </c>
      <c r="G1906" t="s">
        <v>96</v>
      </c>
      <c r="H1906" s="1">
        <v>44431</v>
      </c>
      <c r="I1906">
        <v>950</v>
      </c>
      <c r="J1906" t="s">
        <v>14226</v>
      </c>
      <c r="K1906" t="s">
        <v>3054</v>
      </c>
      <c r="L1906" t="s">
        <v>14227</v>
      </c>
      <c r="M1906" t="s">
        <v>14228</v>
      </c>
      <c r="N1906" t="s">
        <v>39</v>
      </c>
      <c r="O1906">
        <v>14</v>
      </c>
      <c r="P1906" t="s">
        <v>73</v>
      </c>
      <c r="Q1906" t="s">
        <v>58</v>
      </c>
      <c r="R1906" t="s">
        <v>14229</v>
      </c>
      <c r="S1906" s="1">
        <v>45629</v>
      </c>
      <c r="T1906" t="s">
        <v>365</v>
      </c>
      <c r="U1906" t="s">
        <v>14230</v>
      </c>
      <c r="V1906" t="s">
        <v>14231</v>
      </c>
      <c r="W1906" t="s">
        <v>14232</v>
      </c>
      <c r="X1906">
        <v>2292</v>
      </c>
      <c r="Y1906">
        <v>8</v>
      </c>
      <c r="Z1906">
        <v>7334.4000000000015</v>
      </c>
      <c r="AA1906" t="s">
        <v>14228</v>
      </c>
      <c r="AB1906" t="s">
        <v>14228</v>
      </c>
      <c r="AC1906">
        <v>10</v>
      </c>
      <c r="AE1906" t="s">
        <v>37</v>
      </c>
      <c r="AF1906" t="s">
        <v>37</v>
      </c>
      <c r="AG1906" t="s">
        <v>14228</v>
      </c>
    </row>
    <row r="1907" spans="1:33" x14ac:dyDescent="0.3">
      <c r="A1907" t="s">
        <v>336</v>
      </c>
      <c r="B1907" t="s">
        <v>731</v>
      </c>
      <c r="C1907" t="s">
        <v>80</v>
      </c>
      <c r="D1907" t="s">
        <v>109</v>
      </c>
      <c r="E1907" t="s">
        <v>703</v>
      </c>
      <c r="F1907" t="s">
        <v>14233</v>
      </c>
      <c r="G1907" t="s">
        <v>33</v>
      </c>
      <c r="H1907" s="1">
        <v>43888</v>
      </c>
      <c r="I1907">
        <v>1000</v>
      </c>
      <c r="J1907" t="s">
        <v>14234</v>
      </c>
      <c r="K1907" t="s">
        <v>1302</v>
      </c>
      <c r="L1907" t="s">
        <v>14235</v>
      </c>
      <c r="M1907" t="s">
        <v>14236</v>
      </c>
      <c r="N1907" t="s">
        <v>39</v>
      </c>
      <c r="O1907">
        <v>16</v>
      </c>
      <c r="P1907" t="s">
        <v>40</v>
      </c>
      <c r="Q1907" t="s">
        <v>58</v>
      </c>
      <c r="R1907" t="s">
        <v>14237</v>
      </c>
      <c r="S1907" s="1">
        <v>45325</v>
      </c>
      <c r="T1907" t="s">
        <v>321</v>
      </c>
      <c r="U1907" t="s">
        <v>14238</v>
      </c>
      <c r="V1907" t="s">
        <v>14239</v>
      </c>
      <c r="W1907" t="s">
        <v>4117</v>
      </c>
      <c r="X1907">
        <v>2834</v>
      </c>
      <c r="Y1907">
        <v>1</v>
      </c>
      <c r="Z1907">
        <v>1133.6000000000001</v>
      </c>
      <c r="AA1907" t="s">
        <v>14236</v>
      </c>
      <c r="AB1907" t="s">
        <v>14236</v>
      </c>
      <c r="AC1907">
        <v>10</v>
      </c>
      <c r="AD1907" t="s">
        <v>87</v>
      </c>
      <c r="AF1907" t="s">
        <v>87</v>
      </c>
      <c r="AG1907" t="s">
        <v>14236</v>
      </c>
    </row>
    <row r="1908" spans="1:33" x14ac:dyDescent="0.3">
      <c r="A1908" t="s">
        <v>27</v>
      </c>
      <c r="B1908" t="s">
        <v>813</v>
      </c>
      <c r="C1908" t="s">
        <v>49</v>
      </c>
      <c r="D1908" t="s">
        <v>109</v>
      </c>
      <c r="E1908" t="s">
        <v>641</v>
      </c>
      <c r="F1908" t="s">
        <v>14240</v>
      </c>
      <c r="G1908" t="s">
        <v>96</v>
      </c>
      <c r="H1908" s="1">
        <v>45230</v>
      </c>
      <c r="I1908">
        <v>1100</v>
      </c>
      <c r="J1908" t="s">
        <v>14241</v>
      </c>
      <c r="K1908" t="s">
        <v>317</v>
      </c>
      <c r="L1908" t="s">
        <v>14242</v>
      </c>
      <c r="M1908" t="s">
        <v>14243</v>
      </c>
      <c r="N1908" t="s">
        <v>57</v>
      </c>
      <c r="O1908">
        <v>15</v>
      </c>
      <c r="P1908" t="s">
        <v>73</v>
      </c>
      <c r="Q1908" t="s">
        <v>41</v>
      </c>
      <c r="R1908" t="s">
        <v>14244</v>
      </c>
      <c r="S1908" s="1">
        <v>45363</v>
      </c>
      <c r="T1908" t="s">
        <v>258</v>
      </c>
      <c r="U1908" t="s">
        <v>14245</v>
      </c>
      <c r="V1908" t="s">
        <v>14246</v>
      </c>
      <c r="W1908" t="s">
        <v>3356</v>
      </c>
      <c r="X1908">
        <v>2128</v>
      </c>
      <c r="Y1908">
        <v>3</v>
      </c>
      <c r="Z1908">
        <v>2553.6000000000004</v>
      </c>
      <c r="AA1908" t="s">
        <v>14243</v>
      </c>
      <c r="AB1908" t="s">
        <v>14243</v>
      </c>
      <c r="AC1908">
        <v>10</v>
      </c>
      <c r="AE1908" t="s">
        <v>37</v>
      </c>
      <c r="AF1908" t="s">
        <v>37</v>
      </c>
      <c r="AG1908" t="s">
        <v>14243</v>
      </c>
    </row>
    <row r="1909" spans="1:33" x14ac:dyDescent="0.3">
      <c r="A1909" t="s">
        <v>107</v>
      </c>
      <c r="B1909" t="s">
        <v>205</v>
      </c>
      <c r="C1909" t="s">
        <v>29</v>
      </c>
      <c r="D1909" t="s">
        <v>81</v>
      </c>
      <c r="E1909" t="s">
        <v>3122</v>
      </c>
      <c r="F1909" t="s">
        <v>14247</v>
      </c>
      <c r="G1909" t="s">
        <v>96</v>
      </c>
      <c r="H1909" s="1">
        <v>44000</v>
      </c>
      <c r="I1909">
        <v>1300</v>
      </c>
      <c r="J1909" t="s">
        <v>14248</v>
      </c>
      <c r="K1909" t="s">
        <v>653</v>
      </c>
      <c r="L1909" t="s">
        <v>14249</v>
      </c>
      <c r="M1909" t="s">
        <v>14250</v>
      </c>
      <c r="N1909" t="s">
        <v>72</v>
      </c>
      <c r="O1909">
        <v>12</v>
      </c>
      <c r="P1909" t="s">
        <v>40</v>
      </c>
      <c r="Q1909" t="s">
        <v>41</v>
      </c>
      <c r="R1909" t="s">
        <v>14251</v>
      </c>
      <c r="S1909" s="1">
        <v>45536</v>
      </c>
      <c r="T1909" t="s">
        <v>214</v>
      </c>
      <c r="U1909" t="s">
        <v>14252</v>
      </c>
      <c r="V1909" t="s">
        <v>14253</v>
      </c>
      <c r="W1909" t="s">
        <v>14254</v>
      </c>
      <c r="X1909">
        <v>1948</v>
      </c>
      <c r="Y1909">
        <v>5</v>
      </c>
      <c r="Z1909">
        <v>3896</v>
      </c>
      <c r="AA1909" t="s">
        <v>14250</v>
      </c>
      <c r="AB1909" t="s">
        <v>14250</v>
      </c>
      <c r="AC1909">
        <v>10</v>
      </c>
      <c r="AD1909" t="s">
        <v>87</v>
      </c>
      <c r="AF1909" t="s">
        <v>87</v>
      </c>
      <c r="AG1909" t="s">
        <v>14250</v>
      </c>
    </row>
    <row r="1910" spans="1:33" x14ac:dyDescent="0.3">
      <c r="A1910" t="s">
        <v>133</v>
      </c>
      <c r="B1910" t="s">
        <v>205</v>
      </c>
      <c r="C1910" t="s">
        <v>49</v>
      </c>
      <c r="D1910" t="s">
        <v>109</v>
      </c>
      <c r="E1910" t="s">
        <v>2585</v>
      </c>
      <c r="F1910" t="s">
        <v>14255</v>
      </c>
      <c r="G1910" t="s">
        <v>96</v>
      </c>
      <c r="H1910" s="1">
        <v>44807</v>
      </c>
      <c r="I1910">
        <v>1000</v>
      </c>
      <c r="J1910" t="s">
        <v>14256</v>
      </c>
      <c r="K1910" t="s">
        <v>787</v>
      </c>
      <c r="L1910" t="s">
        <v>14257</v>
      </c>
      <c r="M1910" t="s">
        <v>14258</v>
      </c>
      <c r="N1910" t="s">
        <v>116</v>
      </c>
      <c r="O1910">
        <v>10</v>
      </c>
      <c r="P1910" t="s">
        <v>40</v>
      </c>
      <c r="Q1910" t="s">
        <v>101</v>
      </c>
      <c r="R1910" t="s">
        <v>14259</v>
      </c>
      <c r="S1910" s="1">
        <v>45621</v>
      </c>
      <c r="T1910" t="s">
        <v>165</v>
      </c>
      <c r="U1910" t="s">
        <v>14260</v>
      </c>
      <c r="V1910" t="s">
        <v>14261</v>
      </c>
      <c r="W1910" t="s">
        <v>2655</v>
      </c>
      <c r="X1910">
        <v>1924</v>
      </c>
      <c r="Y1910">
        <v>3</v>
      </c>
      <c r="Z1910">
        <v>2308.8000000000002</v>
      </c>
      <c r="AA1910" t="s">
        <v>14258</v>
      </c>
      <c r="AB1910" t="s">
        <v>14258</v>
      </c>
      <c r="AC1910">
        <v>10</v>
      </c>
      <c r="AE1910" t="s">
        <v>37</v>
      </c>
      <c r="AF1910" t="s">
        <v>37</v>
      </c>
      <c r="AG1910" t="s">
        <v>14258</v>
      </c>
    </row>
    <row r="1911" spans="1:33" x14ac:dyDescent="0.3">
      <c r="A1911" t="s">
        <v>27</v>
      </c>
      <c r="B1911" t="s">
        <v>182</v>
      </c>
      <c r="C1911" t="s">
        <v>49</v>
      </c>
      <c r="D1911" t="s">
        <v>370</v>
      </c>
      <c r="E1911" t="s">
        <v>1724</v>
      </c>
      <c r="F1911" t="s">
        <v>14262</v>
      </c>
      <c r="G1911" t="s">
        <v>33</v>
      </c>
      <c r="H1911" s="1">
        <v>44429</v>
      </c>
      <c r="I1911">
        <v>1300</v>
      </c>
      <c r="J1911" t="s">
        <v>14263</v>
      </c>
      <c r="K1911" t="s">
        <v>113</v>
      </c>
      <c r="L1911" t="s">
        <v>14264</v>
      </c>
      <c r="M1911" t="s">
        <v>14265</v>
      </c>
      <c r="N1911" t="s">
        <v>57</v>
      </c>
      <c r="O1911">
        <v>3</v>
      </c>
      <c r="P1911" t="s">
        <v>73</v>
      </c>
      <c r="Q1911" t="s">
        <v>58</v>
      </c>
      <c r="R1911" t="s">
        <v>14266</v>
      </c>
      <c r="S1911" s="1">
        <v>45483</v>
      </c>
      <c r="T1911" t="s">
        <v>103</v>
      </c>
      <c r="U1911" t="s">
        <v>14267</v>
      </c>
      <c r="V1911" t="s">
        <v>14268</v>
      </c>
      <c r="W1911" t="s">
        <v>5299</v>
      </c>
      <c r="X1911">
        <v>2893</v>
      </c>
      <c r="Y1911">
        <v>6</v>
      </c>
      <c r="Z1911">
        <v>6943.2000000000007</v>
      </c>
      <c r="AA1911" t="s">
        <v>14265</v>
      </c>
      <c r="AB1911" t="s">
        <v>14265</v>
      </c>
      <c r="AC1911">
        <v>10</v>
      </c>
      <c r="AD1911" t="s">
        <v>87</v>
      </c>
      <c r="AF1911" t="s">
        <v>87</v>
      </c>
      <c r="AG1911" t="s">
        <v>14265</v>
      </c>
    </row>
    <row r="1912" spans="1:33" x14ac:dyDescent="0.3">
      <c r="A1912" t="s">
        <v>47</v>
      </c>
      <c r="B1912" t="s">
        <v>390</v>
      </c>
      <c r="C1912" t="s">
        <v>49</v>
      </c>
      <c r="D1912" t="s">
        <v>50</v>
      </c>
      <c r="E1912" t="s">
        <v>1674</v>
      </c>
      <c r="F1912" t="s">
        <v>14269</v>
      </c>
      <c r="G1912" t="s">
        <v>96</v>
      </c>
      <c r="H1912" s="1">
        <v>45087</v>
      </c>
      <c r="I1912">
        <v>1200</v>
      </c>
      <c r="J1912" t="s">
        <v>14270</v>
      </c>
      <c r="K1912" t="s">
        <v>923</v>
      </c>
      <c r="L1912" t="s">
        <v>14271</v>
      </c>
      <c r="M1912" t="s">
        <v>14272</v>
      </c>
      <c r="N1912" t="s">
        <v>116</v>
      </c>
      <c r="O1912">
        <v>16</v>
      </c>
      <c r="P1912" t="s">
        <v>73</v>
      </c>
      <c r="Q1912" t="s">
        <v>41</v>
      </c>
      <c r="R1912" t="s">
        <v>14273</v>
      </c>
      <c r="S1912" s="1">
        <v>45371</v>
      </c>
      <c r="T1912" t="s">
        <v>258</v>
      </c>
      <c r="U1912" t="s">
        <v>14274</v>
      </c>
      <c r="V1912" t="s">
        <v>14275</v>
      </c>
      <c r="W1912" t="s">
        <v>6176</v>
      </c>
      <c r="X1912">
        <v>1638</v>
      </c>
      <c r="Y1912">
        <v>4</v>
      </c>
      <c r="Z1912">
        <v>2620.8000000000002</v>
      </c>
      <c r="AA1912" t="s">
        <v>14272</v>
      </c>
      <c r="AB1912" t="s">
        <v>14272</v>
      </c>
      <c r="AC1912">
        <v>10</v>
      </c>
      <c r="AE1912" t="s">
        <v>37</v>
      </c>
      <c r="AF1912" t="s">
        <v>37</v>
      </c>
      <c r="AG1912" t="s">
        <v>14272</v>
      </c>
    </row>
    <row r="1913" spans="1:33" x14ac:dyDescent="0.3">
      <c r="A1913" t="s">
        <v>47</v>
      </c>
      <c r="B1913" t="s">
        <v>568</v>
      </c>
      <c r="C1913" t="s">
        <v>80</v>
      </c>
      <c r="D1913" t="s">
        <v>241</v>
      </c>
      <c r="E1913" t="s">
        <v>1014</v>
      </c>
      <c r="F1913" t="s">
        <v>14276</v>
      </c>
      <c r="G1913" t="s">
        <v>33</v>
      </c>
      <c r="H1913" s="1">
        <v>44652</v>
      </c>
      <c r="I1913">
        <v>1300</v>
      </c>
      <c r="J1913" t="s">
        <v>14277</v>
      </c>
      <c r="K1913" t="s">
        <v>474</v>
      </c>
      <c r="L1913" t="s">
        <v>14278</v>
      </c>
      <c r="M1913" t="s">
        <v>14279</v>
      </c>
      <c r="N1913" t="s">
        <v>116</v>
      </c>
      <c r="O1913">
        <v>13</v>
      </c>
      <c r="P1913" t="s">
        <v>73</v>
      </c>
      <c r="Q1913" t="s">
        <v>101</v>
      </c>
      <c r="R1913" t="s">
        <v>14280</v>
      </c>
      <c r="S1913" s="1">
        <v>45480</v>
      </c>
      <c r="T1913" t="s">
        <v>103</v>
      </c>
      <c r="U1913" t="s">
        <v>14281</v>
      </c>
      <c r="V1913" t="s">
        <v>14282</v>
      </c>
      <c r="W1913" t="s">
        <v>1424</v>
      </c>
      <c r="X1913">
        <v>519</v>
      </c>
      <c r="Y1913">
        <v>4</v>
      </c>
      <c r="Z1913">
        <v>830.40000000000009</v>
      </c>
      <c r="AA1913" t="s">
        <v>14279</v>
      </c>
      <c r="AB1913" t="s">
        <v>14279</v>
      </c>
      <c r="AC1913">
        <v>10</v>
      </c>
      <c r="AE1913" t="s">
        <v>37</v>
      </c>
      <c r="AF1913" t="s">
        <v>37</v>
      </c>
      <c r="AG1913" t="s">
        <v>14279</v>
      </c>
    </row>
    <row r="1914" spans="1:33" x14ac:dyDescent="0.3">
      <c r="A1914" t="s">
        <v>93</v>
      </c>
      <c r="B1914" t="s">
        <v>1128</v>
      </c>
      <c r="C1914" t="s">
        <v>80</v>
      </c>
      <c r="D1914" t="s">
        <v>219</v>
      </c>
      <c r="E1914" t="s">
        <v>3051</v>
      </c>
      <c r="F1914" t="s">
        <v>522</v>
      </c>
      <c r="G1914" t="s">
        <v>96</v>
      </c>
      <c r="H1914" s="1">
        <v>44532</v>
      </c>
      <c r="I1914">
        <v>800</v>
      </c>
      <c r="J1914" t="s">
        <v>14283</v>
      </c>
      <c r="K1914" t="s">
        <v>350</v>
      </c>
      <c r="L1914" t="s">
        <v>14284</v>
      </c>
      <c r="M1914" t="s">
        <v>14285</v>
      </c>
      <c r="N1914" t="s">
        <v>72</v>
      </c>
      <c r="O1914">
        <v>15</v>
      </c>
      <c r="P1914" t="s">
        <v>40</v>
      </c>
      <c r="Q1914" t="s">
        <v>74</v>
      </c>
      <c r="R1914" t="s">
        <v>14286</v>
      </c>
      <c r="S1914" s="1">
        <v>45339</v>
      </c>
      <c r="T1914" t="s">
        <v>321</v>
      </c>
      <c r="U1914" t="s">
        <v>14287</v>
      </c>
      <c r="V1914" t="s">
        <v>14288</v>
      </c>
      <c r="W1914" t="s">
        <v>7682</v>
      </c>
      <c r="X1914">
        <v>1666</v>
      </c>
      <c r="Y1914">
        <v>6</v>
      </c>
      <c r="Z1914">
        <v>3998.4</v>
      </c>
      <c r="AA1914" t="s">
        <v>14285</v>
      </c>
      <c r="AB1914" t="s">
        <v>14285</v>
      </c>
      <c r="AC1914">
        <v>10</v>
      </c>
      <c r="AE1914" t="s">
        <v>37</v>
      </c>
      <c r="AF1914" t="s">
        <v>37</v>
      </c>
      <c r="AG1914" t="s">
        <v>14285</v>
      </c>
    </row>
    <row r="1915" spans="1:33" x14ac:dyDescent="0.3">
      <c r="A1915" t="s">
        <v>336</v>
      </c>
      <c r="B1915" t="s">
        <v>510</v>
      </c>
      <c r="C1915" t="s">
        <v>80</v>
      </c>
      <c r="D1915" t="s">
        <v>50</v>
      </c>
      <c r="E1915" t="s">
        <v>82</v>
      </c>
      <c r="F1915" t="s">
        <v>14289</v>
      </c>
      <c r="G1915" t="s">
        <v>33</v>
      </c>
      <c r="H1915" s="1">
        <v>44276</v>
      </c>
      <c r="I1915">
        <v>1000</v>
      </c>
      <c r="J1915" t="s">
        <v>14290</v>
      </c>
      <c r="K1915" t="s">
        <v>54</v>
      </c>
      <c r="L1915" t="s">
        <v>14291</v>
      </c>
      <c r="M1915" t="s">
        <v>14292</v>
      </c>
      <c r="N1915" t="s">
        <v>57</v>
      </c>
      <c r="O1915">
        <v>9</v>
      </c>
      <c r="P1915" t="s">
        <v>40</v>
      </c>
      <c r="Q1915" t="s">
        <v>101</v>
      </c>
      <c r="R1915" t="s">
        <v>14293</v>
      </c>
      <c r="S1915" s="1">
        <v>45488</v>
      </c>
      <c r="T1915" t="s">
        <v>103</v>
      </c>
      <c r="U1915" t="s">
        <v>14294</v>
      </c>
      <c r="V1915" t="s">
        <v>14295</v>
      </c>
      <c r="W1915" t="s">
        <v>8460</v>
      </c>
      <c r="X1915">
        <v>2771</v>
      </c>
      <c r="Y1915">
        <v>6</v>
      </c>
      <c r="Z1915">
        <v>6650.4000000000015</v>
      </c>
      <c r="AA1915" t="s">
        <v>14292</v>
      </c>
      <c r="AB1915" t="s">
        <v>14292</v>
      </c>
      <c r="AC1915">
        <v>10</v>
      </c>
      <c r="AD1915" t="s">
        <v>87</v>
      </c>
      <c r="AF1915" t="s">
        <v>87</v>
      </c>
      <c r="AG1915" t="s">
        <v>14292</v>
      </c>
    </row>
    <row r="1916" spans="1:33" x14ac:dyDescent="0.3">
      <c r="A1916" t="s">
        <v>181</v>
      </c>
      <c r="B1916" t="s">
        <v>1023</v>
      </c>
      <c r="C1916" t="s">
        <v>49</v>
      </c>
      <c r="D1916" t="s">
        <v>146</v>
      </c>
      <c r="E1916" t="s">
        <v>1177</v>
      </c>
      <c r="F1916" t="s">
        <v>14296</v>
      </c>
      <c r="G1916" t="s">
        <v>33</v>
      </c>
      <c r="H1916" s="1">
        <v>45190</v>
      </c>
      <c r="I1916">
        <v>1000</v>
      </c>
      <c r="J1916" t="s">
        <v>14297</v>
      </c>
      <c r="K1916" t="s">
        <v>1293</v>
      </c>
      <c r="L1916" t="s">
        <v>14298</v>
      </c>
      <c r="M1916" t="s">
        <v>14299</v>
      </c>
      <c r="N1916" t="s">
        <v>57</v>
      </c>
      <c r="O1916">
        <v>13</v>
      </c>
      <c r="P1916" t="s">
        <v>40</v>
      </c>
      <c r="Q1916" t="s">
        <v>101</v>
      </c>
      <c r="R1916" t="s">
        <v>14300</v>
      </c>
      <c r="S1916" s="1">
        <v>45451</v>
      </c>
      <c r="T1916" t="s">
        <v>43</v>
      </c>
      <c r="U1916" t="s">
        <v>14301</v>
      </c>
      <c r="V1916" t="s">
        <v>14302</v>
      </c>
      <c r="W1916" t="s">
        <v>2423</v>
      </c>
      <c r="X1916">
        <v>1841</v>
      </c>
      <c r="Y1916">
        <v>5</v>
      </c>
      <c r="Z1916">
        <v>3682</v>
      </c>
      <c r="AA1916" t="s">
        <v>14299</v>
      </c>
      <c r="AB1916" t="s">
        <v>14299</v>
      </c>
      <c r="AC1916">
        <v>10</v>
      </c>
      <c r="AD1916" t="s">
        <v>87</v>
      </c>
      <c r="AF1916" t="s">
        <v>87</v>
      </c>
      <c r="AG1916" t="s">
        <v>14299</v>
      </c>
    </row>
    <row r="1917" spans="1:33" x14ac:dyDescent="0.3">
      <c r="A1917" t="s">
        <v>27</v>
      </c>
      <c r="B1917" t="s">
        <v>240</v>
      </c>
      <c r="C1917" t="s">
        <v>29</v>
      </c>
      <c r="D1917" t="s">
        <v>219</v>
      </c>
      <c r="E1917" t="s">
        <v>1441</v>
      </c>
      <c r="F1917" t="s">
        <v>14303</v>
      </c>
      <c r="G1917" t="s">
        <v>33</v>
      </c>
      <c r="H1917" s="1">
        <v>45367</v>
      </c>
      <c r="I1917">
        <v>1300</v>
      </c>
      <c r="J1917" t="s">
        <v>14304</v>
      </c>
      <c r="K1917" t="s">
        <v>1153</v>
      </c>
      <c r="L1917" t="s">
        <v>14305</v>
      </c>
      <c r="M1917" t="s">
        <v>14306</v>
      </c>
      <c r="N1917" t="s">
        <v>57</v>
      </c>
      <c r="O1917">
        <v>6</v>
      </c>
      <c r="P1917" t="s">
        <v>73</v>
      </c>
      <c r="Q1917" t="s">
        <v>101</v>
      </c>
      <c r="R1917" t="s">
        <v>14307</v>
      </c>
      <c r="S1917" s="1">
        <v>45629</v>
      </c>
      <c r="T1917" t="s">
        <v>365</v>
      </c>
      <c r="U1917" t="s">
        <v>14308</v>
      </c>
      <c r="V1917" t="s">
        <v>14309</v>
      </c>
      <c r="W1917" t="s">
        <v>13504</v>
      </c>
      <c r="X1917">
        <v>2119</v>
      </c>
      <c r="Y1917">
        <v>6</v>
      </c>
      <c r="Z1917">
        <v>5085.6000000000004</v>
      </c>
      <c r="AA1917" t="s">
        <v>14306</v>
      </c>
      <c r="AB1917" t="s">
        <v>14306</v>
      </c>
      <c r="AC1917">
        <v>10</v>
      </c>
      <c r="AE1917" t="s">
        <v>37</v>
      </c>
      <c r="AF1917" t="s">
        <v>37</v>
      </c>
      <c r="AG1917" t="s">
        <v>14306</v>
      </c>
    </row>
    <row r="1918" spans="1:33" x14ac:dyDescent="0.3">
      <c r="A1918" t="s">
        <v>107</v>
      </c>
      <c r="B1918" t="s">
        <v>731</v>
      </c>
      <c r="C1918" t="s">
        <v>29</v>
      </c>
      <c r="D1918" t="s">
        <v>81</v>
      </c>
      <c r="E1918" t="s">
        <v>947</v>
      </c>
      <c r="F1918" t="s">
        <v>14310</v>
      </c>
      <c r="G1918" t="s">
        <v>33</v>
      </c>
      <c r="H1918" s="1">
        <v>45528</v>
      </c>
      <c r="I1918">
        <v>1100</v>
      </c>
      <c r="J1918" t="s">
        <v>14311</v>
      </c>
      <c r="K1918" t="s">
        <v>98</v>
      </c>
      <c r="L1918" t="s">
        <v>14312</v>
      </c>
      <c r="M1918" t="s">
        <v>14313</v>
      </c>
      <c r="N1918" t="s">
        <v>57</v>
      </c>
      <c r="O1918">
        <v>4</v>
      </c>
      <c r="P1918" t="s">
        <v>73</v>
      </c>
      <c r="Q1918" t="s">
        <v>101</v>
      </c>
      <c r="R1918" t="s">
        <v>14314</v>
      </c>
      <c r="S1918" s="1">
        <v>45441</v>
      </c>
      <c r="T1918" t="s">
        <v>129</v>
      </c>
      <c r="U1918" t="s">
        <v>14315</v>
      </c>
      <c r="V1918" t="s">
        <v>14316</v>
      </c>
      <c r="W1918" t="s">
        <v>5299</v>
      </c>
      <c r="X1918">
        <v>2950</v>
      </c>
      <c r="Y1918">
        <v>3</v>
      </c>
      <c r="Z1918">
        <v>3540</v>
      </c>
      <c r="AA1918" t="s">
        <v>14313</v>
      </c>
      <c r="AB1918" t="s">
        <v>14313</v>
      </c>
      <c r="AC1918">
        <v>10</v>
      </c>
      <c r="AD1918" t="s">
        <v>87</v>
      </c>
      <c r="AF1918" t="s">
        <v>87</v>
      </c>
      <c r="AG1918" t="s">
        <v>14313</v>
      </c>
    </row>
    <row r="1919" spans="1:33" x14ac:dyDescent="0.3">
      <c r="A1919" t="s">
        <v>47</v>
      </c>
      <c r="B1919" t="s">
        <v>946</v>
      </c>
      <c r="C1919" t="s">
        <v>49</v>
      </c>
      <c r="D1919" t="s">
        <v>241</v>
      </c>
      <c r="E1919" t="s">
        <v>1877</v>
      </c>
      <c r="F1919" t="s">
        <v>14317</v>
      </c>
      <c r="G1919" t="s">
        <v>96</v>
      </c>
      <c r="H1919" s="1">
        <v>45193</v>
      </c>
      <c r="I1919">
        <v>1100</v>
      </c>
      <c r="J1919" t="s">
        <v>14318</v>
      </c>
      <c r="K1919" t="s">
        <v>254</v>
      </c>
      <c r="L1919" t="s">
        <v>14319</v>
      </c>
      <c r="M1919" t="s">
        <v>14320</v>
      </c>
      <c r="N1919" t="s">
        <v>116</v>
      </c>
      <c r="O1919">
        <v>14</v>
      </c>
      <c r="P1919" t="s">
        <v>73</v>
      </c>
      <c r="Q1919" t="s">
        <v>74</v>
      </c>
      <c r="R1919" t="s">
        <v>14321</v>
      </c>
      <c r="S1919" s="1">
        <v>45577</v>
      </c>
      <c r="T1919" t="s">
        <v>177</v>
      </c>
      <c r="U1919" t="s">
        <v>14322</v>
      </c>
      <c r="V1919" t="s">
        <v>14323</v>
      </c>
      <c r="W1919" t="s">
        <v>14324</v>
      </c>
      <c r="X1919">
        <v>1950</v>
      </c>
      <c r="Y1919">
        <v>2</v>
      </c>
      <c r="Z1919">
        <v>1560</v>
      </c>
      <c r="AA1919" t="s">
        <v>14320</v>
      </c>
      <c r="AB1919" t="s">
        <v>14320</v>
      </c>
      <c r="AC1919">
        <v>10</v>
      </c>
      <c r="AD1919" t="s">
        <v>87</v>
      </c>
      <c r="AF1919" t="s">
        <v>87</v>
      </c>
      <c r="AG1919" t="s">
        <v>14320</v>
      </c>
    </row>
    <row r="1920" spans="1:33" x14ac:dyDescent="0.3">
      <c r="A1920" t="s">
        <v>47</v>
      </c>
      <c r="B1920" t="s">
        <v>650</v>
      </c>
      <c r="C1920" t="s">
        <v>80</v>
      </c>
      <c r="D1920" t="s">
        <v>30</v>
      </c>
      <c r="E1920" t="s">
        <v>740</v>
      </c>
      <c r="F1920" t="s">
        <v>14325</v>
      </c>
      <c r="G1920" t="s">
        <v>96</v>
      </c>
      <c r="H1920" s="1">
        <v>45102</v>
      </c>
      <c r="I1920">
        <v>800</v>
      </c>
      <c r="J1920" t="s">
        <v>12801</v>
      </c>
      <c r="K1920" t="s">
        <v>950</v>
      </c>
      <c r="L1920" t="s">
        <v>14326</v>
      </c>
      <c r="M1920" t="s">
        <v>14327</v>
      </c>
      <c r="N1920" t="s">
        <v>57</v>
      </c>
      <c r="O1920">
        <v>4</v>
      </c>
      <c r="P1920" t="s">
        <v>40</v>
      </c>
      <c r="Q1920" t="s">
        <v>74</v>
      </c>
      <c r="R1920" t="s">
        <v>14328</v>
      </c>
      <c r="S1920" s="1">
        <v>45380</v>
      </c>
      <c r="T1920" t="s">
        <v>258</v>
      </c>
      <c r="U1920" t="s">
        <v>14329</v>
      </c>
      <c r="V1920" t="s">
        <v>14330</v>
      </c>
      <c r="W1920" t="s">
        <v>722</v>
      </c>
      <c r="X1920">
        <v>1609</v>
      </c>
      <c r="Y1920">
        <v>2</v>
      </c>
      <c r="Z1920">
        <v>1287.2</v>
      </c>
      <c r="AA1920" t="s">
        <v>14327</v>
      </c>
      <c r="AB1920" t="s">
        <v>14327</v>
      </c>
      <c r="AC1920">
        <v>10</v>
      </c>
      <c r="AE1920" t="s">
        <v>37</v>
      </c>
      <c r="AF1920" t="s">
        <v>37</v>
      </c>
      <c r="AG1920" t="s">
        <v>14327</v>
      </c>
    </row>
    <row r="1921" spans="1:33" x14ac:dyDescent="0.3">
      <c r="A1921" t="s">
        <v>181</v>
      </c>
      <c r="B1921" t="s">
        <v>218</v>
      </c>
      <c r="C1921" t="s">
        <v>80</v>
      </c>
      <c r="D1921" t="s">
        <v>109</v>
      </c>
      <c r="E1921" t="s">
        <v>2215</v>
      </c>
      <c r="F1921" t="s">
        <v>14331</v>
      </c>
      <c r="G1921" t="s">
        <v>96</v>
      </c>
      <c r="H1921" s="1">
        <v>44085</v>
      </c>
      <c r="I1921">
        <v>1000</v>
      </c>
      <c r="J1921" t="s">
        <v>14332</v>
      </c>
      <c r="K1921" t="s">
        <v>716</v>
      </c>
      <c r="L1921" t="s">
        <v>14333</v>
      </c>
      <c r="M1921" t="s">
        <v>14334</v>
      </c>
      <c r="N1921" t="s">
        <v>39</v>
      </c>
      <c r="O1921">
        <v>15</v>
      </c>
      <c r="P1921" t="s">
        <v>40</v>
      </c>
      <c r="Q1921" t="s">
        <v>41</v>
      </c>
      <c r="R1921" t="s">
        <v>14335</v>
      </c>
      <c r="S1921" s="1">
        <v>45393</v>
      </c>
      <c r="T1921" t="s">
        <v>60</v>
      </c>
      <c r="U1921" t="s">
        <v>14336</v>
      </c>
      <c r="V1921" t="s">
        <v>14337</v>
      </c>
      <c r="W1921" t="s">
        <v>2275</v>
      </c>
      <c r="X1921">
        <v>819</v>
      </c>
      <c r="Y1921">
        <v>7</v>
      </c>
      <c r="Z1921">
        <v>2293.2000000000003</v>
      </c>
      <c r="AA1921" t="s">
        <v>14334</v>
      </c>
      <c r="AB1921" t="s">
        <v>14334</v>
      </c>
      <c r="AC1921">
        <v>10</v>
      </c>
      <c r="AD1921" t="s">
        <v>87</v>
      </c>
      <c r="AF1921" t="s">
        <v>87</v>
      </c>
      <c r="AG1921" t="s">
        <v>14334</v>
      </c>
    </row>
    <row r="1922" spans="1:33" x14ac:dyDescent="0.3">
      <c r="A1922" t="s">
        <v>336</v>
      </c>
      <c r="B1922" t="s">
        <v>500</v>
      </c>
      <c r="C1922" t="s">
        <v>29</v>
      </c>
      <c r="D1922" t="s">
        <v>241</v>
      </c>
      <c r="E1922" t="s">
        <v>2849</v>
      </c>
      <c r="F1922" t="s">
        <v>14338</v>
      </c>
      <c r="G1922" t="s">
        <v>33</v>
      </c>
      <c r="H1922" s="1">
        <v>45298</v>
      </c>
      <c r="I1922">
        <v>1200</v>
      </c>
      <c r="J1922" t="s">
        <v>14339</v>
      </c>
      <c r="K1922" t="s">
        <v>1260</v>
      </c>
      <c r="L1922" t="s">
        <v>14340</v>
      </c>
      <c r="M1922" t="s">
        <v>14341</v>
      </c>
      <c r="N1922" t="s">
        <v>57</v>
      </c>
      <c r="O1922">
        <v>18</v>
      </c>
      <c r="P1922" t="s">
        <v>73</v>
      </c>
      <c r="Q1922" t="s">
        <v>101</v>
      </c>
      <c r="R1922" t="s">
        <v>14342</v>
      </c>
      <c r="S1922" s="1">
        <v>45546</v>
      </c>
      <c r="T1922" t="s">
        <v>214</v>
      </c>
      <c r="U1922" t="s">
        <v>14343</v>
      </c>
      <c r="V1922" t="s">
        <v>14344</v>
      </c>
      <c r="W1922" t="s">
        <v>14345</v>
      </c>
      <c r="X1922">
        <v>1144</v>
      </c>
      <c r="Y1922">
        <v>6</v>
      </c>
      <c r="Z1922">
        <v>2745.6000000000004</v>
      </c>
      <c r="AA1922" t="s">
        <v>14341</v>
      </c>
      <c r="AB1922" t="s">
        <v>14341</v>
      </c>
      <c r="AC1922">
        <v>10</v>
      </c>
      <c r="AE1922" t="s">
        <v>37</v>
      </c>
      <c r="AF1922" t="s">
        <v>37</v>
      </c>
      <c r="AG1922" t="s">
        <v>14341</v>
      </c>
    </row>
    <row r="1923" spans="1:33" x14ac:dyDescent="0.3">
      <c r="A1923" t="s">
        <v>133</v>
      </c>
      <c r="B1923" t="s">
        <v>1118</v>
      </c>
      <c r="C1923" t="s">
        <v>29</v>
      </c>
      <c r="D1923" t="s">
        <v>241</v>
      </c>
      <c r="E1923" t="s">
        <v>314</v>
      </c>
      <c r="F1923" t="s">
        <v>14346</v>
      </c>
      <c r="G1923" t="s">
        <v>96</v>
      </c>
      <c r="H1923" s="1">
        <v>44273</v>
      </c>
      <c r="I1923">
        <v>800</v>
      </c>
      <c r="J1923" t="s">
        <v>14347</v>
      </c>
      <c r="K1923" t="s">
        <v>3813</v>
      </c>
      <c r="L1923" t="s">
        <v>14348</v>
      </c>
      <c r="M1923" t="s">
        <v>14349</v>
      </c>
      <c r="N1923" t="s">
        <v>72</v>
      </c>
      <c r="O1923">
        <v>11</v>
      </c>
      <c r="P1923" t="s">
        <v>73</v>
      </c>
      <c r="Q1923" t="s">
        <v>41</v>
      </c>
      <c r="R1923" t="s">
        <v>14350</v>
      </c>
      <c r="S1923" s="1">
        <v>45445</v>
      </c>
      <c r="T1923" t="s">
        <v>43</v>
      </c>
      <c r="U1923" t="s">
        <v>14351</v>
      </c>
      <c r="V1923" t="s">
        <v>14352</v>
      </c>
      <c r="W1923" t="s">
        <v>1584</v>
      </c>
      <c r="X1923">
        <v>742</v>
      </c>
      <c r="Y1923">
        <v>2</v>
      </c>
      <c r="Z1923">
        <v>593.6</v>
      </c>
      <c r="AA1923" t="s">
        <v>14349</v>
      </c>
      <c r="AB1923" t="s">
        <v>14349</v>
      </c>
      <c r="AC1923">
        <v>10</v>
      </c>
      <c r="AD1923" t="s">
        <v>87</v>
      </c>
      <c r="AF1923" t="s">
        <v>87</v>
      </c>
      <c r="AG1923" t="s">
        <v>14349</v>
      </c>
    </row>
    <row r="1924" spans="1:33" x14ac:dyDescent="0.3">
      <c r="A1924" t="s">
        <v>336</v>
      </c>
      <c r="B1924" t="s">
        <v>145</v>
      </c>
      <c r="C1924" t="s">
        <v>80</v>
      </c>
      <c r="D1924" t="s">
        <v>219</v>
      </c>
      <c r="E1924" t="s">
        <v>51</v>
      </c>
      <c r="F1924" t="s">
        <v>14353</v>
      </c>
      <c r="G1924" t="s">
        <v>33</v>
      </c>
      <c r="H1924" s="1">
        <v>44367</v>
      </c>
      <c r="I1924">
        <v>800</v>
      </c>
      <c r="J1924" t="s">
        <v>5336</v>
      </c>
      <c r="K1924" t="s">
        <v>1486</v>
      </c>
      <c r="L1924" t="s">
        <v>14354</v>
      </c>
      <c r="M1924" t="s">
        <v>14355</v>
      </c>
      <c r="N1924" t="s">
        <v>39</v>
      </c>
      <c r="O1924">
        <v>7</v>
      </c>
      <c r="P1924" t="s">
        <v>40</v>
      </c>
      <c r="Q1924" t="s">
        <v>41</v>
      </c>
      <c r="R1924" t="s">
        <v>14356</v>
      </c>
      <c r="S1924" s="1">
        <v>45467</v>
      </c>
      <c r="T1924" t="s">
        <v>43</v>
      </c>
      <c r="U1924" t="s">
        <v>14357</v>
      </c>
      <c r="V1924" t="s">
        <v>14358</v>
      </c>
      <c r="W1924" t="s">
        <v>6605</v>
      </c>
      <c r="X1924">
        <v>1552</v>
      </c>
      <c r="Y1924">
        <v>3</v>
      </c>
      <c r="Z1924">
        <v>1862.4</v>
      </c>
      <c r="AA1924" t="s">
        <v>14355</v>
      </c>
      <c r="AB1924" t="s">
        <v>14355</v>
      </c>
      <c r="AC1924">
        <v>10</v>
      </c>
      <c r="AE1924" t="s">
        <v>37</v>
      </c>
      <c r="AF1924" t="s">
        <v>37</v>
      </c>
      <c r="AG1924" t="s">
        <v>14355</v>
      </c>
    </row>
    <row r="1925" spans="1:33" x14ac:dyDescent="0.3">
      <c r="A1925" t="s">
        <v>133</v>
      </c>
      <c r="B1925" t="s">
        <v>1118</v>
      </c>
      <c r="C1925" t="s">
        <v>49</v>
      </c>
      <c r="D1925" t="s">
        <v>81</v>
      </c>
      <c r="E1925" t="s">
        <v>421</v>
      </c>
      <c r="F1925" t="s">
        <v>14359</v>
      </c>
      <c r="G1925" t="s">
        <v>96</v>
      </c>
      <c r="H1925" s="1">
        <v>44220</v>
      </c>
      <c r="I1925">
        <v>1400</v>
      </c>
      <c r="J1925" t="s">
        <v>14360</v>
      </c>
      <c r="K1925" t="s">
        <v>1846</v>
      </c>
      <c r="L1925" t="s">
        <v>14361</v>
      </c>
      <c r="M1925" t="s">
        <v>14362</v>
      </c>
      <c r="N1925" t="s">
        <v>72</v>
      </c>
      <c r="O1925">
        <v>3</v>
      </c>
      <c r="P1925" t="s">
        <v>40</v>
      </c>
      <c r="Q1925" t="s">
        <v>41</v>
      </c>
      <c r="R1925" t="s">
        <v>14363</v>
      </c>
      <c r="S1925" s="1">
        <v>45460</v>
      </c>
      <c r="T1925" t="s">
        <v>43</v>
      </c>
      <c r="U1925" t="s">
        <v>14364</v>
      </c>
      <c r="V1925" t="s">
        <v>14365</v>
      </c>
      <c r="W1925" t="s">
        <v>499</v>
      </c>
      <c r="X1925">
        <v>2905</v>
      </c>
      <c r="Y1925">
        <v>1</v>
      </c>
      <c r="Z1925">
        <v>1162</v>
      </c>
      <c r="AA1925" t="s">
        <v>14362</v>
      </c>
      <c r="AB1925" t="s">
        <v>14362</v>
      </c>
      <c r="AC1925">
        <v>10</v>
      </c>
      <c r="AD1925" t="s">
        <v>87</v>
      </c>
      <c r="AF1925" t="s">
        <v>87</v>
      </c>
      <c r="AG1925" t="s">
        <v>14362</v>
      </c>
    </row>
    <row r="1926" spans="1:33" x14ac:dyDescent="0.3">
      <c r="A1926" t="s">
        <v>181</v>
      </c>
      <c r="B1926" t="s">
        <v>205</v>
      </c>
      <c r="C1926" t="s">
        <v>80</v>
      </c>
      <c r="D1926" t="s">
        <v>677</v>
      </c>
      <c r="E1926" t="s">
        <v>304</v>
      </c>
      <c r="F1926" t="s">
        <v>14366</v>
      </c>
      <c r="G1926" t="s">
        <v>96</v>
      </c>
      <c r="H1926" s="1">
        <v>44893</v>
      </c>
      <c r="I1926">
        <v>1100</v>
      </c>
      <c r="J1926" t="s">
        <v>14367</v>
      </c>
      <c r="K1926" t="s">
        <v>743</v>
      </c>
      <c r="L1926" t="s">
        <v>14368</v>
      </c>
      <c r="M1926" t="s">
        <v>14369</v>
      </c>
      <c r="N1926" t="s">
        <v>116</v>
      </c>
      <c r="O1926">
        <v>17</v>
      </c>
      <c r="P1926" t="s">
        <v>73</v>
      </c>
      <c r="Q1926" t="s">
        <v>101</v>
      </c>
      <c r="R1926" t="s">
        <v>14370</v>
      </c>
      <c r="S1926" s="1">
        <v>45323</v>
      </c>
      <c r="T1926" t="s">
        <v>321</v>
      </c>
      <c r="U1926" t="s">
        <v>14371</v>
      </c>
      <c r="V1926" t="s">
        <v>14372</v>
      </c>
      <c r="W1926" t="s">
        <v>13010</v>
      </c>
      <c r="X1926">
        <v>1610</v>
      </c>
      <c r="Y1926">
        <v>4</v>
      </c>
      <c r="Z1926">
        <v>2576</v>
      </c>
      <c r="AA1926" t="s">
        <v>14369</v>
      </c>
      <c r="AB1926" t="s">
        <v>14369</v>
      </c>
      <c r="AC1926">
        <v>10</v>
      </c>
      <c r="AE1926" t="s">
        <v>37</v>
      </c>
      <c r="AF1926" t="s">
        <v>37</v>
      </c>
      <c r="AG1926" t="s">
        <v>14369</v>
      </c>
    </row>
    <row r="1927" spans="1:33" x14ac:dyDescent="0.3">
      <c r="A1927" t="s">
        <v>336</v>
      </c>
      <c r="B1927" t="s">
        <v>293</v>
      </c>
      <c r="C1927" t="s">
        <v>29</v>
      </c>
      <c r="D1927" t="s">
        <v>109</v>
      </c>
      <c r="E1927" t="s">
        <v>996</v>
      </c>
      <c r="F1927" t="s">
        <v>14373</v>
      </c>
      <c r="G1927" t="s">
        <v>96</v>
      </c>
      <c r="H1927" s="1">
        <v>45064</v>
      </c>
      <c r="I1927">
        <v>1100</v>
      </c>
      <c r="J1927" t="s">
        <v>14374</v>
      </c>
      <c r="K1927" t="s">
        <v>3813</v>
      </c>
      <c r="L1927" t="s">
        <v>14375</v>
      </c>
      <c r="M1927" t="s">
        <v>14376</v>
      </c>
      <c r="N1927" t="s">
        <v>72</v>
      </c>
      <c r="O1927">
        <v>18</v>
      </c>
      <c r="P1927" t="s">
        <v>73</v>
      </c>
      <c r="Q1927" t="s">
        <v>101</v>
      </c>
      <c r="R1927" t="s">
        <v>14377</v>
      </c>
      <c r="S1927" s="1">
        <v>45401</v>
      </c>
      <c r="T1927" t="s">
        <v>60</v>
      </c>
      <c r="U1927" t="s">
        <v>14378</v>
      </c>
      <c r="V1927" t="s">
        <v>14379</v>
      </c>
      <c r="W1927" t="s">
        <v>1965</v>
      </c>
      <c r="X1927">
        <v>1046</v>
      </c>
      <c r="Y1927">
        <v>1</v>
      </c>
      <c r="Z1927">
        <v>418.40000000000003</v>
      </c>
      <c r="AA1927" t="s">
        <v>14376</v>
      </c>
      <c r="AB1927" t="s">
        <v>14376</v>
      </c>
      <c r="AC1927">
        <v>10</v>
      </c>
      <c r="AE1927" t="s">
        <v>37</v>
      </c>
      <c r="AF1927" t="s">
        <v>37</v>
      </c>
      <c r="AG1927" t="s">
        <v>14376</v>
      </c>
    </row>
    <row r="1928" spans="1:33" x14ac:dyDescent="0.3">
      <c r="A1928" t="s">
        <v>121</v>
      </c>
      <c r="B1928" t="s">
        <v>946</v>
      </c>
      <c r="C1928" t="s">
        <v>49</v>
      </c>
      <c r="D1928" t="s">
        <v>219</v>
      </c>
      <c r="E1928" t="s">
        <v>273</v>
      </c>
      <c r="F1928" t="s">
        <v>14380</v>
      </c>
      <c r="G1928" t="s">
        <v>96</v>
      </c>
      <c r="H1928" s="1">
        <v>45127</v>
      </c>
      <c r="I1928">
        <v>1000</v>
      </c>
      <c r="J1928" t="s">
        <v>14381</v>
      </c>
      <c r="K1928" t="s">
        <v>571</v>
      </c>
      <c r="L1928" t="s">
        <v>14382</v>
      </c>
      <c r="M1928" t="s">
        <v>14383</v>
      </c>
      <c r="N1928" t="s">
        <v>116</v>
      </c>
      <c r="O1928">
        <v>15</v>
      </c>
      <c r="P1928" t="s">
        <v>40</v>
      </c>
      <c r="Q1928" t="s">
        <v>58</v>
      </c>
      <c r="R1928" t="s">
        <v>14384</v>
      </c>
      <c r="S1928" s="1">
        <v>45305</v>
      </c>
      <c r="T1928" t="s">
        <v>141</v>
      </c>
      <c r="U1928" t="s">
        <v>14385</v>
      </c>
      <c r="V1928" t="s">
        <v>14386</v>
      </c>
      <c r="W1928" t="s">
        <v>995</v>
      </c>
      <c r="X1928">
        <v>1080</v>
      </c>
      <c r="Y1928">
        <v>2</v>
      </c>
      <c r="Z1928">
        <v>864</v>
      </c>
      <c r="AA1928" t="s">
        <v>14383</v>
      </c>
      <c r="AB1928" t="s">
        <v>14383</v>
      </c>
      <c r="AC1928">
        <v>10</v>
      </c>
      <c r="AE1928" t="s">
        <v>37</v>
      </c>
      <c r="AF1928" t="s">
        <v>37</v>
      </c>
      <c r="AG1928" t="s">
        <v>14383</v>
      </c>
    </row>
    <row r="1929" spans="1:33" x14ac:dyDescent="0.3">
      <c r="A1929" t="s">
        <v>93</v>
      </c>
      <c r="B1929" t="s">
        <v>606</v>
      </c>
      <c r="C1929" t="s">
        <v>80</v>
      </c>
      <c r="D1929" t="s">
        <v>146</v>
      </c>
      <c r="E1929" t="s">
        <v>194</v>
      </c>
      <c r="F1929" t="s">
        <v>10578</v>
      </c>
      <c r="G1929" t="s">
        <v>33</v>
      </c>
      <c r="H1929" s="1">
        <v>44199</v>
      </c>
      <c r="I1929">
        <v>1000</v>
      </c>
      <c r="J1929" t="s">
        <v>14387</v>
      </c>
      <c r="K1929" t="s">
        <v>186</v>
      </c>
      <c r="L1929" t="s">
        <v>14388</v>
      </c>
      <c r="M1929" t="s">
        <v>14389</v>
      </c>
      <c r="N1929" t="s">
        <v>116</v>
      </c>
      <c r="O1929">
        <v>13</v>
      </c>
      <c r="P1929" t="s">
        <v>40</v>
      </c>
      <c r="Q1929" t="s">
        <v>58</v>
      </c>
      <c r="R1929" t="s">
        <v>14390</v>
      </c>
      <c r="S1929" s="1">
        <v>45300</v>
      </c>
      <c r="T1929" t="s">
        <v>141</v>
      </c>
      <c r="U1929" t="s">
        <v>14391</v>
      </c>
      <c r="V1929" t="s">
        <v>14392</v>
      </c>
      <c r="W1929" t="s">
        <v>11259</v>
      </c>
      <c r="X1929">
        <v>2992</v>
      </c>
      <c r="Y1929">
        <v>8</v>
      </c>
      <c r="Z1929">
        <v>9574.4</v>
      </c>
      <c r="AA1929" t="s">
        <v>14389</v>
      </c>
      <c r="AB1929" t="s">
        <v>14389</v>
      </c>
      <c r="AC1929">
        <v>10</v>
      </c>
      <c r="AD1929" t="s">
        <v>87</v>
      </c>
      <c r="AF1929" t="s">
        <v>87</v>
      </c>
      <c r="AG1929" t="s">
        <v>14389</v>
      </c>
    </row>
    <row r="1930" spans="1:33" x14ac:dyDescent="0.3">
      <c r="A1930" t="s">
        <v>121</v>
      </c>
      <c r="B1930" t="s">
        <v>79</v>
      </c>
      <c r="C1930" t="s">
        <v>49</v>
      </c>
      <c r="D1930" t="s">
        <v>65</v>
      </c>
      <c r="E1930" t="s">
        <v>1441</v>
      </c>
      <c r="F1930" t="s">
        <v>14393</v>
      </c>
      <c r="G1930" t="s">
        <v>33</v>
      </c>
      <c r="H1930" s="1">
        <v>44961</v>
      </c>
      <c r="I1930">
        <v>1000</v>
      </c>
      <c r="J1930" t="s">
        <v>14394</v>
      </c>
      <c r="K1930" t="s">
        <v>835</v>
      </c>
      <c r="L1930" t="s">
        <v>14395</v>
      </c>
      <c r="M1930" t="s">
        <v>14396</v>
      </c>
      <c r="N1930" t="s">
        <v>116</v>
      </c>
      <c r="O1930">
        <v>3</v>
      </c>
      <c r="P1930" t="s">
        <v>73</v>
      </c>
      <c r="Q1930" t="s">
        <v>74</v>
      </c>
      <c r="R1930" t="s">
        <v>14397</v>
      </c>
      <c r="S1930" s="1">
        <v>45343</v>
      </c>
      <c r="T1930" t="s">
        <v>321</v>
      </c>
      <c r="U1930" t="s">
        <v>14398</v>
      </c>
      <c r="V1930" t="s">
        <v>14399</v>
      </c>
      <c r="W1930" t="s">
        <v>2245</v>
      </c>
      <c r="X1930">
        <v>2134</v>
      </c>
      <c r="Y1930">
        <v>1</v>
      </c>
      <c r="Z1930">
        <v>853.6</v>
      </c>
      <c r="AA1930" t="s">
        <v>14396</v>
      </c>
      <c r="AB1930" t="s">
        <v>14396</v>
      </c>
      <c r="AC1930">
        <v>10</v>
      </c>
      <c r="AD1930" t="s">
        <v>87</v>
      </c>
      <c r="AF1930" t="s">
        <v>87</v>
      </c>
      <c r="AG1930" t="s">
        <v>14396</v>
      </c>
    </row>
    <row r="1931" spans="1:33" x14ac:dyDescent="0.3">
      <c r="A1931" t="s">
        <v>27</v>
      </c>
      <c r="B1931" t="s">
        <v>558</v>
      </c>
      <c r="C1931" t="s">
        <v>80</v>
      </c>
      <c r="D1931" t="s">
        <v>65</v>
      </c>
      <c r="E1931" t="s">
        <v>66</v>
      </c>
      <c r="F1931" t="s">
        <v>14400</v>
      </c>
      <c r="G1931" t="s">
        <v>96</v>
      </c>
      <c r="H1931" s="1">
        <v>45120</v>
      </c>
      <c r="I1931">
        <v>1300</v>
      </c>
      <c r="J1931" t="s">
        <v>14401</v>
      </c>
      <c r="K1931" t="s">
        <v>474</v>
      </c>
      <c r="L1931" t="s">
        <v>14402</v>
      </c>
      <c r="M1931" t="s">
        <v>14403</v>
      </c>
      <c r="N1931" t="s">
        <v>72</v>
      </c>
      <c r="O1931">
        <v>15</v>
      </c>
      <c r="P1931" t="s">
        <v>40</v>
      </c>
      <c r="Q1931" t="s">
        <v>58</v>
      </c>
      <c r="R1931" t="s">
        <v>14404</v>
      </c>
      <c r="S1931" s="1">
        <v>45440</v>
      </c>
      <c r="T1931" t="s">
        <v>129</v>
      </c>
      <c r="U1931" t="s">
        <v>14405</v>
      </c>
      <c r="V1931" t="s">
        <v>14406</v>
      </c>
      <c r="W1931" t="s">
        <v>6454</v>
      </c>
      <c r="X1931">
        <v>1130</v>
      </c>
      <c r="Y1931">
        <v>6</v>
      </c>
      <c r="Z1931">
        <v>2712</v>
      </c>
      <c r="AA1931" t="s">
        <v>14403</v>
      </c>
      <c r="AB1931" t="s">
        <v>14403</v>
      </c>
      <c r="AC1931">
        <v>10</v>
      </c>
      <c r="AD1931" t="s">
        <v>87</v>
      </c>
      <c r="AF1931" t="s">
        <v>87</v>
      </c>
      <c r="AG1931" t="s">
        <v>14403</v>
      </c>
    </row>
    <row r="1932" spans="1:33" x14ac:dyDescent="0.3">
      <c r="A1932" t="s">
        <v>121</v>
      </c>
      <c r="B1932" t="s">
        <v>784</v>
      </c>
      <c r="C1932" t="s">
        <v>80</v>
      </c>
      <c r="D1932" t="s">
        <v>241</v>
      </c>
      <c r="E1932" t="s">
        <v>2215</v>
      </c>
      <c r="F1932" t="s">
        <v>2138</v>
      </c>
      <c r="G1932" t="s">
        <v>33</v>
      </c>
      <c r="H1932" s="1">
        <v>45627</v>
      </c>
      <c r="I1932">
        <v>800</v>
      </c>
      <c r="J1932" t="s">
        <v>14407</v>
      </c>
      <c r="K1932" t="s">
        <v>571</v>
      </c>
      <c r="L1932" t="s">
        <v>14408</v>
      </c>
      <c r="M1932" t="s">
        <v>14409</v>
      </c>
      <c r="N1932" t="s">
        <v>39</v>
      </c>
      <c r="O1932">
        <v>19</v>
      </c>
      <c r="P1932" t="s">
        <v>73</v>
      </c>
      <c r="Q1932" t="s">
        <v>41</v>
      </c>
      <c r="R1932" t="s">
        <v>14410</v>
      </c>
      <c r="S1932" s="1">
        <v>45333</v>
      </c>
      <c r="T1932" t="s">
        <v>321</v>
      </c>
      <c r="U1932" t="s">
        <v>14411</v>
      </c>
      <c r="V1932" t="s">
        <v>14412</v>
      </c>
      <c r="W1932" t="s">
        <v>9689</v>
      </c>
      <c r="X1932">
        <v>1987</v>
      </c>
      <c r="Y1932">
        <v>3</v>
      </c>
      <c r="Z1932">
        <v>2384.4</v>
      </c>
      <c r="AA1932" t="s">
        <v>14409</v>
      </c>
      <c r="AB1932" t="s">
        <v>14409</v>
      </c>
      <c r="AC1932">
        <v>10</v>
      </c>
      <c r="AE1932" t="s">
        <v>37</v>
      </c>
      <c r="AF1932" t="s">
        <v>37</v>
      </c>
      <c r="AG1932" t="s">
        <v>14409</v>
      </c>
    </row>
    <row r="1933" spans="1:33" x14ac:dyDescent="0.3">
      <c r="A1933" t="s">
        <v>93</v>
      </c>
      <c r="B1933" t="s">
        <v>357</v>
      </c>
      <c r="C1933" t="s">
        <v>49</v>
      </c>
      <c r="D1933" t="s">
        <v>81</v>
      </c>
      <c r="E1933" t="s">
        <v>740</v>
      </c>
      <c r="F1933" t="s">
        <v>14413</v>
      </c>
      <c r="G1933" t="s">
        <v>33</v>
      </c>
      <c r="H1933" s="1">
        <v>44210</v>
      </c>
      <c r="I1933">
        <v>950</v>
      </c>
      <c r="J1933" t="s">
        <v>14414</v>
      </c>
      <c r="K1933" t="s">
        <v>923</v>
      </c>
      <c r="L1933" t="s">
        <v>14415</v>
      </c>
      <c r="M1933" t="s">
        <v>14416</v>
      </c>
      <c r="N1933" t="s">
        <v>57</v>
      </c>
      <c r="O1933">
        <v>6</v>
      </c>
      <c r="P1933" t="s">
        <v>73</v>
      </c>
      <c r="Q1933" t="s">
        <v>41</v>
      </c>
      <c r="R1933" t="s">
        <v>14417</v>
      </c>
      <c r="S1933" s="1">
        <v>45311</v>
      </c>
      <c r="T1933" t="s">
        <v>141</v>
      </c>
      <c r="U1933" t="s">
        <v>14418</v>
      </c>
      <c r="V1933" t="s">
        <v>14419</v>
      </c>
      <c r="W1933" t="s">
        <v>1551</v>
      </c>
      <c r="X1933">
        <v>1229</v>
      </c>
      <c r="Y1933">
        <v>7</v>
      </c>
      <c r="Z1933">
        <v>3441.2000000000003</v>
      </c>
      <c r="AA1933" t="s">
        <v>14416</v>
      </c>
      <c r="AB1933" t="s">
        <v>14416</v>
      </c>
      <c r="AC1933">
        <v>10</v>
      </c>
      <c r="AD1933" t="s">
        <v>87</v>
      </c>
      <c r="AF1933" t="s">
        <v>87</v>
      </c>
      <c r="AG1933" t="s">
        <v>14416</v>
      </c>
    </row>
    <row r="1934" spans="1:33" x14ac:dyDescent="0.3">
      <c r="A1934" t="s">
        <v>181</v>
      </c>
      <c r="B1934" t="s">
        <v>380</v>
      </c>
      <c r="C1934" t="s">
        <v>29</v>
      </c>
      <c r="D1934" t="s">
        <v>677</v>
      </c>
      <c r="E1934" t="s">
        <v>986</v>
      </c>
      <c r="F1934" t="s">
        <v>14420</v>
      </c>
      <c r="G1934" t="s">
        <v>33</v>
      </c>
      <c r="H1934" s="1">
        <v>45548</v>
      </c>
      <c r="I1934">
        <v>1400</v>
      </c>
      <c r="J1934" t="s">
        <v>14421</v>
      </c>
      <c r="K1934" t="s">
        <v>1260</v>
      </c>
      <c r="L1934" t="s">
        <v>14422</v>
      </c>
      <c r="M1934" t="s">
        <v>14423</v>
      </c>
      <c r="N1934" t="s">
        <v>39</v>
      </c>
      <c r="O1934">
        <v>16</v>
      </c>
      <c r="P1934" t="s">
        <v>73</v>
      </c>
      <c r="Q1934" t="s">
        <v>41</v>
      </c>
      <c r="R1934" t="s">
        <v>14424</v>
      </c>
      <c r="S1934" s="1">
        <v>45545</v>
      </c>
      <c r="T1934" t="s">
        <v>214</v>
      </c>
      <c r="U1934" t="s">
        <v>14425</v>
      </c>
      <c r="V1934" t="s">
        <v>14426</v>
      </c>
      <c r="W1934" t="s">
        <v>1818</v>
      </c>
      <c r="X1934">
        <v>668</v>
      </c>
      <c r="Y1934">
        <v>7</v>
      </c>
      <c r="Z1934">
        <v>1870.4</v>
      </c>
      <c r="AA1934" t="s">
        <v>14423</v>
      </c>
      <c r="AB1934" t="s">
        <v>14423</v>
      </c>
      <c r="AC1934">
        <v>10</v>
      </c>
      <c r="AE1934" t="s">
        <v>37</v>
      </c>
      <c r="AF1934" t="s">
        <v>37</v>
      </c>
      <c r="AG1934" t="s">
        <v>14423</v>
      </c>
    </row>
    <row r="1935" spans="1:33" x14ac:dyDescent="0.3">
      <c r="A1935" t="s">
        <v>107</v>
      </c>
      <c r="B1935" t="s">
        <v>64</v>
      </c>
      <c r="C1935" t="s">
        <v>29</v>
      </c>
      <c r="D1935" t="s">
        <v>370</v>
      </c>
      <c r="E1935" t="s">
        <v>3122</v>
      </c>
      <c r="F1935" t="s">
        <v>14427</v>
      </c>
      <c r="G1935" t="s">
        <v>33</v>
      </c>
      <c r="H1935" s="1">
        <v>44096</v>
      </c>
      <c r="I1935">
        <v>800</v>
      </c>
      <c r="J1935" t="s">
        <v>14428</v>
      </c>
      <c r="K1935" t="s">
        <v>960</v>
      </c>
      <c r="L1935" t="s">
        <v>14429</v>
      </c>
      <c r="M1935" t="s">
        <v>14430</v>
      </c>
      <c r="N1935" t="s">
        <v>72</v>
      </c>
      <c r="O1935">
        <v>4</v>
      </c>
      <c r="P1935" t="s">
        <v>73</v>
      </c>
      <c r="Q1935" t="s">
        <v>58</v>
      </c>
      <c r="R1935" t="s">
        <v>14431</v>
      </c>
      <c r="S1935" s="1">
        <v>45435</v>
      </c>
      <c r="T1935" t="s">
        <v>129</v>
      </c>
      <c r="U1935" t="s">
        <v>5297</v>
      </c>
      <c r="V1935" t="s">
        <v>14432</v>
      </c>
      <c r="W1935" t="s">
        <v>5789</v>
      </c>
      <c r="X1935">
        <v>2043</v>
      </c>
      <c r="Y1935">
        <v>5</v>
      </c>
      <c r="Z1935">
        <v>4086</v>
      </c>
      <c r="AA1935" t="s">
        <v>14430</v>
      </c>
      <c r="AB1935" t="s">
        <v>14430</v>
      </c>
      <c r="AC1935">
        <v>10</v>
      </c>
      <c r="AE1935" t="s">
        <v>37</v>
      </c>
      <c r="AF1935" t="s">
        <v>37</v>
      </c>
      <c r="AG1935" t="s">
        <v>14430</v>
      </c>
    </row>
    <row r="1936" spans="1:33" x14ac:dyDescent="0.3">
      <c r="A1936" t="s">
        <v>133</v>
      </c>
      <c r="B1936" t="s">
        <v>347</v>
      </c>
      <c r="C1936" t="s">
        <v>29</v>
      </c>
      <c r="D1936" t="s">
        <v>30</v>
      </c>
      <c r="E1936" t="s">
        <v>740</v>
      </c>
      <c r="F1936" t="s">
        <v>14433</v>
      </c>
      <c r="G1936" t="s">
        <v>33</v>
      </c>
      <c r="H1936" s="1">
        <v>44083</v>
      </c>
      <c r="I1936">
        <v>950</v>
      </c>
      <c r="J1936" t="s">
        <v>14434</v>
      </c>
      <c r="K1936" t="s">
        <v>173</v>
      </c>
      <c r="L1936" t="s">
        <v>14435</v>
      </c>
      <c r="M1936" t="s">
        <v>14436</v>
      </c>
      <c r="N1936" t="s">
        <v>72</v>
      </c>
      <c r="O1936">
        <v>13</v>
      </c>
      <c r="P1936" t="s">
        <v>40</v>
      </c>
      <c r="Q1936" t="s">
        <v>101</v>
      </c>
      <c r="R1936" t="s">
        <v>14437</v>
      </c>
      <c r="S1936" s="1">
        <v>45430</v>
      </c>
      <c r="T1936" t="s">
        <v>129</v>
      </c>
      <c r="U1936" t="s">
        <v>14438</v>
      </c>
      <c r="V1936" t="s">
        <v>14439</v>
      </c>
      <c r="W1936" t="s">
        <v>8287</v>
      </c>
      <c r="X1936">
        <v>2571</v>
      </c>
      <c r="Y1936">
        <v>2</v>
      </c>
      <c r="Z1936">
        <v>2056.8000000000002</v>
      </c>
      <c r="AA1936" t="s">
        <v>14436</v>
      </c>
      <c r="AB1936" t="s">
        <v>14436</v>
      </c>
      <c r="AC1936">
        <v>10</v>
      </c>
      <c r="AD1936" t="s">
        <v>87</v>
      </c>
      <c r="AF1936" t="s">
        <v>87</v>
      </c>
      <c r="AG1936" t="s">
        <v>14436</v>
      </c>
    </row>
    <row r="1937" spans="1:33" x14ac:dyDescent="0.3">
      <c r="A1937" t="s">
        <v>27</v>
      </c>
      <c r="B1937" t="s">
        <v>28</v>
      </c>
      <c r="C1937" t="s">
        <v>80</v>
      </c>
      <c r="D1937" t="s">
        <v>677</v>
      </c>
      <c r="E1937" t="s">
        <v>391</v>
      </c>
      <c r="F1937" t="s">
        <v>14440</v>
      </c>
      <c r="G1937" t="s">
        <v>96</v>
      </c>
      <c r="H1937" s="1">
        <v>45371</v>
      </c>
      <c r="I1937">
        <v>1000</v>
      </c>
      <c r="J1937" t="s">
        <v>14441</v>
      </c>
      <c r="K1937" t="s">
        <v>1078</v>
      </c>
      <c r="L1937" t="s">
        <v>14442</v>
      </c>
      <c r="M1937" t="s">
        <v>14443</v>
      </c>
      <c r="N1937" t="s">
        <v>116</v>
      </c>
      <c r="O1937">
        <v>12</v>
      </c>
      <c r="P1937" t="s">
        <v>40</v>
      </c>
      <c r="Q1937" t="s">
        <v>41</v>
      </c>
      <c r="R1937" t="s">
        <v>14444</v>
      </c>
      <c r="S1937" s="1">
        <v>45422</v>
      </c>
      <c r="T1937" t="s">
        <v>129</v>
      </c>
      <c r="U1937" t="s">
        <v>14445</v>
      </c>
      <c r="V1937" t="s">
        <v>14446</v>
      </c>
      <c r="W1937" t="s">
        <v>1957</v>
      </c>
      <c r="X1937">
        <v>2064</v>
      </c>
      <c r="Y1937">
        <v>8</v>
      </c>
      <c r="Z1937">
        <v>6604.8</v>
      </c>
      <c r="AA1937" t="s">
        <v>14443</v>
      </c>
      <c r="AB1937" t="s">
        <v>14443</v>
      </c>
      <c r="AC1937">
        <v>10</v>
      </c>
      <c r="AD1937" t="s">
        <v>87</v>
      </c>
      <c r="AF1937" t="s">
        <v>87</v>
      </c>
      <c r="AG1937" t="s">
        <v>14443</v>
      </c>
    </row>
    <row r="1938" spans="1:33" x14ac:dyDescent="0.3">
      <c r="A1938" t="s">
        <v>27</v>
      </c>
      <c r="B1938" t="s">
        <v>390</v>
      </c>
      <c r="C1938" t="s">
        <v>49</v>
      </c>
      <c r="D1938" t="s">
        <v>370</v>
      </c>
      <c r="E1938" t="s">
        <v>2486</v>
      </c>
      <c r="F1938" t="s">
        <v>14447</v>
      </c>
      <c r="G1938" t="s">
        <v>96</v>
      </c>
      <c r="H1938" s="1">
        <v>44806</v>
      </c>
      <c r="I1938">
        <v>1200</v>
      </c>
      <c r="J1938" t="s">
        <v>14448</v>
      </c>
      <c r="K1938" t="s">
        <v>1511</v>
      </c>
      <c r="L1938" t="s">
        <v>14449</v>
      </c>
      <c r="M1938" t="s">
        <v>14450</v>
      </c>
      <c r="N1938" t="s">
        <v>116</v>
      </c>
      <c r="O1938">
        <v>11</v>
      </c>
      <c r="P1938" t="s">
        <v>73</v>
      </c>
      <c r="Q1938" t="s">
        <v>101</v>
      </c>
      <c r="R1938" t="s">
        <v>14451</v>
      </c>
      <c r="S1938" s="1">
        <v>45598</v>
      </c>
      <c r="T1938" t="s">
        <v>165</v>
      </c>
      <c r="U1938" t="s">
        <v>14452</v>
      </c>
      <c r="V1938" t="s">
        <v>14453</v>
      </c>
      <c r="W1938" t="s">
        <v>4085</v>
      </c>
      <c r="X1938">
        <v>768</v>
      </c>
      <c r="Y1938">
        <v>8</v>
      </c>
      <c r="Z1938">
        <v>2457.6000000000004</v>
      </c>
      <c r="AA1938" t="s">
        <v>14450</v>
      </c>
      <c r="AB1938" t="s">
        <v>14450</v>
      </c>
      <c r="AC1938">
        <v>10</v>
      </c>
      <c r="AD1938" t="s">
        <v>87</v>
      </c>
      <c r="AF1938" t="s">
        <v>87</v>
      </c>
      <c r="AG1938" t="s">
        <v>14450</v>
      </c>
    </row>
    <row r="1939" spans="1:33" x14ac:dyDescent="0.3">
      <c r="A1939" t="s">
        <v>107</v>
      </c>
      <c r="B1939" t="s">
        <v>157</v>
      </c>
      <c r="C1939" t="s">
        <v>80</v>
      </c>
      <c r="D1939" t="s">
        <v>219</v>
      </c>
      <c r="E1939" t="s">
        <v>283</v>
      </c>
      <c r="F1939" t="s">
        <v>14454</v>
      </c>
      <c r="G1939" t="s">
        <v>96</v>
      </c>
      <c r="H1939" s="1">
        <v>45479</v>
      </c>
      <c r="I1939">
        <v>950</v>
      </c>
      <c r="J1939" t="s">
        <v>14455</v>
      </c>
      <c r="K1939" t="s">
        <v>1796</v>
      </c>
      <c r="L1939" t="s">
        <v>14456</v>
      </c>
      <c r="M1939" t="s">
        <v>14457</v>
      </c>
      <c r="N1939" t="s">
        <v>57</v>
      </c>
      <c r="O1939">
        <v>12</v>
      </c>
      <c r="P1939" t="s">
        <v>40</v>
      </c>
      <c r="Q1939" t="s">
        <v>101</v>
      </c>
      <c r="R1939" t="s">
        <v>14458</v>
      </c>
      <c r="S1939" s="1">
        <v>45387</v>
      </c>
      <c r="T1939" t="s">
        <v>60</v>
      </c>
      <c r="U1939" t="s">
        <v>14459</v>
      </c>
      <c r="V1939" t="s">
        <v>14460</v>
      </c>
      <c r="W1939" t="s">
        <v>7097</v>
      </c>
      <c r="X1939">
        <v>735</v>
      </c>
      <c r="Y1939">
        <v>7</v>
      </c>
      <c r="Z1939">
        <v>2058</v>
      </c>
      <c r="AA1939" t="s">
        <v>14457</v>
      </c>
      <c r="AB1939" t="s">
        <v>14457</v>
      </c>
      <c r="AC1939">
        <v>10</v>
      </c>
      <c r="AE1939" t="s">
        <v>37</v>
      </c>
      <c r="AF1939" t="s">
        <v>37</v>
      </c>
      <c r="AG1939" t="s">
        <v>14457</v>
      </c>
    </row>
    <row r="1940" spans="1:33" x14ac:dyDescent="0.3">
      <c r="A1940" t="s">
        <v>181</v>
      </c>
      <c r="B1940" t="s">
        <v>357</v>
      </c>
      <c r="C1940" t="s">
        <v>29</v>
      </c>
      <c r="D1940" t="s">
        <v>30</v>
      </c>
      <c r="E1940" t="s">
        <v>304</v>
      </c>
      <c r="F1940" t="s">
        <v>14461</v>
      </c>
      <c r="G1940" t="s">
        <v>33</v>
      </c>
      <c r="H1940" s="1">
        <v>45560</v>
      </c>
      <c r="I1940">
        <v>1300</v>
      </c>
      <c r="J1940" t="s">
        <v>14462</v>
      </c>
      <c r="K1940" t="s">
        <v>524</v>
      </c>
      <c r="L1940" t="s">
        <v>14463</v>
      </c>
      <c r="M1940" t="s">
        <v>14464</v>
      </c>
      <c r="N1940" t="s">
        <v>116</v>
      </c>
      <c r="O1940">
        <v>16</v>
      </c>
      <c r="P1940" t="s">
        <v>40</v>
      </c>
      <c r="Q1940" t="s">
        <v>74</v>
      </c>
      <c r="R1940" t="s">
        <v>14465</v>
      </c>
      <c r="S1940" s="1">
        <v>45622</v>
      </c>
      <c r="T1940" t="s">
        <v>165</v>
      </c>
      <c r="U1940" t="s">
        <v>14466</v>
      </c>
      <c r="V1940" t="s">
        <v>14467</v>
      </c>
      <c r="W1940" t="s">
        <v>1492</v>
      </c>
      <c r="X1940">
        <v>1421</v>
      </c>
      <c r="Y1940">
        <v>1</v>
      </c>
      <c r="Z1940">
        <v>568.4</v>
      </c>
      <c r="AA1940" t="s">
        <v>14464</v>
      </c>
      <c r="AB1940" t="s">
        <v>14464</v>
      </c>
      <c r="AC1940">
        <v>10</v>
      </c>
      <c r="AE1940" t="s">
        <v>37</v>
      </c>
      <c r="AF1940" t="s">
        <v>37</v>
      </c>
      <c r="AG1940" t="s">
        <v>14464</v>
      </c>
    </row>
    <row r="1941" spans="1:33" x14ac:dyDescent="0.3">
      <c r="A1941" t="s">
        <v>336</v>
      </c>
      <c r="B1941" t="s">
        <v>450</v>
      </c>
      <c r="C1941" t="s">
        <v>80</v>
      </c>
      <c r="D1941" t="s">
        <v>206</v>
      </c>
      <c r="E1941" t="s">
        <v>531</v>
      </c>
      <c r="F1941" t="s">
        <v>14468</v>
      </c>
      <c r="G1941" t="s">
        <v>33</v>
      </c>
      <c r="H1941" s="1">
        <v>44917</v>
      </c>
      <c r="I1941">
        <v>1300</v>
      </c>
      <c r="J1941" t="s">
        <v>14469</v>
      </c>
      <c r="K1941" t="s">
        <v>276</v>
      </c>
      <c r="L1941" t="s">
        <v>14470</v>
      </c>
      <c r="M1941" t="s">
        <v>14471</v>
      </c>
      <c r="N1941" t="s">
        <v>72</v>
      </c>
      <c r="O1941">
        <v>11</v>
      </c>
      <c r="P1941" t="s">
        <v>40</v>
      </c>
      <c r="Q1941" t="s">
        <v>58</v>
      </c>
      <c r="R1941" t="s">
        <v>14472</v>
      </c>
      <c r="S1941" s="1">
        <v>45552</v>
      </c>
      <c r="T1941" t="s">
        <v>214</v>
      </c>
      <c r="U1941" t="s">
        <v>14473</v>
      </c>
      <c r="V1941" t="s">
        <v>14474</v>
      </c>
      <c r="W1941" t="s">
        <v>132</v>
      </c>
      <c r="X1941">
        <v>883</v>
      </c>
      <c r="Y1941">
        <v>8</v>
      </c>
      <c r="Z1941">
        <v>2825.6000000000004</v>
      </c>
      <c r="AA1941" t="s">
        <v>14471</v>
      </c>
      <c r="AB1941" t="s">
        <v>14471</v>
      </c>
      <c r="AC1941">
        <v>10</v>
      </c>
      <c r="AD1941" t="s">
        <v>87</v>
      </c>
      <c r="AF1941" t="s">
        <v>87</v>
      </c>
      <c r="AG1941" t="s">
        <v>14471</v>
      </c>
    </row>
    <row r="1942" spans="1:33" x14ac:dyDescent="0.3">
      <c r="A1942" t="s">
        <v>27</v>
      </c>
      <c r="B1942" t="s">
        <v>985</v>
      </c>
      <c r="C1942" t="s">
        <v>49</v>
      </c>
      <c r="D1942" t="s">
        <v>65</v>
      </c>
      <c r="E1942" t="s">
        <v>401</v>
      </c>
      <c r="F1942" t="s">
        <v>14475</v>
      </c>
      <c r="G1942" t="s">
        <v>96</v>
      </c>
      <c r="H1942" s="1">
        <v>44135</v>
      </c>
      <c r="I1942">
        <v>950</v>
      </c>
      <c r="J1942" t="s">
        <v>14476</v>
      </c>
      <c r="K1942" t="s">
        <v>340</v>
      </c>
      <c r="L1942" t="s">
        <v>14477</v>
      </c>
      <c r="M1942" t="s">
        <v>14478</v>
      </c>
      <c r="N1942" t="s">
        <v>39</v>
      </c>
      <c r="O1942">
        <v>6</v>
      </c>
      <c r="P1942" t="s">
        <v>73</v>
      </c>
      <c r="Q1942" t="s">
        <v>58</v>
      </c>
      <c r="R1942" t="s">
        <v>14479</v>
      </c>
      <c r="S1942" s="1">
        <v>45601</v>
      </c>
      <c r="T1942" t="s">
        <v>165</v>
      </c>
      <c r="U1942" t="s">
        <v>14480</v>
      </c>
      <c r="V1942" t="s">
        <v>14481</v>
      </c>
      <c r="W1942" t="s">
        <v>12503</v>
      </c>
      <c r="X1942">
        <v>1180</v>
      </c>
      <c r="Y1942">
        <v>1</v>
      </c>
      <c r="Z1942">
        <v>472</v>
      </c>
      <c r="AA1942" t="s">
        <v>14478</v>
      </c>
      <c r="AB1942" t="s">
        <v>14478</v>
      </c>
      <c r="AC1942">
        <v>10</v>
      </c>
      <c r="AD1942" t="s">
        <v>87</v>
      </c>
      <c r="AF1942" t="s">
        <v>87</v>
      </c>
      <c r="AG1942" t="s">
        <v>14478</v>
      </c>
    </row>
    <row r="1943" spans="1:33" x14ac:dyDescent="0.3">
      <c r="A1943" t="s">
        <v>47</v>
      </c>
      <c r="B1943" t="s">
        <v>500</v>
      </c>
      <c r="C1943" t="s">
        <v>29</v>
      </c>
      <c r="D1943" t="s">
        <v>219</v>
      </c>
      <c r="E1943" t="s">
        <v>391</v>
      </c>
      <c r="F1943" t="s">
        <v>14482</v>
      </c>
      <c r="G1943" t="s">
        <v>96</v>
      </c>
      <c r="H1943" s="1">
        <v>45496</v>
      </c>
      <c r="I1943">
        <v>1000</v>
      </c>
      <c r="J1943" t="s">
        <v>14483</v>
      </c>
      <c r="K1943" t="s">
        <v>1260</v>
      </c>
      <c r="L1943" t="s">
        <v>14484</v>
      </c>
      <c r="M1943" t="s">
        <v>14485</v>
      </c>
      <c r="N1943" t="s">
        <v>57</v>
      </c>
      <c r="O1943">
        <v>17</v>
      </c>
      <c r="P1943" t="s">
        <v>73</v>
      </c>
      <c r="Q1943" t="s">
        <v>74</v>
      </c>
      <c r="R1943" t="s">
        <v>14486</v>
      </c>
      <c r="S1943" s="1">
        <v>45412</v>
      </c>
      <c r="T1943" t="s">
        <v>60</v>
      </c>
      <c r="U1943" t="s">
        <v>14487</v>
      </c>
      <c r="V1943" t="s">
        <v>14488</v>
      </c>
      <c r="W1943" t="s">
        <v>10477</v>
      </c>
      <c r="X1943">
        <v>1443</v>
      </c>
      <c r="Y1943">
        <v>3</v>
      </c>
      <c r="Z1943">
        <v>1731.6000000000001</v>
      </c>
      <c r="AA1943" t="s">
        <v>14485</v>
      </c>
      <c r="AB1943" t="s">
        <v>14485</v>
      </c>
      <c r="AC1943">
        <v>10</v>
      </c>
      <c r="AD1943" t="s">
        <v>87</v>
      </c>
      <c r="AF1943" t="s">
        <v>87</v>
      </c>
      <c r="AG1943" t="s">
        <v>14485</v>
      </c>
    </row>
    <row r="1944" spans="1:33" x14ac:dyDescent="0.3">
      <c r="A1944" t="s">
        <v>47</v>
      </c>
      <c r="B1944" t="s">
        <v>48</v>
      </c>
      <c r="C1944" t="s">
        <v>80</v>
      </c>
      <c r="D1944" t="s">
        <v>50</v>
      </c>
      <c r="E1944" t="s">
        <v>358</v>
      </c>
      <c r="F1944" t="s">
        <v>14489</v>
      </c>
      <c r="G1944" t="s">
        <v>33</v>
      </c>
      <c r="H1944" s="1">
        <v>45109</v>
      </c>
      <c r="I1944">
        <v>1300</v>
      </c>
      <c r="J1944" t="s">
        <v>14490</v>
      </c>
      <c r="K1944" t="s">
        <v>173</v>
      </c>
      <c r="L1944" t="s">
        <v>14491</v>
      </c>
      <c r="M1944" t="s">
        <v>14492</v>
      </c>
      <c r="N1944" t="s">
        <v>116</v>
      </c>
      <c r="O1944">
        <v>4</v>
      </c>
      <c r="P1944" t="s">
        <v>40</v>
      </c>
      <c r="Q1944" t="s">
        <v>41</v>
      </c>
      <c r="R1944" t="s">
        <v>14493</v>
      </c>
      <c r="S1944" s="1">
        <v>45613</v>
      </c>
      <c r="T1944" t="s">
        <v>165</v>
      </c>
      <c r="U1944" t="s">
        <v>14494</v>
      </c>
      <c r="V1944" t="s">
        <v>14495</v>
      </c>
      <c r="W1944" t="s">
        <v>595</v>
      </c>
      <c r="X1944">
        <v>1031</v>
      </c>
      <c r="Y1944">
        <v>3</v>
      </c>
      <c r="Z1944">
        <v>1237.2</v>
      </c>
      <c r="AA1944" t="s">
        <v>14492</v>
      </c>
      <c r="AB1944" t="s">
        <v>14492</v>
      </c>
      <c r="AC1944">
        <v>10</v>
      </c>
      <c r="AD1944" t="s">
        <v>87</v>
      </c>
      <c r="AF1944" t="s">
        <v>87</v>
      </c>
      <c r="AG1944" t="s">
        <v>14492</v>
      </c>
    </row>
    <row r="1945" spans="1:33" x14ac:dyDescent="0.3">
      <c r="A1945" t="s">
        <v>121</v>
      </c>
      <c r="B1945" t="s">
        <v>357</v>
      </c>
      <c r="C1945" t="s">
        <v>49</v>
      </c>
      <c r="D1945" t="s">
        <v>50</v>
      </c>
      <c r="E1945" t="s">
        <v>1534</v>
      </c>
      <c r="F1945" t="s">
        <v>14496</v>
      </c>
      <c r="G1945" t="s">
        <v>33</v>
      </c>
      <c r="H1945" s="1">
        <v>45574</v>
      </c>
      <c r="I1945">
        <v>1400</v>
      </c>
      <c r="J1945" t="s">
        <v>3254</v>
      </c>
      <c r="K1945" t="s">
        <v>329</v>
      </c>
      <c r="L1945" t="s">
        <v>14497</v>
      </c>
      <c r="M1945" t="s">
        <v>14498</v>
      </c>
      <c r="N1945" t="s">
        <v>57</v>
      </c>
      <c r="O1945">
        <v>11</v>
      </c>
      <c r="P1945" t="s">
        <v>73</v>
      </c>
      <c r="Q1945" t="s">
        <v>41</v>
      </c>
      <c r="R1945" t="s">
        <v>14499</v>
      </c>
      <c r="S1945" s="1">
        <v>45452</v>
      </c>
      <c r="T1945" t="s">
        <v>43</v>
      </c>
      <c r="U1945" t="s">
        <v>14500</v>
      </c>
      <c r="V1945" t="s">
        <v>14501</v>
      </c>
      <c r="W1945" t="s">
        <v>14502</v>
      </c>
      <c r="X1945">
        <v>1431</v>
      </c>
      <c r="Y1945">
        <v>3</v>
      </c>
      <c r="Z1945">
        <v>1717.2</v>
      </c>
      <c r="AA1945" t="s">
        <v>14498</v>
      </c>
      <c r="AB1945" t="s">
        <v>14498</v>
      </c>
      <c r="AC1945">
        <v>10</v>
      </c>
      <c r="AE1945" t="s">
        <v>37</v>
      </c>
      <c r="AF1945" t="s">
        <v>37</v>
      </c>
      <c r="AG1945" t="s">
        <v>14498</v>
      </c>
    </row>
    <row r="1946" spans="1:33" x14ac:dyDescent="0.3">
      <c r="A1946" t="s">
        <v>181</v>
      </c>
      <c r="B1946" t="s">
        <v>325</v>
      </c>
      <c r="C1946" t="s">
        <v>80</v>
      </c>
      <c r="D1946" t="s">
        <v>30</v>
      </c>
      <c r="E1946" t="s">
        <v>1608</v>
      </c>
      <c r="F1946" t="s">
        <v>14503</v>
      </c>
      <c r="G1946" t="s">
        <v>96</v>
      </c>
      <c r="H1946" s="1">
        <v>45577</v>
      </c>
      <c r="I1946">
        <v>1300</v>
      </c>
      <c r="J1946" t="s">
        <v>14504</v>
      </c>
      <c r="K1946" t="s">
        <v>2286</v>
      </c>
      <c r="L1946" t="s">
        <v>14505</v>
      </c>
      <c r="M1946" t="s">
        <v>14506</v>
      </c>
      <c r="N1946" t="s">
        <v>116</v>
      </c>
      <c r="O1946">
        <v>3</v>
      </c>
      <c r="P1946" t="s">
        <v>73</v>
      </c>
      <c r="Q1946" t="s">
        <v>74</v>
      </c>
      <c r="R1946" t="s">
        <v>14507</v>
      </c>
      <c r="S1946" s="1">
        <v>45595</v>
      </c>
      <c r="T1946" t="s">
        <v>177</v>
      </c>
      <c r="U1946" t="s">
        <v>14508</v>
      </c>
      <c r="V1946" t="s">
        <v>14509</v>
      </c>
      <c r="W1946" t="s">
        <v>4260</v>
      </c>
      <c r="X1946">
        <v>1409</v>
      </c>
      <c r="Y1946">
        <v>5</v>
      </c>
      <c r="Z1946">
        <v>2818</v>
      </c>
      <c r="AA1946" t="s">
        <v>14506</v>
      </c>
      <c r="AB1946" t="s">
        <v>14506</v>
      </c>
      <c r="AC1946">
        <v>10</v>
      </c>
      <c r="AE1946" t="s">
        <v>37</v>
      </c>
      <c r="AF1946" t="s">
        <v>37</v>
      </c>
      <c r="AG1946" t="s">
        <v>14506</v>
      </c>
    </row>
    <row r="1947" spans="1:33" x14ac:dyDescent="0.3">
      <c r="A1947" t="s">
        <v>181</v>
      </c>
      <c r="B1947" t="s">
        <v>240</v>
      </c>
      <c r="C1947" t="s">
        <v>49</v>
      </c>
      <c r="D1947" t="s">
        <v>241</v>
      </c>
      <c r="E1947" t="s">
        <v>521</v>
      </c>
      <c r="F1947" t="s">
        <v>14510</v>
      </c>
      <c r="G1947" t="s">
        <v>96</v>
      </c>
      <c r="H1947" s="1">
        <v>44181</v>
      </c>
      <c r="I1947">
        <v>1200</v>
      </c>
      <c r="J1947" t="s">
        <v>14511</v>
      </c>
      <c r="K1947" t="s">
        <v>454</v>
      </c>
      <c r="L1947" t="s">
        <v>14512</v>
      </c>
      <c r="M1947" t="s">
        <v>14513</v>
      </c>
      <c r="N1947" t="s">
        <v>57</v>
      </c>
      <c r="O1947">
        <v>11</v>
      </c>
      <c r="P1947" t="s">
        <v>40</v>
      </c>
      <c r="Q1947" t="s">
        <v>101</v>
      </c>
      <c r="R1947" t="s">
        <v>14514</v>
      </c>
      <c r="S1947" s="1">
        <v>45312</v>
      </c>
      <c r="T1947" t="s">
        <v>141</v>
      </c>
      <c r="U1947" t="s">
        <v>14515</v>
      </c>
      <c r="V1947" t="s">
        <v>14516</v>
      </c>
      <c r="W1947" t="s">
        <v>2057</v>
      </c>
      <c r="X1947">
        <v>1213</v>
      </c>
      <c r="Y1947">
        <v>4</v>
      </c>
      <c r="Z1947">
        <v>1940.8000000000002</v>
      </c>
      <c r="AA1947" t="s">
        <v>14513</v>
      </c>
      <c r="AB1947" t="s">
        <v>14513</v>
      </c>
      <c r="AC1947">
        <v>10</v>
      </c>
      <c r="AE1947" t="s">
        <v>37</v>
      </c>
      <c r="AF1947" t="s">
        <v>37</v>
      </c>
      <c r="AG1947" t="s">
        <v>14513</v>
      </c>
    </row>
    <row r="1948" spans="1:33" x14ac:dyDescent="0.3">
      <c r="A1948" t="s">
        <v>27</v>
      </c>
      <c r="B1948" t="s">
        <v>240</v>
      </c>
      <c r="C1948" t="s">
        <v>80</v>
      </c>
      <c r="D1948" t="s">
        <v>219</v>
      </c>
      <c r="E1948" t="s">
        <v>294</v>
      </c>
      <c r="F1948" t="s">
        <v>14517</v>
      </c>
      <c r="G1948" t="s">
        <v>96</v>
      </c>
      <c r="H1948" s="1">
        <v>44253</v>
      </c>
      <c r="I1948">
        <v>1400</v>
      </c>
      <c r="J1948" t="s">
        <v>14518</v>
      </c>
      <c r="K1948" t="s">
        <v>384</v>
      </c>
      <c r="L1948" t="s">
        <v>14519</v>
      </c>
      <c r="M1948" t="s">
        <v>14520</v>
      </c>
      <c r="N1948" t="s">
        <v>57</v>
      </c>
      <c r="O1948">
        <v>15</v>
      </c>
      <c r="P1948" t="s">
        <v>40</v>
      </c>
      <c r="Q1948" t="s">
        <v>58</v>
      </c>
      <c r="R1948" t="s">
        <v>14521</v>
      </c>
      <c r="S1948" s="1">
        <v>45459</v>
      </c>
      <c r="T1948" t="s">
        <v>43</v>
      </c>
      <c r="U1948" t="s">
        <v>14522</v>
      </c>
      <c r="V1948" t="s">
        <v>14523</v>
      </c>
      <c r="W1948" t="s">
        <v>9030</v>
      </c>
      <c r="X1948">
        <v>1998</v>
      </c>
      <c r="Y1948">
        <v>4</v>
      </c>
      <c r="Z1948">
        <v>3196.8</v>
      </c>
      <c r="AA1948" t="s">
        <v>14520</v>
      </c>
      <c r="AB1948" t="s">
        <v>14520</v>
      </c>
      <c r="AC1948">
        <v>10</v>
      </c>
      <c r="AE1948" t="s">
        <v>37</v>
      </c>
      <c r="AF1948" t="s">
        <v>37</v>
      </c>
      <c r="AG1948" t="s">
        <v>14520</v>
      </c>
    </row>
    <row r="1949" spans="1:33" x14ac:dyDescent="0.3">
      <c r="A1949" t="s">
        <v>47</v>
      </c>
      <c r="B1949" t="s">
        <v>64</v>
      </c>
      <c r="C1949" t="s">
        <v>29</v>
      </c>
      <c r="D1949" t="s">
        <v>219</v>
      </c>
      <c r="E1949" t="s">
        <v>687</v>
      </c>
      <c r="F1949" t="s">
        <v>14524</v>
      </c>
      <c r="G1949" t="s">
        <v>96</v>
      </c>
      <c r="H1949" s="1">
        <v>44798</v>
      </c>
      <c r="I1949">
        <v>1200</v>
      </c>
      <c r="J1949" t="s">
        <v>14525</v>
      </c>
      <c r="K1949" t="s">
        <v>1103</v>
      </c>
      <c r="L1949" t="s">
        <v>14526</v>
      </c>
      <c r="M1949" t="s">
        <v>14527</v>
      </c>
      <c r="N1949" t="s">
        <v>57</v>
      </c>
      <c r="O1949">
        <v>20</v>
      </c>
      <c r="P1949" t="s">
        <v>73</v>
      </c>
      <c r="Q1949" t="s">
        <v>41</v>
      </c>
      <c r="R1949" t="s">
        <v>14528</v>
      </c>
      <c r="S1949" s="1">
        <v>45509</v>
      </c>
      <c r="T1949" t="s">
        <v>201</v>
      </c>
      <c r="U1949" t="s">
        <v>14529</v>
      </c>
      <c r="V1949" t="s">
        <v>14530</v>
      </c>
      <c r="W1949" t="s">
        <v>1316</v>
      </c>
      <c r="X1949">
        <v>2214</v>
      </c>
      <c r="Y1949">
        <v>2</v>
      </c>
      <c r="Z1949">
        <v>1771.2</v>
      </c>
      <c r="AA1949" t="s">
        <v>14527</v>
      </c>
      <c r="AB1949" t="s">
        <v>14527</v>
      </c>
      <c r="AC1949">
        <v>10</v>
      </c>
      <c r="AE1949" t="s">
        <v>37</v>
      </c>
      <c r="AF1949" t="s">
        <v>37</v>
      </c>
      <c r="AG1949" t="s">
        <v>14527</v>
      </c>
    </row>
    <row r="1950" spans="1:33" x14ac:dyDescent="0.3">
      <c r="A1950" t="s">
        <v>181</v>
      </c>
      <c r="B1950" t="s">
        <v>193</v>
      </c>
      <c r="C1950" t="s">
        <v>29</v>
      </c>
      <c r="D1950" t="s">
        <v>146</v>
      </c>
      <c r="E1950" t="s">
        <v>158</v>
      </c>
      <c r="F1950" t="s">
        <v>14531</v>
      </c>
      <c r="G1950" t="s">
        <v>96</v>
      </c>
      <c r="H1950" s="1">
        <v>44314</v>
      </c>
      <c r="I1950">
        <v>800</v>
      </c>
      <c r="J1950" t="s">
        <v>14532</v>
      </c>
      <c r="K1950" t="s">
        <v>914</v>
      </c>
      <c r="L1950" t="s">
        <v>14533</v>
      </c>
      <c r="M1950" t="s">
        <v>14534</v>
      </c>
      <c r="N1950" t="s">
        <v>39</v>
      </c>
      <c r="O1950">
        <v>20</v>
      </c>
      <c r="P1950" t="s">
        <v>40</v>
      </c>
      <c r="Q1950" t="s">
        <v>74</v>
      </c>
      <c r="R1950" t="s">
        <v>14535</v>
      </c>
      <c r="S1950" s="1">
        <v>45369</v>
      </c>
      <c r="T1950" t="s">
        <v>258</v>
      </c>
      <c r="U1950" t="s">
        <v>14536</v>
      </c>
      <c r="V1950" t="s">
        <v>14537</v>
      </c>
      <c r="W1950" t="s">
        <v>5267</v>
      </c>
      <c r="X1950">
        <v>1017</v>
      </c>
      <c r="Y1950">
        <v>5</v>
      </c>
      <c r="Z1950">
        <v>2034</v>
      </c>
      <c r="AA1950" t="s">
        <v>14534</v>
      </c>
      <c r="AB1950" t="s">
        <v>14534</v>
      </c>
      <c r="AC1950">
        <v>10</v>
      </c>
      <c r="AD1950" t="s">
        <v>87</v>
      </c>
      <c r="AF1950" t="s">
        <v>87</v>
      </c>
      <c r="AG1950" t="s">
        <v>14534</v>
      </c>
    </row>
    <row r="1951" spans="1:33" x14ac:dyDescent="0.3">
      <c r="A1951" t="s">
        <v>181</v>
      </c>
      <c r="B1951" t="s">
        <v>79</v>
      </c>
      <c r="C1951" t="s">
        <v>49</v>
      </c>
      <c r="D1951" t="s">
        <v>81</v>
      </c>
      <c r="E1951" t="s">
        <v>158</v>
      </c>
      <c r="F1951" t="s">
        <v>14538</v>
      </c>
      <c r="G1951" t="s">
        <v>96</v>
      </c>
      <c r="H1951" s="1">
        <v>45552</v>
      </c>
      <c r="I1951">
        <v>950</v>
      </c>
      <c r="J1951" t="s">
        <v>14539</v>
      </c>
      <c r="K1951" t="s">
        <v>3054</v>
      </c>
      <c r="L1951" t="s">
        <v>14540</v>
      </c>
      <c r="M1951" t="s">
        <v>14541</v>
      </c>
      <c r="N1951" t="s">
        <v>72</v>
      </c>
      <c r="O1951">
        <v>9</v>
      </c>
      <c r="P1951" t="s">
        <v>40</v>
      </c>
      <c r="Q1951" t="s">
        <v>58</v>
      </c>
      <c r="R1951" t="s">
        <v>14542</v>
      </c>
      <c r="S1951" s="1">
        <v>45311</v>
      </c>
      <c r="T1951" t="s">
        <v>141</v>
      </c>
      <c r="U1951" t="s">
        <v>14543</v>
      </c>
      <c r="V1951" t="s">
        <v>14544</v>
      </c>
      <c r="W1951" t="s">
        <v>739</v>
      </c>
      <c r="X1951">
        <v>1966</v>
      </c>
      <c r="Y1951">
        <v>3</v>
      </c>
      <c r="Z1951">
        <v>2359.2000000000003</v>
      </c>
      <c r="AA1951" t="s">
        <v>14541</v>
      </c>
      <c r="AB1951" t="s">
        <v>14541</v>
      </c>
      <c r="AC1951">
        <v>10</v>
      </c>
      <c r="AD1951" t="s">
        <v>87</v>
      </c>
      <c r="AF1951" t="s">
        <v>87</v>
      </c>
      <c r="AG1951" t="s">
        <v>14541</v>
      </c>
    </row>
    <row r="1952" spans="1:33" x14ac:dyDescent="0.3">
      <c r="A1952" t="s">
        <v>336</v>
      </c>
      <c r="B1952" t="s">
        <v>79</v>
      </c>
      <c r="C1952" t="s">
        <v>80</v>
      </c>
      <c r="D1952" t="s">
        <v>219</v>
      </c>
      <c r="E1952" t="s">
        <v>1683</v>
      </c>
      <c r="F1952" t="s">
        <v>14545</v>
      </c>
      <c r="G1952" t="s">
        <v>33</v>
      </c>
      <c r="H1952" s="1">
        <v>44606</v>
      </c>
      <c r="I1952">
        <v>1400</v>
      </c>
      <c r="J1952" t="s">
        <v>14546</v>
      </c>
      <c r="K1952" t="s">
        <v>276</v>
      </c>
      <c r="L1952" t="s">
        <v>14547</v>
      </c>
      <c r="M1952" t="s">
        <v>14548</v>
      </c>
      <c r="N1952" t="s">
        <v>57</v>
      </c>
      <c r="O1952">
        <v>12</v>
      </c>
      <c r="P1952" t="s">
        <v>73</v>
      </c>
      <c r="Q1952" t="s">
        <v>101</v>
      </c>
      <c r="R1952" t="s">
        <v>14549</v>
      </c>
      <c r="S1952" s="1">
        <v>45407</v>
      </c>
      <c r="T1952" t="s">
        <v>60</v>
      </c>
      <c r="U1952" t="s">
        <v>14550</v>
      </c>
      <c r="V1952" t="s">
        <v>14551</v>
      </c>
      <c r="W1952" t="s">
        <v>2020</v>
      </c>
      <c r="X1952">
        <v>2644</v>
      </c>
      <c r="Y1952">
        <v>6</v>
      </c>
      <c r="Z1952">
        <v>6345.6</v>
      </c>
      <c r="AA1952" t="s">
        <v>14548</v>
      </c>
      <c r="AB1952" t="s">
        <v>14548</v>
      </c>
      <c r="AC1952">
        <v>10</v>
      </c>
      <c r="AE1952" t="s">
        <v>37</v>
      </c>
      <c r="AF1952" t="s">
        <v>37</v>
      </c>
      <c r="AG1952" t="s">
        <v>14548</v>
      </c>
    </row>
    <row r="1953" spans="1:33" x14ac:dyDescent="0.3">
      <c r="A1953" t="s">
        <v>47</v>
      </c>
      <c r="B1953" t="s">
        <v>380</v>
      </c>
      <c r="C1953" t="s">
        <v>80</v>
      </c>
      <c r="D1953" t="s">
        <v>65</v>
      </c>
      <c r="E1953" t="s">
        <v>481</v>
      </c>
      <c r="F1953" t="s">
        <v>14552</v>
      </c>
      <c r="G1953" t="s">
        <v>96</v>
      </c>
      <c r="H1953" s="1">
        <v>45479</v>
      </c>
      <c r="I1953">
        <v>1300</v>
      </c>
      <c r="J1953" t="s">
        <v>14553</v>
      </c>
      <c r="K1953" t="s">
        <v>950</v>
      </c>
      <c r="L1953" t="s">
        <v>14554</v>
      </c>
      <c r="M1953" t="s">
        <v>14555</v>
      </c>
      <c r="N1953" t="s">
        <v>72</v>
      </c>
      <c r="O1953">
        <v>6</v>
      </c>
      <c r="P1953" t="s">
        <v>40</v>
      </c>
      <c r="Q1953" t="s">
        <v>101</v>
      </c>
      <c r="R1953" t="s">
        <v>14556</v>
      </c>
      <c r="S1953" s="1">
        <v>45482</v>
      </c>
      <c r="T1953" t="s">
        <v>103</v>
      </c>
      <c r="U1953" t="s">
        <v>14557</v>
      </c>
      <c r="V1953" t="s">
        <v>14558</v>
      </c>
      <c r="W1953" t="s">
        <v>3810</v>
      </c>
      <c r="X1953">
        <v>1481</v>
      </c>
      <c r="Y1953">
        <v>1</v>
      </c>
      <c r="Z1953">
        <v>592.4</v>
      </c>
      <c r="AA1953" t="s">
        <v>14555</v>
      </c>
      <c r="AB1953" t="s">
        <v>14555</v>
      </c>
      <c r="AC1953">
        <v>10</v>
      </c>
      <c r="AD1953" t="s">
        <v>87</v>
      </c>
      <c r="AF1953" t="s">
        <v>87</v>
      </c>
      <c r="AG1953" t="s">
        <v>14555</v>
      </c>
    </row>
    <row r="1954" spans="1:33" x14ac:dyDescent="0.3">
      <c r="A1954" t="s">
        <v>181</v>
      </c>
      <c r="B1954" t="s">
        <v>262</v>
      </c>
      <c r="C1954" t="s">
        <v>80</v>
      </c>
      <c r="D1954" t="s">
        <v>65</v>
      </c>
      <c r="E1954" t="s">
        <v>1474</v>
      </c>
      <c r="F1954" t="s">
        <v>14559</v>
      </c>
      <c r="G1954" t="s">
        <v>33</v>
      </c>
      <c r="H1954" s="1">
        <v>44612</v>
      </c>
      <c r="I1954">
        <v>1100</v>
      </c>
      <c r="J1954" t="s">
        <v>14560</v>
      </c>
      <c r="K1954" t="s">
        <v>3054</v>
      </c>
      <c r="L1954" t="s">
        <v>14561</v>
      </c>
      <c r="M1954" t="s">
        <v>14562</v>
      </c>
      <c r="N1954" t="s">
        <v>39</v>
      </c>
      <c r="O1954">
        <v>20</v>
      </c>
      <c r="P1954" t="s">
        <v>73</v>
      </c>
      <c r="Q1954" t="s">
        <v>58</v>
      </c>
      <c r="R1954" t="s">
        <v>14563</v>
      </c>
      <c r="S1954" s="1">
        <v>45569</v>
      </c>
      <c r="T1954" t="s">
        <v>177</v>
      </c>
      <c r="U1954" t="s">
        <v>14564</v>
      </c>
      <c r="V1954" t="s">
        <v>14565</v>
      </c>
      <c r="W1954" t="s">
        <v>3669</v>
      </c>
      <c r="X1954">
        <v>2519</v>
      </c>
      <c r="Y1954">
        <v>1</v>
      </c>
      <c r="Z1954">
        <v>1007.6</v>
      </c>
      <c r="AA1954" t="s">
        <v>14562</v>
      </c>
      <c r="AB1954" t="s">
        <v>14562</v>
      </c>
      <c r="AC1954">
        <v>10</v>
      </c>
      <c r="AE1954" t="s">
        <v>37</v>
      </c>
      <c r="AF1954" t="s">
        <v>37</v>
      </c>
      <c r="AG1954" t="s">
        <v>14562</v>
      </c>
    </row>
    <row r="1955" spans="1:33" x14ac:dyDescent="0.3">
      <c r="A1955" t="s">
        <v>47</v>
      </c>
      <c r="B1955" t="s">
        <v>920</v>
      </c>
      <c r="C1955" t="s">
        <v>29</v>
      </c>
      <c r="D1955" t="s">
        <v>206</v>
      </c>
      <c r="E1955" t="s">
        <v>1290</v>
      </c>
      <c r="F1955" t="s">
        <v>14566</v>
      </c>
      <c r="G1955" t="s">
        <v>96</v>
      </c>
      <c r="H1955" s="1">
        <v>44420</v>
      </c>
      <c r="I1955">
        <v>1100</v>
      </c>
      <c r="J1955" t="s">
        <v>14567</v>
      </c>
      <c r="K1955" t="s">
        <v>404</v>
      </c>
      <c r="L1955" t="s">
        <v>14568</v>
      </c>
      <c r="M1955" t="s">
        <v>14569</v>
      </c>
      <c r="N1955" t="s">
        <v>116</v>
      </c>
      <c r="O1955">
        <v>15</v>
      </c>
      <c r="P1955" t="s">
        <v>40</v>
      </c>
      <c r="Q1955" t="s">
        <v>41</v>
      </c>
      <c r="R1955" t="s">
        <v>14570</v>
      </c>
      <c r="S1955" s="1">
        <v>45515</v>
      </c>
      <c r="T1955" t="s">
        <v>201</v>
      </c>
      <c r="U1955" t="s">
        <v>14571</v>
      </c>
      <c r="V1955" t="s">
        <v>14572</v>
      </c>
      <c r="W1955" t="s">
        <v>3547</v>
      </c>
      <c r="X1955">
        <v>2889</v>
      </c>
      <c r="Y1955">
        <v>4</v>
      </c>
      <c r="Z1955">
        <v>4622.4000000000015</v>
      </c>
      <c r="AA1955" t="s">
        <v>14569</v>
      </c>
      <c r="AB1955" t="s">
        <v>14569</v>
      </c>
      <c r="AC1955">
        <v>10</v>
      </c>
      <c r="AE1955" t="s">
        <v>37</v>
      </c>
      <c r="AF1955" t="s">
        <v>37</v>
      </c>
      <c r="AG1955" t="s">
        <v>14569</v>
      </c>
    </row>
    <row r="1956" spans="1:33" x14ac:dyDescent="0.3">
      <c r="A1956" t="s">
        <v>107</v>
      </c>
      <c r="B1956" t="s">
        <v>157</v>
      </c>
      <c r="C1956" t="s">
        <v>49</v>
      </c>
      <c r="D1956" t="s">
        <v>81</v>
      </c>
      <c r="E1956" t="s">
        <v>230</v>
      </c>
      <c r="F1956" t="s">
        <v>14573</v>
      </c>
      <c r="G1956" t="s">
        <v>96</v>
      </c>
      <c r="H1956" s="1">
        <v>44644</v>
      </c>
      <c r="I1956">
        <v>1300</v>
      </c>
      <c r="J1956" t="s">
        <v>14574</v>
      </c>
      <c r="K1956" t="s">
        <v>463</v>
      </c>
      <c r="L1956" t="s">
        <v>14575</v>
      </c>
      <c r="M1956" t="s">
        <v>14576</v>
      </c>
      <c r="N1956" t="s">
        <v>57</v>
      </c>
      <c r="O1956">
        <v>5</v>
      </c>
      <c r="P1956" t="s">
        <v>40</v>
      </c>
      <c r="Q1956" t="s">
        <v>41</v>
      </c>
      <c r="R1956" t="s">
        <v>14577</v>
      </c>
      <c r="S1956" s="1">
        <v>45460</v>
      </c>
      <c r="T1956" t="s">
        <v>43</v>
      </c>
      <c r="U1956" t="s">
        <v>14578</v>
      </c>
      <c r="V1956" t="s">
        <v>14579</v>
      </c>
      <c r="W1956" t="s">
        <v>6360</v>
      </c>
      <c r="X1956">
        <v>1035</v>
      </c>
      <c r="Y1956">
        <v>2</v>
      </c>
      <c r="Z1956">
        <v>828</v>
      </c>
      <c r="AA1956" t="s">
        <v>14576</v>
      </c>
      <c r="AB1956" t="s">
        <v>14576</v>
      </c>
      <c r="AC1956">
        <v>10</v>
      </c>
      <c r="AE1956" t="s">
        <v>37</v>
      </c>
      <c r="AF1956" t="s">
        <v>37</v>
      </c>
      <c r="AG1956" t="s">
        <v>14576</v>
      </c>
    </row>
    <row r="1957" spans="1:33" x14ac:dyDescent="0.3">
      <c r="A1957" t="s">
        <v>107</v>
      </c>
      <c r="B1957" t="s">
        <v>568</v>
      </c>
      <c r="C1957" t="s">
        <v>49</v>
      </c>
      <c r="D1957" t="s">
        <v>219</v>
      </c>
      <c r="E1957" t="s">
        <v>578</v>
      </c>
      <c r="F1957" t="s">
        <v>14580</v>
      </c>
      <c r="G1957" t="s">
        <v>96</v>
      </c>
      <c r="H1957" s="1">
        <v>44714</v>
      </c>
      <c r="I1957">
        <v>950</v>
      </c>
      <c r="J1957" t="s">
        <v>14581</v>
      </c>
      <c r="K1957" t="s">
        <v>625</v>
      </c>
      <c r="L1957" t="s">
        <v>14582</v>
      </c>
      <c r="M1957" t="s">
        <v>14583</v>
      </c>
      <c r="N1957" t="s">
        <v>57</v>
      </c>
      <c r="O1957">
        <v>11</v>
      </c>
      <c r="P1957" t="s">
        <v>40</v>
      </c>
      <c r="Q1957" t="s">
        <v>74</v>
      </c>
      <c r="R1957" t="s">
        <v>3754</v>
      </c>
      <c r="S1957" s="1">
        <v>45535</v>
      </c>
      <c r="T1957" t="s">
        <v>201</v>
      </c>
      <c r="U1957" t="s">
        <v>14584</v>
      </c>
      <c r="V1957" t="s">
        <v>14585</v>
      </c>
      <c r="W1957" t="s">
        <v>10641</v>
      </c>
      <c r="X1957">
        <v>2009</v>
      </c>
      <c r="Y1957">
        <v>7</v>
      </c>
      <c r="Z1957">
        <v>5625.2000000000007</v>
      </c>
      <c r="AA1957" t="s">
        <v>14583</v>
      </c>
      <c r="AB1957" t="s">
        <v>14583</v>
      </c>
      <c r="AC1957">
        <v>10</v>
      </c>
      <c r="AE1957" t="s">
        <v>37</v>
      </c>
      <c r="AF1957" t="s">
        <v>37</v>
      </c>
      <c r="AG1957" t="s">
        <v>14583</v>
      </c>
    </row>
    <row r="1958" spans="1:33" x14ac:dyDescent="0.3">
      <c r="A1958" t="s">
        <v>336</v>
      </c>
      <c r="B1958" t="s">
        <v>193</v>
      </c>
      <c r="C1958" t="s">
        <v>29</v>
      </c>
      <c r="D1958" t="s">
        <v>219</v>
      </c>
      <c r="E1958" t="s">
        <v>1534</v>
      </c>
      <c r="F1958" t="s">
        <v>14586</v>
      </c>
      <c r="G1958" t="s">
        <v>96</v>
      </c>
      <c r="H1958" s="1">
        <v>44214</v>
      </c>
      <c r="I1958">
        <v>800</v>
      </c>
      <c r="J1958" t="s">
        <v>14587</v>
      </c>
      <c r="K1958" t="s">
        <v>2286</v>
      </c>
      <c r="L1958" t="s">
        <v>14588</v>
      </c>
      <c r="M1958" t="s">
        <v>14589</v>
      </c>
      <c r="N1958" t="s">
        <v>39</v>
      </c>
      <c r="O1958">
        <v>14</v>
      </c>
      <c r="P1958" t="s">
        <v>40</v>
      </c>
      <c r="Q1958" t="s">
        <v>74</v>
      </c>
      <c r="R1958" t="s">
        <v>14590</v>
      </c>
      <c r="S1958" s="1">
        <v>45462</v>
      </c>
      <c r="T1958" t="s">
        <v>43</v>
      </c>
      <c r="U1958" t="s">
        <v>14591</v>
      </c>
      <c r="V1958" t="s">
        <v>14592</v>
      </c>
      <c r="W1958" t="s">
        <v>5396</v>
      </c>
      <c r="X1958">
        <v>1337</v>
      </c>
      <c r="Y1958">
        <v>5</v>
      </c>
      <c r="Z1958">
        <v>2674</v>
      </c>
      <c r="AA1958" t="s">
        <v>14589</v>
      </c>
      <c r="AB1958" t="s">
        <v>14589</v>
      </c>
      <c r="AC1958">
        <v>11</v>
      </c>
      <c r="AE1958" t="s">
        <v>37</v>
      </c>
      <c r="AF1958" t="s">
        <v>37</v>
      </c>
      <c r="AG1958" t="s">
        <v>14589</v>
      </c>
    </row>
    <row r="1959" spans="1:33" x14ac:dyDescent="0.3">
      <c r="A1959" t="s">
        <v>27</v>
      </c>
      <c r="B1959" t="s">
        <v>1128</v>
      </c>
      <c r="C1959" t="s">
        <v>29</v>
      </c>
      <c r="D1959" t="s">
        <v>206</v>
      </c>
      <c r="E1959" t="s">
        <v>183</v>
      </c>
      <c r="F1959" t="s">
        <v>14593</v>
      </c>
      <c r="G1959" t="s">
        <v>33</v>
      </c>
      <c r="H1959" s="1">
        <v>44187</v>
      </c>
      <c r="I1959">
        <v>1200</v>
      </c>
      <c r="J1959" t="s">
        <v>14594</v>
      </c>
      <c r="K1959" t="s">
        <v>1034</v>
      </c>
      <c r="L1959" t="s">
        <v>14595</v>
      </c>
      <c r="M1959" t="s">
        <v>14596</v>
      </c>
      <c r="N1959" t="s">
        <v>39</v>
      </c>
      <c r="O1959">
        <v>12</v>
      </c>
      <c r="P1959" t="s">
        <v>73</v>
      </c>
      <c r="Q1959" t="s">
        <v>74</v>
      </c>
      <c r="R1959" t="s">
        <v>14597</v>
      </c>
      <c r="S1959" s="1">
        <v>45465</v>
      </c>
      <c r="T1959" t="s">
        <v>43</v>
      </c>
      <c r="U1959" t="s">
        <v>14598</v>
      </c>
      <c r="V1959" t="s">
        <v>14599</v>
      </c>
      <c r="W1959" t="s">
        <v>1356</v>
      </c>
      <c r="X1959">
        <v>1491</v>
      </c>
      <c r="Y1959">
        <v>2</v>
      </c>
      <c r="Z1959">
        <v>1192.8</v>
      </c>
      <c r="AA1959" t="s">
        <v>14596</v>
      </c>
      <c r="AB1959" t="s">
        <v>14596</v>
      </c>
      <c r="AC1959">
        <v>11</v>
      </c>
      <c r="AE1959" t="s">
        <v>37</v>
      </c>
      <c r="AF1959" t="s">
        <v>37</v>
      </c>
      <c r="AG1959" t="s">
        <v>14596</v>
      </c>
    </row>
    <row r="1960" spans="1:33" x14ac:dyDescent="0.3">
      <c r="A1960" t="s">
        <v>336</v>
      </c>
      <c r="B1960" t="s">
        <v>325</v>
      </c>
      <c r="C1960" t="s">
        <v>29</v>
      </c>
      <c r="D1960" t="s">
        <v>206</v>
      </c>
      <c r="E1960" t="s">
        <v>82</v>
      </c>
      <c r="F1960" t="s">
        <v>14600</v>
      </c>
      <c r="G1960" t="s">
        <v>96</v>
      </c>
      <c r="H1960" s="1">
        <v>45383</v>
      </c>
      <c r="I1960">
        <v>950</v>
      </c>
      <c r="J1960" t="s">
        <v>14601</v>
      </c>
      <c r="K1960" t="s">
        <v>599</v>
      </c>
      <c r="L1960" t="s">
        <v>14602</v>
      </c>
      <c r="M1960" t="s">
        <v>14603</v>
      </c>
      <c r="N1960" t="s">
        <v>39</v>
      </c>
      <c r="O1960">
        <v>11</v>
      </c>
      <c r="P1960" t="s">
        <v>73</v>
      </c>
      <c r="Q1960" t="s">
        <v>74</v>
      </c>
      <c r="R1960" t="s">
        <v>14604</v>
      </c>
      <c r="S1960" s="1">
        <v>45602</v>
      </c>
      <c r="T1960" t="s">
        <v>165</v>
      </c>
      <c r="U1960" t="s">
        <v>14605</v>
      </c>
      <c r="V1960" t="s">
        <v>14606</v>
      </c>
      <c r="W1960" t="s">
        <v>3810</v>
      </c>
      <c r="X1960">
        <v>2264</v>
      </c>
      <c r="Y1960">
        <v>5</v>
      </c>
      <c r="Z1960">
        <v>4528</v>
      </c>
      <c r="AA1960" t="s">
        <v>14603</v>
      </c>
      <c r="AB1960" t="s">
        <v>14603</v>
      </c>
      <c r="AC1960">
        <v>11</v>
      </c>
      <c r="AE1960" t="s">
        <v>37</v>
      </c>
      <c r="AF1960" t="s">
        <v>37</v>
      </c>
      <c r="AG1960" t="s">
        <v>14603</v>
      </c>
    </row>
    <row r="1961" spans="1:33" x14ac:dyDescent="0.3">
      <c r="A1961" t="s">
        <v>133</v>
      </c>
      <c r="B1961" t="s">
        <v>500</v>
      </c>
      <c r="C1961" t="s">
        <v>80</v>
      </c>
      <c r="D1961" t="s">
        <v>370</v>
      </c>
      <c r="E1961" t="s">
        <v>986</v>
      </c>
      <c r="F1961" t="s">
        <v>14607</v>
      </c>
      <c r="G1961" t="s">
        <v>96</v>
      </c>
      <c r="H1961" s="1">
        <v>44659</v>
      </c>
      <c r="I1961">
        <v>800</v>
      </c>
      <c r="J1961" t="s">
        <v>14608</v>
      </c>
      <c r="K1961" t="s">
        <v>960</v>
      </c>
      <c r="L1961" t="s">
        <v>14609</v>
      </c>
      <c r="M1961" t="s">
        <v>14610</v>
      </c>
      <c r="N1961" t="s">
        <v>57</v>
      </c>
      <c r="O1961">
        <v>18</v>
      </c>
      <c r="P1961" t="s">
        <v>73</v>
      </c>
      <c r="Q1961" t="s">
        <v>101</v>
      </c>
      <c r="R1961" t="s">
        <v>14611</v>
      </c>
      <c r="S1961" s="1">
        <v>45536</v>
      </c>
      <c r="T1961" t="s">
        <v>214</v>
      </c>
      <c r="U1961" t="s">
        <v>14612</v>
      </c>
      <c r="V1961" t="s">
        <v>14613</v>
      </c>
      <c r="W1961" t="s">
        <v>3593</v>
      </c>
      <c r="X1961">
        <v>584</v>
      </c>
      <c r="Y1961">
        <v>2</v>
      </c>
      <c r="Z1961">
        <v>467.20000000000005</v>
      </c>
      <c r="AA1961" t="s">
        <v>14610</v>
      </c>
      <c r="AB1961" t="s">
        <v>14610</v>
      </c>
      <c r="AC1961">
        <v>10</v>
      </c>
      <c r="AE1961" t="s">
        <v>37</v>
      </c>
      <c r="AF1961" t="s">
        <v>37</v>
      </c>
      <c r="AG1961" t="s">
        <v>14610</v>
      </c>
    </row>
    <row r="1962" spans="1:33" x14ac:dyDescent="0.3">
      <c r="A1962" t="s">
        <v>121</v>
      </c>
      <c r="B1962" t="s">
        <v>985</v>
      </c>
      <c r="C1962" t="s">
        <v>80</v>
      </c>
      <c r="D1962" t="s">
        <v>241</v>
      </c>
      <c r="E1962" t="s">
        <v>850</v>
      </c>
      <c r="F1962" t="s">
        <v>14614</v>
      </c>
      <c r="G1962" t="s">
        <v>96</v>
      </c>
      <c r="H1962" s="1">
        <v>45065</v>
      </c>
      <c r="I1962">
        <v>1300</v>
      </c>
      <c r="J1962" t="s">
        <v>14615</v>
      </c>
      <c r="K1962" t="s">
        <v>137</v>
      </c>
      <c r="L1962" t="s">
        <v>14616</v>
      </c>
      <c r="M1962" t="s">
        <v>14617</v>
      </c>
      <c r="N1962" t="s">
        <v>39</v>
      </c>
      <c r="O1962">
        <v>4</v>
      </c>
      <c r="P1962" t="s">
        <v>73</v>
      </c>
      <c r="Q1962" t="s">
        <v>41</v>
      </c>
      <c r="R1962" t="s">
        <v>14618</v>
      </c>
      <c r="S1962" s="1">
        <v>45332</v>
      </c>
      <c r="T1962" t="s">
        <v>321</v>
      </c>
      <c r="U1962" t="s">
        <v>14619</v>
      </c>
      <c r="V1962" t="s">
        <v>14620</v>
      </c>
      <c r="W1962" t="s">
        <v>1665</v>
      </c>
      <c r="X1962">
        <v>1297</v>
      </c>
      <c r="Y1962">
        <v>2</v>
      </c>
      <c r="Z1962">
        <v>1037.6000000000001</v>
      </c>
      <c r="AA1962" t="s">
        <v>14617</v>
      </c>
      <c r="AB1962" t="s">
        <v>14617</v>
      </c>
      <c r="AC1962">
        <v>10</v>
      </c>
      <c r="AE1962" t="s">
        <v>37</v>
      </c>
      <c r="AF1962" t="s">
        <v>37</v>
      </c>
      <c r="AG1962" t="s">
        <v>14617</v>
      </c>
    </row>
    <row r="1963" spans="1:33" x14ac:dyDescent="0.3">
      <c r="A1963" t="s">
        <v>93</v>
      </c>
      <c r="B1963" t="s">
        <v>205</v>
      </c>
      <c r="C1963" t="s">
        <v>29</v>
      </c>
      <c r="D1963" t="s">
        <v>30</v>
      </c>
      <c r="E1963" t="s">
        <v>868</v>
      </c>
      <c r="F1963" t="s">
        <v>14621</v>
      </c>
      <c r="G1963" t="s">
        <v>96</v>
      </c>
      <c r="H1963" s="1">
        <v>45313</v>
      </c>
      <c r="I1963">
        <v>1000</v>
      </c>
      <c r="J1963" t="s">
        <v>14622</v>
      </c>
      <c r="K1963" t="s">
        <v>716</v>
      </c>
      <c r="L1963" t="s">
        <v>14623</v>
      </c>
      <c r="M1963" t="s">
        <v>14624</v>
      </c>
      <c r="N1963" t="s">
        <v>57</v>
      </c>
      <c r="O1963">
        <v>5</v>
      </c>
      <c r="P1963" t="s">
        <v>40</v>
      </c>
      <c r="Q1963" t="s">
        <v>58</v>
      </c>
      <c r="R1963" t="s">
        <v>14625</v>
      </c>
      <c r="S1963" s="1">
        <v>45504</v>
      </c>
      <c r="T1963" t="s">
        <v>103</v>
      </c>
      <c r="U1963" t="s">
        <v>14626</v>
      </c>
      <c r="V1963" t="s">
        <v>14627</v>
      </c>
      <c r="W1963" t="s">
        <v>1500</v>
      </c>
      <c r="X1963">
        <v>1832</v>
      </c>
      <c r="Y1963">
        <v>1</v>
      </c>
      <c r="Z1963">
        <v>732.80000000000007</v>
      </c>
      <c r="AA1963" t="s">
        <v>14624</v>
      </c>
      <c r="AB1963" t="s">
        <v>14624</v>
      </c>
      <c r="AC1963">
        <v>10</v>
      </c>
      <c r="AD1963" t="s">
        <v>87</v>
      </c>
      <c r="AF1963" t="s">
        <v>87</v>
      </c>
      <c r="AG1963" t="s">
        <v>14624</v>
      </c>
    </row>
    <row r="1964" spans="1:33" x14ac:dyDescent="0.3">
      <c r="A1964" t="s">
        <v>181</v>
      </c>
      <c r="B1964" t="s">
        <v>369</v>
      </c>
      <c r="C1964" t="s">
        <v>49</v>
      </c>
      <c r="D1964" t="s">
        <v>81</v>
      </c>
      <c r="E1964" t="s">
        <v>481</v>
      </c>
      <c r="F1964" t="s">
        <v>14628</v>
      </c>
      <c r="G1964" t="s">
        <v>33</v>
      </c>
      <c r="H1964" s="1">
        <v>44411</v>
      </c>
      <c r="I1964">
        <v>800</v>
      </c>
      <c r="J1964" t="s">
        <v>14629</v>
      </c>
      <c r="K1964" t="s">
        <v>307</v>
      </c>
      <c r="L1964" t="s">
        <v>14630</v>
      </c>
      <c r="M1964" t="s">
        <v>14631</v>
      </c>
      <c r="N1964" t="s">
        <v>116</v>
      </c>
      <c r="O1964">
        <v>16</v>
      </c>
      <c r="P1964" t="s">
        <v>73</v>
      </c>
      <c r="Q1964" t="s">
        <v>101</v>
      </c>
      <c r="R1964" t="s">
        <v>14632</v>
      </c>
      <c r="S1964" s="1">
        <v>45441</v>
      </c>
      <c r="T1964" t="s">
        <v>129</v>
      </c>
      <c r="U1964" t="s">
        <v>14633</v>
      </c>
      <c r="V1964" t="s">
        <v>14634</v>
      </c>
      <c r="W1964" t="s">
        <v>14635</v>
      </c>
      <c r="X1964">
        <v>2460</v>
      </c>
      <c r="Y1964">
        <v>4</v>
      </c>
      <c r="Z1964">
        <v>3936</v>
      </c>
      <c r="AA1964" t="s">
        <v>14631</v>
      </c>
      <c r="AB1964" t="s">
        <v>14631</v>
      </c>
      <c r="AC1964">
        <v>10</v>
      </c>
      <c r="AE1964" t="s">
        <v>37</v>
      </c>
      <c r="AF1964" t="s">
        <v>37</v>
      </c>
      <c r="AG1964" t="s">
        <v>14631</v>
      </c>
    </row>
    <row r="1965" spans="1:33" x14ac:dyDescent="0.3">
      <c r="A1965" t="s">
        <v>93</v>
      </c>
      <c r="B1965" t="s">
        <v>510</v>
      </c>
      <c r="C1965" t="s">
        <v>29</v>
      </c>
      <c r="D1965" t="s">
        <v>146</v>
      </c>
      <c r="E1965" t="s">
        <v>841</v>
      </c>
      <c r="F1965" t="s">
        <v>14636</v>
      </c>
      <c r="G1965" t="s">
        <v>96</v>
      </c>
      <c r="H1965" s="1">
        <v>44630</v>
      </c>
      <c r="I1965">
        <v>1300</v>
      </c>
      <c r="J1965" t="s">
        <v>14637</v>
      </c>
      <c r="K1965" t="s">
        <v>266</v>
      </c>
      <c r="L1965" t="s">
        <v>14638</v>
      </c>
      <c r="M1965" t="s">
        <v>14639</v>
      </c>
      <c r="N1965" t="s">
        <v>39</v>
      </c>
      <c r="O1965">
        <v>17</v>
      </c>
      <c r="P1965" t="s">
        <v>73</v>
      </c>
      <c r="Q1965" t="s">
        <v>41</v>
      </c>
      <c r="R1965" t="s">
        <v>14640</v>
      </c>
      <c r="S1965" s="1">
        <v>45340</v>
      </c>
      <c r="T1965" t="s">
        <v>321</v>
      </c>
      <c r="U1965" t="s">
        <v>14641</v>
      </c>
      <c r="V1965" t="s">
        <v>14642</v>
      </c>
      <c r="W1965" t="s">
        <v>686</v>
      </c>
      <c r="X1965">
        <v>2800</v>
      </c>
      <c r="Y1965">
        <v>5</v>
      </c>
      <c r="Z1965">
        <v>5600</v>
      </c>
      <c r="AA1965" t="s">
        <v>14639</v>
      </c>
      <c r="AB1965" t="s">
        <v>14639</v>
      </c>
      <c r="AC1965">
        <v>10</v>
      </c>
      <c r="AD1965" t="s">
        <v>87</v>
      </c>
      <c r="AF1965" t="s">
        <v>87</v>
      </c>
      <c r="AG1965" t="s">
        <v>14639</v>
      </c>
    </row>
    <row r="1966" spans="1:33" x14ac:dyDescent="0.3">
      <c r="A1966" t="s">
        <v>107</v>
      </c>
      <c r="B1966" t="s">
        <v>262</v>
      </c>
      <c r="C1966" t="s">
        <v>49</v>
      </c>
      <c r="D1966" t="s">
        <v>50</v>
      </c>
      <c r="E1966" t="s">
        <v>1608</v>
      </c>
      <c r="F1966" t="s">
        <v>14643</v>
      </c>
      <c r="G1966" t="s">
        <v>33</v>
      </c>
      <c r="H1966" s="1">
        <v>45612</v>
      </c>
      <c r="I1966">
        <v>950</v>
      </c>
      <c r="J1966" t="s">
        <v>14644</v>
      </c>
      <c r="K1966" t="s">
        <v>680</v>
      </c>
      <c r="L1966" t="s">
        <v>14645</v>
      </c>
      <c r="M1966" t="s">
        <v>14646</v>
      </c>
      <c r="N1966" t="s">
        <v>72</v>
      </c>
      <c r="O1966">
        <v>13</v>
      </c>
      <c r="P1966" t="s">
        <v>73</v>
      </c>
      <c r="Q1966" t="s">
        <v>101</v>
      </c>
      <c r="R1966" t="s">
        <v>14647</v>
      </c>
      <c r="S1966" s="1">
        <v>45616</v>
      </c>
      <c r="T1966" t="s">
        <v>165</v>
      </c>
      <c r="U1966" t="s">
        <v>14648</v>
      </c>
      <c r="V1966" t="s">
        <v>14649</v>
      </c>
      <c r="W1966" t="s">
        <v>3438</v>
      </c>
      <c r="X1966">
        <v>1169</v>
      </c>
      <c r="Y1966">
        <v>7</v>
      </c>
      <c r="Z1966">
        <v>3273.2000000000003</v>
      </c>
      <c r="AA1966" t="s">
        <v>14646</v>
      </c>
      <c r="AB1966" t="s">
        <v>14646</v>
      </c>
      <c r="AC1966">
        <v>10</v>
      </c>
      <c r="AD1966" t="s">
        <v>87</v>
      </c>
      <c r="AF1966" t="s">
        <v>87</v>
      </c>
      <c r="AG1966" t="s">
        <v>14646</v>
      </c>
    </row>
    <row r="1967" spans="1:33" x14ac:dyDescent="0.3">
      <c r="A1967" t="s">
        <v>336</v>
      </c>
      <c r="B1967" t="s">
        <v>946</v>
      </c>
      <c r="C1967" t="s">
        <v>80</v>
      </c>
      <c r="D1967" t="s">
        <v>109</v>
      </c>
      <c r="E1967" t="s">
        <v>3309</v>
      </c>
      <c r="F1967" t="s">
        <v>14650</v>
      </c>
      <c r="G1967" t="s">
        <v>96</v>
      </c>
      <c r="H1967" s="1">
        <v>45319</v>
      </c>
      <c r="I1967">
        <v>1100</v>
      </c>
      <c r="J1967" t="s">
        <v>4956</v>
      </c>
      <c r="K1967" t="s">
        <v>706</v>
      </c>
      <c r="L1967" t="s">
        <v>14651</v>
      </c>
      <c r="M1967" t="s">
        <v>14652</v>
      </c>
      <c r="N1967" t="s">
        <v>72</v>
      </c>
      <c r="O1967">
        <v>13</v>
      </c>
      <c r="P1967" t="s">
        <v>40</v>
      </c>
      <c r="Q1967" t="s">
        <v>41</v>
      </c>
      <c r="R1967" t="s">
        <v>14653</v>
      </c>
      <c r="S1967" s="1">
        <v>45409</v>
      </c>
      <c r="T1967" t="s">
        <v>60</v>
      </c>
      <c r="U1967" t="s">
        <v>14654</v>
      </c>
      <c r="V1967" t="s">
        <v>14655</v>
      </c>
      <c r="W1967" t="s">
        <v>1997</v>
      </c>
      <c r="X1967">
        <v>832</v>
      </c>
      <c r="Y1967">
        <v>3</v>
      </c>
      <c r="Z1967">
        <v>998.40000000000009</v>
      </c>
      <c r="AA1967" t="s">
        <v>14652</v>
      </c>
      <c r="AB1967" t="s">
        <v>14652</v>
      </c>
      <c r="AC1967">
        <v>10</v>
      </c>
      <c r="AD1967" t="s">
        <v>87</v>
      </c>
      <c r="AF1967" t="s">
        <v>87</v>
      </c>
      <c r="AG1967" t="s">
        <v>14652</v>
      </c>
    </row>
    <row r="1968" spans="1:33" x14ac:dyDescent="0.3">
      <c r="A1968" t="s">
        <v>47</v>
      </c>
      <c r="B1968" t="s">
        <v>108</v>
      </c>
      <c r="C1968" t="s">
        <v>80</v>
      </c>
      <c r="D1968" t="s">
        <v>677</v>
      </c>
      <c r="E1968" t="s">
        <v>451</v>
      </c>
      <c r="F1968" t="s">
        <v>14656</v>
      </c>
      <c r="G1968" t="s">
        <v>96</v>
      </c>
      <c r="H1968" s="1">
        <v>45448</v>
      </c>
      <c r="I1968">
        <v>1300</v>
      </c>
      <c r="J1968" t="s">
        <v>1499</v>
      </c>
      <c r="K1968" t="s">
        <v>514</v>
      </c>
      <c r="L1968" t="s">
        <v>14657</v>
      </c>
      <c r="M1968" t="s">
        <v>14658</v>
      </c>
      <c r="N1968" t="s">
        <v>72</v>
      </c>
      <c r="O1968">
        <v>12</v>
      </c>
      <c r="P1968" t="s">
        <v>40</v>
      </c>
      <c r="Q1968" t="s">
        <v>41</v>
      </c>
      <c r="R1968" t="s">
        <v>14659</v>
      </c>
      <c r="S1968" s="1">
        <v>45572</v>
      </c>
      <c r="T1968" t="s">
        <v>177</v>
      </c>
      <c r="U1968" t="s">
        <v>14660</v>
      </c>
      <c r="V1968" t="s">
        <v>14661</v>
      </c>
      <c r="W1968" t="s">
        <v>6732</v>
      </c>
      <c r="X1968">
        <v>1914</v>
      </c>
      <c r="Y1968">
        <v>4</v>
      </c>
      <c r="Z1968">
        <v>3062.4</v>
      </c>
      <c r="AA1968" t="s">
        <v>14658</v>
      </c>
      <c r="AB1968" t="s">
        <v>14658</v>
      </c>
      <c r="AC1968">
        <v>10</v>
      </c>
      <c r="AE1968" t="s">
        <v>37</v>
      </c>
      <c r="AF1968" t="s">
        <v>37</v>
      </c>
      <c r="AG1968" t="s">
        <v>14658</v>
      </c>
    </row>
    <row r="1969" spans="1:33" x14ac:dyDescent="0.3">
      <c r="A1969" t="s">
        <v>181</v>
      </c>
      <c r="B1969" t="s">
        <v>946</v>
      </c>
      <c r="C1969" t="s">
        <v>80</v>
      </c>
      <c r="D1969" t="s">
        <v>146</v>
      </c>
      <c r="E1969" t="s">
        <v>183</v>
      </c>
      <c r="F1969" t="s">
        <v>14662</v>
      </c>
      <c r="G1969" t="s">
        <v>33</v>
      </c>
      <c r="H1969" s="1">
        <v>44009</v>
      </c>
      <c r="I1969">
        <v>1200</v>
      </c>
      <c r="J1969" t="s">
        <v>14663</v>
      </c>
      <c r="K1969" t="s">
        <v>1796</v>
      </c>
      <c r="L1969" t="s">
        <v>14664</v>
      </c>
      <c r="M1969" t="s">
        <v>14665</v>
      </c>
      <c r="N1969" t="s">
        <v>57</v>
      </c>
      <c r="O1969">
        <v>5</v>
      </c>
      <c r="P1969" t="s">
        <v>73</v>
      </c>
      <c r="Q1969" t="s">
        <v>58</v>
      </c>
      <c r="R1969" t="s">
        <v>14666</v>
      </c>
      <c r="S1969" s="1">
        <v>45365</v>
      </c>
      <c r="T1969" t="s">
        <v>258</v>
      </c>
      <c r="U1969" t="s">
        <v>14667</v>
      </c>
      <c r="V1969" t="s">
        <v>14668</v>
      </c>
      <c r="W1969" t="s">
        <v>6497</v>
      </c>
      <c r="X1969">
        <v>587</v>
      </c>
      <c r="Y1969">
        <v>8</v>
      </c>
      <c r="Z1969">
        <v>1878.4</v>
      </c>
      <c r="AA1969" t="s">
        <v>14665</v>
      </c>
      <c r="AB1969" t="s">
        <v>14665</v>
      </c>
      <c r="AC1969">
        <v>11</v>
      </c>
      <c r="AE1969" t="s">
        <v>37</v>
      </c>
      <c r="AF1969" t="s">
        <v>37</v>
      </c>
      <c r="AG1969" t="s">
        <v>14665</v>
      </c>
    </row>
    <row r="1970" spans="1:33" x14ac:dyDescent="0.3">
      <c r="A1970" t="s">
        <v>47</v>
      </c>
      <c r="B1970" t="s">
        <v>784</v>
      </c>
      <c r="C1970" t="s">
        <v>80</v>
      </c>
      <c r="D1970" t="s">
        <v>109</v>
      </c>
      <c r="E1970" t="s">
        <v>804</v>
      </c>
      <c r="F1970" t="s">
        <v>14669</v>
      </c>
      <c r="G1970" t="s">
        <v>33</v>
      </c>
      <c r="H1970" s="1">
        <v>44105</v>
      </c>
      <c r="I1970">
        <v>1300</v>
      </c>
      <c r="J1970" t="s">
        <v>14670</v>
      </c>
      <c r="K1970" t="s">
        <v>161</v>
      </c>
      <c r="L1970" t="s">
        <v>14671</v>
      </c>
      <c r="M1970" t="s">
        <v>14672</v>
      </c>
      <c r="N1970" t="s">
        <v>72</v>
      </c>
      <c r="O1970">
        <v>19</v>
      </c>
      <c r="P1970" t="s">
        <v>73</v>
      </c>
      <c r="Q1970" t="s">
        <v>58</v>
      </c>
      <c r="R1970" t="s">
        <v>14673</v>
      </c>
      <c r="S1970" s="1">
        <v>45417</v>
      </c>
      <c r="T1970" t="s">
        <v>129</v>
      </c>
      <c r="U1970" t="s">
        <v>14674</v>
      </c>
      <c r="V1970" t="s">
        <v>14675</v>
      </c>
      <c r="W1970" t="s">
        <v>4365</v>
      </c>
      <c r="X1970">
        <v>2106</v>
      </c>
      <c r="Y1970">
        <v>4</v>
      </c>
      <c r="Z1970">
        <v>3369.6000000000004</v>
      </c>
      <c r="AA1970" t="s">
        <v>14672</v>
      </c>
      <c r="AB1970" t="s">
        <v>14672</v>
      </c>
      <c r="AC1970">
        <v>10</v>
      </c>
      <c r="AE1970" t="s">
        <v>37</v>
      </c>
      <c r="AF1970" t="s">
        <v>37</v>
      </c>
      <c r="AG1970" t="s">
        <v>14672</v>
      </c>
    </row>
    <row r="1971" spans="1:33" x14ac:dyDescent="0.3">
      <c r="A1971" t="s">
        <v>107</v>
      </c>
      <c r="B1971" t="s">
        <v>510</v>
      </c>
      <c r="C1971" t="s">
        <v>49</v>
      </c>
      <c r="D1971" t="s">
        <v>30</v>
      </c>
      <c r="E1971" t="s">
        <v>283</v>
      </c>
      <c r="F1971" t="s">
        <v>14676</v>
      </c>
      <c r="G1971" t="s">
        <v>96</v>
      </c>
      <c r="H1971" s="1">
        <v>44231</v>
      </c>
      <c r="I1971">
        <v>1300</v>
      </c>
      <c r="J1971" t="s">
        <v>14677</v>
      </c>
      <c r="K1971" t="s">
        <v>753</v>
      </c>
      <c r="L1971" t="s">
        <v>14678</v>
      </c>
      <c r="M1971" t="s">
        <v>14679</v>
      </c>
      <c r="N1971" t="s">
        <v>39</v>
      </c>
      <c r="O1971">
        <v>16</v>
      </c>
      <c r="P1971" t="s">
        <v>40</v>
      </c>
      <c r="Q1971" t="s">
        <v>101</v>
      </c>
      <c r="R1971" t="s">
        <v>14680</v>
      </c>
      <c r="S1971" s="1">
        <v>45338</v>
      </c>
      <c r="T1971" t="s">
        <v>321</v>
      </c>
      <c r="U1971" t="s">
        <v>14681</v>
      </c>
      <c r="V1971" t="s">
        <v>14682</v>
      </c>
      <c r="W1971" t="s">
        <v>6417</v>
      </c>
      <c r="X1971">
        <v>1287</v>
      </c>
      <c r="Y1971">
        <v>3</v>
      </c>
      <c r="Z1971">
        <v>1544.4</v>
      </c>
      <c r="AA1971" t="s">
        <v>14679</v>
      </c>
      <c r="AB1971" t="s">
        <v>14679</v>
      </c>
      <c r="AC1971">
        <v>10</v>
      </c>
      <c r="AE1971" t="s">
        <v>37</v>
      </c>
      <c r="AF1971" t="s">
        <v>37</v>
      </c>
      <c r="AG1971" t="s">
        <v>14679</v>
      </c>
    </row>
    <row r="1972" spans="1:33" x14ac:dyDescent="0.3">
      <c r="A1972" t="s">
        <v>107</v>
      </c>
      <c r="B1972" t="s">
        <v>985</v>
      </c>
      <c r="C1972" t="s">
        <v>29</v>
      </c>
      <c r="D1972" t="s">
        <v>109</v>
      </c>
      <c r="E1972" t="s">
        <v>1092</v>
      </c>
      <c r="F1972" t="s">
        <v>14683</v>
      </c>
      <c r="G1972" t="s">
        <v>33</v>
      </c>
      <c r="H1972" s="1">
        <v>45560</v>
      </c>
      <c r="I1972">
        <v>1200</v>
      </c>
      <c r="J1972" t="s">
        <v>14684</v>
      </c>
      <c r="K1972" t="s">
        <v>1486</v>
      </c>
      <c r="L1972" t="s">
        <v>14685</v>
      </c>
      <c r="M1972" t="s">
        <v>14686</v>
      </c>
      <c r="N1972" t="s">
        <v>57</v>
      </c>
      <c r="O1972">
        <v>15</v>
      </c>
      <c r="P1972" t="s">
        <v>73</v>
      </c>
      <c r="Q1972" t="s">
        <v>101</v>
      </c>
      <c r="R1972" t="s">
        <v>14687</v>
      </c>
      <c r="S1972" s="1">
        <v>45604</v>
      </c>
      <c r="T1972" t="s">
        <v>165</v>
      </c>
      <c r="U1972" t="s">
        <v>14688</v>
      </c>
      <c r="V1972" t="s">
        <v>14689</v>
      </c>
      <c r="W1972" t="s">
        <v>6839</v>
      </c>
      <c r="X1972">
        <v>977</v>
      </c>
      <c r="Y1972">
        <v>5</v>
      </c>
      <c r="Z1972">
        <v>1954</v>
      </c>
      <c r="AA1972" t="s">
        <v>14686</v>
      </c>
      <c r="AB1972" t="s">
        <v>14686</v>
      </c>
      <c r="AC1972">
        <v>10</v>
      </c>
      <c r="AE1972" t="s">
        <v>37</v>
      </c>
      <c r="AF1972" t="s">
        <v>37</v>
      </c>
      <c r="AG1972" t="s">
        <v>14686</v>
      </c>
    </row>
    <row r="1973" spans="1:33" x14ac:dyDescent="0.3">
      <c r="A1973" t="s">
        <v>121</v>
      </c>
      <c r="B1973" t="s">
        <v>293</v>
      </c>
      <c r="C1973" t="s">
        <v>29</v>
      </c>
      <c r="D1973" t="s">
        <v>206</v>
      </c>
      <c r="E1973" t="s">
        <v>2957</v>
      </c>
      <c r="F1973" t="s">
        <v>14690</v>
      </c>
      <c r="G1973" t="s">
        <v>96</v>
      </c>
      <c r="H1973" s="1">
        <v>44089</v>
      </c>
      <c r="I1973">
        <v>1100</v>
      </c>
      <c r="J1973" t="s">
        <v>14691</v>
      </c>
      <c r="K1973" t="s">
        <v>1293</v>
      </c>
      <c r="L1973" t="s">
        <v>14692</v>
      </c>
      <c r="M1973" t="s">
        <v>14693</v>
      </c>
      <c r="N1973" t="s">
        <v>39</v>
      </c>
      <c r="O1973">
        <v>17</v>
      </c>
      <c r="P1973" t="s">
        <v>40</v>
      </c>
      <c r="Q1973" t="s">
        <v>58</v>
      </c>
      <c r="R1973" t="s">
        <v>14694</v>
      </c>
      <c r="S1973" s="1">
        <v>45459</v>
      </c>
      <c r="T1973" t="s">
        <v>43</v>
      </c>
      <c r="U1973" t="s">
        <v>14695</v>
      </c>
      <c r="V1973" t="s">
        <v>14696</v>
      </c>
      <c r="W1973" t="s">
        <v>4260</v>
      </c>
      <c r="X1973">
        <v>2699</v>
      </c>
      <c r="Y1973">
        <v>7</v>
      </c>
      <c r="Z1973">
        <v>7557.2000000000007</v>
      </c>
      <c r="AA1973" t="s">
        <v>14693</v>
      </c>
      <c r="AB1973" t="s">
        <v>14693</v>
      </c>
      <c r="AC1973">
        <v>10</v>
      </c>
      <c r="AE1973" t="s">
        <v>37</v>
      </c>
      <c r="AF1973" t="s">
        <v>37</v>
      </c>
      <c r="AG1973" t="s">
        <v>14693</v>
      </c>
    </row>
    <row r="1974" spans="1:33" x14ac:dyDescent="0.3">
      <c r="A1974" t="s">
        <v>133</v>
      </c>
      <c r="B1974" t="s">
        <v>240</v>
      </c>
      <c r="C1974" t="s">
        <v>80</v>
      </c>
      <c r="D1974" t="s">
        <v>219</v>
      </c>
      <c r="E1974" t="s">
        <v>868</v>
      </c>
      <c r="F1974" t="s">
        <v>14697</v>
      </c>
      <c r="G1974" t="s">
        <v>96</v>
      </c>
      <c r="H1974" s="1">
        <v>43973</v>
      </c>
      <c r="I1974">
        <v>1100</v>
      </c>
      <c r="J1974" t="s">
        <v>14698</v>
      </c>
      <c r="K1974" t="s">
        <v>3054</v>
      </c>
      <c r="L1974" t="s">
        <v>14699</v>
      </c>
      <c r="M1974" t="s">
        <v>14700</v>
      </c>
      <c r="N1974" t="s">
        <v>57</v>
      </c>
      <c r="O1974">
        <v>11</v>
      </c>
      <c r="P1974" t="s">
        <v>73</v>
      </c>
      <c r="Q1974" t="s">
        <v>74</v>
      </c>
      <c r="R1974" t="s">
        <v>14701</v>
      </c>
      <c r="S1974" s="1">
        <v>45370</v>
      </c>
      <c r="T1974" t="s">
        <v>258</v>
      </c>
      <c r="U1974" t="s">
        <v>14702</v>
      </c>
      <c r="V1974" t="s">
        <v>14703</v>
      </c>
      <c r="W1974" t="s">
        <v>1500</v>
      </c>
      <c r="X1974">
        <v>1865</v>
      </c>
      <c r="Y1974">
        <v>2</v>
      </c>
      <c r="Z1974">
        <v>1492</v>
      </c>
      <c r="AA1974" t="s">
        <v>14700</v>
      </c>
      <c r="AB1974" t="s">
        <v>14700</v>
      </c>
      <c r="AC1974">
        <v>10</v>
      </c>
      <c r="AD1974" t="s">
        <v>87</v>
      </c>
      <c r="AF1974" t="s">
        <v>87</v>
      </c>
      <c r="AG1974" t="s">
        <v>14700</v>
      </c>
    </row>
    <row r="1975" spans="1:33" x14ac:dyDescent="0.3">
      <c r="A1975" t="s">
        <v>181</v>
      </c>
      <c r="B1975" t="s">
        <v>108</v>
      </c>
      <c r="C1975" t="s">
        <v>29</v>
      </c>
      <c r="D1975" t="s">
        <v>219</v>
      </c>
      <c r="E1975" t="s">
        <v>559</v>
      </c>
      <c r="F1975" t="s">
        <v>14704</v>
      </c>
      <c r="G1975" t="s">
        <v>33</v>
      </c>
      <c r="H1975" s="1">
        <v>44761</v>
      </c>
      <c r="I1975">
        <v>1000</v>
      </c>
      <c r="J1975" t="s">
        <v>14705</v>
      </c>
      <c r="K1975" t="s">
        <v>978</v>
      </c>
      <c r="L1975" t="s">
        <v>14706</v>
      </c>
      <c r="M1975" t="s">
        <v>14707</v>
      </c>
      <c r="N1975" t="s">
        <v>72</v>
      </c>
      <c r="O1975">
        <v>8</v>
      </c>
      <c r="P1975" t="s">
        <v>40</v>
      </c>
      <c r="Q1975" t="s">
        <v>41</v>
      </c>
      <c r="R1975" t="s">
        <v>14708</v>
      </c>
      <c r="S1975" s="1">
        <v>45445</v>
      </c>
      <c r="T1975" t="s">
        <v>43</v>
      </c>
      <c r="U1975" t="s">
        <v>14709</v>
      </c>
      <c r="V1975" t="s">
        <v>14710</v>
      </c>
      <c r="W1975" t="s">
        <v>2948</v>
      </c>
      <c r="X1975">
        <v>763</v>
      </c>
      <c r="Y1975">
        <v>1</v>
      </c>
      <c r="Z1975">
        <v>305.2</v>
      </c>
      <c r="AA1975" t="s">
        <v>14707</v>
      </c>
      <c r="AB1975" t="s">
        <v>14707</v>
      </c>
      <c r="AC1975">
        <v>10</v>
      </c>
      <c r="AD1975" t="s">
        <v>87</v>
      </c>
      <c r="AF1975" t="s">
        <v>87</v>
      </c>
      <c r="AG1975" t="s">
        <v>14707</v>
      </c>
    </row>
    <row r="1976" spans="1:33" x14ac:dyDescent="0.3">
      <c r="A1976" t="s">
        <v>47</v>
      </c>
      <c r="B1976" t="s">
        <v>28</v>
      </c>
      <c r="C1976" t="s">
        <v>80</v>
      </c>
      <c r="D1976" t="s">
        <v>370</v>
      </c>
      <c r="E1976" t="s">
        <v>947</v>
      </c>
      <c r="F1976" t="s">
        <v>14711</v>
      </c>
      <c r="G1976" t="s">
        <v>33</v>
      </c>
      <c r="H1976" s="1">
        <v>45063</v>
      </c>
      <c r="I1976">
        <v>1300</v>
      </c>
      <c r="J1976" t="s">
        <v>14712</v>
      </c>
      <c r="K1976" t="s">
        <v>317</v>
      </c>
      <c r="L1976" t="s">
        <v>14713</v>
      </c>
      <c r="M1976" t="s">
        <v>14714</v>
      </c>
      <c r="N1976" t="s">
        <v>57</v>
      </c>
      <c r="O1976">
        <v>3</v>
      </c>
      <c r="P1976" t="s">
        <v>40</v>
      </c>
      <c r="Q1976" t="s">
        <v>58</v>
      </c>
      <c r="R1976" t="s">
        <v>14715</v>
      </c>
      <c r="S1976" s="1">
        <v>45545</v>
      </c>
      <c r="T1976" t="s">
        <v>214</v>
      </c>
      <c r="U1976" t="s">
        <v>14716</v>
      </c>
      <c r="V1976" t="s">
        <v>14717</v>
      </c>
      <c r="W1976" t="s">
        <v>10477</v>
      </c>
      <c r="X1976">
        <v>2025</v>
      </c>
      <c r="Y1976">
        <v>8</v>
      </c>
      <c r="Z1976">
        <v>6480</v>
      </c>
      <c r="AA1976" t="s">
        <v>14714</v>
      </c>
      <c r="AB1976" t="s">
        <v>14714</v>
      </c>
      <c r="AC1976">
        <v>10</v>
      </c>
      <c r="AE1976" t="s">
        <v>37</v>
      </c>
      <c r="AF1976" t="s">
        <v>37</v>
      </c>
      <c r="AG1976" t="s">
        <v>14714</v>
      </c>
    </row>
    <row r="1977" spans="1:33" x14ac:dyDescent="0.3">
      <c r="A1977" t="s">
        <v>121</v>
      </c>
      <c r="B1977" t="s">
        <v>357</v>
      </c>
      <c r="C1977" t="s">
        <v>80</v>
      </c>
      <c r="D1977" t="s">
        <v>206</v>
      </c>
      <c r="E1977" t="s">
        <v>832</v>
      </c>
      <c r="F1977" t="s">
        <v>14718</v>
      </c>
      <c r="G1977" t="s">
        <v>96</v>
      </c>
      <c r="H1977" s="1">
        <v>43865</v>
      </c>
      <c r="I1977">
        <v>1100</v>
      </c>
      <c r="J1977" t="s">
        <v>14719</v>
      </c>
      <c r="K1977" t="s">
        <v>923</v>
      </c>
      <c r="L1977" t="s">
        <v>14720</v>
      </c>
      <c r="M1977" t="s">
        <v>14721</v>
      </c>
      <c r="N1977" t="s">
        <v>39</v>
      </c>
      <c r="O1977">
        <v>7</v>
      </c>
      <c r="P1977" t="s">
        <v>40</v>
      </c>
      <c r="Q1977" t="s">
        <v>101</v>
      </c>
      <c r="R1977" t="s">
        <v>14722</v>
      </c>
      <c r="S1977" s="1">
        <v>45495</v>
      </c>
      <c r="T1977" t="s">
        <v>103</v>
      </c>
      <c r="U1977" t="s">
        <v>14723</v>
      </c>
      <c r="V1977" t="s">
        <v>14724</v>
      </c>
      <c r="W1977" t="s">
        <v>2546</v>
      </c>
      <c r="X1977">
        <v>729</v>
      </c>
      <c r="Y1977">
        <v>7</v>
      </c>
      <c r="Z1977">
        <v>2041.2</v>
      </c>
      <c r="AA1977" t="s">
        <v>14721</v>
      </c>
      <c r="AB1977" t="s">
        <v>14721</v>
      </c>
      <c r="AC1977">
        <v>10</v>
      </c>
      <c r="AE1977" t="s">
        <v>37</v>
      </c>
      <c r="AF1977" t="s">
        <v>37</v>
      </c>
      <c r="AG1977" t="s">
        <v>14721</v>
      </c>
    </row>
    <row r="1978" spans="1:33" x14ac:dyDescent="0.3">
      <c r="A1978" t="s">
        <v>107</v>
      </c>
      <c r="B1978" t="s">
        <v>380</v>
      </c>
      <c r="C1978" t="s">
        <v>80</v>
      </c>
      <c r="D1978" t="s">
        <v>65</v>
      </c>
      <c r="E1978" t="s">
        <v>3051</v>
      </c>
      <c r="F1978" t="s">
        <v>6054</v>
      </c>
      <c r="G1978" t="s">
        <v>96</v>
      </c>
      <c r="H1978" s="1">
        <v>44888</v>
      </c>
      <c r="I1978">
        <v>1100</v>
      </c>
      <c r="J1978" t="s">
        <v>14725</v>
      </c>
      <c r="K1978" t="s">
        <v>3086</v>
      </c>
      <c r="L1978" t="s">
        <v>14726</v>
      </c>
      <c r="M1978" t="s">
        <v>14727</v>
      </c>
      <c r="N1978" t="s">
        <v>116</v>
      </c>
      <c r="O1978">
        <v>3</v>
      </c>
      <c r="P1978" t="s">
        <v>40</v>
      </c>
      <c r="Q1978" t="s">
        <v>101</v>
      </c>
      <c r="R1978" t="s">
        <v>14728</v>
      </c>
      <c r="S1978" s="1">
        <v>45584</v>
      </c>
      <c r="T1978" t="s">
        <v>177</v>
      </c>
      <c r="U1978" t="s">
        <v>14729</v>
      </c>
      <c r="V1978" t="s">
        <v>14730</v>
      </c>
      <c r="W1978" t="s">
        <v>4306</v>
      </c>
      <c r="X1978">
        <v>2698</v>
      </c>
      <c r="Y1978">
        <v>3</v>
      </c>
      <c r="Z1978">
        <v>3237.6000000000004</v>
      </c>
      <c r="AA1978" t="s">
        <v>14727</v>
      </c>
      <c r="AB1978" t="s">
        <v>14727</v>
      </c>
      <c r="AC1978">
        <v>10</v>
      </c>
      <c r="AD1978" t="s">
        <v>87</v>
      </c>
      <c r="AF1978" t="s">
        <v>87</v>
      </c>
      <c r="AG1978" t="s">
        <v>14727</v>
      </c>
    </row>
    <row r="1979" spans="1:33" x14ac:dyDescent="0.3">
      <c r="A1979" t="s">
        <v>93</v>
      </c>
      <c r="B1979" t="s">
        <v>108</v>
      </c>
      <c r="C1979" t="s">
        <v>29</v>
      </c>
      <c r="D1979" t="s">
        <v>206</v>
      </c>
      <c r="E1979" t="s">
        <v>549</v>
      </c>
      <c r="F1979" t="s">
        <v>14731</v>
      </c>
      <c r="G1979" t="s">
        <v>96</v>
      </c>
      <c r="H1979" s="1">
        <v>45216</v>
      </c>
      <c r="I1979">
        <v>1200</v>
      </c>
      <c r="J1979" t="s">
        <v>14732</v>
      </c>
      <c r="K1979" t="s">
        <v>1162</v>
      </c>
      <c r="L1979" t="s">
        <v>14733</v>
      </c>
      <c r="M1979" t="s">
        <v>14734</v>
      </c>
      <c r="N1979" t="s">
        <v>116</v>
      </c>
      <c r="O1979">
        <v>13</v>
      </c>
      <c r="P1979" t="s">
        <v>73</v>
      </c>
      <c r="Q1979" t="s">
        <v>58</v>
      </c>
      <c r="R1979" t="s">
        <v>14735</v>
      </c>
      <c r="S1979" s="1">
        <v>45303</v>
      </c>
      <c r="T1979" t="s">
        <v>141</v>
      </c>
      <c r="U1979" t="s">
        <v>14736</v>
      </c>
      <c r="V1979" t="s">
        <v>14737</v>
      </c>
      <c r="W1979" t="s">
        <v>1893</v>
      </c>
      <c r="X1979">
        <v>838</v>
      </c>
      <c r="Y1979">
        <v>1</v>
      </c>
      <c r="Z1979">
        <v>335.20000000000005</v>
      </c>
      <c r="AA1979" t="s">
        <v>14734</v>
      </c>
      <c r="AB1979" t="s">
        <v>14734</v>
      </c>
      <c r="AC1979">
        <v>10</v>
      </c>
      <c r="AE1979" t="s">
        <v>37</v>
      </c>
      <c r="AF1979" t="s">
        <v>37</v>
      </c>
      <c r="AG1979" t="s">
        <v>14734</v>
      </c>
    </row>
    <row r="1980" spans="1:33" x14ac:dyDescent="0.3">
      <c r="A1980" t="s">
        <v>27</v>
      </c>
      <c r="B1980" t="s">
        <v>558</v>
      </c>
      <c r="C1980" t="s">
        <v>80</v>
      </c>
      <c r="D1980" t="s">
        <v>146</v>
      </c>
      <c r="E1980" t="s">
        <v>441</v>
      </c>
      <c r="F1980" t="s">
        <v>14738</v>
      </c>
      <c r="G1980" t="s">
        <v>33</v>
      </c>
      <c r="H1980" s="1">
        <v>45208</v>
      </c>
      <c r="I1980">
        <v>1300</v>
      </c>
      <c r="J1980" t="s">
        <v>14739</v>
      </c>
      <c r="K1980" t="s">
        <v>3069</v>
      </c>
      <c r="L1980" t="s">
        <v>14740</v>
      </c>
      <c r="M1980" t="s">
        <v>14741</v>
      </c>
      <c r="N1980" t="s">
        <v>39</v>
      </c>
      <c r="O1980">
        <v>6</v>
      </c>
      <c r="P1980" t="s">
        <v>40</v>
      </c>
      <c r="Q1980" t="s">
        <v>101</v>
      </c>
      <c r="R1980" t="s">
        <v>14742</v>
      </c>
      <c r="S1980" s="1">
        <v>45575</v>
      </c>
      <c r="T1980" t="s">
        <v>177</v>
      </c>
      <c r="U1980" t="s">
        <v>14743</v>
      </c>
      <c r="V1980" t="s">
        <v>14744</v>
      </c>
      <c r="W1980" t="s">
        <v>11837</v>
      </c>
      <c r="X1980">
        <v>2956</v>
      </c>
      <c r="Y1980">
        <v>1</v>
      </c>
      <c r="Z1980">
        <v>1182.4000000000001</v>
      </c>
      <c r="AA1980" t="s">
        <v>14741</v>
      </c>
      <c r="AB1980" t="s">
        <v>14741</v>
      </c>
      <c r="AC1980">
        <v>10</v>
      </c>
      <c r="AE1980" t="s">
        <v>37</v>
      </c>
      <c r="AF1980" t="s">
        <v>37</v>
      </c>
      <c r="AG1980" t="s">
        <v>14741</v>
      </c>
    </row>
    <row r="1981" spans="1:33" x14ac:dyDescent="0.3">
      <c r="A1981" t="s">
        <v>93</v>
      </c>
      <c r="B1981" t="s">
        <v>369</v>
      </c>
      <c r="C1981" t="s">
        <v>49</v>
      </c>
      <c r="D1981" t="s">
        <v>81</v>
      </c>
      <c r="E1981" t="s">
        <v>194</v>
      </c>
      <c r="F1981" t="s">
        <v>14745</v>
      </c>
      <c r="G1981" t="s">
        <v>96</v>
      </c>
      <c r="H1981" s="1">
        <v>44627</v>
      </c>
      <c r="I1981">
        <v>950</v>
      </c>
      <c r="J1981" t="s">
        <v>14746</v>
      </c>
      <c r="K1981" t="s">
        <v>1477</v>
      </c>
      <c r="L1981" t="s">
        <v>14747</v>
      </c>
      <c r="M1981" t="s">
        <v>14748</v>
      </c>
      <c r="N1981" t="s">
        <v>72</v>
      </c>
      <c r="O1981">
        <v>20</v>
      </c>
      <c r="P1981" t="s">
        <v>73</v>
      </c>
      <c r="Q1981" t="s">
        <v>58</v>
      </c>
      <c r="R1981" t="s">
        <v>14749</v>
      </c>
      <c r="S1981" s="1">
        <v>45381</v>
      </c>
      <c r="T1981" t="s">
        <v>258</v>
      </c>
      <c r="U1981" t="s">
        <v>14750</v>
      </c>
      <c r="V1981" t="s">
        <v>14751</v>
      </c>
      <c r="W1981" t="s">
        <v>4894</v>
      </c>
      <c r="X1981">
        <v>1063</v>
      </c>
      <c r="Y1981">
        <v>7</v>
      </c>
      <c r="Z1981">
        <v>2976.4</v>
      </c>
      <c r="AA1981" t="s">
        <v>14748</v>
      </c>
      <c r="AB1981" t="s">
        <v>14748</v>
      </c>
      <c r="AC1981">
        <v>10</v>
      </c>
      <c r="AE1981" t="s">
        <v>37</v>
      </c>
      <c r="AF1981" t="s">
        <v>37</v>
      </c>
      <c r="AG1981" t="s">
        <v>14748</v>
      </c>
    </row>
    <row r="1982" spans="1:33" x14ac:dyDescent="0.3">
      <c r="A1982" t="s">
        <v>336</v>
      </c>
      <c r="B1982" t="s">
        <v>985</v>
      </c>
      <c r="C1982" t="s">
        <v>29</v>
      </c>
      <c r="D1982" t="s">
        <v>65</v>
      </c>
      <c r="E1982" t="s">
        <v>326</v>
      </c>
      <c r="F1982" t="s">
        <v>14752</v>
      </c>
      <c r="G1982" t="s">
        <v>33</v>
      </c>
      <c r="H1982" s="1">
        <v>44598</v>
      </c>
      <c r="I1982">
        <v>950</v>
      </c>
      <c r="J1982" t="s">
        <v>14753</v>
      </c>
      <c r="K1982" t="s">
        <v>1103</v>
      </c>
      <c r="L1982" t="s">
        <v>14754</v>
      </c>
      <c r="M1982" t="s">
        <v>14755</v>
      </c>
      <c r="N1982" t="s">
        <v>57</v>
      </c>
      <c r="O1982">
        <v>18</v>
      </c>
      <c r="P1982" t="s">
        <v>73</v>
      </c>
      <c r="Q1982" t="s">
        <v>74</v>
      </c>
      <c r="R1982" t="s">
        <v>14756</v>
      </c>
      <c r="S1982" s="1">
        <v>45344</v>
      </c>
      <c r="T1982" t="s">
        <v>321</v>
      </c>
      <c r="U1982" t="s">
        <v>14757</v>
      </c>
      <c r="V1982" t="s">
        <v>14758</v>
      </c>
      <c r="W1982" t="s">
        <v>7809</v>
      </c>
      <c r="X1982">
        <v>2626</v>
      </c>
      <c r="Y1982">
        <v>5</v>
      </c>
      <c r="Z1982">
        <v>5252</v>
      </c>
      <c r="AA1982" t="s">
        <v>14755</v>
      </c>
      <c r="AB1982" t="s">
        <v>14755</v>
      </c>
      <c r="AC1982">
        <v>10</v>
      </c>
      <c r="AD1982" t="s">
        <v>87</v>
      </c>
      <c r="AF1982" t="s">
        <v>87</v>
      </c>
      <c r="AG1982" t="s">
        <v>14755</v>
      </c>
    </row>
    <row r="1983" spans="1:33" x14ac:dyDescent="0.3">
      <c r="A1983" t="s">
        <v>121</v>
      </c>
      <c r="B1983" t="s">
        <v>500</v>
      </c>
      <c r="C1983" t="s">
        <v>80</v>
      </c>
      <c r="D1983" t="s">
        <v>219</v>
      </c>
      <c r="E1983" t="s">
        <v>2215</v>
      </c>
      <c r="F1983" t="s">
        <v>14759</v>
      </c>
      <c r="G1983" t="s">
        <v>96</v>
      </c>
      <c r="H1983" s="1">
        <v>45225</v>
      </c>
      <c r="I1983">
        <v>1100</v>
      </c>
      <c r="J1983" t="s">
        <v>14760</v>
      </c>
      <c r="K1983" t="s">
        <v>1626</v>
      </c>
      <c r="L1983" t="s">
        <v>14761</v>
      </c>
      <c r="M1983" t="s">
        <v>14762</v>
      </c>
      <c r="N1983" t="s">
        <v>57</v>
      </c>
      <c r="O1983">
        <v>5</v>
      </c>
      <c r="P1983" t="s">
        <v>40</v>
      </c>
      <c r="Q1983" t="s">
        <v>101</v>
      </c>
      <c r="R1983" t="s">
        <v>14763</v>
      </c>
      <c r="S1983" s="1">
        <v>45499</v>
      </c>
      <c r="T1983" t="s">
        <v>103</v>
      </c>
      <c r="U1983" t="s">
        <v>14764</v>
      </c>
      <c r="V1983" t="s">
        <v>14765</v>
      </c>
      <c r="W1983" t="s">
        <v>14766</v>
      </c>
      <c r="X1983">
        <v>1990</v>
      </c>
      <c r="Y1983">
        <v>7</v>
      </c>
      <c r="Z1983">
        <v>5572</v>
      </c>
      <c r="AA1983" t="s">
        <v>14762</v>
      </c>
      <c r="AB1983" t="s">
        <v>14762</v>
      </c>
      <c r="AC1983">
        <v>10</v>
      </c>
      <c r="AE1983" t="s">
        <v>37</v>
      </c>
      <c r="AF1983" t="s">
        <v>37</v>
      </c>
      <c r="AG1983" t="s">
        <v>14762</v>
      </c>
    </row>
    <row r="1984" spans="1:33" x14ac:dyDescent="0.3">
      <c r="A1984" t="s">
        <v>93</v>
      </c>
      <c r="B1984" t="s">
        <v>920</v>
      </c>
      <c r="C1984" t="s">
        <v>49</v>
      </c>
      <c r="D1984" t="s">
        <v>81</v>
      </c>
      <c r="E1984" t="s">
        <v>66</v>
      </c>
      <c r="F1984" t="s">
        <v>14767</v>
      </c>
      <c r="G1984" t="s">
        <v>33</v>
      </c>
      <c r="H1984" s="1">
        <v>44235</v>
      </c>
      <c r="I1984">
        <v>950</v>
      </c>
      <c r="J1984" t="s">
        <v>14768</v>
      </c>
      <c r="K1984" t="s">
        <v>85</v>
      </c>
      <c r="L1984" t="s">
        <v>14769</v>
      </c>
      <c r="M1984" t="s">
        <v>14770</v>
      </c>
      <c r="N1984" t="s">
        <v>57</v>
      </c>
      <c r="O1984">
        <v>17</v>
      </c>
      <c r="P1984" t="s">
        <v>73</v>
      </c>
      <c r="Q1984" t="s">
        <v>41</v>
      </c>
      <c r="R1984" t="s">
        <v>14771</v>
      </c>
      <c r="S1984" s="1">
        <v>45477</v>
      </c>
      <c r="T1984" t="s">
        <v>103</v>
      </c>
      <c r="U1984" t="s">
        <v>14772</v>
      </c>
      <c r="V1984" t="s">
        <v>14773</v>
      </c>
      <c r="W1984" t="s">
        <v>449</v>
      </c>
      <c r="X1984">
        <v>2463</v>
      </c>
      <c r="Y1984">
        <v>5</v>
      </c>
      <c r="Z1984">
        <v>4926</v>
      </c>
      <c r="AA1984" t="s">
        <v>14770</v>
      </c>
      <c r="AB1984" t="s">
        <v>14770</v>
      </c>
      <c r="AC1984">
        <v>11</v>
      </c>
      <c r="AE1984" t="s">
        <v>37</v>
      </c>
      <c r="AF1984" t="s">
        <v>37</v>
      </c>
      <c r="AG1984" t="s">
        <v>14770</v>
      </c>
    </row>
    <row r="1985" spans="1:33" x14ac:dyDescent="0.3">
      <c r="A1985" t="s">
        <v>181</v>
      </c>
      <c r="B1985" t="s">
        <v>293</v>
      </c>
      <c r="C1985" t="s">
        <v>29</v>
      </c>
      <c r="D1985" t="s">
        <v>219</v>
      </c>
      <c r="E1985" t="s">
        <v>703</v>
      </c>
      <c r="F1985" t="s">
        <v>14774</v>
      </c>
      <c r="G1985" t="s">
        <v>96</v>
      </c>
      <c r="H1985" s="1">
        <v>44280</v>
      </c>
      <c r="I1985">
        <v>1000</v>
      </c>
      <c r="J1985" t="s">
        <v>14775</v>
      </c>
      <c r="K1985" t="s">
        <v>625</v>
      </c>
      <c r="L1985" t="s">
        <v>14776</v>
      </c>
      <c r="M1985" t="s">
        <v>14777</v>
      </c>
      <c r="N1985" t="s">
        <v>57</v>
      </c>
      <c r="O1985">
        <v>3</v>
      </c>
      <c r="P1985" t="s">
        <v>73</v>
      </c>
      <c r="Q1985" t="s">
        <v>41</v>
      </c>
      <c r="R1985" t="s">
        <v>14778</v>
      </c>
      <c r="S1985" s="1">
        <v>45422</v>
      </c>
      <c r="T1985" t="s">
        <v>129</v>
      </c>
      <c r="U1985" t="s">
        <v>14779</v>
      </c>
      <c r="V1985" t="s">
        <v>14780</v>
      </c>
      <c r="W1985" t="s">
        <v>3341</v>
      </c>
      <c r="X1985">
        <v>2762</v>
      </c>
      <c r="Y1985">
        <v>1</v>
      </c>
      <c r="Z1985">
        <v>1104.8</v>
      </c>
      <c r="AA1985" t="s">
        <v>14777</v>
      </c>
      <c r="AB1985" t="s">
        <v>14777</v>
      </c>
      <c r="AC1985">
        <v>10</v>
      </c>
      <c r="AE1985" t="s">
        <v>37</v>
      </c>
      <c r="AF1985" t="s">
        <v>37</v>
      </c>
      <c r="AG1985" t="s">
        <v>14777</v>
      </c>
    </row>
    <row r="1986" spans="1:33" x14ac:dyDescent="0.3">
      <c r="A1986" t="s">
        <v>27</v>
      </c>
      <c r="B1986" t="s">
        <v>218</v>
      </c>
      <c r="C1986" t="s">
        <v>49</v>
      </c>
      <c r="D1986" t="s">
        <v>109</v>
      </c>
      <c r="E1986" t="s">
        <v>2957</v>
      </c>
      <c r="F1986" t="s">
        <v>14781</v>
      </c>
      <c r="G1986" t="s">
        <v>96</v>
      </c>
      <c r="H1986" s="1">
        <v>45453</v>
      </c>
      <c r="I1986">
        <v>1100</v>
      </c>
      <c r="J1986" t="s">
        <v>14782</v>
      </c>
      <c r="K1986" t="s">
        <v>1821</v>
      </c>
      <c r="L1986" t="s">
        <v>14783</v>
      </c>
      <c r="M1986" t="s">
        <v>14784</v>
      </c>
      <c r="N1986" t="s">
        <v>116</v>
      </c>
      <c r="O1986">
        <v>5</v>
      </c>
      <c r="P1986" t="s">
        <v>40</v>
      </c>
      <c r="Q1986" t="s">
        <v>101</v>
      </c>
      <c r="R1986" t="s">
        <v>14785</v>
      </c>
      <c r="S1986" s="1">
        <v>45454</v>
      </c>
      <c r="T1986" t="s">
        <v>43</v>
      </c>
      <c r="U1986" t="s">
        <v>14786</v>
      </c>
      <c r="V1986" t="s">
        <v>14787</v>
      </c>
      <c r="W1986" t="s">
        <v>937</v>
      </c>
      <c r="X1986">
        <v>1812</v>
      </c>
      <c r="Y1986">
        <v>6</v>
      </c>
      <c r="Z1986">
        <v>4348.8</v>
      </c>
      <c r="AA1986" t="s">
        <v>14784</v>
      </c>
      <c r="AB1986" t="s">
        <v>14784</v>
      </c>
      <c r="AC1986">
        <v>10</v>
      </c>
      <c r="AE1986" t="s">
        <v>37</v>
      </c>
      <c r="AF1986" t="s">
        <v>37</v>
      </c>
      <c r="AG1986" t="s">
        <v>14784</v>
      </c>
    </row>
    <row r="1987" spans="1:33" x14ac:dyDescent="0.3">
      <c r="A1987" t="s">
        <v>181</v>
      </c>
      <c r="B1987" t="s">
        <v>28</v>
      </c>
      <c r="C1987" t="s">
        <v>49</v>
      </c>
      <c r="D1987" t="s">
        <v>241</v>
      </c>
      <c r="E1987" t="s">
        <v>431</v>
      </c>
      <c r="F1987" t="s">
        <v>14788</v>
      </c>
      <c r="G1987" t="s">
        <v>33</v>
      </c>
      <c r="H1987" s="1">
        <v>44862</v>
      </c>
      <c r="I1987">
        <v>950</v>
      </c>
      <c r="J1987" t="s">
        <v>14789</v>
      </c>
      <c r="K1987" t="s">
        <v>1418</v>
      </c>
      <c r="L1987" t="s">
        <v>14790</v>
      </c>
      <c r="M1987" t="s">
        <v>14791</v>
      </c>
      <c r="N1987" t="s">
        <v>57</v>
      </c>
      <c r="O1987">
        <v>15</v>
      </c>
      <c r="P1987" t="s">
        <v>40</v>
      </c>
      <c r="Q1987" t="s">
        <v>41</v>
      </c>
      <c r="R1987" t="s">
        <v>14792</v>
      </c>
      <c r="S1987" s="1">
        <v>45579</v>
      </c>
      <c r="T1987" t="s">
        <v>177</v>
      </c>
      <c r="U1987" t="s">
        <v>14793</v>
      </c>
      <c r="V1987" t="s">
        <v>14794</v>
      </c>
      <c r="W1987" t="s">
        <v>10201</v>
      </c>
      <c r="X1987">
        <v>1289</v>
      </c>
      <c r="Y1987">
        <v>8</v>
      </c>
      <c r="Z1987">
        <v>4124.8</v>
      </c>
      <c r="AA1987" t="s">
        <v>14791</v>
      </c>
      <c r="AB1987" t="s">
        <v>14791</v>
      </c>
      <c r="AC1987">
        <v>10</v>
      </c>
      <c r="AD1987" t="s">
        <v>87</v>
      </c>
      <c r="AF1987" t="s">
        <v>87</v>
      </c>
      <c r="AG1987" t="s">
        <v>14791</v>
      </c>
    </row>
    <row r="1988" spans="1:33" x14ac:dyDescent="0.3">
      <c r="A1988" t="s">
        <v>133</v>
      </c>
      <c r="B1988" t="s">
        <v>946</v>
      </c>
      <c r="C1988" t="s">
        <v>29</v>
      </c>
      <c r="D1988" t="s">
        <v>206</v>
      </c>
      <c r="E1988" t="s">
        <v>122</v>
      </c>
      <c r="F1988" t="s">
        <v>14795</v>
      </c>
      <c r="G1988" t="s">
        <v>33</v>
      </c>
      <c r="H1988" s="1">
        <v>45362</v>
      </c>
      <c r="I1988">
        <v>1200</v>
      </c>
      <c r="J1988" t="s">
        <v>14796</v>
      </c>
      <c r="K1988" t="s">
        <v>716</v>
      </c>
      <c r="L1988" t="s">
        <v>14797</v>
      </c>
      <c r="M1988" t="s">
        <v>14798</v>
      </c>
      <c r="N1988" t="s">
        <v>39</v>
      </c>
      <c r="O1988">
        <v>7</v>
      </c>
      <c r="P1988" t="s">
        <v>73</v>
      </c>
      <c r="Q1988" t="s">
        <v>41</v>
      </c>
      <c r="R1988" t="s">
        <v>14799</v>
      </c>
      <c r="S1988" s="1">
        <v>45570</v>
      </c>
      <c r="T1988" t="s">
        <v>177</v>
      </c>
      <c r="U1988" t="s">
        <v>14800</v>
      </c>
      <c r="V1988" t="s">
        <v>14801</v>
      </c>
      <c r="W1988" t="s">
        <v>1779</v>
      </c>
      <c r="X1988">
        <v>501</v>
      </c>
      <c r="Y1988">
        <v>8</v>
      </c>
      <c r="Z1988">
        <v>1603.2</v>
      </c>
      <c r="AA1988" t="s">
        <v>14798</v>
      </c>
      <c r="AB1988" t="s">
        <v>14798</v>
      </c>
      <c r="AC1988">
        <v>10</v>
      </c>
      <c r="AD1988" t="s">
        <v>87</v>
      </c>
      <c r="AF1988" t="s">
        <v>87</v>
      </c>
      <c r="AG1988" t="s">
        <v>14798</v>
      </c>
    </row>
    <row r="1989" spans="1:33" x14ac:dyDescent="0.3">
      <c r="A1989" t="s">
        <v>336</v>
      </c>
      <c r="B1989" t="s">
        <v>803</v>
      </c>
      <c r="C1989" t="s">
        <v>49</v>
      </c>
      <c r="D1989" t="s">
        <v>81</v>
      </c>
      <c r="E1989" t="s">
        <v>283</v>
      </c>
      <c r="F1989" t="s">
        <v>14802</v>
      </c>
      <c r="G1989" t="s">
        <v>96</v>
      </c>
      <c r="H1989" s="1">
        <v>43946</v>
      </c>
      <c r="I1989">
        <v>1000</v>
      </c>
      <c r="J1989" t="s">
        <v>14803</v>
      </c>
      <c r="K1989" t="s">
        <v>1486</v>
      </c>
      <c r="L1989" t="s">
        <v>14804</v>
      </c>
      <c r="M1989" t="s">
        <v>14805</v>
      </c>
      <c r="N1989" t="s">
        <v>57</v>
      </c>
      <c r="O1989">
        <v>20</v>
      </c>
      <c r="P1989" t="s">
        <v>40</v>
      </c>
      <c r="Q1989" t="s">
        <v>74</v>
      </c>
      <c r="R1989" t="s">
        <v>14806</v>
      </c>
      <c r="S1989" s="1">
        <v>45365</v>
      </c>
      <c r="T1989" t="s">
        <v>258</v>
      </c>
      <c r="U1989" t="s">
        <v>14807</v>
      </c>
      <c r="V1989" t="s">
        <v>14808</v>
      </c>
      <c r="W1989" t="s">
        <v>2865</v>
      </c>
      <c r="X1989">
        <v>2294</v>
      </c>
      <c r="Y1989">
        <v>3</v>
      </c>
      <c r="Z1989">
        <v>2752.8</v>
      </c>
      <c r="AA1989" t="s">
        <v>14805</v>
      </c>
      <c r="AB1989" t="s">
        <v>14805</v>
      </c>
      <c r="AC1989">
        <v>10</v>
      </c>
      <c r="AD1989" t="s">
        <v>87</v>
      </c>
      <c r="AF1989" t="s">
        <v>87</v>
      </c>
      <c r="AG1989" t="s">
        <v>14805</v>
      </c>
    </row>
    <row r="1990" spans="1:33" x14ac:dyDescent="0.3">
      <c r="A1990" t="s">
        <v>27</v>
      </c>
      <c r="B1990" t="s">
        <v>985</v>
      </c>
      <c r="C1990" t="s">
        <v>29</v>
      </c>
      <c r="D1990" t="s">
        <v>50</v>
      </c>
      <c r="E1990" t="s">
        <v>687</v>
      </c>
      <c r="F1990" t="s">
        <v>14809</v>
      </c>
      <c r="G1990" t="s">
        <v>33</v>
      </c>
      <c r="H1990" s="1">
        <v>44605</v>
      </c>
      <c r="I1990">
        <v>800</v>
      </c>
      <c r="J1990" t="s">
        <v>14810</v>
      </c>
      <c r="K1990" t="s">
        <v>493</v>
      </c>
      <c r="L1990" t="s">
        <v>14811</v>
      </c>
      <c r="M1990" t="s">
        <v>14812</v>
      </c>
      <c r="N1990" t="s">
        <v>116</v>
      </c>
      <c r="O1990">
        <v>14</v>
      </c>
      <c r="P1990" t="s">
        <v>73</v>
      </c>
      <c r="Q1990" t="s">
        <v>74</v>
      </c>
      <c r="R1990" t="s">
        <v>14813</v>
      </c>
      <c r="S1990" s="1">
        <v>45329</v>
      </c>
      <c r="T1990" t="s">
        <v>321</v>
      </c>
      <c r="U1990" t="s">
        <v>14814</v>
      </c>
      <c r="V1990" t="s">
        <v>14815</v>
      </c>
      <c r="W1990" t="s">
        <v>10077</v>
      </c>
      <c r="X1990">
        <v>850</v>
      </c>
      <c r="Y1990">
        <v>4</v>
      </c>
      <c r="Z1990">
        <v>1360</v>
      </c>
      <c r="AA1990" t="s">
        <v>14812</v>
      </c>
      <c r="AB1990" t="s">
        <v>14812</v>
      </c>
      <c r="AC1990">
        <v>10</v>
      </c>
      <c r="AE1990" t="s">
        <v>37</v>
      </c>
      <c r="AF1990" t="s">
        <v>37</v>
      </c>
      <c r="AG1990" t="s">
        <v>14812</v>
      </c>
    </row>
    <row r="1991" spans="1:33" x14ac:dyDescent="0.3">
      <c r="A1991" t="s">
        <v>93</v>
      </c>
      <c r="B1991" t="s">
        <v>347</v>
      </c>
      <c r="C1991" t="s">
        <v>80</v>
      </c>
      <c r="D1991" t="s">
        <v>206</v>
      </c>
      <c r="E1991" t="s">
        <v>986</v>
      </c>
      <c r="F1991" t="s">
        <v>14816</v>
      </c>
      <c r="G1991" t="s">
        <v>33</v>
      </c>
      <c r="H1991" s="1">
        <v>44330</v>
      </c>
      <c r="I1991">
        <v>1100</v>
      </c>
      <c r="J1991" t="s">
        <v>14817</v>
      </c>
      <c r="K1991" t="s">
        <v>1486</v>
      </c>
      <c r="L1991" t="s">
        <v>14818</v>
      </c>
      <c r="M1991" t="s">
        <v>14819</v>
      </c>
      <c r="N1991" t="s">
        <v>57</v>
      </c>
      <c r="O1991">
        <v>5</v>
      </c>
      <c r="P1991" t="s">
        <v>73</v>
      </c>
      <c r="Q1991" t="s">
        <v>101</v>
      </c>
      <c r="R1991" t="s">
        <v>14820</v>
      </c>
      <c r="S1991" s="1">
        <v>45467</v>
      </c>
      <c r="T1991" t="s">
        <v>43</v>
      </c>
      <c r="U1991" t="s">
        <v>14821</v>
      </c>
      <c r="V1991" t="s">
        <v>14822</v>
      </c>
      <c r="W1991" t="s">
        <v>7557</v>
      </c>
      <c r="X1991">
        <v>2327</v>
      </c>
      <c r="Y1991">
        <v>3</v>
      </c>
      <c r="Z1991">
        <v>2792.4</v>
      </c>
      <c r="AA1991" t="s">
        <v>14819</v>
      </c>
      <c r="AB1991" t="s">
        <v>14819</v>
      </c>
      <c r="AC1991">
        <v>10</v>
      </c>
      <c r="AE1991" t="s">
        <v>37</v>
      </c>
      <c r="AF1991" t="s">
        <v>37</v>
      </c>
      <c r="AG1991" t="s">
        <v>14819</v>
      </c>
    </row>
    <row r="1992" spans="1:33" x14ac:dyDescent="0.3">
      <c r="A1992" t="s">
        <v>181</v>
      </c>
      <c r="B1992" t="s">
        <v>784</v>
      </c>
      <c r="C1992" t="s">
        <v>49</v>
      </c>
      <c r="D1992" t="s">
        <v>206</v>
      </c>
      <c r="E1992" t="s">
        <v>481</v>
      </c>
      <c r="F1992" t="s">
        <v>14823</v>
      </c>
      <c r="G1992" t="s">
        <v>96</v>
      </c>
      <c r="H1992" s="1">
        <v>44218</v>
      </c>
      <c r="I1992">
        <v>800</v>
      </c>
      <c r="J1992" t="s">
        <v>12530</v>
      </c>
      <c r="K1992" t="s">
        <v>725</v>
      </c>
      <c r="L1992" t="s">
        <v>14824</v>
      </c>
      <c r="M1992" t="s">
        <v>14825</v>
      </c>
      <c r="N1992" t="s">
        <v>39</v>
      </c>
      <c r="O1992">
        <v>11</v>
      </c>
      <c r="P1992" t="s">
        <v>40</v>
      </c>
      <c r="Q1992" t="s">
        <v>41</v>
      </c>
      <c r="R1992" t="s">
        <v>14826</v>
      </c>
      <c r="S1992" s="1">
        <v>45621</v>
      </c>
      <c r="T1992" t="s">
        <v>165</v>
      </c>
      <c r="U1992" t="s">
        <v>14827</v>
      </c>
      <c r="V1992" t="s">
        <v>14828</v>
      </c>
      <c r="W1992" t="s">
        <v>14324</v>
      </c>
      <c r="X1992">
        <v>2859</v>
      </c>
      <c r="Y1992">
        <v>2</v>
      </c>
      <c r="Z1992">
        <v>2287.2000000000003</v>
      </c>
      <c r="AA1992" t="s">
        <v>14825</v>
      </c>
      <c r="AB1992" t="s">
        <v>14825</v>
      </c>
      <c r="AC1992">
        <v>11</v>
      </c>
      <c r="AE1992" t="s">
        <v>37</v>
      </c>
      <c r="AF1992" t="s">
        <v>37</v>
      </c>
      <c r="AG1992" t="s">
        <v>14825</v>
      </c>
    </row>
    <row r="1993" spans="1:33" x14ac:dyDescent="0.3">
      <c r="A1993" t="s">
        <v>121</v>
      </c>
      <c r="B1993" t="s">
        <v>1128</v>
      </c>
      <c r="C1993" t="s">
        <v>49</v>
      </c>
      <c r="D1993" t="s">
        <v>677</v>
      </c>
      <c r="E1993" t="s">
        <v>170</v>
      </c>
      <c r="F1993" t="s">
        <v>14829</v>
      </c>
      <c r="G1993" t="s">
        <v>33</v>
      </c>
      <c r="H1993" s="1">
        <v>44228</v>
      </c>
      <c r="I1993">
        <v>1300</v>
      </c>
      <c r="J1993" t="s">
        <v>14830</v>
      </c>
      <c r="K1993" t="s">
        <v>753</v>
      </c>
      <c r="L1993" t="s">
        <v>14831</v>
      </c>
      <c r="M1993" t="s">
        <v>14832</v>
      </c>
      <c r="N1993" t="s">
        <v>39</v>
      </c>
      <c r="O1993">
        <v>4</v>
      </c>
      <c r="P1993" t="s">
        <v>73</v>
      </c>
      <c r="Q1993" t="s">
        <v>101</v>
      </c>
      <c r="R1993" t="s">
        <v>14833</v>
      </c>
      <c r="S1993" s="1">
        <v>45566</v>
      </c>
      <c r="T1993" t="s">
        <v>177</v>
      </c>
      <c r="U1993" t="s">
        <v>14834</v>
      </c>
      <c r="V1993" t="s">
        <v>14835</v>
      </c>
      <c r="W1993" t="s">
        <v>4007</v>
      </c>
      <c r="X1993">
        <v>1097</v>
      </c>
      <c r="Y1993">
        <v>3</v>
      </c>
      <c r="Z1993">
        <v>1316.4</v>
      </c>
      <c r="AA1993" t="s">
        <v>14832</v>
      </c>
      <c r="AB1993" t="s">
        <v>14832</v>
      </c>
      <c r="AC1993">
        <v>10</v>
      </c>
      <c r="AE1993" t="s">
        <v>37</v>
      </c>
      <c r="AF1993" t="s">
        <v>37</v>
      </c>
      <c r="AG1993" t="s">
        <v>14832</v>
      </c>
    </row>
    <row r="1994" spans="1:33" x14ac:dyDescent="0.3">
      <c r="A1994" t="s">
        <v>93</v>
      </c>
      <c r="B1994" t="s">
        <v>470</v>
      </c>
      <c r="C1994" t="s">
        <v>49</v>
      </c>
      <c r="D1994" t="s">
        <v>206</v>
      </c>
      <c r="E1994" t="s">
        <v>371</v>
      </c>
      <c r="F1994" t="s">
        <v>14836</v>
      </c>
      <c r="G1994" t="s">
        <v>96</v>
      </c>
      <c r="H1994" s="1">
        <v>45446</v>
      </c>
      <c r="I1994">
        <v>800</v>
      </c>
      <c r="J1994" t="s">
        <v>14837</v>
      </c>
      <c r="K1994" t="s">
        <v>454</v>
      </c>
      <c r="L1994" t="s">
        <v>14838</v>
      </c>
      <c r="M1994" t="s">
        <v>14839</v>
      </c>
      <c r="N1994" t="s">
        <v>57</v>
      </c>
      <c r="O1994">
        <v>4</v>
      </c>
      <c r="P1994" t="s">
        <v>73</v>
      </c>
      <c r="Q1994" t="s">
        <v>58</v>
      </c>
      <c r="R1994" t="s">
        <v>14840</v>
      </c>
      <c r="S1994" s="1">
        <v>45383</v>
      </c>
      <c r="T1994" t="s">
        <v>60</v>
      </c>
      <c r="U1994" t="s">
        <v>14841</v>
      </c>
      <c r="V1994" t="s">
        <v>14842</v>
      </c>
      <c r="W1994" t="s">
        <v>11324</v>
      </c>
      <c r="X1994">
        <v>2295</v>
      </c>
      <c r="Y1994">
        <v>2</v>
      </c>
      <c r="Z1994">
        <v>1836</v>
      </c>
      <c r="AA1994" t="s">
        <v>14839</v>
      </c>
      <c r="AB1994" t="s">
        <v>14839</v>
      </c>
      <c r="AC1994">
        <v>10</v>
      </c>
      <c r="AE1994" t="s">
        <v>37</v>
      </c>
      <c r="AF1994" t="s">
        <v>37</v>
      </c>
      <c r="AG1994" t="s">
        <v>14839</v>
      </c>
    </row>
    <row r="1995" spans="1:33" x14ac:dyDescent="0.3">
      <c r="A1995" t="s">
        <v>336</v>
      </c>
      <c r="B1995" t="s">
        <v>813</v>
      </c>
      <c r="C1995" t="s">
        <v>49</v>
      </c>
      <c r="D1995" t="s">
        <v>30</v>
      </c>
      <c r="E1995" t="s">
        <v>3439</v>
      </c>
      <c r="F1995" t="s">
        <v>14843</v>
      </c>
      <c r="G1995" t="s">
        <v>33</v>
      </c>
      <c r="H1995" s="1">
        <v>44207</v>
      </c>
      <c r="I1995">
        <v>1300</v>
      </c>
      <c r="J1995" t="s">
        <v>14844</v>
      </c>
      <c r="K1995" t="s">
        <v>787</v>
      </c>
      <c r="L1995" t="s">
        <v>14845</v>
      </c>
      <c r="M1995" t="s">
        <v>14846</v>
      </c>
      <c r="N1995" t="s">
        <v>39</v>
      </c>
      <c r="O1995">
        <v>7</v>
      </c>
      <c r="P1995" t="s">
        <v>73</v>
      </c>
      <c r="Q1995" t="s">
        <v>101</v>
      </c>
      <c r="R1995" t="s">
        <v>14847</v>
      </c>
      <c r="S1995" s="1">
        <v>45297</v>
      </c>
      <c r="T1995" t="s">
        <v>141</v>
      </c>
      <c r="U1995" t="s">
        <v>14848</v>
      </c>
      <c r="V1995" t="s">
        <v>14849</v>
      </c>
      <c r="W1995" t="s">
        <v>1835</v>
      </c>
      <c r="X1995">
        <v>2920</v>
      </c>
      <c r="Y1995">
        <v>1</v>
      </c>
      <c r="Z1995">
        <v>1168</v>
      </c>
      <c r="AA1995" t="s">
        <v>14846</v>
      </c>
      <c r="AB1995" t="s">
        <v>14846</v>
      </c>
      <c r="AC1995">
        <v>10</v>
      </c>
      <c r="AE1995" t="s">
        <v>37</v>
      </c>
      <c r="AF1995" t="s">
        <v>37</v>
      </c>
      <c r="AG1995" t="s">
        <v>14846</v>
      </c>
    </row>
    <row r="1996" spans="1:33" x14ac:dyDescent="0.3">
      <c r="A1996" t="s">
        <v>121</v>
      </c>
      <c r="B1996" t="s">
        <v>450</v>
      </c>
      <c r="C1996" t="s">
        <v>29</v>
      </c>
      <c r="D1996" t="s">
        <v>219</v>
      </c>
      <c r="E1996" t="s">
        <v>687</v>
      </c>
      <c r="F1996" t="s">
        <v>14850</v>
      </c>
      <c r="G1996" t="s">
        <v>33</v>
      </c>
      <c r="H1996" s="1">
        <v>45478</v>
      </c>
      <c r="I1996">
        <v>1400</v>
      </c>
      <c r="J1996" t="s">
        <v>14851</v>
      </c>
      <c r="K1996" t="s">
        <v>1359</v>
      </c>
      <c r="L1996" t="s">
        <v>14852</v>
      </c>
      <c r="M1996" t="s">
        <v>14853</v>
      </c>
      <c r="N1996" t="s">
        <v>57</v>
      </c>
      <c r="O1996">
        <v>6</v>
      </c>
      <c r="P1996" t="s">
        <v>73</v>
      </c>
      <c r="Q1996" t="s">
        <v>74</v>
      </c>
      <c r="R1996" t="s">
        <v>14854</v>
      </c>
      <c r="S1996" s="1">
        <v>45389</v>
      </c>
      <c r="T1996" t="s">
        <v>60</v>
      </c>
      <c r="U1996" t="s">
        <v>14855</v>
      </c>
      <c r="V1996" t="s">
        <v>14856</v>
      </c>
      <c r="W1996" t="s">
        <v>2933</v>
      </c>
      <c r="X1996">
        <v>1189</v>
      </c>
      <c r="Y1996">
        <v>2</v>
      </c>
      <c r="Z1996">
        <v>951.2</v>
      </c>
      <c r="AA1996" t="s">
        <v>14853</v>
      </c>
      <c r="AB1996" t="s">
        <v>14853</v>
      </c>
      <c r="AC1996">
        <v>10</v>
      </c>
      <c r="AE1996" t="s">
        <v>37</v>
      </c>
      <c r="AF1996" t="s">
        <v>37</v>
      </c>
      <c r="AG1996" t="s">
        <v>14853</v>
      </c>
    </row>
    <row r="1997" spans="1:33" x14ac:dyDescent="0.3">
      <c r="A1997" t="s">
        <v>47</v>
      </c>
      <c r="B1997" t="s">
        <v>731</v>
      </c>
      <c r="C1997" t="s">
        <v>49</v>
      </c>
      <c r="D1997" t="s">
        <v>219</v>
      </c>
      <c r="E1997" t="s">
        <v>511</v>
      </c>
      <c r="F1997" t="s">
        <v>14857</v>
      </c>
      <c r="G1997" t="s">
        <v>33</v>
      </c>
      <c r="H1997" s="1">
        <v>44151</v>
      </c>
      <c r="I1997">
        <v>1000</v>
      </c>
      <c r="J1997" t="s">
        <v>14858</v>
      </c>
      <c r="K1997" t="s">
        <v>1368</v>
      </c>
      <c r="L1997" t="s">
        <v>14859</v>
      </c>
      <c r="M1997" t="s">
        <v>14860</v>
      </c>
      <c r="N1997" t="s">
        <v>116</v>
      </c>
      <c r="O1997">
        <v>16</v>
      </c>
      <c r="P1997" t="s">
        <v>40</v>
      </c>
      <c r="Q1997" t="s">
        <v>41</v>
      </c>
      <c r="R1997" t="s">
        <v>14861</v>
      </c>
      <c r="S1997" s="1">
        <v>45317</v>
      </c>
      <c r="T1997" t="s">
        <v>141</v>
      </c>
      <c r="U1997" t="s">
        <v>14862</v>
      </c>
      <c r="V1997" t="s">
        <v>14863</v>
      </c>
      <c r="W1997" t="s">
        <v>1075</v>
      </c>
      <c r="X1997">
        <v>2645</v>
      </c>
      <c r="Y1997">
        <v>2</v>
      </c>
      <c r="Z1997">
        <v>2116</v>
      </c>
      <c r="AA1997" t="s">
        <v>14860</v>
      </c>
      <c r="AB1997" t="s">
        <v>14860</v>
      </c>
      <c r="AC1997">
        <v>10</v>
      </c>
      <c r="AD1997" t="s">
        <v>87</v>
      </c>
      <c r="AF1997" t="s">
        <v>87</v>
      </c>
      <c r="AG1997" t="s">
        <v>14860</v>
      </c>
    </row>
    <row r="1998" spans="1:33" x14ac:dyDescent="0.3">
      <c r="A1998" t="s">
        <v>47</v>
      </c>
      <c r="B1998" t="s">
        <v>218</v>
      </c>
      <c r="C1998" t="s">
        <v>49</v>
      </c>
      <c r="D1998" t="s">
        <v>65</v>
      </c>
      <c r="E1998" t="s">
        <v>975</v>
      </c>
      <c r="F1998" t="s">
        <v>14864</v>
      </c>
      <c r="G1998" t="s">
        <v>96</v>
      </c>
      <c r="H1998" s="1">
        <v>44649</v>
      </c>
      <c r="I1998">
        <v>950</v>
      </c>
      <c r="J1998" t="s">
        <v>14865</v>
      </c>
      <c r="K1998" t="s">
        <v>424</v>
      </c>
      <c r="L1998" t="s">
        <v>14866</v>
      </c>
      <c r="M1998" t="s">
        <v>14867</v>
      </c>
      <c r="N1998" t="s">
        <v>116</v>
      </c>
      <c r="O1998">
        <v>16</v>
      </c>
      <c r="P1998" t="s">
        <v>73</v>
      </c>
      <c r="Q1998" t="s">
        <v>74</v>
      </c>
      <c r="R1998" t="s">
        <v>14868</v>
      </c>
      <c r="S1998" s="1">
        <v>45331</v>
      </c>
      <c r="T1998" t="s">
        <v>321</v>
      </c>
      <c r="U1998" t="s">
        <v>14869</v>
      </c>
      <c r="V1998" t="s">
        <v>14870</v>
      </c>
      <c r="W1998" t="s">
        <v>6069</v>
      </c>
      <c r="X1998">
        <v>2258</v>
      </c>
      <c r="Y1998">
        <v>2</v>
      </c>
      <c r="Z1998">
        <v>1806.4</v>
      </c>
      <c r="AA1998" t="s">
        <v>14867</v>
      </c>
      <c r="AB1998" t="s">
        <v>14867</v>
      </c>
      <c r="AC1998">
        <v>10</v>
      </c>
      <c r="AE1998" t="s">
        <v>37</v>
      </c>
      <c r="AF1998" t="s">
        <v>37</v>
      </c>
      <c r="AG1998" t="s">
        <v>14867</v>
      </c>
    </row>
    <row r="1999" spans="1:33" x14ac:dyDescent="0.3">
      <c r="A1999" t="s">
        <v>336</v>
      </c>
      <c r="B1999" t="s">
        <v>28</v>
      </c>
      <c r="C1999" t="s">
        <v>80</v>
      </c>
      <c r="D1999" t="s">
        <v>206</v>
      </c>
      <c r="E1999" t="s">
        <v>2153</v>
      </c>
      <c r="F1999" t="s">
        <v>14871</v>
      </c>
      <c r="G1999" t="s">
        <v>33</v>
      </c>
      <c r="H1999" s="1">
        <v>44501</v>
      </c>
      <c r="I1999">
        <v>800</v>
      </c>
      <c r="J1999" t="s">
        <v>14872</v>
      </c>
      <c r="K1999" t="s">
        <v>276</v>
      </c>
      <c r="L1999" t="s">
        <v>14873</v>
      </c>
      <c r="M1999" t="s">
        <v>14874</v>
      </c>
      <c r="N1999" t="s">
        <v>39</v>
      </c>
      <c r="O1999">
        <v>4</v>
      </c>
      <c r="P1999" t="s">
        <v>40</v>
      </c>
      <c r="Q1999" t="s">
        <v>101</v>
      </c>
      <c r="R1999" t="s">
        <v>14875</v>
      </c>
      <c r="S1999" s="1">
        <v>45372</v>
      </c>
      <c r="T1999" t="s">
        <v>258</v>
      </c>
      <c r="U1999" t="s">
        <v>14876</v>
      </c>
      <c r="V1999" t="s">
        <v>14877</v>
      </c>
      <c r="W1999" t="s">
        <v>1374</v>
      </c>
      <c r="X1999">
        <v>683</v>
      </c>
      <c r="Y1999">
        <v>2</v>
      </c>
      <c r="Z1999">
        <v>546.4</v>
      </c>
      <c r="AA1999" t="s">
        <v>14874</v>
      </c>
      <c r="AB1999" t="s">
        <v>14874</v>
      </c>
      <c r="AC1999">
        <v>10</v>
      </c>
      <c r="AE1999" t="s">
        <v>37</v>
      </c>
      <c r="AF1999" t="s">
        <v>37</v>
      </c>
      <c r="AG1999" t="s">
        <v>14874</v>
      </c>
    </row>
    <row r="2000" spans="1:33" x14ac:dyDescent="0.3">
      <c r="A2000" t="s">
        <v>93</v>
      </c>
      <c r="B2000" t="s">
        <v>262</v>
      </c>
      <c r="C2000" t="s">
        <v>29</v>
      </c>
      <c r="D2000" t="s">
        <v>241</v>
      </c>
      <c r="E2000" t="s">
        <v>1543</v>
      </c>
      <c r="F2000" t="s">
        <v>14878</v>
      </c>
      <c r="G2000" t="s">
        <v>96</v>
      </c>
      <c r="H2000" s="1">
        <v>45470</v>
      </c>
      <c r="I2000">
        <v>1200</v>
      </c>
      <c r="J2000" t="s">
        <v>9104</v>
      </c>
      <c r="K2000" t="s">
        <v>98</v>
      </c>
      <c r="L2000" t="s">
        <v>14879</v>
      </c>
      <c r="M2000" t="s">
        <v>14880</v>
      </c>
      <c r="N2000" t="s">
        <v>116</v>
      </c>
      <c r="O2000">
        <v>9</v>
      </c>
      <c r="P2000" t="s">
        <v>73</v>
      </c>
      <c r="Q2000" t="s">
        <v>74</v>
      </c>
      <c r="R2000" t="s">
        <v>14881</v>
      </c>
      <c r="S2000" s="1">
        <v>45516</v>
      </c>
      <c r="T2000" t="s">
        <v>201</v>
      </c>
      <c r="U2000" t="s">
        <v>14882</v>
      </c>
      <c r="V2000" t="s">
        <v>14883</v>
      </c>
      <c r="W2000" t="s">
        <v>5457</v>
      </c>
      <c r="X2000">
        <v>1218</v>
      </c>
      <c r="Y2000">
        <v>8</v>
      </c>
      <c r="Z2000">
        <v>3897.6000000000004</v>
      </c>
      <c r="AA2000" t="s">
        <v>14880</v>
      </c>
      <c r="AB2000" t="s">
        <v>14880</v>
      </c>
      <c r="AC2000">
        <v>10</v>
      </c>
      <c r="AD2000" t="s">
        <v>87</v>
      </c>
      <c r="AF2000" t="s">
        <v>87</v>
      </c>
      <c r="AG2000" t="s">
        <v>14880</v>
      </c>
    </row>
    <row r="2001" spans="1:33" x14ac:dyDescent="0.3">
      <c r="A2001" t="s">
        <v>181</v>
      </c>
      <c r="B2001" t="s">
        <v>470</v>
      </c>
      <c r="C2001" t="s">
        <v>80</v>
      </c>
      <c r="D2001" t="s">
        <v>50</v>
      </c>
      <c r="E2001" t="s">
        <v>230</v>
      </c>
      <c r="F2001" t="s">
        <v>14884</v>
      </c>
      <c r="G2001" t="s">
        <v>96</v>
      </c>
      <c r="H2001" s="1">
        <v>45104</v>
      </c>
      <c r="I2001">
        <v>1300</v>
      </c>
      <c r="J2001" t="s">
        <v>14885</v>
      </c>
      <c r="K2001" t="s">
        <v>493</v>
      </c>
      <c r="L2001" t="s">
        <v>14886</v>
      </c>
      <c r="M2001" t="s">
        <v>14887</v>
      </c>
      <c r="N2001" t="s">
        <v>72</v>
      </c>
      <c r="O2001">
        <v>9</v>
      </c>
      <c r="P2001" t="s">
        <v>40</v>
      </c>
      <c r="Q2001" t="s">
        <v>58</v>
      </c>
      <c r="R2001" t="s">
        <v>14888</v>
      </c>
      <c r="S2001" s="1">
        <v>45300</v>
      </c>
      <c r="T2001" t="s">
        <v>141</v>
      </c>
      <c r="U2001" t="s">
        <v>14889</v>
      </c>
      <c r="V2001" t="s">
        <v>14890</v>
      </c>
      <c r="W2001" t="s">
        <v>7354</v>
      </c>
      <c r="X2001">
        <v>612</v>
      </c>
      <c r="Y2001">
        <v>8</v>
      </c>
      <c r="Z2001">
        <v>1958.4</v>
      </c>
      <c r="AA2001" t="s">
        <v>14887</v>
      </c>
      <c r="AB2001" t="s">
        <v>14887</v>
      </c>
      <c r="AC2001">
        <v>10</v>
      </c>
      <c r="AE2001" t="s">
        <v>37</v>
      </c>
      <c r="AF2001" t="s">
        <v>37</v>
      </c>
      <c r="AG2001" t="s">
        <v>14887</v>
      </c>
    </row>
    <row r="2002" spans="1:33" x14ac:dyDescent="0.3">
      <c r="A2002" t="s">
        <v>107</v>
      </c>
      <c r="B2002" t="s">
        <v>731</v>
      </c>
      <c r="C2002" t="s">
        <v>80</v>
      </c>
      <c r="D2002" t="s">
        <v>81</v>
      </c>
      <c r="E2002" t="s">
        <v>147</v>
      </c>
      <c r="F2002" t="s">
        <v>14891</v>
      </c>
      <c r="G2002" t="s">
        <v>33</v>
      </c>
      <c r="H2002" s="1">
        <v>44299</v>
      </c>
      <c r="I2002">
        <v>1200</v>
      </c>
      <c r="J2002" t="s">
        <v>14892</v>
      </c>
      <c r="K2002" t="s">
        <v>599</v>
      </c>
      <c r="L2002" t="s">
        <v>14893</v>
      </c>
      <c r="M2002" t="s">
        <v>14894</v>
      </c>
      <c r="N2002" t="s">
        <v>57</v>
      </c>
      <c r="O2002">
        <v>4</v>
      </c>
      <c r="P2002" t="s">
        <v>40</v>
      </c>
      <c r="Q2002" t="s">
        <v>58</v>
      </c>
      <c r="R2002" t="s">
        <v>14895</v>
      </c>
      <c r="S2002" s="1">
        <v>45441</v>
      </c>
      <c r="T2002" t="s">
        <v>129</v>
      </c>
      <c r="U2002" t="s">
        <v>14896</v>
      </c>
      <c r="V2002" t="s">
        <v>14897</v>
      </c>
      <c r="W2002" t="s">
        <v>557</v>
      </c>
      <c r="X2002">
        <v>1169</v>
      </c>
      <c r="Y2002">
        <v>7</v>
      </c>
      <c r="Z2002">
        <v>3273.2000000000003</v>
      </c>
      <c r="AA2002" t="s">
        <v>14894</v>
      </c>
      <c r="AB2002" t="s">
        <v>14894</v>
      </c>
      <c r="AC2002">
        <v>10</v>
      </c>
      <c r="AE2002" t="s">
        <v>37</v>
      </c>
      <c r="AF2002" t="s">
        <v>37</v>
      </c>
      <c r="AG2002" t="s">
        <v>14894</v>
      </c>
    </row>
    <row r="2003" spans="1:33" x14ac:dyDescent="0.3">
      <c r="A2003" t="s">
        <v>27</v>
      </c>
      <c r="B2003" t="s">
        <v>369</v>
      </c>
      <c r="C2003" t="s">
        <v>29</v>
      </c>
      <c r="D2003" t="s">
        <v>146</v>
      </c>
      <c r="E2003" t="s">
        <v>2408</v>
      </c>
      <c r="F2003" t="s">
        <v>14898</v>
      </c>
      <c r="G2003" t="s">
        <v>33</v>
      </c>
      <c r="H2003" s="1">
        <v>44761</v>
      </c>
      <c r="I2003">
        <v>1200</v>
      </c>
      <c r="J2003" t="s">
        <v>14899</v>
      </c>
      <c r="K2003" t="s">
        <v>787</v>
      </c>
      <c r="L2003" t="s">
        <v>14900</v>
      </c>
      <c r="M2003" t="s">
        <v>14901</v>
      </c>
      <c r="N2003" t="s">
        <v>39</v>
      </c>
      <c r="O2003">
        <v>12</v>
      </c>
      <c r="P2003" t="s">
        <v>40</v>
      </c>
      <c r="Q2003" t="s">
        <v>41</v>
      </c>
      <c r="R2003" t="s">
        <v>14902</v>
      </c>
      <c r="S2003" s="1">
        <v>45447</v>
      </c>
      <c r="T2003" t="s">
        <v>43</v>
      </c>
      <c r="U2003" t="s">
        <v>14903</v>
      </c>
      <c r="V2003" t="s">
        <v>4736</v>
      </c>
      <c r="W2003" t="s">
        <v>3930</v>
      </c>
      <c r="X2003">
        <v>928</v>
      </c>
      <c r="Y2003">
        <v>5</v>
      </c>
      <c r="Z2003">
        <v>1856</v>
      </c>
      <c r="AA2003" t="s">
        <v>14901</v>
      </c>
      <c r="AB2003" t="s">
        <v>14901</v>
      </c>
      <c r="AC2003">
        <v>10</v>
      </c>
      <c r="AD2003" t="s">
        <v>87</v>
      </c>
      <c r="AF2003" t="s">
        <v>87</v>
      </c>
      <c r="AG2003" t="s">
        <v>14901</v>
      </c>
    </row>
    <row r="2004" spans="1:33" x14ac:dyDescent="0.3">
      <c r="A2004" t="s">
        <v>181</v>
      </c>
      <c r="B2004" t="s">
        <v>985</v>
      </c>
      <c r="C2004" t="s">
        <v>80</v>
      </c>
      <c r="D2004" t="s">
        <v>30</v>
      </c>
      <c r="E2004" t="s">
        <v>1674</v>
      </c>
      <c r="F2004" t="s">
        <v>14904</v>
      </c>
      <c r="G2004" t="s">
        <v>96</v>
      </c>
      <c r="H2004" s="1">
        <v>44733</v>
      </c>
      <c r="I2004">
        <v>1000</v>
      </c>
      <c r="J2004" t="s">
        <v>14905</v>
      </c>
      <c r="K2004" t="s">
        <v>1162</v>
      </c>
      <c r="L2004" t="s">
        <v>14906</v>
      </c>
      <c r="M2004" t="s">
        <v>14907</v>
      </c>
      <c r="N2004" t="s">
        <v>39</v>
      </c>
      <c r="O2004">
        <v>12</v>
      </c>
      <c r="P2004" t="s">
        <v>73</v>
      </c>
      <c r="Q2004" t="s">
        <v>58</v>
      </c>
      <c r="R2004" t="s">
        <v>14908</v>
      </c>
      <c r="S2004" s="1">
        <v>45388</v>
      </c>
      <c r="T2004" t="s">
        <v>60</v>
      </c>
      <c r="U2004" t="s">
        <v>14909</v>
      </c>
      <c r="V2004" t="s">
        <v>14910</v>
      </c>
      <c r="W2004" t="s">
        <v>5457</v>
      </c>
      <c r="X2004">
        <v>1590</v>
      </c>
      <c r="Y2004">
        <v>2</v>
      </c>
      <c r="Z2004">
        <v>1272</v>
      </c>
      <c r="AA2004" t="s">
        <v>14907</v>
      </c>
      <c r="AB2004" t="s">
        <v>14907</v>
      </c>
      <c r="AC2004">
        <v>10</v>
      </c>
      <c r="AD2004" t="s">
        <v>87</v>
      </c>
      <c r="AF2004" t="s">
        <v>87</v>
      </c>
      <c r="AG2004" t="s">
        <v>14907</v>
      </c>
    </row>
    <row r="2005" spans="1:33" x14ac:dyDescent="0.3">
      <c r="A2005" t="s">
        <v>133</v>
      </c>
      <c r="B2005" t="s">
        <v>500</v>
      </c>
      <c r="C2005" t="s">
        <v>29</v>
      </c>
      <c r="D2005" t="s">
        <v>370</v>
      </c>
      <c r="E2005" t="s">
        <v>841</v>
      </c>
      <c r="F2005" t="s">
        <v>14911</v>
      </c>
      <c r="G2005" t="s">
        <v>96</v>
      </c>
      <c r="H2005" s="1">
        <v>44465</v>
      </c>
      <c r="I2005">
        <v>950</v>
      </c>
      <c r="J2005" t="s">
        <v>14912</v>
      </c>
      <c r="K2005" t="s">
        <v>85</v>
      </c>
      <c r="L2005" t="s">
        <v>14913</v>
      </c>
      <c r="M2005" t="s">
        <v>14914</v>
      </c>
      <c r="N2005" t="s">
        <v>116</v>
      </c>
      <c r="O2005">
        <v>5</v>
      </c>
      <c r="P2005" t="s">
        <v>73</v>
      </c>
      <c r="Q2005" t="s">
        <v>74</v>
      </c>
      <c r="R2005" t="s">
        <v>14915</v>
      </c>
      <c r="S2005" s="1">
        <v>45542</v>
      </c>
      <c r="T2005" t="s">
        <v>214</v>
      </c>
      <c r="U2005" t="s">
        <v>14916</v>
      </c>
      <c r="V2005" t="s">
        <v>14917</v>
      </c>
      <c r="W2005" t="s">
        <v>5465</v>
      </c>
      <c r="X2005">
        <v>873</v>
      </c>
      <c r="Y2005">
        <v>3</v>
      </c>
      <c r="Z2005">
        <v>1047.6000000000001</v>
      </c>
      <c r="AA2005" t="s">
        <v>14914</v>
      </c>
      <c r="AB2005" t="s">
        <v>14914</v>
      </c>
      <c r="AC2005">
        <v>10</v>
      </c>
      <c r="AE2005" t="s">
        <v>37</v>
      </c>
      <c r="AF2005" t="s">
        <v>37</v>
      </c>
      <c r="AG2005" t="s">
        <v>14914</v>
      </c>
    </row>
    <row r="2006" spans="1:33" x14ac:dyDescent="0.3">
      <c r="A2006" t="s">
        <v>27</v>
      </c>
      <c r="B2006" t="s">
        <v>568</v>
      </c>
      <c r="C2006" t="s">
        <v>49</v>
      </c>
      <c r="D2006" t="s">
        <v>50</v>
      </c>
      <c r="E2006" t="s">
        <v>1693</v>
      </c>
      <c r="F2006" t="s">
        <v>14918</v>
      </c>
      <c r="G2006" t="s">
        <v>33</v>
      </c>
      <c r="H2006" s="1">
        <v>44536</v>
      </c>
      <c r="I2006">
        <v>950</v>
      </c>
      <c r="J2006" t="s">
        <v>14919</v>
      </c>
      <c r="K2006" t="s">
        <v>233</v>
      </c>
      <c r="L2006" t="s">
        <v>14920</v>
      </c>
      <c r="M2006" t="s">
        <v>14921</v>
      </c>
      <c r="N2006" t="s">
        <v>57</v>
      </c>
      <c r="O2006">
        <v>12</v>
      </c>
      <c r="P2006" t="s">
        <v>40</v>
      </c>
      <c r="Q2006" t="s">
        <v>41</v>
      </c>
      <c r="R2006" t="s">
        <v>14922</v>
      </c>
      <c r="S2006" s="1">
        <v>45588</v>
      </c>
      <c r="T2006" t="s">
        <v>177</v>
      </c>
      <c r="U2006" t="s">
        <v>14923</v>
      </c>
      <c r="V2006" t="s">
        <v>14924</v>
      </c>
      <c r="W2006" t="s">
        <v>10258</v>
      </c>
      <c r="X2006">
        <v>2770</v>
      </c>
      <c r="Y2006">
        <v>2</v>
      </c>
      <c r="Z2006">
        <v>2216</v>
      </c>
      <c r="AA2006" t="s">
        <v>14921</v>
      </c>
      <c r="AB2006" t="s">
        <v>14921</v>
      </c>
      <c r="AC2006">
        <v>10</v>
      </c>
      <c r="AE2006" t="s">
        <v>37</v>
      </c>
      <c r="AF2006" t="s">
        <v>37</v>
      </c>
      <c r="AG2006" t="s">
        <v>14921</v>
      </c>
    </row>
    <row r="2007" spans="1:33" x14ac:dyDescent="0.3">
      <c r="A2007" t="s">
        <v>107</v>
      </c>
      <c r="B2007" t="s">
        <v>193</v>
      </c>
      <c r="C2007" t="s">
        <v>29</v>
      </c>
      <c r="D2007" t="s">
        <v>206</v>
      </c>
      <c r="E2007" t="s">
        <v>1067</v>
      </c>
      <c r="F2007" t="s">
        <v>14925</v>
      </c>
      <c r="G2007" t="s">
        <v>33</v>
      </c>
      <c r="H2007" s="1">
        <v>43858</v>
      </c>
      <c r="I2007">
        <v>950</v>
      </c>
      <c r="J2007" t="s">
        <v>14926</v>
      </c>
      <c r="K2007" t="s">
        <v>424</v>
      </c>
      <c r="L2007" t="s">
        <v>14927</v>
      </c>
      <c r="M2007" t="s">
        <v>14928</v>
      </c>
      <c r="N2007" t="s">
        <v>57</v>
      </c>
      <c r="O2007">
        <v>11</v>
      </c>
      <c r="P2007" t="s">
        <v>73</v>
      </c>
      <c r="Q2007" t="s">
        <v>74</v>
      </c>
      <c r="R2007" t="s">
        <v>14929</v>
      </c>
      <c r="S2007" s="1">
        <v>45432</v>
      </c>
      <c r="T2007" t="s">
        <v>129</v>
      </c>
      <c r="U2007" t="s">
        <v>14930</v>
      </c>
      <c r="V2007" t="s">
        <v>7281</v>
      </c>
      <c r="W2007" t="s">
        <v>14931</v>
      </c>
      <c r="X2007">
        <v>1434</v>
      </c>
      <c r="Y2007">
        <v>3</v>
      </c>
      <c r="Z2007">
        <v>1720.8000000000002</v>
      </c>
      <c r="AA2007" t="s">
        <v>14928</v>
      </c>
      <c r="AB2007" t="s">
        <v>14928</v>
      </c>
      <c r="AC2007">
        <v>10</v>
      </c>
      <c r="AE2007" t="s">
        <v>37</v>
      </c>
      <c r="AF2007" t="s">
        <v>37</v>
      </c>
      <c r="AG2007" t="s">
        <v>14928</v>
      </c>
    </row>
    <row r="2008" spans="1:33" x14ac:dyDescent="0.3">
      <c r="A2008" t="s">
        <v>27</v>
      </c>
      <c r="B2008" t="s">
        <v>157</v>
      </c>
      <c r="C2008" t="s">
        <v>29</v>
      </c>
      <c r="D2008" t="s">
        <v>206</v>
      </c>
      <c r="E2008" t="s">
        <v>1005</v>
      </c>
      <c r="F2008" t="s">
        <v>14932</v>
      </c>
      <c r="G2008" t="s">
        <v>96</v>
      </c>
      <c r="H2008" s="1">
        <v>44231</v>
      </c>
      <c r="I2008">
        <v>1000</v>
      </c>
      <c r="J2008" t="s">
        <v>14933</v>
      </c>
      <c r="K2008" t="s">
        <v>796</v>
      </c>
      <c r="L2008" t="s">
        <v>14934</v>
      </c>
      <c r="M2008" t="s">
        <v>14935</v>
      </c>
      <c r="N2008" t="s">
        <v>39</v>
      </c>
      <c r="O2008">
        <v>13</v>
      </c>
      <c r="P2008" t="s">
        <v>40</v>
      </c>
      <c r="Q2008" t="s">
        <v>58</v>
      </c>
      <c r="R2008" t="s">
        <v>14936</v>
      </c>
      <c r="S2008" s="1">
        <v>45438</v>
      </c>
      <c r="T2008" t="s">
        <v>129</v>
      </c>
      <c r="U2008" t="s">
        <v>14937</v>
      </c>
      <c r="V2008" t="s">
        <v>14938</v>
      </c>
      <c r="W2008" t="s">
        <v>6511</v>
      </c>
      <c r="X2008">
        <v>2310</v>
      </c>
      <c r="Y2008">
        <v>7</v>
      </c>
      <c r="Z2008">
        <v>6468</v>
      </c>
      <c r="AA2008" t="s">
        <v>14935</v>
      </c>
      <c r="AB2008" t="s">
        <v>14935</v>
      </c>
      <c r="AC2008">
        <v>10</v>
      </c>
      <c r="AE2008" t="s">
        <v>37</v>
      </c>
      <c r="AF2008" t="s">
        <v>37</v>
      </c>
      <c r="AG2008" t="s">
        <v>14935</v>
      </c>
    </row>
    <row r="2009" spans="1:33" x14ac:dyDescent="0.3">
      <c r="A2009" t="s">
        <v>93</v>
      </c>
      <c r="B2009" t="s">
        <v>510</v>
      </c>
      <c r="C2009" t="s">
        <v>49</v>
      </c>
      <c r="D2009" t="s">
        <v>50</v>
      </c>
      <c r="E2009" t="s">
        <v>1005</v>
      </c>
      <c r="F2009" t="s">
        <v>14939</v>
      </c>
      <c r="G2009" t="s">
        <v>96</v>
      </c>
      <c r="H2009" s="1">
        <v>45473</v>
      </c>
      <c r="I2009">
        <v>1100</v>
      </c>
      <c r="J2009" t="s">
        <v>14940</v>
      </c>
      <c r="K2009" t="s">
        <v>1821</v>
      </c>
      <c r="L2009" t="s">
        <v>14941</v>
      </c>
      <c r="M2009" t="s">
        <v>14942</v>
      </c>
      <c r="N2009" t="s">
        <v>72</v>
      </c>
      <c r="O2009">
        <v>10</v>
      </c>
      <c r="P2009" t="s">
        <v>40</v>
      </c>
      <c r="Q2009" t="s">
        <v>74</v>
      </c>
      <c r="R2009" t="s">
        <v>14943</v>
      </c>
      <c r="S2009" s="1">
        <v>45454</v>
      </c>
      <c r="T2009" t="s">
        <v>43</v>
      </c>
      <c r="U2009" t="s">
        <v>14944</v>
      </c>
      <c r="V2009" t="s">
        <v>14945</v>
      </c>
      <c r="W2009" t="s">
        <v>4283</v>
      </c>
      <c r="X2009">
        <v>2225</v>
      </c>
      <c r="Y2009">
        <v>5</v>
      </c>
      <c r="Z2009">
        <v>4450</v>
      </c>
      <c r="AA2009" t="s">
        <v>14942</v>
      </c>
      <c r="AB2009" t="s">
        <v>14942</v>
      </c>
      <c r="AC2009">
        <v>10</v>
      </c>
      <c r="AE2009" t="s">
        <v>37</v>
      </c>
      <c r="AF2009" t="s">
        <v>37</v>
      </c>
      <c r="AG2009" t="s">
        <v>14942</v>
      </c>
    </row>
    <row r="2010" spans="1:33" x14ac:dyDescent="0.3">
      <c r="A2010" t="s">
        <v>133</v>
      </c>
      <c r="B2010" t="s">
        <v>240</v>
      </c>
      <c r="C2010" t="s">
        <v>49</v>
      </c>
      <c r="D2010" t="s">
        <v>219</v>
      </c>
      <c r="E2010" t="s">
        <v>986</v>
      </c>
      <c r="F2010" t="s">
        <v>14946</v>
      </c>
      <c r="G2010" t="s">
        <v>33</v>
      </c>
      <c r="H2010" s="1">
        <v>45162</v>
      </c>
      <c r="I2010">
        <v>1400</v>
      </c>
      <c r="J2010" t="s">
        <v>14947</v>
      </c>
      <c r="K2010" t="s">
        <v>394</v>
      </c>
      <c r="L2010" t="s">
        <v>14948</v>
      </c>
      <c r="M2010" t="s">
        <v>14949</v>
      </c>
      <c r="N2010" t="s">
        <v>72</v>
      </c>
      <c r="O2010">
        <v>4</v>
      </c>
      <c r="P2010" t="s">
        <v>40</v>
      </c>
      <c r="Q2010" t="s">
        <v>58</v>
      </c>
      <c r="R2010" t="s">
        <v>14950</v>
      </c>
      <c r="S2010" s="1">
        <v>45570</v>
      </c>
      <c r="T2010" t="s">
        <v>177</v>
      </c>
      <c r="U2010" t="s">
        <v>14951</v>
      </c>
      <c r="V2010" t="s">
        <v>14952</v>
      </c>
      <c r="W2010" t="s">
        <v>14953</v>
      </c>
      <c r="X2010">
        <v>863</v>
      </c>
      <c r="Y2010">
        <v>2</v>
      </c>
      <c r="Z2010">
        <v>690.40000000000009</v>
      </c>
      <c r="AA2010" t="s">
        <v>14949</v>
      </c>
      <c r="AB2010" t="s">
        <v>14949</v>
      </c>
      <c r="AC2010">
        <v>10</v>
      </c>
      <c r="AE2010" t="s">
        <v>37</v>
      </c>
      <c r="AF2010" t="s">
        <v>37</v>
      </c>
      <c r="AG2010" t="s">
        <v>14949</v>
      </c>
    </row>
    <row r="2011" spans="1:33" x14ac:dyDescent="0.3">
      <c r="A2011" t="s">
        <v>181</v>
      </c>
      <c r="B2011" t="s">
        <v>182</v>
      </c>
      <c r="C2011" t="s">
        <v>29</v>
      </c>
      <c r="D2011" t="s">
        <v>219</v>
      </c>
      <c r="E2011" t="s">
        <v>996</v>
      </c>
      <c r="F2011" t="s">
        <v>14954</v>
      </c>
      <c r="G2011" t="s">
        <v>96</v>
      </c>
      <c r="H2011" s="1">
        <v>44206</v>
      </c>
      <c r="I2011">
        <v>1200</v>
      </c>
      <c r="J2011" t="s">
        <v>14955</v>
      </c>
      <c r="K2011" t="s">
        <v>150</v>
      </c>
      <c r="L2011" t="s">
        <v>14956</v>
      </c>
      <c r="M2011" t="s">
        <v>14957</v>
      </c>
      <c r="N2011" t="s">
        <v>72</v>
      </c>
      <c r="O2011">
        <v>10</v>
      </c>
      <c r="P2011" t="s">
        <v>73</v>
      </c>
      <c r="Q2011" t="s">
        <v>74</v>
      </c>
      <c r="R2011" t="s">
        <v>14958</v>
      </c>
      <c r="S2011" s="1">
        <v>45369</v>
      </c>
      <c r="T2011" t="s">
        <v>258</v>
      </c>
      <c r="U2011" t="s">
        <v>14959</v>
      </c>
      <c r="V2011" t="s">
        <v>14960</v>
      </c>
      <c r="W2011" t="s">
        <v>10335</v>
      </c>
      <c r="X2011">
        <v>1615</v>
      </c>
      <c r="Y2011">
        <v>5</v>
      </c>
      <c r="Z2011">
        <v>3230</v>
      </c>
      <c r="AA2011" t="s">
        <v>14957</v>
      </c>
      <c r="AB2011" t="s">
        <v>14957</v>
      </c>
      <c r="AC2011">
        <v>10</v>
      </c>
      <c r="AE2011" t="s">
        <v>37</v>
      </c>
      <c r="AF2011" t="s">
        <v>37</v>
      </c>
      <c r="AG2011" t="s">
        <v>14957</v>
      </c>
    </row>
    <row r="2012" spans="1:33" x14ac:dyDescent="0.3">
      <c r="A2012" t="s">
        <v>121</v>
      </c>
      <c r="B2012" t="s">
        <v>813</v>
      </c>
      <c r="C2012" t="s">
        <v>29</v>
      </c>
      <c r="D2012" t="s">
        <v>677</v>
      </c>
      <c r="E2012" t="s">
        <v>868</v>
      </c>
      <c r="F2012" t="s">
        <v>14961</v>
      </c>
      <c r="G2012" t="s">
        <v>96</v>
      </c>
      <c r="H2012" s="1">
        <v>45271</v>
      </c>
      <c r="I2012">
        <v>1400</v>
      </c>
      <c r="J2012" t="s">
        <v>14962</v>
      </c>
      <c r="K2012" t="s">
        <v>297</v>
      </c>
      <c r="L2012" t="s">
        <v>14963</v>
      </c>
      <c r="M2012" t="s">
        <v>14964</v>
      </c>
      <c r="N2012" t="s">
        <v>72</v>
      </c>
      <c r="O2012">
        <v>18</v>
      </c>
      <c r="P2012" t="s">
        <v>40</v>
      </c>
      <c r="Q2012" t="s">
        <v>101</v>
      </c>
      <c r="R2012" t="s">
        <v>14965</v>
      </c>
      <c r="S2012" s="1">
        <v>45459</v>
      </c>
      <c r="T2012" t="s">
        <v>43</v>
      </c>
      <c r="U2012" t="s">
        <v>14966</v>
      </c>
      <c r="V2012" t="s">
        <v>14967</v>
      </c>
      <c r="W2012" t="s">
        <v>12725</v>
      </c>
      <c r="X2012">
        <v>965</v>
      </c>
      <c r="Y2012">
        <v>7</v>
      </c>
      <c r="Z2012">
        <v>2702</v>
      </c>
      <c r="AA2012" t="s">
        <v>14964</v>
      </c>
      <c r="AB2012" t="s">
        <v>14964</v>
      </c>
      <c r="AC2012">
        <v>10</v>
      </c>
      <c r="AD2012" t="s">
        <v>87</v>
      </c>
      <c r="AF2012" t="s">
        <v>87</v>
      </c>
      <c r="AG2012" t="s">
        <v>14964</v>
      </c>
    </row>
    <row r="2013" spans="1:33" x14ac:dyDescent="0.3">
      <c r="A2013" t="s">
        <v>107</v>
      </c>
      <c r="B2013" t="s">
        <v>1128</v>
      </c>
      <c r="C2013" t="s">
        <v>29</v>
      </c>
      <c r="D2013" t="s">
        <v>370</v>
      </c>
      <c r="E2013" t="s">
        <v>1693</v>
      </c>
      <c r="F2013" t="s">
        <v>14968</v>
      </c>
      <c r="G2013" t="s">
        <v>33</v>
      </c>
      <c r="H2013" s="1">
        <v>44901</v>
      </c>
      <c r="I2013">
        <v>1100</v>
      </c>
      <c r="J2013" t="s">
        <v>14969</v>
      </c>
      <c r="K2013" t="s">
        <v>404</v>
      </c>
      <c r="L2013" t="s">
        <v>14970</v>
      </c>
      <c r="M2013" t="s">
        <v>14971</v>
      </c>
      <c r="N2013" t="s">
        <v>116</v>
      </c>
      <c r="O2013">
        <v>16</v>
      </c>
      <c r="P2013" t="s">
        <v>40</v>
      </c>
      <c r="Q2013" t="s">
        <v>101</v>
      </c>
      <c r="R2013" t="s">
        <v>14972</v>
      </c>
      <c r="S2013" s="1">
        <v>45296</v>
      </c>
      <c r="T2013" t="s">
        <v>141</v>
      </c>
      <c r="U2013" t="s">
        <v>14973</v>
      </c>
      <c r="V2013" t="s">
        <v>14974</v>
      </c>
      <c r="W2013" t="s">
        <v>1835</v>
      </c>
      <c r="X2013">
        <v>2387</v>
      </c>
      <c r="Y2013">
        <v>6</v>
      </c>
      <c r="Z2013">
        <v>5728.8</v>
      </c>
      <c r="AA2013" t="s">
        <v>14971</v>
      </c>
      <c r="AB2013" t="s">
        <v>14971</v>
      </c>
      <c r="AC2013">
        <v>10</v>
      </c>
      <c r="AE2013" t="s">
        <v>37</v>
      </c>
      <c r="AF2013" t="s">
        <v>37</v>
      </c>
      <c r="AG2013" t="s">
        <v>14971</v>
      </c>
    </row>
    <row r="2014" spans="1:33" x14ac:dyDescent="0.3">
      <c r="A2014" t="s">
        <v>121</v>
      </c>
      <c r="B2014" t="s">
        <v>1483</v>
      </c>
      <c r="C2014" t="s">
        <v>49</v>
      </c>
      <c r="D2014" t="s">
        <v>81</v>
      </c>
      <c r="E2014" t="s">
        <v>687</v>
      </c>
      <c r="F2014" t="s">
        <v>14975</v>
      </c>
      <c r="G2014" t="s">
        <v>96</v>
      </c>
      <c r="H2014" s="1">
        <v>44799</v>
      </c>
      <c r="I2014">
        <v>1000</v>
      </c>
      <c r="J2014" t="s">
        <v>14976</v>
      </c>
      <c r="K2014" t="s">
        <v>493</v>
      </c>
      <c r="L2014" t="s">
        <v>14977</v>
      </c>
      <c r="M2014" t="s">
        <v>14978</v>
      </c>
      <c r="N2014" t="s">
        <v>72</v>
      </c>
      <c r="O2014">
        <v>9</v>
      </c>
      <c r="P2014" t="s">
        <v>73</v>
      </c>
      <c r="Q2014" t="s">
        <v>101</v>
      </c>
      <c r="R2014" t="s">
        <v>14979</v>
      </c>
      <c r="S2014" s="1">
        <v>45327</v>
      </c>
      <c r="T2014" t="s">
        <v>321</v>
      </c>
      <c r="U2014" t="s">
        <v>14980</v>
      </c>
      <c r="V2014" t="s">
        <v>14981</v>
      </c>
      <c r="W2014" t="s">
        <v>2105</v>
      </c>
      <c r="X2014">
        <v>2950</v>
      </c>
      <c r="Y2014">
        <v>1</v>
      </c>
      <c r="Z2014">
        <v>1180</v>
      </c>
      <c r="AA2014" t="s">
        <v>14978</v>
      </c>
      <c r="AB2014" t="s">
        <v>14978</v>
      </c>
      <c r="AC2014">
        <v>10</v>
      </c>
      <c r="AE2014" t="s">
        <v>37</v>
      </c>
      <c r="AF2014" t="s">
        <v>37</v>
      </c>
      <c r="AG2014" t="s">
        <v>14978</v>
      </c>
    </row>
    <row r="2015" spans="1:33" x14ac:dyDescent="0.3">
      <c r="A2015" t="s">
        <v>133</v>
      </c>
      <c r="B2015" t="s">
        <v>240</v>
      </c>
      <c r="C2015" t="s">
        <v>29</v>
      </c>
      <c r="D2015" t="s">
        <v>81</v>
      </c>
      <c r="E2015" t="s">
        <v>3122</v>
      </c>
      <c r="F2015" t="s">
        <v>14982</v>
      </c>
      <c r="G2015" t="s">
        <v>33</v>
      </c>
      <c r="H2015" s="1">
        <v>44573</v>
      </c>
      <c r="I2015">
        <v>1400</v>
      </c>
      <c r="J2015" t="s">
        <v>14983</v>
      </c>
      <c r="K2015" t="s">
        <v>394</v>
      </c>
      <c r="L2015" t="s">
        <v>14984</v>
      </c>
      <c r="M2015" t="s">
        <v>14985</v>
      </c>
      <c r="N2015" t="s">
        <v>72</v>
      </c>
      <c r="O2015">
        <v>4</v>
      </c>
      <c r="P2015" t="s">
        <v>40</v>
      </c>
      <c r="Q2015" t="s">
        <v>74</v>
      </c>
      <c r="R2015" t="s">
        <v>14986</v>
      </c>
      <c r="S2015" s="1">
        <v>45599</v>
      </c>
      <c r="T2015" t="s">
        <v>165</v>
      </c>
      <c r="U2015" t="s">
        <v>14987</v>
      </c>
      <c r="V2015" t="s">
        <v>14988</v>
      </c>
      <c r="W2015" t="s">
        <v>9102</v>
      </c>
      <c r="X2015">
        <v>1200</v>
      </c>
      <c r="Y2015">
        <v>7</v>
      </c>
      <c r="Z2015">
        <v>3360</v>
      </c>
      <c r="AA2015" t="s">
        <v>14985</v>
      </c>
      <c r="AB2015" t="s">
        <v>14985</v>
      </c>
      <c r="AC2015">
        <v>10</v>
      </c>
      <c r="AE2015" t="s">
        <v>37</v>
      </c>
      <c r="AF2015" t="s">
        <v>37</v>
      </c>
      <c r="AG2015" t="s">
        <v>14985</v>
      </c>
    </row>
    <row r="2016" spans="1:33" x14ac:dyDescent="0.3">
      <c r="A2016" t="s">
        <v>27</v>
      </c>
      <c r="B2016" t="s">
        <v>240</v>
      </c>
      <c r="C2016" t="s">
        <v>80</v>
      </c>
      <c r="D2016" t="s">
        <v>370</v>
      </c>
      <c r="E2016" t="s">
        <v>632</v>
      </c>
      <c r="F2016" t="s">
        <v>14989</v>
      </c>
      <c r="G2016" t="s">
        <v>33</v>
      </c>
      <c r="H2016" s="1">
        <v>44392</v>
      </c>
      <c r="I2016">
        <v>800</v>
      </c>
      <c r="J2016" t="s">
        <v>14990</v>
      </c>
      <c r="K2016" t="s">
        <v>796</v>
      </c>
      <c r="L2016" t="s">
        <v>14991</v>
      </c>
      <c r="M2016" t="s">
        <v>14992</v>
      </c>
      <c r="N2016" t="s">
        <v>39</v>
      </c>
      <c r="O2016">
        <v>15</v>
      </c>
      <c r="P2016" t="s">
        <v>73</v>
      </c>
      <c r="Q2016" t="s">
        <v>74</v>
      </c>
      <c r="R2016" t="s">
        <v>14993</v>
      </c>
      <c r="S2016" s="1">
        <v>45608</v>
      </c>
      <c r="T2016" t="s">
        <v>165</v>
      </c>
      <c r="U2016" t="s">
        <v>14994</v>
      </c>
      <c r="V2016" t="s">
        <v>14995</v>
      </c>
      <c r="W2016" t="s">
        <v>5299</v>
      </c>
      <c r="X2016">
        <v>1729</v>
      </c>
      <c r="Y2016">
        <v>6</v>
      </c>
      <c r="Z2016">
        <v>4149.6000000000004</v>
      </c>
      <c r="AA2016" t="s">
        <v>14992</v>
      </c>
      <c r="AB2016" t="s">
        <v>14992</v>
      </c>
      <c r="AC2016">
        <v>10</v>
      </c>
      <c r="AE2016" t="s">
        <v>37</v>
      </c>
      <c r="AF2016" t="s">
        <v>37</v>
      </c>
      <c r="AG2016" t="s">
        <v>14992</v>
      </c>
    </row>
    <row r="2017" spans="1:33" x14ac:dyDescent="0.3">
      <c r="A2017" t="s">
        <v>121</v>
      </c>
      <c r="B2017" t="s">
        <v>218</v>
      </c>
      <c r="C2017" t="s">
        <v>80</v>
      </c>
      <c r="D2017" t="s">
        <v>206</v>
      </c>
      <c r="E2017" t="s">
        <v>559</v>
      </c>
      <c r="F2017" t="s">
        <v>14996</v>
      </c>
      <c r="G2017" t="s">
        <v>96</v>
      </c>
      <c r="H2017" s="1">
        <v>44136</v>
      </c>
      <c r="I2017">
        <v>1300</v>
      </c>
      <c r="J2017" t="s">
        <v>14997</v>
      </c>
      <c r="K2017" t="s">
        <v>266</v>
      </c>
      <c r="L2017" t="s">
        <v>14998</v>
      </c>
      <c r="M2017" t="s">
        <v>14999</v>
      </c>
      <c r="N2017" t="s">
        <v>72</v>
      </c>
      <c r="O2017">
        <v>18</v>
      </c>
      <c r="P2017" t="s">
        <v>40</v>
      </c>
      <c r="Q2017" t="s">
        <v>74</v>
      </c>
      <c r="R2017" t="s">
        <v>15000</v>
      </c>
      <c r="S2017" s="1">
        <v>45558</v>
      </c>
      <c r="T2017" t="s">
        <v>214</v>
      </c>
      <c r="U2017" t="s">
        <v>15001</v>
      </c>
      <c r="V2017" t="s">
        <v>15002</v>
      </c>
      <c r="W2017" t="s">
        <v>5314</v>
      </c>
      <c r="X2017">
        <v>1719</v>
      </c>
      <c r="Y2017">
        <v>6</v>
      </c>
      <c r="Z2017">
        <v>4125.6000000000004</v>
      </c>
      <c r="AA2017" t="s">
        <v>14999</v>
      </c>
      <c r="AB2017" t="s">
        <v>14999</v>
      </c>
      <c r="AC2017">
        <v>10</v>
      </c>
      <c r="AD2017" t="s">
        <v>87</v>
      </c>
      <c r="AF2017" t="s">
        <v>87</v>
      </c>
      <c r="AG2017" t="s">
        <v>14999</v>
      </c>
    </row>
    <row r="2018" spans="1:33" x14ac:dyDescent="0.3">
      <c r="A2018" t="s">
        <v>93</v>
      </c>
      <c r="B2018" t="s">
        <v>48</v>
      </c>
      <c r="C2018" t="s">
        <v>49</v>
      </c>
      <c r="D2018" t="s">
        <v>81</v>
      </c>
      <c r="E2018" t="s">
        <v>975</v>
      </c>
      <c r="F2018" t="s">
        <v>15003</v>
      </c>
      <c r="G2018" t="s">
        <v>96</v>
      </c>
      <c r="H2018" s="1">
        <v>44345</v>
      </c>
      <c r="I2018">
        <v>800</v>
      </c>
      <c r="J2018" t="s">
        <v>15004</v>
      </c>
      <c r="K2018" t="s">
        <v>1359</v>
      </c>
      <c r="L2018" t="s">
        <v>15005</v>
      </c>
      <c r="M2018" t="s">
        <v>15006</v>
      </c>
      <c r="N2018" t="s">
        <v>72</v>
      </c>
      <c r="O2018">
        <v>10</v>
      </c>
      <c r="P2018" t="s">
        <v>40</v>
      </c>
      <c r="Q2018" t="s">
        <v>58</v>
      </c>
      <c r="R2018" t="s">
        <v>15007</v>
      </c>
      <c r="S2018" s="1">
        <v>45399</v>
      </c>
      <c r="T2018" t="s">
        <v>60</v>
      </c>
      <c r="U2018" t="s">
        <v>15008</v>
      </c>
      <c r="V2018" t="s">
        <v>15009</v>
      </c>
      <c r="W2018" t="s">
        <v>1332</v>
      </c>
      <c r="X2018">
        <v>1452</v>
      </c>
      <c r="Y2018">
        <v>4</v>
      </c>
      <c r="Z2018">
        <v>2323.2000000000003</v>
      </c>
      <c r="AA2018" t="s">
        <v>15006</v>
      </c>
      <c r="AB2018" t="s">
        <v>15006</v>
      </c>
      <c r="AC2018">
        <v>10</v>
      </c>
      <c r="AE2018" t="s">
        <v>37</v>
      </c>
      <c r="AF2018" t="s">
        <v>37</v>
      </c>
      <c r="AG2018" t="s">
        <v>15006</v>
      </c>
    </row>
    <row r="2019" spans="1:33" x14ac:dyDescent="0.3">
      <c r="A2019" t="s">
        <v>47</v>
      </c>
      <c r="B2019" t="s">
        <v>500</v>
      </c>
      <c r="C2019" t="s">
        <v>49</v>
      </c>
      <c r="D2019" t="s">
        <v>146</v>
      </c>
      <c r="E2019" t="s">
        <v>170</v>
      </c>
      <c r="F2019" t="s">
        <v>15010</v>
      </c>
      <c r="G2019" t="s">
        <v>96</v>
      </c>
      <c r="H2019" s="1">
        <v>44655</v>
      </c>
      <c r="I2019">
        <v>1400</v>
      </c>
      <c r="J2019" t="s">
        <v>15011</v>
      </c>
      <c r="K2019" t="s">
        <v>98</v>
      </c>
      <c r="L2019" t="s">
        <v>15012</v>
      </c>
      <c r="M2019" t="s">
        <v>15013</v>
      </c>
      <c r="N2019" t="s">
        <v>39</v>
      </c>
      <c r="O2019">
        <v>8</v>
      </c>
      <c r="P2019" t="s">
        <v>73</v>
      </c>
      <c r="Q2019" t="s">
        <v>74</v>
      </c>
      <c r="R2019" t="s">
        <v>15014</v>
      </c>
      <c r="S2019" s="1">
        <v>45518</v>
      </c>
      <c r="T2019" t="s">
        <v>201</v>
      </c>
      <c r="U2019" t="s">
        <v>15015</v>
      </c>
      <c r="V2019" t="s">
        <v>15016</v>
      </c>
      <c r="W2019" t="s">
        <v>6199</v>
      </c>
      <c r="X2019">
        <v>1896</v>
      </c>
      <c r="Y2019">
        <v>7</v>
      </c>
      <c r="Z2019">
        <v>5308.8</v>
      </c>
      <c r="AA2019" t="s">
        <v>15013</v>
      </c>
      <c r="AB2019" t="s">
        <v>15013</v>
      </c>
      <c r="AC2019">
        <v>10</v>
      </c>
      <c r="AD2019" t="s">
        <v>87</v>
      </c>
      <c r="AF2019" t="s">
        <v>87</v>
      </c>
      <c r="AG2019" t="s">
        <v>15013</v>
      </c>
    </row>
    <row r="2020" spans="1:33" x14ac:dyDescent="0.3">
      <c r="A2020" t="s">
        <v>107</v>
      </c>
      <c r="B2020" t="s">
        <v>985</v>
      </c>
      <c r="C2020" t="s">
        <v>29</v>
      </c>
      <c r="D2020" t="s">
        <v>30</v>
      </c>
      <c r="E2020" t="s">
        <v>511</v>
      </c>
      <c r="F2020" t="s">
        <v>15017</v>
      </c>
      <c r="G2020" t="s">
        <v>96</v>
      </c>
      <c r="H2020" s="1">
        <v>45328</v>
      </c>
      <c r="I2020">
        <v>1200</v>
      </c>
      <c r="J2020" t="s">
        <v>15018</v>
      </c>
      <c r="K2020" t="s">
        <v>524</v>
      </c>
      <c r="L2020" t="s">
        <v>15019</v>
      </c>
      <c r="M2020" t="s">
        <v>15020</v>
      </c>
      <c r="N2020" t="s">
        <v>72</v>
      </c>
      <c r="O2020">
        <v>15</v>
      </c>
      <c r="P2020" t="s">
        <v>73</v>
      </c>
      <c r="Q2020" t="s">
        <v>74</v>
      </c>
      <c r="R2020" t="s">
        <v>15021</v>
      </c>
      <c r="S2020" s="1">
        <v>45593</v>
      </c>
      <c r="T2020" t="s">
        <v>177</v>
      </c>
      <c r="U2020" t="s">
        <v>15022</v>
      </c>
      <c r="V2020" t="s">
        <v>15023</v>
      </c>
      <c r="W2020" t="s">
        <v>10166</v>
      </c>
      <c r="X2020">
        <v>564</v>
      </c>
      <c r="Y2020">
        <v>1</v>
      </c>
      <c r="Z2020">
        <v>225.60000000000002</v>
      </c>
      <c r="AA2020" t="s">
        <v>15020</v>
      </c>
      <c r="AB2020" t="s">
        <v>15020</v>
      </c>
      <c r="AC2020">
        <v>11</v>
      </c>
      <c r="AE2020" t="s">
        <v>37</v>
      </c>
      <c r="AF2020" t="s">
        <v>37</v>
      </c>
      <c r="AG2020" t="s">
        <v>15020</v>
      </c>
    </row>
    <row r="2021" spans="1:33" x14ac:dyDescent="0.3">
      <c r="A2021" t="s">
        <v>27</v>
      </c>
      <c r="B2021" t="s">
        <v>500</v>
      </c>
      <c r="C2021" t="s">
        <v>29</v>
      </c>
      <c r="D2021" t="s">
        <v>146</v>
      </c>
      <c r="E2021" t="s">
        <v>1177</v>
      </c>
      <c r="F2021" t="s">
        <v>15024</v>
      </c>
      <c r="G2021" t="s">
        <v>33</v>
      </c>
      <c r="H2021" s="1">
        <v>44426</v>
      </c>
      <c r="I2021">
        <v>1300</v>
      </c>
      <c r="J2021" t="s">
        <v>15025</v>
      </c>
      <c r="K2021" t="s">
        <v>1034</v>
      </c>
      <c r="L2021" t="s">
        <v>15026</v>
      </c>
      <c r="M2021" t="s">
        <v>15027</v>
      </c>
      <c r="N2021" t="s">
        <v>116</v>
      </c>
      <c r="O2021">
        <v>13</v>
      </c>
      <c r="P2021" t="s">
        <v>73</v>
      </c>
      <c r="Q2021" t="s">
        <v>101</v>
      </c>
      <c r="R2021" t="s">
        <v>15028</v>
      </c>
      <c r="S2021" s="1">
        <v>45365</v>
      </c>
      <c r="T2021" t="s">
        <v>258</v>
      </c>
      <c r="U2021" t="s">
        <v>15029</v>
      </c>
      <c r="V2021" t="s">
        <v>1074</v>
      </c>
      <c r="W2021" t="s">
        <v>3154</v>
      </c>
      <c r="X2021">
        <v>2031</v>
      </c>
      <c r="Y2021">
        <v>7</v>
      </c>
      <c r="Z2021">
        <v>5686.8</v>
      </c>
      <c r="AA2021" t="s">
        <v>15027</v>
      </c>
      <c r="AB2021" t="s">
        <v>15027</v>
      </c>
      <c r="AC2021">
        <v>10</v>
      </c>
      <c r="AD2021" t="s">
        <v>87</v>
      </c>
      <c r="AF2021" t="s">
        <v>87</v>
      </c>
      <c r="AG2021" t="s">
        <v>15027</v>
      </c>
    </row>
    <row r="2022" spans="1:33" x14ac:dyDescent="0.3">
      <c r="A2022" t="s">
        <v>133</v>
      </c>
      <c r="B2022" t="s">
        <v>48</v>
      </c>
      <c r="C2022" t="s">
        <v>49</v>
      </c>
      <c r="D2022" t="s">
        <v>109</v>
      </c>
      <c r="E2022" t="s">
        <v>134</v>
      </c>
      <c r="F2022" t="s">
        <v>15030</v>
      </c>
      <c r="G2022" t="s">
        <v>96</v>
      </c>
      <c r="H2022" s="1">
        <v>45060</v>
      </c>
      <c r="I2022">
        <v>1100</v>
      </c>
      <c r="J2022" t="s">
        <v>7689</v>
      </c>
      <c r="K2022" t="s">
        <v>670</v>
      </c>
      <c r="L2022" t="s">
        <v>15031</v>
      </c>
      <c r="M2022" t="s">
        <v>15032</v>
      </c>
      <c r="N2022" t="s">
        <v>116</v>
      </c>
      <c r="O2022">
        <v>5</v>
      </c>
      <c r="P2022" t="s">
        <v>40</v>
      </c>
      <c r="Q2022" t="s">
        <v>41</v>
      </c>
      <c r="R2022" t="s">
        <v>15033</v>
      </c>
      <c r="S2022" s="1">
        <v>45436</v>
      </c>
      <c r="T2022" t="s">
        <v>129</v>
      </c>
      <c r="U2022" t="s">
        <v>15034</v>
      </c>
      <c r="V2022" t="s">
        <v>15035</v>
      </c>
      <c r="W2022" t="s">
        <v>7309</v>
      </c>
      <c r="X2022">
        <v>2806</v>
      </c>
      <c r="Y2022">
        <v>3</v>
      </c>
      <c r="Z2022">
        <v>3367.2000000000003</v>
      </c>
      <c r="AA2022" t="s">
        <v>15032</v>
      </c>
      <c r="AB2022" t="s">
        <v>15032</v>
      </c>
      <c r="AC2022">
        <v>11</v>
      </c>
      <c r="AE2022" t="s">
        <v>37</v>
      </c>
      <c r="AF2022" t="s">
        <v>37</v>
      </c>
      <c r="AG2022" t="s">
        <v>15032</v>
      </c>
    </row>
    <row r="2023" spans="1:33" x14ac:dyDescent="0.3">
      <c r="A2023" t="s">
        <v>107</v>
      </c>
      <c r="B2023" t="s">
        <v>784</v>
      </c>
      <c r="C2023" t="s">
        <v>29</v>
      </c>
      <c r="D2023" t="s">
        <v>30</v>
      </c>
      <c r="E2023" t="s">
        <v>1005</v>
      </c>
      <c r="F2023" t="s">
        <v>15036</v>
      </c>
      <c r="G2023" t="s">
        <v>33</v>
      </c>
      <c r="H2023" s="1">
        <v>44539</v>
      </c>
      <c r="I2023">
        <v>1300</v>
      </c>
      <c r="J2023" t="s">
        <v>15037</v>
      </c>
      <c r="K2023" t="s">
        <v>879</v>
      </c>
      <c r="L2023" t="s">
        <v>15038</v>
      </c>
      <c r="M2023" t="s">
        <v>15039</v>
      </c>
      <c r="N2023" t="s">
        <v>72</v>
      </c>
      <c r="O2023">
        <v>3</v>
      </c>
      <c r="P2023" t="s">
        <v>73</v>
      </c>
      <c r="Q2023" t="s">
        <v>41</v>
      </c>
      <c r="R2023" t="s">
        <v>15040</v>
      </c>
      <c r="S2023" s="1">
        <v>45480</v>
      </c>
      <c r="T2023" t="s">
        <v>103</v>
      </c>
      <c r="U2023" t="s">
        <v>15041</v>
      </c>
      <c r="V2023" t="s">
        <v>15042</v>
      </c>
      <c r="W2023" t="s">
        <v>6643</v>
      </c>
      <c r="X2023">
        <v>1498</v>
      </c>
      <c r="Y2023">
        <v>8</v>
      </c>
      <c r="Z2023">
        <v>4793.6000000000004</v>
      </c>
      <c r="AA2023" t="s">
        <v>15039</v>
      </c>
      <c r="AB2023" t="s">
        <v>15039</v>
      </c>
      <c r="AC2023">
        <v>10</v>
      </c>
      <c r="AE2023" t="s">
        <v>37</v>
      </c>
      <c r="AF2023" t="s">
        <v>37</v>
      </c>
      <c r="AG2023" t="s">
        <v>15039</v>
      </c>
    </row>
    <row r="2024" spans="1:33" x14ac:dyDescent="0.3">
      <c r="A2024" t="s">
        <v>47</v>
      </c>
      <c r="B2024" t="s">
        <v>108</v>
      </c>
      <c r="C2024" t="s">
        <v>29</v>
      </c>
      <c r="D2024" t="s">
        <v>146</v>
      </c>
      <c r="E2024" t="s">
        <v>304</v>
      </c>
      <c r="F2024" t="s">
        <v>15043</v>
      </c>
      <c r="G2024" t="s">
        <v>33</v>
      </c>
      <c r="H2024" s="1">
        <v>45384</v>
      </c>
      <c r="I2024">
        <v>800</v>
      </c>
      <c r="J2024" t="s">
        <v>15044</v>
      </c>
      <c r="K2024" t="s">
        <v>276</v>
      </c>
      <c r="L2024" t="s">
        <v>15045</v>
      </c>
      <c r="M2024" t="s">
        <v>15046</v>
      </c>
      <c r="N2024" t="s">
        <v>116</v>
      </c>
      <c r="O2024">
        <v>20</v>
      </c>
      <c r="P2024" t="s">
        <v>40</v>
      </c>
      <c r="Q2024" t="s">
        <v>101</v>
      </c>
      <c r="R2024" t="s">
        <v>15047</v>
      </c>
      <c r="S2024" s="1">
        <v>45521</v>
      </c>
      <c r="T2024" t="s">
        <v>201</v>
      </c>
      <c r="U2024" t="s">
        <v>15048</v>
      </c>
      <c r="V2024" t="s">
        <v>15049</v>
      </c>
      <c r="W2024" t="s">
        <v>5495</v>
      </c>
      <c r="X2024">
        <v>859</v>
      </c>
      <c r="Y2024">
        <v>4</v>
      </c>
      <c r="Z2024">
        <v>1374.4</v>
      </c>
      <c r="AA2024" t="s">
        <v>15046</v>
      </c>
      <c r="AB2024" t="s">
        <v>15046</v>
      </c>
      <c r="AC2024">
        <v>10</v>
      </c>
      <c r="AD2024" t="s">
        <v>87</v>
      </c>
      <c r="AF2024" t="s">
        <v>87</v>
      </c>
      <c r="AG2024" t="s">
        <v>15046</v>
      </c>
    </row>
    <row r="2025" spans="1:33" x14ac:dyDescent="0.3">
      <c r="A2025" t="s">
        <v>121</v>
      </c>
      <c r="B2025" t="s">
        <v>411</v>
      </c>
      <c r="C2025" t="s">
        <v>49</v>
      </c>
      <c r="D2025" t="s">
        <v>50</v>
      </c>
      <c r="E2025" t="s">
        <v>894</v>
      </c>
      <c r="F2025" t="s">
        <v>15050</v>
      </c>
      <c r="G2025" t="s">
        <v>96</v>
      </c>
      <c r="H2025" s="1">
        <v>45394</v>
      </c>
      <c r="I2025">
        <v>1300</v>
      </c>
      <c r="J2025" t="s">
        <v>15051</v>
      </c>
      <c r="K2025" t="s">
        <v>222</v>
      </c>
      <c r="L2025" t="s">
        <v>15052</v>
      </c>
      <c r="M2025" t="s">
        <v>15053</v>
      </c>
      <c r="N2025" t="s">
        <v>39</v>
      </c>
      <c r="O2025">
        <v>3</v>
      </c>
      <c r="P2025" t="s">
        <v>40</v>
      </c>
      <c r="Q2025" t="s">
        <v>101</v>
      </c>
      <c r="R2025" t="s">
        <v>15054</v>
      </c>
      <c r="S2025" s="1">
        <v>45537</v>
      </c>
      <c r="T2025" t="s">
        <v>214</v>
      </c>
      <c r="U2025" t="s">
        <v>15055</v>
      </c>
      <c r="V2025" t="s">
        <v>15056</v>
      </c>
      <c r="W2025" t="s">
        <v>11098</v>
      </c>
      <c r="X2025">
        <v>2832</v>
      </c>
      <c r="Y2025">
        <v>5</v>
      </c>
      <c r="Z2025">
        <v>5664</v>
      </c>
      <c r="AA2025" t="s">
        <v>15053</v>
      </c>
      <c r="AB2025" t="s">
        <v>15053</v>
      </c>
      <c r="AC2025">
        <v>10</v>
      </c>
      <c r="AE2025" t="s">
        <v>37</v>
      </c>
      <c r="AF2025" t="s">
        <v>37</v>
      </c>
      <c r="AG2025" t="s">
        <v>15053</v>
      </c>
    </row>
    <row r="2026" spans="1:33" x14ac:dyDescent="0.3">
      <c r="A2026" t="s">
        <v>27</v>
      </c>
      <c r="B2026" t="s">
        <v>470</v>
      </c>
      <c r="C2026" t="s">
        <v>80</v>
      </c>
      <c r="D2026" t="s">
        <v>219</v>
      </c>
      <c r="E2026" t="s">
        <v>1917</v>
      </c>
      <c r="F2026" t="s">
        <v>15057</v>
      </c>
      <c r="G2026" t="s">
        <v>96</v>
      </c>
      <c r="H2026" s="1">
        <v>44289</v>
      </c>
      <c r="I2026">
        <v>950</v>
      </c>
      <c r="J2026" t="s">
        <v>15058</v>
      </c>
      <c r="K2026" t="s">
        <v>1626</v>
      </c>
      <c r="L2026" t="s">
        <v>15059</v>
      </c>
      <c r="M2026" t="s">
        <v>15060</v>
      </c>
      <c r="N2026" t="s">
        <v>72</v>
      </c>
      <c r="O2026">
        <v>12</v>
      </c>
      <c r="P2026" t="s">
        <v>40</v>
      </c>
      <c r="Q2026" t="s">
        <v>58</v>
      </c>
      <c r="R2026" t="s">
        <v>8247</v>
      </c>
      <c r="S2026" s="1">
        <v>45588</v>
      </c>
      <c r="T2026" t="s">
        <v>177</v>
      </c>
      <c r="U2026" t="s">
        <v>15061</v>
      </c>
      <c r="V2026" t="s">
        <v>15062</v>
      </c>
      <c r="W2026" t="s">
        <v>4795</v>
      </c>
      <c r="X2026">
        <v>1003</v>
      </c>
      <c r="Y2026">
        <v>5</v>
      </c>
      <c r="Z2026">
        <v>2006</v>
      </c>
      <c r="AA2026" t="s">
        <v>15060</v>
      </c>
      <c r="AB2026" t="s">
        <v>15060</v>
      </c>
      <c r="AC2026">
        <v>10</v>
      </c>
      <c r="AD2026" t="s">
        <v>87</v>
      </c>
      <c r="AF2026" t="s">
        <v>87</v>
      </c>
      <c r="AG2026" t="s">
        <v>15060</v>
      </c>
    </row>
    <row r="2027" spans="1:33" x14ac:dyDescent="0.3">
      <c r="A2027" t="s">
        <v>47</v>
      </c>
      <c r="B2027" t="s">
        <v>500</v>
      </c>
      <c r="C2027" t="s">
        <v>29</v>
      </c>
      <c r="D2027" t="s">
        <v>677</v>
      </c>
      <c r="E2027" t="s">
        <v>957</v>
      </c>
      <c r="F2027" t="s">
        <v>15063</v>
      </c>
      <c r="G2027" t="s">
        <v>33</v>
      </c>
      <c r="H2027" s="1">
        <v>44047</v>
      </c>
      <c r="I2027">
        <v>950</v>
      </c>
      <c r="J2027" t="s">
        <v>15064</v>
      </c>
      <c r="K2027" t="s">
        <v>254</v>
      </c>
      <c r="L2027" t="s">
        <v>15065</v>
      </c>
      <c r="M2027" t="s">
        <v>15066</v>
      </c>
      <c r="N2027" t="s">
        <v>39</v>
      </c>
      <c r="O2027">
        <v>17</v>
      </c>
      <c r="P2027" t="s">
        <v>40</v>
      </c>
      <c r="Q2027" t="s">
        <v>74</v>
      </c>
      <c r="R2027" t="s">
        <v>15067</v>
      </c>
      <c r="S2027" s="1">
        <v>45359</v>
      </c>
      <c r="T2027" t="s">
        <v>258</v>
      </c>
      <c r="U2027" t="s">
        <v>15068</v>
      </c>
      <c r="V2027" t="s">
        <v>15069</v>
      </c>
      <c r="W2027" t="s">
        <v>7171</v>
      </c>
      <c r="X2027">
        <v>2450</v>
      </c>
      <c r="Y2027">
        <v>5</v>
      </c>
      <c r="Z2027">
        <v>4900</v>
      </c>
      <c r="AA2027" t="s">
        <v>15066</v>
      </c>
      <c r="AB2027" t="s">
        <v>15066</v>
      </c>
      <c r="AC2027">
        <v>10</v>
      </c>
      <c r="AD2027" t="s">
        <v>87</v>
      </c>
      <c r="AF2027" t="s">
        <v>87</v>
      </c>
      <c r="AG2027" t="s">
        <v>15066</v>
      </c>
    </row>
    <row r="2028" spans="1:33" x14ac:dyDescent="0.3">
      <c r="A2028" t="s">
        <v>47</v>
      </c>
      <c r="B2028" t="s">
        <v>450</v>
      </c>
      <c r="C2028" t="s">
        <v>80</v>
      </c>
      <c r="D2028" t="s">
        <v>206</v>
      </c>
      <c r="E2028" t="s">
        <v>957</v>
      </c>
      <c r="F2028" t="s">
        <v>15070</v>
      </c>
      <c r="G2028" t="s">
        <v>96</v>
      </c>
      <c r="H2028" s="1">
        <v>44899</v>
      </c>
      <c r="I2028">
        <v>1400</v>
      </c>
      <c r="J2028" t="s">
        <v>7421</v>
      </c>
      <c r="K2028" t="s">
        <v>1368</v>
      </c>
      <c r="L2028" t="s">
        <v>15071</v>
      </c>
      <c r="M2028" t="s">
        <v>15072</v>
      </c>
      <c r="N2028" t="s">
        <v>72</v>
      </c>
      <c r="O2028">
        <v>12</v>
      </c>
      <c r="P2028" t="s">
        <v>40</v>
      </c>
      <c r="Q2028" t="s">
        <v>101</v>
      </c>
      <c r="R2028" t="s">
        <v>15073</v>
      </c>
      <c r="S2028" s="1">
        <v>45293</v>
      </c>
      <c r="T2028" t="s">
        <v>141</v>
      </c>
      <c r="U2028" t="s">
        <v>15074</v>
      </c>
      <c r="V2028" t="s">
        <v>15075</v>
      </c>
      <c r="W2028" t="s">
        <v>1414</v>
      </c>
      <c r="X2028">
        <v>1899</v>
      </c>
      <c r="Y2028">
        <v>1</v>
      </c>
      <c r="Z2028">
        <v>759.6</v>
      </c>
      <c r="AA2028" t="s">
        <v>15072</v>
      </c>
      <c r="AB2028" t="s">
        <v>15072</v>
      </c>
      <c r="AC2028">
        <v>10</v>
      </c>
      <c r="AD2028" t="s">
        <v>87</v>
      </c>
      <c r="AF2028" t="s">
        <v>87</v>
      </c>
      <c r="AG2028" t="s">
        <v>15072</v>
      </c>
    </row>
    <row r="2029" spans="1:33" x14ac:dyDescent="0.3">
      <c r="A2029" t="s">
        <v>336</v>
      </c>
      <c r="B2029" t="s">
        <v>1023</v>
      </c>
      <c r="C2029" t="s">
        <v>29</v>
      </c>
      <c r="D2029" t="s">
        <v>241</v>
      </c>
      <c r="E2029" t="s">
        <v>549</v>
      </c>
      <c r="F2029" t="s">
        <v>15076</v>
      </c>
      <c r="G2029" t="s">
        <v>33</v>
      </c>
      <c r="H2029" s="1">
        <v>45279</v>
      </c>
      <c r="I2029">
        <v>1000</v>
      </c>
      <c r="J2029" t="s">
        <v>15077</v>
      </c>
      <c r="K2029" t="s">
        <v>879</v>
      </c>
      <c r="L2029" t="s">
        <v>15078</v>
      </c>
      <c r="M2029" t="s">
        <v>15079</v>
      </c>
      <c r="N2029" t="s">
        <v>39</v>
      </c>
      <c r="O2029">
        <v>15</v>
      </c>
      <c r="P2029" t="s">
        <v>73</v>
      </c>
      <c r="Q2029" t="s">
        <v>101</v>
      </c>
      <c r="R2029" t="s">
        <v>15080</v>
      </c>
      <c r="S2029" s="1">
        <v>45322</v>
      </c>
      <c r="T2029" t="s">
        <v>141</v>
      </c>
      <c r="U2029" t="s">
        <v>15081</v>
      </c>
      <c r="V2029" t="s">
        <v>15082</v>
      </c>
      <c r="W2029" t="s">
        <v>6555</v>
      </c>
      <c r="X2029">
        <v>710</v>
      </c>
      <c r="Y2029">
        <v>1</v>
      </c>
      <c r="Z2029">
        <v>284</v>
      </c>
      <c r="AA2029" t="s">
        <v>15079</v>
      </c>
      <c r="AB2029" t="s">
        <v>15079</v>
      </c>
      <c r="AC2029">
        <v>10</v>
      </c>
      <c r="AE2029" t="s">
        <v>37</v>
      </c>
      <c r="AF2029" t="s">
        <v>37</v>
      </c>
      <c r="AG2029" t="s">
        <v>15079</v>
      </c>
    </row>
    <row r="2030" spans="1:33" x14ac:dyDescent="0.3">
      <c r="A2030" t="s">
        <v>107</v>
      </c>
      <c r="B2030" t="s">
        <v>606</v>
      </c>
      <c r="C2030" t="s">
        <v>80</v>
      </c>
      <c r="D2030" t="s">
        <v>241</v>
      </c>
      <c r="E2030" t="s">
        <v>894</v>
      </c>
      <c r="F2030" t="s">
        <v>15083</v>
      </c>
      <c r="G2030" t="s">
        <v>96</v>
      </c>
      <c r="H2030" s="1">
        <v>44766</v>
      </c>
      <c r="I2030">
        <v>1400</v>
      </c>
      <c r="J2030" t="s">
        <v>15084</v>
      </c>
      <c r="K2030" t="s">
        <v>254</v>
      </c>
      <c r="L2030" t="s">
        <v>15085</v>
      </c>
      <c r="M2030" t="s">
        <v>15086</v>
      </c>
      <c r="N2030" t="s">
        <v>39</v>
      </c>
      <c r="O2030">
        <v>11</v>
      </c>
      <c r="P2030" t="s">
        <v>40</v>
      </c>
      <c r="Q2030" t="s">
        <v>41</v>
      </c>
      <c r="R2030" t="s">
        <v>15087</v>
      </c>
      <c r="S2030" s="1">
        <v>45527</v>
      </c>
      <c r="T2030" t="s">
        <v>201</v>
      </c>
      <c r="U2030" t="s">
        <v>15088</v>
      </c>
      <c r="V2030" t="s">
        <v>15089</v>
      </c>
      <c r="W2030" t="s">
        <v>4154</v>
      </c>
      <c r="X2030">
        <v>1692</v>
      </c>
      <c r="Y2030">
        <v>5</v>
      </c>
      <c r="Z2030">
        <v>3384</v>
      </c>
      <c r="AA2030" t="s">
        <v>15086</v>
      </c>
      <c r="AB2030" t="s">
        <v>15086</v>
      </c>
      <c r="AC2030">
        <v>10</v>
      </c>
      <c r="AD2030" t="s">
        <v>87</v>
      </c>
      <c r="AF2030" t="s">
        <v>87</v>
      </c>
      <c r="AG2030" t="s">
        <v>15086</v>
      </c>
    </row>
    <row r="2031" spans="1:33" x14ac:dyDescent="0.3">
      <c r="A2031" t="s">
        <v>27</v>
      </c>
      <c r="B2031" t="s">
        <v>240</v>
      </c>
      <c r="C2031" t="s">
        <v>49</v>
      </c>
      <c r="D2031" t="s">
        <v>109</v>
      </c>
      <c r="E2031" t="s">
        <v>641</v>
      </c>
      <c r="F2031" t="s">
        <v>15090</v>
      </c>
      <c r="G2031" t="s">
        <v>96</v>
      </c>
      <c r="H2031" s="1">
        <v>44121</v>
      </c>
      <c r="I2031">
        <v>1300</v>
      </c>
      <c r="J2031" t="s">
        <v>15091</v>
      </c>
      <c r="K2031" t="s">
        <v>69</v>
      </c>
      <c r="L2031" t="s">
        <v>15092</v>
      </c>
      <c r="M2031" t="s">
        <v>15093</v>
      </c>
      <c r="N2031" t="s">
        <v>116</v>
      </c>
      <c r="O2031">
        <v>16</v>
      </c>
      <c r="P2031" t="s">
        <v>73</v>
      </c>
      <c r="Q2031" t="s">
        <v>74</v>
      </c>
      <c r="R2031" t="s">
        <v>15094</v>
      </c>
      <c r="S2031" s="1">
        <v>45385</v>
      </c>
      <c r="T2031" t="s">
        <v>60</v>
      </c>
      <c r="U2031" t="s">
        <v>15095</v>
      </c>
      <c r="V2031" t="s">
        <v>15096</v>
      </c>
      <c r="W2031" t="s">
        <v>9561</v>
      </c>
      <c r="X2031">
        <v>2285</v>
      </c>
      <c r="Y2031">
        <v>3</v>
      </c>
      <c r="Z2031">
        <v>2742</v>
      </c>
      <c r="AA2031" t="s">
        <v>15093</v>
      </c>
      <c r="AB2031" t="s">
        <v>15093</v>
      </c>
      <c r="AC2031">
        <v>10</v>
      </c>
      <c r="AE2031" t="s">
        <v>37</v>
      </c>
      <c r="AF2031" t="s">
        <v>37</v>
      </c>
      <c r="AG2031" t="s">
        <v>15093</v>
      </c>
    </row>
    <row r="2032" spans="1:33" x14ac:dyDescent="0.3">
      <c r="A2032" t="s">
        <v>107</v>
      </c>
      <c r="B2032" t="s">
        <v>347</v>
      </c>
      <c r="C2032" t="s">
        <v>80</v>
      </c>
      <c r="D2032" t="s">
        <v>50</v>
      </c>
      <c r="E2032" t="s">
        <v>1415</v>
      </c>
      <c r="F2032" t="s">
        <v>15097</v>
      </c>
      <c r="G2032" t="s">
        <v>96</v>
      </c>
      <c r="H2032" s="1">
        <v>43962</v>
      </c>
      <c r="I2032">
        <v>1300</v>
      </c>
      <c r="J2032" t="s">
        <v>15098</v>
      </c>
      <c r="K2032" t="s">
        <v>404</v>
      </c>
      <c r="L2032" t="s">
        <v>15099</v>
      </c>
      <c r="M2032" t="s">
        <v>15100</v>
      </c>
      <c r="N2032" t="s">
        <v>116</v>
      </c>
      <c r="O2032">
        <v>13</v>
      </c>
      <c r="P2032" t="s">
        <v>73</v>
      </c>
      <c r="Q2032" t="s">
        <v>101</v>
      </c>
      <c r="R2032" t="s">
        <v>15101</v>
      </c>
      <c r="S2032" s="1">
        <v>45581</v>
      </c>
      <c r="T2032" t="s">
        <v>177</v>
      </c>
      <c r="U2032" t="s">
        <v>15102</v>
      </c>
      <c r="V2032" t="s">
        <v>604</v>
      </c>
      <c r="W2032" t="s">
        <v>4109</v>
      </c>
      <c r="X2032">
        <v>2073</v>
      </c>
      <c r="Y2032">
        <v>8</v>
      </c>
      <c r="Z2032">
        <v>6633.6</v>
      </c>
      <c r="AA2032" t="s">
        <v>15100</v>
      </c>
      <c r="AB2032" t="s">
        <v>15100</v>
      </c>
      <c r="AC2032">
        <v>10</v>
      </c>
      <c r="AE2032" t="s">
        <v>37</v>
      </c>
      <c r="AF2032" t="s">
        <v>37</v>
      </c>
      <c r="AG2032" t="s">
        <v>15100</v>
      </c>
    </row>
    <row r="2033" spans="1:33" x14ac:dyDescent="0.3">
      <c r="A2033" t="s">
        <v>47</v>
      </c>
      <c r="B2033" t="s">
        <v>510</v>
      </c>
      <c r="C2033" t="s">
        <v>80</v>
      </c>
      <c r="D2033" t="s">
        <v>241</v>
      </c>
      <c r="E2033" t="s">
        <v>381</v>
      </c>
      <c r="F2033" t="s">
        <v>15103</v>
      </c>
      <c r="G2033" t="s">
        <v>33</v>
      </c>
      <c r="H2033" s="1">
        <v>45048</v>
      </c>
      <c r="I2033">
        <v>1300</v>
      </c>
      <c r="J2033" t="s">
        <v>15104</v>
      </c>
      <c r="K2033" t="s">
        <v>1821</v>
      </c>
      <c r="L2033" t="s">
        <v>15105</v>
      </c>
      <c r="M2033" t="s">
        <v>15106</v>
      </c>
      <c r="N2033" t="s">
        <v>72</v>
      </c>
      <c r="O2033">
        <v>12</v>
      </c>
      <c r="P2033" t="s">
        <v>73</v>
      </c>
      <c r="Q2033" t="s">
        <v>58</v>
      </c>
      <c r="R2033" t="s">
        <v>15107</v>
      </c>
      <c r="S2033" s="1">
        <v>45397</v>
      </c>
      <c r="T2033" t="s">
        <v>60</v>
      </c>
      <c r="U2033" t="s">
        <v>15108</v>
      </c>
      <c r="V2033" t="s">
        <v>15109</v>
      </c>
      <c r="W2033" t="s">
        <v>7354</v>
      </c>
      <c r="X2033">
        <v>2446</v>
      </c>
      <c r="Y2033">
        <v>7</v>
      </c>
      <c r="Z2033">
        <v>6848.8</v>
      </c>
      <c r="AA2033" t="s">
        <v>15106</v>
      </c>
      <c r="AB2033" t="s">
        <v>15106</v>
      </c>
      <c r="AC2033">
        <v>10</v>
      </c>
      <c r="AE2033" t="s">
        <v>37</v>
      </c>
      <c r="AF2033" t="s">
        <v>37</v>
      </c>
      <c r="AG2033" t="s">
        <v>15106</v>
      </c>
    </row>
    <row r="2034" spans="1:33" x14ac:dyDescent="0.3">
      <c r="A2034" t="s">
        <v>47</v>
      </c>
      <c r="B2034" t="s">
        <v>193</v>
      </c>
      <c r="C2034" t="s">
        <v>29</v>
      </c>
      <c r="D2034" t="s">
        <v>219</v>
      </c>
      <c r="E2034" t="s">
        <v>391</v>
      </c>
      <c r="F2034" t="s">
        <v>15110</v>
      </c>
      <c r="G2034" t="s">
        <v>33</v>
      </c>
      <c r="H2034" s="1">
        <v>44565</v>
      </c>
      <c r="I2034">
        <v>1300</v>
      </c>
      <c r="J2034" t="s">
        <v>15111</v>
      </c>
      <c r="K2034" t="s">
        <v>286</v>
      </c>
      <c r="L2034" t="s">
        <v>15112</v>
      </c>
      <c r="M2034" t="s">
        <v>15113</v>
      </c>
      <c r="N2034" t="s">
        <v>39</v>
      </c>
      <c r="O2034">
        <v>10</v>
      </c>
      <c r="P2034" t="s">
        <v>40</v>
      </c>
      <c r="Q2034" t="s">
        <v>101</v>
      </c>
      <c r="R2034" t="s">
        <v>15114</v>
      </c>
      <c r="S2034" s="1">
        <v>45576</v>
      </c>
      <c r="T2034" t="s">
        <v>177</v>
      </c>
      <c r="U2034" t="s">
        <v>15115</v>
      </c>
      <c r="V2034" t="s">
        <v>733</v>
      </c>
      <c r="W2034" t="s">
        <v>14931</v>
      </c>
      <c r="X2034">
        <v>1998</v>
      </c>
      <c r="Y2034">
        <v>4</v>
      </c>
      <c r="Z2034">
        <v>3196.8</v>
      </c>
      <c r="AA2034" t="s">
        <v>15113</v>
      </c>
      <c r="AB2034" t="s">
        <v>15113</v>
      </c>
      <c r="AC2034">
        <v>11</v>
      </c>
      <c r="AE2034" t="s">
        <v>37</v>
      </c>
      <c r="AF2034" t="s">
        <v>37</v>
      </c>
      <c r="AG2034" t="s">
        <v>15113</v>
      </c>
    </row>
    <row r="2035" spans="1:33" x14ac:dyDescent="0.3">
      <c r="A2035" t="s">
        <v>121</v>
      </c>
      <c r="B2035" t="s">
        <v>500</v>
      </c>
      <c r="C2035" t="s">
        <v>80</v>
      </c>
      <c r="D2035" t="s">
        <v>30</v>
      </c>
      <c r="E2035" t="s">
        <v>304</v>
      </c>
      <c r="F2035" t="s">
        <v>15116</v>
      </c>
      <c r="G2035" t="s">
        <v>96</v>
      </c>
      <c r="H2035" s="1">
        <v>44336</v>
      </c>
      <c r="I2035">
        <v>1400</v>
      </c>
      <c r="J2035" t="s">
        <v>15117</v>
      </c>
      <c r="K2035" t="s">
        <v>266</v>
      </c>
      <c r="L2035" t="s">
        <v>15118</v>
      </c>
      <c r="M2035" t="s">
        <v>15119</v>
      </c>
      <c r="N2035" t="s">
        <v>57</v>
      </c>
      <c r="O2035">
        <v>10</v>
      </c>
      <c r="P2035" t="s">
        <v>73</v>
      </c>
      <c r="Q2035" t="s">
        <v>101</v>
      </c>
      <c r="R2035" t="s">
        <v>15120</v>
      </c>
      <c r="S2035" s="1">
        <v>45610</v>
      </c>
      <c r="T2035" t="s">
        <v>165</v>
      </c>
      <c r="U2035" t="s">
        <v>15121</v>
      </c>
      <c r="V2035" t="s">
        <v>15122</v>
      </c>
      <c r="W2035" t="s">
        <v>192</v>
      </c>
      <c r="X2035">
        <v>2612</v>
      </c>
      <c r="Y2035">
        <v>4</v>
      </c>
      <c r="Z2035">
        <v>4179.2</v>
      </c>
      <c r="AA2035" t="s">
        <v>15119</v>
      </c>
      <c r="AB2035" t="s">
        <v>15119</v>
      </c>
      <c r="AC2035">
        <v>10</v>
      </c>
      <c r="AE2035" t="s">
        <v>37</v>
      </c>
      <c r="AF2035" t="s">
        <v>37</v>
      </c>
      <c r="AG2035" t="s">
        <v>15119</v>
      </c>
    </row>
    <row r="2036" spans="1:33" x14ac:dyDescent="0.3">
      <c r="A2036" t="s">
        <v>133</v>
      </c>
      <c r="B2036" t="s">
        <v>48</v>
      </c>
      <c r="C2036" t="s">
        <v>29</v>
      </c>
      <c r="D2036" t="s">
        <v>30</v>
      </c>
      <c r="E2036" t="s">
        <v>326</v>
      </c>
      <c r="F2036" t="s">
        <v>15123</v>
      </c>
      <c r="G2036" t="s">
        <v>33</v>
      </c>
      <c r="H2036" s="1">
        <v>45004</v>
      </c>
      <c r="I2036">
        <v>950</v>
      </c>
      <c r="J2036" t="s">
        <v>15124</v>
      </c>
      <c r="K2036" t="s">
        <v>514</v>
      </c>
      <c r="L2036" t="s">
        <v>15125</v>
      </c>
      <c r="M2036" t="s">
        <v>15126</v>
      </c>
      <c r="N2036" t="s">
        <v>72</v>
      </c>
      <c r="O2036">
        <v>20</v>
      </c>
      <c r="P2036" t="s">
        <v>73</v>
      </c>
      <c r="Q2036" t="s">
        <v>41</v>
      </c>
      <c r="R2036" t="s">
        <v>15127</v>
      </c>
      <c r="S2036" s="1">
        <v>45396</v>
      </c>
      <c r="T2036" t="s">
        <v>60</v>
      </c>
      <c r="U2036" t="s">
        <v>15128</v>
      </c>
      <c r="V2036" t="s">
        <v>15129</v>
      </c>
      <c r="W2036" t="s">
        <v>9188</v>
      </c>
      <c r="X2036">
        <v>1919</v>
      </c>
      <c r="Y2036">
        <v>4</v>
      </c>
      <c r="Z2036">
        <v>3070.4</v>
      </c>
      <c r="AA2036" t="s">
        <v>15126</v>
      </c>
      <c r="AB2036" t="s">
        <v>15126</v>
      </c>
      <c r="AC2036">
        <v>10</v>
      </c>
      <c r="AE2036" t="s">
        <v>37</v>
      </c>
      <c r="AF2036" t="s">
        <v>37</v>
      </c>
      <c r="AG2036" t="s">
        <v>15126</v>
      </c>
    </row>
    <row r="2037" spans="1:33" x14ac:dyDescent="0.3">
      <c r="A2037" t="s">
        <v>181</v>
      </c>
      <c r="B2037" t="s">
        <v>510</v>
      </c>
      <c r="C2037" t="s">
        <v>29</v>
      </c>
      <c r="D2037" t="s">
        <v>206</v>
      </c>
      <c r="E2037" t="s">
        <v>122</v>
      </c>
      <c r="F2037" t="s">
        <v>15130</v>
      </c>
      <c r="G2037" t="s">
        <v>33</v>
      </c>
      <c r="H2037" s="1">
        <v>44128</v>
      </c>
      <c r="I2037">
        <v>800</v>
      </c>
      <c r="J2037" t="s">
        <v>15131</v>
      </c>
      <c r="K2037" t="s">
        <v>2083</v>
      </c>
      <c r="L2037" t="s">
        <v>15132</v>
      </c>
      <c r="M2037" t="s">
        <v>15133</v>
      </c>
      <c r="N2037" t="s">
        <v>72</v>
      </c>
      <c r="O2037">
        <v>20</v>
      </c>
      <c r="P2037" t="s">
        <v>73</v>
      </c>
      <c r="Q2037" t="s">
        <v>58</v>
      </c>
      <c r="R2037" t="s">
        <v>15134</v>
      </c>
      <c r="S2037" s="1">
        <v>45625</v>
      </c>
      <c r="T2037" t="s">
        <v>165</v>
      </c>
      <c r="U2037" t="s">
        <v>15135</v>
      </c>
      <c r="V2037" t="s">
        <v>15136</v>
      </c>
      <c r="W2037" t="s">
        <v>15137</v>
      </c>
      <c r="X2037">
        <v>858</v>
      </c>
      <c r="Y2037">
        <v>5</v>
      </c>
      <c r="Z2037">
        <v>1716</v>
      </c>
      <c r="AA2037" t="s">
        <v>15133</v>
      </c>
      <c r="AB2037" t="s">
        <v>15133</v>
      </c>
      <c r="AC2037">
        <v>10</v>
      </c>
      <c r="AE2037" t="s">
        <v>37</v>
      </c>
      <c r="AF2037" t="s">
        <v>37</v>
      </c>
      <c r="AG2037" t="s">
        <v>15133</v>
      </c>
    </row>
    <row r="2038" spans="1:33" x14ac:dyDescent="0.3">
      <c r="A2038" t="s">
        <v>93</v>
      </c>
      <c r="B2038" t="s">
        <v>218</v>
      </c>
      <c r="C2038" t="s">
        <v>49</v>
      </c>
      <c r="D2038" t="s">
        <v>50</v>
      </c>
      <c r="E2038" t="s">
        <v>3122</v>
      </c>
      <c r="F2038" t="s">
        <v>15138</v>
      </c>
      <c r="G2038" t="s">
        <v>33</v>
      </c>
      <c r="H2038" s="1">
        <v>44794</v>
      </c>
      <c r="I2038">
        <v>1000</v>
      </c>
      <c r="J2038" t="s">
        <v>15139</v>
      </c>
      <c r="K2038" t="s">
        <v>394</v>
      </c>
      <c r="L2038" t="s">
        <v>15140</v>
      </c>
      <c r="M2038" t="s">
        <v>15141</v>
      </c>
      <c r="N2038" t="s">
        <v>39</v>
      </c>
      <c r="O2038">
        <v>5</v>
      </c>
      <c r="P2038" t="s">
        <v>40</v>
      </c>
      <c r="Q2038" t="s">
        <v>101</v>
      </c>
      <c r="R2038" t="s">
        <v>15142</v>
      </c>
      <c r="S2038" s="1">
        <v>45294</v>
      </c>
      <c r="T2038" t="s">
        <v>141</v>
      </c>
      <c r="U2038" t="s">
        <v>15143</v>
      </c>
      <c r="V2038" t="s">
        <v>15144</v>
      </c>
      <c r="W2038" t="s">
        <v>5412</v>
      </c>
      <c r="X2038">
        <v>2836</v>
      </c>
      <c r="Y2038">
        <v>3</v>
      </c>
      <c r="Z2038">
        <v>3403.2000000000003</v>
      </c>
      <c r="AA2038" t="s">
        <v>15141</v>
      </c>
      <c r="AB2038" t="s">
        <v>15141</v>
      </c>
      <c r="AC2038">
        <v>10</v>
      </c>
      <c r="AE2038" t="s">
        <v>37</v>
      </c>
      <c r="AF2038" t="s">
        <v>37</v>
      </c>
      <c r="AG2038" t="s">
        <v>15141</v>
      </c>
    </row>
    <row r="2039" spans="1:33" x14ac:dyDescent="0.3">
      <c r="A2039" t="s">
        <v>133</v>
      </c>
      <c r="B2039" t="s">
        <v>390</v>
      </c>
      <c r="C2039" t="s">
        <v>49</v>
      </c>
      <c r="D2039" t="s">
        <v>30</v>
      </c>
      <c r="E2039" t="s">
        <v>401</v>
      </c>
      <c r="F2039" t="s">
        <v>15145</v>
      </c>
      <c r="G2039" t="s">
        <v>96</v>
      </c>
      <c r="H2039" s="1">
        <v>43846</v>
      </c>
      <c r="I2039">
        <v>1400</v>
      </c>
      <c r="J2039" t="s">
        <v>15146</v>
      </c>
      <c r="K2039" t="s">
        <v>514</v>
      </c>
      <c r="L2039" t="s">
        <v>15147</v>
      </c>
      <c r="M2039" t="s">
        <v>15148</v>
      </c>
      <c r="N2039" t="s">
        <v>72</v>
      </c>
      <c r="O2039">
        <v>9</v>
      </c>
      <c r="P2039" t="s">
        <v>73</v>
      </c>
      <c r="Q2039" t="s">
        <v>74</v>
      </c>
      <c r="R2039" t="s">
        <v>15149</v>
      </c>
      <c r="S2039" s="1">
        <v>45316</v>
      </c>
      <c r="T2039" t="s">
        <v>141</v>
      </c>
      <c r="U2039" t="s">
        <v>15150</v>
      </c>
      <c r="V2039" t="s">
        <v>15151</v>
      </c>
      <c r="W2039" t="s">
        <v>5916</v>
      </c>
      <c r="X2039">
        <v>1047</v>
      </c>
      <c r="Y2039">
        <v>6</v>
      </c>
      <c r="Z2039">
        <v>2512.8000000000002</v>
      </c>
      <c r="AA2039" t="s">
        <v>15148</v>
      </c>
      <c r="AB2039" t="s">
        <v>15148</v>
      </c>
      <c r="AC2039">
        <v>10</v>
      </c>
      <c r="AE2039" t="s">
        <v>37</v>
      </c>
      <c r="AF2039" t="s">
        <v>37</v>
      </c>
      <c r="AG2039" t="s">
        <v>15148</v>
      </c>
    </row>
    <row r="2040" spans="1:33" x14ac:dyDescent="0.3">
      <c r="A2040" t="s">
        <v>121</v>
      </c>
      <c r="B2040" t="s">
        <v>411</v>
      </c>
      <c r="C2040" t="s">
        <v>29</v>
      </c>
      <c r="D2040" t="s">
        <v>206</v>
      </c>
      <c r="E2040" t="s">
        <v>66</v>
      </c>
      <c r="F2040" t="s">
        <v>15152</v>
      </c>
      <c r="G2040" t="s">
        <v>96</v>
      </c>
      <c r="H2040" s="1">
        <v>44047</v>
      </c>
      <c r="I2040">
        <v>1100</v>
      </c>
      <c r="J2040" t="s">
        <v>15153</v>
      </c>
      <c r="K2040" t="s">
        <v>1086</v>
      </c>
      <c r="L2040" t="s">
        <v>15154</v>
      </c>
      <c r="M2040" t="s">
        <v>15155</v>
      </c>
      <c r="N2040" t="s">
        <v>57</v>
      </c>
      <c r="O2040">
        <v>6</v>
      </c>
      <c r="P2040" t="s">
        <v>40</v>
      </c>
      <c r="Q2040" t="s">
        <v>58</v>
      </c>
      <c r="R2040" t="s">
        <v>15156</v>
      </c>
      <c r="S2040" s="1">
        <v>45310</v>
      </c>
      <c r="T2040" t="s">
        <v>141</v>
      </c>
      <c r="U2040" t="s">
        <v>15157</v>
      </c>
      <c r="V2040" t="s">
        <v>15158</v>
      </c>
      <c r="W2040" t="s">
        <v>10085</v>
      </c>
      <c r="X2040">
        <v>808</v>
      </c>
      <c r="Y2040">
        <v>4</v>
      </c>
      <c r="Z2040">
        <v>1292.8000000000002</v>
      </c>
      <c r="AA2040" t="s">
        <v>15155</v>
      </c>
      <c r="AB2040" t="s">
        <v>15155</v>
      </c>
      <c r="AC2040">
        <v>10</v>
      </c>
      <c r="AD2040" t="s">
        <v>87</v>
      </c>
      <c r="AF2040" t="s">
        <v>87</v>
      </c>
      <c r="AG2040" t="s">
        <v>15155</v>
      </c>
    </row>
    <row r="2041" spans="1:33" x14ac:dyDescent="0.3">
      <c r="A2041" t="s">
        <v>107</v>
      </c>
      <c r="B2041" t="s">
        <v>568</v>
      </c>
      <c r="C2041" t="s">
        <v>49</v>
      </c>
      <c r="D2041" t="s">
        <v>677</v>
      </c>
      <c r="E2041" t="s">
        <v>337</v>
      </c>
      <c r="F2041" t="s">
        <v>15159</v>
      </c>
      <c r="G2041" t="s">
        <v>33</v>
      </c>
      <c r="H2041" s="1">
        <v>44667</v>
      </c>
      <c r="I2041">
        <v>800</v>
      </c>
      <c r="J2041" t="s">
        <v>15160</v>
      </c>
      <c r="K2041" t="s">
        <v>35</v>
      </c>
      <c r="L2041" t="s">
        <v>15161</v>
      </c>
      <c r="M2041" t="s">
        <v>15162</v>
      </c>
      <c r="N2041" t="s">
        <v>116</v>
      </c>
      <c r="O2041">
        <v>20</v>
      </c>
      <c r="P2041" t="s">
        <v>40</v>
      </c>
      <c r="Q2041" t="s">
        <v>74</v>
      </c>
      <c r="R2041" t="s">
        <v>15163</v>
      </c>
      <c r="S2041" s="1">
        <v>45618</v>
      </c>
      <c r="T2041" t="s">
        <v>165</v>
      </c>
      <c r="U2041" t="s">
        <v>15164</v>
      </c>
      <c r="V2041" t="s">
        <v>15165</v>
      </c>
      <c r="W2041" t="s">
        <v>2020</v>
      </c>
      <c r="X2041">
        <v>1409</v>
      </c>
      <c r="Y2041">
        <v>1</v>
      </c>
      <c r="Z2041">
        <v>563.6</v>
      </c>
      <c r="AA2041" t="s">
        <v>15162</v>
      </c>
      <c r="AB2041" t="s">
        <v>15162</v>
      </c>
      <c r="AC2041">
        <v>11</v>
      </c>
      <c r="AE2041" t="s">
        <v>37</v>
      </c>
      <c r="AF2041" t="s">
        <v>37</v>
      </c>
      <c r="AG2041" t="s">
        <v>15162</v>
      </c>
    </row>
    <row r="2042" spans="1:33" x14ac:dyDescent="0.3">
      <c r="A2042" t="s">
        <v>47</v>
      </c>
      <c r="B2042" t="s">
        <v>500</v>
      </c>
      <c r="C2042" t="s">
        <v>49</v>
      </c>
      <c r="D2042" t="s">
        <v>241</v>
      </c>
      <c r="E2042" t="s">
        <v>2408</v>
      </c>
      <c r="F2042" t="s">
        <v>15166</v>
      </c>
      <c r="G2042" t="s">
        <v>33</v>
      </c>
      <c r="H2042" s="1">
        <v>44359</v>
      </c>
      <c r="I2042">
        <v>950</v>
      </c>
      <c r="J2042" t="s">
        <v>15167</v>
      </c>
      <c r="K2042" t="s">
        <v>680</v>
      </c>
      <c r="L2042" t="s">
        <v>15168</v>
      </c>
      <c r="M2042" t="s">
        <v>15169</v>
      </c>
      <c r="N2042" t="s">
        <v>72</v>
      </c>
      <c r="O2042">
        <v>12</v>
      </c>
      <c r="P2042" t="s">
        <v>73</v>
      </c>
      <c r="Q2042" t="s">
        <v>74</v>
      </c>
      <c r="R2042" t="s">
        <v>15170</v>
      </c>
      <c r="S2042" s="1">
        <v>45490</v>
      </c>
      <c r="T2042" t="s">
        <v>103</v>
      </c>
      <c r="U2042" t="s">
        <v>15171</v>
      </c>
      <c r="V2042" t="s">
        <v>15172</v>
      </c>
      <c r="W2042" t="s">
        <v>8628</v>
      </c>
      <c r="X2042">
        <v>2180</v>
      </c>
      <c r="Y2042">
        <v>7</v>
      </c>
      <c r="Z2042">
        <v>6104</v>
      </c>
      <c r="AA2042" t="s">
        <v>15169</v>
      </c>
      <c r="AB2042" t="s">
        <v>15169</v>
      </c>
      <c r="AC2042">
        <v>10</v>
      </c>
      <c r="AE2042" t="s">
        <v>37</v>
      </c>
      <c r="AF2042" t="s">
        <v>37</v>
      </c>
      <c r="AG2042" t="s">
        <v>15169</v>
      </c>
    </row>
    <row r="2043" spans="1:33" x14ac:dyDescent="0.3">
      <c r="A2043" t="s">
        <v>27</v>
      </c>
      <c r="B2043" t="s">
        <v>985</v>
      </c>
      <c r="C2043" t="s">
        <v>29</v>
      </c>
      <c r="D2043" t="s">
        <v>50</v>
      </c>
      <c r="E2043" t="s">
        <v>1674</v>
      </c>
      <c r="F2043" t="s">
        <v>15173</v>
      </c>
      <c r="G2043" t="s">
        <v>33</v>
      </c>
      <c r="H2043" s="1">
        <v>45158</v>
      </c>
      <c r="I2043">
        <v>800</v>
      </c>
      <c r="J2043" t="s">
        <v>15174</v>
      </c>
      <c r="K2043" t="s">
        <v>424</v>
      </c>
      <c r="L2043" t="s">
        <v>15175</v>
      </c>
      <c r="M2043" t="s">
        <v>15176</v>
      </c>
      <c r="N2043" t="s">
        <v>116</v>
      </c>
      <c r="O2043">
        <v>11</v>
      </c>
      <c r="P2043" t="s">
        <v>40</v>
      </c>
      <c r="Q2043" t="s">
        <v>41</v>
      </c>
      <c r="R2043" t="s">
        <v>15177</v>
      </c>
      <c r="S2043" s="1">
        <v>45421</v>
      </c>
      <c r="T2043" t="s">
        <v>129</v>
      </c>
      <c r="U2043" t="s">
        <v>15178</v>
      </c>
      <c r="V2043" t="s">
        <v>15179</v>
      </c>
      <c r="W2043" t="s">
        <v>2725</v>
      </c>
      <c r="X2043">
        <v>2744</v>
      </c>
      <c r="Y2043">
        <v>2</v>
      </c>
      <c r="Z2043">
        <v>2195.2000000000003</v>
      </c>
      <c r="AA2043" t="s">
        <v>15176</v>
      </c>
      <c r="AB2043" t="s">
        <v>15176</v>
      </c>
      <c r="AC2043">
        <v>10</v>
      </c>
      <c r="AD2043" t="s">
        <v>87</v>
      </c>
      <c r="AF2043" t="s">
        <v>87</v>
      </c>
      <c r="AG2043" t="s">
        <v>15176</v>
      </c>
    </row>
    <row r="2044" spans="1:33" x14ac:dyDescent="0.3">
      <c r="A2044" t="s">
        <v>107</v>
      </c>
      <c r="B2044" t="s">
        <v>205</v>
      </c>
      <c r="C2044" t="s">
        <v>29</v>
      </c>
      <c r="D2044" t="s">
        <v>30</v>
      </c>
      <c r="E2044" t="s">
        <v>66</v>
      </c>
      <c r="F2044" t="s">
        <v>15180</v>
      </c>
      <c r="G2044" t="s">
        <v>33</v>
      </c>
      <c r="H2044" s="1">
        <v>45571</v>
      </c>
      <c r="I2044">
        <v>1100</v>
      </c>
      <c r="J2044" t="s">
        <v>15181</v>
      </c>
      <c r="K2044" t="s">
        <v>1511</v>
      </c>
      <c r="L2044" t="s">
        <v>15182</v>
      </c>
      <c r="M2044" t="s">
        <v>15183</v>
      </c>
      <c r="N2044" t="s">
        <v>116</v>
      </c>
      <c r="O2044">
        <v>9</v>
      </c>
      <c r="P2044" t="s">
        <v>73</v>
      </c>
      <c r="Q2044" t="s">
        <v>58</v>
      </c>
      <c r="R2044" t="s">
        <v>15184</v>
      </c>
      <c r="S2044" s="1">
        <v>45410</v>
      </c>
      <c r="T2044" t="s">
        <v>60</v>
      </c>
      <c r="U2044" t="s">
        <v>15185</v>
      </c>
      <c r="V2044" t="s">
        <v>15186</v>
      </c>
      <c r="W2044" t="s">
        <v>11425</v>
      </c>
      <c r="X2044">
        <v>2631</v>
      </c>
      <c r="Y2044">
        <v>3</v>
      </c>
      <c r="Z2044">
        <v>3157.2000000000003</v>
      </c>
      <c r="AA2044" t="s">
        <v>15183</v>
      </c>
      <c r="AB2044" t="s">
        <v>15183</v>
      </c>
      <c r="AC2044">
        <v>10</v>
      </c>
      <c r="AE2044" t="s">
        <v>37</v>
      </c>
      <c r="AF2044" t="s">
        <v>37</v>
      </c>
      <c r="AG2044" t="s">
        <v>15183</v>
      </c>
    </row>
    <row r="2045" spans="1:33" x14ac:dyDescent="0.3">
      <c r="A2045" t="s">
        <v>47</v>
      </c>
      <c r="B2045" t="s">
        <v>205</v>
      </c>
      <c r="C2045" t="s">
        <v>49</v>
      </c>
      <c r="D2045" t="s">
        <v>241</v>
      </c>
      <c r="E2045" t="s">
        <v>501</v>
      </c>
      <c r="F2045" t="s">
        <v>15187</v>
      </c>
      <c r="G2045" t="s">
        <v>33</v>
      </c>
      <c r="H2045" s="1">
        <v>43838</v>
      </c>
      <c r="I2045">
        <v>950</v>
      </c>
      <c r="J2045" t="s">
        <v>15188</v>
      </c>
      <c r="K2045" t="s">
        <v>1086</v>
      </c>
      <c r="L2045" t="s">
        <v>15189</v>
      </c>
      <c r="M2045" t="s">
        <v>15190</v>
      </c>
      <c r="N2045" t="s">
        <v>72</v>
      </c>
      <c r="O2045">
        <v>11</v>
      </c>
      <c r="P2045" t="s">
        <v>40</v>
      </c>
      <c r="Q2045" t="s">
        <v>41</v>
      </c>
      <c r="R2045" t="s">
        <v>15191</v>
      </c>
      <c r="S2045" s="1">
        <v>45466</v>
      </c>
      <c r="T2045" t="s">
        <v>43</v>
      </c>
      <c r="U2045" t="s">
        <v>15192</v>
      </c>
      <c r="V2045" t="s">
        <v>15193</v>
      </c>
      <c r="W2045" t="s">
        <v>10577</v>
      </c>
      <c r="X2045">
        <v>1010</v>
      </c>
      <c r="Y2045">
        <v>7</v>
      </c>
      <c r="Z2045">
        <v>2828</v>
      </c>
      <c r="AA2045" t="s">
        <v>15190</v>
      </c>
      <c r="AB2045" t="s">
        <v>15190</v>
      </c>
      <c r="AC2045">
        <v>10</v>
      </c>
      <c r="AD2045" t="s">
        <v>87</v>
      </c>
      <c r="AF2045" t="s">
        <v>87</v>
      </c>
      <c r="AG2045" t="s">
        <v>15190</v>
      </c>
    </row>
    <row r="2046" spans="1:33" x14ac:dyDescent="0.3">
      <c r="A2046" t="s">
        <v>181</v>
      </c>
      <c r="B2046" t="s">
        <v>568</v>
      </c>
      <c r="C2046" t="s">
        <v>80</v>
      </c>
      <c r="D2046" t="s">
        <v>370</v>
      </c>
      <c r="E2046" t="s">
        <v>841</v>
      </c>
      <c r="F2046" t="s">
        <v>15194</v>
      </c>
      <c r="G2046" t="s">
        <v>33</v>
      </c>
      <c r="H2046" s="1">
        <v>43968</v>
      </c>
      <c r="I2046">
        <v>1200</v>
      </c>
      <c r="J2046" t="s">
        <v>15195</v>
      </c>
      <c r="K2046" t="s">
        <v>266</v>
      </c>
      <c r="L2046" t="s">
        <v>15196</v>
      </c>
      <c r="M2046" t="s">
        <v>15197</v>
      </c>
      <c r="N2046" t="s">
        <v>116</v>
      </c>
      <c r="O2046">
        <v>16</v>
      </c>
      <c r="P2046" t="s">
        <v>73</v>
      </c>
      <c r="Q2046" t="s">
        <v>74</v>
      </c>
      <c r="R2046" t="s">
        <v>15198</v>
      </c>
      <c r="S2046" s="1">
        <v>45423</v>
      </c>
      <c r="T2046" t="s">
        <v>129</v>
      </c>
      <c r="U2046" t="s">
        <v>15199</v>
      </c>
      <c r="V2046" t="s">
        <v>15200</v>
      </c>
      <c r="W2046" t="s">
        <v>15201</v>
      </c>
      <c r="X2046">
        <v>2365</v>
      </c>
      <c r="Y2046">
        <v>2</v>
      </c>
      <c r="Z2046">
        <v>1892</v>
      </c>
      <c r="AA2046" t="s">
        <v>15197</v>
      </c>
      <c r="AB2046" t="s">
        <v>15197</v>
      </c>
      <c r="AC2046">
        <v>10</v>
      </c>
      <c r="AE2046" t="s">
        <v>37</v>
      </c>
      <c r="AF2046" t="s">
        <v>37</v>
      </c>
      <c r="AG2046" t="s">
        <v>15197</v>
      </c>
    </row>
    <row r="2047" spans="1:33" x14ac:dyDescent="0.3">
      <c r="A2047" t="s">
        <v>93</v>
      </c>
      <c r="B2047" t="s">
        <v>985</v>
      </c>
      <c r="C2047" t="s">
        <v>29</v>
      </c>
      <c r="D2047" t="s">
        <v>30</v>
      </c>
      <c r="E2047" t="s">
        <v>1177</v>
      </c>
      <c r="F2047" t="s">
        <v>15202</v>
      </c>
      <c r="G2047" t="s">
        <v>33</v>
      </c>
      <c r="H2047" s="1">
        <v>44441</v>
      </c>
      <c r="I2047">
        <v>1300</v>
      </c>
      <c r="J2047" t="s">
        <v>15203</v>
      </c>
      <c r="K2047" t="s">
        <v>307</v>
      </c>
      <c r="L2047" t="s">
        <v>15204</v>
      </c>
      <c r="M2047" t="s">
        <v>15205</v>
      </c>
      <c r="N2047" t="s">
        <v>72</v>
      </c>
      <c r="O2047">
        <v>13</v>
      </c>
      <c r="P2047" t="s">
        <v>73</v>
      </c>
      <c r="Q2047" t="s">
        <v>58</v>
      </c>
      <c r="R2047" t="s">
        <v>15206</v>
      </c>
      <c r="S2047" s="1">
        <v>45463</v>
      </c>
      <c r="T2047" t="s">
        <v>43</v>
      </c>
      <c r="U2047" t="s">
        <v>15207</v>
      </c>
      <c r="V2047" t="s">
        <v>15208</v>
      </c>
      <c r="W2047" t="s">
        <v>9046</v>
      </c>
      <c r="X2047">
        <v>1130</v>
      </c>
      <c r="Y2047">
        <v>7</v>
      </c>
      <c r="Z2047">
        <v>3164</v>
      </c>
      <c r="AA2047" t="s">
        <v>15205</v>
      </c>
      <c r="AB2047" t="s">
        <v>15205</v>
      </c>
      <c r="AC2047">
        <v>10</v>
      </c>
      <c r="AE2047" t="s">
        <v>37</v>
      </c>
      <c r="AF2047" t="s">
        <v>37</v>
      </c>
      <c r="AG2047" t="s">
        <v>15205</v>
      </c>
    </row>
    <row r="2048" spans="1:33" x14ac:dyDescent="0.3">
      <c r="A2048" t="s">
        <v>133</v>
      </c>
      <c r="B2048" t="s">
        <v>985</v>
      </c>
      <c r="C2048" t="s">
        <v>80</v>
      </c>
      <c r="D2048" t="s">
        <v>146</v>
      </c>
      <c r="E2048" t="s">
        <v>82</v>
      </c>
      <c r="F2048" t="s">
        <v>15209</v>
      </c>
      <c r="G2048" t="s">
        <v>33</v>
      </c>
      <c r="H2048" s="1">
        <v>45350</v>
      </c>
      <c r="I2048">
        <v>1300</v>
      </c>
      <c r="J2048" t="s">
        <v>15210</v>
      </c>
      <c r="K2048" t="s">
        <v>210</v>
      </c>
      <c r="L2048" t="s">
        <v>15211</v>
      </c>
      <c r="M2048" t="s">
        <v>15212</v>
      </c>
      <c r="N2048" t="s">
        <v>116</v>
      </c>
      <c r="O2048">
        <v>13</v>
      </c>
      <c r="P2048" t="s">
        <v>73</v>
      </c>
      <c r="Q2048" t="s">
        <v>74</v>
      </c>
      <c r="R2048" t="s">
        <v>15213</v>
      </c>
      <c r="S2048" s="1">
        <v>45406</v>
      </c>
      <c r="T2048" t="s">
        <v>60</v>
      </c>
      <c r="U2048" t="s">
        <v>15214</v>
      </c>
      <c r="V2048" t="s">
        <v>15215</v>
      </c>
      <c r="W2048" t="s">
        <v>15216</v>
      </c>
      <c r="X2048">
        <v>1269</v>
      </c>
      <c r="Y2048">
        <v>4</v>
      </c>
      <c r="Z2048">
        <v>2030.4</v>
      </c>
      <c r="AA2048" t="s">
        <v>15212</v>
      </c>
      <c r="AB2048" t="s">
        <v>15212</v>
      </c>
      <c r="AC2048">
        <v>10</v>
      </c>
      <c r="AD2048" t="s">
        <v>87</v>
      </c>
      <c r="AF2048" t="s">
        <v>87</v>
      </c>
      <c r="AG2048" t="s">
        <v>15212</v>
      </c>
    </row>
    <row r="2049" spans="1:33" x14ac:dyDescent="0.3">
      <c r="A2049" t="s">
        <v>47</v>
      </c>
      <c r="B2049" t="s">
        <v>1023</v>
      </c>
      <c r="C2049" t="s">
        <v>49</v>
      </c>
      <c r="D2049" t="s">
        <v>109</v>
      </c>
      <c r="E2049" t="s">
        <v>841</v>
      </c>
      <c r="F2049" t="s">
        <v>15217</v>
      </c>
      <c r="G2049" t="s">
        <v>33</v>
      </c>
      <c r="H2049" s="1">
        <v>45134</v>
      </c>
      <c r="I2049">
        <v>1000</v>
      </c>
      <c r="J2049" t="s">
        <v>15218</v>
      </c>
      <c r="K2049" t="s">
        <v>1086</v>
      </c>
      <c r="L2049" t="s">
        <v>15219</v>
      </c>
      <c r="M2049" t="s">
        <v>15220</v>
      </c>
      <c r="N2049" t="s">
        <v>57</v>
      </c>
      <c r="O2049">
        <v>14</v>
      </c>
      <c r="P2049" t="s">
        <v>40</v>
      </c>
      <c r="Q2049" t="s">
        <v>74</v>
      </c>
      <c r="R2049" t="s">
        <v>15221</v>
      </c>
      <c r="S2049" s="1">
        <v>45399</v>
      </c>
      <c r="T2049" t="s">
        <v>60</v>
      </c>
      <c r="U2049" t="s">
        <v>15222</v>
      </c>
      <c r="V2049" t="s">
        <v>15223</v>
      </c>
      <c r="W2049" t="s">
        <v>622</v>
      </c>
      <c r="X2049">
        <v>661</v>
      </c>
      <c r="Y2049">
        <v>4</v>
      </c>
      <c r="Z2049">
        <v>1057.6000000000001</v>
      </c>
      <c r="AA2049" t="s">
        <v>15220</v>
      </c>
      <c r="AB2049" t="s">
        <v>15220</v>
      </c>
      <c r="AC2049">
        <v>10</v>
      </c>
      <c r="AD2049" t="s">
        <v>87</v>
      </c>
      <c r="AF2049" t="s">
        <v>87</v>
      </c>
      <c r="AG2049" t="s">
        <v>15220</v>
      </c>
    </row>
    <row r="2050" spans="1:33" x14ac:dyDescent="0.3">
      <c r="A2050" t="s">
        <v>181</v>
      </c>
      <c r="B2050" t="s">
        <v>157</v>
      </c>
      <c r="C2050" t="s">
        <v>80</v>
      </c>
      <c r="D2050" t="s">
        <v>109</v>
      </c>
      <c r="E2050" t="s">
        <v>1067</v>
      </c>
      <c r="F2050" t="s">
        <v>15224</v>
      </c>
      <c r="G2050" t="s">
        <v>33</v>
      </c>
      <c r="H2050" s="1">
        <v>44436</v>
      </c>
      <c r="I2050">
        <v>1200</v>
      </c>
      <c r="J2050" t="s">
        <v>15225</v>
      </c>
      <c r="K2050" t="s">
        <v>571</v>
      </c>
      <c r="L2050" t="s">
        <v>15226</v>
      </c>
      <c r="M2050" t="s">
        <v>15227</v>
      </c>
      <c r="N2050" t="s">
        <v>39</v>
      </c>
      <c r="O2050">
        <v>19</v>
      </c>
      <c r="P2050" t="s">
        <v>73</v>
      </c>
      <c r="Q2050" t="s">
        <v>101</v>
      </c>
      <c r="R2050" t="s">
        <v>15228</v>
      </c>
      <c r="S2050" s="1">
        <v>45413</v>
      </c>
      <c r="T2050" t="s">
        <v>129</v>
      </c>
      <c r="U2050" t="s">
        <v>15229</v>
      </c>
      <c r="V2050" t="s">
        <v>15230</v>
      </c>
      <c r="W2050" t="s">
        <v>5966</v>
      </c>
      <c r="X2050">
        <v>2377</v>
      </c>
      <c r="Y2050">
        <v>6</v>
      </c>
      <c r="Z2050">
        <v>5704.8</v>
      </c>
      <c r="AA2050" t="s">
        <v>15227</v>
      </c>
      <c r="AB2050" t="s">
        <v>15227</v>
      </c>
      <c r="AC2050">
        <v>10</v>
      </c>
      <c r="AD2050" t="s">
        <v>87</v>
      </c>
      <c r="AF2050" t="s">
        <v>87</v>
      </c>
      <c r="AG2050" t="s">
        <v>15227</v>
      </c>
    </row>
    <row r="2051" spans="1:33" x14ac:dyDescent="0.3">
      <c r="A2051" t="s">
        <v>27</v>
      </c>
      <c r="B2051" t="s">
        <v>1118</v>
      </c>
      <c r="C2051" t="s">
        <v>49</v>
      </c>
      <c r="D2051" t="s">
        <v>206</v>
      </c>
      <c r="E2051" t="s">
        <v>596</v>
      </c>
      <c r="F2051" t="s">
        <v>15231</v>
      </c>
      <c r="G2051" t="s">
        <v>33</v>
      </c>
      <c r="H2051" s="1">
        <v>45110</v>
      </c>
      <c r="I2051">
        <v>1100</v>
      </c>
      <c r="J2051" t="s">
        <v>15232</v>
      </c>
      <c r="K2051" t="s">
        <v>1260</v>
      </c>
      <c r="L2051" t="s">
        <v>15233</v>
      </c>
      <c r="M2051" t="s">
        <v>15234</v>
      </c>
      <c r="N2051" t="s">
        <v>116</v>
      </c>
      <c r="O2051">
        <v>18</v>
      </c>
      <c r="P2051" t="s">
        <v>40</v>
      </c>
      <c r="Q2051" t="s">
        <v>101</v>
      </c>
      <c r="R2051" t="s">
        <v>15235</v>
      </c>
      <c r="S2051" s="1">
        <v>45574</v>
      </c>
      <c r="T2051" t="s">
        <v>177</v>
      </c>
      <c r="U2051" t="s">
        <v>15236</v>
      </c>
      <c r="V2051" t="s">
        <v>15237</v>
      </c>
      <c r="W2051" t="s">
        <v>11353</v>
      </c>
      <c r="X2051">
        <v>686</v>
      </c>
      <c r="Y2051">
        <v>8</v>
      </c>
      <c r="Z2051">
        <v>2195.2000000000003</v>
      </c>
      <c r="AA2051" t="s">
        <v>15234</v>
      </c>
      <c r="AB2051" t="s">
        <v>15234</v>
      </c>
      <c r="AC2051">
        <v>10</v>
      </c>
      <c r="AD2051" t="s">
        <v>87</v>
      </c>
      <c r="AF2051" t="s">
        <v>87</v>
      </c>
      <c r="AG2051" t="s">
        <v>15234</v>
      </c>
    </row>
    <row r="2052" spans="1:33" x14ac:dyDescent="0.3">
      <c r="A2052" t="s">
        <v>27</v>
      </c>
      <c r="B2052" t="s">
        <v>920</v>
      </c>
      <c r="C2052" t="s">
        <v>29</v>
      </c>
      <c r="D2052" t="s">
        <v>65</v>
      </c>
      <c r="E2052" t="s">
        <v>1534</v>
      </c>
      <c r="F2052" t="s">
        <v>15238</v>
      </c>
      <c r="G2052" t="s">
        <v>96</v>
      </c>
      <c r="H2052" s="1">
        <v>44890</v>
      </c>
      <c r="I2052">
        <v>1100</v>
      </c>
      <c r="J2052" t="s">
        <v>15239</v>
      </c>
      <c r="K2052" t="s">
        <v>1103</v>
      </c>
      <c r="L2052" t="s">
        <v>15240</v>
      </c>
      <c r="M2052" t="s">
        <v>15241</v>
      </c>
      <c r="N2052" t="s">
        <v>39</v>
      </c>
      <c r="O2052">
        <v>12</v>
      </c>
      <c r="P2052" t="s">
        <v>73</v>
      </c>
      <c r="Q2052" t="s">
        <v>101</v>
      </c>
      <c r="R2052" t="s">
        <v>15242</v>
      </c>
      <c r="S2052" s="1">
        <v>45616</v>
      </c>
      <c r="T2052" t="s">
        <v>165</v>
      </c>
      <c r="U2052" t="s">
        <v>15243</v>
      </c>
      <c r="V2052" t="s">
        <v>15244</v>
      </c>
      <c r="W2052" t="s">
        <v>5351</v>
      </c>
      <c r="X2052">
        <v>923</v>
      </c>
      <c r="Y2052">
        <v>6</v>
      </c>
      <c r="Z2052">
        <v>2215.2000000000003</v>
      </c>
      <c r="AA2052" t="s">
        <v>15241</v>
      </c>
      <c r="AB2052" t="s">
        <v>15241</v>
      </c>
      <c r="AC2052">
        <v>10</v>
      </c>
      <c r="AD2052" t="s">
        <v>87</v>
      </c>
      <c r="AF2052" t="s">
        <v>87</v>
      </c>
      <c r="AG2052" t="s">
        <v>15241</v>
      </c>
    </row>
    <row r="2053" spans="1:33" x14ac:dyDescent="0.3">
      <c r="A2053" t="s">
        <v>133</v>
      </c>
      <c r="B2053" t="s">
        <v>79</v>
      </c>
      <c r="C2053" t="s">
        <v>80</v>
      </c>
      <c r="D2053" t="s">
        <v>241</v>
      </c>
      <c r="E2053" t="s">
        <v>82</v>
      </c>
      <c r="F2053" t="s">
        <v>15245</v>
      </c>
      <c r="G2053" t="s">
        <v>96</v>
      </c>
      <c r="H2053" s="1">
        <v>44363</v>
      </c>
      <c r="I2053">
        <v>1400</v>
      </c>
      <c r="J2053" t="s">
        <v>15246</v>
      </c>
      <c r="K2053" t="s">
        <v>254</v>
      </c>
      <c r="L2053" t="s">
        <v>15247</v>
      </c>
      <c r="M2053" t="s">
        <v>15248</v>
      </c>
      <c r="N2053" t="s">
        <v>57</v>
      </c>
      <c r="O2053">
        <v>17</v>
      </c>
      <c r="P2053" t="s">
        <v>40</v>
      </c>
      <c r="Q2053" t="s">
        <v>58</v>
      </c>
      <c r="R2053" t="s">
        <v>15249</v>
      </c>
      <c r="S2053" s="1">
        <v>45381</v>
      </c>
      <c r="T2053" t="s">
        <v>258</v>
      </c>
      <c r="U2053" t="s">
        <v>15250</v>
      </c>
      <c r="V2053" t="s">
        <v>15251</v>
      </c>
      <c r="W2053" t="s">
        <v>6199</v>
      </c>
      <c r="X2053">
        <v>1351</v>
      </c>
      <c r="Y2053">
        <v>4</v>
      </c>
      <c r="Z2053">
        <v>2161.6</v>
      </c>
      <c r="AA2053" t="s">
        <v>15248</v>
      </c>
      <c r="AB2053" t="s">
        <v>15248</v>
      </c>
      <c r="AC2053">
        <v>11</v>
      </c>
      <c r="AE2053" t="s">
        <v>37</v>
      </c>
      <c r="AF2053" t="s">
        <v>37</v>
      </c>
      <c r="AG2053" t="s">
        <v>15248</v>
      </c>
    </row>
    <row r="2054" spans="1:33" x14ac:dyDescent="0.3">
      <c r="A2054" t="s">
        <v>93</v>
      </c>
      <c r="B2054" t="s">
        <v>28</v>
      </c>
      <c r="C2054" t="s">
        <v>29</v>
      </c>
      <c r="D2054" t="s">
        <v>146</v>
      </c>
      <c r="E2054" t="s">
        <v>1415</v>
      </c>
      <c r="F2054" t="s">
        <v>15252</v>
      </c>
      <c r="G2054" t="s">
        <v>33</v>
      </c>
      <c r="H2054" s="1">
        <v>45077</v>
      </c>
      <c r="I2054">
        <v>1300</v>
      </c>
      <c r="J2054" t="s">
        <v>15253</v>
      </c>
      <c r="K2054" t="s">
        <v>897</v>
      </c>
      <c r="L2054" t="s">
        <v>15254</v>
      </c>
      <c r="M2054" t="s">
        <v>15255</v>
      </c>
      <c r="N2054" t="s">
        <v>57</v>
      </c>
      <c r="O2054">
        <v>17</v>
      </c>
      <c r="P2054" t="s">
        <v>73</v>
      </c>
      <c r="Q2054" t="s">
        <v>101</v>
      </c>
      <c r="R2054" t="s">
        <v>15256</v>
      </c>
      <c r="S2054" s="1">
        <v>45627</v>
      </c>
      <c r="T2054" t="s">
        <v>365</v>
      </c>
      <c r="U2054" t="s">
        <v>15257</v>
      </c>
      <c r="V2054" t="s">
        <v>15258</v>
      </c>
      <c r="W2054" t="s">
        <v>1632</v>
      </c>
      <c r="X2054">
        <v>2457</v>
      </c>
      <c r="Y2054">
        <v>3</v>
      </c>
      <c r="Z2054">
        <v>2948.4</v>
      </c>
      <c r="AA2054" t="s">
        <v>15255</v>
      </c>
      <c r="AB2054" t="s">
        <v>15255</v>
      </c>
      <c r="AC2054">
        <v>10</v>
      </c>
      <c r="AD2054" t="s">
        <v>87</v>
      </c>
      <c r="AF2054" t="s">
        <v>87</v>
      </c>
      <c r="AG2054" t="s">
        <v>15255</v>
      </c>
    </row>
    <row r="2055" spans="1:33" x14ac:dyDescent="0.3">
      <c r="A2055" t="s">
        <v>93</v>
      </c>
      <c r="B2055" t="s">
        <v>1128</v>
      </c>
      <c r="C2055" t="s">
        <v>80</v>
      </c>
      <c r="D2055" t="s">
        <v>677</v>
      </c>
      <c r="E2055" t="s">
        <v>94</v>
      </c>
      <c r="F2055" t="s">
        <v>15259</v>
      </c>
      <c r="G2055" t="s">
        <v>33</v>
      </c>
      <c r="H2055" s="1">
        <v>44014</v>
      </c>
      <c r="I2055">
        <v>1300</v>
      </c>
      <c r="J2055" t="s">
        <v>10655</v>
      </c>
      <c r="K2055" t="s">
        <v>897</v>
      </c>
      <c r="L2055" t="s">
        <v>15260</v>
      </c>
      <c r="M2055" t="s">
        <v>15261</v>
      </c>
      <c r="N2055" t="s">
        <v>39</v>
      </c>
      <c r="O2055">
        <v>14</v>
      </c>
      <c r="P2055" t="s">
        <v>73</v>
      </c>
      <c r="Q2055" t="s">
        <v>74</v>
      </c>
      <c r="R2055" t="s">
        <v>15262</v>
      </c>
      <c r="S2055" s="1">
        <v>45627</v>
      </c>
      <c r="T2055" t="s">
        <v>365</v>
      </c>
      <c r="U2055" t="s">
        <v>15263</v>
      </c>
      <c r="V2055" t="s">
        <v>15264</v>
      </c>
      <c r="W2055" t="s">
        <v>3870</v>
      </c>
      <c r="X2055">
        <v>647</v>
      </c>
      <c r="Y2055">
        <v>4</v>
      </c>
      <c r="Z2055">
        <v>1035.2</v>
      </c>
      <c r="AA2055" t="s">
        <v>15261</v>
      </c>
      <c r="AB2055" t="s">
        <v>15261</v>
      </c>
      <c r="AC2055">
        <v>10</v>
      </c>
      <c r="AD2055" t="s">
        <v>87</v>
      </c>
      <c r="AF2055" t="s">
        <v>87</v>
      </c>
      <c r="AG2055" t="s">
        <v>15261</v>
      </c>
    </row>
    <row r="2056" spans="1:33" x14ac:dyDescent="0.3">
      <c r="A2056" t="s">
        <v>47</v>
      </c>
      <c r="B2056" t="s">
        <v>650</v>
      </c>
      <c r="C2056" t="s">
        <v>80</v>
      </c>
      <c r="D2056" t="s">
        <v>206</v>
      </c>
      <c r="E2056" t="s">
        <v>421</v>
      </c>
      <c r="F2056" t="s">
        <v>15265</v>
      </c>
      <c r="G2056" t="s">
        <v>96</v>
      </c>
      <c r="H2056" s="1">
        <v>44981</v>
      </c>
      <c r="I2056">
        <v>1200</v>
      </c>
      <c r="J2056" t="s">
        <v>15266</v>
      </c>
      <c r="K2056" t="s">
        <v>524</v>
      </c>
      <c r="L2056" t="s">
        <v>15267</v>
      </c>
      <c r="M2056" t="s">
        <v>15268</v>
      </c>
      <c r="N2056" t="s">
        <v>72</v>
      </c>
      <c r="O2056">
        <v>12</v>
      </c>
      <c r="P2056" t="s">
        <v>40</v>
      </c>
      <c r="Q2056" t="s">
        <v>74</v>
      </c>
      <c r="R2056" t="s">
        <v>15269</v>
      </c>
      <c r="S2056" s="1">
        <v>45311</v>
      </c>
      <c r="T2056" t="s">
        <v>141</v>
      </c>
      <c r="U2056" t="s">
        <v>15270</v>
      </c>
      <c r="V2056" t="s">
        <v>15271</v>
      </c>
      <c r="W2056" t="s">
        <v>1551</v>
      </c>
      <c r="X2056">
        <v>1337</v>
      </c>
      <c r="Y2056">
        <v>5</v>
      </c>
      <c r="Z2056">
        <v>2674</v>
      </c>
      <c r="AA2056" t="s">
        <v>15268</v>
      </c>
      <c r="AB2056" t="s">
        <v>15268</v>
      </c>
      <c r="AC2056">
        <v>10</v>
      </c>
      <c r="AD2056" t="s">
        <v>87</v>
      </c>
      <c r="AF2056" t="s">
        <v>87</v>
      </c>
      <c r="AG2056" t="s">
        <v>15268</v>
      </c>
    </row>
    <row r="2057" spans="1:33" x14ac:dyDescent="0.3">
      <c r="A2057" t="s">
        <v>121</v>
      </c>
      <c r="B2057" t="s">
        <v>803</v>
      </c>
      <c r="C2057" t="s">
        <v>80</v>
      </c>
      <c r="D2057" t="s">
        <v>219</v>
      </c>
      <c r="E2057" t="s">
        <v>183</v>
      </c>
      <c r="F2057" t="s">
        <v>3440</v>
      </c>
      <c r="G2057" t="s">
        <v>33</v>
      </c>
      <c r="H2057" s="1">
        <v>44655</v>
      </c>
      <c r="I2057">
        <v>1000</v>
      </c>
      <c r="J2057" t="s">
        <v>15272</v>
      </c>
      <c r="K2057" t="s">
        <v>210</v>
      </c>
      <c r="L2057" t="s">
        <v>15273</v>
      </c>
      <c r="M2057" t="s">
        <v>15274</v>
      </c>
      <c r="N2057" t="s">
        <v>72</v>
      </c>
      <c r="O2057">
        <v>13</v>
      </c>
      <c r="P2057" t="s">
        <v>40</v>
      </c>
      <c r="Q2057" t="s">
        <v>41</v>
      </c>
      <c r="R2057" t="s">
        <v>15275</v>
      </c>
      <c r="S2057" s="1">
        <v>45518</v>
      </c>
      <c r="T2057" t="s">
        <v>201</v>
      </c>
      <c r="U2057" t="s">
        <v>15276</v>
      </c>
      <c r="V2057" t="s">
        <v>15277</v>
      </c>
      <c r="W2057" t="s">
        <v>1266</v>
      </c>
      <c r="X2057">
        <v>1888</v>
      </c>
      <c r="Y2057">
        <v>5</v>
      </c>
      <c r="Z2057">
        <v>3776</v>
      </c>
      <c r="AA2057" t="s">
        <v>15274</v>
      </c>
      <c r="AB2057" t="s">
        <v>15274</v>
      </c>
      <c r="AC2057">
        <v>10</v>
      </c>
      <c r="AE2057" t="s">
        <v>37</v>
      </c>
      <c r="AF2057" t="s">
        <v>37</v>
      </c>
      <c r="AG2057" t="s">
        <v>15274</v>
      </c>
    </row>
    <row r="2058" spans="1:33" x14ac:dyDescent="0.3">
      <c r="A2058" t="s">
        <v>181</v>
      </c>
      <c r="B2058" t="s">
        <v>606</v>
      </c>
      <c r="C2058" t="s">
        <v>80</v>
      </c>
      <c r="D2058" t="s">
        <v>146</v>
      </c>
      <c r="E2058" t="s">
        <v>832</v>
      </c>
      <c r="F2058" t="s">
        <v>15278</v>
      </c>
      <c r="G2058" t="s">
        <v>96</v>
      </c>
      <c r="H2058" s="1">
        <v>44859</v>
      </c>
      <c r="I2058">
        <v>1100</v>
      </c>
      <c r="J2058" t="s">
        <v>15279</v>
      </c>
      <c r="K2058" t="s">
        <v>1121</v>
      </c>
      <c r="L2058" t="s">
        <v>15280</v>
      </c>
      <c r="M2058" t="s">
        <v>15281</v>
      </c>
      <c r="N2058" t="s">
        <v>116</v>
      </c>
      <c r="O2058">
        <v>12</v>
      </c>
      <c r="P2058" t="s">
        <v>40</v>
      </c>
      <c r="Q2058" t="s">
        <v>58</v>
      </c>
      <c r="R2058" t="s">
        <v>15282</v>
      </c>
      <c r="S2058" s="1">
        <v>45603</v>
      </c>
      <c r="T2058" t="s">
        <v>165</v>
      </c>
      <c r="U2058" t="s">
        <v>15283</v>
      </c>
      <c r="V2058" t="s">
        <v>15284</v>
      </c>
      <c r="W2058" t="s">
        <v>13456</v>
      </c>
      <c r="X2058">
        <v>1472</v>
      </c>
      <c r="Y2058">
        <v>3</v>
      </c>
      <c r="Z2058">
        <v>1766.4</v>
      </c>
      <c r="AA2058" t="s">
        <v>15281</v>
      </c>
      <c r="AB2058" t="s">
        <v>15281</v>
      </c>
      <c r="AC2058">
        <v>10</v>
      </c>
      <c r="AE2058" t="s">
        <v>37</v>
      </c>
      <c r="AF2058" t="s">
        <v>37</v>
      </c>
      <c r="AG2058" t="s">
        <v>15281</v>
      </c>
    </row>
    <row r="2059" spans="1:33" x14ac:dyDescent="0.3">
      <c r="A2059" t="s">
        <v>121</v>
      </c>
      <c r="B2059" t="s">
        <v>205</v>
      </c>
      <c r="C2059" t="s">
        <v>29</v>
      </c>
      <c r="D2059" t="s">
        <v>677</v>
      </c>
      <c r="E2059" t="s">
        <v>531</v>
      </c>
      <c r="F2059" t="s">
        <v>15285</v>
      </c>
      <c r="G2059" t="s">
        <v>96</v>
      </c>
      <c r="H2059" s="1">
        <v>45606</v>
      </c>
      <c r="I2059">
        <v>1200</v>
      </c>
      <c r="J2059" t="s">
        <v>15286</v>
      </c>
      <c r="K2059" t="s">
        <v>897</v>
      </c>
      <c r="L2059" t="s">
        <v>15287</v>
      </c>
      <c r="M2059" t="s">
        <v>15288</v>
      </c>
      <c r="N2059" t="s">
        <v>39</v>
      </c>
      <c r="O2059">
        <v>20</v>
      </c>
      <c r="P2059" t="s">
        <v>40</v>
      </c>
      <c r="Q2059" t="s">
        <v>58</v>
      </c>
      <c r="R2059" t="s">
        <v>15289</v>
      </c>
      <c r="S2059" s="1">
        <v>45294</v>
      </c>
      <c r="T2059" t="s">
        <v>141</v>
      </c>
      <c r="U2059" t="s">
        <v>15290</v>
      </c>
      <c r="V2059" t="s">
        <v>15291</v>
      </c>
      <c r="W2059" t="s">
        <v>15292</v>
      </c>
      <c r="X2059">
        <v>1372</v>
      </c>
      <c r="Y2059">
        <v>7</v>
      </c>
      <c r="Z2059">
        <v>3841.6000000000004</v>
      </c>
      <c r="AA2059" t="s">
        <v>15288</v>
      </c>
      <c r="AB2059" t="s">
        <v>15288</v>
      </c>
      <c r="AC2059">
        <v>10</v>
      </c>
      <c r="AD2059" t="s">
        <v>87</v>
      </c>
      <c r="AF2059" t="s">
        <v>87</v>
      </c>
      <c r="AG2059" t="s">
        <v>15288</v>
      </c>
    </row>
    <row r="2060" spans="1:33" x14ac:dyDescent="0.3">
      <c r="A2060" t="s">
        <v>27</v>
      </c>
      <c r="B2060" t="s">
        <v>650</v>
      </c>
      <c r="C2060" t="s">
        <v>80</v>
      </c>
      <c r="D2060" t="s">
        <v>146</v>
      </c>
      <c r="E2060" t="s">
        <v>147</v>
      </c>
      <c r="F2060" t="s">
        <v>15293</v>
      </c>
      <c r="G2060" t="s">
        <v>96</v>
      </c>
      <c r="H2060" s="1">
        <v>44719</v>
      </c>
      <c r="I2060">
        <v>1300</v>
      </c>
      <c r="J2060" t="s">
        <v>8688</v>
      </c>
      <c r="K2060" t="s">
        <v>1862</v>
      </c>
      <c r="L2060" t="s">
        <v>15294</v>
      </c>
      <c r="M2060" t="s">
        <v>15295</v>
      </c>
      <c r="N2060" t="s">
        <v>57</v>
      </c>
      <c r="O2060">
        <v>10</v>
      </c>
      <c r="P2060" t="s">
        <v>73</v>
      </c>
      <c r="Q2060" t="s">
        <v>101</v>
      </c>
      <c r="R2060" t="s">
        <v>15296</v>
      </c>
      <c r="S2060" s="1">
        <v>45387</v>
      </c>
      <c r="T2060" t="s">
        <v>60</v>
      </c>
      <c r="U2060" t="s">
        <v>15297</v>
      </c>
      <c r="V2060" t="s">
        <v>15298</v>
      </c>
      <c r="W2060" t="s">
        <v>1233</v>
      </c>
      <c r="X2060">
        <v>536</v>
      </c>
      <c r="Y2060">
        <v>4</v>
      </c>
      <c r="Z2060">
        <v>857.6</v>
      </c>
      <c r="AA2060" t="s">
        <v>15295</v>
      </c>
      <c r="AB2060" t="s">
        <v>15295</v>
      </c>
      <c r="AC2060">
        <v>10</v>
      </c>
      <c r="AE2060" t="s">
        <v>37</v>
      </c>
      <c r="AF2060" t="s">
        <v>37</v>
      </c>
      <c r="AG2060" t="s">
        <v>15295</v>
      </c>
    </row>
    <row r="2061" spans="1:33" x14ac:dyDescent="0.3">
      <c r="A2061" t="s">
        <v>93</v>
      </c>
      <c r="B2061" t="s">
        <v>205</v>
      </c>
      <c r="C2061" t="s">
        <v>80</v>
      </c>
      <c r="D2061" t="s">
        <v>677</v>
      </c>
      <c r="E2061" t="s">
        <v>110</v>
      </c>
      <c r="F2061" t="s">
        <v>15299</v>
      </c>
      <c r="G2061" t="s">
        <v>33</v>
      </c>
      <c r="H2061" s="1">
        <v>44184</v>
      </c>
      <c r="I2061">
        <v>1200</v>
      </c>
      <c r="J2061" t="s">
        <v>15300</v>
      </c>
      <c r="K2061" t="s">
        <v>233</v>
      </c>
      <c r="L2061" t="s">
        <v>15301</v>
      </c>
      <c r="M2061" t="s">
        <v>15302</v>
      </c>
      <c r="N2061" t="s">
        <v>72</v>
      </c>
      <c r="O2061">
        <v>5</v>
      </c>
      <c r="P2061" t="s">
        <v>73</v>
      </c>
      <c r="Q2061" t="s">
        <v>58</v>
      </c>
      <c r="R2061" t="s">
        <v>15303</v>
      </c>
      <c r="S2061" s="1">
        <v>45506</v>
      </c>
      <c r="T2061" t="s">
        <v>201</v>
      </c>
      <c r="U2061" t="s">
        <v>15304</v>
      </c>
      <c r="V2061" t="s">
        <v>11043</v>
      </c>
      <c r="W2061" t="s">
        <v>5299</v>
      </c>
      <c r="X2061">
        <v>1540</v>
      </c>
      <c r="Y2061">
        <v>8</v>
      </c>
      <c r="Z2061">
        <v>4928</v>
      </c>
      <c r="AA2061" t="s">
        <v>15302</v>
      </c>
      <c r="AB2061" t="s">
        <v>15302</v>
      </c>
      <c r="AC2061">
        <v>10</v>
      </c>
      <c r="AE2061" t="s">
        <v>37</v>
      </c>
      <c r="AF2061" t="s">
        <v>37</v>
      </c>
      <c r="AG2061" t="s">
        <v>15302</v>
      </c>
    </row>
    <row r="2062" spans="1:33" x14ac:dyDescent="0.3">
      <c r="A2062" t="s">
        <v>181</v>
      </c>
      <c r="B2062" t="s">
        <v>568</v>
      </c>
      <c r="C2062" t="s">
        <v>80</v>
      </c>
      <c r="D2062" t="s">
        <v>30</v>
      </c>
      <c r="E2062" t="s">
        <v>1177</v>
      </c>
      <c r="F2062" t="s">
        <v>15305</v>
      </c>
      <c r="G2062" t="s">
        <v>33</v>
      </c>
      <c r="H2062" s="1">
        <v>43929</v>
      </c>
      <c r="I2062">
        <v>1300</v>
      </c>
      <c r="J2062" t="s">
        <v>15306</v>
      </c>
      <c r="K2062" t="s">
        <v>307</v>
      </c>
      <c r="L2062" t="s">
        <v>15307</v>
      </c>
      <c r="M2062" t="s">
        <v>15308</v>
      </c>
      <c r="N2062" t="s">
        <v>57</v>
      </c>
      <c r="O2062">
        <v>19</v>
      </c>
      <c r="P2062" t="s">
        <v>73</v>
      </c>
      <c r="Q2062" t="s">
        <v>41</v>
      </c>
      <c r="R2062" t="s">
        <v>15309</v>
      </c>
      <c r="S2062" s="1">
        <v>45577</v>
      </c>
      <c r="T2062" t="s">
        <v>177</v>
      </c>
      <c r="U2062" t="s">
        <v>15310</v>
      </c>
      <c r="V2062" t="s">
        <v>15311</v>
      </c>
      <c r="W2062" t="s">
        <v>15312</v>
      </c>
      <c r="X2062">
        <v>1756</v>
      </c>
      <c r="Y2062">
        <v>6</v>
      </c>
      <c r="Z2062">
        <v>4214.4000000000015</v>
      </c>
      <c r="AA2062" t="s">
        <v>15308</v>
      </c>
      <c r="AB2062" t="s">
        <v>15308</v>
      </c>
      <c r="AC2062">
        <v>10</v>
      </c>
      <c r="AE2062" t="s">
        <v>37</v>
      </c>
      <c r="AF2062" t="s">
        <v>37</v>
      </c>
      <c r="AG2062" t="s">
        <v>15308</v>
      </c>
    </row>
    <row r="2063" spans="1:33" x14ac:dyDescent="0.3">
      <c r="A2063" t="s">
        <v>27</v>
      </c>
      <c r="B2063" t="s">
        <v>411</v>
      </c>
      <c r="C2063" t="s">
        <v>49</v>
      </c>
      <c r="D2063" t="s">
        <v>109</v>
      </c>
      <c r="E2063" t="s">
        <v>481</v>
      </c>
      <c r="F2063" t="s">
        <v>15313</v>
      </c>
      <c r="G2063" t="s">
        <v>96</v>
      </c>
      <c r="H2063" s="1">
        <v>44339</v>
      </c>
      <c r="I2063">
        <v>1200</v>
      </c>
      <c r="J2063" t="s">
        <v>15314</v>
      </c>
      <c r="K2063" t="s">
        <v>1749</v>
      </c>
      <c r="L2063" t="s">
        <v>15315</v>
      </c>
      <c r="M2063" t="s">
        <v>15316</v>
      </c>
      <c r="N2063" t="s">
        <v>116</v>
      </c>
      <c r="O2063">
        <v>4</v>
      </c>
      <c r="P2063" t="s">
        <v>40</v>
      </c>
      <c r="Q2063" t="s">
        <v>41</v>
      </c>
      <c r="R2063" t="s">
        <v>15317</v>
      </c>
      <c r="S2063" s="1">
        <v>45583</v>
      </c>
      <c r="T2063" t="s">
        <v>177</v>
      </c>
      <c r="U2063" t="s">
        <v>15318</v>
      </c>
      <c r="V2063" t="s">
        <v>15319</v>
      </c>
      <c r="W2063" t="s">
        <v>3630</v>
      </c>
      <c r="X2063">
        <v>2805</v>
      </c>
      <c r="Y2063">
        <v>8</v>
      </c>
      <c r="Z2063">
        <v>8976</v>
      </c>
      <c r="AA2063" t="s">
        <v>15316</v>
      </c>
      <c r="AB2063" t="s">
        <v>15316</v>
      </c>
      <c r="AC2063">
        <v>10</v>
      </c>
      <c r="AE2063" t="s">
        <v>37</v>
      </c>
      <c r="AF2063" t="s">
        <v>37</v>
      </c>
      <c r="AG2063" t="s">
        <v>15316</v>
      </c>
    </row>
    <row r="2064" spans="1:33" x14ac:dyDescent="0.3">
      <c r="A2064" t="s">
        <v>93</v>
      </c>
      <c r="B2064" t="s">
        <v>145</v>
      </c>
      <c r="C2064" t="s">
        <v>49</v>
      </c>
      <c r="D2064" t="s">
        <v>241</v>
      </c>
      <c r="E2064" t="s">
        <v>110</v>
      </c>
      <c r="F2064" t="s">
        <v>15320</v>
      </c>
      <c r="G2064" t="s">
        <v>96</v>
      </c>
      <c r="H2064" s="1">
        <v>44561</v>
      </c>
      <c r="I2064">
        <v>1300</v>
      </c>
      <c r="J2064" t="s">
        <v>15321</v>
      </c>
      <c r="K2064" t="s">
        <v>787</v>
      </c>
      <c r="L2064" t="s">
        <v>15322</v>
      </c>
      <c r="M2064" t="s">
        <v>15323</v>
      </c>
      <c r="N2064" t="s">
        <v>116</v>
      </c>
      <c r="O2064">
        <v>16</v>
      </c>
      <c r="P2064" t="s">
        <v>40</v>
      </c>
      <c r="Q2064" t="s">
        <v>74</v>
      </c>
      <c r="R2064" t="s">
        <v>15324</v>
      </c>
      <c r="S2064" s="1">
        <v>45526</v>
      </c>
      <c r="T2064" t="s">
        <v>201</v>
      </c>
      <c r="U2064" t="s">
        <v>15325</v>
      </c>
      <c r="V2064" t="s">
        <v>15326</v>
      </c>
      <c r="W2064" t="s">
        <v>7251</v>
      </c>
      <c r="X2064">
        <v>2931</v>
      </c>
      <c r="Y2064">
        <v>5</v>
      </c>
      <c r="Z2064">
        <v>5862</v>
      </c>
      <c r="AA2064" t="s">
        <v>15323</v>
      </c>
      <c r="AB2064" t="s">
        <v>15323</v>
      </c>
      <c r="AC2064">
        <v>10</v>
      </c>
      <c r="AE2064" t="s">
        <v>37</v>
      </c>
      <c r="AF2064" t="s">
        <v>37</v>
      </c>
      <c r="AG2064" t="s">
        <v>15323</v>
      </c>
    </row>
    <row r="2065" spans="1:33" x14ac:dyDescent="0.3">
      <c r="A2065" t="s">
        <v>27</v>
      </c>
      <c r="B2065" t="s">
        <v>558</v>
      </c>
      <c r="C2065" t="s">
        <v>49</v>
      </c>
      <c r="D2065" t="s">
        <v>241</v>
      </c>
      <c r="E2065" t="s">
        <v>501</v>
      </c>
      <c r="F2065" t="s">
        <v>327</v>
      </c>
      <c r="G2065" t="s">
        <v>33</v>
      </c>
      <c r="H2065" s="1">
        <v>44925</v>
      </c>
      <c r="I2065">
        <v>1200</v>
      </c>
      <c r="J2065" t="s">
        <v>15327</v>
      </c>
      <c r="K2065" t="s">
        <v>1626</v>
      </c>
      <c r="L2065" t="s">
        <v>15328</v>
      </c>
      <c r="M2065" t="s">
        <v>15329</v>
      </c>
      <c r="N2065" t="s">
        <v>39</v>
      </c>
      <c r="O2065">
        <v>17</v>
      </c>
      <c r="P2065" t="s">
        <v>40</v>
      </c>
      <c r="Q2065" t="s">
        <v>74</v>
      </c>
      <c r="R2065" t="s">
        <v>15330</v>
      </c>
      <c r="S2065" s="1">
        <v>45430</v>
      </c>
      <c r="T2065" t="s">
        <v>129</v>
      </c>
      <c r="U2065" t="s">
        <v>15331</v>
      </c>
      <c r="V2065" t="s">
        <v>15332</v>
      </c>
      <c r="W2065" t="s">
        <v>78</v>
      </c>
      <c r="X2065">
        <v>2619</v>
      </c>
      <c r="Y2065">
        <v>3</v>
      </c>
      <c r="Z2065">
        <v>3142.8</v>
      </c>
      <c r="AA2065" t="s">
        <v>15329</v>
      </c>
      <c r="AB2065" t="s">
        <v>15329</v>
      </c>
      <c r="AC2065">
        <v>10</v>
      </c>
      <c r="AE2065" t="s">
        <v>37</v>
      </c>
      <c r="AF2065" t="s">
        <v>37</v>
      </c>
      <c r="AG2065" t="s">
        <v>15329</v>
      </c>
    </row>
    <row r="2066" spans="1:33" x14ac:dyDescent="0.3">
      <c r="A2066" t="s">
        <v>27</v>
      </c>
      <c r="B2066" t="s">
        <v>64</v>
      </c>
      <c r="C2066" t="s">
        <v>29</v>
      </c>
      <c r="D2066" t="s">
        <v>206</v>
      </c>
      <c r="E2066" t="s">
        <v>1908</v>
      </c>
      <c r="F2066" t="s">
        <v>15333</v>
      </c>
      <c r="G2066" t="s">
        <v>33</v>
      </c>
      <c r="H2066" s="1">
        <v>45160</v>
      </c>
      <c r="I2066">
        <v>1300</v>
      </c>
      <c r="J2066" t="s">
        <v>15334</v>
      </c>
      <c r="K2066" t="s">
        <v>125</v>
      </c>
      <c r="L2066" t="s">
        <v>15335</v>
      </c>
      <c r="M2066" t="s">
        <v>15336</v>
      </c>
      <c r="N2066" t="s">
        <v>116</v>
      </c>
      <c r="O2066">
        <v>16</v>
      </c>
      <c r="P2066" t="s">
        <v>40</v>
      </c>
      <c r="Q2066" t="s">
        <v>58</v>
      </c>
      <c r="R2066" t="s">
        <v>15337</v>
      </c>
      <c r="S2066" s="1">
        <v>45487</v>
      </c>
      <c r="T2066" t="s">
        <v>103</v>
      </c>
      <c r="U2066" t="s">
        <v>15338</v>
      </c>
      <c r="V2066" t="s">
        <v>15339</v>
      </c>
      <c r="W2066" t="s">
        <v>5283</v>
      </c>
      <c r="X2066">
        <v>2018</v>
      </c>
      <c r="Y2066">
        <v>1</v>
      </c>
      <c r="Z2066">
        <v>807.2</v>
      </c>
      <c r="AA2066" t="s">
        <v>15336</v>
      </c>
      <c r="AB2066" t="s">
        <v>15336</v>
      </c>
      <c r="AC2066">
        <v>10</v>
      </c>
      <c r="AD2066" t="s">
        <v>87</v>
      </c>
      <c r="AF2066" t="s">
        <v>87</v>
      </c>
      <c r="AG2066" t="s">
        <v>15336</v>
      </c>
    </row>
    <row r="2067" spans="1:33" x14ac:dyDescent="0.3">
      <c r="A2067" t="s">
        <v>336</v>
      </c>
      <c r="B2067" t="s">
        <v>229</v>
      </c>
      <c r="C2067" t="s">
        <v>80</v>
      </c>
      <c r="D2067" t="s">
        <v>206</v>
      </c>
      <c r="E2067" t="s">
        <v>66</v>
      </c>
      <c r="F2067" t="s">
        <v>15340</v>
      </c>
      <c r="G2067" t="s">
        <v>96</v>
      </c>
      <c r="H2067" s="1">
        <v>44367</v>
      </c>
      <c r="I2067">
        <v>1300</v>
      </c>
      <c r="J2067" t="s">
        <v>15341</v>
      </c>
      <c r="K2067" t="s">
        <v>514</v>
      </c>
      <c r="L2067" t="s">
        <v>15342</v>
      </c>
      <c r="M2067" t="s">
        <v>15343</v>
      </c>
      <c r="N2067" t="s">
        <v>72</v>
      </c>
      <c r="O2067">
        <v>5</v>
      </c>
      <c r="P2067" t="s">
        <v>73</v>
      </c>
      <c r="Q2067" t="s">
        <v>74</v>
      </c>
      <c r="R2067" t="s">
        <v>15344</v>
      </c>
      <c r="S2067" s="1">
        <v>45489</v>
      </c>
      <c r="T2067" t="s">
        <v>103</v>
      </c>
      <c r="U2067" t="s">
        <v>15345</v>
      </c>
      <c r="V2067" t="s">
        <v>15346</v>
      </c>
      <c r="W2067" t="s">
        <v>2663</v>
      </c>
      <c r="X2067">
        <v>656</v>
      </c>
      <c r="Y2067">
        <v>8</v>
      </c>
      <c r="Z2067">
        <v>2099.2000000000003</v>
      </c>
      <c r="AA2067" t="s">
        <v>15343</v>
      </c>
      <c r="AB2067" t="s">
        <v>15343</v>
      </c>
      <c r="AC2067">
        <v>10</v>
      </c>
      <c r="AE2067" t="s">
        <v>37</v>
      </c>
      <c r="AF2067" t="s">
        <v>37</v>
      </c>
      <c r="AG2067" t="s">
        <v>15343</v>
      </c>
    </row>
    <row r="2068" spans="1:33" x14ac:dyDescent="0.3">
      <c r="A2068" t="s">
        <v>336</v>
      </c>
      <c r="B2068" t="s">
        <v>731</v>
      </c>
      <c r="C2068" t="s">
        <v>29</v>
      </c>
      <c r="D2068" t="s">
        <v>109</v>
      </c>
      <c r="E2068" t="s">
        <v>122</v>
      </c>
      <c r="F2068" t="s">
        <v>15347</v>
      </c>
      <c r="G2068" t="s">
        <v>96</v>
      </c>
      <c r="H2068" s="1">
        <v>43911</v>
      </c>
      <c r="I2068">
        <v>1300</v>
      </c>
      <c r="J2068" t="s">
        <v>15348</v>
      </c>
      <c r="K2068" t="s">
        <v>493</v>
      </c>
      <c r="L2068" t="s">
        <v>15349</v>
      </c>
      <c r="M2068" t="s">
        <v>15350</v>
      </c>
      <c r="N2068" t="s">
        <v>57</v>
      </c>
      <c r="O2068">
        <v>8</v>
      </c>
      <c r="P2068" t="s">
        <v>73</v>
      </c>
      <c r="Q2068" t="s">
        <v>41</v>
      </c>
      <c r="R2068" t="s">
        <v>15351</v>
      </c>
      <c r="S2068" s="1">
        <v>45292</v>
      </c>
      <c r="T2068" t="s">
        <v>141</v>
      </c>
      <c r="U2068" t="s">
        <v>15352</v>
      </c>
      <c r="V2068" t="s">
        <v>15353</v>
      </c>
      <c r="W2068" t="s">
        <v>530</v>
      </c>
      <c r="X2068">
        <v>1630</v>
      </c>
      <c r="Y2068">
        <v>1</v>
      </c>
      <c r="Z2068">
        <v>652</v>
      </c>
      <c r="AA2068" t="s">
        <v>15350</v>
      </c>
      <c r="AB2068" t="s">
        <v>15350</v>
      </c>
      <c r="AC2068">
        <v>10</v>
      </c>
      <c r="AD2068" t="s">
        <v>87</v>
      </c>
      <c r="AF2068" t="s">
        <v>87</v>
      </c>
      <c r="AG2068" t="s">
        <v>15350</v>
      </c>
    </row>
    <row r="2069" spans="1:33" x14ac:dyDescent="0.3">
      <c r="A2069" t="s">
        <v>133</v>
      </c>
      <c r="B2069" t="s">
        <v>500</v>
      </c>
      <c r="C2069" t="s">
        <v>49</v>
      </c>
      <c r="D2069" t="s">
        <v>30</v>
      </c>
      <c r="E2069" t="s">
        <v>511</v>
      </c>
      <c r="F2069" t="s">
        <v>15354</v>
      </c>
      <c r="G2069" t="s">
        <v>96</v>
      </c>
      <c r="H2069" s="1">
        <v>44162</v>
      </c>
      <c r="I2069">
        <v>950</v>
      </c>
      <c r="J2069" t="s">
        <v>15355</v>
      </c>
      <c r="K2069" t="s">
        <v>1034</v>
      </c>
      <c r="L2069" t="s">
        <v>15356</v>
      </c>
      <c r="M2069" t="s">
        <v>15357</v>
      </c>
      <c r="N2069" t="s">
        <v>116</v>
      </c>
      <c r="O2069">
        <v>18</v>
      </c>
      <c r="P2069" t="s">
        <v>73</v>
      </c>
      <c r="Q2069" t="s">
        <v>74</v>
      </c>
      <c r="R2069" t="s">
        <v>15358</v>
      </c>
      <c r="S2069" s="1">
        <v>45372</v>
      </c>
      <c r="T2069" t="s">
        <v>258</v>
      </c>
      <c r="U2069" t="s">
        <v>15359</v>
      </c>
      <c r="V2069" t="s">
        <v>15360</v>
      </c>
      <c r="W2069" t="s">
        <v>1406</v>
      </c>
      <c r="X2069">
        <v>2696</v>
      </c>
      <c r="Y2069">
        <v>2</v>
      </c>
      <c r="Z2069">
        <v>2156.8000000000002</v>
      </c>
      <c r="AA2069" t="s">
        <v>15357</v>
      </c>
      <c r="AB2069" t="s">
        <v>15357</v>
      </c>
      <c r="AC2069">
        <v>10</v>
      </c>
      <c r="AE2069" t="s">
        <v>37</v>
      </c>
      <c r="AF2069" t="s">
        <v>37</v>
      </c>
      <c r="AG2069" t="s">
        <v>15357</v>
      </c>
    </row>
    <row r="2070" spans="1:33" x14ac:dyDescent="0.3">
      <c r="A2070" t="s">
        <v>47</v>
      </c>
      <c r="B2070" t="s">
        <v>470</v>
      </c>
      <c r="C2070" t="s">
        <v>29</v>
      </c>
      <c r="D2070" t="s">
        <v>370</v>
      </c>
      <c r="E2070" t="s">
        <v>326</v>
      </c>
      <c r="F2070" t="s">
        <v>5761</v>
      </c>
      <c r="G2070" t="s">
        <v>33</v>
      </c>
      <c r="H2070" s="1">
        <v>44659</v>
      </c>
      <c r="I2070">
        <v>950</v>
      </c>
      <c r="J2070" t="s">
        <v>15361</v>
      </c>
      <c r="K2070" t="s">
        <v>125</v>
      </c>
      <c r="L2070" t="s">
        <v>15362</v>
      </c>
      <c r="M2070" t="s">
        <v>15363</v>
      </c>
      <c r="N2070" t="s">
        <v>72</v>
      </c>
      <c r="O2070">
        <v>6</v>
      </c>
      <c r="P2070" t="s">
        <v>40</v>
      </c>
      <c r="Q2070" t="s">
        <v>41</v>
      </c>
      <c r="R2070" t="s">
        <v>15364</v>
      </c>
      <c r="S2070" s="1">
        <v>45527</v>
      </c>
      <c r="T2070" t="s">
        <v>201</v>
      </c>
      <c r="U2070" t="s">
        <v>15365</v>
      </c>
      <c r="V2070" t="s">
        <v>15366</v>
      </c>
      <c r="W2070" t="s">
        <v>2709</v>
      </c>
      <c r="X2070">
        <v>1785</v>
      </c>
      <c r="Y2070">
        <v>6</v>
      </c>
      <c r="Z2070">
        <v>4284</v>
      </c>
      <c r="AA2070" t="s">
        <v>15363</v>
      </c>
      <c r="AB2070" t="s">
        <v>15363</v>
      </c>
      <c r="AC2070">
        <v>10</v>
      </c>
      <c r="AE2070" t="s">
        <v>37</v>
      </c>
      <c r="AF2070" t="s">
        <v>37</v>
      </c>
      <c r="AG2070" t="s">
        <v>15363</v>
      </c>
    </row>
    <row r="2071" spans="1:33" x14ac:dyDescent="0.3">
      <c r="A2071" t="s">
        <v>181</v>
      </c>
      <c r="B2071" t="s">
        <v>229</v>
      </c>
      <c r="C2071" t="s">
        <v>49</v>
      </c>
      <c r="D2071" t="s">
        <v>146</v>
      </c>
      <c r="E2071" t="s">
        <v>337</v>
      </c>
      <c r="F2071" t="s">
        <v>15367</v>
      </c>
      <c r="G2071" t="s">
        <v>96</v>
      </c>
      <c r="H2071" s="1">
        <v>44017</v>
      </c>
      <c r="I2071">
        <v>1200</v>
      </c>
      <c r="J2071" t="s">
        <v>15368</v>
      </c>
      <c r="K2071" t="s">
        <v>245</v>
      </c>
      <c r="L2071" t="s">
        <v>15369</v>
      </c>
      <c r="M2071" t="s">
        <v>15370</v>
      </c>
      <c r="N2071" t="s">
        <v>57</v>
      </c>
      <c r="O2071">
        <v>17</v>
      </c>
      <c r="P2071" t="s">
        <v>40</v>
      </c>
      <c r="Q2071" t="s">
        <v>101</v>
      </c>
      <c r="R2071" t="s">
        <v>15371</v>
      </c>
      <c r="S2071" s="1">
        <v>45376</v>
      </c>
      <c r="T2071" t="s">
        <v>258</v>
      </c>
      <c r="U2071" t="s">
        <v>15372</v>
      </c>
      <c r="V2071" t="s">
        <v>11381</v>
      </c>
      <c r="W2071" t="s">
        <v>2423</v>
      </c>
      <c r="X2071">
        <v>650</v>
      </c>
      <c r="Y2071">
        <v>7</v>
      </c>
      <c r="Z2071">
        <v>1820</v>
      </c>
      <c r="AA2071" t="s">
        <v>15370</v>
      </c>
      <c r="AB2071" t="s">
        <v>15370</v>
      </c>
      <c r="AC2071">
        <v>10</v>
      </c>
      <c r="AD2071" t="s">
        <v>87</v>
      </c>
      <c r="AF2071" t="s">
        <v>87</v>
      </c>
      <c r="AG2071" t="s">
        <v>15370</v>
      </c>
    </row>
    <row r="2072" spans="1:33" x14ac:dyDescent="0.3">
      <c r="A2072" t="s">
        <v>107</v>
      </c>
      <c r="B2072" t="s">
        <v>357</v>
      </c>
      <c r="C2072" t="s">
        <v>80</v>
      </c>
      <c r="D2072" t="s">
        <v>370</v>
      </c>
      <c r="E2072" t="s">
        <v>1168</v>
      </c>
      <c r="F2072" t="s">
        <v>15373</v>
      </c>
      <c r="G2072" t="s">
        <v>96</v>
      </c>
      <c r="H2072" s="1">
        <v>45233</v>
      </c>
      <c r="I2072">
        <v>1000</v>
      </c>
      <c r="J2072" t="s">
        <v>15374</v>
      </c>
      <c r="K2072" t="s">
        <v>186</v>
      </c>
      <c r="L2072" t="s">
        <v>15375</v>
      </c>
      <c r="M2072" t="s">
        <v>15376</v>
      </c>
      <c r="N2072" t="s">
        <v>116</v>
      </c>
      <c r="O2072">
        <v>17</v>
      </c>
      <c r="P2072" t="s">
        <v>40</v>
      </c>
      <c r="Q2072" t="s">
        <v>74</v>
      </c>
      <c r="R2072" t="s">
        <v>15377</v>
      </c>
      <c r="S2072" s="1">
        <v>45331</v>
      </c>
      <c r="T2072" t="s">
        <v>321</v>
      </c>
      <c r="U2072" t="s">
        <v>15378</v>
      </c>
      <c r="V2072" t="s">
        <v>15379</v>
      </c>
      <c r="W2072" t="s">
        <v>10577</v>
      </c>
      <c r="X2072">
        <v>557</v>
      </c>
      <c r="Y2072">
        <v>7</v>
      </c>
      <c r="Z2072">
        <v>1559.6000000000001</v>
      </c>
      <c r="AA2072" t="s">
        <v>15376</v>
      </c>
      <c r="AB2072" t="s">
        <v>15376</v>
      </c>
      <c r="AC2072">
        <v>11</v>
      </c>
      <c r="AE2072" t="s">
        <v>37</v>
      </c>
      <c r="AF2072" t="s">
        <v>37</v>
      </c>
      <c r="AG2072" t="s">
        <v>15376</v>
      </c>
    </row>
    <row r="2073" spans="1:33" x14ac:dyDescent="0.3">
      <c r="A2073" t="s">
        <v>181</v>
      </c>
      <c r="B2073" t="s">
        <v>357</v>
      </c>
      <c r="C2073" t="s">
        <v>80</v>
      </c>
      <c r="D2073" t="s">
        <v>219</v>
      </c>
      <c r="E2073" t="s">
        <v>263</v>
      </c>
      <c r="F2073" t="s">
        <v>3107</v>
      </c>
      <c r="G2073" t="s">
        <v>96</v>
      </c>
      <c r="H2073" s="1">
        <v>44758</v>
      </c>
      <c r="I2073">
        <v>1200</v>
      </c>
      <c r="J2073" t="s">
        <v>15380</v>
      </c>
      <c r="K2073" t="s">
        <v>2433</v>
      </c>
      <c r="L2073" t="s">
        <v>15381</v>
      </c>
      <c r="M2073" t="s">
        <v>15382</v>
      </c>
      <c r="N2073" t="s">
        <v>72</v>
      </c>
      <c r="O2073">
        <v>3</v>
      </c>
      <c r="P2073" t="s">
        <v>73</v>
      </c>
      <c r="Q2073" t="s">
        <v>74</v>
      </c>
      <c r="R2073" t="s">
        <v>15383</v>
      </c>
      <c r="S2073" s="1">
        <v>45338</v>
      </c>
      <c r="T2073" t="s">
        <v>321</v>
      </c>
      <c r="U2073" t="s">
        <v>15384</v>
      </c>
      <c r="V2073" t="s">
        <v>15385</v>
      </c>
      <c r="W2073" t="s">
        <v>5893</v>
      </c>
      <c r="X2073">
        <v>1699</v>
      </c>
      <c r="Y2073">
        <v>3</v>
      </c>
      <c r="Z2073">
        <v>2038.8000000000002</v>
      </c>
      <c r="AA2073" t="s">
        <v>15382</v>
      </c>
      <c r="AB2073" t="s">
        <v>15382</v>
      </c>
      <c r="AC2073">
        <v>10</v>
      </c>
      <c r="AD2073" t="s">
        <v>87</v>
      </c>
      <c r="AF2073" t="s">
        <v>87</v>
      </c>
      <c r="AG2073" t="s">
        <v>15382</v>
      </c>
    </row>
    <row r="2074" spans="1:33" x14ac:dyDescent="0.3">
      <c r="A2074" t="s">
        <v>121</v>
      </c>
      <c r="B2074" t="s">
        <v>48</v>
      </c>
      <c r="C2074" t="s">
        <v>29</v>
      </c>
      <c r="D2074" t="s">
        <v>206</v>
      </c>
      <c r="E2074" t="s">
        <v>2486</v>
      </c>
      <c r="F2074" t="s">
        <v>15386</v>
      </c>
      <c r="G2074" t="s">
        <v>96</v>
      </c>
      <c r="H2074" s="1">
        <v>45078</v>
      </c>
      <c r="I2074">
        <v>1100</v>
      </c>
      <c r="J2074" t="s">
        <v>15387</v>
      </c>
      <c r="K2074" t="s">
        <v>725</v>
      </c>
      <c r="L2074" t="s">
        <v>15388</v>
      </c>
      <c r="M2074" t="s">
        <v>15389</v>
      </c>
      <c r="N2074" t="s">
        <v>39</v>
      </c>
      <c r="O2074">
        <v>15</v>
      </c>
      <c r="P2074" t="s">
        <v>40</v>
      </c>
      <c r="Q2074" t="s">
        <v>58</v>
      </c>
      <c r="R2074" t="s">
        <v>15390</v>
      </c>
      <c r="S2074" s="1">
        <v>45468</v>
      </c>
      <c r="T2074" t="s">
        <v>43</v>
      </c>
      <c r="U2074" t="s">
        <v>15391</v>
      </c>
      <c r="V2074" t="s">
        <v>15392</v>
      </c>
      <c r="W2074" t="s">
        <v>4117</v>
      </c>
      <c r="X2074">
        <v>2496</v>
      </c>
      <c r="Y2074">
        <v>5</v>
      </c>
      <c r="Z2074">
        <v>4992</v>
      </c>
      <c r="AA2074" t="s">
        <v>15389</v>
      </c>
      <c r="AB2074" t="s">
        <v>15389</v>
      </c>
      <c r="AC2074">
        <v>10</v>
      </c>
      <c r="AE2074" t="s">
        <v>37</v>
      </c>
      <c r="AF2074" t="s">
        <v>37</v>
      </c>
      <c r="AG2074" t="s">
        <v>15389</v>
      </c>
    </row>
    <row r="2075" spans="1:33" x14ac:dyDescent="0.3">
      <c r="A2075" t="s">
        <v>336</v>
      </c>
      <c r="B2075" t="s">
        <v>558</v>
      </c>
      <c r="C2075" t="s">
        <v>49</v>
      </c>
      <c r="D2075" t="s">
        <v>30</v>
      </c>
      <c r="E2075" t="s">
        <v>1877</v>
      </c>
      <c r="F2075" t="s">
        <v>15393</v>
      </c>
      <c r="G2075" t="s">
        <v>33</v>
      </c>
      <c r="H2075" s="1">
        <v>44448</v>
      </c>
      <c r="I2075">
        <v>800</v>
      </c>
      <c r="J2075" t="s">
        <v>15394</v>
      </c>
      <c r="K2075" t="s">
        <v>69</v>
      </c>
      <c r="L2075" t="s">
        <v>15395</v>
      </c>
      <c r="M2075" t="s">
        <v>15396</v>
      </c>
      <c r="N2075" t="s">
        <v>116</v>
      </c>
      <c r="O2075">
        <v>11</v>
      </c>
      <c r="P2075" t="s">
        <v>73</v>
      </c>
      <c r="Q2075" t="s">
        <v>41</v>
      </c>
      <c r="R2075" t="s">
        <v>15397</v>
      </c>
      <c r="S2075" s="1">
        <v>45379</v>
      </c>
      <c r="T2075" t="s">
        <v>258</v>
      </c>
      <c r="U2075" t="s">
        <v>15398</v>
      </c>
      <c r="V2075" t="s">
        <v>15399</v>
      </c>
      <c r="W2075" t="s">
        <v>8460</v>
      </c>
      <c r="X2075">
        <v>2963</v>
      </c>
      <c r="Y2075">
        <v>4</v>
      </c>
      <c r="Z2075">
        <v>4740.8</v>
      </c>
      <c r="AA2075" t="s">
        <v>15396</v>
      </c>
      <c r="AB2075" t="s">
        <v>15396</v>
      </c>
      <c r="AC2075">
        <v>10</v>
      </c>
      <c r="AD2075" t="s">
        <v>87</v>
      </c>
      <c r="AF2075" t="s">
        <v>87</v>
      </c>
      <c r="AG2075" t="s">
        <v>15396</v>
      </c>
    </row>
    <row r="2076" spans="1:33" x14ac:dyDescent="0.3">
      <c r="A2076" t="s">
        <v>133</v>
      </c>
      <c r="B2076" t="s">
        <v>500</v>
      </c>
      <c r="C2076" t="s">
        <v>80</v>
      </c>
      <c r="D2076" t="s">
        <v>677</v>
      </c>
      <c r="E2076" t="s">
        <v>3309</v>
      </c>
      <c r="F2076" t="s">
        <v>15400</v>
      </c>
      <c r="G2076" t="s">
        <v>96</v>
      </c>
      <c r="H2076" s="1">
        <v>44422</v>
      </c>
      <c r="I2076">
        <v>1400</v>
      </c>
      <c r="J2076" t="s">
        <v>9380</v>
      </c>
      <c r="K2076" t="s">
        <v>743</v>
      </c>
      <c r="L2076" t="s">
        <v>15401</v>
      </c>
      <c r="M2076" t="s">
        <v>15402</v>
      </c>
      <c r="N2076" t="s">
        <v>116</v>
      </c>
      <c r="O2076">
        <v>11</v>
      </c>
      <c r="P2076" t="s">
        <v>40</v>
      </c>
      <c r="Q2076" t="s">
        <v>101</v>
      </c>
      <c r="R2076" t="s">
        <v>14244</v>
      </c>
      <c r="S2076" s="1">
        <v>45486</v>
      </c>
      <c r="T2076" t="s">
        <v>103</v>
      </c>
      <c r="U2076" t="s">
        <v>15403</v>
      </c>
      <c r="V2076" t="s">
        <v>9080</v>
      </c>
      <c r="W2076" t="s">
        <v>11895</v>
      </c>
      <c r="X2076">
        <v>1457</v>
      </c>
      <c r="Y2076">
        <v>1</v>
      </c>
      <c r="Z2076">
        <v>582.80000000000007</v>
      </c>
      <c r="AA2076" t="s">
        <v>15402</v>
      </c>
      <c r="AB2076" t="s">
        <v>15402</v>
      </c>
      <c r="AC2076">
        <v>10</v>
      </c>
      <c r="AE2076" t="s">
        <v>37</v>
      </c>
      <c r="AF2076" t="s">
        <v>37</v>
      </c>
      <c r="AG2076" t="s">
        <v>15402</v>
      </c>
    </row>
    <row r="2077" spans="1:33" x14ac:dyDescent="0.3">
      <c r="A2077" t="s">
        <v>107</v>
      </c>
      <c r="B2077" t="s">
        <v>1118</v>
      </c>
      <c r="C2077" t="s">
        <v>49</v>
      </c>
      <c r="D2077" t="s">
        <v>206</v>
      </c>
      <c r="E2077" t="s">
        <v>1674</v>
      </c>
      <c r="F2077" t="s">
        <v>15404</v>
      </c>
      <c r="G2077" t="s">
        <v>33</v>
      </c>
      <c r="H2077" s="1">
        <v>44702</v>
      </c>
      <c r="I2077">
        <v>1100</v>
      </c>
      <c r="J2077" t="s">
        <v>15405</v>
      </c>
      <c r="K2077" t="s">
        <v>161</v>
      </c>
      <c r="L2077" t="s">
        <v>15406</v>
      </c>
      <c r="M2077" t="s">
        <v>15407</v>
      </c>
      <c r="N2077" t="s">
        <v>116</v>
      </c>
      <c r="O2077">
        <v>7</v>
      </c>
      <c r="P2077" t="s">
        <v>40</v>
      </c>
      <c r="Q2077" t="s">
        <v>41</v>
      </c>
      <c r="R2077" t="s">
        <v>15408</v>
      </c>
      <c r="S2077" s="1">
        <v>45511</v>
      </c>
      <c r="T2077" t="s">
        <v>201</v>
      </c>
      <c r="U2077" t="s">
        <v>15409</v>
      </c>
      <c r="V2077" t="s">
        <v>15410</v>
      </c>
      <c r="W2077" t="s">
        <v>12264</v>
      </c>
      <c r="X2077">
        <v>2196</v>
      </c>
      <c r="Y2077">
        <v>4</v>
      </c>
      <c r="Z2077">
        <v>3513.6000000000004</v>
      </c>
      <c r="AA2077" t="s">
        <v>15407</v>
      </c>
      <c r="AB2077" t="s">
        <v>15407</v>
      </c>
      <c r="AC2077">
        <v>10</v>
      </c>
      <c r="AE2077" t="s">
        <v>37</v>
      </c>
      <c r="AF2077" t="s">
        <v>37</v>
      </c>
      <c r="AG2077" t="s">
        <v>15407</v>
      </c>
    </row>
    <row r="2078" spans="1:33" x14ac:dyDescent="0.3">
      <c r="A2078" t="s">
        <v>47</v>
      </c>
      <c r="B2078" t="s">
        <v>1483</v>
      </c>
      <c r="C2078" t="s">
        <v>29</v>
      </c>
      <c r="D2078" t="s">
        <v>370</v>
      </c>
      <c r="E2078" t="s">
        <v>490</v>
      </c>
      <c r="F2078" t="s">
        <v>15411</v>
      </c>
      <c r="G2078" t="s">
        <v>33</v>
      </c>
      <c r="H2078" s="1">
        <v>43903</v>
      </c>
      <c r="I2078">
        <v>1300</v>
      </c>
      <c r="J2078" t="s">
        <v>15412</v>
      </c>
      <c r="K2078" t="s">
        <v>361</v>
      </c>
      <c r="L2078" t="s">
        <v>15413</v>
      </c>
      <c r="M2078" t="s">
        <v>15414</v>
      </c>
      <c r="N2078" t="s">
        <v>116</v>
      </c>
      <c r="O2078">
        <v>19</v>
      </c>
      <c r="P2078" t="s">
        <v>40</v>
      </c>
      <c r="Q2078" t="s">
        <v>58</v>
      </c>
      <c r="R2078" t="s">
        <v>15415</v>
      </c>
      <c r="S2078" s="1">
        <v>45294</v>
      </c>
      <c r="T2078" t="s">
        <v>141</v>
      </c>
      <c r="U2078" t="s">
        <v>15416</v>
      </c>
      <c r="V2078" t="s">
        <v>15417</v>
      </c>
      <c r="W2078" t="s">
        <v>2570</v>
      </c>
      <c r="X2078">
        <v>2697</v>
      </c>
      <c r="Y2078">
        <v>2</v>
      </c>
      <c r="Z2078">
        <v>2157.6</v>
      </c>
      <c r="AA2078" t="s">
        <v>15414</v>
      </c>
      <c r="AB2078" t="s">
        <v>15414</v>
      </c>
      <c r="AC2078">
        <v>10</v>
      </c>
      <c r="AE2078" t="s">
        <v>37</v>
      </c>
      <c r="AF2078" t="s">
        <v>37</v>
      </c>
      <c r="AG2078" t="s">
        <v>15414</v>
      </c>
    </row>
    <row r="2079" spans="1:33" x14ac:dyDescent="0.3">
      <c r="A2079" t="s">
        <v>121</v>
      </c>
      <c r="B2079" t="s">
        <v>108</v>
      </c>
      <c r="C2079" t="s">
        <v>49</v>
      </c>
      <c r="D2079" t="s">
        <v>30</v>
      </c>
      <c r="E2079" t="s">
        <v>511</v>
      </c>
      <c r="F2079" t="s">
        <v>15418</v>
      </c>
      <c r="G2079" t="s">
        <v>33</v>
      </c>
      <c r="H2079" s="1">
        <v>44271</v>
      </c>
      <c r="I2079">
        <v>1000</v>
      </c>
      <c r="J2079" t="s">
        <v>15419</v>
      </c>
      <c r="K2079" t="s">
        <v>1293</v>
      </c>
      <c r="L2079" t="s">
        <v>15420</v>
      </c>
      <c r="M2079" t="s">
        <v>15421</v>
      </c>
      <c r="N2079" t="s">
        <v>57</v>
      </c>
      <c r="O2079">
        <v>6</v>
      </c>
      <c r="P2079" t="s">
        <v>73</v>
      </c>
      <c r="Q2079" t="s">
        <v>41</v>
      </c>
      <c r="R2079" t="s">
        <v>15422</v>
      </c>
      <c r="S2079" s="1">
        <v>45352</v>
      </c>
      <c r="T2079" t="s">
        <v>258</v>
      </c>
      <c r="U2079" t="s">
        <v>15423</v>
      </c>
      <c r="V2079" t="s">
        <v>9380</v>
      </c>
      <c r="W2079" t="s">
        <v>11409</v>
      </c>
      <c r="X2079">
        <v>2043</v>
      </c>
      <c r="Y2079">
        <v>4</v>
      </c>
      <c r="Z2079">
        <v>3268.8</v>
      </c>
      <c r="AA2079" t="s">
        <v>15421</v>
      </c>
      <c r="AB2079" t="s">
        <v>15421</v>
      </c>
      <c r="AC2079">
        <v>10</v>
      </c>
      <c r="AD2079" t="s">
        <v>87</v>
      </c>
      <c r="AF2079" t="s">
        <v>87</v>
      </c>
      <c r="AG2079" t="s">
        <v>15421</v>
      </c>
    </row>
    <row r="2080" spans="1:33" x14ac:dyDescent="0.3">
      <c r="A2080" t="s">
        <v>181</v>
      </c>
      <c r="B2080" t="s">
        <v>369</v>
      </c>
      <c r="C2080" t="s">
        <v>80</v>
      </c>
      <c r="D2080" t="s">
        <v>206</v>
      </c>
      <c r="E2080" t="s">
        <v>850</v>
      </c>
      <c r="F2080" t="s">
        <v>15424</v>
      </c>
      <c r="G2080" t="s">
        <v>33</v>
      </c>
      <c r="H2080" s="1">
        <v>43966</v>
      </c>
      <c r="I2080">
        <v>1000</v>
      </c>
      <c r="J2080" t="s">
        <v>15425</v>
      </c>
      <c r="K2080" t="s">
        <v>897</v>
      </c>
      <c r="L2080" t="s">
        <v>15426</v>
      </c>
      <c r="M2080" t="s">
        <v>15427</v>
      </c>
      <c r="N2080" t="s">
        <v>116</v>
      </c>
      <c r="O2080">
        <v>18</v>
      </c>
      <c r="P2080" t="s">
        <v>40</v>
      </c>
      <c r="Q2080" t="s">
        <v>41</v>
      </c>
      <c r="R2080" t="s">
        <v>15428</v>
      </c>
      <c r="S2080" s="1">
        <v>45581</v>
      </c>
      <c r="T2080" t="s">
        <v>177</v>
      </c>
      <c r="U2080" t="s">
        <v>15429</v>
      </c>
      <c r="V2080" t="s">
        <v>15430</v>
      </c>
      <c r="W2080" t="s">
        <v>4667</v>
      </c>
      <c r="X2080">
        <v>2958</v>
      </c>
      <c r="Y2080">
        <v>4</v>
      </c>
      <c r="Z2080">
        <v>4732.8</v>
      </c>
      <c r="AA2080" t="s">
        <v>15427</v>
      </c>
      <c r="AB2080" t="s">
        <v>15427</v>
      </c>
      <c r="AC2080">
        <v>10</v>
      </c>
      <c r="AE2080" t="s">
        <v>37</v>
      </c>
      <c r="AF2080" t="s">
        <v>37</v>
      </c>
      <c r="AG2080" t="s">
        <v>15427</v>
      </c>
    </row>
    <row r="2081" spans="1:33" x14ac:dyDescent="0.3">
      <c r="A2081" t="s">
        <v>27</v>
      </c>
      <c r="B2081" t="s">
        <v>182</v>
      </c>
      <c r="C2081" t="s">
        <v>49</v>
      </c>
      <c r="D2081" t="s">
        <v>219</v>
      </c>
      <c r="E2081" t="s">
        <v>273</v>
      </c>
      <c r="F2081" t="s">
        <v>15431</v>
      </c>
      <c r="G2081" t="s">
        <v>33</v>
      </c>
      <c r="H2081" s="1">
        <v>43875</v>
      </c>
      <c r="I2081">
        <v>1300</v>
      </c>
      <c r="J2081" t="s">
        <v>15432</v>
      </c>
      <c r="K2081" t="s">
        <v>914</v>
      </c>
      <c r="L2081" t="s">
        <v>15433</v>
      </c>
      <c r="M2081" t="s">
        <v>15434</v>
      </c>
      <c r="N2081" t="s">
        <v>72</v>
      </c>
      <c r="O2081">
        <v>7</v>
      </c>
      <c r="P2081" t="s">
        <v>73</v>
      </c>
      <c r="Q2081" t="s">
        <v>74</v>
      </c>
      <c r="R2081" t="s">
        <v>15435</v>
      </c>
      <c r="S2081" s="1">
        <v>45322</v>
      </c>
      <c r="T2081" t="s">
        <v>141</v>
      </c>
      <c r="U2081" t="s">
        <v>15436</v>
      </c>
      <c r="V2081" t="s">
        <v>15437</v>
      </c>
      <c r="W2081" t="s">
        <v>15438</v>
      </c>
      <c r="X2081">
        <v>2812</v>
      </c>
      <c r="Y2081">
        <v>8</v>
      </c>
      <c r="Z2081">
        <v>8998.4</v>
      </c>
      <c r="AA2081" t="s">
        <v>15434</v>
      </c>
      <c r="AB2081" t="s">
        <v>15434</v>
      </c>
      <c r="AC2081">
        <v>11</v>
      </c>
      <c r="AE2081" t="s">
        <v>37</v>
      </c>
      <c r="AF2081" t="s">
        <v>37</v>
      </c>
      <c r="AG2081" t="s">
        <v>15434</v>
      </c>
    </row>
    <row r="2082" spans="1:33" x14ac:dyDescent="0.3">
      <c r="A2082" t="s">
        <v>336</v>
      </c>
      <c r="B2082" t="s">
        <v>510</v>
      </c>
      <c r="C2082" t="s">
        <v>80</v>
      </c>
      <c r="D2082" t="s">
        <v>241</v>
      </c>
      <c r="E2082" t="s">
        <v>242</v>
      </c>
      <c r="F2082" t="s">
        <v>15439</v>
      </c>
      <c r="G2082" t="s">
        <v>33</v>
      </c>
      <c r="H2082" s="1">
        <v>44404</v>
      </c>
      <c r="I2082">
        <v>1000</v>
      </c>
      <c r="J2082" t="s">
        <v>6990</v>
      </c>
      <c r="K2082" t="s">
        <v>286</v>
      </c>
      <c r="L2082" t="s">
        <v>15440</v>
      </c>
      <c r="M2082" t="s">
        <v>15441</v>
      </c>
      <c r="N2082" t="s">
        <v>116</v>
      </c>
      <c r="O2082">
        <v>4</v>
      </c>
      <c r="P2082" t="s">
        <v>40</v>
      </c>
      <c r="Q2082" t="s">
        <v>74</v>
      </c>
      <c r="R2082" t="s">
        <v>15442</v>
      </c>
      <c r="S2082" s="1">
        <v>45299</v>
      </c>
      <c r="T2082" t="s">
        <v>141</v>
      </c>
      <c r="U2082" t="s">
        <v>15443</v>
      </c>
      <c r="V2082" t="s">
        <v>15444</v>
      </c>
      <c r="W2082" t="s">
        <v>400</v>
      </c>
      <c r="X2082">
        <v>1418</v>
      </c>
      <c r="Y2082">
        <v>7</v>
      </c>
      <c r="Z2082">
        <v>3970.4</v>
      </c>
      <c r="AA2082" t="s">
        <v>15441</v>
      </c>
      <c r="AB2082" t="s">
        <v>15441</v>
      </c>
      <c r="AC2082">
        <v>10</v>
      </c>
      <c r="AD2082" t="s">
        <v>87</v>
      </c>
      <c r="AF2082" t="s">
        <v>87</v>
      </c>
      <c r="AG2082" t="s">
        <v>15441</v>
      </c>
    </row>
    <row r="2083" spans="1:33" x14ac:dyDescent="0.3">
      <c r="A2083" t="s">
        <v>336</v>
      </c>
      <c r="B2083" t="s">
        <v>500</v>
      </c>
      <c r="C2083" t="s">
        <v>80</v>
      </c>
      <c r="D2083" t="s">
        <v>206</v>
      </c>
      <c r="E2083" t="s">
        <v>134</v>
      </c>
      <c r="F2083" t="s">
        <v>15445</v>
      </c>
      <c r="G2083" t="s">
        <v>33</v>
      </c>
      <c r="H2083" s="1">
        <v>45317</v>
      </c>
      <c r="I2083">
        <v>800</v>
      </c>
      <c r="J2083" t="s">
        <v>15446</v>
      </c>
      <c r="K2083" t="s">
        <v>3069</v>
      </c>
      <c r="L2083" t="s">
        <v>15447</v>
      </c>
      <c r="M2083" t="s">
        <v>15448</v>
      </c>
      <c r="N2083" t="s">
        <v>72</v>
      </c>
      <c r="O2083">
        <v>15</v>
      </c>
      <c r="P2083" t="s">
        <v>40</v>
      </c>
      <c r="Q2083" t="s">
        <v>58</v>
      </c>
      <c r="R2083" t="s">
        <v>15449</v>
      </c>
      <c r="S2083" s="1">
        <v>45536</v>
      </c>
      <c r="T2083" t="s">
        <v>214</v>
      </c>
      <c r="U2083" t="s">
        <v>15450</v>
      </c>
      <c r="V2083" t="s">
        <v>15451</v>
      </c>
      <c r="W2083" t="s">
        <v>3293</v>
      </c>
      <c r="X2083">
        <v>836</v>
      </c>
      <c r="Y2083">
        <v>8</v>
      </c>
      <c r="Z2083">
        <v>2675.2000000000003</v>
      </c>
      <c r="AA2083" t="s">
        <v>15448</v>
      </c>
      <c r="AB2083" t="s">
        <v>15448</v>
      </c>
      <c r="AC2083">
        <v>10</v>
      </c>
      <c r="AE2083" t="s">
        <v>37</v>
      </c>
      <c r="AF2083" t="s">
        <v>37</v>
      </c>
      <c r="AG2083" t="s">
        <v>15448</v>
      </c>
    </row>
    <row r="2084" spans="1:33" x14ac:dyDescent="0.3">
      <c r="A2084" t="s">
        <v>47</v>
      </c>
      <c r="B2084" t="s">
        <v>558</v>
      </c>
      <c r="C2084" t="s">
        <v>29</v>
      </c>
      <c r="D2084" t="s">
        <v>370</v>
      </c>
      <c r="E2084" t="s">
        <v>170</v>
      </c>
      <c r="F2084" t="s">
        <v>15452</v>
      </c>
      <c r="G2084" t="s">
        <v>33</v>
      </c>
      <c r="H2084" s="1">
        <v>44317</v>
      </c>
      <c r="I2084">
        <v>1400</v>
      </c>
      <c r="J2084" t="s">
        <v>15453</v>
      </c>
      <c r="K2084" t="s">
        <v>210</v>
      </c>
      <c r="L2084" t="s">
        <v>15454</v>
      </c>
      <c r="M2084" t="s">
        <v>15455</v>
      </c>
      <c r="N2084" t="s">
        <v>39</v>
      </c>
      <c r="O2084">
        <v>4</v>
      </c>
      <c r="P2084" t="s">
        <v>73</v>
      </c>
      <c r="Q2084" t="s">
        <v>101</v>
      </c>
      <c r="R2084" t="s">
        <v>15456</v>
      </c>
      <c r="S2084" s="1">
        <v>45453</v>
      </c>
      <c r="T2084" t="s">
        <v>43</v>
      </c>
      <c r="U2084" t="s">
        <v>15457</v>
      </c>
      <c r="V2084" t="s">
        <v>15458</v>
      </c>
      <c r="W2084" t="s">
        <v>228</v>
      </c>
      <c r="X2084">
        <v>1707</v>
      </c>
      <c r="Y2084">
        <v>4</v>
      </c>
      <c r="Z2084">
        <v>2731.2000000000003</v>
      </c>
      <c r="AA2084" t="s">
        <v>15455</v>
      </c>
      <c r="AB2084" t="s">
        <v>15455</v>
      </c>
      <c r="AC2084">
        <v>10</v>
      </c>
      <c r="AE2084" t="s">
        <v>37</v>
      </c>
      <c r="AF2084" t="s">
        <v>37</v>
      </c>
      <c r="AG2084" t="s">
        <v>15455</v>
      </c>
    </row>
    <row r="2085" spans="1:33" x14ac:dyDescent="0.3">
      <c r="A2085" t="s">
        <v>107</v>
      </c>
      <c r="B2085" t="s">
        <v>500</v>
      </c>
      <c r="C2085" t="s">
        <v>49</v>
      </c>
      <c r="D2085" t="s">
        <v>370</v>
      </c>
      <c r="E2085" t="s">
        <v>596</v>
      </c>
      <c r="F2085" t="s">
        <v>15459</v>
      </c>
      <c r="G2085" t="s">
        <v>33</v>
      </c>
      <c r="H2085" s="1">
        <v>45314</v>
      </c>
      <c r="I2085">
        <v>1200</v>
      </c>
      <c r="J2085" t="s">
        <v>15460</v>
      </c>
      <c r="K2085" t="s">
        <v>514</v>
      </c>
      <c r="L2085" t="s">
        <v>15461</v>
      </c>
      <c r="M2085" t="s">
        <v>15462</v>
      </c>
      <c r="N2085" t="s">
        <v>57</v>
      </c>
      <c r="O2085">
        <v>20</v>
      </c>
      <c r="P2085" t="s">
        <v>73</v>
      </c>
      <c r="Q2085" t="s">
        <v>101</v>
      </c>
      <c r="R2085" t="s">
        <v>15463</v>
      </c>
      <c r="S2085" s="1">
        <v>45477</v>
      </c>
      <c r="T2085" t="s">
        <v>103</v>
      </c>
      <c r="U2085" t="s">
        <v>15464</v>
      </c>
      <c r="V2085" t="s">
        <v>15465</v>
      </c>
      <c r="W2085" t="s">
        <v>15466</v>
      </c>
      <c r="X2085">
        <v>1141</v>
      </c>
      <c r="Y2085">
        <v>3</v>
      </c>
      <c r="Z2085">
        <v>1369.2</v>
      </c>
      <c r="AA2085" t="s">
        <v>15462</v>
      </c>
      <c r="AB2085" t="s">
        <v>15462</v>
      </c>
      <c r="AC2085">
        <v>10</v>
      </c>
      <c r="AE2085" t="s">
        <v>37</v>
      </c>
      <c r="AF2085" t="s">
        <v>37</v>
      </c>
      <c r="AG2085" t="s">
        <v>15462</v>
      </c>
    </row>
    <row r="2086" spans="1:33" x14ac:dyDescent="0.3">
      <c r="A2086" t="s">
        <v>47</v>
      </c>
      <c r="B2086" t="s">
        <v>946</v>
      </c>
      <c r="C2086" t="s">
        <v>29</v>
      </c>
      <c r="D2086" t="s">
        <v>146</v>
      </c>
      <c r="E2086" t="s">
        <v>2408</v>
      </c>
      <c r="F2086" t="s">
        <v>15467</v>
      </c>
      <c r="G2086" t="s">
        <v>96</v>
      </c>
      <c r="H2086" s="1">
        <v>43991</v>
      </c>
      <c r="I2086">
        <v>800</v>
      </c>
      <c r="J2086" t="s">
        <v>15468</v>
      </c>
      <c r="K2086" t="s">
        <v>394</v>
      </c>
      <c r="L2086" t="s">
        <v>15469</v>
      </c>
      <c r="M2086" t="s">
        <v>15470</v>
      </c>
      <c r="N2086" t="s">
        <v>39</v>
      </c>
      <c r="O2086">
        <v>8</v>
      </c>
      <c r="P2086" t="s">
        <v>73</v>
      </c>
      <c r="Q2086" t="s">
        <v>41</v>
      </c>
      <c r="R2086" t="s">
        <v>15471</v>
      </c>
      <c r="S2086" s="1">
        <v>45523</v>
      </c>
      <c r="T2086" t="s">
        <v>201</v>
      </c>
      <c r="U2086" t="s">
        <v>15472</v>
      </c>
      <c r="V2086" t="s">
        <v>15473</v>
      </c>
      <c r="W2086" t="s">
        <v>6243</v>
      </c>
      <c r="X2086">
        <v>1751</v>
      </c>
      <c r="Y2086">
        <v>7</v>
      </c>
      <c r="Z2086">
        <v>4902.8</v>
      </c>
      <c r="AA2086" t="s">
        <v>15470</v>
      </c>
      <c r="AB2086" t="s">
        <v>15470</v>
      </c>
      <c r="AC2086">
        <v>10</v>
      </c>
      <c r="AE2086" t="s">
        <v>37</v>
      </c>
      <c r="AF2086" t="s">
        <v>37</v>
      </c>
      <c r="AG2086" t="s">
        <v>15470</v>
      </c>
    </row>
    <row r="2087" spans="1:33" x14ac:dyDescent="0.3">
      <c r="A2087" t="s">
        <v>47</v>
      </c>
      <c r="B2087" t="s">
        <v>108</v>
      </c>
      <c r="C2087" t="s">
        <v>80</v>
      </c>
      <c r="D2087" t="s">
        <v>219</v>
      </c>
      <c r="E2087" t="s">
        <v>1168</v>
      </c>
      <c r="F2087" t="s">
        <v>15474</v>
      </c>
      <c r="G2087" t="s">
        <v>96</v>
      </c>
      <c r="H2087" s="1">
        <v>44436</v>
      </c>
      <c r="I2087">
        <v>1200</v>
      </c>
      <c r="J2087" t="s">
        <v>15475</v>
      </c>
      <c r="K2087" t="s">
        <v>197</v>
      </c>
      <c r="L2087" t="s">
        <v>15476</v>
      </c>
      <c r="M2087" t="s">
        <v>15477</v>
      </c>
      <c r="N2087" t="s">
        <v>57</v>
      </c>
      <c r="O2087">
        <v>18</v>
      </c>
      <c r="P2087" t="s">
        <v>73</v>
      </c>
      <c r="Q2087" t="s">
        <v>58</v>
      </c>
      <c r="R2087" t="s">
        <v>15478</v>
      </c>
      <c r="S2087" s="1">
        <v>45379</v>
      </c>
      <c r="T2087" t="s">
        <v>258</v>
      </c>
      <c r="U2087" t="s">
        <v>15479</v>
      </c>
      <c r="V2087" t="s">
        <v>15480</v>
      </c>
      <c r="W2087" t="s">
        <v>749</v>
      </c>
      <c r="X2087">
        <v>1723</v>
      </c>
      <c r="Y2087">
        <v>7</v>
      </c>
      <c r="Z2087">
        <v>4824.4000000000015</v>
      </c>
      <c r="AA2087" t="s">
        <v>15477</v>
      </c>
      <c r="AB2087" t="s">
        <v>15477</v>
      </c>
      <c r="AC2087">
        <v>10</v>
      </c>
      <c r="AE2087" t="s">
        <v>37</v>
      </c>
      <c r="AF2087" t="s">
        <v>37</v>
      </c>
      <c r="AG2087" t="s">
        <v>15477</v>
      </c>
    </row>
    <row r="2088" spans="1:33" x14ac:dyDescent="0.3">
      <c r="A2088" t="s">
        <v>47</v>
      </c>
      <c r="B2088" t="s">
        <v>1128</v>
      </c>
      <c r="C2088" t="s">
        <v>29</v>
      </c>
      <c r="D2088" t="s">
        <v>50</v>
      </c>
      <c r="E2088" t="s">
        <v>2153</v>
      </c>
      <c r="F2088" t="s">
        <v>15481</v>
      </c>
      <c r="G2088" t="s">
        <v>33</v>
      </c>
      <c r="H2088" s="1">
        <v>45246</v>
      </c>
      <c r="I2088">
        <v>1300</v>
      </c>
      <c r="J2088" t="s">
        <v>15482</v>
      </c>
      <c r="K2088" t="s">
        <v>1846</v>
      </c>
      <c r="L2088" t="s">
        <v>15483</v>
      </c>
      <c r="M2088" t="s">
        <v>15484</v>
      </c>
      <c r="N2088" t="s">
        <v>39</v>
      </c>
      <c r="O2088">
        <v>17</v>
      </c>
      <c r="P2088" t="s">
        <v>40</v>
      </c>
      <c r="Q2088" t="s">
        <v>58</v>
      </c>
      <c r="R2088" t="s">
        <v>15485</v>
      </c>
      <c r="S2088" s="1">
        <v>45325</v>
      </c>
      <c r="T2088" t="s">
        <v>321</v>
      </c>
      <c r="U2088" t="s">
        <v>15486</v>
      </c>
      <c r="V2088" t="s">
        <v>15487</v>
      </c>
      <c r="W2088" t="s">
        <v>3372</v>
      </c>
      <c r="X2088">
        <v>1966</v>
      </c>
      <c r="Y2088">
        <v>8</v>
      </c>
      <c r="Z2088">
        <v>6291.2000000000007</v>
      </c>
      <c r="AA2088" t="s">
        <v>15484</v>
      </c>
      <c r="AB2088" t="s">
        <v>15484</v>
      </c>
      <c r="AC2088">
        <v>10</v>
      </c>
      <c r="AE2088" t="s">
        <v>37</v>
      </c>
      <c r="AF2088" t="s">
        <v>37</v>
      </c>
      <c r="AG2088" t="s">
        <v>15484</v>
      </c>
    </row>
    <row r="2089" spans="1:33" x14ac:dyDescent="0.3">
      <c r="A2089" t="s">
        <v>107</v>
      </c>
      <c r="B2089" t="s">
        <v>229</v>
      </c>
      <c r="C2089" t="s">
        <v>29</v>
      </c>
      <c r="D2089" t="s">
        <v>677</v>
      </c>
      <c r="E2089" t="s">
        <v>804</v>
      </c>
      <c r="F2089" t="s">
        <v>15488</v>
      </c>
      <c r="G2089" t="s">
        <v>33</v>
      </c>
      <c r="H2089" s="1">
        <v>44880</v>
      </c>
      <c r="I2089">
        <v>1400</v>
      </c>
      <c r="J2089" t="s">
        <v>1586</v>
      </c>
      <c r="K2089" t="s">
        <v>2286</v>
      </c>
      <c r="L2089" t="s">
        <v>15489</v>
      </c>
      <c r="M2089" t="s">
        <v>15490</v>
      </c>
      <c r="N2089" t="s">
        <v>72</v>
      </c>
      <c r="O2089">
        <v>18</v>
      </c>
      <c r="P2089" t="s">
        <v>40</v>
      </c>
      <c r="Q2089" t="s">
        <v>41</v>
      </c>
      <c r="R2089" t="s">
        <v>15491</v>
      </c>
      <c r="S2089" s="1">
        <v>45434</v>
      </c>
      <c r="T2089" t="s">
        <v>129</v>
      </c>
      <c r="U2089" t="s">
        <v>15492</v>
      </c>
      <c r="V2089" t="s">
        <v>15493</v>
      </c>
      <c r="W2089" t="s">
        <v>3477</v>
      </c>
      <c r="X2089">
        <v>780</v>
      </c>
      <c r="Y2089">
        <v>7</v>
      </c>
      <c r="Z2089">
        <v>2184</v>
      </c>
      <c r="AA2089" t="s">
        <v>15490</v>
      </c>
      <c r="AB2089" t="s">
        <v>15490</v>
      </c>
      <c r="AC2089">
        <v>10</v>
      </c>
      <c r="AE2089" t="s">
        <v>37</v>
      </c>
      <c r="AF2089" t="s">
        <v>37</v>
      </c>
      <c r="AG2089" t="s">
        <v>15490</v>
      </c>
    </row>
    <row r="2090" spans="1:33" x14ac:dyDescent="0.3">
      <c r="A2090" t="s">
        <v>121</v>
      </c>
      <c r="B2090" t="s">
        <v>1118</v>
      </c>
      <c r="C2090" t="s">
        <v>29</v>
      </c>
      <c r="D2090" t="s">
        <v>30</v>
      </c>
      <c r="E2090" t="s">
        <v>1560</v>
      </c>
      <c r="F2090" t="s">
        <v>15494</v>
      </c>
      <c r="G2090" t="s">
        <v>33</v>
      </c>
      <c r="H2090" s="1">
        <v>44674</v>
      </c>
      <c r="I2090">
        <v>800</v>
      </c>
      <c r="J2090" t="s">
        <v>1615</v>
      </c>
      <c r="K2090" t="s">
        <v>222</v>
      </c>
      <c r="L2090" t="s">
        <v>15495</v>
      </c>
      <c r="M2090" t="s">
        <v>15496</v>
      </c>
      <c r="N2090" t="s">
        <v>116</v>
      </c>
      <c r="O2090">
        <v>9</v>
      </c>
      <c r="P2090" t="s">
        <v>73</v>
      </c>
      <c r="Q2090" t="s">
        <v>101</v>
      </c>
      <c r="R2090" t="s">
        <v>15497</v>
      </c>
      <c r="S2090" s="1">
        <v>45568</v>
      </c>
      <c r="T2090" t="s">
        <v>177</v>
      </c>
      <c r="U2090" t="s">
        <v>15498</v>
      </c>
      <c r="V2090" t="s">
        <v>15499</v>
      </c>
      <c r="W2090" t="s">
        <v>2616</v>
      </c>
      <c r="X2090">
        <v>2960</v>
      </c>
      <c r="Y2090">
        <v>2</v>
      </c>
      <c r="Z2090">
        <v>2368</v>
      </c>
      <c r="AA2090" t="s">
        <v>15496</v>
      </c>
      <c r="AB2090" t="s">
        <v>15496</v>
      </c>
      <c r="AC2090">
        <v>10</v>
      </c>
      <c r="AE2090" t="s">
        <v>37</v>
      </c>
      <c r="AF2090" t="s">
        <v>37</v>
      </c>
      <c r="AG2090" t="s">
        <v>15496</v>
      </c>
    </row>
    <row r="2091" spans="1:33" x14ac:dyDescent="0.3">
      <c r="A2091" t="s">
        <v>181</v>
      </c>
      <c r="B2091" t="s">
        <v>205</v>
      </c>
      <c r="C2091" t="s">
        <v>80</v>
      </c>
      <c r="D2091" t="s">
        <v>50</v>
      </c>
      <c r="E2091" t="s">
        <v>641</v>
      </c>
      <c r="F2091" t="s">
        <v>15500</v>
      </c>
      <c r="G2091" t="s">
        <v>33</v>
      </c>
      <c r="H2091" s="1">
        <v>45309</v>
      </c>
      <c r="I2091">
        <v>1200</v>
      </c>
      <c r="J2091" t="s">
        <v>15501</v>
      </c>
      <c r="K2091" t="s">
        <v>297</v>
      </c>
      <c r="L2091" t="s">
        <v>15502</v>
      </c>
      <c r="M2091" t="s">
        <v>15503</v>
      </c>
      <c r="N2091" t="s">
        <v>72</v>
      </c>
      <c r="O2091">
        <v>5</v>
      </c>
      <c r="P2091" t="s">
        <v>73</v>
      </c>
      <c r="Q2091" t="s">
        <v>58</v>
      </c>
      <c r="R2091" t="s">
        <v>15504</v>
      </c>
      <c r="S2091" s="1">
        <v>45602</v>
      </c>
      <c r="T2091" t="s">
        <v>165</v>
      </c>
      <c r="U2091" t="s">
        <v>15505</v>
      </c>
      <c r="V2091" t="s">
        <v>15506</v>
      </c>
      <c r="W2091" t="s">
        <v>1525</v>
      </c>
      <c r="X2091">
        <v>1292</v>
      </c>
      <c r="Y2091">
        <v>2</v>
      </c>
      <c r="Z2091">
        <v>1033.6000000000001</v>
      </c>
      <c r="AA2091" t="s">
        <v>15503</v>
      </c>
      <c r="AB2091" t="s">
        <v>15503</v>
      </c>
      <c r="AC2091">
        <v>10</v>
      </c>
      <c r="AD2091" t="s">
        <v>87</v>
      </c>
      <c r="AF2091" t="s">
        <v>87</v>
      </c>
      <c r="AG2091" t="s">
        <v>15503</v>
      </c>
    </row>
    <row r="2092" spans="1:33" x14ac:dyDescent="0.3">
      <c r="A2092" t="s">
        <v>107</v>
      </c>
      <c r="B2092" t="s">
        <v>64</v>
      </c>
      <c r="C2092" t="s">
        <v>80</v>
      </c>
      <c r="D2092" t="s">
        <v>241</v>
      </c>
      <c r="E2092" t="s">
        <v>632</v>
      </c>
      <c r="F2092" t="s">
        <v>15507</v>
      </c>
      <c r="G2092" t="s">
        <v>96</v>
      </c>
      <c r="H2092" s="1">
        <v>45491</v>
      </c>
      <c r="I2092">
        <v>1400</v>
      </c>
      <c r="J2092" t="s">
        <v>15508</v>
      </c>
      <c r="K2092" t="s">
        <v>210</v>
      </c>
      <c r="L2092" t="s">
        <v>15509</v>
      </c>
      <c r="M2092" t="s">
        <v>15510</v>
      </c>
      <c r="N2092" t="s">
        <v>39</v>
      </c>
      <c r="O2092">
        <v>12</v>
      </c>
      <c r="P2092" t="s">
        <v>73</v>
      </c>
      <c r="Q2092" t="s">
        <v>101</v>
      </c>
      <c r="R2092" t="s">
        <v>15511</v>
      </c>
      <c r="S2092" s="1">
        <v>45616</v>
      </c>
      <c r="T2092" t="s">
        <v>165</v>
      </c>
      <c r="U2092" t="s">
        <v>15512</v>
      </c>
      <c r="V2092" t="s">
        <v>15513</v>
      </c>
      <c r="W2092" t="s">
        <v>4388</v>
      </c>
      <c r="X2092">
        <v>1682</v>
      </c>
      <c r="Y2092">
        <v>7</v>
      </c>
      <c r="Z2092">
        <v>4709.6000000000004</v>
      </c>
      <c r="AA2092" t="s">
        <v>15510</v>
      </c>
      <c r="AB2092" t="s">
        <v>15510</v>
      </c>
      <c r="AC2092">
        <v>10</v>
      </c>
      <c r="AE2092" t="s">
        <v>37</v>
      </c>
      <c r="AF2092" t="s">
        <v>37</v>
      </c>
      <c r="AG2092" t="s">
        <v>15510</v>
      </c>
    </row>
    <row r="2093" spans="1:33" x14ac:dyDescent="0.3">
      <c r="A2093" t="s">
        <v>107</v>
      </c>
      <c r="B2093" t="s">
        <v>79</v>
      </c>
      <c r="C2093" t="s">
        <v>49</v>
      </c>
      <c r="D2093" t="s">
        <v>219</v>
      </c>
      <c r="E2093" t="s">
        <v>1674</v>
      </c>
      <c r="F2093" t="s">
        <v>15514</v>
      </c>
      <c r="G2093" t="s">
        <v>96</v>
      </c>
      <c r="H2093" s="1">
        <v>44767</v>
      </c>
      <c r="I2093">
        <v>1100</v>
      </c>
      <c r="J2093" t="s">
        <v>15515</v>
      </c>
      <c r="K2093" t="s">
        <v>716</v>
      </c>
      <c r="L2093" t="s">
        <v>15516</v>
      </c>
      <c r="M2093" t="s">
        <v>15517</v>
      </c>
      <c r="N2093" t="s">
        <v>57</v>
      </c>
      <c r="O2093">
        <v>19</v>
      </c>
      <c r="P2093" t="s">
        <v>73</v>
      </c>
      <c r="Q2093" t="s">
        <v>41</v>
      </c>
      <c r="R2093" t="s">
        <v>15518</v>
      </c>
      <c r="S2093" s="1">
        <v>45461</v>
      </c>
      <c r="T2093" t="s">
        <v>43</v>
      </c>
      <c r="U2093" t="s">
        <v>15519</v>
      </c>
      <c r="V2093" t="s">
        <v>15520</v>
      </c>
      <c r="W2093" t="s">
        <v>8931</v>
      </c>
      <c r="X2093">
        <v>1491</v>
      </c>
      <c r="Y2093">
        <v>8</v>
      </c>
      <c r="Z2093">
        <v>4771.2</v>
      </c>
      <c r="AA2093" t="s">
        <v>15517</v>
      </c>
      <c r="AB2093" t="s">
        <v>15517</v>
      </c>
      <c r="AC2093">
        <v>10</v>
      </c>
      <c r="AD2093" t="s">
        <v>87</v>
      </c>
      <c r="AF2093" t="s">
        <v>87</v>
      </c>
      <c r="AG2093" t="s">
        <v>15517</v>
      </c>
    </row>
    <row r="2094" spans="1:33" x14ac:dyDescent="0.3">
      <c r="A2094" t="s">
        <v>121</v>
      </c>
      <c r="B2094" t="s">
        <v>293</v>
      </c>
      <c r="C2094" t="s">
        <v>29</v>
      </c>
      <c r="D2094" t="s">
        <v>219</v>
      </c>
      <c r="E2094" t="s">
        <v>3309</v>
      </c>
      <c r="F2094" t="s">
        <v>15521</v>
      </c>
      <c r="G2094" t="s">
        <v>33</v>
      </c>
      <c r="H2094" s="1">
        <v>45482</v>
      </c>
      <c r="I2094">
        <v>1400</v>
      </c>
      <c r="J2094" t="s">
        <v>15522</v>
      </c>
      <c r="K2094" t="s">
        <v>989</v>
      </c>
      <c r="L2094" t="s">
        <v>15523</v>
      </c>
      <c r="M2094" t="s">
        <v>15524</v>
      </c>
      <c r="N2094" t="s">
        <v>72</v>
      </c>
      <c r="O2094">
        <v>20</v>
      </c>
      <c r="P2094" t="s">
        <v>73</v>
      </c>
      <c r="Q2094" t="s">
        <v>101</v>
      </c>
      <c r="R2094" t="s">
        <v>15525</v>
      </c>
      <c r="S2094" s="1">
        <v>45500</v>
      </c>
      <c r="T2094" t="s">
        <v>103</v>
      </c>
      <c r="U2094" t="s">
        <v>15526</v>
      </c>
      <c r="V2094" t="s">
        <v>15527</v>
      </c>
      <c r="W2094" t="s">
        <v>10201</v>
      </c>
      <c r="X2094">
        <v>1938</v>
      </c>
      <c r="Y2094">
        <v>8</v>
      </c>
      <c r="Z2094">
        <v>6201.6</v>
      </c>
      <c r="AA2094" t="s">
        <v>15524</v>
      </c>
      <c r="AB2094" t="s">
        <v>15524</v>
      </c>
      <c r="AC2094">
        <v>10</v>
      </c>
      <c r="AD2094" t="s">
        <v>87</v>
      </c>
      <c r="AF2094" t="s">
        <v>87</v>
      </c>
      <c r="AG2094" t="s">
        <v>15524</v>
      </c>
    </row>
    <row r="2095" spans="1:33" x14ac:dyDescent="0.3">
      <c r="A2095" t="s">
        <v>107</v>
      </c>
      <c r="B2095" t="s">
        <v>1118</v>
      </c>
      <c r="C2095" t="s">
        <v>80</v>
      </c>
      <c r="D2095" t="s">
        <v>146</v>
      </c>
      <c r="E2095" t="s">
        <v>1608</v>
      </c>
      <c r="F2095" t="s">
        <v>15528</v>
      </c>
      <c r="G2095" t="s">
        <v>96</v>
      </c>
      <c r="H2095" s="1">
        <v>44304</v>
      </c>
      <c r="I2095">
        <v>1000</v>
      </c>
      <c r="J2095" t="s">
        <v>15529</v>
      </c>
      <c r="K2095" t="s">
        <v>571</v>
      </c>
      <c r="L2095" t="s">
        <v>15530</v>
      </c>
      <c r="M2095" t="s">
        <v>15531</v>
      </c>
      <c r="N2095" t="s">
        <v>57</v>
      </c>
      <c r="O2095">
        <v>13</v>
      </c>
      <c r="P2095" t="s">
        <v>73</v>
      </c>
      <c r="Q2095" t="s">
        <v>41</v>
      </c>
      <c r="R2095" t="s">
        <v>15532</v>
      </c>
      <c r="S2095" s="1">
        <v>45488</v>
      </c>
      <c r="T2095" t="s">
        <v>103</v>
      </c>
      <c r="U2095" t="s">
        <v>15533</v>
      </c>
      <c r="V2095" t="s">
        <v>15534</v>
      </c>
      <c r="W2095" t="s">
        <v>15535</v>
      </c>
      <c r="X2095">
        <v>2494</v>
      </c>
      <c r="Y2095">
        <v>5</v>
      </c>
      <c r="Z2095">
        <v>4988</v>
      </c>
      <c r="AA2095" t="s">
        <v>15531</v>
      </c>
      <c r="AB2095" t="s">
        <v>15531</v>
      </c>
      <c r="AC2095">
        <v>10</v>
      </c>
      <c r="AE2095" t="s">
        <v>37</v>
      </c>
      <c r="AF2095" t="s">
        <v>37</v>
      </c>
      <c r="AG2095" t="s">
        <v>15531</v>
      </c>
    </row>
    <row r="2096" spans="1:33" x14ac:dyDescent="0.3">
      <c r="A2096" t="s">
        <v>336</v>
      </c>
      <c r="B2096" t="s">
        <v>803</v>
      </c>
      <c r="C2096" t="s">
        <v>80</v>
      </c>
      <c r="D2096" t="s">
        <v>677</v>
      </c>
      <c r="E2096" t="s">
        <v>3439</v>
      </c>
      <c r="F2096" t="s">
        <v>15536</v>
      </c>
      <c r="G2096" t="s">
        <v>33</v>
      </c>
      <c r="H2096" s="1">
        <v>44319</v>
      </c>
      <c r="I2096">
        <v>950</v>
      </c>
      <c r="J2096" t="s">
        <v>15537</v>
      </c>
      <c r="K2096" t="s">
        <v>1162</v>
      </c>
      <c r="L2096" t="s">
        <v>15538</v>
      </c>
      <c r="M2096" t="s">
        <v>15539</v>
      </c>
      <c r="N2096" t="s">
        <v>39</v>
      </c>
      <c r="O2096">
        <v>4</v>
      </c>
      <c r="P2096" t="s">
        <v>40</v>
      </c>
      <c r="Q2096" t="s">
        <v>74</v>
      </c>
      <c r="R2096" t="s">
        <v>15540</v>
      </c>
      <c r="S2096" s="1">
        <v>45368</v>
      </c>
      <c r="T2096" t="s">
        <v>258</v>
      </c>
      <c r="U2096" t="s">
        <v>2855</v>
      </c>
      <c r="V2096" t="s">
        <v>15541</v>
      </c>
      <c r="W2096" t="s">
        <v>6768</v>
      </c>
      <c r="X2096">
        <v>1371</v>
      </c>
      <c r="Y2096">
        <v>3</v>
      </c>
      <c r="Z2096">
        <v>1645.2</v>
      </c>
      <c r="AA2096" t="s">
        <v>15539</v>
      </c>
      <c r="AB2096" t="s">
        <v>15539</v>
      </c>
      <c r="AC2096">
        <v>10</v>
      </c>
      <c r="AE2096" t="s">
        <v>37</v>
      </c>
      <c r="AF2096" t="s">
        <v>37</v>
      </c>
      <c r="AG2096" t="s">
        <v>15539</v>
      </c>
    </row>
    <row r="2097" spans="1:33" x14ac:dyDescent="0.3">
      <c r="A2097" t="s">
        <v>133</v>
      </c>
      <c r="B2097" t="s">
        <v>262</v>
      </c>
      <c r="C2097" t="s">
        <v>29</v>
      </c>
      <c r="D2097" t="s">
        <v>50</v>
      </c>
      <c r="E2097" t="s">
        <v>230</v>
      </c>
      <c r="F2097" t="s">
        <v>15542</v>
      </c>
      <c r="G2097" t="s">
        <v>96</v>
      </c>
      <c r="H2097" s="1">
        <v>45135</v>
      </c>
      <c r="I2097">
        <v>1400</v>
      </c>
      <c r="J2097" t="s">
        <v>15543</v>
      </c>
      <c r="K2097" t="s">
        <v>404</v>
      </c>
      <c r="L2097" t="s">
        <v>15544</v>
      </c>
      <c r="M2097" t="s">
        <v>15545</v>
      </c>
      <c r="N2097" t="s">
        <v>39</v>
      </c>
      <c r="O2097">
        <v>4</v>
      </c>
      <c r="P2097" t="s">
        <v>73</v>
      </c>
      <c r="Q2097" t="s">
        <v>41</v>
      </c>
      <c r="R2097" t="s">
        <v>15546</v>
      </c>
      <c r="S2097" s="1">
        <v>45532</v>
      </c>
      <c r="T2097" t="s">
        <v>201</v>
      </c>
      <c r="U2097" t="s">
        <v>15547</v>
      </c>
      <c r="V2097" t="s">
        <v>15548</v>
      </c>
      <c r="W2097" t="s">
        <v>11098</v>
      </c>
      <c r="X2097">
        <v>2287</v>
      </c>
      <c r="Y2097">
        <v>1</v>
      </c>
      <c r="Z2097">
        <v>914.80000000000007</v>
      </c>
      <c r="AA2097" t="s">
        <v>15545</v>
      </c>
      <c r="AB2097" t="s">
        <v>15545</v>
      </c>
      <c r="AC2097">
        <v>10</v>
      </c>
      <c r="AE2097" t="s">
        <v>37</v>
      </c>
      <c r="AF2097" t="s">
        <v>37</v>
      </c>
      <c r="AG2097" t="s">
        <v>15545</v>
      </c>
    </row>
    <row r="2098" spans="1:33" x14ac:dyDescent="0.3">
      <c r="A2098" t="s">
        <v>121</v>
      </c>
      <c r="B2098" t="s">
        <v>411</v>
      </c>
      <c r="C2098" t="s">
        <v>29</v>
      </c>
      <c r="D2098" t="s">
        <v>241</v>
      </c>
      <c r="E2098" t="s">
        <v>371</v>
      </c>
      <c r="F2098" t="s">
        <v>15549</v>
      </c>
      <c r="G2098" t="s">
        <v>33</v>
      </c>
      <c r="H2098" s="1">
        <v>44019</v>
      </c>
      <c r="I2098">
        <v>1200</v>
      </c>
      <c r="J2098" t="s">
        <v>15550</v>
      </c>
      <c r="K2098" t="s">
        <v>581</v>
      </c>
      <c r="L2098" t="s">
        <v>15551</v>
      </c>
      <c r="M2098" t="s">
        <v>15552</v>
      </c>
      <c r="N2098" t="s">
        <v>116</v>
      </c>
      <c r="O2098">
        <v>3</v>
      </c>
      <c r="P2098" t="s">
        <v>73</v>
      </c>
      <c r="Q2098" t="s">
        <v>58</v>
      </c>
      <c r="R2098" t="s">
        <v>15553</v>
      </c>
      <c r="S2098" s="1">
        <v>45531</v>
      </c>
      <c r="T2098" t="s">
        <v>201</v>
      </c>
      <c r="U2098" t="s">
        <v>15554</v>
      </c>
      <c r="V2098" t="s">
        <v>15555</v>
      </c>
      <c r="W2098" t="s">
        <v>10819</v>
      </c>
      <c r="X2098">
        <v>1276</v>
      </c>
      <c r="Y2098">
        <v>6</v>
      </c>
      <c r="Z2098">
        <v>3062.4</v>
      </c>
      <c r="AA2098" t="s">
        <v>15552</v>
      </c>
      <c r="AB2098" t="s">
        <v>15552</v>
      </c>
      <c r="AC2098">
        <v>10</v>
      </c>
      <c r="AD2098" t="s">
        <v>87</v>
      </c>
      <c r="AF2098" t="s">
        <v>87</v>
      </c>
      <c r="AG2098" t="s">
        <v>15552</v>
      </c>
    </row>
    <row r="2099" spans="1:33" x14ac:dyDescent="0.3">
      <c r="A2099" t="s">
        <v>93</v>
      </c>
      <c r="B2099" t="s">
        <v>79</v>
      </c>
      <c r="C2099" t="s">
        <v>29</v>
      </c>
      <c r="D2099" t="s">
        <v>219</v>
      </c>
      <c r="E2099" t="s">
        <v>1560</v>
      </c>
      <c r="F2099" t="s">
        <v>15556</v>
      </c>
      <c r="G2099" t="s">
        <v>96</v>
      </c>
      <c r="H2099" s="1">
        <v>44856</v>
      </c>
      <c r="I2099">
        <v>1200</v>
      </c>
      <c r="J2099" t="s">
        <v>15557</v>
      </c>
      <c r="K2099" t="s">
        <v>493</v>
      </c>
      <c r="L2099" t="s">
        <v>15558</v>
      </c>
      <c r="M2099" t="s">
        <v>15559</v>
      </c>
      <c r="N2099" t="s">
        <v>39</v>
      </c>
      <c r="O2099">
        <v>8</v>
      </c>
      <c r="P2099" t="s">
        <v>40</v>
      </c>
      <c r="Q2099" t="s">
        <v>58</v>
      </c>
      <c r="R2099" t="s">
        <v>15560</v>
      </c>
      <c r="S2099" s="1">
        <v>45498</v>
      </c>
      <c r="T2099" t="s">
        <v>103</v>
      </c>
      <c r="U2099" t="s">
        <v>15561</v>
      </c>
      <c r="V2099" t="s">
        <v>15562</v>
      </c>
      <c r="W2099" t="s">
        <v>7294</v>
      </c>
      <c r="X2099">
        <v>1038</v>
      </c>
      <c r="Y2099">
        <v>8</v>
      </c>
      <c r="Z2099">
        <v>3321.6000000000004</v>
      </c>
      <c r="AA2099" t="s">
        <v>15559</v>
      </c>
      <c r="AB2099" t="s">
        <v>15559</v>
      </c>
      <c r="AC2099">
        <v>10</v>
      </c>
      <c r="AE2099" t="s">
        <v>37</v>
      </c>
      <c r="AF2099" t="s">
        <v>37</v>
      </c>
      <c r="AG2099" t="s">
        <v>15559</v>
      </c>
    </row>
    <row r="2100" spans="1:33" x14ac:dyDescent="0.3">
      <c r="A2100" t="s">
        <v>93</v>
      </c>
      <c r="B2100" t="s">
        <v>157</v>
      </c>
      <c r="C2100" t="s">
        <v>80</v>
      </c>
      <c r="D2100" t="s">
        <v>146</v>
      </c>
      <c r="E2100" t="s">
        <v>263</v>
      </c>
      <c r="F2100" t="s">
        <v>15563</v>
      </c>
      <c r="G2100" t="s">
        <v>33</v>
      </c>
      <c r="H2100" s="1">
        <v>45314</v>
      </c>
      <c r="I2100">
        <v>1200</v>
      </c>
      <c r="J2100" t="s">
        <v>15564</v>
      </c>
      <c r="K2100" t="s">
        <v>716</v>
      </c>
      <c r="L2100" t="s">
        <v>15565</v>
      </c>
      <c r="M2100" t="s">
        <v>15566</v>
      </c>
      <c r="N2100" t="s">
        <v>39</v>
      </c>
      <c r="O2100">
        <v>15</v>
      </c>
      <c r="P2100" t="s">
        <v>40</v>
      </c>
      <c r="Q2100" t="s">
        <v>101</v>
      </c>
      <c r="R2100" t="s">
        <v>15567</v>
      </c>
      <c r="S2100" s="1">
        <v>45416</v>
      </c>
      <c r="T2100" t="s">
        <v>129</v>
      </c>
      <c r="U2100" t="s">
        <v>15568</v>
      </c>
      <c r="V2100" t="s">
        <v>15569</v>
      </c>
      <c r="W2100" t="s">
        <v>3885</v>
      </c>
      <c r="X2100">
        <v>1501</v>
      </c>
      <c r="Y2100">
        <v>5</v>
      </c>
      <c r="Z2100">
        <v>3002</v>
      </c>
      <c r="AA2100" t="s">
        <v>15566</v>
      </c>
      <c r="AB2100" t="s">
        <v>15566</v>
      </c>
      <c r="AC2100">
        <v>11</v>
      </c>
      <c r="AE2100" t="s">
        <v>37</v>
      </c>
      <c r="AF2100" t="s">
        <v>37</v>
      </c>
      <c r="AG2100" t="s">
        <v>15566</v>
      </c>
    </row>
    <row r="2101" spans="1:33" x14ac:dyDescent="0.3">
      <c r="A2101" t="s">
        <v>47</v>
      </c>
      <c r="B2101" t="s">
        <v>813</v>
      </c>
      <c r="C2101" t="s">
        <v>29</v>
      </c>
      <c r="D2101" t="s">
        <v>30</v>
      </c>
      <c r="E2101" t="s">
        <v>490</v>
      </c>
      <c r="F2101" t="s">
        <v>15570</v>
      </c>
      <c r="G2101" t="s">
        <v>96</v>
      </c>
      <c r="H2101" s="1">
        <v>44840</v>
      </c>
      <c r="I2101">
        <v>1000</v>
      </c>
      <c r="J2101" t="s">
        <v>15571</v>
      </c>
      <c r="K2101" t="s">
        <v>3813</v>
      </c>
      <c r="L2101" t="s">
        <v>15572</v>
      </c>
      <c r="M2101" t="s">
        <v>15573</v>
      </c>
      <c r="N2101" t="s">
        <v>39</v>
      </c>
      <c r="O2101">
        <v>6</v>
      </c>
      <c r="P2101" t="s">
        <v>40</v>
      </c>
      <c r="Q2101" t="s">
        <v>41</v>
      </c>
      <c r="R2101" t="s">
        <v>15574</v>
      </c>
      <c r="S2101" s="1">
        <v>45597</v>
      </c>
      <c r="T2101" t="s">
        <v>165</v>
      </c>
      <c r="U2101" t="s">
        <v>15575</v>
      </c>
      <c r="V2101" t="s">
        <v>15576</v>
      </c>
      <c r="W2101" t="s">
        <v>5503</v>
      </c>
      <c r="X2101">
        <v>673</v>
      </c>
      <c r="Y2101">
        <v>2</v>
      </c>
      <c r="Z2101">
        <v>538.4</v>
      </c>
      <c r="AA2101" t="s">
        <v>15573</v>
      </c>
      <c r="AB2101" t="s">
        <v>15573</v>
      </c>
      <c r="AC2101">
        <v>10</v>
      </c>
      <c r="AD2101" t="s">
        <v>87</v>
      </c>
      <c r="AF2101" t="s">
        <v>87</v>
      </c>
      <c r="AG2101" t="s">
        <v>15573</v>
      </c>
    </row>
    <row r="2102" spans="1:33" x14ac:dyDescent="0.3">
      <c r="A2102" t="s">
        <v>336</v>
      </c>
      <c r="B2102" t="s">
        <v>229</v>
      </c>
      <c r="C2102" t="s">
        <v>80</v>
      </c>
      <c r="D2102" t="s">
        <v>146</v>
      </c>
      <c r="E2102" t="s">
        <v>273</v>
      </c>
      <c r="F2102" t="s">
        <v>15577</v>
      </c>
      <c r="G2102" t="s">
        <v>33</v>
      </c>
      <c r="H2102" s="1">
        <v>44918</v>
      </c>
      <c r="I2102">
        <v>1300</v>
      </c>
      <c r="J2102" t="s">
        <v>15578</v>
      </c>
      <c r="K2102" t="s">
        <v>1052</v>
      </c>
      <c r="L2102" t="s">
        <v>15579</v>
      </c>
      <c r="M2102" t="s">
        <v>15580</v>
      </c>
      <c r="N2102" t="s">
        <v>72</v>
      </c>
      <c r="O2102">
        <v>8</v>
      </c>
      <c r="P2102" t="s">
        <v>73</v>
      </c>
      <c r="Q2102" t="s">
        <v>41</v>
      </c>
      <c r="R2102" t="s">
        <v>15581</v>
      </c>
      <c r="S2102" s="1">
        <v>45621</v>
      </c>
      <c r="T2102" t="s">
        <v>165</v>
      </c>
      <c r="U2102" t="s">
        <v>15582</v>
      </c>
      <c r="V2102" t="s">
        <v>15583</v>
      </c>
      <c r="W2102" t="s">
        <v>8665</v>
      </c>
      <c r="X2102">
        <v>624</v>
      </c>
      <c r="Y2102">
        <v>1</v>
      </c>
      <c r="Z2102">
        <v>249.60000000000002</v>
      </c>
      <c r="AA2102" t="s">
        <v>15580</v>
      </c>
      <c r="AB2102" t="s">
        <v>15580</v>
      </c>
      <c r="AC2102">
        <v>10</v>
      </c>
      <c r="AD2102" t="s">
        <v>87</v>
      </c>
      <c r="AF2102" t="s">
        <v>87</v>
      </c>
      <c r="AG2102" t="s">
        <v>15580</v>
      </c>
    </row>
    <row r="2103" spans="1:33" x14ac:dyDescent="0.3">
      <c r="A2103" t="s">
        <v>93</v>
      </c>
      <c r="B2103" t="s">
        <v>369</v>
      </c>
      <c r="C2103" t="s">
        <v>29</v>
      </c>
      <c r="D2103" t="s">
        <v>219</v>
      </c>
      <c r="E2103" t="s">
        <v>1092</v>
      </c>
      <c r="F2103" t="s">
        <v>15584</v>
      </c>
      <c r="G2103" t="s">
        <v>33</v>
      </c>
      <c r="H2103" s="1">
        <v>44936</v>
      </c>
      <c r="I2103">
        <v>950</v>
      </c>
      <c r="J2103" t="s">
        <v>15585</v>
      </c>
      <c r="K2103" t="s">
        <v>1153</v>
      </c>
      <c r="L2103" t="s">
        <v>15586</v>
      </c>
      <c r="M2103" t="s">
        <v>15587</v>
      </c>
      <c r="N2103" t="s">
        <v>116</v>
      </c>
      <c r="O2103">
        <v>19</v>
      </c>
      <c r="P2103" t="s">
        <v>73</v>
      </c>
      <c r="Q2103" t="s">
        <v>41</v>
      </c>
      <c r="R2103" t="s">
        <v>15588</v>
      </c>
      <c r="S2103" s="1">
        <v>45573</v>
      </c>
      <c r="T2103" t="s">
        <v>177</v>
      </c>
      <c r="U2103" t="s">
        <v>15589</v>
      </c>
      <c r="V2103" t="s">
        <v>15590</v>
      </c>
      <c r="W2103" t="s">
        <v>3317</v>
      </c>
      <c r="X2103">
        <v>1370</v>
      </c>
      <c r="Y2103">
        <v>8</v>
      </c>
      <c r="Z2103">
        <v>4384</v>
      </c>
      <c r="AA2103" t="s">
        <v>15587</v>
      </c>
      <c r="AB2103" t="s">
        <v>15587</v>
      </c>
      <c r="AC2103">
        <v>10</v>
      </c>
      <c r="AD2103" t="s">
        <v>87</v>
      </c>
      <c r="AF2103" t="s">
        <v>87</v>
      </c>
      <c r="AG2103" t="s">
        <v>15587</v>
      </c>
    </row>
    <row r="2104" spans="1:33" x14ac:dyDescent="0.3">
      <c r="A2104" t="s">
        <v>93</v>
      </c>
      <c r="B2104" t="s">
        <v>169</v>
      </c>
      <c r="C2104" t="s">
        <v>80</v>
      </c>
      <c r="D2104" t="s">
        <v>677</v>
      </c>
      <c r="E2104" t="s">
        <v>283</v>
      </c>
      <c r="F2104" t="s">
        <v>15591</v>
      </c>
      <c r="G2104" t="s">
        <v>96</v>
      </c>
      <c r="H2104" s="1">
        <v>45272</v>
      </c>
      <c r="I2104">
        <v>800</v>
      </c>
      <c r="J2104" t="s">
        <v>15592</v>
      </c>
      <c r="K2104" t="s">
        <v>329</v>
      </c>
      <c r="L2104" t="s">
        <v>15593</v>
      </c>
      <c r="M2104" t="s">
        <v>15594</v>
      </c>
      <c r="N2104" t="s">
        <v>39</v>
      </c>
      <c r="O2104">
        <v>10</v>
      </c>
      <c r="P2104" t="s">
        <v>73</v>
      </c>
      <c r="Q2104" t="s">
        <v>101</v>
      </c>
      <c r="R2104" t="s">
        <v>15595</v>
      </c>
      <c r="S2104" s="1">
        <v>45359</v>
      </c>
      <c r="T2104" t="s">
        <v>258</v>
      </c>
      <c r="U2104" t="s">
        <v>15596</v>
      </c>
      <c r="V2104" t="s">
        <v>15597</v>
      </c>
      <c r="W2104" t="s">
        <v>6302</v>
      </c>
      <c r="X2104">
        <v>2133</v>
      </c>
      <c r="Y2104">
        <v>7</v>
      </c>
      <c r="Z2104">
        <v>5972.4000000000015</v>
      </c>
      <c r="AA2104" t="s">
        <v>15594</v>
      </c>
      <c r="AB2104" t="s">
        <v>15594</v>
      </c>
      <c r="AC2104">
        <v>11</v>
      </c>
      <c r="AE2104" t="s">
        <v>37</v>
      </c>
      <c r="AF2104" t="s">
        <v>37</v>
      </c>
      <c r="AG2104" t="s">
        <v>15594</v>
      </c>
    </row>
    <row r="2105" spans="1:33" x14ac:dyDescent="0.3">
      <c r="A2105" t="s">
        <v>336</v>
      </c>
      <c r="B2105" t="s">
        <v>1128</v>
      </c>
      <c r="C2105" t="s">
        <v>80</v>
      </c>
      <c r="D2105" t="s">
        <v>65</v>
      </c>
      <c r="E2105" t="s">
        <v>242</v>
      </c>
      <c r="F2105" t="s">
        <v>15598</v>
      </c>
      <c r="G2105" t="s">
        <v>33</v>
      </c>
      <c r="H2105" s="1">
        <v>44888</v>
      </c>
      <c r="I2105">
        <v>800</v>
      </c>
      <c r="J2105" t="s">
        <v>15599</v>
      </c>
      <c r="K2105" t="s">
        <v>914</v>
      </c>
      <c r="L2105" t="s">
        <v>15600</v>
      </c>
      <c r="M2105" t="s">
        <v>15601</v>
      </c>
      <c r="N2105" t="s">
        <v>116</v>
      </c>
      <c r="O2105">
        <v>7</v>
      </c>
      <c r="P2105" t="s">
        <v>40</v>
      </c>
      <c r="Q2105" t="s">
        <v>74</v>
      </c>
      <c r="R2105" t="s">
        <v>15602</v>
      </c>
      <c r="S2105" s="1">
        <v>45410</v>
      </c>
      <c r="T2105" t="s">
        <v>60</v>
      </c>
      <c r="U2105" t="s">
        <v>15603</v>
      </c>
      <c r="V2105" t="s">
        <v>9577</v>
      </c>
      <c r="W2105" t="s">
        <v>849</v>
      </c>
      <c r="X2105">
        <v>1221</v>
      </c>
      <c r="Y2105">
        <v>3</v>
      </c>
      <c r="Z2105">
        <v>1465.2</v>
      </c>
      <c r="AA2105" t="s">
        <v>15601</v>
      </c>
      <c r="AB2105" t="s">
        <v>15601</v>
      </c>
      <c r="AC2105">
        <v>10</v>
      </c>
      <c r="AE2105" t="s">
        <v>37</v>
      </c>
      <c r="AF2105" t="s">
        <v>37</v>
      </c>
      <c r="AG2105" t="s">
        <v>15601</v>
      </c>
    </row>
    <row r="2106" spans="1:33" x14ac:dyDescent="0.3">
      <c r="A2106" t="s">
        <v>181</v>
      </c>
      <c r="B2106" t="s">
        <v>1023</v>
      </c>
      <c r="C2106" t="s">
        <v>49</v>
      </c>
      <c r="D2106" t="s">
        <v>370</v>
      </c>
      <c r="E2106" t="s">
        <v>94</v>
      </c>
      <c r="F2106" t="s">
        <v>15604</v>
      </c>
      <c r="G2106" t="s">
        <v>33</v>
      </c>
      <c r="H2106" s="1">
        <v>45622</v>
      </c>
      <c r="I2106">
        <v>1200</v>
      </c>
      <c r="J2106" t="s">
        <v>15605</v>
      </c>
      <c r="K2106" t="s">
        <v>2083</v>
      </c>
      <c r="L2106" t="s">
        <v>15606</v>
      </c>
      <c r="M2106" t="s">
        <v>15607</v>
      </c>
      <c r="N2106" t="s">
        <v>116</v>
      </c>
      <c r="O2106">
        <v>16</v>
      </c>
      <c r="P2106" t="s">
        <v>40</v>
      </c>
      <c r="Q2106" t="s">
        <v>101</v>
      </c>
      <c r="R2106" t="s">
        <v>15608</v>
      </c>
      <c r="S2106" s="1">
        <v>45331</v>
      </c>
      <c r="T2106" t="s">
        <v>321</v>
      </c>
      <c r="U2106" t="s">
        <v>15609</v>
      </c>
      <c r="V2106" t="s">
        <v>15610</v>
      </c>
      <c r="W2106" t="s">
        <v>10477</v>
      </c>
      <c r="X2106">
        <v>1982</v>
      </c>
      <c r="Y2106">
        <v>1</v>
      </c>
      <c r="Z2106">
        <v>792.80000000000007</v>
      </c>
      <c r="AA2106" t="s">
        <v>15607</v>
      </c>
      <c r="AB2106" t="s">
        <v>15607</v>
      </c>
      <c r="AC2106">
        <v>10</v>
      </c>
      <c r="AD2106" t="s">
        <v>87</v>
      </c>
      <c r="AF2106" t="s">
        <v>87</v>
      </c>
      <c r="AG2106" t="s">
        <v>15607</v>
      </c>
    </row>
    <row r="2107" spans="1:33" x14ac:dyDescent="0.3">
      <c r="A2107" t="s">
        <v>107</v>
      </c>
      <c r="B2107" t="s">
        <v>205</v>
      </c>
      <c r="C2107" t="s">
        <v>80</v>
      </c>
      <c r="D2107" t="s">
        <v>206</v>
      </c>
      <c r="E2107" t="s">
        <v>2957</v>
      </c>
      <c r="F2107" t="s">
        <v>15611</v>
      </c>
      <c r="G2107" t="s">
        <v>96</v>
      </c>
      <c r="H2107" s="1">
        <v>44213</v>
      </c>
      <c r="I2107">
        <v>1400</v>
      </c>
      <c r="J2107" t="s">
        <v>15612</v>
      </c>
      <c r="K2107" t="s">
        <v>137</v>
      </c>
      <c r="L2107" t="s">
        <v>15613</v>
      </c>
      <c r="M2107" t="s">
        <v>15614</v>
      </c>
      <c r="N2107" t="s">
        <v>39</v>
      </c>
      <c r="O2107">
        <v>18</v>
      </c>
      <c r="P2107" t="s">
        <v>40</v>
      </c>
      <c r="Q2107" t="s">
        <v>74</v>
      </c>
      <c r="R2107" t="s">
        <v>15615</v>
      </c>
      <c r="S2107" s="1">
        <v>45427</v>
      </c>
      <c r="T2107" t="s">
        <v>129</v>
      </c>
      <c r="U2107" t="s">
        <v>15616</v>
      </c>
      <c r="V2107" t="s">
        <v>15617</v>
      </c>
      <c r="W2107" t="s">
        <v>8524</v>
      </c>
      <c r="X2107">
        <v>2511</v>
      </c>
      <c r="Y2107">
        <v>8</v>
      </c>
      <c r="Z2107">
        <v>8035.2000000000007</v>
      </c>
      <c r="AA2107" t="s">
        <v>15614</v>
      </c>
      <c r="AB2107" t="s">
        <v>15614</v>
      </c>
      <c r="AC2107">
        <v>10</v>
      </c>
      <c r="AD2107" t="s">
        <v>87</v>
      </c>
      <c r="AF2107" t="s">
        <v>87</v>
      </c>
      <c r="AG2107" t="s">
        <v>15614</v>
      </c>
    </row>
    <row r="2108" spans="1:33" x14ac:dyDescent="0.3">
      <c r="A2108" t="s">
        <v>47</v>
      </c>
      <c r="B2108" t="s">
        <v>450</v>
      </c>
      <c r="C2108" t="s">
        <v>29</v>
      </c>
      <c r="D2108" t="s">
        <v>146</v>
      </c>
      <c r="E2108" t="s">
        <v>501</v>
      </c>
      <c r="F2108" t="s">
        <v>15618</v>
      </c>
      <c r="G2108" t="s">
        <v>96</v>
      </c>
      <c r="H2108" s="1">
        <v>45455</v>
      </c>
      <c r="I2108">
        <v>1100</v>
      </c>
      <c r="J2108" t="s">
        <v>15619</v>
      </c>
      <c r="K2108" t="s">
        <v>1153</v>
      </c>
      <c r="L2108" t="s">
        <v>15620</v>
      </c>
      <c r="M2108" t="s">
        <v>15621</v>
      </c>
      <c r="N2108" t="s">
        <v>39</v>
      </c>
      <c r="O2108">
        <v>16</v>
      </c>
      <c r="P2108" t="s">
        <v>40</v>
      </c>
      <c r="Q2108" t="s">
        <v>101</v>
      </c>
      <c r="R2108" t="s">
        <v>15622</v>
      </c>
      <c r="S2108" s="1">
        <v>45355</v>
      </c>
      <c r="T2108" t="s">
        <v>258</v>
      </c>
      <c r="U2108" t="s">
        <v>15623</v>
      </c>
      <c r="V2108" t="s">
        <v>15624</v>
      </c>
      <c r="W2108" t="s">
        <v>6534</v>
      </c>
      <c r="X2108">
        <v>580</v>
      </c>
      <c r="Y2108">
        <v>3</v>
      </c>
      <c r="Z2108">
        <v>696</v>
      </c>
      <c r="AA2108" t="s">
        <v>15621</v>
      </c>
      <c r="AB2108" t="s">
        <v>15621</v>
      </c>
      <c r="AC2108">
        <v>10</v>
      </c>
      <c r="AD2108" t="s">
        <v>87</v>
      </c>
      <c r="AF2108" t="s">
        <v>87</v>
      </c>
      <c r="AG2108" t="s">
        <v>15621</v>
      </c>
    </row>
    <row r="2109" spans="1:33" x14ac:dyDescent="0.3">
      <c r="A2109" t="s">
        <v>27</v>
      </c>
      <c r="B2109" t="s">
        <v>920</v>
      </c>
      <c r="C2109" t="s">
        <v>29</v>
      </c>
      <c r="D2109" t="s">
        <v>50</v>
      </c>
      <c r="E2109" t="s">
        <v>110</v>
      </c>
      <c r="F2109" t="s">
        <v>15625</v>
      </c>
      <c r="G2109" t="s">
        <v>96</v>
      </c>
      <c r="H2109" s="1">
        <v>44809</v>
      </c>
      <c r="I2109">
        <v>1400</v>
      </c>
      <c r="J2109" t="s">
        <v>15626</v>
      </c>
      <c r="K2109" t="s">
        <v>286</v>
      </c>
      <c r="L2109" t="s">
        <v>15627</v>
      </c>
      <c r="M2109" t="s">
        <v>15628</v>
      </c>
      <c r="N2109" t="s">
        <v>57</v>
      </c>
      <c r="O2109">
        <v>11</v>
      </c>
      <c r="P2109" t="s">
        <v>40</v>
      </c>
      <c r="Q2109" t="s">
        <v>41</v>
      </c>
      <c r="R2109" t="s">
        <v>15629</v>
      </c>
      <c r="S2109" s="1">
        <v>45621</v>
      </c>
      <c r="T2109" t="s">
        <v>165</v>
      </c>
      <c r="U2109" t="s">
        <v>15630</v>
      </c>
      <c r="V2109" t="s">
        <v>15631</v>
      </c>
      <c r="W2109" t="s">
        <v>4909</v>
      </c>
      <c r="X2109">
        <v>2351</v>
      </c>
      <c r="Y2109">
        <v>1</v>
      </c>
      <c r="Z2109">
        <v>940.40000000000009</v>
      </c>
      <c r="AA2109" t="s">
        <v>15628</v>
      </c>
      <c r="AB2109" t="s">
        <v>15628</v>
      </c>
      <c r="AC2109">
        <v>10</v>
      </c>
      <c r="AE2109" t="s">
        <v>37</v>
      </c>
      <c r="AF2109" t="s">
        <v>37</v>
      </c>
      <c r="AG2109" t="s">
        <v>15628</v>
      </c>
    </row>
    <row r="2110" spans="1:33" x14ac:dyDescent="0.3">
      <c r="A2110" t="s">
        <v>93</v>
      </c>
      <c r="B2110" t="s">
        <v>79</v>
      </c>
      <c r="C2110" t="s">
        <v>49</v>
      </c>
      <c r="D2110" t="s">
        <v>146</v>
      </c>
      <c r="E2110" t="s">
        <v>51</v>
      </c>
      <c r="F2110" t="s">
        <v>15632</v>
      </c>
      <c r="G2110" t="s">
        <v>96</v>
      </c>
      <c r="H2110" s="1">
        <v>44885</v>
      </c>
      <c r="I2110">
        <v>950</v>
      </c>
      <c r="J2110" t="s">
        <v>15633</v>
      </c>
      <c r="K2110" t="s">
        <v>753</v>
      </c>
      <c r="L2110" t="s">
        <v>15634</v>
      </c>
      <c r="M2110" t="s">
        <v>15635</v>
      </c>
      <c r="N2110" t="s">
        <v>39</v>
      </c>
      <c r="O2110">
        <v>8</v>
      </c>
      <c r="P2110" t="s">
        <v>73</v>
      </c>
      <c r="Q2110" t="s">
        <v>58</v>
      </c>
      <c r="R2110" t="s">
        <v>15636</v>
      </c>
      <c r="S2110" s="1">
        <v>45344</v>
      </c>
      <c r="T2110" t="s">
        <v>321</v>
      </c>
      <c r="U2110" t="s">
        <v>15637</v>
      </c>
      <c r="V2110" t="s">
        <v>15638</v>
      </c>
      <c r="W2110" t="s">
        <v>5029</v>
      </c>
      <c r="X2110">
        <v>1246</v>
      </c>
      <c r="Y2110">
        <v>2</v>
      </c>
      <c r="Z2110">
        <v>996.80000000000007</v>
      </c>
      <c r="AA2110" t="s">
        <v>15635</v>
      </c>
      <c r="AB2110" t="s">
        <v>15635</v>
      </c>
      <c r="AC2110">
        <v>10</v>
      </c>
      <c r="AD2110" t="s">
        <v>87</v>
      </c>
      <c r="AF2110" t="s">
        <v>87</v>
      </c>
      <c r="AG2110" t="s">
        <v>15635</v>
      </c>
    </row>
    <row r="2111" spans="1:33" x14ac:dyDescent="0.3">
      <c r="A2111" t="s">
        <v>93</v>
      </c>
      <c r="B2111" t="s">
        <v>1128</v>
      </c>
      <c r="C2111" t="s">
        <v>80</v>
      </c>
      <c r="D2111" t="s">
        <v>65</v>
      </c>
      <c r="E2111" t="s">
        <v>1168</v>
      </c>
      <c r="F2111" t="s">
        <v>15639</v>
      </c>
      <c r="G2111" t="s">
        <v>33</v>
      </c>
      <c r="H2111" s="1">
        <v>44203</v>
      </c>
      <c r="I2111">
        <v>1100</v>
      </c>
      <c r="J2111" t="s">
        <v>5634</v>
      </c>
      <c r="K2111" t="s">
        <v>210</v>
      </c>
      <c r="L2111" t="s">
        <v>15640</v>
      </c>
      <c r="M2111" t="s">
        <v>15641</v>
      </c>
      <c r="N2111" t="s">
        <v>72</v>
      </c>
      <c r="O2111">
        <v>15</v>
      </c>
      <c r="P2111" t="s">
        <v>73</v>
      </c>
      <c r="Q2111" t="s">
        <v>58</v>
      </c>
      <c r="R2111" t="s">
        <v>15642</v>
      </c>
      <c r="S2111" s="1">
        <v>45425</v>
      </c>
      <c r="T2111" t="s">
        <v>129</v>
      </c>
      <c r="U2111" t="s">
        <v>15643</v>
      </c>
      <c r="V2111" t="s">
        <v>15644</v>
      </c>
      <c r="W2111" t="s">
        <v>10166</v>
      </c>
      <c r="X2111">
        <v>2673</v>
      </c>
      <c r="Y2111">
        <v>4</v>
      </c>
      <c r="Z2111">
        <v>4276.8</v>
      </c>
      <c r="AA2111" t="s">
        <v>15641</v>
      </c>
      <c r="AB2111" t="s">
        <v>15641</v>
      </c>
      <c r="AC2111">
        <v>10</v>
      </c>
      <c r="AD2111" t="s">
        <v>87</v>
      </c>
      <c r="AF2111" t="s">
        <v>87</v>
      </c>
      <c r="AG2111" t="s">
        <v>15641</v>
      </c>
    </row>
    <row r="2112" spans="1:33" x14ac:dyDescent="0.3">
      <c r="A2112" t="s">
        <v>121</v>
      </c>
      <c r="B2112" t="s">
        <v>1128</v>
      </c>
      <c r="C2112" t="s">
        <v>49</v>
      </c>
      <c r="D2112" t="s">
        <v>81</v>
      </c>
      <c r="E2112" t="s">
        <v>2957</v>
      </c>
      <c r="F2112" t="s">
        <v>14113</v>
      </c>
      <c r="G2112" t="s">
        <v>96</v>
      </c>
      <c r="H2112" s="1">
        <v>44654</v>
      </c>
      <c r="I2112">
        <v>1100</v>
      </c>
      <c r="J2112" t="s">
        <v>15645</v>
      </c>
      <c r="K2112" t="s">
        <v>210</v>
      </c>
      <c r="L2112" t="s">
        <v>15646</v>
      </c>
      <c r="M2112" t="s">
        <v>15647</v>
      </c>
      <c r="N2112" t="s">
        <v>39</v>
      </c>
      <c r="O2112">
        <v>7</v>
      </c>
      <c r="P2112" t="s">
        <v>40</v>
      </c>
      <c r="Q2112" t="s">
        <v>74</v>
      </c>
      <c r="R2112" t="s">
        <v>15648</v>
      </c>
      <c r="S2112" s="1">
        <v>45612</v>
      </c>
      <c r="T2112" t="s">
        <v>165</v>
      </c>
      <c r="U2112" t="s">
        <v>15649</v>
      </c>
      <c r="V2112" t="s">
        <v>15650</v>
      </c>
      <c r="W2112" t="s">
        <v>14013</v>
      </c>
      <c r="X2112">
        <v>1563</v>
      </c>
      <c r="Y2112">
        <v>1</v>
      </c>
      <c r="Z2112">
        <v>625.20000000000005</v>
      </c>
      <c r="AA2112" t="s">
        <v>15647</v>
      </c>
      <c r="AB2112" t="s">
        <v>15647</v>
      </c>
      <c r="AC2112">
        <v>10</v>
      </c>
      <c r="AD2112" t="s">
        <v>87</v>
      </c>
      <c r="AF2112" t="s">
        <v>87</v>
      </c>
      <c r="AG2112" t="s">
        <v>15647</v>
      </c>
    </row>
    <row r="2113" spans="1:33" x14ac:dyDescent="0.3">
      <c r="A2113" t="s">
        <v>181</v>
      </c>
      <c r="B2113" t="s">
        <v>803</v>
      </c>
      <c r="C2113" t="s">
        <v>49</v>
      </c>
      <c r="D2113" t="s">
        <v>370</v>
      </c>
      <c r="E2113" t="s">
        <v>431</v>
      </c>
      <c r="F2113" t="s">
        <v>15651</v>
      </c>
      <c r="G2113" t="s">
        <v>33</v>
      </c>
      <c r="H2113" s="1">
        <v>44412</v>
      </c>
      <c r="I2113">
        <v>1400</v>
      </c>
      <c r="J2113" t="s">
        <v>15652</v>
      </c>
      <c r="K2113" t="s">
        <v>210</v>
      </c>
      <c r="L2113" t="s">
        <v>15653</v>
      </c>
      <c r="M2113" t="s">
        <v>15654</v>
      </c>
      <c r="N2113" t="s">
        <v>39</v>
      </c>
      <c r="O2113">
        <v>12</v>
      </c>
      <c r="P2113" t="s">
        <v>73</v>
      </c>
      <c r="Q2113" t="s">
        <v>74</v>
      </c>
      <c r="R2113" t="s">
        <v>15655</v>
      </c>
      <c r="S2113" s="1">
        <v>45611</v>
      </c>
      <c r="T2113" t="s">
        <v>165</v>
      </c>
      <c r="U2113" t="s">
        <v>15656</v>
      </c>
      <c r="V2113" t="s">
        <v>15657</v>
      </c>
      <c r="W2113" t="s">
        <v>1316</v>
      </c>
      <c r="X2113">
        <v>1796</v>
      </c>
      <c r="Y2113">
        <v>4</v>
      </c>
      <c r="Z2113">
        <v>2873.6000000000004</v>
      </c>
      <c r="AA2113" t="s">
        <v>15654</v>
      </c>
      <c r="AB2113" t="s">
        <v>15654</v>
      </c>
      <c r="AC2113">
        <v>10</v>
      </c>
      <c r="AE2113" t="s">
        <v>37</v>
      </c>
      <c r="AF2113" t="s">
        <v>37</v>
      </c>
      <c r="AG2113" t="s">
        <v>15654</v>
      </c>
    </row>
    <row r="2114" spans="1:33" x14ac:dyDescent="0.3">
      <c r="A2114" t="s">
        <v>133</v>
      </c>
      <c r="B2114" t="s">
        <v>347</v>
      </c>
      <c r="C2114" t="s">
        <v>29</v>
      </c>
      <c r="D2114" t="s">
        <v>206</v>
      </c>
      <c r="E2114" t="s">
        <v>750</v>
      </c>
      <c r="F2114" t="s">
        <v>15658</v>
      </c>
      <c r="G2114" t="s">
        <v>96</v>
      </c>
      <c r="H2114" s="1">
        <v>44930</v>
      </c>
      <c r="I2114">
        <v>1400</v>
      </c>
      <c r="J2114" t="s">
        <v>15659</v>
      </c>
      <c r="K2114" t="s">
        <v>725</v>
      </c>
      <c r="L2114" t="s">
        <v>15660</v>
      </c>
      <c r="M2114" t="s">
        <v>15661</v>
      </c>
      <c r="N2114" t="s">
        <v>57</v>
      </c>
      <c r="O2114">
        <v>11</v>
      </c>
      <c r="P2114" t="s">
        <v>40</v>
      </c>
      <c r="Q2114" t="s">
        <v>74</v>
      </c>
      <c r="R2114" t="s">
        <v>15662</v>
      </c>
      <c r="S2114" s="1">
        <v>45467</v>
      </c>
      <c r="T2114" t="s">
        <v>43</v>
      </c>
      <c r="U2114" t="s">
        <v>15663</v>
      </c>
      <c r="V2114" t="s">
        <v>15664</v>
      </c>
      <c r="W2114" t="s">
        <v>4462</v>
      </c>
      <c r="X2114">
        <v>1247</v>
      </c>
      <c r="Y2114">
        <v>4</v>
      </c>
      <c r="Z2114">
        <v>1995.2</v>
      </c>
      <c r="AA2114" t="s">
        <v>15661</v>
      </c>
      <c r="AB2114" t="s">
        <v>15661</v>
      </c>
      <c r="AC2114">
        <v>10</v>
      </c>
      <c r="AD2114" t="s">
        <v>87</v>
      </c>
      <c r="AF2114" t="s">
        <v>87</v>
      </c>
      <c r="AG2114" t="s">
        <v>15661</v>
      </c>
    </row>
    <row r="2115" spans="1:33" x14ac:dyDescent="0.3">
      <c r="A2115" t="s">
        <v>27</v>
      </c>
      <c r="B2115" t="s">
        <v>218</v>
      </c>
      <c r="C2115" t="s">
        <v>80</v>
      </c>
      <c r="D2115" t="s">
        <v>241</v>
      </c>
      <c r="E2115" t="s">
        <v>2153</v>
      </c>
      <c r="F2115" t="s">
        <v>15665</v>
      </c>
      <c r="G2115" t="s">
        <v>96</v>
      </c>
      <c r="H2115" s="1">
        <v>44411</v>
      </c>
      <c r="I2115">
        <v>950</v>
      </c>
      <c r="J2115" t="s">
        <v>15666</v>
      </c>
      <c r="K2115" t="s">
        <v>835</v>
      </c>
      <c r="L2115" t="s">
        <v>15667</v>
      </c>
      <c r="M2115" t="s">
        <v>15668</v>
      </c>
      <c r="N2115" t="s">
        <v>39</v>
      </c>
      <c r="O2115">
        <v>11</v>
      </c>
      <c r="P2115" t="s">
        <v>40</v>
      </c>
      <c r="Q2115" t="s">
        <v>74</v>
      </c>
      <c r="R2115" t="s">
        <v>15669</v>
      </c>
      <c r="S2115" s="1">
        <v>45605</v>
      </c>
      <c r="T2115" t="s">
        <v>165</v>
      </c>
      <c r="U2115" t="s">
        <v>15670</v>
      </c>
      <c r="V2115" t="s">
        <v>15671</v>
      </c>
      <c r="W2115" t="s">
        <v>15672</v>
      </c>
      <c r="X2115">
        <v>839</v>
      </c>
      <c r="Y2115">
        <v>5</v>
      </c>
      <c r="Z2115">
        <v>1678</v>
      </c>
      <c r="AA2115" t="s">
        <v>15668</v>
      </c>
      <c r="AB2115" t="s">
        <v>15668</v>
      </c>
      <c r="AC2115">
        <v>10</v>
      </c>
      <c r="AD2115" t="s">
        <v>87</v>
      </c>
      <c r="AF2115" t="s">
        <v>87</v>
      </c>
      <c r="AG2115" t="s">
        <v>15668</v>
      </c>
    </row>
    <row r="2116" spans="1:33" x14ac:dyDescent="0.3">
      <c r="A2116" t="s">
        <v>133</v>
      </c>
      <c r="B2116" t="s">
        <v>240</v>
      </c>
      <c r="C2116" t="s">
        <v>49</v>
      </c>
      <c r="D2116" t="s">
        <v>50</v>
      </c>
      <c r="E2116" t="s">
        <v>431</v>
      </c>
      <c r="F2116" t="s">
        <v>15673</v>
      </c>
      <c r="G2116" t="s">
        <v>96</v>
      </c>
      <c r="H2116" s="1">
        <v>44388</v>
      </c>
      <c r="I2116">
        <v>1300</v>
      </c>
      <c r="J2116" t="s">
        <v>15674</v>
      </c>
      <c r="K2116" t="s">
        <v>3086</v>
      </c>
      <c r="L2116" t="s">
        <v>15675</v>
      </c>
      <c r="M2116" t="s">
        <v>15676</v>
      </c>
      <c r="N2116" t="s">
        <v>72</v>
      </c>
      <c r="O2116">
        <v>18</v>
      </c>
      <c r="P2116" t="s">
        <v>73</v>
      </c>
      <c r="Q2116" t="s">
        <v>41</v>
      </c>
      <c r="R2116" t="s">
        <v>15677</v>
      </c>
      <c r="S2116" s="1">
        <v>45412</v>
      </c>
      <c r="T2116" t="s">
        <v>60</v>
      </c>
      <c r="U2116" t="s">
        <v>15678</v>
      </c>
      <c r="V2116" t="s">
        <v>15679</v>
      </c>
      <c r="W2116" t="s">
        <v>15680</v>
      </c>
      <c r="X2116">
        <v>2228</v>
      </c>
      <c r="Y2116">
        <v>3</v>
      </c>
      <c r="Z2116">
        <v>2673.6000000000004</v>
      </c>
      <c r="AA2116" t="s">
        <v>15676</v>
      </c>
      <c r="AB2116" t="s">
        <v>15676</v>
      </c>
      <c r="AC2116">
        <v>10</v>
      </c>
      <c r="AE2116" t="s">
        <v>37</v>
      </c>
      <c r="AF2116" t="s">
        <v>37</v>
      </c>
      <c r="AG2116" t="s">
        <v>15676</v>
      </c>
    </row>
    <row r="2117" spans="1:33" x14ac:dyDescent="0.3">
      <c r="A2117" t="s">
        <v>121</v>
      </c>
      <c r="B2117" t="s">
        <v>64</v>
      </c>
      <c r="C2117" t="s">
        <v>29</v>
      </c>
      <c r="D2117" t="s">
        <v>81</v>
      </c>
      <c r="E2117" t="s">
        <v>134</v>
      </c>
      <c r="F2117" t="s">
        <v>15681</v>
      </c>
      <c r="G2117" t="s">
        <v>33</v>
      </c>
      <c r="H2117" s="1">
        <v>45474</v>
      </c>
      <c r="I2117">
        <v>1300</v>
      </c>
      <c r="J2117" t="s">
        <v>1358</v>
      </c>
      <c r="K2117" t="s">
        <v>424</v>
      </c>
      <c r="L2117" t="s">
        <v>15682</v>
      </c>
      <c r="M2117" t="s">
        <v>15683</v>
      </c>
      <c r="N2117" t="s">
        <v>57</v>
      </c>
      <c r="O2117">
        <v>16</v>
      </c>
      <c r="P2117" t="s">
        <v>40</v>
      </c>
      <c r="Q2117" t="s">
        <v>74</v>
      </c>
      <c r="R2117" t="s">
        <v>15684</v>
      </c>
      <c r="S2117" s="1">
        <v>45510</v>
      </c>
      <c r="T2117" t="s">
        <v>201</v>
      </c>
      <c r="U2117" t="s">
        <v>15685</v>
      </c>
      <c r="V2117" t="s">
        <v>15686</v>
      </c>
      <c r="W2117" t="s">
        <v>192</v>
      </c>
      <c r="X2117">
        <v>2736</v>
      </c>
      <c r="Y2117">
        <v>5</v>
      </c>
      <c r="Z2117">
        <v>5472</v>
      </c>
      <c r="AA2117" t="s">
        <v>15683</v>
      </c>
      <c r="AB2117" t="s">
        <v>15683</v>
      </c>
      <c r="AC2117">
        <v>10</v>
      </c>
      <c r="AD2117" t="s">
        <v>87</v>
      </c>
      <c r="AF2117" t="s">
        <v>87</v>
      </c>
      <c r="AG2117" t="s">
        <v>15683</v>
      </c>
    </row>
    <row r="2118" spans="1:33" x14ac:dyDescent="0.3">
      <c r="A2118" t="s">
        <v>27</v>
      </c>
      <c r="B2118" t="s">
        <v>985</v>
      </c>
      <c r="C2118" t="s">
        <v>49</v>
      </c>
      <c r="D2118" t="s">
        <v>677</v>
      </c>
      <c r="E2118" t="s">
        <v>481</v>
      </c>
      <c r="F2118" t="s">
        <v>15687</v>
      </c>
      <c r="G2118" t="s">
        <v>33</v>
      </c>
      <c r="H2118" s="1">
        <v>44866</v>
      </c>
      <c r="I2118">
        <v>1100</v>
      </c>
      <c r="J2118" t="s">
        <v>15688</v>
      </c>
      <c r="K2118" t="s">
        <v>210</v>
      </c>
      <c r="L2118" t="s">
        <v>15689</v>
      </c>
      <c r="M2118" t="s">
        <v>15690</v>
      </c>
      <c r="N2118" t="s">
        <v>72</v>
      </c>
      <c r="O2118">
        <v>5</v>
      </c>
      <c r="P2118" t="s">
        <v>40</v>
      </c>
      <c r="Q2118" t="s">
        <v>58</v>
      </c>
      <c r="R2118" t="s">
        <v>15691</v>
      </c>
      <c r="S2118" s="1">
        <v>45306</v>
      </c>
      <c r="T2118" t="s">
        <v>141</v>
      </c>
      <c r="U2118" t="s">
        <v>15692</v>
      </c>
      <c r="V2118" t="s">
        <v>15693</v>
      </c>
      <c r="W2118" t="s">
        <v>3341</v>
      </c>
      <c r="X2118">
        <v>781</v>
      </c>
      <c r="Y2118">
        <v>5</v>
      </c>
      <c r="Z2118">
        <v>1562</v>
      </c>
      <c r="AA2118" t="s">
        <v>15690</v>
      </c>
      <c r="AB2118" t="s">
        <v>15690</v>
      </c>
      <c r="AC2118">
        <v>10</v>
      </c>
      <c r="AE2118" t="s">
        <v>37</v>
      </c>
      <c r="AF2118" t="s">
        <v>37</v>
      </c>
      <c r="AG2118" t="s">
        <v>15690</v>
      </c>
    </row>
    <row r="2119" spans="1:33" x14ac:dyDescent="0.3">
      <c r="A2119" t="s">
        <v>27</v>
      </c>
      <c r="B2119" t="s">
        <v>803</v>
      </c>
      <c r="C2119" t="s">
        <v>80</v>
      </c>
      <c r="D2119" t="s">
        <v>146</v>
      </c>
      <c r="E2119" t="s">
        <v>263</v>
      </c>
      <c r="F2119" t="s">
        <v>15694</v>
      </c>
      <c r="G2119" t="s">
        <v>96</v>
      </c>
      <c r="H2119" s="1">
        <v>44111</v>
      </c>
      <c r="I2119">
        <v>1400</v>
      </c>
      <c r="J2119" t="s">
        <v>15695</v>
      </c>
      <c r="K2119" t="s">
        <v>753</v>
      </c>
      <c r="L2119" t="s">
        <v>15696</v>
      </c>
      <c r="M2119" t="s">
        <v>15697</v>
      </c>
      <c r="N2119" t="s">
        <v>57</v>
      </c>
      <c r="O2119">
        <v>17</v>
      </c>
      <c r="P2119" t="s">
        <v>73</v>
      </c>
      <c r="Q2119" t="s">
        <v>58</v>
      </c>
      <c r="R2119" t="s">
        <v>15698</v>
      </c>
      <c r="S2119" s="1">
        <v>45346</v>
      </c>
      <c r="T2119" t="s">
        <v>321</v>
      </c>
      <c r="U2119" t="s">
        <v>15699</v>
      </c>
      <c r="V2119" t="s">
        <v>1575</v>
      </c>
      <c r="W2119" t="s">
        <v>4825</v>
      </c>
      <c r="X2119">
        <v>1779</v>
      </c>
      <c r="Y2119">
        <v>2</v>
      </c>
      <c r="Z2119">
        <v>1423.2</v>
      </c>
      <c r="AA2119" t="s">
        <v>15697</v>
      </c>
      <c r="AB2119" t="s">
        <v>15697</v>
      </c>
      <c r="AC2119">
        <v>10</v>
      </c>
      <c r="AE2119" t="s">
        <v>37</v>
      </c>
      <c r="AF2119" t="s">
        <v>37</v>
      </c>
      <c r="AG2119" t="s">
        <v>15697</v>
      </c>
    </row>
    <row r="2120" spans="1:33" x14ac:dyDescent="0.3">
      <c r="A2120" t="s">
        <v>93</v>
      </c>
      <c r="B2120" t="s">
        <v>920</v>
      </c>
      <c r="C2120" t="s">
        <v>49</v>
      </c>
      <c r="D2120" t="s">
        <v>219</v>
      </c>
      <c r="E2120" t="s">
        <v>51</v>
      </c>
      <c r="F2120" t="s">
        <v>15700</v>
      </c>
      <c r="G2120" t="s">
        <v>96</v>
      </c>
      <c r="H2120" s="1">
        <v>44929</v>
      </c>
      <c r="I2120">
        <v>1400</v>
      </c>
      <c r="J2120" t="s">
        <v>15701</v>
      </c>
      <c r="K2120" t="s">
        <v>186</v>
      </c>
      <c r="L2120" t="s">
        <v>15702</v>
      </c>
      <c r="M2120" t="s">
        <v>15703</v>
      </c>
      <c r="N2120" t="s">
        <v>72</v>
      </c>
      <c r="O2120">
        <v>18</v>
      </c>
      <c r="P2120" t="s">
        <v>73</v>
      </c>
      <c r="Q2120" t="s">
        <v>74</v>
      </c>
      <c r="R2120" t="s">
        <v>15704</v>
      </c>
      <c r="S2120" s="1">
        <v>45356</v>
      </c>
      <c r="T2120" t="s">
        <v>258</v>
      </c>
      <c r="U2120" t="s">
        <v>15705</v>
      </c>
      <c r="V2120" t="s">
        <v>15706</v>
      </c>
      <c r="W2120" t="s">
        <v>802</v>
      </c>
      <c r="X2120">
        <v>742</v>
      </c>
      <c r="Y2120">
        <v>5</v>
      </c>
      <c r="Z2120">
        <v>1484</v>
      </c>
      <c r="AA2120" t="s">
        <v>15703</v>
      </c>
      <c r="AB2120" t="s">
        <v>15703</v>
      </c>
      <c r="AC2120">
        <v>10</v>
      </c>
      <c r="AD2120" t="s">
        <v>87</v>
      </c>
      <c r="AF2120" t="s">
        <v>87</v>
      </c>
      <c r="AG2120" t="s">
        <v>15703</v>
      </c>
    </row>
    <row r="2121" spans="1:33" x14ac:dyDescent="0.3">
      <c r="A2121" t="s">
        <v>27</v>
      </c>
      <c r="B2121" t="s">
        <v>240</v>
      </c>
      <c r="C2121" t="s">
        <v>80</v>
      </c>
      <c r="D2121" t="s">
        <v>241</v>
      </c>
      <c r="E2121" t="s">
        <v>441</v>
      </c>
      <c r="F2121" t="s">
        <v>3803</v>
      </c>
      <c r="G2121" t="s">
        <v>96</v>
      </c>
      <c r="H2121" s="1">
        <v>45508</v>
      </c>
      <c r="I2121">
        <v>1200</v>
      </c>
      <c r="J2121" t="s">
        <v>15707</v>
      </c>
      <c r="K2121" t="s">
        <v>394</v>
      </c>
      <c r="L2121" t="s">
        <v>15708</v>
      </c>
      <c r="M2121" t="s">
        <v>15709</v>
      </c>
      <c r="N2121" t="s">
        <v>116</v>
      </c>
      <c r="O2121">
        <v>18</v>
      </c>
      <c r="P2121" t="s">
        <v>73</v>
      </c>
      <c r="Q2121" t="s">
        <v>101</v>
      </c>
      <c r="R2121" t="s">
        <v>15710</v>
      </c>
      <c r="S2121" s="1">
        <v>45569</v>
      </c>
      <c r="T2121" t="s">
        <v>177</v>
      </c>
      <c r="U2121" t="s">
        <v>15711</v>
      </c>
      <c r="V2121" t="s">
        <v>15712</v>
      </c>
      <c r="W2121" t="s">
        <v>3826</v>
      </c>
      <c r="X2121">
        <v>2331</v>
      </c>
      <c r="Y2121">
        <v>5</v>
      </c>
      <c r="Z2121">
        <v>4662</v>
      </c>
      <c r="AA2121" t="s">
        <v>15709</v>
      </c>
      <c r="AB2121" t="s">
        <v>15709</v>
      </c>
      <c r="AC2121">
        <v>10</v>
      </c>
      <c r="AE2121" t="s">
        <v>37</v>
      </c>
      <c r="AF2121" t="s">
        <v>37</v>
      </c>
      <c r="AG2121" t="s">
        <v>15709</v>
      </c>
    </row>
    <row r="2122" spans="1:33" x14ac:dyDescent="0.3">
      <c r="A2122" t="s">
        <v>27</v>
      </c>
      <c r="B2122" t="s">
        <v>1483</v>
      </c>
      <c r="C2122" t="s">
        <v>80</v>
      </c>
      <c r="D2122" t="s">
        <v>81</v>
      </c>
      <c r="E2122" t="s">
        <v>2957</v>
      </c>
      <c r="F2122" t="s">
        <v>15713</v>
      </c>
      <c r="G2122" t="s">
        <v>33</v>
      </c>
      <c r="H2122" s="1">
        <v>45587</v>
      </c>
      <c r="I2122">
        <v>1100</v>
      </c>
      <c r="J2122" t="s">
        <v>15714</v>
      </c>
      <c r="K2122" t="s">
        <v>1749</v>
      </c>
      <c r="L2122" t="s">
        <v>15715</v>
      </c>
      <c r="M2122" t="s">
        <v>15716</v>
      </c>
      <c r="N2122" t="s">
        <v>72</v>
      </c>
      <c r="O2122">
        <v>8</v>
      </c>
      <c r="P2122" t="s">
        <v>73</v>
      </c>
      <c r="Q2122" t="s">
        <v>101</v>
      </c>
      <c r="R2122" t="s">
        <v>15717</v>
      </c>
      <c r="S2122" s="1">
        <v>45609</v>
      </c>
      <c r="T2122" t="s">
        <v>165</v>
      </c>
      <c r="U2122" t="s">
        <v>15718</v>
      </c>
      <c r="V2122" t="s">
        <v>15719</v>
      </c>
      <c r="W2122" t="s">
        <v>2686</v>
      </c>
      <c r="X2122">
        <v>2292</v>
      </c>
      <c r="Y2122">
        <v>5</v>
      </c>
      <c r="Z2122">
        <v>4584</v>
      </c>
      <c r="AA2122" t="s">
        <v>15716</v>
      </c>
      <c r="AB2122" t="s">
        <v>15716</v>
      </c>
      <c r="AC2122">
        <v>10</v>
      </c>
      <c r="AE2122" t="s">
        <v>37</v>
      </c>
      <c r="AF2122" t="s">
        <v>37</v>
      </c>
      <c r="AG2122" t="s">
        <v>15716</v>
      </c>
    </row>
    <row r="2123" spans="1:33" x14ac:dyDescent="0.3">
      <c r="A2123" t="s">
        <v>181</v>
      </c>
      <c r="B2123" t="s">
        <v>325</v>
      </c>
      <c r="C2123" t="s">
        <v>29</v>
      </c>
      <c r="D2123" t="s">
        <v>65</v>
      </c>
      <c r="E2123" t="s">
        <v>549</v>
      </c>
      <c r="F2123" t="s">
        <v>15720</v>
      </c>
      <c r="G2123" t="s">
        <v>33</v>
      </c>
      <c r="H2123" s="1">
        <v>44231</v>
      </c>
      <c r="I2123">
        <v>1100</v>
      </c>
      <c r="J2123" t="s">
        <v>15721</v>
      </c>
      <c r="K2123" t="s">
        <v>1418</v>
      </c>
      <c r="L2123" t="s">
        <v>15722</v>
      </c>
      <c r="M2123" t="s">
        <v>15723</v>
      </c>
      <c r="N2123" t="s">
        <v>57</v>
      </c>
      <c r="O2123">
        <v>13</v>
      </c>
      <c r="P2123" t="s">
        <v>40</v>
      </c>
      <c r="Q2123" t="s">
        <v>101</v>
      </c>
      <c r="R2123" t="s">
        <v>15724</v>
      </c>
      <c r="S2123" s="1">
        <v>45505</v>
      </c>
      <c r="T2123" t="s">
        <v>201</v>
      </c>
      <c r="U2123" t="s">
        <v>15725</v>
      </c>
      <c r="V2123" t="s">
        <v>15726</v>
      </c>
      <c r="W2123" t="s">
        <v>7113</v>
      </c>
      <c r="X2123">
        <v>690</v>
      </c>
      <c r="Y2123">
        <v>5</v>
      </c>
      <c r="Z2123">
        <v>1380</v>
      </c>
      <c r="AA2123" t="s">
        <v>15723</v>
      </c>
      <c r="AB2123" t="s">
        <v>15723</v>
      </c>
      <c r="AC2123">
        <v>11</v>
      </c>
      <c r="AE2123" t="s">
        <v>37</v>
      </c>
      <c r="AF2123" t="s">
        <v>37</v>
      </c>
      <c r="AG2123" t="s">
        <v>15723</v>
      </c>
    </row>
    <row r="2124" spans="1:33" x14ac:dyDescent="0.3">
      <c r="A2124" t="s">
        <v>93</v>
      </c>
      <c r="B2124" t="s">
        <v>293</v>
      </c>
      <c r="C2124" t="s">
        <v>49</v>
      </c>
      <c r="D2124" t="s">
        <v>206</v>
      </c>
      <c r="E2124" t="s">
        <v>511</v>
      </c>
      <c r="F2124" t="s">
        <v>15727</v>
      </c>
      <c r="G2124" t="s">
        <v>96</v>
      </c>
      <c r="H2124" s="1">
        <v>44603</v>
      </c>
      <c r="I2124">
        <v>1100</v>
      </c>
      <c r="J2124" t="s">
        <v>15728</v>
      </c>
      <c r="K2124" t="s">
        <v>186</v>
      </c>
      <c r="L2124" t="s">
        <v>15729</v>
      </c>
      <c r="M2124" t="s">
        <v>15730</v>
      </c>
      <c r="N2124" t="s">
        <v>39</v>
      </c>
      <c r="O2124">
        <v>18</v>
      </c>
      <c r="P2124" t="s">
        <v>73</v>
      </c>
      <c r="Q2124" t="s">
        <v>74</v>
      </c>
      <c r="R2124" t="s">
        <v>15731</v>
      </c>
      <c r="S2124" s="1">
        <v>45451</v>
      </c>
      <c r="T2124" t="s">
        <v>43</v>
      </c>
      <c r="U2124" t="s">
        <v>15732</v>
      </c>
      <c r="V2124" t="s">
        <v>15733</v>
      </c>
      <c r="W2124" t="s">
        <v>4077</v>
      </c>
      <c r="X2124">
        <v>2005</v>
      </c>
      <c r="Y2124">
        <v>3</v>
      </c>
      <c r="Z2124">
        <v>2406</v>
      </c>
      <c r="AA2124" t="s">
        <v>15730</v>
      </c>
      <c r="AB2124" t="s">
        <v>15730</v>
      </c>
      <c r="AC2124">
        <v>10</v>
      </c>
      <c r="AD2124" t="s">
        <v>87</v>
      </c>
      <c r="AF2124" t="s">
        <v>87</v>
      </c>
      <c r="AG2124" t="s">
        <v>15730</v>
      </c>
    </row>
    <row r="2125" spans="1:33" x14ac:dyDescent="0.3">
      <c r="A2125" t="s">
        <v>47</v>
      </c>
      <c r="B2125" t="s">
        <v>262</v>
      </c>
      <c r="C2125" t="s">
        <v>80</v>
      </c>
      <c r="D2125" t="s">
        <v>50</v>
      </c>
      <c r="E2125" t="s">
        <v>996</v>
      </c>
      <c r="F2125" t="s">
        <v>15734</v>
      </c>
      <c r="G2125" t="s">
        <v>96</v>
      </c>
      <c r="H2125" s="1">
        <v>45274</v>
      </c>
      <c r="I2125">
        <v>1300</v>
      </c>
      <c r="J2125" t="s">
        <v>15735</v>
      </c>
      <c r="K2125" t="s">
        <v>98</v>
      </c>
      <c r="L2125" t="s">
        <v>15736</v>
      </c>
      <c r="M2125" t="s">
        <v>15737</v>
      </c>
      <c r="N2125" t="s">
        <v>39</v>
      </c>
      <c r="O2125">
        <v>8</v>
      </c>
      <c r="P2125" t="s">
        <v>73</v>
      </c>
      <c r="Q2125" t="s">
        <v>101</v>
      </c>
      <c r="R2125" t="s">
        <v>15738</v>
      </c>
      <c r="S2125" s="1">
        <v>45327</v>
      </c>
      <c r="T2125" t="s">
        <v>321</v>
      </c>
      <c r="U2125" t="s">
        <v>15739</v>
      </c>
      <c r="V2125" t="s">
        <v>15740</v>
      </c>
      <c r="W2125" t="s">
        <v>5283</v>
      </c>
      <c r="X2125">
        <v>637</v>
      </c>
      <c r="Y2125">
        <v>4</v>
      </c>
      <c r="Z2125">
        <v>1019.2</v>
      </c>
      <c r="AA2125" t="s">
        <v>15737</v>
      </c>
      <c r="AB2125" t="s">
        <v>15737</v>
      </c>
      <c r="AC2125">
        <v>10</v>
      </c>
      <c r="AD2125" t="s">
        <v>87</v>
      </c>
      <c r="AF2125" t="s">
        <v>87</v>
      </c>
      <c r="AG2125" t="s">
        <v>15737</v>
      </c>
    </row>
    <row r="2126" spans="1:33" x14ac:dyDescent="0.3">
      <c r="A2126" t="s">
        <v>27</v>
      </c>
      <c r="B2126" t="s">
        <v>510</v>
      </c>
      <c r="C2126" t="s">
        <v>80</v>
      </c>
      <c r="D2126" t="s">
        <v>109</v>
      </c>
      <c r="E2126" t="s">
        <v>521</v>
      </c>
      <c r="F2126" t="s">
        <v>15741</v>
      </c>
      <c r="G2126" t="s">
        <v>96</v>
      </c>
      <c r="H2126" s="1">
        <v>45014</v>
      </c>
      <c r="I2126">
        <v>1400</v>
      </c>
      <c r="J2126" t="s">
        <v>15742</v>
      </c>
      <c r="K2126" t="s">
        <v>1846</v>
      </c>
      <c r="L2126" t="s">
        <v>15743</v>
      </c>
      <c r="M2126" t="s">
        <v>15744</v>
      </c>
      <c r="N2126" t="s">
        <v>57</v>
      </c>
      <c r="O2126">
        <v>4</v>
      </c>
      <c r="P2126" t="s">
        <v>40</v>
      </c>
      <c r="Q2126" t="s">
        <v>74</v>
      </c>
      <c r="R2126" t="s">
        <v>15745</v>
      </c>
      <c r="S2126" s="1">
        <v>45541</v>
      </c>
      <c r="T2126" t="s">
        <v>214</v>
      </c>
      <c r="U2126" t="s">
        <v>15746</v>
      </c>
      <c r="V2126" t="s">
        <v>15747</v>
      </c>
      <c r="W2126" t="s">
        <v>3154</v>
      </c>
      <c r="X2126">
        <v>2782</v>
      </c>
      <c r="Y2126">
        <v>2</v>
      </c>
      <c r="Z2126">
        <v>2225.6</v>
      </c>
      <c r="AA2126" t="s">
        <v>15744</v>
      </c>
      <c r="AB2126" t="s">
        <v>15744</v>
      </c>
      <c r="AC2126">
        <v>11</v>
      </c>
      <c r="AE2126" t="s">
        <v>37</v>
      </c>
      <c r="AF2126" t="s">
        <v>37</v>
      </c>
      <c r="AG2126" t="s">
        <v>15744</v>
      </c>
    </row>
    <row r="2127" spans="1:33" x14ac:dyDescent="0.3">
      <c r="A2127" t="s">
        <v>107</v>
      </c>
      <c r="B2127" t="s">
        <v>380</v>
      </c>
      <c r="C2127" t="s">
        <v>80</v>
      </c>
      <c r="D2127" t="s">
        <v>677</v>
      </c>
      <c r="E2127" t="s">
        <v>391</v>
      </c>
      <c r="F2127" t="s">
        <v>15748</v>
      </c>
      <c r="G2127" t="s">
        <v>33</v>
      </c>
      <c r="H2127" s="1">
        <v>44762</v>
      </c>
      <c r="I2127">
        <v>1000</v>
      </c>
      <c r="J2127" t="s">
        <v>15749</v>
      </c>
      <c r="K2127" t="s">
        <v>317</v>
      </c>
      <c r="L2127" t="s">
        <v>15750</v>
      </c>
      <c r="M2127" t="s">
        <v>15751</v>
      </c>
      <c r="N2127" t="s">
        <v>72</v>
      </c>
      <c r="O2127">
        <v>9</v>
      </c>
      <c r="P2127" t="s">
        <v>73</v>
      </c>
      <c r="Q2127" t="s">
        <v>41</v>
      </c>
      <c r="R2127" t="s">
        <v>15752</v>
      </c>
      <c r="S2127" s="1">
        <v>45457</v>
      </c>
      <c r="T2127" t="s">
        <v>43</v>
      </c>
      <c r="U2127" t="s">
        <v>15753</v>
      </c>
      <c r="V2127" t="s">
        <v>15754</v>
      </c>
      <c r="W2127" t="s">
        <v>4357</v>
      </c>
      <c r="X2127">
        <v>2755</v>
      </c>
      <c r="Y2127">
        <v>4</v>
      </c>
      <c r="Z2127">
        <v>4408</v>
      </c>
      <c r="AA2127" t="s">
        <v>15751</v>
      </c>
      <c r="AB2127" t="s">
        <v>15751</v>
      </c>
      <c r="AC2127">
        <v>10</v>
      </c>
      <c r="AD2127" t="s">
        <v>87</v>
      </c>
      <c r="AF2127" t="s">
        <v>87</v>
      </c>
      <c r="AG2127" t="s">
        <v>15751</v>
      </c>
    </row>
    <row r="2128" spans="1:33" x14ac:dyDescent="0.3">
      <c r="A2128" t="s">
        <v>107</v>
      </c>
      <c r="B2128" t="s">
        <v>450</v>
      </c>
      <c r="C2128" t="s">
        <v>29</v>
      </c>
      <c r="D2128" t="s">
        <v>241</v>
      </c>
      <c r="E2128" t="s">
        <v>521</v>
      </c>
      <c r="F2128" t="s">
        <v>15755</v>
      </c>
      <c r="G2128" t="s">
        <v>33</v>
      </c>
      <c r="H2128" s="1">
        <v>44183</v>
      </c>
      <c r="I2128">
        <v>800</v>
      </c>
      <c r="J2128" t="s">
        <v>15756</v>
      </c>
      <c r="K2128" t="s">
        <v>1359</v>
      </c>
      <c r="L2128" t="s">
        <v>15757</v>
      </c>
      <c r="M2128" t="s">
        <v>15758</v>
      </c>
      <c r="N2128" t="s">
        <v>116</v>
      </c>
      <c r="O2128">
        <v>9</v>
      </c>
      <c r="P2128" t="s">
        <v>40</v>
      </c>
      <c r="Q2128" t="s">
        <v>101</v>
      </c>
      <c r="R2128" t="s">
        <v>15759</v>
      </c>
      <c r="S2128" s="1">
        <v>45588</v>
      </c>
      <c r="T2128" t="s">
        <v>177</v>
      </c>
      <c r="U2128" t="s">
        <v>15760</v>
      </c>
      <c r="V2128" t="s">
        <v>15761</v>
      </c>
      <c r="W2128" t="s">
        <v>228</v>
      </c>
      <c r="X2128">
        <v>1181</v>
      </c>
      <c r="Y2128">
        <v>1</v>
      </c>
      <c r="Z2128">
        <v>472.40000000000003</v>
      </c>
      <c r="AA2128" t="s">
        <v>15758</v>
      </c>
      <c r="AB2128" t="s">
        <v>15758</v>
      </c>
      <c r="AC2128">
        <v>10</v>
      </c>
      <c r="AE2128" t="s">
        <v>37</v>
      </c>
      <c r="AF2128" t="s">
        <v>37</v>
      </c>
      <c r="AG2128" t="s">
        <v>15758</v>
      </c>
    </row>
    <row r="2129" spans="1:33" x14ac:dyDescent="0.3">
      <c r="A2129" t="s">
        <v>107</v>
      </c>
      <c r="B2129" t="s">
        <v>48</v>
      </c>
      <c r="C2129" t="s">
        <v>80</v>
      </c>
      <c r="D2129" t="s">
        <v>81</v>
      </c>
      <c r="E2129" t="s">
        <v>82</v>
      </c>
      <c r="F2129" t="s">
        <v>15762</v>
      </c>
      <c r="G2129" t="s">
        <v>96</v>
      </c>
      <c r="H2129" s="1">
        <v>45530</v>
      </c>
      <c r="I2129">
        <v>950</v>
      </c>
      <c r="J2129" t="s">
        <v>15763</v>
      </c>
      <c r="K2129" t="s">
        <v>286</v>
      </c>
      <c r="L2129" t="s">
        <v>15764</v>
      </c>
      <c r="M2129" t="s">
        <v>15765</v>
      </c>
      <c r="N2129" t="s">
        <v>39</v>
      </c>
      <c r="O2129">
        <v>16</v>
      </c>
      <c r="P2129" t="s">
        <v>40</v>
      </c>
      <c r="Q2129" t="s">
        <v>41</v>
      </c>
      <c r="R2129" t="s">
        <v>15766</v>
      </c>
      <c r="S2129" s="1">
        <v>45326</v>
      </c>
      <c r="T2129" t="s">
        <v>321</v>
      </c>
      <c r="U2129" t="s">
        <v>15767</v>
      </c>
      <c r="V2129" t="s">
        <v>15768</v>
      </c>
      <c r="W2129" t="s">
        <v>9790</v>
      </c>
      <c r="X2129">
        <v>1256</v>
      </c>
      <c r="Y2129">
        <v>8</v>
      </c>
      <c r="Z2129">
        <v>4019.2000000000003</v>
      </c>
      <c r="AA2129" t="s">
        <v>15765</v>
      </c>
      <c r="AB2129" t="s">
        <v>15765</v>
      </c>
      <c r="AC2129">
        <v>11</v>
      </c>
      <c r="AE2129" t="s">
        <v>37</v>
      </c>
      <c r="AF2129" t="s">
        <v>37</v>
      </c>
      <c r="AG2129" t="s">
        <v>15765</v>
      </c>
    </row>
    <row r="2130" spans="1:33" x14ac:dyDescent="0.3">
      <c r="A2130" t="s">
        <v>121</v>
      </c>
      <c r="B2130" t="s">
        <v>64</v>
      </c>
      <c r="C2130" t="s">
        <v>29</v>
      </c>
      <c r="D2130" t="s">
        <v>677</v>
      </c>
      <c r="E2130" t="s">
        <v>314</v>
      </c>
      <c r="F2130" t="s">
        <v>15769</v>
      </c>
      <c r="G2130" t="s">
        <v>33</v>
      </c>
      <c r="H2130" s="1">
        <v>45438</v>
      </c>
      <c r="I2130">
        <v>1100</v>
      </c>
      <c r="J2130" t="s">
        <v>15770</v>
      </c>
      <c r="K2130" t="s">
        <v>1643</v>
      </c>
      <c r="L2130" t="s">
        <v>15771</v>
      </c>
      <c r="M2130" t="s">
        <v>15772</v>
      </c>
      <c r="N2130" t="s">
        <v>57</v>
      </c>
      <c r="O2130">
        <v>12</v>
      </c>
      <c r="P2130" t="s">
        <v>40</v>
      </c>
      <c r="Q2130" t="s">
        <v>101</v>
      </c>
      <c r="R2130" t="s">
        <v>15773</v>
      </c>
      <c r="S2130" s="1">
        <v>45484</v>
      </c>
      <c r="T2130" t="s">
        <v>103</v>
      </c>
      <c r="U2130" t="s">
        <v>15774</v>
      </c>
      <c r="V2130" t="s">
        <v>15775</v>
      </c>
      <c r="W2130" t="s">
        <v>3757</v>
      </c>
      <c r="X2130">
        <v>1000</v>
      </c>
      <c r="Y2130">
        <v>8</v>
      </c>
      <c r="Z2130">
        <v>3200</v>
      </c>
      <c r="AA2130" t="s">
        <v>15772</v>
      </c>
      <c r="AB2130" t="s">
        <v>15772</v>
      </c>
      <c r="AC2130">
        <v>10</v>
      </c>
      <c r="AD2130" t="s">
        <v>87</v>
      </c>
      <c r="AF2130" t="s">
        <v>87</v>
      </c>
      <c r="AG2130" t="s">
        <v>15772</v>
      </c>
    </row>
    <row r="2131" spans="1:33" x14ac:dyDescent="0.3">
      <c r="A2131" t="s">
        <v>93</v>
      </c>
      <c r="B2131" t="s">
        <v>650</v>
      </c>
      <c r="C2131" t="s">
        <v>80</v>
      </c>
      <c r="D2131" t="s">
        <v>241</v>
      </c>
      <c r="E2131" t="s">
        <v>1674</v>
      </c>
      <c r="F2131" t="s">
        <v>15776</v>
      </c>
      <c r="G2131" t="s">
        <v>33</v>
      </c>
      <c r="H2131" s="1">
        <v>44730</v>
      </c>
      <c r="I2131">
        <v>1000</v>
      </c>
      <c r="J2131" t="s">
        <v>15777</v>
      </c>
      <c r="K2131" t="s">
        <v>3813</v>
      </c>
      <c r="L2131" t="s">
        <v>15778</v>
      </c>
      <c r="M2131" t="s">
        <v>15779</v>
      </c>
      <c r="N2131" t="s">
        <v>57</v>
      </c>
      <c r="O2131">
        <v>14</v>
      </c>
      <c r="P2131" t="s">
        <v>40</v>
      </c>
      <c r="Q2131" t="s">
        <v>41</v>
      </c>
      <c r="R2131" t="s">
        <v>15780</v>
      </c>
      <c r="S2131" s="1">
        <v>45566</v>
      </c>
      <c r="T2131" t="s">
        <v>177</v>
      </c>
      <c r="U2131" t="s">
        <v>15781</v>
      </c>
      <c r="V2131" t="s">
        <v>15782</v>
      </c>
      <c r="W2131" t="s">
        <v>5872</v>
      </c>
      <c r="X2131">
        <v>2279</v>
      </c>
      <c r="Y2131">
        <v>2</v>
      </c>
      <c r="Z2131">
        <v>1823.2</v>
      </c>
      <c r="AA2131" t="s">
        <v>15779</v>
      </c>
      <c r="AB2131" t="s">
        <v>15779</v>
      </c>
      <c r="AC2131">
        <v>10</v>
      </c>
      <c r="AE2131" t="s">
        <v>37</v>
      </c>
      <c r="AF2131" t="s">
        <v>37</v>
      </c>
      <c r="AG2131" t="s">
        <v>15779</v>
      </c>
    </row>
    <row r="2132" spans="1:33" x14ac:dyDescent="0.3">
      <c r="A2132" t="s">
        <v>121</v>
      </c>
      <c r="B2132" t="s">
        <v>229</v>
      </c>
      <c r="C2132" t="s">
        <v>29</v>
      </c>
      <c r="D2132" t="s">
        <v>146</v>
      </c>
      <c r="E2132" t="s">
        <v>1693</v>
      </c>
      <c r="F2132" t="s">
        <v>15783</v>
      </c>
      <c r="G2132" t="s">
        <v>33</v>
      </c>
      <c r="H2132" s="1">
        <v>45197</v>
      </c>
      <c r="I2132">
        <v>1400</v>
      </c>
      <c r="J2132" t="s">
        <v>15784</v>
      </c>
      <c r="K2132" t="s">
        <v>161</v>
      </c>
      <c r="L2132" t="s">
        <v>15785</v>
      </c>
      <c r="M2132" t="s">
        <v>15786</v>
      </c>
      <c r="N2132" t="s">
        <v>57</v>
      </c>
      <c r="O2132">
        <v>12</v>
      </c>
      <c r="P2132" t="s">
        <v>73</v>
      </c>
      <c r="Q2132" t="s">
        <v>101</v>
      </c>
      <c r="R2132" t="s">
        <v>15787</v>
      </c>
      <c r="S2132" s="1">
        <v>45602</v>
      </c>
      <c r="T2132" t="s">
        <v>165</v>
      </c>
      <c r="U2132" t="s">
        <v>15788</v>
      </c>
      <c r="V2132" t="s">
        <v>15789</v>
      </c>
      <c r="W2132" t="s">
        <v>7404</v>
      </c>
      <c r="X2132">
        <v>2782</v>
      </c>
      <c r="Y2132">
        <v>5</v>
      </c>
      <c r="Z2132">
        <v>5564</v>
      </c>
      <c r="AA2132" t="s">
        <v>15786</v>
      </c>
      <c r="AB2132" t="s">
        <v>15786</v>
      </c>
      <c r="AC2132">
        <v>10</v>
      </c>
      <c r="AE2132" t="s">
        <v>37</v>
      </c>
      <c r="AF2132" t="s">
        <v>37</v>
      </c>
      <c r="AG2132" t="s">
        <v>15786</v>
      </c>
    </row>
    <row r="2133" spans="1:33" x14ac:dyDescent="0.3">
      <c r="A2133" t="s">
        <v>181</v>
      </c>
      <c r="B2133" t="s">
        <v>1483</v>
      </c>
      <c r="C2133" t="s">
        <v>49</v>
      </c>
      <c r="D2133" t="s">
        <v>219</v>
      </c>
      <c r="E2133" t="s">
        <v>850</v>
      </c>
      <c r="F2133" t="s">
        <v>15790</v>
      </c>
      <c r="G2133" t="s">
        <v>33</v>
      </c>
      <c r="H2133" s="1">
        <v>45155</v>
      </c>
      <c r="I2133">
        <v>950</v>
      </c>
      <c r="J2133" t="s">
        <v>15791</v>
      </c>
      <c r="K2133" t="s">
        <v>98</v>
      </c>
      <c r="L2133" t="s">
        <v>15792</v>
      </c>
      <c r="M2133" t="s">
        <v>15793</v>
      </c>
      <c r="N2133" t="s">
        <v>116</v>
      </c>
      <c r="O2133">
        <v>16</v>
      </c>
      <c r="P2133" t="s">
        <v>73</v>
      </c>
      <c r="Q2133" t="s">
        <v>101</v>
      </c>
      <c r="R2133" t="s">
        <v>15794</v>
      </c>
      <c r="S2133" s="1">
        <v>45356</v>
      </c>
      <c r="T2133" t="s">
        <v>258</v>
      </c>
      <c r="U2133" t="s">
        <v>15795</v>
      </c>
      <c r="V2133" t="s">
        <v>9731</v>
      </c>
      <c r="W2133" t="s">
        <v>368</v>
      </c>
      <c r="X2133">
        <v>2451</v>
      </c>
      <c r="Y2133">
        <v>5</v>
      </c>
      <c r="Z2133">
        <v>4902</v>
      </c>
      <c r="AA2133" t="s">
        <v>15793</v>
      </c>
      <c r="AB2133" t="s">
        <v>15793</v>
      </c>
      <c r="AC2133">
        <v>10</v>
      </c>
      <c r="AD2133" t="s">
        <v>87</v>
      </c>
      <c r="AF2133" t="s">
        <v>87</v>
      </c>
      <c r="AG2133" t="s">
        <v>15793</v>
      </c>
    </row>
    <row r="2134" spans="1:33" x14ac:dyDescent="0.3">
      <c r="A2134" t="s">
        <v>336</v>
      </c>
      <c r="B2134" t="s">
        <v>450</v>
      </c>
      <c r="C2134" t="s">
        <v>80</v>
      </c>
      <c r="D2134" t="s">
        <v>677</v>
      </c>
      <c r="E2134" t="s">
        <v>531</v>
      </c>
      <c r="F2134" t="s">
        <v>15796</v>
      </c>
      <c r="G2134" t="s">
        <v>33</v>
      </c>
      <c r="H2134" s="1">
        <v>44216</v>
      </c>
      <c r="I2134">
        <v>1200</v>
      </c>
      <c r="J2134" t="s">
        <v>15797</v>
      </c>
      <c r="K2134" t="s">
        <v>861</v>
      </c>
      <c r="L2134" t="s">
        <v>15798</v>
      </c>
      <c r="M2134" t="s">
        <v>15799</v>
      </c>
      <c r="N2134" t="s">
        <v>57</v>
      </c>
      <c r="O2134">
        <v>15</v>
      </c>
      <c r="P2134" t="s">
        <v>73</v>
      </c>
      <c r="Q2134" t="s">
        <v>101</v>
      </c>
      <c r="R2134" t="s">
        <v>15800</v>
      </c>
      <c r="S2134" s="1">
        <v>45608</v>
      </c>
      <c r="T2134" t="s">
        <v>165</v>
      </c>
      <c r="U2134" t="s">
        <v>15801</v>
      </c>
      <c r="V2134" t="s">
        <v>15802</v>
      </c>
      <c r="W2134" t="s">
        <v>3185</v>
      </c>
      <c r="X2134">
        <v>2532</v>
      </c>
      <c r="Y2134">
        <v>4</v>
      </c>
      <c r="Z2134">
        <v>4051.2000000000003</v>
      </c>
      <c r="AA2134" t="s">
        <v>15799</v>
      </c>
      <c r="AB2134" t="s">
        <v>15799</v>
      </c>
      <c r="AC2134">
        <v>10</v>
      </c>
      <c r="AE2134" t="s">
        <v>37</v>
      </c>
      <c r="AF2134" t="s">
        <v>37</v>
      </c>
      <c r="AG2134" t="s">
        <v>15799</v>
      </c>
    </row>
    <row r="2135" spans="1:33" x14ac:dyDescent="0.3">
      <c r="A2135" t="s">
        <v>181</v>
      </c>
      <c r="B2135" t="s">
        <v>262</v>
      </c>
      <c r="C2135" t="s">
        <v>80</v>
      </c>
      <c r="D2135" t="s">
        <v>146</v>
      </c>
      <c r="E2135" t="s">
        <v>158</v>
      </c>
      <c r="F2135" t="s">
        <v>15803</v>
      </c>
      <c r="G2135" t="s">
        <v>96</v>
      </c>
      <c r="H2135" s="1">
        <v>44997</v>
      </c>
      <c r="I2135">
        <v>1100</v>
      </c>
      <c r="J2135" t="s">
        <v>15804</v>
      </c>
      <c r="K2135" t="s">
        <v>197</v>
      </c>
      <c r="L2135" t="s">
        <v>15805</v>
      </c>
      <c r="M2135" t="s">
        <v>15806</v>
      </c>
      <c r="N2135" t="s">
        <v>116</v>
      </c>
      <c r="O2135">
        <v>8</v>
      </c>
      <c r="P2135" t="s">
        <v>73</v>
      </c>
      <c r="Q2135" t="s">
        <v>101</v>
      </c>
      <c r="R2135" t="s">
        <v>15807</v>
      </c>
      <c r="S2135" s="1">
        <v>45555</v>
      </c>
      <c r="T2135" t="s">
        <v>214</v>
      </c>
      <c r="U2135" t="s">
        <v>15808</v>
      </c>
      <c r="V2135" t="s">
        <v>15809</v>
      </c>
      <c r="W2135" t="s">
        <v>1508</v>
      </c>
      <c r="X2135">
        <v>982</v>
      </c>
      <c r="Y2135">
        <v>6</v>
      </c>
      <c r="Z2135">
        <v>2356.8000000000002</v>
      </c>
      <c r="AA2135" t="s">
        <v>15806</v>
      </c>
      <c r="AB2135" t="s">
        <v>15806</v>
      </c>
      <c r="AC2135">
        <v>10</v>
      </c>
      <c r="AE2135" t="s">
        <v>37</v>
      </c>
      <c r="AF2135" t="s">
        <v>37</v>
      </c>
      <c r="AG2135" t="s">
        <v>15806</v>
      </c>
    </row>
    <row r="2136" spans="1:33" x14ac:dyDescent="0.3">
      <c r="A2136" t="s">
        <v>47</v>
      </c>
      <c r="B2136" t="s">
        <v>169</v>
      </c>
      <c r="C2136" t="s">
        <v>49</v>
      </c>
      <c r="D2136" t="s">
        <v>65</v>
      </c>
      <c r="E2136" t="s">
        <v>2153</v>
      </c>
      <c r="F2136" t="s">
        <v>15810</v>
      </c>
      <c r="G2136" t="s">
        <v>96</v>
      </c>
      <c r="H2136" s="1">
        <v>44086</v>
      </c>
      <c r="I2136">
        <v>1300</v>
      </c>
      <c r="J2136" t="s">
        <v>15811</v>
      </c>
      <c r="K2136" t="s">
        <v>625</v>
      </c>
      <c r="L2136" t="s">
        <v>15812</v>
      </c>
      <c r="M2136" t="s">
        <v>15813</v>
      </c>
      <c r="N2136" t="s">
        <v>39</v>
      </c>
      <c r="O2136">
        <v>10</v>
      </c>
      <c r="P2136" t="s">
        <v>40</v>
      </c>
      <c r="Q2136" t="s">
        <v>58</v>
      </c>
      <c r="R2136" t="s">
        <v>15814</v>
      </c>
      <c r="S2136" s="1">
        <v>45410</v>
      </c>
      <c r="T2136" t="s">
        <v>60</v>
      </c>
      <c r="U2136" t="s">
        <v>15815</v>
      </c>
      <c r="V2136" t="s">
        <v>15816</v>
      </c>
      <c r="W2136" t="s">
        <v>15817</v>
      </c>
      <c r="X2136">
        <v>2155</v>
      </c>
      <c r="Y2136">
        <v>6</v>
      </c>
      <c r="Z2136">
        <v>5172</v>
      </c>
      <c r="AA2136" t="s">
        <v>15813</v>
      </c>
      <c r="AB2136" t="s">
        <v>15813</v>
      </c>
      <c r="AC2136">
        <v>10</v>
      </c>
      <c r="AE2136" t="s">
        <v>37</v>
      </c>
      <c r="AF2136" t="s">
        <v>37</v>
      </c>
      <c r="AG2136" t="s">
        <v>15813</v>
      </c>
    </row>
    <row r="2137" spans="1:33" x14ac:dyDescent="0.3">
      <c r="A2137" t="s">
        <v>93</v>
      </c>
      <c r="B2137" t="s">
        <v>293</v>
      </c>
      <c r="C2137" t="s">
        <v>80</v>
      </c>
      <c r="D2137" t="s">
        <v>206</v>
      </c>
      <c r="E2137" t="s">
        <v>471</v>
      </c>
      <c r="F2137" t="s">
        <v>15818</v>
      </c>
      <c r="G2137" t="s">
        <v>96</v>
      </c>
      <c r="H2137" s="1">
        <v>44405</v>
      </c>
      <c r="I2137">
        <v>1400</v>
      </c>
      <c r="J2137" t="s">
        <v>15819</v>
      </c>
      <c r="K2137" t="s">
        <v>1796</v>
      </c>
      <c r="L2137" t="s">
        <v>15820</v>
      </c>
      <c r="M2137" t="s">
        <v>15821</v>
      </c>
      <c r="N2137" t="s">
        <v>39</v>
      </c>
      <c r="O2137">
        <v>14</v>
      </c>
      <c r="P2137" t="s">
        <v>73</v>
      </c>
      <c r="Q2137" t="s">
        <v>101</v>
      </c>
      <c r="R2137" t="s">
        <v>15822</v>
      </c>
      <c r="S2137" s="1">
        <v>45518</v>
      </c>
      <c r="T2137" t="s">
        <v>201</v>
      </c>
      <c r="U2137" t="s">
        <v>15823</v>
      </c>
      <c r="V2137" t="s">
        <v>15824</v>
      </c>
      <c r="W2137" t="s">
        <v>7404</v>
      </c>
      <c r="X2137">
        <v>2952</v>
      </c>
      <c r="Y2137">
        <v>7</v>
      </c>
      <c r="Z2137">
        <v>8265.6</v>
      </c>
      <c r="AA2137" t="s">
        <v>15821</v>
      </c>
      <c r="AB2137" t="s">
        <v>15821</v>
      </c>
      <c r="AC2137">
        <v>10</v>
      </c>
      <c r="AD2137" t="s">
        <v>87</v>
      </c>
      <c r="AF2137" t="s">
        <v>87</v>
      </c>
      <c r="AG2137" t="s">
        <v>15821</v>
      </c>
    </row>
    <row r="2138" spans="1:33" x14ac:dyDescent="0.3">
      <c r="A2138" t="s">
        <v>47</v>
      </c>
      <c r="B2138" t="s">
        <v>229</v>
      </c>
      <c r="C2138" t="s">
        <v>29</v>
      </c>
      <c r="D2138" t="s">
        <v>219</v>
      </c>
      <c r="E2138" t="s">
        <v>1441</v>
      </c>
      <c r="F2138" t="s">
        <v>15825</v>
      </c>
      <c r="G2138" t="s">
        <v>96</v>
      </c>
      <c r="H2138" s="1">
        <v>45352</v>
      </c>
      <c r="I2138">
        <v>800</v>
      </c>
      <c r="J2138" t="s">
        <v>15826</v>
      </c>
      <c r="K2138" t="s">
        <v>853</v>
      </c>
      <c r="L2138" t="s">
        <v>15827</v>
      </c>
      <c r="M2138" t="s">
        <v>15828</v>
      </c>
      <c r="N2138" t="s">
        <v>72</v>
      </c>
      <c r="O2138">
        <v>14</v>
      </c>
      <c r="P2138" t="s">
        <v>40</v>
      </c>
      <c r="Q2138" t="s">
        <v>58</v>
      </c>
      <c r="R2138" t="s">
        <v>15829</v>
      </c>
      <c r="S2138" s="1">
        <v>45490</v>
      </c>
      <c r="T2138" t="s">
        <v>103</v>
      </c>
      <c r="U2138" t="s">
        <v>15830</v>
      </c>
      <c r="V2138" t="s">
        <v>15831</v>
      </c>
      <c r="W2138" t="s">
        <v>1981</v>
      </c>
      <c r="X2138">
        <v>2876</v>
      </c>
      <c r="Y2138">
        <v>4</v>
      </c>
      <c r="Z2138">
        <v>4601.6000000000004</v>
      </c>
      <c r="AA2138" t="s">
        <v>15828</v>
      </c>
      <c r="AB2138" t="s">
        <v>15828</v>
      </c>
      <c r="AC2138">
        <v>10</v>
      </c>
      <c r="AE2138" t="s">
        <v>37</v>
      </c>
      <c r="AF2138" t="s">
        <v>37</v>
      </c>
      <c r="AG2138" t="s">
        <v>15828</v>
      </c>
    </row>
    <row r="2139" spans="1:33" x14ac:dyDescent="0.3">
      <c r="A2139" t="s">
        <v>336</v>
      </c>
      <c r="B2139" t="s">
        <v>1118</v>
      </c>
      <c r="C2139" t="s">
        <v>80</v>
      </c>
      <c r="D2139" t="s">
        <v>30</v>
      </c>
      <c r="E2139" t="s">
        <v>263</v>
      </c>
      <c r="F2139" t="s">
        <v>7114</v>
      </c>
      <c r="G2139" t="s">
        <v>33</v>
      </c>
      <c r="H2139" s="1">
        <v>43901</v>
      </c>
      <c r="I2139">
        <v>1100</v>
      </c>
      <c r="J2139" t="s">
        <v>15832</v>
      </c>
      <c r="K2139" t="s">
        <v>276</v>
      </c>
      <c r="L2139" t="s">
        <v>15833</v>
      </c>
      <c r="M2139" t="s">
        <v>15834</v>
      </c>
      <c r="N2139" t="s">
        <v>72</v>
      </c>
      <c r="O2139">
        <v>8</v>
      </c>
      <c r="P2139" t="s">
        <v>73</v>
      </c>
      <c r="Q2139" t="s">
        <v>41</v>
      </c>
      <c r="R2139" t="s">
        <v>15835</v>
      </c>
      <c r="S2139" s="1">
        <v>45305</v>
      </c>
      <c r="T2139" t="s">
        <v>141</v>
      </c>
      <c r="U2139" t="s">
        <v>15836</v>
      </c>
      <c r="V2139" t="s">
        <v>15837</v>
      </c>
      <c r="W2139" t="s">
        <v>2214</v>
      </c>
      <c r="X2139">
        <v>2009</v>
      </c>
      <c r="Y2139">
        <v>2</v>
      </c>
      <c r="Z2139">
        <v>1607.2</v>
      </c>
      <c r="AA2139" t="s">
        <v>15834</v>
      </c>
      <c r="AB2139" t="s">
        <v>15834</v>
      </c>
      <c r="AC2139">
        <v>10</v>
      </c>
      <c r="AD2139" t="s">
        <v>87</v>
      </c>
      <c r="AF2139" t="s">
        <v>87</v>
      </c>
      <c r="AG2139" t="s">
        <v>15834</v>
      </c>
    </row>
    <row r="2140" spans="1:33" x14ac:dyDescent="0.3">
      <c r="A2140" t="s">
        <v>133</v>
      </c>
      <c r="B2140" t="s">
        <v>28</v>
      </c>
      <c r="C2140" t="s">
        <v>49</v>
      </c>
      <c r="D2140" t="s">
        <v>65</v>
      </c>
      <c r="E2140" t="s">
        <v>850</v>
      </c>
      <c r="F2140" t="s">
        <v>15838</v>
      </c>
      <c r="G2140" t="s">
        <v>96</v>
      </c>
      <c r="H2140" s="1">
        <v>44493</v>
      </c>
      <c r="I2140">
        <v>800</v>
      </c>
      <c r="J2140" t="s">
        <v>15839</v>
      </c>
      <c r="K2140" t="s">
        <v>137</v>
      </c>
      <c r="L2140" t="s">
        <v>15840</v>
      </c>
      <c r="M2140" t="s">
        <v>15841</v>
      </c>
      <c r="N2140" t="s">
        <v>57</v>
      </c>
      <c r="O2140">
        <v>4</v>
      </c>
      <c r="P2140" t="s">
        <v>73</v>
      </c>
      <c r="Q2140" t="s">
        <v>101</v>
      </c>
      <c r="R2140" t="s">
        <v>15842</v>
      </c>
      <c r="S2140" s="1">
        <v>45332</v>
      </c>
      <c r="T2140" t="s">
        <v>321</v>
      </c>
      <c r="U2140" t="s">
        <v>15843</v>
      </c>
      <c r="V2140" t="s">
        <v>15695</v>
      </c>
      <c r="W2140" t="s">
        <v>2470</v>
      </c>
      <c r="X2140">
        <v>2888</v>
      </c>
      <c r="Y2140">
        <v>4</v>
      </c>
      <c r="Z2140">
        <v>4620.8</v>
      </c>
      <c r="AA2140" t="s">
        <v>15841</v>
      </c>
      <c r="AB2140" t="s">
        <v>15841</v>
      </c>
      <c r="AC2140">
        <v>11</v>
      </c>
      <c r="AE2140" t="s">
        <v>37</v>
      </c>
      <c r="AF2140" t="s">
        <v>37</v>
      </c>
      <c r="AG2140" t="s">
        <v>15841</v>
      </c>
    </row>
    <row r="2141" spans="1:33" x14ac:dyDescent="0.3">
      <c r="A2141" t="s">
        <v>336</v>
      </c>
      <c r="B2141" t="s">
        <v>79</v>
      </c>
      <c r="C2141" t="s">
        <v>29</v>
      </c>
      <c r="D2141" t="s">
        <v>219</v>
      </c>
      <c r="E2141" t="s">
        <v>986</v>
      </c>
      <c r="F2141" t="s">
        <v>15844</v>
      </c>
      <c r="G2141" t="s">
        <v>33</v>
      </c>
      <c r="H2141" s="1">
        <v>43895</v>
      </c>
      <c r="I2141">
        <v>1400</v>
      </c>
      <c r="J2141" t="s">
        <v>15845</v>
      </c>
      <c r="K2141" t="s">
        <v>753</v>
      </c>
      <c r="L2141" t="s">
        <v>15846</v>
      </c>
      <c r="M2141" t="s">
        <v>15847</v>
      </c>
      <c r="N2141" t="s">
        <v>39</v>
      </c>
      <c r="O2141">
        <v>3</v>
      </c>
      <c r="P2141" t="s">
        <v>40</v>
      </c>
      <c r="Q2141" t="s">
        <v>58</v>
      </c>
      <c r="R2141" t="s">
        <v>15848</v>
      </c>
      <c r="S2141" s="1">
        <v>45409</v>
      </c>
      <c r="T2141" t="s">
        <v>60</v>
      </c>
      <c r="U2141" t="s">
        <v>15849</v>
      </c>
      <c r="V2141" t="s">
        <v>15850</v>
      </c>
      <c r="W2141" t="s">
        <v>9767</v>
      </c>
      <c r="X2141">
        <v>662</v>
      </c>
      <c r="Y2141">
        <v>5</v>
      </c>
      <c r="Z2141">
        <v>1324</v>
      </c>
      <c r="AA2141" t="s">
        <v>15847</v>
      </c>
      <c r="AB2141" t="s">
        <v>15847</v>
      </c>
      <c r="AC2141">
        <v>10</v>
      </c>
      <c r="AE2141" t="s">
        <v>37</v>
      </c>
      <c r="AF2141" t="s">
        <v>37</v>
      </c>
      <c r="AG2141" t="s">
        <v>15847</v>
      </c>
    </row>
    <row r="2142" spans="1:33" x14ac:dyDescent="0.3">
      <c r="A2142" t="s">
        <v>47</v>
      </c>
      <c r="B2142" t="s">
        <v>411</v>
      </c>
      <c r="C2142" t="s">
        <v>80</v>
      </c>
      <c r="D2142" t="s">
        <v>370</v>
      </c>
      <c r="E2142" t="s">
        <v>947</v>
      </c>
      <c r="F2142" t="s">
        <v>15851</v>
      </c>
      <c r="G2142" t="s">
        <v>96</v>
      </c>
      <c r="H2142" s="1">
        <v>43940</v>
      </c>
      <c r="I2142">
        <v>1400</v>
      </c>
      <c r="J2142" t="s">
        <v>15852</v>
      </c>
      <c r="K2142" t="s">
        <v>276</v>
      </c>
      <c r="L2142" t="s">
        <v>15853</v>
      </c>
      <c r="M2142" t="s">
        <v>15854</v>
      </c>
      <c r="N2142" t="s">
        <v>39</v>
      </c>
      <c r="O2142">
        <v>10</v>
      </c>
      <c r="P2142" t="s">
        <v>40</v>
      </c>
      <c r="Q2142" t="s">
        <v>41</v>
      </c>
      <c r="R2142" t="s">
        <v>15855</v>
      </c>
      <c r="S2142" s="1">
        <v>45600</v>
      </c>
      <c r="T2142" t="s">
        <v>165</v>
      </c>
      <c r="U2142" t="s">
        <v>15856</v>
      </c>
      <c r="V2142" t="s">
        <v>15857</v>
      </c>
      <c r="W2142" t="s">
        <v>3004</v>
      </c>
      <c r="X2142">
        <v>549</v>
      </c>
      <c r="Y2142">
        <v>8</v>
      </c>
      <c r="Z2142">
        <v>1756.8000000000002</v>
      </c>
      <c r="AA2142" t="s">
        <v>15854</v>
      </c>
      <c r="AB2142" t="s">
        <v>15854</v>
      </c>
      <c r="AC2142">
        <v>10</v>
      </c>
      <c r="AE2142" t="s">
        <v>37</v>
      </c>
      <c r="AF2142" t="s">
        <v>37</v>
      </c>
      <c r="AG2142" t="s">
        <v>15854</v>
      </c>
    </row>
    <row r="2143" spans="1:33" x14ac:dyDescent="0.3">
      <c r="A2143" t="s">
        <v>107</v>
      </c>
      <c r="B2143" t="s">
        <v>1118</v>
      </c>
      <c r="C2143" t="s">
        <v>29</v>
      </c>
      <c r="D2143" t="s">
        <v>677</v>
      </c>
      <c r="E2143" t="s">
        <v>2849</v>
      </c>
      <c r="F2143" t="s">
        <v>15858</v>
      </c>
      <c r="G2143" t="s">
        <v>33</v>
      </c>
      <c r="H2143" s="1">
        <v>44622</v>
      </c>
      <c r="I2143">
        <v>950</v>
      </c>
      <c r="J2143" t="s">
        <v>15859</v>
      </c>
      <c r="K2143" t="s">
        <v>1643</v>
      </c>
      <c r="L2143" t="s">
        <v>15860</v>
      </c>
      <c r="M2143" t="s">
        <v>15861</v>
      </c>
      <c r="N2143" t="s">
        <v>57</v>
      </c>
      <c r="O2143">
        <v>3</v>
      </c>
      <c r="P2143" t="s">
        <v>73</v>
      </c>
      <c r="Q2143" t="s">
        <v>58</v>
      </c>
      <c r="R2143" t="s">
        <v>15862</v>
      </c>
      <c r="S2143" s="1">
        <v>45435</v>
      </c>
      <c r="T2143" t="s">
        <v>129</v>
      </c>
      <c r="U2143" t="s">
        <v>15863</v>
      </c>
      <c r="V2143" t="s">
        <v>15864</v>
      </c>
      <c r="W2143" t="s">
        <v>8817</v>
      </c>
      <c r="X2143">
        <v>2504</v>
      </c>
      <c r="Y2143">
        <v>8</v>
      </c>
      <c r="Z2143">
        <v>8012.8</v>
      </c>
      <c r="AA2143" t="s">
        <v>15861</v>
      </c>
      <c r="AB2143" t="s">
        <v>15861</v>
      </c>
      <c r="AC2143">
        <v>10</v>
      </c>
      <c r="AE2143" t="s">
        <v>37</v>
      </c>
      <c r="AF2143" t="s">
        <v>37</v>
      </c>
      <c r="AG2143" t="s">
        <v>15861</v>
      </c>
    </row>
    <row r="2144" spans="1:33" x14ac:dyDescent="0.3">
      <c r="A2144" t="s">
        <v>27</v>
      </c>
      <c r="B2144" t="s">
        <v>558</v>
      </c>
      <c r="C2144" t="s">
        <v>29</v>
      </c>
      <c r="D2144" t="s">
        <v>65</v>
      </c>
      <c r="E2144" t="s">
        <v>1534</v>
      </c>
      <c r="F2144" t="s">
        <v>15865</v>
      </c>
      <c r="G2144" t="s">
        <v>96</v>
      </c>
      <c r="H2144" s="1">
        <v>45502</v>
      </c>
      <c r="I2144">
        <v>1100</v>
      </c>
      <c r="J2144" t="s">
        <v>15866</v>
      </c>
      <c r="K2144" t="s">
        <v>1368</v>
      </c>
      <c r="L2144" t="s">
        <v>15867</v>
      </c>
      <c r="M2144" t="s">
        <v>15868</v>
      </c>
      <c r="N2144" t="s">
        <v>39</v>
      </c>
      <c r="O2144">
        <v>10</v>
      </c>
      <c r="P2144" t="s">
        <v>73</v>
      </c>
      <c r="Q2144" t="s">
        <v>58</v>
      </c>
      <c r="R2144" t="s">
        <v>15869</v>
      </c>
      <c r="S2144" s="1">
        <v>45610</v>
      </c>
      <c r="T2144" t="s">
        <v>165</v>
      </c>
      <c r="U2144" t="s">
        <v>15870</v>
      </c>
      <c r="V2144" t="s">
        <v>15871</v>
      </c>
      <c r="W2144" t="s">
        <v>6302</v>
      </c>
      <c r="X2144">
        <v>855</v>
      </c>
      <c r="Y2144">
        <v>7</v>
      </c>
      <c r="Z2144">
        <v>2394</v>
      </c>
      <c r="AA2144" t="s">
        <v>15868</v>
      </c>
      <c r="AB2144" t="s">
        <v>15868</v>
      </c>
      <c r="AC2144">
        <v>10</v>
      </c>
      <c r="AD2144" t="s">
        <v>87</v>
      </c>
      <c r="AF2144" t="s">
        <v>87</v>
      </c>
      <c r="AG2144" t="s">
        <v>15868</v>
      </c>
    </row>
    <row r="2145" spans="1:33" x14ac:dyDescent="0.3">
      <c r="A2145" t="s">
        <v>107</v>
      </c>
      <c r="B2145" t="s">
        <v>784</v>
      </c>
      <c r="C2145" t="s">
        <v>49</v>
      </c>
      <c r="D2145" t="s">
        <v>219</v>
      </c>
      <c r="E2145" t="s">
        <v>481</v>
      </c>
      <c r="F2145" t="s">
        <v>15872</v>
      </c>
      <c r="G2145" t="s">
        <v>96</v>
      </c>
      <c r="H2145" s="1">
        <v>43863</v>
      </c>
      <c r="I2145">
        <v>800</v>
      </c>
      <c r="J2145" t="s">
        <v>15873</v>
      </c>
      <c r="K2145" t="s">
        <v>725</v>
      </c>
      <c r="L2145" t="s">
        <v>15874</v>
      </c>
      <c r="M2145" t="s">
        <v>15875</v>
      </c>
      <c r="N2145" t="s">
        <v>116</v>
      </c>
      <c r="O2145">
        <v>4</v>
      </c>
      <c r="P2145" t="s">
        <v>73</v>
      </c>
      <c r="Q2145" t="s">
        <v>74</v>
      </c>
      <c r="R2145" t="s">
        <v>15876</v>
      </c>
      <c r="S2145" s="1">
        <v>45322</v>
      </c>
      <c r="T2145" t="s">
        <v>141</v>
      </c>
      <c r="U2145" t="s">
        <v>15877</v>
      </c>
      <c r="V2145" t="s">
        <v>15878</v>
      </c>
      <c r="W2145" t="s">
        <v>10912</v>
      </c>
      <c r="X2145">
        <v>499</v>
      </c>
      <c r="Y2145">
        <v>6</v>
      </c>
      <c r="Z2145">
        <v>1197.6000000000001</v>
      </c>
      <c r="AA2145" t="s">
        <v>15875</v>
      </c>
      <c r="AB2145" t="s">
        <v>15875</v>
      </c>
      <c r="AC2145">
        <v>10</v>
      </c>
      <c r="AE2145" t="s">
        <v>37</v>
      </c>
      <c r="AF2145" t="s">
        <v>37</v>
      </c>
      <c r="AG2145" t="s">
        <v>15875</v>
      </c>
    </row>
    <row r="2146" spans="1:33" x14ac:dyDescent="0.3">
      <c r="A2146" t="s">
        <v>93</v>
      </c>
      <c r="B2146" t="s">
        <v>262</v>
      </c>
      <c r="C2146" t="s">
        <v>29</v>
      </c>
      <c r="D2146" t="s">
        <v>30</v>
      </c>
      <c r="E2146" t="s">
        <v>1534</v>
      </c>
      <c r="F2146" t="s">
        <v>15879</v>
      </c>
      <c r="G2146" t="s">
        <v>96</v>
      </c>
      <c r="H2146" s="1">
        <v>44529</v>
      </c>
      <c r="I2146">
        <v>800</v>
      </c>
      <c r="J2146" t="s">
        <v>15880</v>
      </c>
      <c r="K2146" t="s">
        <v>186</v>
      </c>
      <c r="L2146" t="s">
        <v>15881</v>
      </c>
      <c r="M2146" t="s">
        <v>15882</v>
      </c>
      <c r="N2146" t="s">
        <v>39</v>
      </c>
      <c r="O2146">
        <v>6</v>
      </c>
      <c r="P2146" t="s">
        <v>40</v>
      </c>
      <c r="Q2146" t="s">
        <v>58</v>
      </c>
      <c r="R2146" t="s">
        <v>15883</v>
      </c>
      <c r="S2146" s="1">
        <v>45608</v>
      </c>
      <c r="T2146" t="s">
        <v>165</v>
      </c>
      <c r="U2146" t="s">
        <v>15884</v>
      </c>
      <c r="V2146" t="s">
        <v>15885</v>
      </c>
      <c r="W2146" t="s">
        <v>6439</v>
      </c>
      <c r="X2146">
        <v>1832</v>
      </c>
      <c r="Y2146">
        <v>1</v>
      </c>
      <c r="Z2146">
        <v>732.80000000000007</v>
      </c>
      <c r="AA2146" t="s">
        <v>15882</v>
      </c>
      <c r="AB2146" t="s">
        <v>15882</v>
      </c>
      <c r="AC2146">
        <v>10</v>
      </c>
      <c r="AE2146" t="s">
        <v>37</v>
      </c>
      <c r="AF2146" t="s">
        <v>37</v>
      </c>
      <c r="AG2146" t="s">
        <v>15882</v>
      </c>
    </row>
    <row r="2147" spans="1:33" x14ac:dyDescent="0.3">
      <c r="A2147" t="s">
        <v>93</v>
      </c>
      <c r="B2147" t="s">
        <v>79</v>
      </c>
      <c r="C2147" t="s">
        <v>80</v>
      </c>
      <c r="D2147" t="s">
        <v>109</v>
      </c>
      <c r="E2147" t="s">
        <v>441</v>
      </c>
      <c r="F2147" t="s">
        <v>15886</v>
      </c>
      <c r="G2147" t="s">
        <v>96</v>
      </c>
      <c r="H2147" s="1">
        <v>44042</v>
      </c>
      <c r="I2147">
        <v>950</v>
      </c>
      <c r="J2147" t="s">
        <v>15887</v>
      </c>
      <c r="K2147" t="s">
        <v>914</v>
      </c>
      <c r="L2147" t="s">
        <v>15888</v>
      </c>
      <c r="M2147" t="s">
        <v>15889</v>
      </c>
      <c r="N2147" t="s">
        <v>116</v>
      </c>
      <c r="O2147">
        <v>16</v>
      </c>
      <c r="P2147" t="s">
        <v>73</v>
      </c>
      <c r="Q2147" t="s">
        <v>41</v>
      </c>
      <c r="R2147" t="s">
        <v>15890</v>
      </c>
      <c r="S2147" s="1">
        <v>45401</v>
      </c>
      <c r="T2147" t="s">
        <v>60</v>
      </c>
      <c r="U2147" t="s">
        <v>15891</v>
      </c>
      <c r="V2147" t="s">
        <v>15892</v>
      </c>
      <c r="W2147" t="s">
        <v>15438</v>
      </c>
      <c r="X2147">
        <v>1711</v>
      </c>
      <c r="Y2147">
        <v>1</v>
      </c>
      <c r="Z2147">
        <v>684.40000000000009</v>
      </c>
      <c r="AA2147" t="s">
        <v>15889</v>
      </c>
      <c r="AB2147" t="s">
        <v>15889</v>
      </c>
      <c r="AC2147">
        <v>10</v>
      </c>
      <c r="AD2147" t="s">
        <v>87</v>
      </c>
      <c r="AF2147" t="s">
        <v>87</v>
      </c>
      <c r="AG2147" t="s">
        <v>15889</v>
      </c>
    </row>
    <row r="2148" spans="1:33" x14ac:dyDescent="0.3">
      <c r="A2148" t="s">
        <v>93</v>
      </c>
      <c r="B2148" t="s">
        <v>650</v>
      </c>
      <c r="C2148" t="s">
        <v>49</v>
      </c>
      <c r="D2148" t="s">
        <v>146</v>
      </c>
      <c r="E2148" t="s">
        <v>381</v>
      </c>
      <c r="F2148" t="s">
        <v>15893</v>
      </c>
      <c r="G2148" t="s">
        <v>96</v>
      </c>
      <c r="H2148" s="1">
        <v>45485</v>
      </c>
      <c r="I2148">
        <v>1000</v>
      </c>
      <c r="J2148" t="s">
        <v>15894</v>
      </c>
      <c r="K2148" t="s">
        <v>2433</v>
      </c>
      <c r="L2148" t="s">
        <v>15895</v>
      </c>
      <c r="M2148" t="s">
        <v>15896</v>
      </c>
      <c r="N2148" t="s">
        <v>57</v>
      </c>
      <c r="O2148">
        <v>20</v>
      </c>
      <c r="P2148" t="s">
        <v>73</v>
      </c>
      <c r="Q2148" t="s">
        <v>74</v>
      </c>
      <c r="R2148" t="s">
        <v>15897</v>
      </c>
      <c r="S2148" s="1">
        <v>45535</v>
      </c>
      <c r="T2148" t="s">
        <v>201</v>
      </c>
      <c r="U2148" t="s">
        <v>15898</v>
      </c>
      <c r="V2148" t="s">
        <v>15899</v>
      </c>
      <c r="W2148" t="s">
        <v>9752</v>
      </c>
      <c r="X2148">
        <v>1663</v>
      </c>
      <c r="Y2148">
        <v>6</v>
      </c>
      <c r="Z2148">
        <v>3991.2000000000003</v>
      </c>
      <c r="AA2148" t="s">
        <v>15896</v>
      </c>
      <c r="AB2148" t="s">
        <v>15896</v>
      </c>
      <c r="AC2148">
        <v>10</v>
      </c>
      <c r="AD2148" t="s">
        <v>87</v>
      </c>
      <c r="AF2148" t="s">
        <v>87</v>
      </c>
      <c r="AG2148" t="s">
        <v>15896</v>
      </c>
    </row>
    <row r="2149" spans="1:33" x14ac:dyDescent="0.3">
      <c r="A2149" t="s">
        <v>121</v>
      </c>
      <c r="B2149" t="s">
        <v>380</v>
      </c>
      <c r="C2149" t="s">
        <v>29</v>
      </c>
      <c r="D2149" t="s">
        <v>109</v>
      </c>
      <c r="E2149" t="s">
        <v>596</v>
      </c>
      <c r="F2149" t="s">
        <v>15900</v>
      </c>
      <c r="G2149" t="s">
        <v>96</v>
      </c>
      <c r="H2149" s="1">
        <v>43898</v>
      </c>
      <c r="I2149">
        <v>1200</v>
      </c>
      <c r="J2149" t="s">
        <v>15901</v>
      </c>
      <c r="K2149" t="s">
        <v>125</v>
      </c>
      <c r="L2149" t="s">
        <v>15902</v>
      </c>
      <c r="M2149" t="s">
        <v>15903</v>
      </c>
      <c r="N2149" t="s">
        <v>116</v>
      </c>
      <c r="O2149">
        <v>15</v>
      </c>
      <c r="P2149" t="s">
        <v>73</v>
      </c>
      <c r="Q2149" t="s">
        <v>41</v>
      </c>
      <c r="R2149" t="s">
        <v>15904</v>
      </c>
      <c r="S2149" s="1">
        <v>45303</v>
      </c>
      <c r="T2149" t="s">
        <v>141</v>
      </c>
      <c r="U2149" t="s">
        <v>15905</v>
      </c>
      <c r="V2149" t="s">
        <v>15906</v>
      </c>
      <c r="W2149" t="s">
        <v>8775</v>
      </c>
      <c r="X2149">
        <v>2851</v>
      </c>
      <c r="Y2149">
        <v>3</v>
      </c>
      <c r="Z2149">
        <v>3421.2000000000003</v>
      </c>
      <c r="AA2149" t="s">
        <v>15903</v>
      </c>
      <c r="AB2149" t="s">
        <v>15903</v>
      </c>
      <c r="AC2149">
        <v>10</v>
      </c>
      <c r="AD2149" t="s">
        <v>87</v>
      </c>
      <c r="AF2149" t="s">
        <v>87</v>
      </c>
      <c r="AG2149" t="s">
        <v>15903</v>
      </c>
    </row>
    <row r="2150" spans="1:33" x14ac:dyDescent="0.3">
      <c r="A2150" t="s">
        <v>121</v>
      </c>
      <c r="B2150" t="s">
        <v>240</v>
      </c>
      <c r="C2150" t="s">
        <v>29</v>
      </c>
      <c r="D2150" t="s">
        <v>206</v>
      </c>
      <c r="E2150" t="s">
        <v>170</v>
      </c>
      <c r="F2150" t="s">
        <v>15907</v>
      </c>
      <c r="G2150" t="s">
        <v>33</v>
      </c>
      <c r="H2150" s="1">
        <v>44823</v>
      </c>
      <c r="I2150">
        <v>800</v>
      </c>
      <c r="J2150" t="s">
        <v>15908</v>
      </c>
      <c r="K2150" t="s">
        <v>879</v>
      </c>
      <c r="L2150" t="s">
        <v>15909</v>
      </c>
      <c r="M2150" t="s">
        <v>15910</v>
      </c>
      <c r="N2150" t="s">
        <v>72</v>
      </c>
      <c r="O2150">
        <v>12</v>
      </c>
      <c r="P2150" t="s">
        <v>40</v>
      </c>
      <c r="Q2150" t="s">
        <v>101</v>
      </c>
      <c r="R2150" t="s">
        <v>15911</v>
      </c>
      <c r="S2150" s="1">
        <v>45455</v>
      </c>
      <c r="T2150" t="s">
        <v>43</v>
      </c>
      <c r="U2150" t="s">
        <v>15912</v>
      </c>
      <c r="V2150" t="s">
        <v>15913</v>
      </c>
      <c r="W2150" t="s">
        <v>1843</v>
      </c>
      <c r="X2150">
        <v>2211</v>
      </c>
      <c r="Y2150">
        <v>3</v>
      </c>
      <c r="Z2150">
        <v>2653.2000000000003</v>
      </c>
      <c r="AA2150" t="s">
        <v>15910</v>
      </c>
      <c r="AB2150" t="s">
        <v>15910</v>
      </c>
      <c r="AC2150">
        <v>10</v>
      </c>
      <c r="AE2150" t="s">
        <v>37</v>
      </c>
      <c r="AF2150" t="s">
        <v>37</v>
      </c>
      <c r="AG2150" t="s">
        <v>15910</v>
      </c>
    </row>
    <row r="2151" spans="1:33" x14ac:dyDescent="0.3">
      <c r="A2151" t="s">
        <v>27</v>
      </c>
      <c r="B2151" t="s">
        <v>205</v>
      </c>
      <c r="C2151" t="s">
        <v>80</v>
      </c>
      <c r="D2151" t="s">
        <v>370</v>
      </c>
      <c r="E2151" t="s">
        <v>1067</v>
      </c>
      <c r="F2151" t="s">
        <v>15914</v>
      </c>
      <c r="G2151" t="s">
        <v>33</v>
      </c>
      <c r="H2151" s="1">
        <v>44837</v>
      </c>
      <c r="I2151">
        <v>1100</v>
      </c>
      <c r="J2151" t="s">
        <v>15915</v>
      </c>
      <c r="K2151" t="s">
        <v>197</v>
      </c>
      <c r="L2151" t="s">
        <v>15916</v>
      </c>
      <c r="M2151" t="s">
        <v>15917</v>
      </c>
      <c r="N2151" t="s">
        <v>72</v>
      </c>
      <c r="O2151">
        <v>20</v>
      </c>
      <c r="P2151" t="s">
        <v>73</v>
      </c>
      <c r="Q2151" t="s">
        <v>41</v>
      </c>
      <c r="R2151" t="s">
        <v>15918</v>
      </c>
      <c r="S2151" s="1">
        <v>45301</v>
      </c>
      <c r="T2151" t="s">
        <v>141</v>
      </c>
      <c r="U2151" t="s">
        <v>15919</v>
      </c>
      <c r="V2151" t="s">
        <v>15920</v>
      </c>
      <c r="W2151" t="s">
        <v>4962</v>
      </c>
      <c r="X2151">
        <v>1901</v>
      </c>
      <c r="Y2151">
        <v>5</v>
      </c>
      <c r="Z2151">
        <v>3802</v>
      </c>
      <c r="AA2151" t="s">
        <v>15917</v>
      </c>
      <c r="AB2151" t="s">
        <v>15917</v>
      </c>
      <c r="AC2151">
        <v>11</v>
      </c>
      <c r="AE2151" t="s">
        <v>37</v>
      </c>
      <c r="AF2151" t="s">
        <v>37</v>
      </c>
      <c r="AG2151" t="s">
        <v>15917</v>
      </c>
    </row>
    <row r="2152" spans="1:33" x14ac:dyDescent="0.3">
      <c r="A2152" t="s">
        <v>336</v>
      </c>
      <c r="B2152" t="s">
        <v>920</v>
      </c>
      <c r="C2152" t="s">
        <v>29</v>
      </c>
      <c r="D2152" t="s">
        <v>146</v>
      </c>
      <c r="E2152" t="s">
        <v>1693</v>
      </c>
      <c r="F2152" t="s">
        <v>15921</v>
      </c>
      <c r="G2152" t="s">
        <v>33</v>
      </c>
      <c r="H2152" s="1">
        <v>45587</v>
      </c>
      <c r="I2152">
        <v>950</v>
      </c>
      <c r="J2152" t="s">
        <v>15922</v>
      </c>
      <c r="K2152" t="s">
        <v>1293</v>
      </c>
      <c r="L2152" t="s">
        <v>15923</v>
      </c>
      <c r="M2152" t="s">
        <v>15924</v>
      </c>
      <c r="N2152" t="s">
        <v>57</v>
      </c>
      <c r="O2152">
        <v>6</v>
      </c>
      <c r="P2152" t="s">
        <v>40</v>
      </c>
      <c r="Q2152" t="s">
        <v>58</v>
      </c>
      <c r="R2152" t="s">
        <v>15925</v>
      </c>
      <c r="S2152" s="1">
        <v>45577</v>
      </c>
      <c r="T2152" t="s">
        <v>177</v>
      </c>
      <c r="U2152" t="s">
        <v>15926</v>
      </c>
      <c r="V2152" t="s">
        <v>15927</v>
      </c>
      <c r="W2152" t="s">
        <v>4909</v>
      </c>
      <c r="X2152">
        <v>2191</v>
      </c>
      <c r="Y2152">
        <v>8</v>
      </c>
      <c r="Z2152">
        <v>7011.2000000000007</v>
      </c>
      <c r="AA2152" t="s">
        <v>15924</v>
      </c>
      <c r="AB2152" t="s">
        <v>15924</v>
      </c>
      <c r="AC2152">
        <v>10</v>
      </c>
      <c r="AD2152" t="s">
        <v>87</v>
      </c>
      <c r="AF2152" t="s">
        <v>87</v>
      </c>
      <c r="AG2152" t="s">
        <v>15924</v>
      </c>
    </row>
    <row r="2153" spans="1:33" x14ac:dyDescent="0.3">
      <c r="A2153" t="s">
        <v>107</v>
      </c>
      <c r="B2153" t="s">
        <v>920</v>
      </c>
      <c r="C2153" t="s">
        <v>29</v>
      </c>
      <c r="D2153" t="s">
        <v>219</v>
      </c>
      <c r="E2153" t="s">
        <v>1683</v>
      </c>
      <c r="F2153" t="s">
        <v>15928</v>
      </c>
      <c r="G2153" t="s">
        <v>33</v>
      </c>
      <c r="H2153" s="1">
        <v>43936</v>
      </c>
      <c r="I2153">
        <v>1000</v>
      </c>
      <c r="J2153" t="s">
        <v>15929</v>
      </c>
      <c r="K2153" t="s">
        <v>1796</v>
      </c>
      <c r="L2153" t="s">
        <v>15930</v>
      </c>
      <c r="M2153" t="s">
        <v>15931</v>
      </c>
      <c r="N2153" t="s">
        <v>72</v>
      </c>
      <c r="O2153">
        <v>5</v>
      </c>
      <c r="P2153" t="s">
        <v>40</v>
      </c>
      <c r="Q2153" t="s">
        <v>101</v>
      </c>
      <c r="R2153" t="s">
        <v>15932</v>
      </c>
      <c r="S2153" s="1">
        <v>45441</v>
      </c>
      <c r="T2153" t="s">
        <v>129</v>
      </c>
      <c r="U2153" t="s">
        <v>15933</v>
      </c>
      <c r="V2153" t="s">
        <v>15934</v>
      </c>
      <c r="W2153" t="s">
        <v>11551</v>
      </c>
      <c r="X2153">
        <v>1247</v>
      </c>
      <c r="Y2153">
        <v>1</v>
      </c>
      <c r="Z2153">
        <v>498.8</v>
      </c>
      <c r="AA2153" t="s">
        <v>15931</v>
      </c>
      <c r="AB2153" t="s">
        <v>15931</v>
      </c>
      <c r="AC2153">
        <v>10</v>
      </c>
      <c r="AD2153" t="s">
        <v>87</v>
      </c>
      <c r="AF2153" t="s">
        <v>87</v>
      </c>
      <c r="AG2153" t="s">
        <v>15931</v>
      </c>
    </row>
    <row r="2154" spans="1:33" x14ac:dyDescent="0.3">
      <c r="A2154" t="s">
        <v>27</v>
      </c>
      <c r="B2154" t="s">
        <v>169</v>
      </c>
      <c r="C2154" t="s">
        <v>80</v>
      </c>
      <c r="D2154" t="s">
        <v>219</v>
      </c>
      <c r="E2154" t="s">
        <v>371</v>
      </c>
      <c r="F2154" t="s">
        <v>15935</v>
      </c>
      <c r="G2154" t="s">
        <v>33</v>
      </c>
      <c r="H2154" s="1">
        <v>44630</v>
      </c>
      <c r="I2154">
        <v>1100</v>
      </c>
      <c r="J2154" t="s">
        <v>15936</v>
      </c>
      <c r="K2154" t="s">
        <v>753</v>
      </c>
      <c r="L2154" t="s">
        <v>15937</v>
      </c>
      <c r="M2154" t="s">
        <v>15938</v>
      </c>
      <c r="N2154" t="s">
        <v>116</v>
      </c>
      <c r="O2154">
        <v>18</v>
      </c>
      <c r="P2154" t="s">
        <v>73</v>
      </c>
      <c r="Q2154" t="s">
        <v>41</v>
      </c>
      <c r="R2154" t="s">
        <v>15939</v>
      </c>
      <c r="S2154" s="1">
        <v>45484</v>
      </c>
      <c r="T2154" t="s">
        <v>103</v>
      </c>
      <c r="U2154" t="s">
        <v>15940</v>
      </c>
      <c r="V2154" t="s">
        <v>15941</v>
      </c>
      <c r="W2154" t="s">
        <v>5805</v>
      </c>
      <c r="X2154">
        <v>1681</v>
      </c>
      <c r="Y2154">
        <v>4</v>
      </c>
      <c r="Z2154">
        <v>2689.6000000000004</v>
      </c>
      <c r="AA2154" t="s">
        <v>15938</v>
      </c>
      <c r="AB2154" t="s">
        <v>15938</v>
      </c>
      <c r="AC2154">
        <v>10</v>
      </c>
      <c r="AE2154" t="s">
        <v>37</v>
      </c>
      <c r="AF2154" t="s">
        <v>37</v>
      </c>
      <c r="AG2154" t="s">
        <v>15938</v>
      </c>
    </row>
    <row r="2155" spans="1:33" x14ac:dyDescent="0.3">
      <c r="A2155" t="s">
        <v>133</v>
      </c>
      <c r="B2155" t="s">
        <v>262</v>
      </c>
      <c r="C2155" t="s">
        <v>49</v>
      </c>
      <c r="D2155" t="s">
        <v>146</v>
      </c>
      <c r="E2155" t="s">
        <v>1067</v>
      </c>
      <c r="F2155" t="s">
        <v>15942</v>
      </c>
      <c r="G2155" t="s">
        <v>33</v>
      </c>
      <c r="H2155" s="1">
        <v>44691</v>
      </c>
      <c r="I2155">
        <v>1100</v>
      </c>
      <c r="J2155" t="s">
        <v>15943</v>
      </c>
      <c r="K2155" t="s">
        <v>1359</v>
      </c>
      <c r="L2155" t="s">
        <v>15944</v>
      </c>
      <c r="M2155" t="s">
        <v>15945</v>
      </c>
      <c r="N2155" t="s">
        <v>57</v>
      </c>
      <c r="O2155">
        <v>19</v>
      </c>
      <c r="P2155" t="s">
        <v>40</v>
      </c>
      <c r="Q2155" t="s">
        <v>58</v>
      </c>
      <c r="R2155" t="s">
        <v>15946</v>
      </c>
      <c r="S2155" s="1">
        <v>45400</v>
      </c>
      <c r="T2155" t="s">
        <v>60</v>
      </c>
      <c r="U2155" t="s">
        <v>15947</v>
      </c>
      <c r="V2155" t="s">
        <v>15948</v>
      </c>
      <c r="W2155" t="s">
        <v>3004</v>
      </c>
      <c r="X2155">
        <v>1029</v>
      </c>
      <c r="Y2155">
        <v>7</v>
      </c>
      <c r="Z2155">
        <v>2881.2000000000003</v>
      </c>
      <c r="AA2155" t="s">
        <v>15945</v>
      </c>
      <c r="AB2155" t="s">
        <v>15945</v>
      </c>
      <c r="AC2155">
        <v>10</v>
      </c>
      <c r="AE2155" t="s">
        <v>37</v>
      </c>
      <c r="AF2155" t="s">
        <v>37</v>
      </c>
      <c r="AG2155" t="s">
        <v>15945</v>
      </c>
    </row>
    <row r="2156" spans="1:33" x14ac:dyDescent="0.3">
      <c r="A2156" t="s">
        <v>336</v>
      </c>
      <c r="B2156" t="s">
        <v>1023</v>
      </c>
      <c r="C2156" t="s">
        <v>49</v>
      </c>
      <c r="D2156" t="s">
        <v>50</v>
      </c>
      <c r="E2156" t="s">
        <v>110</v>
      </c>
      <c r="F2156" t="s">
        <v>15949</v>
      </c>
      <c r="G2156" t="s">
        <v>33</v>
      </c>
      <c r="H2156" s="1">
        <v>43933</v>
      </c>
      <c r="I2156">
        <v>950</v>
      </c>
      <c r="J2156" t="s">
        <v>7316</v>
      </c>
      <c r="K2156" t="s">
        <v>210</v>
      </c>
      <c r="L2156" t="s">
        <v>15950</v>
      </c>
      <c r="M2156" t="s">
        <v>15951</v>
      </c>
      <c r="N2156" t="s">
        <v>57</v>
      </c>
      <c r="O2156">
        <v>4</v>
      </c>
      <c r="P2156" t="s">
        <v>73</v>
      </c>
      <c r="Q2156" t="s">
        <v>41</v>
      </c>
      <c r="R2156" t="s">
        <v>15952</v>
      </c>
      <c r="S2156" s="1">
        <v>45533</v>
      </c>
      <c r="T2156" t="s">
        <v>201</v>
      </c>
      <c r="U2156" t="s">
        <v>15953</v>
      </c>
      <c r="V2156" t="s">
        <v>15954</v>
      </c>
      <c r="W2156" t="s">
        <v>1893</v>
      </c>
      <c r="X2156">
        <v>2408</v>
      </c>
      <c r="Y2156">
        <v>5</v>
      </c>
      <c r="Z2156">
        <v>4816</v>
      </c>
      <c r="AA2156" t="s">
        <v>15951</v>
      </c>
      <c r="AB2156" t="s">
        <v>15951</v>
      </c>
      <c r="AC2156">
        <v>10</v>
      </c>
      <c r="AD2156" t="s">
        <v>87</v>
      </c>
      <c r="AF2156" t="s">
        <v>87</v>
      </c>
      <c r="AG2156" t="s">
        <v>15951</v>
      </c>
    </row>
    <row r="2157" spans="1:33" x14ac:dyDescent="0.3">
      <c r="A2157" t="s">
        <v>336</v>
      </c>
      <c r="B2157" t="s">
        <v>145</v>
      </c>
      <c r="C2157" t="s">
        <v>29</v>
      </c>
      <c r="D2157" t="s">
        <v>109</v>
      </c>
      <c r="E2157" t="s">
        <v>481</v>
      </c>
      <c r="F2157" t="s">
        <v>15955</v>
      </c>
      <c r="G2157" t="s">
        <v>33</v>
      </c>
      <c r="H2157" s="1">
        <v>44550</v>
      </c>
      <c r="I2157">
        <v>1000</v>
      </c>
      <c r="J2157" t="s">
        <v>15956</v>
      </c>
      <c r="K2157" t="s">
        <v>796</v>
      </c>
      <c r="L2157" t="s">
        <v>15957</v>
      </c>
      <c r="M2157" t="s">
        <v>15958</v>
      </c>
      <c r="N2157" t="s">
        <v>57</v>
      </c>
      <c r="O2157">
        <v>13</v>
      </c>
      <c r="P2157" t="s">
        <v>40</v>
      </c>
      <c r="Q2157" t="s">
        <v>74</v>
      </c>
      <c r="R2157" t="s">
        <v>15959</v>
      </c>
      <c r="S2157" s="1">
        <v>45372</v>
      </c>
      <c r="T2157" t="s">
        <v>258</v>
      </c>
      <c r="U2157" t="s">
        <v>15960</v>
      </c>
      <c r="V2157" t="s">
        <v>15961</v>
      </c>
      <c r="W2157" t="s">
        <v>4054</v>
      </c>
      <c r="X2157">
        <v>1234</v>
      </c>
      <c r="Y2157">
        <v>7</v>
      </c>
      <c r="Z2157">
        <v>3455.2000000000003</v>
      </c>
      <c r="AA2157" t="s">
        <v>15958</v>
      </c>
      <c r="AB2157" t="s">
        <v>15958</v>
      </c>
      <c r="AC2157">
        <v>10</v>
      </c>
      <c r="AE2157" t="s">
        <v>37</v>
      </c>
      <c r="AF2157" t="s">
        <v>37</v>
      </c>
      <c r="AG2157" t="s">
        <v>15958</v>
      </c>
    </row>
    <row r="2158" spans="1:33" x14ac:dyDescent="0.3">
      <c r="A2158" t="s">
        <v>107</v>
      </c>
      <c r="B2158" t="s">
        <v>64</v>
      </c>
      <c r="C2158" t="s">
        <v>80</v>
      </c>
      <c r="D2158" t="s">
        <v>677</v>
      </c>
      <c r="E2158" t="s">
        <v>207</v>
      </c>
      <c r="F2158" t="s">
        <v>15962</v>
      </c>
      <c r="G2158" t="s">
        <v>33</v>
      </c>
      <c r="H2158" s="1">
        <v>45534</v>
      </c>
      <c r="I2158">
        <v>1000</v>
      </c>
      <c r="J2158" t="s">
        <v>15963</v>
      </c>
      <c r="K2158" t="s">
        <v>307</v>
      </c>
      <c r="L2158" t="s">
        <v>15964</v>
      </c>
      <c r="M2158" t="s">
        <v>15965</v>
      </c>
      <c r="N2158" t="s">
        <v>116</v>
      </c>
      <c r="O2158">
        <v>15</v>
      </c>
      <c r="P2158" t="s">
        <v>73</v>
      </c>
      <c r="Q2158" t="s">
        <v>101</v>
      </c>
      <c r="R2158" t="s">
        <v>15966</v>
      </c>
      <c r="S2158" s="1">
        <v>45483</v>
      </c>
      <c r="T2158" t="s">
        <v>103</v>
      </c>
      <c r="U2158" t="s">
        <v>15967</v>
      </c>
      <c r="V2158" t="s">
        <v>15968</v>
      </c>
      <c r="W2158" t="s">
        <v>5664</v>
      </c>
      <c r="X2158">
        <v>1323</v>
      </c>
      <c r="Y2158">
        <v>8</v>
      </c>
      <c r="Z2158">
        <v>4233.6000000000004</v>
      </c>
      <c r="AA2158" t="s">
        <v>15965</v>
      </c>
      <c r="AB2158" t="s">
        <v>15965</v>
      </c>
      <c r="AC2158">
        <v>10</v>
      </c>
      <c r="AE2158" t="s">
        <v>37</v>
      </c>
      <c r="AF2158" t="s">
        <v>37</v>
      </c>
      <c r="AG2158" t="s">
        <v>15965</v>
      </c>
    </row>
    <row r="2159" spans="1:33" x14ac:dyDescent="0.3">
      <c r="A2159" t="s">
        <v>93</v>
      </c>
      <c r="B2159" t="s">
        <v>1483</v>
      </c>
      <c r="C2159" t="s">
        <v>80</v>
      </c>
      <c r="D2159" t="s">
        <v>241</v>
      </c>
      <c r="E2159" t="s">
        <v>1177</v>
      </c>
      <c r="F2159" t="s">
        <v>15969</v>
      </c>
      <c r="G2159" t="s">
        <v>33</v>
      </c>
      <c r="H2159" s="1">
        <v>44471</v>
      </c>
      <c r="I2159">
        <v>800</v>
      </c>
      <c r="J2159" t="s">
        <v>15970</v>
      </c>
      <c r="K2159" t="s">
        <v>3813</v>
      </c>
      <c r="L2159" t="s">
        <v>15971</v>
      </c>
      <c r="M2159" t="s">
        <v>15972</v>
      </c>
      <c r="N2159" t="s">
        <v>116</v>
      </c>
      <c r="O2159">
        <v>15</v>
      </c>
      <c r="P2159" t="s">
        <v>40</v>
      </c>
      <c r="Q2159" t="s">
        <v>58</v>
      </c>
      <c r="R2159" t="s">
        <v>15973</v>
      </c>
      <c r="S2159" s="1">
        <v>45604</v>
      </c>
      <c r="T2159" t="s">
        <v>165</v>
      </c>
      <c r="U2159" t="s">
        <v>15974</v>
      </c>
      <c r="V2159" t="s">
        <v>15975</v>
      </c>
      <c r="W2159" t="s">
        <v>1109</v>
      </c>
      <c r="X2159">
        <v>1924</v>
      </c>
      <c r="Y2159">
        <v>1</v>
      </c>
      <c r="Z2159">
        <v>769.6</v>
      </c>
      <c r="AA2159" t="s">
        <v>15972</v>
      </c>
      <c r="AB2159" t="s">
        <v>15972</v>
      </c>
      <c r="AC2159">
        <v>10</v>
      </c>
      <c r="AE2159" t="s">
        <v>37</v>
      </c>
      <c r="AF2159" t="s">
        <v>37</v>
      </c>
      <c r="AG2159" t="s">
        <v>15972</v>
      </c>
    </row>
    <row r="2160" spans="1:33" x14ac:dyDescent="0.3">
      <c r="A2160" t="s">
        <v>133</v>
      </c>
      <c r="B2160" t="s">
        <v>262</v>
      </c>
      <c r="C2160" t="s">
        <v>49</v>
      </c>
      <c r="D2160" t="s">
        <v>206</v>
      </c>
      <c r="E2160" t="s">
        <v>750</v>
      </c>
      <c r="F2160" t="s">
        <v>15976</v>
      </c>
      <c r="G2160" t="s">
        <v>33</v>
      </c>
      <c r="H2160" s="1">
        <v>44072</v>
      </c>
      <c r="I2160">
        <v>1000</v>
      </c>
      <c r="J2160" t="s">
        <v>15977</v>
      </c>
      <c r="K2160" t="s">
        <v>1086</v>
      </c>
      <c r="L2160" t="s">
        <v>15978</v>
      </c>
      <c r="M2160" t="s">
        <v>15979</v>
      </c>
      <c r="N2160" t="s">
        <v>72</v>
      </c>
      <c r="O2160">
        <v>16</v>
      </c>
      <c r="P2160" t="s">
        <v>40</v>
      </c>
      <c r="Q2160" t="s">
        <v>58</v>
      </c>
      <c r="R2160" t="s">
        <v>15980</v>
      </c>
      <c r="S2160" s="1">
        <v>45599</v>
      </c>
      <c r="T2160" t="s">
        <v>165</v>
      </c>
      <c r="U2160" t="s">
        <v>15981</v>
      </c>
      <c r="V2160" t="s">
        <v>15982</v>
      </c>
      <c r="W2160" t="s">
        <v>530</v>
      </c>
      <c r="X2160">
        <v>2990</v>
      </c>
      <c r="Y2160">
        <v>8</v>
      </c>
      <c r="Z2160">
        <v>9568</v>
      </c>
      <c r="AA2160" t="s">
        <v>15979</v>
      </c>
      <c r="AB2160" t="s">
        <v>15979</v>
      </c>
      <c r="AC2160">
        <v>10</v>
      </c>
      <c r="AD2160" t="s">
        <v>87</v>
      </c>
      <c r="AF2160" t="s">
        <v>87</v>
      </c>
      <c r="AG2160" t="s">
        <v>15979</v>
      </c>
    </row>
    <row r="2161" spans="1:33" x14ac:dyDescent="0.3">
      <c r="A2161" t="s">
        <v>133</v>
      </c>
      <c r="B2161" t="s">
        <v>380</v>
      </c>
      <c r="C2161" t="s">
        <v>49</v>
      </c>
      <c r="D2161" t="s">
        <v>146</v>
      </c>
      <c r="E2161" t="s">
        <v>314</v>
      </c>
      <c r="F2161" t="s">
        <v>15983</v>
      </c>
      <c r="G2161" t="s">
        <v>33</v>
      </c>
      <c r="H2161" s="1">
        <v>44537</v>
      </c>
      <c r="I2161">
        <v>800</v>
      </c>
      <c r="J2161" t="s">
        <v>15984</v>
      </c>
      <c r="K2161" t="s">
        <v>3813</v>
      </c>
      <c r="L2161" t="s">
        <v>15985</v>
      </c>
      <c r="M2161" t="s">
        <v>15986</v>
      </c>
      <c r="N2161" t="s">
        <v>57</v>
      </c>
      <c r="O2161">
        <v>14</v>
      </c>
      <c r="P2161" t="s">
        <v>73</v>
      </c>
      <c r="Q2161" t="s">
        <v>58</v>
      </c>
      <c r="R2161" t="s">
        <v>15987</v>
      </c>
      <c r="S2161" s="1">
        <v>45609</v>
      </c>
      <c r="T2161" t="s">
        <v>165</v>
      </c>
      <c r="U2161" t="s">
        <v>15988</v>
      </c>
      <c r="V2161" t="s">
        <v>15989</v>
      </c>
      <c r="W2161" t="s">
        <v>509</v>
      </c>
      <c r="X2161">
        <v>1731</v>
      </c>
      <c r="Y2161">
        <v>3</v>
      </c>
      <c r="Z2161">
        <v>2077.2000000000003</v>
      </c>
      <c r="AA2161" t="s">
        <v>15986</v>
      </c>
      <c r="AB2161" t="s">
        <v>15986</v>
      </c>
      <c r="AC2161">
        <v>10</v>
      </c>
      <c r="AD2161" t="s">
        <v>87</v>
      </c>
      <c r="AF2161" t="s">
        <v>87</v>
      </c>
      <c r="AG2161" t="s">
        <v>15986</v>
      </c>
    </row>
    <row r="2162" spans="1:33" x14ac:dyDescent="0.3">
      <c r="A2162" t="s">
        <v>27</v>
      </c>
      <c r="B2162" t="s">
        <v>169</v>
      </c>
      <c r="C2162" t="s">
        <v>80</v>
      </c>
      <c r="D2162" t="s">
        <v>677</v>
      </c>
      <c r="E2162" t="s">
        <v>521</v>
      </c>
      <c r="F2162" t="s">
        <v>15990</v>
      </c>
      <c r="G2162" t="s">
        <v>96</v>
      </c>
      <c r="H2162" s="1">
        <v>43938</v>
      </c>
      <c r="I2162">
        <v>1200</v>
      </c>
      <c r="J2162" t="s">
        <v>15991</v>
      </c>
      <c r="K2162" t="s">
        <v>266</v>
      </c>
      <c r="L2162" t="s">
        <v>15992</v>
      </c>
      <c r="M2162" t="s">
        <v>15993</v>
      </c>
      <c r="N2162" t="s">
        <v>116</v>
      </c>
      <c r="O2162">
        <v>8</v>
      </c>
      <c r="P2162" t="s">
        <v>40</v>
      </c>
      <c r="Q2162" t="s">
        <v>41</v>
      </c>
      <c r="R2162" t="s">
        <v>15994</v>
      </c>
      <c r="S2162" s="1">
        <v>45387</v>
      </c>
      <c r="T2162" t="s">
        <v>60</v>
      </c>
      <c r="U2162" t="s">
        <v>15995</v>
      </c>
      <c r="V2162" t="s">
        <v>15996</v>
      </c>
      <c r="W2162" t="s">
        <v>2454</v>
      </c>
      <c r="X2162">
        <v>2386</v>
      </c>
      <c r="Y2162">
        <v>2</v>
      </c>
      <c r="Z2162">
        <v>1908.8000000000002</v>
      </c>
      <c r="AA2162" t="s">
        <v>15993</v>
      </c>
      <c r="AB2162" t="s">
        <v>15993</v>
      </c>
      <c r="AC2162">
        <v>10</v>
      </c>
      <c r="AE2162" t="s">
        <v>37</v>
      </c>
      <c r="AF2162" t="s">
        <v>37</v>
      </c>
      <c r="AG2162" t="s">
        <v>15993</v>
      </c>
    </row>
    <row r="2163" spans="1:33" x14ac:dyDescent="0.3">
      <c r="A2163" t="s">
        <v>107</v>
      </c>
      <c r="B2163" t="s">
        <v>510</v>
      </c>
      <c r="C2163" t="s">
        <v>29</v>
      </c>
      <c r="D2163" t="s">
        <v>30</v>
      </c>
      <c r="E2163" t="s">
        <v>1225</v>
      </c>
      <c r="F2163" t="s">
        <v>15997</v>
      </c>
      <c r="G2163" t="s">
        <v>96</v>
      </c>
      <c r="H2163" s="1">
        <v>44886</v>
      </c>
      <c r="I2163">
        <v>950</v>
      </c>
      <c r="J2163" t="s">
        <v>15998</v>
      </c>
      <c r="K2163" t="s">
        <v>1034</v>
      </c>
      <c r="L2163" t="s">
        <v>15999</v>
      </c>
      <c r="M2163" t="s">
        <v>16000</v>
      </c>
      <c r="N2163" t="s">
        <v>39</v>
      </c>
      <c r="O2163">
        <v>7</v>
      </c>
      <c r="P2163" t="s">
        <v>40</v>
      </c>
      <c r="Q2163" t="s">
        <v>101</v>
      </c>
      <c r="R2163" t="s">
        <v>16001</v>
      </c>
      <c r="S2163" s="1">
        <v>45373</v>
      </c>
      <c r="T2163" t="s">
        <v>258</v>
      </c>
      <c r="U2163" t="s">
        <v>16002</v>
      </c>
      <c r="V2163" t="s">
        <v>16003</v>
      </c>
      <c r="W2163" t="s">
        <v>10335</v>
      </c>
      <c r="X2163">
        <v>1514</v>
      </c>
      <c r="Y2163">
        <v>7</v>
      </c>
      <c r="Z2163">
        <v>4239.2</v>
      </c>
      <c r="AA2163" t="s">
        <v>16000</v>
      </c>
      <c r="AB2163" t="s">
        <v>16000</v>
      </c>
      <c r="AC2163">
        <v>10</v>
      </c>
      <c r="AE2163" t="s">
        <v>37</v>
      </c>
      <c r="AF2163" t="s">
        <v>37</v>
      </c>
      <c r="AG2163" t="s">
        <v>16000</v>
      </c>
    </row>
    <row r="2164" spans="1:33" x14ac:dyDescent="0.3">
      <c r="A2164" t="s">
        <v>47</v>
      </c>
      <c r="B2164" t="s">
        <v>1128</v>
      </c>
      <c r="C2164" t="s">
        <v>29</v>
      </c>
      <c r="D2164" t="s">
        <v>219</v>
      </c>
      <c r="E2164" t="s">
        <v>996</v>
      </c>
      <c r="F2164" t="s">
        <v>16004</v>
      </c>
      <c r="G2164" t="s">
        <v>33</v>
      </c>
      <c r="H2164" s="1">
        <v>45284</v>
      </c>
      <c r="I2164">
        <v>950</v>
      </c>
      <c r="J2164" t="s">
        <v>5607</v>
      </c>
      <c r="K2164" t="s">
        <v>3813</v>
      </c>
      <c r="L2164" t="s">
        <v>16005</v>
      </c>
      <c r="M2164" t="s">
        <v>16006</v>
      </c>
      <c r="N2164" t="s">
        <v>116</v>
      </c>
      <c r="O2164">
        <v>13</v>
      </c>
      <c r="P2164" t="s">
        <v>40</v>
      </c>
      <c r="Q2164" t="s">
        <v>74</v>
      </c>
      <c r="R2164" t="s">
        <v>16007</v>
      </c>
      <c r="S2164" s="1">
        <v>45387</v>
      </c>
      <c r="T2164" t="s">
        <v>60</v>
      </c>
      <c r="U2164" t="s">
        <v>16008</v>
      </c>
      <c r="V2164" t="s">
        <v>16009</v>
      </c>
      <c r="W2164" t="s">
        <v>587</v>
      </c>
      <c r="X2164">
        <v>883</v>
      </c>
      <c r="Y2164">
        <v>3</v>
      </c>
      <c r="Z2164">
        <v>1059.6000000000001</v>
      </c>
      <c r="AA2164" t="s">
        <v>16006</v>
      </c>
      <c r="AB2164" t="s">
        <v>16006</v>
      </c>
      <c r="AC2164">
        <v>10</v>
      </c>
      <c r="AE2164" t="s">
        <v>37</v>
      </c>
      <c r="AF2164" t="s">
        <v>37</v>
      </c>
      <c r="AG2164" t="s">
        <v>16006</v>
      </c>
    </row>
    <row r="2165" spans="1:33" x14ac:dyDescent="0.3">
      <c r="A2165" t="s">
        <v>133</v>
      </c>
      <c r="B2165" t="s">
        <v>606</v>
      </c>
      <c r="C2165" t="s">
        <v>80</v>
      </c>
      <c r="D2165" t="s">
        <v>109</v>
      </c>
      <c r="E2165" t="s">
        <v>2585</v>
      </c>
      <c r="F2165" t="s">
        <v>16010</v>
      </c>
      <c r="G2165" t="s">
        <v>96</v>
      </c>
      <c r="H2165" s="1">
        <v>44980</v>
      </c>
      <c r="I2165">
        <v>1100</v>
      </c>
      <c r="J2165" t="s">
        <v>16011</v>
      </c>
      <c r="K2165" t="s">
        <v>1846</v>
      </c>
      <c r="L2165" t="s">
        <v>16012</v>
      </c>
      <c r="M2165" t="s">
        <v>16013</v>
      </c>
      <c r="N2165" t="s">
        <v>39</v>
      </c>
      <c r="O2165">
        <v>11</v>
      </c>
      <c r="P2165" t="s">
        <v>73</v>
      </c>
      <c r="Q2165" t="s">
        <v>74</v>
      </c>
      <c r="R2165" t="s">
        <v>16014</v>
      </c>
      <c r="S2165" s="1">
        <v>45589</v>
      </c>
      <c r="T2165" t="s">
        <v>177</v>
      </c>
      <c r="U2165" t="s">
        <v>16015</v>
      </c>
      <c r="V2165" t="s">
        <v>16016</v>
      </c>
      <c r="W2165" t="s">
        <v>6659</v>
      </c>
      <c r="X2165">
        <v>2823</v>
      </c>
      <c r="Y2165">
        <v>4</v>
      </c>
      <c r="Z2165">
        <v>4516.8</v>
      </c>
      <c r="AA2165" t="s">
        <v>16013</v>
      </c>
      <c r="AB2165" t="s">
        <v>16013</v>
      </c>
      <c r="AC2165">
        <v>10</v>
      </c>
      <c r="AD2165" t="s">
        <v>87</v>
      </c>
      <c r="AF2165" t="s">
        <v>87</v>
      </c>
      <c r="AG2165" t="s">
        <v>16013</v>
      </c>
    </row>
    <row r="2166" spans="1:33" x14ac:dyDescent="0.3">
      <c r="A2166" t="s">
        <v>27</v>
      </c>
      <c r="B2166" t="s">
        <v>920</v>
      </c>
      <c r="C2166" t="s">
        <v>29</v>
      </c>
      <c r="D2166" t="s">
        <v>677</v>
      </c>
      <c r="E2166" t="s">
        <v>94</v>
      </c>
      <c r="F2166" t="s">
        <v>16017</v>
      </c>
      <c r="G2166" t="s">
        <v>96</v>
      </c>
      <c r="H2166" s="1">
        <v>44118</v>
      </c>
      <c r="I2166">
        <v>1400</v>
      </c>
      <c r="J2166" t="s">
        <v>16018</v>
      </c>
      <c r="K2166" t="s">
        <v>787</v>
      </c>
      <c r="L2166" t="s">
        <v>16019</v>
      </c>
      <c r="M2166" t="s">
        <v>16020</v>
      </c>
      <c r="N2166" t="s">
        <v>72</v>
      </c>
      <c r="O2166">
        <v>17</v>
      </c>
      <c r="P2166" t="s">
        <v>73</v>
      </c>
      <c r="Q2166" t="s">
        <v>41</v>
      </c>
      <c r="R2166" t="s">
        <v>16021</v>
      </c>
      <c r="S2166" s="1">
        <v>45449</v>
      </c>
      <c r="T2166" t="s">
        <v>43</v>
      </c>
      <c r="U2166" t="s">
        <v>16022</v>
      </c>
      <c r="V2166" t="s">
        <v>16023</v>
      </c>
      <c r="W2166" t="s">
        <v>10876</v>
      </c>
      <c r="X2166">
        <v>1226</v>
      </c>
      <c r="Y2166">
        <v>5</v>
      </c>
      <c r="Z2166">
        <v>2452</v>
      </c>
      <c r="AA2166" t="s">
        <v>16020</v>
      </c>
      <c r="AB2166" t="s">
        <v>16020</v>
      </c>
      <c r="AC2166">
        <v>10</v>
      </c>
      <c r="AE2166" t="s">
        <v>37</v>
      </c>
      <c r="AF2166" t="s">
        <v>37</v>
      </c>
      <c r="AG2166" t="s">
        <v>16020</v>
      </c>
    </row>
    <row r="2167" spans="1:33" x14ac:dyDescent="0.3">
      <c r="A2167" t="s">
        <v>107</v>
      </c>
      <c r="B2167" t="s">
        <v>369</v>
      </c>
      <c r="C2167" t="s">
        <v>80</v>
      </c>
      <c r="D2167" t="s">
        <v>677</v>
      </c>
      <c r="E2167" t="s">
        <v>3122</v>
      </c>
      <c r="F2167" t="s">
        <v>16024</v>
      </c>
      <c r="G2167" t="s">
        <v>96</v>
      </c>
      <c r="H2167" s="1">
        <v>44591</v>
      </c>
      <c r="I2167">
        <v>800</v>
      </c>
      <c r="J2167" t="s">
        <v>7396</v>
      </c>
      <c r="K2167" t="s">
        <v>581</v>
      </c>
      <c r="L2167" t="s">
        <v>16025</v>
      </c>
      <c r="M2167" t="s">
        <v>16026</v>
      </c>
      <c r="N2167" t="s">
        <v>39</v>
      </c>
      <c r="O2167">
        <v>13</v>
      </c>
      <c r="P2167" t="s">
        <v>40</v>
      </c>
      <c r="Q2167" t="s">
        <v>74</v>
      </c>
      <c r="R2167" t="s">
        <v>16027</v>
      </c>
      <c r="S2167" s="1">
        <v>45421</v>
      </c>
      <c r="T2167" t="s">
        <v>129</v>
      </c>
      <c r="U2167" t="s">
        <v>16028</v>
      </c>
      <c r="V2167" t="s">
        <v>16029</v>
      </c>
      <c r="W2167" t="s">
        <v>5744</v>
      </c>
      <c r="X2167">
        <v>1933</v>
      </c>
      <c r="Y2167">
        <v>3</v>
      </c>
      <c r="Z2167">
        <v>2319.6</v>
      </c>
      <c r="AA2167" t="s">
        <v>16026</v>
      </c>
      <c r="AB2167" t="s">
        <v>16026</v>
      </c>
      <c r="AC2167">
        <v>10</v>
      </c>
      <c r="AD2167" t="s">
        <v>87</v>
      </c>
      <c r="AF2167" t="s">
        <v>87</v>
      </c>
      <c r="AG2167" t="s">
        <v>16026</v>
      </c>
    </row>
    <row r="2168" spans="1:33" x14ac:dyDescent="0.3">
      <c r="A2168" t="s">
        <v>336</v>
      </c>
      <c r="B2168" t="s">
        <v>1118</v>
      </c>
      <c r="C2168" t="s">
        <v>80</v>
      </c>
      <c r="D2168" t="s">
        <v>370</v>
      </c>
      <c r="E2168" t="s">
        <v>687</v>
      </c>
      <c r="F2168" t="s">
        <v>16030</v>
      </c>
      <c r="G2168" t="s">
        <v>33</v>
      </c>
      <c r="H2168" s="1">
        <v>45290</v>
      </c>
      <c r="I2168">
        <v>1400</v>
      </c>
      <c r="J2168" t="s">
        <v>16031</v>
      </c>
      <c r="K2168" t="s">
        <v>2286</v>
      </c>
      <c r="L2168" t="s">
        <v>16032</v>
      </c>
      <c r="M2168" t="s">
        <v>16033</v>
      </c>
      <c r="N2168" t="s">
        <v>57</v>
      </c>
      <c r="O2168">
        <v>11</v>
      </c>
      <c r="P2168" t="s">
        <v>73</v>
      </c>
      <c r="Q2168" t="s">
        <v>58</v>
      </c>
      <c r="R2168" t="s">
        <v>16034</v>
      </c>
      <c r="S2168" s="1">
        <v>45448</v>
      </c>
      <c r="T2168" t="s">
        <v>43</v>
      </c>
      <c r="U2168" t="s">
        <v>16035</v>
      </c>
      <c r="V2168" t="s">
        <v>16036</v>
      </c>
      <c r="W2168" t="s">
        <v>8059</v>
      </c>
      <c r="X2168">
        <v>1339</v>
      </c>
      <c r="Y2168">
        <v>5</v>
      </c>
      <c r="Z2168">
        <v>2678</v>
      </c>
      <c r="AA2168" t="s">
        <v>16033</v>
      </c>
      <c r="AB2168" t="s">
        <v>16033</v>
      </c>
      <c r="AC2168">
        <v>10</v>
      </c>
      <c r="AE2168" t="s">
        <v>37</v>
      </c>
      <c r="AF2168" t="s">
        <v>37</v>
      </c>
      <c r="AG2168" t="s">
        <v>16033</v>
      </c>
    </row>
    <row r="2169" spans="1:33" x14ac:dyDescent="0.3">
      <c r="A2169" t="s">
        <v>93</v>
      </c>
      <c r="B2169" t="s">
        <v>240</v>
      </c>
      <c r="C2169" t="s">
        <v>80</v>
      </c>
      <c r="D2169" t="s">
        <v>65</v>
      </c>
      <c r="E2169" t="s">
        <v>294</v>
      </c>
      <c r="F2169" t="s">
        <v>16037</v>
      </c>
      <c r="G2169" t="s">
        <v>96</v>
      </c>
      <c r="H2169" s="1">
        <v>44610</v>
      </c>
      <c r="I2169">
        <v>1100</v>
      </c>
      <c r="J2169" t="s">
        <v>16038</v>
      </c>
      <c r="K2169" t="s">
        <v>69</v>
      </c>
      <c r="L2169" t="s">
        <v>16039</v>
      </c>
      <c r="M2169" t="s">
        <v>16040</v>
      </c>
      <c r="N2169" t="s">
        <v>116</v>
      </c>
      <c r="O2169">
        <v>8</v>
      </c>
      <c r="P2169" t="s">
        <v>73</v>
      </c>
      <c r="Q2169" t="s">
        <v>41</v>
      </c>
      <c r="R2169" t="s">
        <v>16041</v>
      </c>
      <c r="S2169" s="1">
        <v>45560</v>
      </c>
      <c r="T2169" t="s">
        <v>214</v>
      </c>
      <c r="U2169" t="s">
        <v>16042</v>
      </c>
      <c r="V2169" t="s">
        <v>16043</v>
      </c>
      <c r="W2169" t="s">
        <v>2616</v>
      </c>
      <c r="X2169">
        <v>840</v>
      </c>
      <c r="Y2169">
        <v>4</v>
      </c>
      <c r="Z2169">
        <v>1344</v>
      </c>
      <c r="AA2169" t="s">
        <v>16040</v>
      </c>
      <c r="AB2169" t="s">
        <v>16040</v>
      </c>
      <c r="AC2169">
        <v>10</v>
      </c>
      <c r="AD2169" t="s">
        <v>87</v>
      </c>
      <c r="AF2169" t="s">
        <v>87</v>
      </c>
      <c r="AG2169" t="s">
        <v>16040</v>
      </c>
    </row>
    <row r="2170" spans="1:33" x14ac:dyDescent="0.3">
      <c r="A2170" t="s">
        <v>121</v>
      </c>
      <c r="B2170" t="s">
        <v>558</v>
      </c>
      <c r="C2170" t="s">
        <v>29</v>
      </c>
      <c r="D2170" t="s">
        <v>50</v>
      </c>
      <c r="E2170" t="s">
        <v>431</v>
      </c>
      <c r="F2170" t="s">
        <v>16044</v>
      </c>
      <c r="G2170" t="s">
        <v>96</v>
      </c>
      <c r="H2170" s="1">
        <v>44621</v>
      </c>
      <c r="I2170">
        <v>1100</v>
      </c>
      <c r="J2170" t="s">
        <v>16045</v>
      </c>
      <c r="K2170" t="s">
        <v>266</v>
      </c>
      <c r="L2170" t="s">
        <v>16046</v>
      </c>
      <c r="M2170" t="s">
        <v>16047</v>
      </c>
      <c r="N2170" t="s">
        <v>116</v>
      </c>
      <c r="O2170">
        <v>12</v>
      </c>
      <c r="P2170" t="s">
        <v>73</v>
      </c>
      <c r="Q2170" t="s">
        <v>58</v>
      </c>
      <c r="R2170" t="s">
        <v>16048</v>
      </c>
      <c r="S2170" s="1">
        <v>45371</v>
      </c>
      <c r="T2170" t="s">
        <v>258</v>
      </c>
      <c r="U2170" t="s">
        <v>16049</v>
      </c>
      <c r="V2170" t="s">
        <v>16050</v>
      </c>
      <c r="W2170" t="s">
        <v>5434</v>
      </c>
      <c r="X2170">
        <v>2729</v>
      </c>
      <c r="Y2170">
        <v>2</v>
      </c>
      <c r="Z2170">
        <v>2183.2000000000003</v>
      </c>
      <c r="AA2170" t="s">
        <v>16047</v>
      </c>
      <c r="AB2170" t="s">
        <v>16047</v>
      </c>
      <c r="AC2170">
        <v>10</v>
      </c>
      <c r="AE2170" t="s">
        <v>37</v>
      </c>
      <c r="AF2170" t="s">
        <v>37</v>
      </c>
      <c r="AG2170" t="s">
        <v>16047</v>
      </c>
    </row>
    <row r="2171" spans="1:33" x14ac:dyDescent="0.3">
      <c r="A2171" t="s">
        <v>107</v>
      </c>
      <c r="B2171" t="s">
        <v>48</v>
      </c>
      <c r="C2171" t="s">
        <v>80</v>
      </c>
      <c r="D2171" t="s">
        <v>50</v>
      </c>
      <c r="E2171" t="s">
        <v>841</v>
      </c>
      <c r="F2171" t="s">
        <v>16051</v>
      </c>
      <c r="G2171" t="s">
        <v>96</v>
      </c>
      <c r="H2171" s="1">
        <v>44960</v>
      </c>
      <c r="I2171">
        <v>1200</v>
      </c>
      <c r="J2171" t="s">
        <v>16052</v>
      </c>
      <c r="K2171" t="s">
        <v>1121</v>
      </c>
      <c r="L2171" t="s">
        <v>16053</v>
      </c>
      <c r="M2171" t="s">
        <v>16054</v>
      </c>
      <c r="N2171" t="s">
        <v>72</v>
      </c>
      <c r="O2171">
        <v>17</v>
      </c>
      <c r="P2171" t="s">
        <v>40</v>
      </c>
      <c r="Q2171" t="s">
        <v>58</v>
      </c>
      <c r="R2171" t="s">
        <v>16055</v>
      </c>
      <c r="S2171" s="1">
        <v>45505</v>
      </c>
      <c r="T2171" t="s">
        <v>201</v>
      </c>
      <c r="U2171" t="s">
        <v>16056</v>
      </c>
      <c r="V2171" t="s">
        <v>16057</v>
      </c>
      <c r="W2171" t="s">
        <v>945</v>
      </c>
      <c r="X2171">
        <v>2931</v>
      </c>
      <c r="Y2171">
        <v>1</v>
      </c>
      <c r="Z2171">
        <v>1172.4000000000001</v>
      </c>
      <c r="AA2171" t="s">
        <v>16054</v>
      </c>
      <c r="AB2171" t="s">
        <v>16054</v>
      </c>
      <c r="AC2171">
        <v>10</v>
      </c>
      <c r="AE2171" t="s">
        <v>37</v>
      </c>
      <c r="AF2171" t="s">
        <v>37</v>
      </c>
      <c r="AG2171" t="s">
        <v>16054</v>
      </c>
    </row>
    <row r="2172" spans="1:33" x14ac:dyDescent="0.3">
      <c r="A2172" t="s">
        <v>181</v>
      </c>
      <c r="B2172" t="s">
        <v>784</v>
      </c>
      <c r="C2172" t="s">
        <v>29</v>
      </c>
      <c r="D2172" t="s">
        <v>219</v>
      </c>
      <c r="E2172" t="s">
        <v>1014</v>
      </c>
      <c r="F2172" t="s">
        <v>5636</v>
      </c>
      <c r="G2172" t="s">
        <v>33</v>
      </c>
      <c r="H2172" s="1">
        <v>45356</v>
      </c>
      <c r="I2172">
        <v>1400</v>
      </c>
      <c r="J2172" t="s">
        <v>16058</v>
      </c>
      <c r="K2172" t="s">
        <v>286</v>
      </c>
      <c r="L2172" t="s">
        <v>16059</v>
      </c>
      <c r="M2172" t="s">
        <v>16060</v>
      </c>
      <c r="N2172" t="s">
        <v>116</v>
      </c>
      <c r="O2172">
        <v>5</v>
      </c>
      <c r="P2172" t="s">
        <v>40</v>
      </c>
      <c r="Q2172" t="s">
        <v>74</v>
      </c>
      <c r="R2172" t="s">
        <v>16061</v>
      </c>
      <c r="S2172" s="1">
        <v>45496</v>
      </c>
      <c r="T2172" t="s">
        <v>103</v>
      </c>
      <c r="U2172" t="s">
        <v>16062</v>
      </c>
      <c r="V2172" t="s">
        <v>16063</v>
      </c>
      <c r="W2172" t="s">
        <v>8524</v>
      </c>
      <c r="X2172">
        <v>1778</v>
      </c>
      <c r="Y2172">
        <v>2</v>
      </c>
      <c r="Z2172">
        <v>1422.4</v>
      </c>
      <c r="AA2172" t="s">
        <v>16060</v>
      </c>
      <c r="AB2172" t="s">
        <v>16060</v>
      </c>
      <c r="AC2172">
        <v>10</v>
      </c>
      <c r="AD2172" t="s">
        <v>87</v>
      </c>
      <c r="AF2172" t="s">
        <v>87</v>
      </c>
      <c r="AG2172" t="s">
        <v>16060</v>
      </c>
    </row>
    <row r="2173" spans="1:33" x14ac:dyDescent="0.3">
      <c r="A2173" t="s">
        <v>93</v>
      </c>
      <c r="B2173" t="s">
        <v>64</v>
      </c>
      <c r="C2173" t="s">
        <v>80</v>
      </c>
      <c r="D2173" t="s">
        <v>241</v>
      </c>
      <c r="E2173" t="s">
        <v>832</v>
      </c>
      <c r="F2173" t="s">
        <v>3916</v>
      </c>
      <c r="G2173" t="s">
        <v>96</v>
      </c>
      <c r="H2173" s="1">
        <v>43904</v>
      </c>
      <c r="I2173">
        <v>950</v>
      </c>
      <c r="J2173" t="s">
        <v>16064</v>
      </c>
      <c r="K2173" t="s">
        <v>210</v>
      </c>
      <c r="L2173" t="s">
        <v>16065</v>
      </c>
      <c r="M2173" t="s">
        <v>16066</v>
      </c>
      <c r="N2173" t="s">
        <v>72</v>
      </c>
      <c r="O2173">
        <v>15</v>
      </c>
      <c r="P2173" t="s">
        <v>73</v>
      </c>
      <c r="Q2173" t="s">
        <v>101</v>
      </c>
      <c r="R2173" t="s">
        <v>16067</v>
      </c>
      <c r="S2173" s="1">
        <v>45379</v>
      </c>
      <c r="T2173" t="s">
        <v>258</v>
      </c>
      <c r="U2173" t="s">
        <v>16068</v>
      </c>
      <c r="V2173" t="s">
        <v>11821</v>
      </c>
      <c r="W2173" t="s">
        <v>5221</v>
      </c>
      <c r="X2173">
        <v>2121</v>
      </c>
      <c r="Y2173">
        <v>7</v>
      </c>
      <c r="Z2173">
        <v>5938.8</v>
      </c>
      <c r="AA2173" t="s">
        <v>16066</v>
      </c>
      <c r="AB2173" t="s">
        <v>16066</v>
      </c>
      <c r="AC2173">
        <v>10</v>
      </c>
      <c r="AD2173" t="s">
        <v>87</v>
      </c>
      <c r="AF2173" t="s">
        <v>87</v>
      </c>
      <c r="AG2173" t="s">
        <v>16066</v>
      </c>
    </row>
    <row r="2174" spans="1:33" x14ac:dyDescent="0.3">
      <c r="A2174" t="s">
        <v>27</v>
      </c>
      <c r="B2174" t="s">
        <v>79</v>
      </c>
      <c r="C2174" t="s">
        <v>49</v>
      </c>
      <c r="D2174" t="s">
        <v>677</v>
      </c>
      <c r="E2174" t="s">
        <v>471</v>
      </c>
      <c r="F2174" t="s">
        <v>16069</v>
      </c>
      <c r="G2174" t="s">
        <v>33</v>
      </c>
      <c r="H2174" s="1">
        <v>44804</v>
      </c>
      <c r="I2174">
        <v>1400</v>
      </c>
      <c r="J2174" t="s">
        <v>16070</v>
      </c>
      <c r="K2174" t="s">
        <v>125</v>
      </c>
      <c r="L2174" t="s">
        <v>16071</v>
      </c>
      <c r="M2174" t="s">
        <v>16072</v>
      </c>
      <c r="N2174" t="s">
        <v>57</v>
      </c>
      <c r="O2174">
        <v>20</v>
      </c>
      <c r="P2174" t="s">
        <v>40</v>
      </c>
      <c r="Q2174" t="s">
        <v>101</v>
      </c>
      <c r="R2174" t="s">
        <v>16073</v>
      </c>
      <c r="S2174" s="1">
        <v>45497</v>
      </c>
      <c r="T2174" t="s">
        <v>103</v>
      </c>
      <c r="U2174" t="s">
        <v>16074</v>
      </c>
      <c r="V2174" t="s">
        <v>16075</v>
      </c>
      <c r="W2174" t="s">
        <v>4431</v>
      </c>
      <c r="X2174">
        <v>2498</v>
      </c>
      <c r="Y2174">
        <v>6</v>
      </c>
      <c r="Z2174">
        <v>5995.2000000000007</v>
      </c>
      <c r="AA2174" t="s">
        <v>16072</v>
      </c>
      <c r="AB2174" t="s">
        <v>16072</v>
      </c>
      <c r="AC2174">
        <v>10</v>
      </c>
      <c r="AE2174" t="s">
        <v>37</v>
      </c>
      <c r="AF2174" t="s">
        <v>37</v>
      </c>
      <c r="AG2174" t="s">
        <v>16072</v>
      </c>
    </row>
    <row r="2175" spans="1:33" x14ac:dyDescent="0.3">
      <c r="A2175" t="s">
        <v>47</v>
      </c>
      <c r="B2175" t="s">
        <v>568</v>
      </c>
      <c r="C2175" t="s">
        <v>29</v>
      </c>
      <c r="D2175" t="s">
        <v>241</v>
      </c>
      <c r="E2175" t="s">
        <v>337</v>
      </c>
      <c r="F2175" t="s">
        <v>16076</v>
      </c>
      <c r="G2175" t="s">
        <v>96</v>
      </c>
      <c r="H2175" s="1">
        <v>44067</v>
      </c>
      <c r="I2175">
        <v>1100</v>
      </c>
      <c r="J2175" t="s">
        <v>16077</v>
      </c>
      <c r="K2175" t="s">
        <v>493</v>
      </c>
      <c r="L2175" t="s">
        <v>16078</v>
      </c>
      <c r="M2175" t="s">
        <v>16079</v>
      </c>
      <c r="N2175" t="s">
        <v>116</v>
      </c>
      <c r="O2175">
        <v>13</v>
      </c>
      <c r="P2175" t="s">
        <v>40</v>
      </c>
      <c r="Q2175" t="s">
        <v>58</v>
      </c>
      <c r="R2175" t="s">
        <v>16080</v>
      </c>
      <c r="S2175" s="1">
        <v>45525</v>
      </c>
      <c r="T2175" t="s">
        <v>201</v>
      </c>
      <c r="U2175" t="s">
        <v>16081</v>
      </c>
      <c r="V2175" t="s">
        <v>16082</v>
      </c>
      <c r="W2175" t="s">
        <v>11765</v>
      </c>
      <c r="X2175">
        <v>2501</v>
      </c>
      <c r="Y2175">
        <v>4</v>
      </c>
      <c r="Z2175">
        <v>4001.6000000000004</v>
      </c>
      <c r="AA2175" t="s">
        <v>16079</v>
      </c>
      <c r="AB2175" t="s">
        <v>16079</v>
      </c>
      <c r="AC2175">
        <v>10</v>
      </c>
      <c r="AE2175" t="s">
        <v>37</v>
      </c>
      <c r="AF2175" t="s">
        <v>37</v>
      </c>
      <c r="AG2175" t="s">
        <v>16079</v>
      </c>
    </row>
    <row r="2176" spans="1:33" x14ac:dyDescent="0.3">
      <c r="A2176" t="s">
        <v>121</v>
      </c>
      <c r="B2176" t="s">
        <v>450</v>
      </c>
      <c r="C2176" t="s">
        <v>80</v>
      </c>
      <c r="D2176" t="s">
        <v>241</v>
      </c>
      <c r="E2176" t="s">
        <v>283</v>
      </c>
      <c r="F2176" t="s">
        <v>16083</v>
      </c>
      <c r="G2176" t="s">
        <v>96</v>
      </c>
      <c r="H2176" s="1">
        <v>45320</v>
      </c>
      <c r="I2176">
        <v>1200</v>
      </c>
      <c r="J2176" t="s">
        <v>16084</v>
      </c>
      <c r="K2176" t="s">
        <v>404</v>
      </c>
      <c r="L2176" t="s">
        <v>16085</v>
      </c>
      <c r="M2176" t="s">
        <v>16086</v>
      </c>
      <c r="N2176" t="s">
        <v>116</v>
      </c>
      <c r="O2176">
        <v>20</v>
      </c>
      <c r="P2176" t="s">
        <v>40</v>
      </c>
      <c r="Q2176" t="s">
        <v>58</v>
      </c>
      <c r="R2176" t="s">
        <v>16087</v>
      </c>
      <c r="S2176" s="1">
        <v>45406</v>
      </c>
      <c r="T2176" t="s">
        <v>60</v>
      </c>
      <c r="U2176" t="s">
        <v>16088</v>
      </c>
      <c r="V2176" t="s">
        <v>16089</v>
      </c>
      <c r="W2176" t="s">
        <v>1022</v>
      </c>
      <c r="X2176">
        <v>669</v>
      </c>
      <c r="Y2176">
        <v>7</v>
      </c>
      <c r="Z2176">
        <v>1873.2</v>
      </c>
      <c r="AA2176" t="s">
        <v>16086</v>
      </c>
      <c r="AB2176" t="s">
        <v>16086</v>
      </c>
      <c r="AC2176">
        <v>10</v>
      </c>
      <c r="AD2176" t="s">
        <v>87</v>
      </c>
      <c r="AF2176" t="s">
        <v>87</v>
      </c>
      <c r="AG2176" t="s">
        <v>16086</v>
      </c>
    </row>
    <row r="2177" spans="1:33" x14ac:dyDescent="0.3">
      <c r="A2177" t="s">
        <v>121</v>
      </c>
      <c r="B2177" t="s">
        <v>390</v>
      </c>
      <c r="C2177" t="s">
        <v>29</v>
      </c>
      <c r="D2177" t="s">
        <v>146</v>
      </c>
      <c r="E2177" t="s">
        <v>481</v>
      </c>
      <c r="F2177" t="s">
        <v>16090</v>
      </c>
      <c r="G2177" t="s">
        <v>33</v>
      </c>
      <c r="H2177" s="1">
        <v>45425</v>
      </c>
      <c r="I2177">
        <v>1000</v>
      </c>
      <c r="J2177" t="s">
        <v>12717</v>
      </c>
      <c r="K2177" t="s">
        <v>2433</v>
      </c>
      <c r="L2177" t="s">
        <v>16091</v>
      </c>
      <c r="M2177" t="s">
        <v>16092</v>
      </c>
      <c r="N2177" t="s">
        <v>72</v>
      </c>
      <c r="O2177">
        <v>20</v>
      </c>
      <c r="P2177" t="s">
        <v>40</v>
      </c>
      <c r="Q2177" t="s">
        <v>58</v>
      </c>
      <c r="R2177" t="s">
        <v>16093</v>
      </c>
      <c r="S2177" s="1">
        <v>45523</v>
      </c>
      <c r="T2177" t="s">
        <v>201</v>
      </c>
      <c r="U2177" t="s">
        <v>16094</v>
      </c>
      <c r="V2177" t="s">
        <v>16095</v>
      </c>
      <c r="W2177" t="s">
        <v>5849</v>
      </c>
      <c r="X2177">
        <v>1194</v>
      </c>
      <c r="Y2177">
        <v>3</v>
      </c>
      <c r="Z2177">
        <v>1432.8000000000002</v>
      </c>
      <c r="AA2177" t="s">
        <v>16092</v>
      </c>
      <c r="AB2177" t="s">
        <v>16092</v>
      </c>
      <c r="AC2177">
        <v>10</v>
      </c>
      <c r="AD2177" t="s">
        <v>87</v>
      </c>
      <c r="AF2177" t="s">
        <v>87</v>
      </c>
      <c r="AG2177" t="s">
        <v>16092</v>
      </c>
    </row>
    <row r="2178" spans="1:33" x14ac:dyDescent="0.3">
      <c r="A2178" t="s">
        <v>133</v>
      </c>
      <c r="B2178" t="s">
        <v>411</v>
      </c>
      <c r="C2178" t="s">
        <v>80</v>
      </c>
      <c r="D2178" t="s">
        <v>50</v>
      </c>
      <c r="E2178" t="s">
        <v>1474</v>
      </c>
      <c r="F2178" t="s">
        <v>16096</v>
      </c>
      <c r="G2178" t="s">
        <v>96</v>
      </c>
      <c r="H2178" s="1">
        <v>44296</v>
      </c>
      <c r="I2178">
        <v>1300</v>
      </c>
      <c r="J2178" t="s">
        <v>16097</v>
      </c>
      <c r="K2178" t="s">
        <v>424</v>
      </c>
      <c r="L2178" t="s">
        <v>16098</v>
      </c>
      <c r="M2178" t="s">
        <v>16099</v>
      </c>
      <c r="N2178" t="s">
        <v>72</v>
      </c>
      <c r="O2178">
        <v>17</v>
      </c>
      <c r="P2178" t="s">
        <v>40</v>
      </c>
      <c r="Q2178" t="s">
        <v>58</v>
      </c>
      <c r="R2178" t="s">
        <v>16100</v>
      </c>
      <c r="S2178" s="1">
        <v>45321</v>
      </c>
      <c r="T2178" t="s">
        <v>141</v>
      </c>
      <c r="U2178" t="s">
        <v>16101</v>
      </c>
      <c r="V2178" t="s">
        <v>16102</v>
      </c>
      <c r="W2178" t="s">
        <v>7976</v>
      </c>
      <c r="X2178">
        <v>2039</v>
      </c>
      <c r="Y2178">
        <v>7</v>
      </c>
      <c r="Z2178">
        <v>5709.2000000000007</v>
      </c>
      <c r="AA2178" t="s">
        <v>16099</v>
      </c>
      <c r="AB2178" t="s">
        <v>16099</v>
      </c>
      <c r="AC2178">
        <v>10</v>
      </c>
      <c r="AD2178" t="s">
        <v>87</v>
      </c>
      <c r="AF2178" t="s">
        <v>87</v>
      </c>
      <c r="AG2178" t="s">
        <v>16099</v>
      </c>
    </row>
    <row r="2179" spans="1:33" x14ac:dyDescent="0.3">
      <c r="A2179" t="s">
        <v>107</v>
      </c>
      <c r="B2179" t="s">
        <v>108</v>
      </c>
      <c r="C2179" t="s">
        <v>29</v>
      </c>
      <c r="D2179" t="s">
        <v>81</v>
      </c>
      <c r="E2179" t="s">
        <v>1877</v>
      </c>
      <c r="F2179" t="s">
        <v>16103</v>
      </c>
      <c r="G2179" t="s">
        <v>96</v>
      </c>
      <c r="H2179" s="1">
        <v>45121</v>
      </c>
      <c r="I2179">
        <v>800</v>
      </c>
      <c r="J2179" t="s">
        <v>16104</v>
      </c>
      <c r="K2179" t="s">
        <v>1052</v>
      </c>
      <c r="L2179" t="s">
        <v>16105</v>
      </c>
      <c r="M2179" t="s">
        <v>16106</v>
      </c>
      <c r="N2179" t="s">
        <v>57</v>
      </c>
      <c r="O2179">
        <v>9</v>
      </c>
      <c r="P2179" t="s">
        <v>40</v>
      </c>
      <c r="Q2179" t="s">
        <v>41</v>
      </c>
      <c r="R2179" t="s">
        <v>16107</v>
      </c>
      <c r="S2179" s="1">
        <v>45320</v>
      </c>
      <c r="T2179" t="s">
        <v>141</v>
      </c>
      <c r="U2179" t="s">
        <v>16108</v>
      </c>
      <c r="V2179" t="s">
        <v>16109</v>
      </c>
      <c r="W2179" t="s">
        <v>2470</v>
      </c>
      <c r="X2179">
        <v>2250</v>
      </c>
      <c r="Y2179">
        <v>7</v>
      </c>
      <c r="Z2179">
        <v>6300</v>
      </c>
      <c r="AA2179" t="s">
        <v>16106</v>
      </c>
      <c r="AB2179" t="s">
        <v>16106</v>
      </c>
      <c r="AC2179">
        <v>10</v>
      </c>
      <c r="AE2179" t="s">
        <v>37</v>
      </c>
      <c r="AF2179" t="s">
        <v>37</v>
      </c>
      <c r="AG2179" t="s">
        <v>16106</v>
      </c>
    </row>
    <row r="2180" spans="1:33" x14ac:dyDescent="0.3">
      <c r="A2180" t="s">
        <v>181</v>
      </c>
      <c r="B2180" t="s">
        <v>803</v>
      </c>
      <c r="C2180" t="s">
        <v>29</v>
      </c>
      <c r="D2180" t="s">
        <v>81</v>
      </c>
      <c r="E2180" t="s">
        <v>134</v>
      </c>
      <c r="F2180" t="s">
        <v>16110</v>
      </c>
      <c r="G2180" t="s">
        <v>96</v>
      </c>
      <c r="H2180" s="1">
        <v>44379</v>
      </c>
      <c r="I2180">
        <v>800</v>
      </c>
      <c r="J2180" t="s">
        <v>16111</v>
      </c>
      <c r="K2180" t="s">
        <v>286</v>
      </c>
      <c r="L2180" t="s">
        <v>16112</v>
      </c>
      <c r="M2180" t="s">
        <v>16113</v>
      </c>
      <c r="N2180" t="s">
        <v>72</v>
      </c>
      <c r="O2180">
        <v>16</v>
      </c>
      <c r="P2180" t="s">
        <v>40</v>
      </c>
      <c r="Q2180" t="s">
        <v>101</v>
      </c>
      <c r="R2180" t="s">
        <v>12179</v>
      </c>
      <c r="S2180" s="1">
        <v>45510</v>
      </c>
      <c r="T2180" t="s">
        <v>201</v>
      </c>
      <c r="U2180" t="s">
        <v>16114</v>
      </c>
      <c r="V2180" t="s">
        <v>16115</v>
      </c>
      <c r="W2180" t="s">
        <v>2647</v>
      </c>
      <c r="X2180">
        <v>2807</v>
      </c>
      <c r="Y2180">
        <v>3</v>
      </c>
      <c r="Z2180">
        <v>3368.4</v>
      </c>
      <c r="AA2180" t="s">
        <v>16113</v>
      </c>
      <c r="AB2180" t="s">
        <v>16113</v>
      </c>
      <c r="AC2180">
        <v>10</v>
      </c>
      <c r="AD2180" t="s">
        <v>87</v>
      </c>
      <c r="AF2180" t="s">
        <v>87</v>
      </c>
      <c r="AG2180" t="s">
        <v>16113</v>
      </c>
    </row>
    <row r="2181" spans="1:33" x14ac:dyDescent="0.3">
      <c r="A2181" t="s">
        <v>27</v>
      </c>
      <c r="B2181" t="s">
        <v>79</v>
      </c>
      <c r="C2181" t="s">
        <v>49</v>
      </c>
      <c r="D2181" t="s">
        <v>677</v>
      </c>
      <c r="E2181" t="s">
        <v>947</v>
      </c>
      <c r="F2181" t="s">
        <v>16116</v>
      </c>
      <c r="G2181" t="s">
        <v>33</v>
      </c>
      <c r="H2181" s="1">
        <v>44107</v>
      </c>
      <c r="I2181">
        <v>1400</v>
      </c>
      <c r="J2181" t="s">
        <v>16117</v>
      </c>
      <c r="K2181" t="s">
        <v>414</v>
      </c>
      <c r="L2181" t="s">
        <v>16118</v>
      </c>
      <c r="M2181" t="s">
        <v>16119</v>
      </c>
      <c r="N2181" t="s">
        <v>39</v>
      </c>
      <c r="O2181">
        <v>4</v>
      </c>
      <c r="P2181" t="s">
        <v>40</v>
      </c>
      <c r="Q2181" t="s">
        <v>41</v>
      </c>
      <c r="R2181" t="s">
        <v>16120</v>
      </c>
      <c r="S2181" s="1">
        <v>45463</v>
      </c>
      <c r="T2181" t="s">
        <v>43</v>
      </c>
      <c r="U2181" t="s">
        <v>16121</v>
      </c>
      <c r="V2181" t="s">
        <v>16122</v>
      </c>
      <c r="W2181" t="s">
        <v>4046</v>
      </c>
      <c r="X2181">
        <v>726</v>
      </c>
      <c r="Y2181">
        <v>8</v>
      </c>
      <c r="Z2181">
        <v>2323.2000000000003</v>
      </c>
      <c r="AA2181" t="s">
        <v>16119</v>
      </c>
      <c r="AB2181" t="s">
        <v>16119</v>
      </c>
      <c r="AC2181">
        <v>11</v>
      </c>
      <c r="AE2181" t="s">
        <v>37</v>
      </c>
      <c r="AF2181" t="s">
        <v>37</v>
      </c>
      <c r="AG2181" t="s">
        <v>16119</v>
      </c>
    </row>
    <row r="2182" spans="1:33" x14ac:dyDescent="0.3">
      <c r="A2182" t="s">
        <v>121</v>
      </c>
      <c r="B2182" t="s">
        <v>157</v>
      </c>
      <c r="C2182" t="s">
        <v>80</v>
      </c>
      <c r="D2182" t="s">
        <v>241</v>
      </c>
      <c r="E2182" t="s">
        <v>2585</v>
      </c>
      <c r="F2182" t="s">
        <v>16123</v>
      </c>
      <c r="G2182" t="s">
        <v>33</v>
      </c>
      <c r="H2182" s="1">
        <v>44491</v>
      </c>
      <c r="I2182">
        <v>1000</v>
      </c>
      <c r="J2182" t="s">
        <v>16124</v>
      </c>
      <c r="K2182" t="s">
        <v>514</v>
      </c>
      <c r="L2182" t="s">
        <v>16125</v>
      </c>
      <c r="M2182" t="s">
        <v>16126</v>
      </c>
      <c r="N2182" t="s">
        <v>116</v>
      </c>
      <c r="O2182">
        <v>17</v>
      </c>
      <c r="P2182" t="s">
        <v>40</v>
      </c>
      <c r="Q2182" t="s">
        <v>58</v>
      </c>
      <c r="R2182" t="s">
        <v>16127</v>
      </c>
      <c r="S2182" s="1">
        <v>45416</v>
      </c>
      <c r="T2182" t="s">
        <v>129</v>
      </c>
      <c r="U2182" t="s">
        <v>16128</v>
      </c>
      <c r="V2182" t="s">
        <v>16129</v>
      </c>
      <c r="W2182" t="s">
        <v>1657</v>
      </c>
      <c r="X2182">
        <v>2524</v>
      </c>
      <c r="Y2182">
        <v>7</v>
      </c>
      <c r="Z2182">
        <v>7067.2000000000007</v>
      </c>
      <c r="AA2182" t="s">
        <v>16126</v>
      </c>
      <c r="AB2182" t="s">
        <v>16126</v>
      </c>
      <c r="AC2182">
        <v>10</v>
      </c>
      <c r="AD2182" t="s">
        <v>87</v>
      </c>
      <c r="AF2182" t="s">
        <v>87</v>
      </c>
      <c r="AG2182" t="s">
        <v>16126</v>
      </c>
    </row>
    <row r="2183" spans="1:33" x14ac:dyDescent="0.3">
      <c r="A2183" t="s">
        <v>27</v>
      </c>
      <c r="B2183" t="s">
        <v>390</v>
      </c>
      <c r="C2183" t="s">
        <v>80</v>
      </c>
      <c r="D2183" t="s">
        <v>241</v>
      </c>
      <c r="E2183" t="s">
        <v>947</v>
      </c>
      <c r="F2183" t="s">
        <v>16130</v>
      </c>
      <c r="G2183" t="s">
        <v>33</v>
      </c>
      <c r="H2183" s="1">
        <v>44300</v>
      </c>
      <c r="I2183">
        <v>1200</v>
      </c>
      <c r="J2183" t="s">
        <v>16131</v>
      </c>
      <c r="K2183" t="s">
        <v>98</v>
      </c>
      <c r="L2183" t="s">
        <v>16132</v>
      </c>
      <c r="M2183" t="s">
        <v>16133</v>
      </c>
      <c r="N2183" t="s">
        <v>39</v>
      </c>
      <c r="O2183">
        <v>16</v>
      </c>
      <c r="P2183" t="s">
        <v>40</v>
      </c>
      <c r="Q2183" t="s">
        <v>41</v>
      </c>
      <c r="R2183" t="s">
        <v>16134</v>
      </c>
      <c r="S2183" s="1">
        <v>45525</v>
      </c>
      <c r="T2183" t="s">
        <v>201</v>
      </c>
      <c r="U2183" t="s">
        <v>16135</v>
      </c>
      <c r="V2183" t="s">
        <v>16136</v>
      </c>
      <c r="W2183" t="s">
        <v>2671</v>
      </c>
      <c r="X2183">
        <v>968</v>
      </c>
      <c r="Y2183">
        <v>4</v>
      </c>
      <c r="Z2183">
        <v>1548.8000000000002</v>
      </c>
      <c r="AA2183" t="s">
        <v>16133</v>
      </c>
      <c r="AB2183" t="s">
        <v>16133</v>
      </c>
      <c r="AC2183">
        <v>10</v>
      </c>
      <c r="AD2183" t="s">
        <v>87</v>
      </c>
      <c r="AF2183" t="s">
        <v>87</v>
      </c>
      <c r="AG2183" t="s">
        <v>16133</v>
      </c>
    </row>
    <row r="2184" spans="1:33" x14ac:dyDescent="0.3">
      <c r="A2184" t="s">
        <v>93</v>
      </c>
      <c r="B2184" t="s">
        <v>731</v>
      </c>
      <c r="C2184" t="s">
        <v>29</v>
      </c>
      <c r="D2184" t="s">
        <v>146</v>
      </c>
      <c r="E2184" t="s">
        <v>1560</v>
      </c>
      <c r="F2184" t="s">
        <v>16137</v>
      </c>
      <c r="G2184" t="s">
        <v>33</v>
      </c>
      <c r="H2184" s="1">
        <v>44390</v>
      </c>
      <c r="I2184">
        <v>1300</v>
      </c>
      <c r="J2184" t="s">
        <v>16138</v>
      </c>
      <c r="K2184" t="s">
        <v>1686</v>
      </c>
      <c r="L2184" t="s">
        <v>16139</v>
      </c>
      <c r="M2184" t="s">
        <v>16140</v>
      </c>
      <c r="N2184" t="s">
        <v>116</v>
      </c>
      <c r="O2184">
        <v>7</v>
      </c>
      <c r="P2184" t="s">
        <v>40</v>
      </c>
      <c r="Q2184" t="s">
        <v>74</v>
      </c>
      <c r="R2184" t="s">
        <v>16141</v>
      </c>
      <c r="S2184" s="1">
        <v>45615</v>
      </c>
      <c r="T2184" t="s">
        <v>165</v>
      </c>
      <c r="U2184" t="s">
        <v>16142</v>
      </c>
      <c r="V2184" t="s">
        <v>16143</v>
      </c>
      <c r="W2184" t="s">
        <v>12054</v>
      </c>
      <c r="X2184">
        <v>2733</v>
      </c>
      <c r="Y2184">
        <v>5</v>
      </c>
      <c r="Z2184">
        <v>5466</v>
      </c>
      <c r="AA2184" t="s">
        <v>16140</v>
      </c>
      <c r="AB2184" t="s">
        <v>16140</v>
      </c>
      <c r="AC2184">
        <v>10</v>
      </c>
      <c r="AD2184" t="s">
        <v>87</v>
      </c>
      <c r="AF2184" t="s">
        <v>87</v>
      </c>
      <c r="AG2184" t="s">
        <v>16140</v>
      </c>
    </row>
    <row r="2185" spans="1:33" x14ac:dyDescent="0.3">
      <c r="A2185" t="s">
        <v>181</v>
      </c>
      <c r="B2185" t="s">
        <v>108</v>
      </c>
      <c r="C2185" t="s">
        <v>49</v>
      </c>
      <c r="D2185" t="s">
        <v>677</v>
      </c>
      <c r="E2185" t="s">
        <v>501</v>
      </c>
      <c r="F2185" t="s">
        <v>16144</v>
      </c>
      <c r="G2185" t="s">
        <v>96</v>
      </c>
      <c r="H2185" s="1">
        <v>44142</v>
      </c>
      <c r="I2185">
        <v>1100</v>
      </c>
      <c r="J2185" t="s">
        <v>16145</v>
      </c>
      <c r="K2185" t="s">
        <v>706</v>
      </c>
      <c r="L2185" t="s">
        <v>16146</v>
      </c>
      <c r="M2185" t="s">
        <v>16147</v>
      </c>
      <c r="N2185" t="s">
        <v>72</v>
      </c>
      <c r="O2185">
        <v>16</v>
      </c>
      <c r="P2185" t="s">
        <v>73</v>
      </c>
      <c r="Q2185" t="s">
        <v>41</v>
      </c>
      <c r="R2185" t="s">
        <v>16148</v>
      </c>
      <c r="S2185" s="1">
        <v>45581</v>
      </c>
      <c r="T2185" t="s">
        <v>177</v>
      </c>
      <c r="U2185" t="s">
        <v>16149</v>
      </c>
      <c r="V2185" t="s">
        <v>16150</v>
      </c>
      <c r="W2185" t="s">
        <v>9001</v>
      </c>
      <c r="X2185">
        <v>1827</v>
      </c>
      <c r="Y2185">
        <v>2</v>
      </c>
      <c r="Z2185">
        <v>1461.6000000000001</v>
      </c>
      <c r="AA2185" t="s">
        <v>16147</v>
      </c>
      <c r="AB2185" t="s">
        <v>16147</v>
      </c>
      <c r="AC2185">
        <v>10</v>
      </c>
      <c r="AE2185" t="s">
        <v>37</v>
      </c>
      <c r="AF2185" t="s">
        <v>37</v>
      </c>
      <c r="AG2185" t="s">
        <v>16147</v>
      </c>
    </row>
    <row r="2186" spans="1:33" x14ac:dyDescent="0.3">
      <c r="A2186" t="s">
        <v>133</v>
      </c>
      <c r="B2186" t="s">
        <v>803</v>
      </c>
      <c r="C2186" t="s">
        <v>80</v>
      </c>
      <c r="D2186" t="s">
        <v>219</v>
      </c>
      <c r="E2186" t="s">
        <v>1683</v>
      </c>
      <c r="F2186" t="s">
        <v>16151</v>
      </c>
      <c r="G2186" t="s">
        <v>33</v>
      </c>
      <c r="H2186" s="1">
        <v>44063</v>
      </c>
      <c r="I2186">
        <v>1200</v>
      </c>
      <c r="J2186" t="s">
        <v>16152</v>
      </c>
      <c r="K2186" t="s">
        <v>1486</v>
      </c>
      <c r="L2186" t="s">
        <v>16153</v>
      </c>
      <c r="M2186" t="s">
        <v>16154</v>
      </c>
      <c r="N2186" t="s">
        <v>57</v>
      </c>
      <c r="O2186">
        <v>4</v>
      </c>
      <c r="P2186" t="s">
        <v>73</v>
      </c>
      <c r="Q2186" t="s">
        <v>101</v>
      </c>
      <c r="R2186" t="s">
        <v>16155</v>
      </c>
      <c r="S2186" s="1">
        <v>45549</v>
      </c>
      <c r="T2186" t="s">
        <v>214</v>
      </c>
      <c r="U2186" t="s">
        <v>16156</v>
      </c>
      <c r="V2186" t="s">
        <v>16157</v>
      </c>
      <c r="W2186" t="s">
        <v>1948</v>
      </c>
      <c r="X2186">
        <v>2744</v>
      </c>
      <c r="Y2186">
        <v>5</v>
      </c>
      <c r="Z2186">
        <v>5488</v>
      </c>
      <c r="AA2186" t="s">
        <v>16154</v>
      </c>
      <c r="AB2186" t="s">
        <v>16154</v>
      </c>
      <c r="AC2186">
        <v>10</v>
      </c>
      <c r="AE2186" t="s">
        <v>37</v>
      </c>
      <c r="AF2186" t="s">
        <v>37</v>
      </c>
      <c r="AG2186" t="s">
        <v>16154</v>
      </c>
    </row>
    <row r="2187" spans="1:33" x14ac:dyDescent="0.3">
      <c r="A2187" t="s">
        <v>181</v>
      </c>
      <c r="B2187" t="s">
        <v>380</v>
      </c>
      <c r="C2187" t="s">
        <v>49</v>
      </c>
      <c r="D2187" t="s">
        <v>677</v>
      </c>
      <c r="E2187" t="s">
        <v>1534</v>
      </c>
      <c r="F2187" t="s">
        <v>16158</v>
      </c>
      <c r="G2187" t="s">
        <v>96</v>
      </c>
      <c r="H2187" s="1">
        <v>44425</v>
      </c>
      <c r="I2187">
        <v>1000</v>
      </c>
      <c r="J2187" t="s">
        <v>16159</v>
      </c>
      <c r="K2187" t="s">
        <v>276</v>
      </c>
      <c r="L2187" t="s">
        <v>16160</v>
      </c>
      <c r="M2187" t="s">
        <v>16161</v>
      </c>
      <c r="N2187" t="s">
        <v>57</v>
      </c>
      <c r="O2187">
        <v>20</v>
      </c>
      <c r="P2187" t="s">
        <v>73</v>
      </c>
      <c r="Q2187" t="s">
        <v>41</v>
      </c>
      <c r="R2187" t="s">
        <v>16162</v>
      </c>
      <c r="S2187" s="1">
        <v>45512</v>
      </c>
      <c r="T2187" t="s">
        <v>201</v>
      </c>
      <c r="U2187" t="s">
        <v>16163</v>
      </c>
      <c r="V2187" t="s">
        <v>16164</v>
      </c>
      <c r="W2187" t="s">
        <v>1997</v>
      </c>
      <c r="X2187">
        <v>2546</v>
      </c>
      <c r="Y2187">
        <v>2</v>
      </c>
      <c r="Z2187">
        <v>2036.8000000000002</v>
      </c>
      <c r="AA2187" t="s">
        <v>16161</v>
      </c>
      <c r="AB2187" t="s">
        <v>16161</v>
      </c>
      <c r="AC2187">
        <v>10</v>
      </c>
      <c r="AD2187" t="s">
        <v>87</v>
      </c>
      <c r="AF2187" t="s">
        <v>87</v>
      </c>
      <c r="AG2187" t="s">
        <v>16161</v>
      </c>
    </row>
    <row r="2188" spans="1:33" x14ac:dyDescent="0.3">
      <c r="A2188" t="s">
        <v>133</v>
      </c>
      <c r="B2188" t="s">
        <v>79</v>
      </c>
      <c r="C2188" t="s">
        <v>29</v>
      </c>
      <c r="D2188" t="s">
        <v>206</v>
      </c>
      <c r="E2188" t="s">
        <v>183</v>
      </c>
      <c r="F2188" t="s">
        <v>16165</v>
      </c>
      <c r="G2188" t="s">
        <v>96</v>
      </c>
      <c r="H2188" s="1">
        <v>45141</v>
      </c>
      <c r="I2188">
        <v>1400</v>
      </c>
      <c r="J2188" t="s">
        <v>16166</v>
      </c>
      <c r="K2188" t="s">
        <v>54</v>
      </c>
      <c r="L2188" t="s">
        <v>16167</v>
      </c>
      <c r="M2188" t="s">
        <v>16168</v>
      </c>
      <c r="N2188" t="s">
        <v>57</v>
      </c>
      <c r="O2188">
        <v>14</v>
      </c>
      <c r="P2188" t="s">
        <v>73</v>
      </c>
      <c r="Q2188" t="s">
        <v>41</v>
      </c>
      <c r="R2188" t="s">
        <v>16169</v>
      </c>
      <c r="S2188" s="1">
        <v>45411</v>
      </c>
      <c r="T2188" t="s">
        <v>60</v>
      </c>
      <c r="U2188" t="s">
        <v>16170</v>
      </c>
      <c r="V2188" t="s">
        <v>16171</v>
      </c>
      <c r="W2188" t="s">
        <v>16172</v>
      </c>
      <c r="X2188">
        <v>2726</v>
      </c>
      <c r="Y2188">
        <v>5</v>
      </c>
      <c r="Z2188">
        <v>5452</v>
      </c>
      <c r="AA2188" t="s">
        <v>16168</v>
      </c>
      <c r="AB2188" t="s">
        <v>16168</v>
      </c>
      <c r="AC2188">
        <v>10</v>
      </c>
      <c r="AD2188" t="s">
        <v>87</v>
      </c>
      <c r="AF2188" t="s">
        <v>87</v>
      </c>
      <c r="AG2188" t="s">
        <v>16168</v>
      </c>
    </row>
    <row r="2189" spans="1:33" x14ac:dyDescent="0.3">
      <c r="A2189" t="s">
        <v>133</v>
      </c>
      <c r="B2189" t="s">
        <v>145</v>
      </c>
      <c r="C2189" t="s">
        <v>49</v>
      </c>
      <c r="D2189" t="s">
        <v>81</v>
      </c>
      <c r="E2189" t="s">
        <v>2849</v>
      </c>
      <c r="F2189" t="s">
        <v>16173</v>
      </c>
      <c r="G2189" t="s">
        <v>96</v>
      </c>
      <c r="H2189" s="1">
        <v>44799</v>
      </c>
      <c r="I2189">
        <v>950</v>
      </c>
      <c r="J2189" t="s">
        <v>16174</v>
      </c>
      <c r="K2189" t="s">
        <v>150</v>
      </c>
      <c r="L2189" t="s">
        <v>16175</v>
      </c>
      <c r="M2189" t="s">
        <v>16176</v>
      </c>
      <c r="N2189" t="s">
        <v>116</v>
      </c>
      <c r="O2189">
        <v>17</v>
      </c>
      <c r="P2189" t="s">
        <v>73</v>
      </c>
      <c r="Q2189" t="s">
        <v>41</v>
      </c>
      <c r="R2189" t="s">
        <v>16177</v>
      </c>
      <c r="S2189" s="1">
        <v>45428</v>
      </c>
      <c r="T2189" t="s">
        <v>129</v>
      </c>
      <c r="U2189" t="s">
        <v>16178</v>
      </c>
      <c r="V2189" t="s">
        <v>16179</v>
      </c>
      <c r="W2189" t="s">
        <v>783</v>
      </c>
      <c r="X2189">
        <v>1020</v>
      </c>
      <c r="Y2189">
        <v>4</v>
      </c>
      <c r="Z2189">
        <v>1632</v>
      </c>
      <c r="AA2189" t="s">
        <v>16176</v>
      </c>
      <c r="AB2189" t="s">
        <v>16176</v>
      </c>
      <c r="AC2189">
        <v>10</v>
      </c>
      <c r="AE2189" t="s">
        <v>37</v>
      </c>
      <c r="AF2189" t="s">
        <v>37</v>
      </c>
      <c r="AG2189" t="s">
        <v>16176</v>
      </c>
    </row>
    <row r="2190" spans="1:33" x14ac:dyDescent="0.3">
      <c r="A2190" t="s">
        <v>93</v>
      </c>
      <c r="B2190" t="s">
        <v>182</v>
      </c>
      <c r="C2190" t="s">
        <v>49</v>
      </c>
      <c r="D2190" t="s">
        <v>81</v>
      </c>
      <c r="E2190" t="s">
        <v>1005</v>
      </c>
      <c r="F2190" t="s">
        <v>16180</v>
      </c>
      <c r="G2190" t="s">
        <v>33</v>
      </c>
      <c r="H2190" s="1">
        <v>44078</v>
      </c>
      <c r="I2190">
        <v>1100</v>
      </c>
      <c r="J2190" t="s">
        <v>16181</v>
      </c>
      <c r="K2190" t="s">
        <v>329</v>
      </c>
      <c r="L2190" t="s">
        <v>16182</v>
      </c>
      <c r="M2190" t="s">
        <v>16183</v>
      </c>
      <c r="N2190" t="s">
        <v>116</v>
      </c>
      <c r="O2190">
        <v>8</v>
      </c>
      <c r="P2190" t="s">
        <v>40</v>
      </c>
      <c r="Q2190" t="s">
        <v>41</v>
      </c>
      <c r="R2190" t="s">
        <v>16184</v>
      </c>
      <c r="S2190" s="1">
        <v>45617</v>
      </c>
      <c r="T2190" t="s">
        <v>165</v>
      </c>
      <c r="U2190" t="s">
        <v>16185</v>
      </c>
      <c r="V2190" t="s">
        <v>16186</v>
      </c>
      <c r="W2190" t="s">
        <v>16187</v>
      </c>
      <c r="X2190">
        <v>1189</v>
      </c>
      <c r="Y2190">
        <v>5</v>
      </c>
      <c r="Z2190">
        <v>2378</v>
      </c>
      <c r="AA2190" t="s">
        <v>16183</v>
      </c>
      <c r="AB2190" t="s">
        <v>16183</v>
      </c>
      <c r="AC2190">
        <v>10</v>
      </c>
      <c r="AE2190" t="s">
        <v>37</v>
      </c>
      <c r="AF2190" t="s">
        <v>37</v>
      </c>
      <c r="AG2190" t="s">
        <v>16183</v>
      </c>
    </row>
    <row r="2191" spans="1:33" x14ac:dyDescent="0.3">
      <c r="A2191" t="s">
        <v>336</v>
      </c>
      <c r="B2191" t="s">
        <v>28</v>
      </c>
      <c r="C2191" t="s">
        <v>80</v>
      </c>
      <c r="D2191" t="s">
        <v>370</v>
      </c>
      <c r="E2191" t="s">
        <v>996</v>
      </c>
      <c r="F2191" t="s">
        <v>16188</v>
      </c>
      <c r="G2191" t="s">
        <v>96</v>
      </c>
      <c r="H2191" s="1">
        <v>44856</v>
      </c>
      <c r="I2191">
        <v>1300</v>
      </c>
      <c r="J2191" t="s">
        <v>16189</v>
      </c>
      <c r="K2191" t="s">
        <v>1293</v>
      </c>
      <c r="L2191" t="s">
        <v>16190</v>
      </c>
      <c r="M2191" t="s">
        <v>16191</v>
      </c>
      <c r="N2191" t="s">
        <v>57</v>
      </c>
      <c r="O2191">
        <v>6</v>
      </c>
      <c r="P2191" t="s">
        <v>73</v>
      </c>
      <c r="Q2191" t="s">
        <v>58</v>
      </c>
      <c r="R2191" t="s">
        <v>16192</v>
      </c>
      <c r="S2191" s="1">
        <v>45598</v>
      </c>
      <c r="T2191" t="s">
        <v>165</v>
      </c>
      <c r="U2191" t="s">
        <v>16193</v>
      </c>
      <c r="V2191" t="s">
        <v>16194</v>
      </c>
      <c r="W2191" t="s">
        <v>1274</v>
      </c>
      <c r="X2191">
        <v>1851</v>
      </c>
      <c r="Y2191">
        <v>2</v>
      </c>
      <c r="Z2191">
        <v>1480.8000000000002</v>
      </c>
      <c r="AA2191" t="s">
        <v>16191</v>
      </c>
      <c r="AB2191" t="s">
        <v>16191</v>
      </c>
      <c r="AC2191">
        <v>10</v>
      </c>
      <c r="AD2191" t="s">
        <v>87</v>
      </c>
      <c r="AF2191" t="s">
        <v>87</v>
      </c>
      <c r="AG2191" t="s">
        <v>16191</v>
      </c>
    </row>
    <row r="2192" spans="1:33" x14ac:dyDescent="0.3">
      <c r="A2192" t="s">
        <v>336</v>
      </c>
      <c r="B2192" t="s">
        <v>357</v>
      </c>
      <c r="C2192" t="s">
        <v>49</v>
      </c>
      <c r="D2192" t="s">
        <v>109</v>
      </c>
      <c r="E2192" t="s">
        <v>868</v>
      </c>
      <c r="F2192" t="s">
        <v>16195</v>
      </c>
      <c r="G2192" t="s">
        <v>96</v>
      </c>
      <c r="H2192" s="1">
        <v>43894</v>
      </c>
      <c r="I2192">
        <v>1000</v>
      </c>
      <c r="J2192" t="s">
        <v>16196</v>
      </c>
      <c r="K2192" t="s">
        <v>125</v>
      </c>
      <c r="L2192" t="s">
        <v>16197</v>
      </c>
      <c r="M2192" t="s">
        <v>16198</v>
      </c>
      <c r="N2192" t="s">
        <v>116</v>
      </c>
      <c r="O2192">
        <v>14</v>
      </c>
      <c r="P2192" t="s">
        <v>40</v>
      </c>
      <c r="Q2192" t="s">
        <v>74</v>
      </c>
      <c r="R2192" t="s">
        <v>16199</v>
      </c>
      <c r="S2192" s="1">
        <v>45296</v>
      </c>
      <c r="T2192" t="s">
        <v>141</v>
      </c>
      <c r="U2192" t="s">
        <v>16200</v>
      </c>
      <c r="V2192" t="s">
        <v>16201</v>
      </c>
      <c r="W2192" t="s">
        <v>885</v>
      </c>
      <c r="X2192">
        <v>1921</v>
      </c>
      <c r="Y2192">
        <v>4</v>
      </c>
      <c r="Z2192">
        <v>3073.6000000000004</v>
      </c>
      <c r="AA2192" t="s">
        <v>16198</v>
      </c>
      <c r="AB2192" t="s">
        <v>16198</v>
      </c>
      <c r="AC2192">
        <v>10</v>
      </c>
      <c r="AD2192" t="s">
        <v>87</v>
      </c>
      <c r="AF2192" t="s">
        <v>87</v>
      </c>
      <c r="AG2192" t="s">
        <v>16198</v>
      </c>
    </row>
    <row r="2193" spans="1:33" x14ac:dyDescent="0.3">
      <c r="A2193" t="s">
        <v>121</v>
      </c>
      <c r="B2193" t="s">
        <v>205</v>
      </c>
      <c r="C2193" t="s">
        <v>80</v>
      </c>
      <c r="D2193" t="s">
        <v>219</v>
      </c>
      <c r="E2193" t="s">
        <v>401</v>
      </c>
      <c r="F2193" t="s">
        <v>16202</v>
      </c>
      <c r="G2193" t="s">
        <v>33</v>
      </c>
      <c r="H2193" s="1">
        <v>44746</v>
      </c>
      <c r="I2193">
        <v>1200</v>
      </c>
      <c r="J2193" t="s">
        <v>16203</v>
      </c>
      <c r="K2193" t="s">
        <v>1034</v>
      </c>
      <c r="L2193" t="s">
        <v>16204</v>
      </c>
      <c r="M2193" t="s">
        <v>16205</v>
      </c>
      <c r="N2193" t="s">
        <v>57</v>
      </c>
      <c r="O2193">
        <v>4</v>
      </c>
      <c r="P2193" t="s">
        <v>73</v>
      </c>
      <c r="Q2193" t="s">
        <v>101</v>
      </c>
      <c r="R2193" t="s">
        <v>16206</v>
      </c>
      <c r="S2193" s="1">
        <v>45571</v>
      </c>
      <c r="T2193" t="s">
        <v>177</v>
      </c>
      <c r="U2193" t="s">
        <v>16207</v>
      </c>
      <c r="V2193" t="s">
        <v>16208</v>
      </c>
      <c r="W2193" t="s">
        <v>3394</v>
      </c>
      <c r="X2193">
        <v>1111</v>
      </c>
      <c r="Y2193">
        <v>5</v>
      </c>
      <c r="Z2193">
        <v>2222</v>
      </c>
      <c r="AA2193" t="s">
        <v>16205</v>
      </c>
      <c r="AB2193" t="s">
        <v>16205</v>
      </c>
      <c r="AC2193">
        <v>11</v>
      </c>
      <c r="AE2193" t="s">
        <v>37</v>
      </c>
      <c r="AF2193" t="s">
        <v>37</v>
      </c>
      <c r="AG2193" t="s">
        <v>16205</v>
      </c>
    </row>
    <row r="2194" spans="1:33" x14ac:dyDescent="0.3">
      <c r="A2194" t="s">
        <v>133</v>
      </c>
      <c r="B2194" t="s">
        <v>380</v>
      </c>
      <c r="C2194" t="s">
        <v>29</v>
      </c>
      <c r="D2194" t="s">
        <v>370</v>
      </c>
      <c r="E2194" t="s">
        <v>986</v>
      </c>
      <c r="F2194" t="s">
        <v>16209</v>
      </c>
      <c r="G2194" t="s">
        <v>33</v>
      </c>
      <c r="H2194" s="1">
        <v>44452</v>
      </c>
      <c r="I2194">
        <v>1200</v>
      </c>
      <c r="J2194" t="s">
        <v>16210</v>
      </c>
      <c r="K2194" t="s">
        <v>329</v>
      </c>
      <c r="L2194" t="s">
        <v>16211</v>
      </c>
      <c r="M2194" t="s">
        <v>16212</v>
      </c>
      <c r="N2194" t="s">
        <v>72</v>
      </c>
      <c r="O2194">
        <v>3</v>
      </c>
      <c r="P2194" t="s">
        <v>40</v>
      </c>
      <c r="Q2194" t="s">
        <v>101</v>
      </c>
      <c r="R2194" t="s">
        <v>11877</v>
      </c>
      <c r="S2194" s="1">
        <v>45601</v>
      </c>
      <c r="T2194" t="s">
        <v>165</v>
      </c>
      <c r="U2194" t="s">
        <v>16213</v>
      </c>
      <c r="V2194" t="s">
        <v>16214</v>
      </c>
      <c r="W2194" t="s">
        <v>3953</v>
      </c>
      <c r="X2194">
        <v>1405</v>
      </c>
      <c r="Y2194">
        <v>1</v>
      </c>
      <c r="Z2194">
        <v>562</v>
      </c>
      <c r="AA2194" t="s">
        <v>16212</v>
      </c>
      <c r="AB2194" t="s">
        <v>16212</v>
      </c>
      <c r="AC2194">
        <v>10</v>
      </c>
      <c r="AD2194" t="s">
        <v>87</v>
      </c>
      <c r="AF2194" t="s">
        <v>87</v>
      </c>
      <c r="AG2194" t="s">
        <v>16212</v>
      </c>
    </row>
    <row r="2195" spans="1:33" x14ac:dyDescent="0.3">
      <c r="A2195" t="s">
        <v>336</v>
      </c>
      <c r="B2195" t="s">
        <v>470</v>
      </c>
      <c r="C2195" t="s">
        <v>49</v>
      </c>
      <c r="D2195" t="s">
        <v>219</v>
      </c>
      <c r="E2195" t="s">
        <v>263</v>
      </c>
      <c r="F2195" t="s">
        <v>16215</v>
      </c>
      <c r="G2195" t="s">
        <v>33</v>
      </c>
      <c r="H2195" s="1">
        <v>44524</v>
      </c>
      <c r="I2195">
        <v>1300</v>
      </c>
      <c r="J2195" t="s">
        <v>10519</v>
      </c>
      <c r="K2195" t="s">
        <v>1626</v>
      </c>
      <c r="L2195" t="s">
        <v>16216</v>
      </c>
      <c r="M2195" t="s">
        <v>16217</v>
      </c>
      <c r="N2195" t="s">
        <v>116</v>
      </c>
      <c r="O2195">
        <v>4</v>
      </c>
      <c r="P2195" t="s">
        <v>73</v>
      </c>
      <c r="Q2195" t="s">
        <v>101</v>
      </c>
      <c r="R2195" t="s">
        <v>16218</v>
      </c>
      <c r="S2195" s="1">
        <v>45403</v>
      </c>
      <c r="T2195" t="s">
        <v>60</v>
      </c>
      <c r="U2195" t="s">
        <v>16219</v>
      </c>
      <c r="V2195" t="s">
        <v>16220</v>
      </c>
      <c r="W2195" t="s">
        <v>956</v>
      </c>
      <c r="X2195">
        <v>2933</v>
      </c>
      <c r="Y2195">
        <v>1</v>
      </c>
      <c r="Z2195">
        <v>1173.2</v>
      </c>
      <c r="AA2195" t="s">
        <v>16217</v>
      </c>
      <c r="AB2195" t="s">
        <v>16217</v>
      </c>
      <c r="AC2195">
        <v>10</v>
      </c>
      <c r="AE2195" t="s">
        <v>37</v>
      </c>
      <c r="AF2195" t="s">
        <v>37</v>
      </c>
      <c r="AG2195" t="s">
        <v>16217</v>
      </c>
    </row>
    <row r="2196" spans="1:33" x14ac:dyDescent="0.3">
      <c r="A2196" t="s">
        <v>336</v>
      </c>
      <c r="B2196" t="s">
        <v>28</v>
      </c>
      <c r="C2196" t="s">
        <v>29</v>
      </c>
      <c r="D2196" t="s">
        <v>206</v>
      </c>
      <c r="E2196" t="s">
        <v>1683</v>
      </c>
      <c r="F2196" t="s">
        <v>16221</v>
      </c>
      <c r="G2196" t="s">
        <v>33</v>
      </c>
      <c r="H2196" s="1">
        <v>45624</v>
      </c>
      <c r="I2196">
        <v>1300</v>
      </c>
      <c r="J2196" t="s">
        <v>16222</v>
      </c>
      <c r="K2196" t="s">
        <v>394</v>
      </c>
      <c r="L2196" t="s">
        <v>16223</v>
      </c>
      <c r="M2196" t="s">
        <v>16224</v>
      </c>
      <c r="N2196" t="s">
        <v>57</v>
      </c>
      <c r="O2196">
        <v>10</v>
      </c>
      <c r="P2196" t="s">
        <v>73</v>
      </c>
      <c r="Q2196" t="s">
        <v>101</v>
      </c>
      <c r="R2196" t="s">
        <v>16225</v>
      </c>
      <c r="S2196" s="1">
        <v>45477</v>
      </c>
      <c r="T2196" t="s">
        <v>103</v>
      </c>
      <c r="U2196" t="s">
        <v>16226</v>
      </c>
      <c r="V2196" t="s">
        <v>16227</v>
      </c>
      <c r="W2196" t="s">
        <v>14931</v>
      </c>
      <c r="X2196">
        <v>1663</v>
      </c>
      <c r="Y2196">
        <v>8</v>
      </c>
      <c r="Z2196">
        <v>5321.6</v>
      </c>
      <c r="AA2196" t="s">
        <v>16224</v>
      </c>
      <c r="AB2196" t="s">
        <v>16224</v>
      </c>
      <c r="AC2196">
        <v>10</v>
      </c>
      <c r="AE2196" t="s">
        <v>37</v>
      </c>
      <c r="AF2196" t="s">
        <v>37</v>
      </c>
      <c r="AG2196" t="s">
        <v>16224</v>
      </c>
    </row>
    <row r="2197" spans="1:33" x14ac:dyDescent="0.3">
      <c r="A2197" t="s">
        <v>121</v>
      </c>
      <c r="B2197" t="s">
        <v>369</v>
      </c>
      <c r="C2197" t="s">
        <v>29</v>
      </c>
      <c r="D2197" t="s">
        <v>219</v>
      </c>
      <c r="E2197" t="s">
        <v>2486</v>
      </c>
      <c r="F2197" t="s">
        <v>16228</v>
      </c>
      <c r="G2197" t="s">
        <v>96</v>
      </c>
      <c r="H2197" s="1">
        <v>44316</v>
      </c>
      <c r="I2197">
        <v>1100</v>
      </c>
      <c r="J2197" t="s">
        <v>542</v>
      </c>
      <c r="K2197" t="s">
        <v>2083</v>
      </c>
      <c r="L2197" t="s">
        <v>16229</v>
      </c>
      <c r="M2197" t="s">
        <v>16230</v>
      </c>
      <c r="N2197" t="s">
        <v>39</v>
      </c>
      <c r="O2197">
        <v>13</v>
      </c>
      <c r="P2197" t="s">
        <v>73</v>
      </c>
      <c r="Q2197" t="s">
        <v>58</v>
      </c>
      <c r="R2197" t="s">
        <v>16231</v>
      </c>
      <c r="S2197" s="1">
        <v>45583</v>
      </c>
      <c r="T2197" t="s">
        <v>177</v>
      </c>
      <c r="U2197" t="s">
        <v>16232</v>
      </c>
      <c r="V2197" t="s">
        <v>16233</v>
      </c>
      <c r="W2197" t="s">
        <v>966</v>
      </c>
      <c r="X2197">
        <v>2093</v>
      </c>
      <c r="Y2197">
        <v>8</v>
      </c>
      <c r="Z2197">
        <v>6697.6</v>
      </c>
      <c r="AA2197" t="s">
        <v>16230</v>
      </c>
      <c r="AB2197" t="s">
        <v>16230</v>
      </c>
      <c r="AC2197">
        <v>10</v>
      </c>
      <c r="AE2197" t="s">
        <v>37</v>
      </c>
      <c r="AF2197" t="s">
        <v>37</v>
      </c>
      <c r="AG2197" t="s">
        <v>16230</v>
      </c>
    </row>
    <row r="2198" spans="1:33" x14ac:dyDescent="0.3">
      <c r="A2198" t="s">
        <v>181</v>
      </c>
      <c r="B2198" t="s">
        <v>731</v>
      </c>
      <c r="C2198" t="s">
        <v>49</v>
      </c>
      <c r="D2198" t="s">
        <v>146</v>
      </c>
      <c r="E2198" t="s">
        <v>294</v>
      </c>
      <c r="F2198" t="s">
        <v>16234</v>
      </c>
      <c r="G2198" t="s">
        <v>33</v>
      </c>
      <c r="H2198" s="1">
        <v>43869</v>
      </c>
      <c r="I2198">
        <v>1200</v>
      </c>
      <c r="J2198" t="s">
        <v>16235</v>
      </c>
      <c r="K2198" t="s">
        <v>653</v>
      </c>
      <c r="L2198" t="s">
        <v>16236</v>
      </c>
      <c r="M2198" t="s">
        <v>16237</v>
      </c>
      <c r="N2198" t="s">
        <v>57</v>
      </c>
      <c r="O2198">
        <v>20</v>
      </c>
      <c r="P2198" t="s">
        <v>73</v>
      </c>
      <c r="Q2198" t="s">
        <v>58</v>
      </c>
      <c r="R2198" t="s">
        <v>16238</v>
      </c>
      <c r="S2198" s="1">
        <v>45582</v>
      </c>
      <c r="T2198" t="s">
        <v>177</v>
      </c>
      <c r="U2198" t="s">
        <v>16239</v>
      </c>
      <c r="V2198" t="s">
        <v>16240</v>
      </c>
      <c r="W2198" t="s">
        <v>8388</v>
      </c>
      <c r="X2198">
        <v>2254</v>
      </c>
      <c r="Y2198">
        <v>5</v>
      </c>
      <c r="Z2198">
        <v>4508</v>
      </c>
      <c r="AA2198" t="s">
        <v>16237</v>
      </c>
      <c r="AB2198" t="s">
        <v>16237</v>
      </c>
      <c r="AC2198">
        <v>10</v>
      </c>
      <c r="AD2198" t="s">
        <v>87</v>
      </c>
      <c r="AF2198" t="s">
        <v>87</v>
      </c>
      <c r="AG2198" t="s">
        <v>16237</v>
      </c>
    </row>
    <row r="2199" spans="1:33" x14ac:dyDescent="0.3">
      <c r="A2199" t="s">
        <v>121</v>
      </c>
      <c r="B2199" t="s">
        <v>64</v>
      </c>
      <c r="C2199" t="s">
        <v>49</v>
      </c>
      <c r="D2199" t="s">
        <v>206</v>
      </c>
      <c r="E2199" t="s">
        <v>1917</v>
      </c>
      <c r="F2199" t="s">
        <v>16241</v>
      </c>
      <c r="G2199" t="s">
        <v>33</v>
      </c>
      <c r="H2199" s="1">
        <v>43930</v>
      </c>
      <c r="I2199">
        <v>1400</v>
      </c>
      <c r="J2199" t="s">
        <v>16242</v>
      </c>
      <c r="K2199" t="s">
        <v>1302</v>
      </c>
      <c r="L2199" t="s">
        <v>16243</v>
      </c>
      <c r="M2199" t="s">
        <v>16244</v>
      </c>
      <c r="N2199" t="s">
        <v>39</v>
      </c>
      <c r="O2199">
        <v>12</v>
      </c>
      <c r="P2199" t="s">
        <v>73</v>
      </c>
      <c r="Q2199" t="s">
        <v>74</v>
      </c>
      <c r="R2199" t="s">
        <v>16245</v>
      </c>
      <c r="S2199" s="1">
        <v>45358</v>
      </c>
      <c r="T2199" t="s">
        <v>258</v>
      </c>
      <c r="U2199" t="s">
        <v>16246</v>
      </c>
      <c r="V2199" t="s">
        <v>16247</v>
      </c>
      <c r="W2199" t="s">
        <v>4462</v>
      </c>
      <c r="X2199">
        <v>1697</v>
      </c>
      <c r="Y2199">
        <v>6</v>
      </c>
      <c r="Z2199">
        <v>4072.8</v>
      </c>
      <c r="AA2199" t="s">
        <v>16244</v>
      </c>
      <c r="AB2199" t="s">
        <v>16244</v>
      </c>
      <c r="AC2199">
        <v>11</v>
      </c>
      <c r="AE2199" t="s">
        <v>37</v>
      </c>
      <c r="AF2199" t="s">
        <v>37</v>
      </c>
      <c r="AG2199" t="s">
        <v>16244</v>
      </c>
    </row>
    <row r="2200" spans="1:33" x14ac:dyDescent="0.3">
      <c r="A2200" t="s">
        <v>47</v>
      </c>
      <c r="B2200" t="s">
        <v>108</v>
      </c>
      <c r="C2200" t="s">
        <v>29</v>
      </c>
      <c r="D2200" t="s">
        <v>30</v>
      </c>
      <c r="E2200" t="s">
        <v>1683</v>
      </c>
      <c r="F2200" t="s">
        <v>16248</v>
      </c>
      <c r="G2200" t="s">
        <v>33</v>
      </c>
      <c r="H2200" s="1">
        <v>44543</v>
      </c>
      <c r="I2200">
        <v>1200</v>
      </c>
      <c r="J2200" t="s">
        <v>16249</v>
      </c>
      <c r="K2200" t="s">
        <v>1153</v>
      </c>
      <c r="L2200" t="s">
        <v>16250</v>
      </c>
      <c r="M2200" t="s">
        <v>16251</v>
      </c>
      <c r="N2200" t="s">
        <v>72</v>
      </c>
      <c r="O2200">
        <v>9</v>
      </c>
      <c r="P2200" t="s">
        <v>40</v>
      </c>
      <c r="Q2200" t="s">
        <v>101</v>
      </c>
      <c r="R2200" t="s">
        <v>16252</v>
      </c>
      <c r="S2200" s="1">
        <v>45355</v>
      </c>
      <c r="T2200" t="s">
        <v>258</v>
      </c>
      <c r="U2200" t="s">
        <v>16253</v>
      </c>
      <c r="V2200" t="s">
        <v>15571</v>
      </c>
      <c r="W2200" t="s">
        <v>6061</v>
      </c>
      <c r="X2200">
        <v>2069</v>
      </c>
      <c r="Y2200">
        <v>2</v>
      </c>
      <c r="Z2200">
        <v>1655.2</v>
      </c>
      <c r="AA2200" t="s">
        <v>16251</v>
      </c>
      <c r="AB2200" t="s">
        <v>16251</v>
      </c>
      <c r="AC2200">
        <v>10</v>
      </c>
      <c r="AE2200" t="s">
        <v>37</v>
      </c>
      <c r="AF2200" t="s">
        <v>37</v>
      </c>
      <c r="AG2200" t="s">
        <v>16251</v>
      </c>
    </row>
    <row r="2201" spans="1:33" x14ac:dyDescent="0.3">
      <c r="A2201" t="s">
        <v>133</v>
      </c>
      <c r="B2201" t="s">
        <v>357</v>
      </c>
      <c r="C2201" t="s">
        <v>29</v>
      </c>
      <c r="D2201" t="s">
        <v>109</v>
      </c>
      <c r="E2201" t="s">
        <v>2215</v>
      </c>
      <c r="F2201" t="s">
        <v>16254</v>
      </c>
      <c r="G2201" t="s">
        <v>33</v>
      </c>
      <c r="H2201" s="1">
        <v>43962</v>
      </c>
      <c r="I2201">
        <v>1000</v>
      </c>
      <c r="J2201" t="s">
        <v>16255</v>
      </c>
      <c r="K2201" t="s">
        <v>1078</v>
      </c>
      <c r="L2201" t="s">
        <v>16256</v>
      </c>
      <c r="M2201" t="s">
        <v>16257</v>
      </c>
      <c r="N2201" t="s">
        <v>57</v>
      </c>
      <c r="O2201">
        <v>5</v>
      </c>
      <c r="P2201" t="s">
        <v>40</v>
      </c>
      <c r="Q2201" t="s">
        <v>58</v>
      </c>
      <c r="R2201" t="s">
        <v>16258</v>
      </c>
      <c r="S2201" s="1">
        <v>45543</v>
      </c>
      <c r="T2201" t="s">
        <v>214</v>
      </c>
      <c r="U2201" t="s">
        <v>16259</v>
      </c>
      <c r="V2201" t="s">
        <v>16260</v>
      </c>
      <c r="W2201" t="s">
        <v>622</v>
      </c>
      <c r="X2201">
        <v>2439</v>
      </c>
      <c r="Y2201">
        <v>5</v>
      </c>
      <c r="Z2201">
        <v>4878</v>
      </c>
      <c r="AA2201" t="s">
        <v>16257</v>
      </c>
      <c r="AB2201" t="s">
        <v>16257</v>
      </c>
      <c r="AC2201">
        <v>10</v>
      </c>
      <c r="AE2201" t="s">
        <v>37</v>
      </c>
      <c r="AF2201" t="s">
        <v>37</v>
      </c>
      <c r="AG2201" t="s">
        <v>16257</v>
      </c>
    </row>
    <row r="2202" spans="1:33" x14ac:dyDescent="0.3">
      <c r="A2202" t="s">
        <v>336</v>
      </c>
      <c r="B2202" t="s">
        <v>347</v>
      </c>
      <c r="C2202" t="s">
        <v>49</v>
      </c>
      <c r="D2202" t="s">
        <v>219</v>
      </c>
      <c r="E2202" t="s">
        <v>1092</v>
      </c>
      <c r="F2202" t="s">
        <v>16261</v>
      </c>
      <c r="G2202" t="s">
        <v>96</v>
      </c>
      <c r="H2202" s="1">
        <v>45125</v>
      </c>
      <c r="I2202">
        <v>1000</v>
      </c>
      <c r="J2202" t="s">
        <v>16262</v>
      </c>
      <c r="K2202" t="s">
        <v>266</v>
      </c>
      <c r="L2202" t="s">
        <v>16263</v>
      </c>
      <c r="M2202" t="s">
        <v>16264</v>
      </c>
      <c r="N2202" t="s">
        <v>116</v>
      </c>
      <c r="O2202">
        <v>3</v>
      </c>
      <c r="P2202" t="s">
        <v>73</v>
      </c>
      <c r="Q2202" t="s">
        <v>101</v>
      </c>
      <c r="R2202" t="s">
        <v>16265</v>
      </c>
      <c r="S2202" s="1">
        <v>45314</v>
      </c>
      <c r="T2202" t="s">
        <v>141</v>
      </c>
      <c r="U2202" t="s">
        <v>16266</v>
      </c>
      <c r="V2202" t="s">
        <v>16267</v>
      </c>
      <c r="W2202" t="s">
        <v>16268</v>
      </c>
      <c r="X2202">
        <v>569</v>
      </c>
      <c r="Y2202">
        <v>2</v>
      </c>
      <c r="Z2202">
        <v>455.20000000000005</v>
      </c>
      <c r="AA2202" t="s">
        <v>16264</v>
      </c>
      <c r="AB2202" t="s">
        <v>16264</v>
      </c>
      <c r="AC2202">
        <v>10</v>
      </c>
      <c r="AE2202" t="s">
        <v>37</v>
      </c>
      <c r="AF2202" t="s">
        <v>37</v>
      </c>
      <c r="AG2202" t="s">
        <v>16264</v>
      </c>
    </row>
    <row r="2203" spans="1:33" x14ac:dyDescent="0.3">
      <c r="A2203" t="s">
        <v>107</v>
      </c>
      <c r="B2203" t="s">
        <v>650</v>
      </c>
      <c r="C2203" t="s">
        <v>29</v>
      </c>
      <c r="D2203" t="s">
        <v>677</v>
      </c>
      <c r="E2203" t="s">
        <v>804</v>
      </c>
      <c r="F2203" t="s">
        <v>16269</v>
      </c>
      <c r="G2203" t="s">
        <v>96</v>
      </c>
      <c r="H2203" s="1">
        <v>44432</v>
      </c>
      <c r="I2203">
        <v>800</v>
      </c>
      <c r="J2203" t="s">
        <v>16270</v>
      </c>
      <c r="K2203" t="s">
        <v>524</v>
      </c>
      <c r="L2203" t="s">
        <v>16271</v>
      </c>
      <c r="M2203" t="s">
        <v>16272</v>
      </c>
      <c r="N2203" t="s">
        <v>72</v>
      </c>
      <c r="O2203">
        <v>20</v>
      </c>
      <c r="P2203" t="s">
        <v>40</v>
      </c>
      <c r="Q2203" t="s">
        <v>101</v>
      </c>
      <c r="R2203" t="s">
        <v>16273</v>
      </c>
      <c r="S2203" s="1">
        <v>45445</v>
      </c>
      <c r="T2203" t="s">
        <v>43</v>
      </c>
      <c r="U2203" t="s">
        <v>16274</v>
      </c>
      <c r="V2203" t="s">
        <v>16275</v>
      </c>
      <c r="W2203" t="s">
        <v>1233</v>
      </c>
      <c r="X2203">
        <v>1434</v>
      </c>
      <c r="Y2203">
        <v>2</v>
      </c>
      <c r="Z2203">
        <v>1147.2</v>
      </c>
      <c r="AA2203" t="s">
        <v>16272</v>
      </c>
      <c r="AB2203" t="s">
        <v>16272</v>
      </c>
      <c r="AC2203">
        <v>10</v>
      </c>
      <c r="AD2203" t="s">
        <v>87</v>
      </c>
      <c r="AF2203" t="s">
        <v>87</v>
      </c>
      <c r="AG2203" t="s">
        <v>16272</v>
      </c>
    </row>
    <row r="2204" spans="1:33" x14ac:dyDescent="0.3">
      <c r="A2204" t="s">
        <v>181</v>
      </c>
      <c r="B2204" t="s">
        <v>380</v>
      </c>
      <c r="C2204" t="s">
        <v>49</v>
      </c>
      <c r="D2204" t="s">
        <v>219</v>
      </c>
      <c r="E2204" t="s">
        <v>170</v>
      </c>
      <c r="F2204" t="s">
        <v>16276</v>
      </c>
      <c r="G2204" t="s">
        <v>33</v>
      </c>
      <c r="H2204" s="1">
        <v>44795</v>
      </c>
      <c r="I2204">
        <v>1000</v>
      </c>
      <c r="J2204" t="s">
        <v>16277</v>
      </c>
      <c r="K2204" t="s">
        <v>2433</v>
      </c>
      <c r="L2204" t="s">
        <v>16278</v>
      </c>
      <c r="M2204" t="s">
        <v>16279</v>
      </c>
      <c r="N2204" t="s">
        <v>72</v>
      </c>
      <c r="O2204">
        <v>12</v>
      </c>
      <c r="P2204" t="s">
        <v>73</v>
      </c>
      <c r="Q2204" t="s">
        <v>58</v>
      </c>
      <c r="R2204" t="s">
        <v>16280</v>
      </c>
      <c r="S2204" s="1">
        <v>45611</v>
      </c>
      <c r="T2204" t="s">
        <v>165</v>
      </c>
      <c r="U2204" t="s">
        <v>16281</v>
      </c>
      <c r="V2204" t="s">
        <v>16282</v>
      </c>
      <c r="W2204" t="s">
        <v>7639</v>
      </c>
      <c r="X2204">
        <v>1654</v>
      </c>
      <c r="Y2204">
        <v>8</v>
      </c>
      <c r="Z2204">
        <v>5292.8</v>
      </c>
      <c r="AA2204" t="s">
        <v>16279</v>
      </c>
      <c r="AB2204" t="s">
        <v>16279</v>
      </c>
      <c r="AC2204">
        <v>10</v>
      </c>
      <c r="AE2204" t="s">
        <v>37</v>
      </c>
      <c r="AF2204" t="s">
        <v>37</v>
      </c>
      <c r="AG2204" t="s">
        <v>16279</v>
      </c>
    </row>
    <row r="2205" spans="1:33" x14ac:dyDescent="0.3">
      <c r="A2205" t="s">
        <v>93</v>
      </c>
      <c r="B2205" t="s">
        <v>920</v>
      </c>
      <c r="C2205" t="s">
        <v>49</v>
      </c>
      <c r="D2205" t="s">
        <v>30</v>
      </c>
      <c r="E2205" t="s">
        <v>687</v>
      </c>
      <c r="F2205" t="s">
        <v>16283</v>
      </c>
      <c r="G2205" t="s">
        <v>33</v>
      </c>
      <c r="H2205" s="1">
        <v>45206</v>
      </c>
      <c r="I2205">
        <v>1300</v>
      </c>
      <c r="J2205" t="s">
        <v>16284</v>
      </c>
      <c r="K2205" t="s">
        <v>879</v>
      </c>
      <c r="L2205" t="s">
        <v>16285</v>
      </c>
      <c r="M2205" t="s">
        <v>16286</v>
      </c>
      <c r="N2205" t="s">
        <v>116</v>
      </c>
      <c r="O2205">
        <v>11</v>
      </c>
      <c r="P2205" t="s">
        <v>40</v>
      </c>
      <c r="Q2205" t="s">
        <v>101</v>
      </c>
      <c r="R2205" t="s">
        <v>16287</v>
      </c>
      <c r="S2205" s="1">
        <v>45508</v>
      </c>
      <c r="T2205" t="s">
        <v>201</v>
      </c>
      <c r="U2205" t="s">
        <v>16288</v>
      </c>
      <c r="V2205" t="s">
        <v>7003</v>
      </c>
      <c r="W2205" t="s">
        <v>2376</v>
      </c>
      <c r="X2205">
        <v>2557</v>
      </c>
      <c r="Y2205">
        <v>3</v>
      </c>
      <c r="Z2205">
        <v>3068.4</v>
      </c>
      <c r="AA2205" t="s">
        <v>16286</v>
      </c>
      <c r="AB2205" t="s">
        <v>16286</v>
      </c>
      <c r="AC2205">
        <v>10</v>
      </c>
      <c r="AE2205" t="s">
        <v>37</v>
      </c>
      <c r="AF2205" t="s">
        <v>37</v>
      </c>
      <c r="AG2205" t="s">
        <v>16286</v>
      </c>
    </row>
    <row r="2206" spans="1:33" x14ac:dyDescent="0.3">
      <c r="A2206" t="s">
        <v>181</v>
      </c>
      <c r="B2206" t="s">
        <v>293</v>
      </c>
      <c r="C2206" t="s">
        <v>80</v>
      </c>
      <c r="D2206" t="s">
        <v>65</v>
      </c>
      <c r="E2206" t="s">
        <v>471</v>
      </c>
      <c r="F2206" t="s">
        <v>16289</v>
      </c>
      <c r="G2206" t="s">
        <v>96</v>
      </c>
      <c r="H2206" s="1">
        <v>44665</v>
      </c>
      <c r="I2206">
        <v>1300</v>
      </c>
      <c r="J2206" t="s">
        <v>16290</v>
      </c>
      <c r="K2206" t="s">
        <v>599</v>
      </c>
      <c r="L2206" t="s">
        <v>16291</v>
      </c>
      <c r="M2206" t="s">
        <v>16292</v>
      </c>
      <c r="N2206" t="s">
        <v>39</v>
      </c>
      <c r="O2206">
        <v>4</v>
      </c>
      <c r="P2206" t="s">
        <v>73</v>
      </c>
      <c r="Q2206" t="s">
        <v>41</v>
      </c>
      <c r="R2206" t="s">
        <v>16293</v>
      </c>
      <c r="S2206" s="1">
        <v>45422</v>
      </c>
      <c r="T2206" t="s">
        <v>129</v>
      </c>
      <c r="U2206" t="s">
        <v>16294</v>
      </c>
      <c r="V2206" t="s">
        <v>16295</v>
      </c>
      <c r="W2206" t="s">
        <v>1989</v>
      </c>
      <c r="X2206">
        <v>699</v>
      </c>
      <c r="Y2206">
        <v>8</v>
      </c>
      <c r="Z2206">
        <v>2236.8000000000002</v>
      </c>
      <c r="AA2206" t="s">
        <v>16292</v>
      </c>
      <c r="AB2206" t="s">
        <v>16292</v>
      </c>
      <c r="AC2206">
        <v>10</v>
      </c>
      <c r="AD2206" t="s">
        <v>87</v>
      </c>
      <c r="AF2206" t="s">
        <v>87</v>
      </c>
      <c r="AG2206" t="s">
        <v>16292</v>
      </c>
    </row>
    <row r="2207" spans="1:33" x14ac:dyDescent="0.3">
      <c r="A2207" t="s">
        <v>47</v>
      </c>
      <c r="B2207" t="s">
        <v>510</v>
      </c>
      <c r="C2207" t="s">
        <v>80</v>
      </c>
      <c r="D2207" t="s">
        <v>677</v>
      </c>
      <c r="E2207" t="s">
        <v>431</v>
      </c>
      <c r="F2207" t="s">
        <v>16296</v>
      </c>
      <c r="G2207" t="s">
        <v>96</v>
      </c>
      <c r="H2207" s="1">
        <v>43920</v>
      </c>
      <c r="I2207">
        <v>1000</v>
      </c>
      <c r="J2207" t="s">
        <v>16297</v>
      </c>
      <c r="K2207" t="s">
        <v>1862</v>
      </c>
      <c r="L2207" t="s">
        <v>16298</v>
      </c>
      <c r="M2207" t="s">
        <v>16299</v>
      </c>
      <c r="N2207" t="s">
        <v>116</v>
      </c>
      <c r="O2207">
        <v>4</v>
      </c>
      <c r="P2207" t="s">
        <v>40</v>
      </c>
      <c r="Q2207" t="s">
        <v>101</v>
      </c>
      <c r="R2207" t="s">
        <v>16300</v>
      </c>
      <c r="S2207" s="1">
        <v>45342</v>
      </c>
      <c r="T2207" t="s">
        <v>321</v>
      </c>
      <c r="U2207" t="s">
        <v>16301</v>
      </c>
      <c r="V2207" t="s">
        <v>16302</v>
      </c>
      <c r="W2207" t="s">
        <v>1965</v>
      </c>
      <c r="X2207">
        <v>2772</v>
      </c>
      <c r="Y2207">
        <v>6</v>
      </c>
      <c r="Z2207">
        <v>6652.8</v>
      </c>
      <c r="AA2207" t="s">
        <v>16299</v>
      </c>
      <c r="AB2207" t="s">
        <v>16299</v>
      </c>
      <c r="AC2207">
        <v>10</v>
      </c>
      <c r="AE2207" t="s">
        <v>37</v>
      </c>
      <c r="AF2207" t="s">
        <v>37</v>
      </c>
      <c r="AG2207" t="s">
        <v>16299</v>
      </c>
    </row>
    <row r="2208" spans="1:33" x14ac:dyDescent="0.3">
      <c r="A2208" t="s">
        <v>133</v>
      </c>
      <c r="B2208" t="s">
        <v>1118</v>
      </c>
      <c r="C2208" t="s">
        <v>29</v>
      </c>
      <c r="D2208" t="s">
        <v>146</v>
      </c>
      <c r="E2208" t="s">
        <v>531</v>
      </c>
      <c r="F2208" t="s">
        <v>5745</v>
      </c>
      <c r="G2208" t="s">
        <v>96</v>
      </c>
      <c r="H2208" s="1">
        <v>44105</v>
      </c>
      <c r="I2208">
        <v>950</v>
      </c>
      <c r="J2208" t="s">
        <v>9988</v>
      </c>
      <c r="K2208" t="s">
        <v>599</v>
      </c>
      <c r="L2208" t="s">
        <v>16303</v>
      </c>
      <c r="M2208" t="s">
        <v>16304</v>
      </c>
      <c r="N2208" t="s">
        <v>72</v>
      </c>
      <c r="O2208">
        <v>5</v>
      </c>
      <c r="P2208" t="s">
        <v>40</v>
      </c>
      <c r="Q2208" t="s">
        <v>101</v>
      </c>
      <c r="R2208" t="s">
        <v>16305</v>
      </c>
      <c r="S2208" s="1">
        <v>45613</v>
      </c>
      <c r="T2208" t="s">
        <v>165</v>
      </c>
      <c r="U2208" t="s">
        <v>16306</v>
      </c>
      <c r="V2208" t="s">
        <v>16307</v>
      </c>
      <c r="W2208" t="s">
        <v>16308</v>
      </c>
      <c r="X2208">
        <v>2924</v>
      </c>
      <c r="Y2208">
        <v>5</v>
      </c>
      <c r="Z2208">
        <v>5848</v>
      </c>
      <c r="AA2208" t="s">
        <v>16304</v>
      </c>
      <c r="AB2208" t="s">
        <v>16304</v>
      </c>
      <c r="AC2208">
        <v>10</v>
      </c>
      <c r="AD2208" t="s">
        <v>87</v>
      </c>
      <c r="AF2208" t="s">
        <v>87</v>
      </c>
      <c r="AG2208" t="s">
        <v>16304</v>
      </c>
    </row>
    <row r="2209" spans="1:33" x14ac:dyDescent="0.3">
      <c r="A2209" t="s">
        <v>27</v>
      </c>
      <c r="B2209" t="s">
        <v>1128</v>
      </c>
      <c r="C2209" t="s">
        <v>49</v>
      </c>
      <c r="D2209" t="s">
        <v>146</v>
      </c>
      <c r="E2209" t="s">
        <v>1014</v>
      </c>
      <c r="F2209" t="s">
        <v>16309</v>
      </c>
      <c r="G2209" t="s">
        <v>96</v>
      </c>
      <c r="H2209" s="1">
        <v>44824</v>
      </c>
      <c r="I2209">
        <v>1300</v>
      </c>
      <c r="J2209" t="s">
        <v>16310</v>
      </c>
      <c r="K2209" t="s">
        <v>1511</v>
      </c>
      <c r="L2209" t="s">
        <v>16311</v>
      </c>
      <c r="M2209" t="s">
        <v>16312</v>
      </c>
      <c r="N2209" t="s">
        <v>39</v>
      </c>
      <c r="O2209">
        <v>11</v>
      </c>
      <c r="P2209" t="s">
        <v>40</v>
      </c>
      <c r="Q2209" t="s">
        <v>41</v>
      </c>
      <c r="R2209" t="s">
        <v>16313</v>
      </c>
      <c r="S2209" s="1">
        <v>45343</v>
      </c>
      <c r="T2209" t="s">
        <v>321</v>
      </c>
      <c r="U2209" t="s">
        <v>16314</v>
      </c>
      <c r="V2209" t="s">
        <v>16315</v>
      </c>
      <c r="W2209" t="s">
        <v>5752</v>
      </c>
      <c r="X2209">
        <v>1888</v>
      </c>
      <c r="Y2209">
        <v>3</v>
      </c>
      <c r="Z2209">
        <v>2265.6</v>
      </c>
      <c r="AA2209" t="s">
        <v>16312</v>
      </c>
      <c r="AB2209" t="s">
        <v>16312</v>
      </c>
      <c r="AC2209">
        <v>10</v>
      </c>
      <c r="AD2209" t="s">
        <v>87</v>
      </c>
      <c r="AF2209" t="s">
        <v>87</v>
      </c>
      <c r="AG2209" t="s">
        <v>16312</v>
      </c>
    </row>
    <row r="2210" spans="1:33" x14ac:dyDescent="0.3">
      <c r="A2210" t="s">
        <v>336</v>
      </c>
      <c r="B2210" t="s">
        <v>946</v>
      </c>
      <c r="C2210" t="s">
        <v>49</v>
      </c>
      <c r="D2210" t="s">
        <v>50</v>
      </c>
      <c r="E2210" t="s">
        <v>263</v>
      </c>
      <c r="F2210" t="s">
        <v>16316</v>
      </c>
      <c r="G2210" t="s">
        <v>33</v>
      </c>
      <c r="H2210" s="1">
        <v>44716</v>
      </c>
      <c r="I2210">
        <v>1100</v>
      </c>
      <c r="J2210" t="s">
        <v>16317</v>
      </c>
      <c r="K2210" t="s">
        <v>463</v>
      </c>
      <c r="L2210" t="s">
        <v>16318</v>
      </c>
      <c r="M2210" t="s">
        <v>16319</v>
      </c>
      <c r="N2210" t="s">
        <v>57</v>
      </c>
      <c r="O2210">
        <v>8</v>
      </c>
      <c r="P2210" t="s">
        <v>40</v>
      </c>
      <c r="Q2210" t="s">
        <v>58</v>
      </c>
      <c r="R2210" t="s">
        <v>16320</v>
      </c>
      <c r="S2210" s="1">
        <v>45615</v>
      </c>
      <c r="T2210" t="s">
        <v>165</v>
      </c>
      <c r="U2210" t="s">
        <v>16321</v>
      </c>
      <c r="V2210" t="s">
        <v>16322</v>
      </c>
      <c r="W2210" t="s">
        <v>5576</v>
      </c>
      <c r="X2210">
        <v>2297</v>
      </c>
      <c r="Y2210">
        <v>4</v>
      </c>
      <c r="Z2210">
        <v>3675.2000000000003</v>
      </c>
      <c r="AA2210" t="s">
        <v>16319</v>
      </c>
      <c r="AB2210" t="s">
        <v>16319</v>
      </c>
      <c r="AC2210">
        <v>10</v>
      </c>
      <c r="AE2210" t="s">
        <v>37</v>
      </c>
      <c r="AF2210" t="s">
        <v>37</v>
      </c>
      <c r="AG2210" t="s">
        <v>16319</v>
      </c>
    </row>
    <row r="2211" spans="1:33" x14ac:dyDescent="0.3">
      <c r="A2211" t="s">
        <v>181</v>
      </c>
      <c r="B2211" t="s">
        <v>293</v>
      </c>
      <c r="C2211" t="s">
        <v>80</v>
      </c>
      <c r="D2211" t="s">
        <v>206</v>
      </c>
      <c r="E2211" t="s">
        <v>1415</v>
      </c>
      <c r="F2211" t="s">
        <v>16323</v>
      </c>
      <c r="G2211" t="s">
        <v>33</v>
      </c>
      <c r="H2211" s="1">
        <v>44850</v>
      </c>
      <c r="I2211">
        <v>1300</v>
      </c>
      <c r="J2211" t="s">
        <v>16324</v>
      </c>
      <c r="K2211" t="s">
        <v>1302</v>
      </c>
      <c r="L2211" t="s">
        <v>16325</v>
      </c>
      <c r="M2211" t="s">
        <v>16326</v>
      </c>
      <c r="N2211" t="s">
        <v>39</v>
      </c>
      <c r="O2211">
        <v>20</v>
      </c>
      <c r="P2211" t="s">
        <v>40</v>
      </c>
      <c r="Q2211" t="s">
        <v>58</v>
      </c>
      <c r="R2211" t="s">
        <v>16327</v>
      </c>
      <c r="S2211" s="1">
        <v>45324</v>
      </c>
      <c r="T2211" t="s">
        <v>321</v>
      </c>
      <c r="U2211" t="s">
        <v>16328</v>
      </c>
      <c r="V2211" t="s">
        <v>16329</v>
      </c>
      <c r="W2211" t="s">
        <v>3333</v>
      </c>
      <c r="X2211">
        <v>2412</v>
      </c>
      <c r="Y2211">
        <v>3</v>
      </c>
      <c r="Z2211">
        <v>2894.4</v>
      </c>
      <c r="AA2211" t="s">
        <v>16326</v>
      </c>
      <c r="AB2211" t="s">
        <v>16326</v>
      </c>
      <c r="AC2211">
        <v>10</v>
      </c>
      <c r="AE2211" t="s">
        <v>37</v>
      </c>
      <c r="AF2211" t="s">
        <v>37</v>
      </c>
      <c r="AG2211" t="s">
        <v>16326</v>
      </c>
    </row>
    <row r="2212" spans="1:33" x14ac:dyDescent="0.3">
      <c r="A2212" t="s">
        <v>93</v>
      </c>
      <c r="B2212" t="s">
        <v>293</v>
      </c>
      <c r="C2212" t="s">
        <v>49</v>
      </c>
      <c r="D2212" t="s">
        <v>677</v>
      </c>
      <c r="E2212" t="s">
        <v>1917</v>
      </c>
      <c r="F2212" t="s">
        <v>16330</v>
      </c>
      <c r="G2212" t="s">
        <v>33</v>
      </c>
      <c r="H2212" s="1">
        <v>44932</v>
      </c>
      <c r="I2212">
        <v>1400</v>
      </c>
      <c r="J2212" t="s">
        <v>16331</v>
      </c>
      <c r="K2212" t="s">
        <v>245</v>
      </c>
      <c r="L2212" t="s">
        <v>16332</v>
      </c>
      <c r="M2212" t="s">
        <v>16333</v>
      </c>
      <c r="N2212" t="s">
        <v>116</v>
      </c>
      <c r="O2212">
        <v>17</v>
      </c>
      <c r="P2212" t="s">
        <v>40</v>
      </c>
      <c r="Q2212" t="s">
        <v>41</v>
      </c>
      <c r="R2212" t="s">
        <v>16334</v>
      </c>
      <c r="S2212" s="1">
        <v>45528</v>
      </c>
      <c r="T2212" t="s">
        <v>201</v>
      </c>
      <c r="U2212" t="s">
        <v>16335</v>
      </c>
      <c r="V2212" t="s">
        <v>16336</v>
      </c>
      <c r="W2212" t="s">
        <v>379</v>
      </c>
      <c r="X2212">
        <v>1554</v>
      </c>
      <c r="Y2212">
        <v>5</v>
      </c>
      <c r="Z2212">
        <v>3108</v>
      </c>
      <c r="AA2212" t="s">
        <v>16333</v>
      </c>
      <c r="AB2212" t="s">
        <v>16333</v>
      </c>
      <c r="AC2212">
        <v>10</v>
      </c>
      <c r="AE2212" t="s">
        <v>37</v>
      </c>
      <c r="AF2212" t="s">
        <v>37</v>
      </c>
      <c r="AG2212" t="s">
        <v>16333</v>
      </c>
    </row>
    <row r="2213" spans="1:33" x14ac:dyDescent="0.3">
      <c r="A2213" t="s">
        <v>93</v>
      </c>
      <c r="B2213" t="s">
        <v>390</v>
      </c>
      <c r="C2213" t="s">
        <v>29</v>
      </c>
      <c r="D2213" t="s">
        <v>677</v>
      </c>
      <c r="E2213" t="s">
        <v>1908</v>
      </c>
      <c r="F2213" t="s">
        <v>2043</v>
      </c>
      <c r="G2213" t="s">
        <v>96</v>
      </c>
      <c r="H2213" s="1">
        <v>44475</v>
      </c>
      <c r="I2213">
        <v>1000</v>
      </c>
      <c r="J2213" t="s">
        <v>16337</v>
      </c>
      <c r="K2213" t="s">
        <v>113</v>
      </c>
      <c r="L2213" t="s">
        <v>16338</v>
      </c>
      <c r="M2213" t="s">
        <v>16339</v>
      </c>
      <c r="N2213" t="s">
        <v>39</v>
      </c>
      <c r="O2213">
        <v>19</v>
      </c>
      <c r="P2213" t="s">
        <v>73</v>
      </c>
      <c r="Q2213" t="s">
        <v>101</v>
      </c>
      <c r="R2213" t="s">
        <v>16340</v>
      </c>
      <c r="S2213" s="1">
        <v>45332</v>
      </c>
      <c r="T2213" t="s">
        <v>321</v>
      </c>
      <c r="U2213" t="s">
        <v>16341</v>
      </c>
      <c r="V2213" t="s">
        <v>16342</v>
      </c>
      <c r="W2213" t="s">
        <v>12117</v>
      </c>
      <c r="X2213">
        <v>2634</v>
      </c>
      <c r="Y2213">
        <v>8</v>
      </c>
      <c r="Z2213">
        <v>8428.8000000000011</v>
      </c>
      <c r="AA2213" t="s">
        <v>16339</v>
      </c>
      <c r="AB2213" t="s">
        <v>16339</v>
      </c>
      <c r="AC2213">
        <v>10</v>
      </c>
      <c r="AE2213" t="s">
        <v>37</v>
      </c>
      <c r="AF2213" t="s">
        <v>37</v>
      </c>
      <c r="AG2213" t="s">
        <v>16339</v>
      </c>
    </row>
    <row r="2214" spans="1:33" x14ac:dyDescent="0.3">
      <c r="A2214" t="s">
        <v>47</v>
      </c>
      <c r="B2214" t="s">
        <v>182</v>
      </c>
      <c r="C2214" t="s">
        <v>80</v>
      </c>
      <c r="D2214" t="s">
        <v>370</v>
      </c>
      <c r="E2214" t="s">
        <v>401</v>
      </c>
      <c r="F2214" t="s">
        <v>16343</v>
      </c>
      <c r="G2214" t="s">
        <v>33</v>
      </c>
      <c r="H2214" s="1">
        <v>44792</v>
      </c>
      <c r="I2214">
        <v>1100</v>
      </c>
      <c r="J2214" t="s">
        <v>16344</v>
      </c>
      <c r="K2214" t="s">
        <v>524</v>
      </c>
      <c r="L2214" t="s">
        <v>16345</v>
      </c>
      <c r="M2214" t="s">
        <v>16346</v>
      </c>
      <c r="N2214" t="s">
        <v>39</v>
      </c>
      <c r="O2214">
        <v>9</v>
      </c>
      <c r="P2214" t="s">
        <v>73</v>
      </c>
      <c r="Q2214" t="s">
        <v>74</v>
      </c>
      <c r="R2214" t="s">
        <v>16347</v>
      </c>
      <c r="S2214" s="1">
        <v>45502</v>
      </c>
      <c r="T2214" t="s">
        <v>103</v>
      </c>
      <c r="U2214" t="s">
        <v>16348</v>
      </c>
      <c r="V2214" t="s">
        <v>16349</v>
      </c>
      <c r="W2214" t="s">
        <v>14254</v>
      </c>
      <c r="X2214">
        <v>1361</v>
      </c>
      <c r="Y2214">
        <v>3</v>
      </c>
      <c r="Z2214">
        <v>1633.2</v>
      </c>
      <c r="AA2214" t="s">
        <v>16346</v>
      </c>
      <c r="AB2214" t="s">
        <v>16346</v>
      </c>
      <c r="AC2214">
        <v>10</v>
      </c>
      <c r="AD2214" t="s">
        <v>87</v>
      </c>
      <c r="AF2214" t="s">
        <v>87</v>
      </c>
      <c r="AG2214" t="s">
        <v>16346</v>
      </c>
    </row>
    <row r="2215" spans="1:33" x14ac:dyDescent="0.3">
      <c r="A2215" t="s">
        <v>336</v>
      </c>
      <c r="B2215" t="s">
        <v>293</v>
      </c>
      <c r="C2215" t="s">
        <v>49</v>
      </c>
      <c r="D2215" t="s">
        <v>81</v>
      </c>
      <c r="E2215" t="s">
        <v>832</v>
      </c>
      <c r="F2215" t="s">
        <v>16350</v>
      </c>
      <c r="G2215" t="s">
        <v>33</v>
      </c>
      <c r="H2215" s="1">
        <v>45197</v>
      </c>
      <c r="I2215">
        <v>950</v>
      </c>
      <c r="J2215" t="s">
        <v>16351</v>
      </c>
      <c r="K2215" t="s">
        <v>1626</v>
      </c>
      <c r="L2215" t="s">
        <v>16352</v>
      </c>
      <c r="M2215" t="s">
        <v>16353</v>
      </c>
      <c r="N2215" t="s">
        <v>116</v>
      </c>
      <c r="O2215">
        <v>18</v>
      </c>
      <c r="P2215" t="s">
        <v>40</v>
      </c>
      <c r="Q2215" t="s">
        <v>101</v>
      </c>
      <c r="R2215" t="s">
        <v>16354</v>
      </c>
      <c r="S2215" s="1">
        <v>45344</v>
      </c>
      <c r="T2215" t="s">
        <v>321</v>
      </c>
      <c r="U2215" t="s">
        <v>16355</v>
      </c>
      <c r="V2215" t="s">
        <v>16356</v>
      </c>
      <c r="W2215" t="s">
        <v>2184</v>
      </c>
      <c r="X2215">
        <v>2284</v>
      </c>
      <c r="Y2215">
        <v>5</v>
      </c>
      <c r="Z2215">
        <v>4568</v>
      </c>
      <c r="AA2215" t="s">
        <v>16353</v>
      </c>
      <c r="AB2215" t="s">
        <v>16353</v>
      </c>
      <c r="AC2215">
        <v>10</v>
      </c>
      <c r="AE2215" t="s">
        <v>37</v>
      </c>
      <c r="AF2215" t="s">
        <v>37</v>
      </c>
      <c r="AG2215" t="s">
        <v>16353</v>
      </c>
    </row>
    <row r="2216" spans="1:33" x14ac:dyDescent="0.3">
      <c r="A2216" t="s">
        <v>107</v>
      </c>
      <c r="B2216" t="s">
        <v>262</v>
      </c>
      <c r="C2216" t="s">
        <v>29</v>
      </c>
      <c r="D2216" t="s">
        <v>677</v>
      </c>
      <c r="E2216" t="s">
        <v>122</v>
      </c>
      <c r="F2216" t="s">
        <v>16357</v>
      </c>
      <c r="G2216" t="s">
        <v>96</v>
      </c>
      <c r="H2216" s="1">
        <v>44959</v>
      </c>
      <c r="I2216">
        <v>1300</v>
      </c>
      <c r="J2216" t="s">
        <v>16358</v>
      </c>
      <c r="K2216" t="s">
        <v>384</v>
      </c>
      <c r="L2216" t="s">
        <v>16359</v>
      </c>
      <c r="M2216" t="s">
        <v>16360</v>
      </c>
      <c r="N2216" t="s">
        <v>116</v>
      </c>
      <c r="O2216">
        <v>10</v>
      </c>
      <c r="P2216" t="s">
        <v>73</v>
      </c>
      <c r="Q2216" t="s">
        <v>41</v>
      </c>
      <c r="R2216" t="s">
        <v>16361</v>
      </c>
      <c r="S2216" s="1">
        <v>45492</v>
      </c>
      <c r="T2216" t="s">
        <v>103</v>
      </c>
      <c r="U2216" t="s">
        <v>16362</v>
      </c>
      <c r="V2216" t="s">
        <v>16363</v>
      </c>
      <c r="W2216" t="s">
        <v>1316</v>
      </c>
      <c r="X2216">
        <v>1659</v>
      </c>
      <c r="Y2216">
        <v>3</v>
      </c>
      <c r="Z2216">
        <v>1990.8000000000002</v>
      </c>
      <c r="AA2216" t="s">
        <v>16360</v>
      </c>
      <c r="AB2216" t="s">
        <v>16360</v>
      </c>
      <c r="AC2216">
        <v>10</v>
      </c>
      <c r="AE2216" t="s">
        <v>37</v>
      </c>
      <c r="AF2216" t="s">
        <v>37</v>
      </c>
      <c r="AG2216" t="s">
        <v>16360</v>
      </c>
    </row>
    <row r="2217" spans="1:33" x14ac:dyDescent="0.3">
      <c r="A2217" t="s">
        <v>107</v>
      </c>
      <c r="B2217" t="s">
        <v>784</v>
      </c>
      <c r="C2217" t="s">
        <v>29</v>
      </c>
      <c r="D2217" t="s">
        <v>50</v>
      </c>
      <c r="E2217" t="s">
        <v>713</v>
      </c>
      <c r="F2217" t="s">
        <v>16364</v>
      </c>
      <c r="G2217" t="s">
        <v>96</v>
      </c>
      <c r="H2217" s="1">
        <v>44621</v>
      </c>
      <c r="I2217">
        <v>950</v>
      </c>
      <c r="J2217" t="s">
        <v>16365</v>
      </c>
      <c r="K2217" t="s">
        <v>69</v>
      </c>
      <c r="L2217" t="s">
        <v>16366</v>
      </c>
      <c r="M2217" t="s">
        <v>16367</v>
      </c>
      <c r="N2217" t="s">
        <v>57</v>
      </c>
      <c r="O2217">
        <v>6</v>
      </c>
      <c r="P2217" t="s">
        <v>40</v>
      </c>
      <c r="Q2217" t="s">
        <v>58</v>
      </c>
      <c r="R2217" t="s">
        <v>16368</v>
      </c>
      <c r="S2217" s="1">
        <v>45327</v>
      </c>
      <c r="T2217" t="s">
        <v>321</v>
      </c>
      <c r="U2217" t="s">
        <v>13478</v>
      </c>
      <c r="V2217" t="s">
        <v>16369</v>
      </c>
      <c r="W2217" t="s">
        <v>13095</v>
      </c>
      <c r="X2217">
        <v>1924</v>
      </c>
      <c r="Y2217">
        <v>1</v>
      </c>
      <c r="Z2217">
        <v>769.6</v>
      </c>
      <c r="AA2217" t="s">
        <v>16367</v>
      </c>
      <c r="AB2217" t="s">
        <v>16367</v>
      </c>
      <c r="AC2217">
        <v>10</v>
      </c>
      <c r="AD2217" t="s">
        <v>87</v>
      </c>
      <c r="AF2217" t="s">
        <v>87</v>
      </c>
      <c r="AG2217" t="s">
        <v>16367</v>
      </c>
    </row>
    <row r="2218" spans="1:33" x14ac:dyDescent="0.3">
      <c r="A2218" t="s">
        <v>27</v>
      </c>
      <c r="B2218" t="s">
        <v>205</v>
      </c>
      <c r="C2218" t="s">
        <v>49</v>
      </c>
      <c r="D2218" t="s">
        <v>241</v>
      </c>
      <c r="E2218" t="s">
        <v>1917</v>
      </c>
      <c r="F2218" t="s">
        <v>4246</v>
      </c>
      <c r="G2218" t="s">
        <v>33</v>
      </c>
      <c r="H2218" s="1">
        <v>45078</v>
      </c>
      <c r="I2218">
        <v>950</v>
      </c>
      <c r="J2218" t="s">
        <v>16370</v>
      </c>
      <c r="K2218" t="s">
        <v>1052</v>
      </c>
      <c r="L2218" t="s">
        <v>16371</v>
      </c>
      <c r="M2218" t="s">
        <v>16372</v>
      </c>
      <c r="N2218" t="s">
        <v>116</v>
      </c>
      <c r="O2218">
        <v>12</v>
      </c>
      <c r="P2218" t="s">
        <v>40</v>
      </c>
      <c r="Q2218" t="s">
        <v>101</v>
      </c>
      <c r="R2218" t="s">
        <v>16373</v>
      </c>
      <c r="S2218" s="1">
        <v>45340</v>
      </c>
      <c r="T2218" t="s">
        <v>321</v>
      </c>
      <c r="U2218" t="s">
        <v>16374</v>
      </c>
      <c r="V2218" t="s">
        <v>16375</v>
      </c>
      <c r="W2218" t="s">
        <v>4077</v>
      </c>
      <c r="X2218">
        <v>2876</v>
      </c>
      <c r="Y2218">
        <v>5</v>
      </c>
      <c r="Z2218">
        <v>5752</v>
      </c>
      <c r="AA2218" t="s">
        <v>16372</v>
      </c>
      <c r="AB2218" t="s">
        <v>16372</v>
      </c>
      <c r="AC2218">
        <v>10</v>
      </c>
      <c r="AD2218" t="s">
        <v>87</v>
      </c>
      <c r="AF2218" t="s">
        <v>87</v>
      </c>
      <c r="AG2218" t="s">
        <v>16372</v>
      </c>
    </row>
    <row r="2219" spans="1:33" x14ac:dyDescent="0.3">
      <c r="A2219" t="s">
        <v>336</v>
      </c>
      <c r="B2219" t="s">
        <v>500</v>
      </c>
      <c r="C2219" t="s">
        <v>80</v>
      </c>
      <c r="D2219" t="s">
        <v>206</v>
      </c>
      <c r="E2219" t="s">
        <v>283</v>
      </c>
      <c r="F2219" t="s">
        <v>16376</v>
      </c>
      <c r="G2219" t="s">
        <v>96</v>
      </c>
      <c r="H2219" s="1">
        <v>45356</v>
      </c>
      <c r="I2219">
        <v>950</v>
      </c>
      <c r="J2219" t="s">
        <v>16377</v>
      </c>
      <c r="K2219" t="s">
        <v>329</v>
      </c>
      <c r="L2219" t="s">
        <v>16378</v>
      </c>
      <c r="M2219" t="s">
        <v>16379</v>
      </c>
      <c r="N2219" t="s">
        <v>57</v>
      </c>
      <c r="O2219">
        <v>19</v>
      </c>
      <c r="P2219" t="s">
        <v>40</v>
      </c>
      <c r="Q2219" t="s">
        <v>41</v>
      </c>
      <c r="R2219" t="s">
        <v>16380</v>
      </c>
      <c r="S2219" s="1">
        <v>45338</v>
      </c>
      <c r="T2219" t="s">
        <v>321</v>
      </c>
      <c r="U2219" t="s">
        <v>16381</v>
      </c>
      <c r="V2219" t="s">
        <v>16382</v>
      </c>
      <c r="W2219" t="s">
        <v>8330</v>
      </c>
      <c r="X2219">
        <v>736</v>
      </c>
      <c r="Y2219">
        <v>6</v>
      </c>
      <c r="Z2219">
        <v>1766.4</v>
      </c>
      <c r="AA2219" t="s">
        <v>16379</v>
      </c>
      <c r="AB2219" t="s">
        <v>16379</v>
      </c>
      <c r="AC2219">
        <v>10</v>
      </c>
      <c r="AD2219" t="s">
        <v>87</v>
      </c>
      <c r="AF2219" t="s">
        <v>87</v>
      </c>
      <c r="AG2219" t="s">
        <v>16379</v>
      </c>
    </row>
    <row r="2220" spans="1:33" x14ac:dyDescent="0.3">
      <c r="A2220" t="s">
        <v>93</v>
      </c>
      <c r="B2220" t="s">
        <v>784</v>
      </c>
      <c r="C2220" t="s">
        <v>49</v>
      </c>
      <c r="D2220" t="s">
        <v>370</v>
      </c>
      <c r="E2220" t="s">
        <v>975</v>
      </c>
      <c r="F2220" t="s">
        <v>16383</v>
      </c>
      <c r="G2220" t="s">
        <v>96</v>
      </c>
      <c r="H2220" s="1">
        <v>44625</v>
      </c>
      <c r="I2220">
        <v>1100</v>
      </c>
      <c r="J2220" t="s">
        <v>16384</v>
      </c>
      <c r="K2220" t="s">
        <v>3054</v>
      </c>
      <c r="L2220" t="s">
        <v>16385</v>
      </c>
      <c r="M2220" t="s">
        <v>16386</v>
      </c>
      <c r="N2220" t="s">
        <v>72</v>
      </c>
      <c r="O2220">
        <v>6</v>
      </c>
      <c r="P2220" t="s">
        <v>73</v>
      </c>
      <c r="Q2220" t="s">
        <v>101</v>
      </c>
      <c r="R2220" t="s">
        <v>16387</v>
      </c>
      <c r="S2220" s="1">
        <v>45304</v>
      </c>
      <c r="T2220" t="s">
        <v>141</v>
      </c>
      <c r="U2220" t="s">
        <v>16388</v>
      </c>
      <c r="V2220" t="s">
        <v>16389</v>
      </c>
      <c r="W2220" t="s">
        <v>92</v>
      </c>
      <c r="X2220">
        <v>1418</v>
      </c>
      <c r="Y2220">
        <v>4</v>
      </c>
      <c r="Z2220">
        <v>2268.8000000000002</v>
      </c>
      <c r="AA2220" t="s">
        <v>16386</v>
      </c>
      <c r="AB2220" t="s">
        <v>16386</v>
      </c>
      <c r="AC2220">
        <v>10</v>
      </c>
      <c r="AD2220" t="s">
        <v>87</v>
      </c>
      <c r="AF2220" t="s">
        <v>87</v>
      </c>
      <c r="AG2220" t="s">
        <v>16386</v>
      </c>
    </row>
    <row r="2221" spans="1:33" x14ac:dyDescent="0.3">
      <c r="A2221" t="s">
        <v>27</v>
      </c>
      <c r="B2221" t="s">
        <v>568</v>
      </c>
      <c r="C2221" t="s">
        <v>80</v>
      </c>
      <c r="D2221" t="s">
        <v>50</v>
      </c>
      <c r="E2221" t="s">
        <v>1225</v>
      </c>
      <c r="F2221" t="s">
        <v>2221</v>
      </c>
      <c r="G2221" t="s">
        <v>96</v>
      </c>
      <c r="H2221" s="1">
        <v>45471</v>
      </c>
      <c r="I2221">
        <v>1300</v>
      </c>
      <c r="J2221" t="s">
        <v>16390</v>
      </c>
      <c r="K2221" t="s">
        <v>1260</v>
      </c>
      <c r="L2221" t="s">
        <v>16391</v>
      </c>
      <c r="M2221" t="s">
        <v>16392</v>
      </c>
      <c r="N2221" t="s">
        <v>39</v>
      </c>
      <c r="O2221">
        <v>13</v>
      </c>
      <c r="P2221" t="s">
        <v>40</v>
      </c>
      <c r="Q2221" t="s">
        <v>58</v>
      </c>
      <c r="R2221" t="s">
        <v>16393</v>
      </c>
      <c r="S2221" s="1">
        <v>45334</v>
      </c>
      <c r="T2221" t="s">
        <v>321</v>
      </c>
      <c r="U2221" t="s">
        <v>16394</v>
      </c>
      <c r="V2221" t="s">
        <v>16395</v>
      </c>
      <c r="W2221" t="s">
        <v>2113</v>
      </c>
      <c r="X2221">
        <v>1805</v>
      </c>
      <c r="Y2221">
        <v>5</v>
      </c>
      <c r="Z2221">
        <v>3610</v>
      </c>
      <c r="AA2221" t="s">
        <v>16392</v>
      </c>
      <c r="AB2221" t="s">
        <v>16392</v>
      </c>
      <c r="AC2221">
        <v>10</v>
      </c>
      <c r="AD2221" t="s">
        <v>87</v>
      </c>
      <c r="AF2221" t="s">
        <v>87</v>
      </c>
      <c r="AG2221" t="s">
        <v>16392</v>
      </c>
    </row>
    <row r="2222" spans="1:33" x14ac:dyDescent="0.3">
      <c r="A2222" t="s">
        <v>133</v>
      </c>
      <c r="B2222" t="s">
        <v>380</v>
      </c>
      <c r="C2222" t="s">
        <v>49</v>
      </c>
      <c r="D2222" t="s">
        <v>65</v>
      </c>
      <c r="E2222" t="s">
        <v>230</v>
      </c>
      <c r="F2222" t="s">
        <v>16396</v>
      </c>
      <c r="G2222" t="s">
        <v>33</v>
      </c>
      <c r="H2222" s="1">
        <v>44331</v>
      </c>
      <c r="I2222">
        <v>950</v>
      </c>
      <c r="J2222" t="s">
        <v>16397</v>
      </c>
      <c r="K2222" t="s">
        <v>2286</v>
      </c>
      <c r="L2222" t="s">
        <v>16398</v>
      </c>
      <c r="M2222" t="s">
        <v>16399</v>
      </c>
      <c r="N2222" t="s">
        <v>57</v>
      </c>
      <c r="O2222">
        <v>5</v>
      </c>
      <c r="P2222" t="s">
        <v>40</v>
      </c>
      <c r="Q2222" t="s">
        <v>101</v>
      </c>
      <c r="R2222" t="s">
        <v>16400</v>
      </c>
      <c r="S2222" s="1">
        <v>45447</v>
      </c>
      <c r="T2222" t="s">
        <v>43</v>
      </c>
      <c r="U2222" t="s">
        <v>16401</v>
      </c>
      <c r="V2222" t="s">
        <v>16402</v>
      </c>
      <c r="W2222" t="s">
        <v>1440</v>
      </c>
      <c r="X2222">
        <v>2196</v>
      </c>
      <c r="Y2222">
        <v>6</v>
      </c>
      <c r="Z2222">
        <v>5270.4000000000015</v>
      </c>
      <c r="AA2222" t="s">
        <v>16399</v>
      </c>
      <c r="AB2222" t="s">
        <v>16399</v>
      </c>
      <c r="AC2222">
        <v>10</v>
      </c>
      <c r="AE2222" t="s">
        <v>37</v>
      </c>
      <c r="AF2222" t="s">
        <v>37</v>
      </c>
      <c r="AG2222" t="s">
        <v>16399</v>
      </c>
    </row>
    <row r="2223" spans="1:33" x14ac:dyDescent="0.3">
      <c r="A2223" t="s">
        <v>121</v>
      </c>
      <c r="B2223" t="s">
        <v>369</v>
      </c>
      <c r="C2223" t="s">
        <v>49</v>
      </c>
      <c r="D2223" t="s">
        <v>109</v>
      </c>
      <c r="E2223" t="s">
        <v>490</v>
      </c>
      <c r="F2223" t="s">
        <v>16403</v>
      </c>
      <c r="G2223" t="s">
        <v>96</v>
      </c>
      <c r="H2223" s="1">
        <v>45042</v>
      </c>
      <c r="I2223">
        <v>1200</v>
      </c>
      <c r="J2223" t="s">
        <v>16404</v>
      </c>
      <c r="K2223" t="s">
        <v>2286</v>
      </c>
      <c r="L2223" t="s">
        <v>16405</v>
      </c>
      <c r="M2223" t="s">
        <v>16406</v>
      </c>
      <c r="N2223" t="s">
        <v>72</v>
      </c>
      <c r="O2223">
        <v>10</v>
      </c>
      <c r="P2223" t="s">
        <v>73</v>
      </c>
      <c r="Q2223" t="s">
        <v>101</v>
      </c>
      <c r="R2223" t="s">
        <v>16407</v>
      </c>
      <c r="S2223" s="1">
        <v>45401</v>
      </c>
      <c r="T2223" t="s">
        <v>60</v>
      </c>
      <c r="U2223" t="s">
        <v>16408</v>
      </c>
      <c r="V2223" t="s">
        <v>16409</v>
      </c>
      <c r="W2223" t="s">
        <v>567</v>
      </c>
      <c r="X2223">
        <v>2750</v>
      </c>
      <c r="Y2223">
        <v>4</v>
      </c>
      <c r="Z2223">
        <v>4400</v>
      </c>
      <c r="AA2223" t="s">
        <v>16406</v>
      </c>
      <c r="AB2223" t="s">
        <v>16406</v>
      </c>
      <c r="AC2223">
        <v>10</v>
      </c>
      <c r="AE2223" t="s">
        <v>37</v>
      </c>
      <c r="AF2223" t="s">
        <v>37</v>
      </c>
      <c r="AG2223" t="s">
        <v>16406</v>
      </c>
    </row>
    <row r="2224" spans="1:33" x14ac:dyDescent="0.3">
      <c r="A2224" t="s">
        <v>107</v>
      </c>
      <c r="B2224" t="s">
        <v>450</v>
      </c>
      <c r="C2224" t="s">
        <v>29</v>
      </c>
      <c r="D2224" t="s">
        <v>219</v>
      </c>
      <c r="E2224" t="s">
        <v>1168</v>
      </c>
      <c r="F2224" t="s">
        <v>16410</v>
      </c>
      <c r="G2224" t="s">
        <v>96</v>
      </c>
      <c r="H2224" s="1">
        <v>44615</v>
      </c>
      <c r="I2224">
        <v>1000</v>
      </c>
      <c r="J2224" t="s">
        <v>16411</v>
      </c>
      <c r="K2224" t="s">
        <v>350</v>
      </c>
      <c r="L2224" t="s">
        <v>16412</v>
      </c>
      <c r="M2224" t="s">
        <v>16413</v>
      </c>
      <c r="N2224" t="s">
        <v>39</v>
      </c>
      <c r="O2224">
        <v>5</v>
      </c>
      <c r="P2224" t="s">
        <v>40</v>
      </c>
      <c r="Q2224" t="s">
        <v>58</v>
      </c>
      <c r="R2224" t="s">
        <v>16414</v>
      </c>
      <c r="S2224" s="1">
        <v>45460</v>
      </c>
      <c r="T2224" t="s">
        <v>43</v>
      </c>
      <c r="U2224" t="s">
        <v>16415</v>
      </c>
      <c r="V2224" t="s">
        <v>16416</v>
      </c>
      <c r="W2224" t="s">
        <v>5244</v>
      </c>
      <c r="X2224">
        <v>2640</v>
      </c>
      <c r="Y2224">
        <v>1</v>
      </c>
      <c r="Z2224">
        <v>1056</v>
      </c>
      <c r="AA2224" t="s">
        <v>16413</v>
      </c>
      <c r="AB2224" t="s">
        <v>16413</v>
      </c>
      <c r="AC2224">
        <v>10</v>
      </c>
      <c r="AE2224" t="s">
        <v>37</v>
      </c>
      <c r="AF2224" t="s">
        <v>37</v>
      </c>
      <c r="AG2224" t="s">
        <v>16413</v>
      </c>
    </row>
    <row r="2225" spans="1:33" x14ac:dyDescent="0.3">
      <c r="A2225" t="s">
        <v>47</v>
      </c>
      <c r="B2225" t="s">
        <v>568</v>
      </c>
      <c r="C2225" t="s">
        <v>80</v>
      </c>
      <c r="D2225" t="s">
        <v>50</v>
      </c>
      <c r="E2225" t="s">
        <v>1177</v>
      </c>
      <c r="F2225" t="s">
        <v>16417</v>
      </c>
      <c r="G2225" t="s">
        <v>33</v>
      </c>
      <c r="H2225" s="1">
        <v>45024</v>
      </c>
      <c r="I2225">
        <v>1100</v>
      </c>
      <c r="J2225" t="s">
        <v>16418</v>
      </c>
      <c r="K2225" t="s">
        <v>161</v>
      </c>
      <c r="L2225" t="s">
        <v>16419</v>
      </c>
      <c r="M2225" t="s">
        <v>16420</v>
      </c>
      <c r="N2225" t="s">
        <v>57</v>
      </c>
      <c r="O2225">
        <v>20</v>
      </c>
      <c r="P2225" t="s">
        <v>40</v>
      </c>
      <c r="Q2225" t="s">
        <v>58</v>
      </c>
      <c r="R2225" t="s">
        <v>16421</v>
      </c>
      <c r="S2225" s="1">
        <v>45343</v>
      </c>
      <c r="T2225" t="s">
        <v>321</v>
      </c>
      <c r="U2225" t="s">
        <v>16422</v>
      </c>
      <c r="V2225" t="s">
        <v>16423</v>
      </c>
      <c r="W2225" t="s">
        <v>1492</v>
      </c>
      <c r="X2225">
        <v>1045</v>
      </c>
      <c r="Y2225">
        <v>4</v>
      </c>
      <c r="Z2225">
        <v>1672</v>
      </c>
      <c r="AA2225" t="s">
        <v>16420</v>
      </c>
      <c r="AB2225" t="s">
        <v>16420</v>
      </c>
      <c r="AC2225">
        <v>10</v>
      </c>
      <c r="AE2225" t="s">
        <v>37</v>
      </c>
      <c r="AF2225" t="s">
        <v>37</v>
      </c>
      <c r="AG2225" t="s">
        <v>16420</v>
      </c>
    </row>
    <row r="2226" spans="1:33" x14ac:dyDescent="0.3">
      <c r="A2226" t="s">
        <v>336</v>
      </c>
      <c r="B2226" t="s">
        <v>1483</v>
      </c>
      <c r="C2226" t="s">
        <v>49</v>
      </c>
      <c r="D2226" t="s">
        <v>206</v>
      </c>
      <c r="E2226" t="s">
        <v>326</v>
      </c>
      <c r="F2226" t="s">
        <v>16424</v>
      </c>
      <c r="G2226" t="s">
        <v>96</v>
      </c>
      <c r="H2226" s="1">
        <v>44881</v>
      </c>
      <c r="I2226">
        <v>1100</v>
      </c>
      <c r="J2226" t="s">
        <v>16425</v>
      </c>
      <c r="K2226" t="s">
        <v>317</v>
      </c>
      <c r="L2226" t="s">
        <v>16426</v>
      </c>
      <c r="M2226" t="s">
        <v>16427</v>
      </c>
      <c r="N2226" t="s">
        <v>72</v>
      </c>
      <c r="O2226">
        <v>14</v>
      </c>
      <c r="P2226" t="s">
        <v>40</v>
      </c>
      <c r="Q2226" t="s">
        <v>74</v>
      </c>
      <c r="R2226" t="s">
        <v>16428</v>
      </c>
      <c r="S2226" s="1">
        <v>45567</v>
      </c>
      <c r="T2226" t="s">
        <v>177</v>
      </c>
      <c r="U2226" t="s">
        <v>16429</v>
      </c>
      <c r="V2226" t="s">
        <v>16430</v>
      </c>
      <c r="W2226" t="s">
        <v>5872</v>
      </c>
      <c r="X2226">
        <v>1151</v>
      </c>
      <c r="Y2226">
        <v>6</v>
      </c>
      <c r="Z2226">
        <v>2762.4</v>
      </c>
      <c r="AA2226" t="s">
        <v>16427</v>
      </c>
      <c r="AB2226" t="s">
        <v>16427</v>
      </c>
      <c r="AC2226">
        <v>10</v>
      </c>
      <c r="AE2226" t="s">
        <v>37</v>
      </c>
      <c r="AF2226" t="s">
        <v>37</v>
      </c>
      <c r="AG2226" t="s">
        <v>16427</v>
      </c>
    </row>
    <row r="2227" spans="1:33" x14ac:dyDescent="0.3">
      <c r="A2227" t="s">
        <v>181</v>
      </c>
      <c r="B2227" t="s">
        <v>79</v>
      </c>
      <c r="C2227" t="s">
        <v>49</v>
      </c>
      <c r="D2227" t="s">
        <v>81</v>
      </c>
      <c r="E2227" t="s">
        <v>894</v>
      </c>
      <c r="F2227" t="s">
        <v>16431</v>
      </c>
      <c r="G2227" t="s">
        <v>33</v>
      </c>
      <c r="H2227" s="1">
        <v>44490</v>
      </c>
      <c r="I2227">
        <v>1400</v>
      </c>
      <c r="J2227" t="s">
        <v>16432</v>
      </c>
      <c r="K2227" t="s">
        <v>680</v>
      </c>
      <c r="L2227" t="s">
        <v>16433</v>
      </c>
      <c r="M2227" t="s">
        <v>16434</v>
      </c>
      <c r="N2227" t="s">
        <v>39</v>
      </c>
      <c r="O2227">
        <v>3</v>
      </c>
      <c r="P2227" t="s">
        <v>40</v>
      </c>
      <c r="Q2227" t="s">
        <v>41</v>
      </c>
      <c r="R2227" t="s">
        <v>2358</v>
      </c>
      <c r="S2227" s="1">
        <v>45317</v>
      </c>
      <c r="T2227" t="s">
        <v>141</v>
      </c>
      <c r="U2227" t="s">
        <v>16435</v>
      </c>
      <c r="V2227" t="s">
        <v>16436</v>
      </c>
      <c r="W2227" t="s">
        <v>5805</v>
      </c>
      <c r="X2227">
        <v>2094</v>
      </c>
      <c r="Y2227">
        <v>7</v>
      </c>
      <c r="Z2227">
        <v>5863.2000000000007</v>
      </c>
      <c r="AA2227" t="s">
        <v>16434</v>
      </c>
      <c r="AB2227" t="s">
        <v>16434</v>
      </c>
      <c r="AC2227">
        <v>10</v>
      </c>
      <c r="AE2227" t="s">
        <v>37</v>
      </c>
      <c r="AF2227" t="s">
        <v>37</v>
      </c>
      <c r="AG2227" t="s">
        <v>16434</v>
      </c>
    </row>
    <row r="2228" spans="1:33" x14ac:dyDescent="0.3">
      <c r="A2228" t="s">
        <v>27</v>
      </c>
      <c r="B2228" t="s">
        <v>606</v>
      </c>
      <c r="C2228" t="s">
        <v>49</v>
      </c>
      <c r="D2228" t="s">
        <v>50</v>
      </c>
      <c r="E2228" t="s">
        <v>82</v>
      </c>
      <c r="F2228" t="s">
        <v>16437</v>
      </c>
      <c r="G2228" t="s">
        <v>33</v>
      </c>
      <c r="H2228" s="1">
        <v>44795</v>
      </c>
      <c r="I2228">
        <v>1400</v>
      </c>
      <c r="J2228" t="s">
        <v>16438</v>
      </c>
      <c r="K2228" t="s">
        <v>394</v>
      </c>
      <c r="L2228" t="s">
        <v>16439</v>
      </c>
      <c r="M2228" t="s">
        <v>16440</v>
      </c>
      <c r="N2228" t="s">
        <v>116</v>
      </c>
      <c r="O2228">
        <v>13</v>
      </c>
      <c r="P2228" t="s">
        <v>73</v>
      </c>
      <c r="Q2228" t="s">
        <v>58</v>
      </c>
      <c r="R2228" t="s">
        <v>16441</v>
      </c>
      <c r="S2228" s="1">
        <v>45377</v>
      </c>
      <c r="T2228" t="s">
        <v>258</v>
      </c>
      <c r="U2228" t="s">
        <v>16442</v>
      </c>
      <c r="V2228" t="s">
        <v>16443</v>
      </c>
      <c r="W2228" t="s">
        <v>5966</v>
      </c>
      <c r="X2228">
        <v>2459</v>
      </c>
      <c r="Y2228">
        <v>8</v>
      </c>
      <c r="Z2228">
        <v>7868.8</v>
      </c>
      <c r="AA2228" t="s">
        <v>16440</v>
      </c>
      <c r="AB2228" t="s">
        <v>16440</v>
      </c>
      <c r="AC2228">
        <v>10</v>
      </c>
      <c r="AE2228" t="s">
        <v>37</v>
      </c>
      <c r="AF2228" t="s">
        <v>37</v>
      </c>
      <c r="AG2228" t="s">
        <v>16440</v>
      </c>
    </row>
    <row r="2229" spans="1:33" x14ac:dyDescent="0.3">
      <c r="A2229" t="s">
        <v>121</v>
      </c>
      <c r="B2229" t="s">
        <v>470</v>
      </c>
      <c r="C2229" t="s">
        <v>49</v>
      </c>
      <c r="D2229" t="s">
        <v>370</v>
      </c>
      <c r="E2229" t="s">
        <v>441</v>
      </c>
      <c r="F2229" t="s">
        <v>16444</v>
      </c>
      <c r="G2229" t="s">
        <v>96</v>
      </c>
      <c r="H2229" s="1">
        <v>45461</v>
      </c>
      <c r="I2229">
        <v>1400</v>
      </c>
      <c r="J2229" t="s">
        <v>16445</v>
      </c>
      <c r="K2229" t="s">
        <v>1486</v>
      </c>
      <c r="L2229" t="s">
        <v>16446</v>
      </c>
      <c r="M2229" t="s">
        <v>16447</v>
      </c>
      <c r="N2229" t="s">
        <v>57</v>
      </c>
      <c r="O2229">
        <v>15</v>
      </c>
      <c r="P2229" t="s">
        <v>73</v>
      </c>
      <c r="Q2229" t="s">
        <v>74</v>
      </c>
      <c r="R2229" t="s">
        <v>16448</v>
      </c>
      <c r="S2229" s="1">
        <v>45464</v>
      </c>
      <c r="T2229" t="s">
        <v>43</v>
      </c>
      <c r="U2229" t="s">
        <v>16449</v>
      </c>
      <c r="V2229" t="s">
        <v>16450</v>
      </c>
      <c r="W2229" t="s">
        <v>6038</v>
      </c>
      <c r="X2229">
        <v>1027</v>
      </c>
      <c r="Y2229">
        <v>6</v>
      </c>
      <c r="Z2229">
        <v>2464.8000000000002</v>
      </c>
      <c r="AA2229" t="s">
        <v>16447</v>
      </c>
      <c r="AB2229" t="s">
        <v>16447</v>
      </c>
      <c r="AC2229">
        <v>11</v>
      </c>
      <c r="AE2229" t="s">
        <v>37</v>
      </c>
      <c r="AF2229" t="s">
        <v>37</v>
      </c>
      <c r="AG2229" t="s">
        <v>16447</v>
      </c>
    </row>
    <row r="2230" spans="1:33" x14ac:dyDescent="0.3">
      <c r="A2230" t="s">
        <v>121</v>
      </c>
      <c r="B2230" t="s">
        <v>108</v>
      </c>
      <c r="C2230" t="s">
        <v>80</v>
      </c>
      <c r="D2230" t="s">
        <v>65</v>
      </c>
      <c r="E2230" t="s">
        <v>1877</v>
      </c>
      <c r="F2230" t="s">
        <v>16451</v>
      </c>
      <c r="G2230" t="s">
        <v>96</v>
      </c>
      <c r="H2230" s="1">
        <v>45169</v>
      </c>
      <c r="I2230">
        <v>1200</v>
      </c>
      <c r="J2230" t="s">
        <v>16452</v>
      </c>
      <c r="K2230" t="s">
        <v>414</v>
      </c>
      <c r="L2230" t="s">
        <v>16453</v>
      </c>
      <c r="M2230" t="s">
        <v>16454</v>
      </c>
      <c r="N2230" t="s">
        <v>72</v>
      </c>
      <c r="O2230">
        <v>3</v>
      </c>
      <c r="P2230" t="s">
        <v>73</v>
      </c>
      <c r="Q2230" t="s">
        <v>101</v>
      </c>
      <c r="R2230" t="s">
        <v>16455</v>
      </c>
      <c r="S2230" s="1">
        <v>45341</v>
      </c>
      <c r="T2230" t="s">
        <v>321</v>
      </c>
      <c r="U2230" t="s">
        <v>16456</v>
      </c>
      <c r="V2230" t="s">
        <v>10195</v>
      </c>
      <c r="W2230" t="s">
        <v>13422</v>
      </c>
      <c r="X2230">
        <v>2822</v>
      </c>
      <c r="Y2230">
        <v>5</v>
      </c>
      <c r="Z2230">
        <v>5644</v>
      </c>
      <c r="AA2230" t="s">
        <v>16454</v>
      </c>
      <c r="AB2230" t="s">
        <v>16454</v>
      </c>
      <c r="AC2230">
        <v>10</v>
      </c>
      <c r="AE2230" t="s">
        <v>37</v>
      </c>
      <c r="AF2230" t="s">
        <v>37</v>
      </c>
      <c r="AG2230" t="s">
        <v>16454</v>
      </c>
    </row>
    <row r="2231" spans="1:33" x14ac:dyDescent="0.3">
      <c r="A2231" t="s">
        <v>107</v>
      </c>
      <c r="B2231" t="s">
        <v>182</v>
      </c>
      <c r="C2231" t="s">
        <v>29</v>
      </c>
      <c r="D2231" t="s">
        <v>219</v>
      </c>
      <c r="E2231" t="s">
        <v>1441</v>
      </c>
      <c r="F2231" t="s">
        <v>16457</v>
      </c>
      <c r="G2231" t="s">
        <v>96</v>
      </c>
      <c r="H2231" s="1">
        <v>44840</v>
      </c>
      <c r="I2231">
        <v>1100</v>
      </c>
      <c r="J2231" t="s">
        <v>16458</v>
      </c>
      <c r="K2231" t="s">
        <v>297</v>
      </c>
      <c r="L2231" t="s">
        <v>16459</v>
      </c>
      <c r="M2231" t="s">
        <v>16460</v>
      </c>
      <c r="N2231" t="s">
        <v>57</v>
      </c>
      <c r="O2231">
        <v>17</v>
      </c>
      <c r="P2231" t="s">
        <v>73</v>
      </c>
      <c r="Q2231" t="s">
        <v>74</v>
      </c>
      <c r="R2231" t="s">
        <v>16461</v>
      </c>
      <c r="S2231" s="1">
        <v>45453</v>
      </c>
      <c r="T2231" t="s">
        <v>43</v>
      </c>
      <c r="U2231" t="s">
        <v>16462</v>
      </c>
      <c r="V2231" t="s">
        <v>16463</v>
      </c>
      <c r="W2231" t="s">
        <v>4169</v>
      </c>
      <c r="X2231">
        <v>530</v>
      </c>
      <c r="Y2231">
        <v>5</v>
      </c>
      <c r="Z2231">
        <v>1060</v>
      </c>
      <c r="AA2231" t="s">
        <v>16460</v>
      </c>
      <c r="AB2231" t="s">
        <v>16460</v>
      </c>
      <c r="AC2231">
        <v>10</v>
      </c>
      <c r="AE2231" t="s">
        <v>37</v>
      </c>
      <c r="AF2231" t="s">
        <v>37</v>
      </c>
      <c r="AG2231" t="s">
        <v>16460</v>
      </c>
    </row>
    <row r="2232" spans="1:33" x14ac:dyDescent="0.3">
      <c r="A2232" t="s">
        <v>47</v>
      </c>
      <c r="B2232" t="s">
        <v>1128</v>
      </c>
      <c r="C2232" t="s">
        <v>29</v>
      </c>
      <c r="D2232" t="s">
        <v>241</v>
      </c>
      <c r="E2232" t="s">
        <v>1949</v>
      </c>
      <c r="F2232" t="s">
        <v>16464</v>
      </c>
      <c r="G2232" t="s">
        <v>96</v>
      </c>
      <c r="H2232" s="1">
        <v>44557</v>
      </c>
      <c r="I2232">
        <v>1300</v>
      </c>
      <c r="J2232" t="s">
        <v>16465</v>
      </c>
      <c r="K2232" t="s">
        <v>137</v>
      </c>
      <c r="L2232" t="s">
        <v>16466</v>
      </c>
      <c r="M2232" t="s">
        <v>16467</v>
      </c>
      <c r="N2232" t="s">
        <v>57</v>
      </c>
      <c r="O2232">
        <v>15</v>
      </c>
      <c r="P2232" t="s">
        <v>73</v>
      </c>
      <c r="Q2232" t="s">
        <v>58</v>
      </c>
      <c r="R2232" t="s">
        <v>16468</v>
      </c>
      <c r="S2232" s="1">
        <v>45420</v>
      </c>
      <c r="T2232" t="s">
        <v>129</v>
      </c>
      <c r="U2232" t="s">
        <v>16469</v>
      </c>
      <c r="V2232" t="s">
        <v>16470</v>
      </c>
      <c r="W2232" t="s">
        <v>13073</v>
      </c>
      <c r="X2232">
        <v>1956</v>
      </c>
      <c r="Y2232">
        <v>3</v>
      </c>
      <c r="Z2232">
        <v>2347.2000000000003</v>
      </c>
      <c r="AA2232" t="s">
        <v>16467</v>
      </c>
      <c r="AB2232" t="s">
        <v>16467</v>
      </c>
      <c r="AC2232">
        <v>11</v>
      </c>
      <c r="AE2232" t="s">
        <v>37</v>
      </c>
      <c r="AF2232" t="s">
        <v>37</v>
      </c>
      <c r="AG2232" t="s">
        <v>16467</v>
      </c>
    </row>
    <row r="2233" spans="1:33" x14ac:dyDescent="0.3">
      <c r="A2233" t="s">
        <v>121</v>
      </c>
      <c r="B2233" t="s">
        <v>1483</v>
      </c>
      <c r="C2233" t="s">
        <v>29</v>
      </c>
      <c r="D2233" t="s">
        <v>30</v>
      </c>
      <c r="E2233" t="s">
        <v>66</v>
      </c>
      <c r="F2233" t="s">
        <v>16471</v>
      </c>
      <c r="G2233" t="s">
        <v>33</v>
      </c>
      <c r="H2233" s="1">
        <v>43964</v>
      </c>
      <c r="I2233">
        <v>1300</v>
      </c>
      <c r="J2233" t="s">
        <v>16472</v>
      </c>
      <c r="K2233" t="s">
        <v>125</v>
      </c>
      <c r="L2233" t="s">
        <v>16473</v>
      </c>
      <c r="M2233" t="s">
        <v>16474</v>
      </c>
      <c r="N2233" t="s">
        <v>116</v>
      </c>
      <c r="O2233">
        <v>14</v>
      </c>
      <c r="P2233" t="s">
        <v>73</v>
      </c>
      <c r="Q2233" t="s">
        <v>41</v>
      </c>
      <c r="R2233" t="s">
        <v>16475</v>
      </c>
      <c r="S2233" s="1">
        <v>45383</v>
      </c>
      <c r="T2233" t="s">
        <v>60</v>
      </c>
      <c r="U2233" t="s">
        <v>16476</v>
      </c>
      <c r="V2233" t="s">
        <v>16477</v>
      </c>
      <c r="W2233" t="s">
        <v>567</v>
      </c>
      <c r="X2233">
        <v>2569</v>
      </c>
      <c r="Y2233">
        <v>2</v>
      </c>
      <c r="Z2233">
        <v>2055.2000000000003</v>
      </c>
      <c r="AA2233" t="s">
        <v>16474</v>
      </c>
      <c r="AB2233" t="s">
        <v>16474</v>
      </c>
      <c r="AC2233">
        <v>10</v>
      </c>
      <c r="AE2233" t="s">
        <v>37</v>
      </c>
      <c r="AF2233" t="s">
        <v>37</v>
      </c>
      <c r="AG2233" t="s">
        <v>16474</v>
      </c>
    </row>
    <row r="2234" spans="1:33" x14ac:dyDescent="0.3">
      <c r="A2234" t="s">
        <v>27</v>
      </c>
      <c r="B2234" t="s">
        <v>48</v>
      </c>
      <c r="C2234" t="s">
        <v>49</v>
      </c>
      <c r="D2234" t="s">
        <v>30</v>
      </c>
      <c r="E2234" t="s">
        <v>242</v>
      </c>
      <c r="F2234" t="s">
        <v>16478</v>
      </c>
      <c r="G2234" t="s">
        <v>33</v>
      </c>
      <c r="H2234" s="1">
        <v>44305</v>
      </c>
      <c r="I2234">
        <v>1100</v>
      </c>
      <c r="J2234" t="s">
        <v>16479</v>
      </c>
      <c r="K2234" t="s">
        <v>2286</v>
      </c>
      <c r="L2234" t="s">
        <v>16480</v>
      </c>
      <c r="M2234" t="s">
        <v>16481</v>
      </c>
      <c r="N2234" t="s">
        <v>57</v>
      </c>
      <c r="O2234">
        <v>5</v>
      </c>
      <c r="P2234" t="s">
        <v>73</v>
      </c>
      <c r="Q2234" t="s">
        <v>101</v>
      </c>
      <c r="R2234" t="s">
        <v>16482</v>
      </c>
      <c r="S2234" s="1">
        <v>45602</v>
      </c>
      <c r="T2234" t="s">
        <v>165</v>
      </c>
      <c r="U2234" t="s">
        <v>16483</v>
      </c>
      <c r="V2234" t="s">
        <v>16484</v>
      </c>
      <c r="W2234" t="s">
        <v>11417</v>
      </c>
      <c r="X2234">
        <v>1542</v>
      </c>
      <c r="Y2234">
        <v>3</v>
      </c>
      <c r="Z2234">
        <v>1850.4</v>
      </c>
      <c r="AA2234" t="s">
        <v>16481</v>
      </c>
      <c r="AB2234" t="s">
        <v>16481</v>
      </c>
      <c r="AC2234">
        <v>10</v>
      </c>
      <c r="AD2234" t="s">
        <v>87</v>
      </c>
      <c r="AF2234" t="s">
        <v>87</v>
      </c>
      <c r="AG2234" t="s">
        <v>16481</v>
      </c>
    </row>
    <row r="2235" spans="1:33" x14ac:dyDescent="0.3">
      <c r="A2235" t="s">
        <v>121</v>
      </c>
      <c r="B2235" t="s">
        <v>558</v>
      </c>
      <c r="C2235" t="s">
        <v>49</v>
      </c>
      <c r="D2235" t="s">
        <v>677</v>
      </c>
      <c r="E2235" t="s">
        <v>632</v>
      </c>
      <c r="F2235" t="s">
        <v>16485</v>
      </c>
      <c r="G2235" t="s">
        <v>96</v>
      </c>
      <c r="H2235" s="1">
        <v>44143</v>
      </c>
      <c r="I2235">
        <v>1000</v>
      </c>
      <c r="J2235" t="s">
        <v>16486</v>
      </c>
      <c r="K2235" t="s">
        <v>897</v>
      </c>
      <c r="L2235" t="s">
        <v>16487</v>
      </c>
      <c r="M2235" t="s">
        <v>16488</v>
      </c>
      <c r="N2235" t="s">
        <v>57</v>
      </c>
      <c r="O2235">
        <v>10</v>
      </c>
      <c r="P2235" t="s">
        <v>73</v>
      </c>
      <c r="Q2235" t="s">
        <v>41</v>
      </c>
      <c r="R2235" t="s">
        <v>16489</v>
      </c>
      <c r="S2235" s="1">
        <v>45358</v>
      </c>
      <c r="T2235" t="s">
        <v>258</v>
      </c>
      <c r="U2235" t="s">
        <v>16490</v>
      </c>
      <c r="V2235" t="s">
        <v>16491</v>
      </c>
      <c r="W2235" t="s">
        <v>3333</v>
      </c>
      <c r="X2235">
        <v>2407</v>
      </c>
      <c r="Y2235">
        <v>6</v>
      </c>
      <c r="Z2235">
        <v>5776.8</v>
      </c>
      <c r="AA2235" t="s">
        <v>16488</v>
      </c>
      <c r="AB2235" t="s">
        <v>16488</v>
      </c>
      <c r="AC2235">
        <v>10</v>
      </c>
      <c r="AE2235" t="s">
        <v>37</v>
      </c>
      <c r="AF2235" t="s">
        <v>37</v>
      </c>
      <c r="AG2235" t="s">
        <v>16488</v>
      </c>
    </row>
    <row r="2236" spans="1:33" x14ac:dyDescent="0.3">
      <c r="A2236" t="s">
        <v>133</v>
      </c>
      <c r="B2236" t="s">
        <v>205</v>
      </c>
      <c r="C2236" t="s">
        <v>29</v>
      </c>
      <c r="D2236" t="s">
        <v>81</v>
      </c>
      <c r="E2236" t="s">
        <v>170</v>
      </c>
      <c r="F2236" t="s">
        <v>16492</v>
      </c>
      <c r="G2236" t="s">
        <v>33</v>
      </c>
      <c r="H2236" s="1">
        <v>44705</v>
      </c>
      <c r="I2236">
        <v>1000</v>
      </c>
      <c r="J2236" t="s">
        <v>16493</v>
      </c>
      <c r="K2236" t="s">
        <v>161</v>
      </c>
      <c r="L2236" t="s">
        <v>16494</v>
      </c>
      <c r="M2236" t="s">
        <v>16495</v>
      </c>
      <c r="N2236" t="s">
        <v>39</v>
      </c>
      <c r="O2236">
        <v>13</v>
      </c>
      <c r="P2236" t="s">
        <v>40</v>
      </c>
      <c r="Q2236" t="s">
        <v>58</v>
      </c>
      <c r="R2236" t="s">
        <v>16496</v>
      </c>
      <c r="S2236" s="1">
        <v>45380</v>
      </c>
      <c r="T2236" t="s">
        <v>258</v>
      </c>
      <c r="U2236" t="s">
        <v>16497</v>
      </c>
      <c r="V2236" t="s">
        <v>16498</v>
      </c>
      <c r="W2236" t="s">
        <v>168</v>
      </c>
      <c r="X2236">
        <v>1435</v>
      </c>
      <c r="Y2236">
        <v>1</v>
      </c>
      <c r="Z2236">
        <v>574</v>
      </c>
      <c r="AA2236" t="s">
        <v>16495</v>
      </c>
      <c r="AB2236" t="s">
        <v>16495</v>
      </c>
      <c r="AC2236">
        <v>10</v>
      </c>
      <c r="AE2236" t="s">
        <v>37</v>
      </c>
      <c r="AF2236" t="s">
        <v>37</v>
      </c>
      <c r="AG2236" t="s">
        <v>16495</v>
      </c>
    </row>
    <row r="2237" spans="1:33" x14ac:dyDescent="0.3">
      <c r="A2237" t="s">
        <v>121</v>
      </c>
      <c r="B2237" t="s">
        <v>510</v>
      </c>
      <c r="C2237" t="s">
        <v>29</v>
      </c>
      <c r="D2237" t="s">
        <v>50</v>
      </c>
      <c r="E2237" t="s">
        <v>94</v>
      </c>
      <c r="F2237" t="s">
        <v>16499</v>
      </c>
      <c r="G2237" t="s">
        <v>96</v>
      </c>
      <c r="H2237" s="1">
        <v>44520</v>
      </c>
      <c r="I2237">
        <v>1200</v>
      </c>
      <c r="J2237" t="s">
        <v>16500</v>
      </c>
      <c r="K2237" t="s">
        <v>113</v>
      </c>
      <c r="L2237" t="s">
        <v>16501</v>
      </c>
      <c r="M2237" t="s">
        <v>16502</v>
      </c>
      <c r="N2237" t="s">
        <v>72</v>
      </c>
      <c r="O2237">
        <v>7</v>
      </c>
      <c r="P2237" t="s">
        <v>73</v>
      </c>
      <c r="Q2237" t="s">
        <v>58</v>
      </c>
      <c r="R2237" t="s">
        <v>16503</v>
      </c>
      <c r="S2237" s="1">
        <v>45343</v>
      </c>
      <c r="T2237" t="s">
        <v>321</v>
      </c>
      <c r="U2237" t="s">
        <v>16504</v>
      </c>
      <c r="V2237" t="s">
        <v>16505</v>
      </c>
      <c r="W2237" t="s">
        <v>1893</v>
      </c>
      <c r="X2237">
        <v>1241</v>
      </c>
      <c r="Y2237">
        <v>8</v>
      </c>
      <c r="Z2237">
        <v>3971.2000000000003</v>
      </c>
      <c r="AA2237" t="s">
        <v>16502</v>
      </c>
      <c r="AB2237" t="s">
        <v>16502</v>
      </c>
      <c r="AC2237">
        <v>10</v>
      </c>
      <c r="AE2237" t="s">
        <v>37</v>
      </c>
      <c r="AF2237" t="s">
        <v>37</v>
      </c>
      <c r="AG2237" t="s">
        <v>16502</v>
      </c>
    </row>
    <row r="2238" spans="1:33" x14ac:dyDescent="0.3">
      <c r="A2238" t="s">
        <v>121</v>
      </c>
      <c r="B2238" t="s">
        <v>390</v>
      </c>
      <c r="C2238" t="s">
        <v>49</v>
      </c>
      <c r="D2238" t="s">
        <v>65</v>
      </c>
      <c r="E2238" t="s">
        <v>1177</v>
      </c>
      <c r="F2238" t="s">
        <v>16506</v>
      </c>
      <c r="G2238" t="s">
        <v>96</v>
      </c>
      <c r="H2238" s="1">
        <v>45029</v>
      </c>
      <c r="I2238">
        <v>1200</v>
      </c>
      <c r="J2238" t="s">
        <v>16507</v>
      </c>
      <c r="K2238" t="s">
        <v>835</v>
      </c>
      <c r="L2238" t="s">
        <v>16508</v>
      </c>
      <c r="M2238" t="s">
        <v>16509</v>
      </c>
      <c r="N2238" t="s">
        <v>116</v>
      </c>
      <c r="O2238">
        <v>4</v>
      </c>
      <c r="P2238" t="s">
        <v>40</v>
      </c>
      <c r="Q2238" t="s">
        <v>41</v>
      </c>
      <c r="R2238" t="s">
        <v>16510</v>
      </c>
      <c r="S2238" s="1">
        <v>45443</v>
      </c>
      <c r="T2238" t="s">
        <v>129</v>
      </c>
      <c r="U2238" t="s">
        <v>16511</v>
      </c>
      <c r="V2238" t="s">
        <v>16512</v>
      </c>
      <c r="W2238" t="s">
        <v>2283</v>
      </c>
      <c r="X2238">
        <v>613</v>
      </c>
      <c r="Y2238">
        <v>6</v>
      </c>
      <c r="Z2238">
        <v>1471.2</v>
      </c>
      <c r="AA2238" t="s">
        <v>16509</v>
      </c>
      <c r="AB2238" t="s">
        <v>16509</v>
      </c>
      <c r="AC2238">
        <v>10</v>
      </c>
      <c r="AE2238" t="s">
        <v>37</v>
      </c>
      <c r="AF2238" t="s">
        <v>37</v>
      </c>
      <c r="AG2238" t="s">
        <v>16509</v>
      </c>
    </row>
    <row r="2239" spans="1:33" x14ac:dyDescent="0.3">
      <c r="A2239" t="s">
        <v>336</v>
      </c>
      <c r="B2239" t="s">
        <v>784</v>
      </c>
      <c r="C2239" t="s">
        <v>29</v>
      </c>
      <c r="D2239" t="s">
        <v>146</v>
      </c>
      <c r="E2239" t="s">
        <v>1049</v>
      </c>
      <c r="F2239" t="s">
        <v>16513</v>
      </c>
      <c r="G2239" t="s">
        <v>96</v>
      </c>
      <c r="H2239" s="1">
        <v>44095</v>
      </c>
      <c r="I2239">
        <v>1100</v>
      </c>
      <c r="J2239" t="s">
        <v>16514</v>
      </c>
      <c r="K2239" t="s">
        <v>210</v>
      </c>
      <c r="L2239" t="s">
        <v>16515</v>
      </c>
      <c r="M2239" t="s">
        <v>16516</v>
      </c>
      <c r="N2239" t="s">
        <v>39</v>
      </c>
      <c r="O2239">
        <v>7</v>
      </c>
      <c r="P2239" t="s">
        <v>73</v>
      </c>
      <c r="Q2239" t="s">
        <v>101</v>
      </c>
      <c r="R2239" t="s">
        <v>16517</v>
      </c>
      <c r="S2239" s="1">
        <v>45477</v>
      </c>
      <c r="T2239" t="s">
        <v>103</v>
      </c>
      <c r="U2239" t="s">
        <v>16518</v>
      </c>
      <c r="V2239" t="s">
        <v>16519</v>
      </c>
      <c r="W2239" t="s">
        <v>8817</v>
      </c>
      <c r="X2239">
        <v>2895</v>
      </c>
      <c r="Y2239">
        <v>7</v>
      </c>
      <c r="Z2239">
        <v>8106</v>
      </c>
      <c r="AA2239" t="s">
        <v>16516</v>
      </c>
      <c r="AB2239" t="s">
        <v>16516</v>
      </c>
      <c r="AC2239">
        <v>10</v>
      </c>
      <c r="AE2239" t="s">
        <v>37</v>
      </c>
      <c r="AF2239" t="s">
        <v>37</v>
      </c>
      <c r="AG2239" t="s">
        <v>16516</v>
      </c>
    </row>
    <row r="2240" spans="1:33" x14ac:dyDescent="0.3">
      <c r="A2240" t="s">
        <v>47</v>
      </c>
      <c r="B2240" t="s">
        <v>985</v>
      </c>
      <c r="C2240" t="s">
        <v>29</v>
      </c>
      <c r="D2240" t="s">
        <v>81</v>
      </c>
      <c r="E2240" t="s">
        <v>1441</v>
      </c>
      <c r="F2240" t="s">
        <v>16520</v>
      </c>
      <c r="G2240" t="s">
        <v>33</v>
      </c>
      <c r="H2240" s="1">
        <v>44794</v>
      </c>
      <c r="I2240">
        <v>1000</v>
      </c>
      <c r="J2240" t="s">
        <v>16521</v>
      </c>
      <c r="K2240" t="s">
        <v>923</v>
      </c>
      <c r="L2240" t="s">
        <v>16522</v>
      </c>
      <c r="M2240" t="s">
        <v>16523</v>
      </c>
      <c r="N2240" t="s">
        <v>72</v>
      </c>
      <c r="O2240">
        <v>19</v>
      </c>
      <c r="P2240" t="s">
        <v>73</v>
      </c>
      <c r="Q2240" t="s">
        <v>74</v>
      </c>
      <c r="R2240" t="s">
        <v>16524</v>
      </c>
      <c r="S2240" s="1">
        <v>45440</v>
      </c>
      <c r="T2240" t="s">
        <v>129</v>
      </c>
      <c r="U2240" t="s">
        <v>16525</v>
      </c>
      <c r="V2240" t="s">
        <v>16526</v>
      </c>
      <c r="W2240" t="s">
        <v>15680</v>
      </c>
      <c r="X2240">
        <v>1114</v>
      </c>
      <c r="Y2240">
        <v>7</v>
      </c>
      <c r="Z2240">
        <v>3119.2000000000003</v>
      </c>
      <c r="AA2240" t="s">
        <v>16523</v>
      </c>
      <c r="AB2240" t="s">
        <v>16523</v>
      </c>
      <c r="AC2240">
        <v>10</v>
      </c>
      <c r="AD2240" t="s">
        <v>87</v>
      </c>
      <c r="AF2240" t="s">
        <v>87</v>
      </c>
      <c r="AG2240" t="s">
        <v>16523</v>
      </c>
    </row>
    <row r="2241" spans="1:33" x14ac:dyDescent="0.3">
      <c r="A2241" t="s">
        <v>27</v>
      </c>
      <c r="B2241" t="s">
        <v>380</v>
      </c>
      <c r="C2241" t="s">
        <v>29</v>
      </c>
      <c r="D2241" t="s">
        <v>109</v>
      </c>
      <c r="E2241" t="s">
        <v>326</v>
      </c>
      <c r="F2241" t="s">
        <v>16527</v>
      </c>
      <c r="G2241" t="s">
        <v>96</v>
      </c>
      <c r="H2241" s="1">
        <v>44370</v>
      </c>
      <c r="I2241">
        <v>1400</v>
      </c>
      <c r="J2241" t="s">
        <v>16528</v>
      </c>
      <c r="K2241" t="s">
        <v>233</v>
      </c>
      <c r="L2241" t="s">
        <v>16529</v>
      </c>
      <c r="M2241" t="s">
        <v>16530</v>
      </c>
      <c r="N2241" t="s">
        <v>57</v>
      </c>
      <c r="O2241">
        <v>9</v>
      </c>
      <c r="P2241" t="s">
        <v>73</v>
      </c>
      <c r="Q2241" t="s">
        <v>41</v>
      </c>
      <c r="R2241" t="s">
        <v>16531</v>
      </c>
      <c r="S2241" s="1">
        <v>45606</v>
      </c>
      <c r="T2241" t="s">
        <v>165</v>
      </c>
      <c r="U2241" t="s">
        <v>16532</v>
      </c>
      <c r="V2241" t="s">
        <v>16533</v>
      </c>
      <c r="W2241" t="s">
        <v>16534</v>
      </c>
      <c r="X2241">
        <v>1412</v>
      </c>
      <c r="Y2241">
        <v>1</v>
      </c>
      <c r="Z2241">
        <v>564.80000000000007</v>
      </c>
      <c r="AA2241" t="s">
        <v>16530</v>
      </c>
      <c r="AB2241" t="s">
        <v>16530</v>
      </c>
      <c r="AC2241">
        <v>10</v>
      </c>
      <c r="AE2241" t="s">
        <v>37</v>
      </c>
      <c r="AF2241" t="s">
        <v>37</v>
      </c>
      <c r="AG2241" t="s">
        <v>16530</v>
      </c>
    </row>
    <row r="2242" spans="1:33" x14ac:dyDescent="0.3">
      <c r="A2242" t="s">
        <v>133</v>
      </c>
      <c r="B2242" t="s">
        <v>650</v>
      </c>
      <c r="C2242" t="s">
        <v>80</v>
      </c>
      <c r="D2242" t="s">
        <v>30</v>
      </c>
      <c r="E2242" t="s">
        <v>740</v>
      </c>
      <c r="F2242" t="s">
        <v>16535</v>
      </c>
      <c r="G2242" t="s">
        <v>96</v>
      </c>
      <c r="H2242" s="1">
        <v>45346</v>
      </c>
      <c r="I2242">
        <v>1000</v>
      </c>
      <c r="J2242" t="s">
        <v>16536</v>
      </c>
      <c r="K2242" t="s">
        <v>276</v>
      </c>
      <c r="L2242" t="s">
        <v>16537</v>
      </c>
      <c r="M2242" t="s">
        <v>16538</v>
      </c>
      <c r="N2242" t="s">
        <v>39</v>
      </c>
      <c r="O2242">
        <v>15</v>
      </c>
      <c r="P2242" t="s">
        <v>40</v>
      </c>
      <c r="Q2242" t="s">
        <v>101</v>
      </c>
      <c r="R2242" t="s">
        <v>16539</v>
      </c>
      <c r="S2242" s="1">
        <v>45327</v>
      </c>
      <c r="T2242" t="s">
        <v>321</v>
      </c>
      <c r="U2242" t="s">
        <v>16540</v>
      </c>
      <c r="V2242" t="s">
        <v>16541</v>
      </c>
      <c r="W2242" t="s">
        <v>3810</v>
      </c>
      <c r="X2242">
        <v>1772</v>
      </c>
      <c r="Y2242">
        <v>7</v>
      </c>
      <c r="Z2242">
        <v>4961.6000000000004</v>
      </c>
      <c r="AA2242" t="s">
        <v>16538</v>
      </c>
      <c r="AB2242" t="s">
        <v>16538</v>
      </c>
      <c r="AC2242">
        <v>10</v>
      </c>
      <c r="AD2242" t="s">
        <v>87</v>
      </c>
      <c r="AF2242" t="s">
        <v>87</v>
      </c>
      <c r="AG2242" t="s">
        <v>16538</v>
      </c>
    </row>
    <row r="2243" spans="1:33" x14ac:dyDescent="0.3">
      <c r="A2243" t="s">
        <v>181</v>
      </c>
      <c r="B2243" t="s">
        <v>262</v>
      </c>
      <c r="C2243" t="s">
        <v>80</v>
      </c>
      <c r="D2243" t="s">
        <v>50</v>
      </c>
      <c r="E2243" t="s">
        <v>996</v>
      </c>
      <c r="F2243" t="s">
        <v>16542</v>
      </c>
      <c r="G2243" t="s">
        <v>33</v>
      </c>
      <c r="H2243" s="1">
        <v>44153</v>
      </c>
      <c r="I2243">
        <v>800</v>
      </c>
      <c r="J2243" t="s">
        <v>16543</v>
      </c>
      <c r="K2243" t="s">
        <v>85</v>
      </c>
      <c r="L2243" t="s">
        <v>16544</v>
      </c>
      <c r="M2243" t="s">
        <v>16545</v>
      </c>
      <c r="N2243" t="s">
        <v>72</v>
      </c>
      <c r="O2243">
        <v>4</v>
      </c>
      <c r="P2243" t="s">
        <v>73</v>
      </c>
      <c r="Q2243" t="s">
        <v>58</v>
      </c>
      <c r="R2243" t="s">
        <v>16546</v>
      </c>
      <c r="S2243" s="1">
        <v>45571</v>
      </c>
      <c r="T2243" t="s">
        <v>177</v>
      </c>
      <c r="U2243" t="s">
        <v>16547</v>
      </c>
      <c r="V2243" t="s">
        <v>16548</v>
      </c>
      <c r="W2243" t="s">
        <v>8516</v>
      </c>
      <c r="X2243">
        <v>1587</v>
      </c>
      <c r="Y2243">
        <v>3</v>
      </c>
      <c r="Z2243">
        <v>1904.4</v>
      </c>
      <c r="AA2243" t="s">
        <v>16545</v>
      </c>
      <c r="AB2243" t="s">
        <v>16545</v>
      </c>
      <c r="AC2243">
        <v>11</v>
      </c>
      <c r="AE2243" t="s">
        <v>37</v>
      </c>
      <c r="AF2243" t="s">
        <v>37</v>
      </c>
      <c r="AG2243" t="s">
        <v>16545</v>
      </c>
    </row>
    <row r="2244" spans="1:33" x14ac:dyDescent="0.3">
      <c r="A2244" t="s">
        <v>107</v>
      </c>
      <c r="B2244" t="s">
        <v>229</v>
      </c>
      <c r="C2244" t="s">
        <v>49</v>
      </c>
      <c r="D2244" t="s">
        <v>109</v>
      </c>
      <c r="E2244" t="s">
        <v>957</v>
      </c>
      <c r="F2244" t="s">
        <v>16549</v>
      </c>
      <c r="G2244" t="s">
        <v>96</v>
      </c>
      <c r="H2244" s="1">
        <v>44411</v>
      </c>
      <c r="I2244">
        <v>1400</v>
      </c>
      <c r="J2244" t="s">
        <v>16550</v>
      </c>
      <c r="K2244" t="s">
        <v>897</v>
      </c>
      <c r="L2244" t="s">
        <v>16551</v>
      </c>
      <c r="M2244" t="s">
        <v>16552</v>
      </c>
      <c r="N2244" t="s">
        <v>57</v>
      </c>
      <c r="O2244">
        <v>16</v>
      </c>
      <c r="P2244" t="s">
        <v>40</v>
      </c>
      <c r="Q2244" t="s">
        <v>101</v>
      </c>
      <c r="R2244" t="s">
        <v>16553</v>
      </c>
      <c r="S2244" s="1">
        <v>45363</v>
      </c>
      <c r="T2244" t="s">
        <v>258</v>
      </c>
      <c r="U2244" t="s">
        <v>16554</v>
      </c>
      <c r="V2244" t="s">
        <v>16555</v>
      </c>
      <c r="W2244" t="s">
        <v>14953</v>
      </c>
      <c r="X2244">
        <v>2866</v>
      </c>
      <c r="Y2244">
        <v>2</v>
      </c>
      <c r="Z2244">
        <v>2292.8000000000002</v>
      </c>
      <c r="AA2244" t="s">
        <v>16552</v>
      </c>
      <c r="AB2244" t="s">
        <v>16552</v>
      </c>
      <c r="AC2244">
        <v>10</v>
      </c>
      <c r="AD2244" t="s">
        <v>87</v>
      </c>
      <c r="AF2244" t="s">
        <v>87</v>
      </c>
      <c r="AG2244" t="s">
        <v>16552</v>
      </c>
    </row>
    <row r="2245" spans="1:33" x14ac:dyDescent="0.3">
      <c r="A2245" t="s">
        <v>336</v>
      </c>
      <c r="B2245" t="s">
        <v>293</v>
      </c>
      <c r="C2245" t="s">
        <v>29</v>
      </c>
      <c r="D2245" t="s">
        <v>219</v>
      </c>
      <c r="E2245" t="s">
        <v>501</v>
      </c>
      <c r="F2245" t="s">
        <v>16556</v>
      </c>
      <c r="G2245" t="s">
        <v>96</v>
      </c>
      <c r="H2245" s="1">
        <v>45178</v>
      </c>
      <c r="I2245">
        <v>1000</v>
      </c>
      <c r="J2245" t="s">
        <v>16557</v>
      </c>
      <c r="K2245" t="s">
        <v>340</v>
      </c>
      <c r="L2245" t="s">
        <v>16558</v>
      </c>
      <c r="M2245" t="s">
        <v>16559</v>
      </c>
      <c r="N2245" t="s">
        <v>57</v>
      </c>
      <c r="O2245">
        <v>4</v>
      </c>
      <c r="P2245" t="s">
        <v>73</v>
      </c>
      <c r="Q2245" t="s">
        <v>74</v>
      </c>
      <c r="R2245" t="s">
        <v>16560</v>
      </c>
      <c r="S2245" s="1">
        <v>45504</v>
      </c>
      <c r="T2245" t="s">
        <v>103</v>
      </c>
      <c r="U2245" t="s">
        <v>16561</v>
      </c>
      <c r="V2245" t="s">
        <v>16562</v>
      </c>
      <c r="W2245" t="s">
        <v>4917</v>
      </c>
      <c r="X2245">
        <v>697</v>
      </c>
      <c r="Y2245">
        <v>6</v>
      </c>
      <c r="Z2245">
        <v>1672.8000000000002</v>
      </c>
      <c r="AA2245" t="s">
        <v>16559</v>
      </c>
      <c r="AB2245" t="s">
        <v>16559</v>
      </c>
      <c r="AC2245">
        <v>11</v>
      </c>
      <c r="AE2245" t="s">
        <v>37</v>
      </c>
      <c r="AF2245" t="s">
        <v>37</v>
      </c>
      <c r="AG2245" t="s">
        <v>16559</v>
      </c>
    </row>
    <row r="2246" spans="1:33" x14ac:dyDescent="0.3">
      <c r="A2246" t="s">
        <v>133</v>
      </c>
      <c r="B2246" t="s">
        <v>1483</v>
      </c>
      <c r="C2246" t="s">
        <v>29</v>
      </c>
      <c r="D2246" t="s">
        <v>677</v>
      </c>
      <c r="E2246" t="s">
        <v>703</v>
      </c>
      <c r="F2246" t="s">
        <v>16563</v>
      </c>
      <c r="G2246" t="s">
        <v>96</v>
      </c>
      <c r="H2246" s="1">
        <v>44001</v>
      </c>
      <c r="I2246">
        <v>1200</v>
      </c>
      <c r="J2246" t="s">
        <v>16564</v>
      </c>
      <c r="K2246" t="s">
        <v>1862</v>
      </c>
      <c r="L2246" t="s">
        <v>16565</v>
      </c>
      <c r="M2246" t="s">
        <v>16566</v>
      </c>
      <c r="N2246" t="s">
        <v>57</v>
      </c>
      <c r="O2246">
        <v>17</v>
      </c>
      <c r="P2246" t="s">
        <v>40</v>
      </c>
      <c r="Q2246" t="s">
        <v>58</v>
      </c>
      <c r="R2246" t="s">
        <v>16567</v>
      </c>
      <c r="S2246" s="1">
        <v>45508</v>
      </c>
      <c r="T2246" t="s">
        <v>201</v>
      </c>
      <c r="U2246" t="s">
        <v>16568</v>
      </c>
      <c r="V2246" t="s">
        <v>16569</v>
      </c>
      <c r="W2246" t="s">
        <v>1127</v>
      </c>
      <c r="X2246">
        <v>2565</v>
      </c>
      <c r="Y2246">
        <v>2</v>
      </c>
      <c r="Z2246">
        <v>2052</v>
      </c>
      <c r="AA2246" t="s">
        <v>16566</v>
      </c>
      <c r="AB2246" t="s">
        <v>16566</v>
      </c>
      <c r="AC2246">
        <v>10</v>
      </c>
      <c r="AE2246" t="s">
        <v>37</v>
      </c>
      <c r="AF2246" t="s">
        <v>37</v>
      </c>
      <c r="AG2246" t="s">
        <v>16566</v>
      </c>
    </row>
    <row r="2247" spans="1:33" x14ac:dyDescent="0.3">
      <c r="A2247" t="s">
        <v>336</v>
      </c>
      <c r="B2247" t="s">
        <v>985</v>
      </c>
      <c r="C2247" t="s">
        <v>49</v>
      </c>
      <c r="D2247" t="s">
        <v>241</v>
      </c>
      <c r="E2247" t="s">
        <v>2153</v>
      </c>
      <c r="F2247" t="s">
        <v>16570</v>
      </c>
      <c r="G2247" t="s">
        <v>96</v>
      </c>
      <c r="H2247" s="1">
        <v>45220</v>
      </c>
      <c r="I2247">
        <v>1000</v>
      </c>
      <c r="J2247" t="s">
        <v>16571</v>
      </c>
      <c r="K2247" t="s">
        <v>787</v>
      </c>
      <c r="L2247" t="s">
        <v>16572</v>
      </c>
      <c r="M2247" t="s">
        <v>16573</v>
      </c>
      <c r="N2247" t="s">
        <v>57</v>
      </c>
      <c r="O2247">
        <v>10</v>
      </c>
      <c r="P2247" t="s">
        <v>40</v>
      </c>
      <c r="Q2247" t="s">
        <v>74</v>
      </c>
      <c r="R2247" t="s">
        <v>16574</v>
      </c>
      <c r="S2247" s="1">
        <v>45596</v>
      </c>
      <c r="T2247" t="s">
        <v>177</v>
      </c>
      <c r="U2247" t="s">
        <v>16575</v>
      </c>
      <c r="V2247" t="s">
        <v>16576</v>
      </c>
      <c r="W2247" t="s">
        <v>1066</v>
      </c>
      <c r="X2247">
        <v>2002</v>
      </c>
      <c r="Y2247">
        <v>6</v>
      </c>
      <c r="Z2247">
        <v>4804.8</v>
      </c>
      <c r="AA2247" t="s">
        <v>16573</v>
      </c>
      <c r="AB2247" t="s">
        <v>16573</v>
      </c>
      <c r="AC2247">
        <v>10</v>
      </c>
      <c r="AE2247" t="s">
        <v>37</v>
      </c>
      <c r="AF2247" t="s">
        <v>37</v>
      </c>
      <c r="AG2247" t="s">
        <v>16573</v>
      </c>
    </row>
    <row r="2248" spans="1:33" x14ac:dyDescent="0.3">
      <c r="A2248" t="s">
        <v>93</v>
      </c>
      <c r="B2248" t="s">
        <v>369</v>
      </c>
      <c r="C2248" t="s">
        <v>49</v>
      </c>
      <c r="D2248" t="s">
        <v>50</v>
      </c>
      <c r="E2248" t="s">
        <v>451</v>
      </c>
      <c r="F2248" t="s">
        <v>16577</v>
      </c>
      <c r="G2248" t="s">
        <v>96</v>
      </c>
      <c r="H2248" s="1">
        <v>43925</v>
      </c>
      <c r="I2248">
        <v>950</v>
      </c>
      <c r="J2248" t="s">
        <v>16578</v>
      </c>
      <c r="K2248" t="s">
        <v>743</v>
      </c>
      <c r="L2248" t="s">
        <v>16579</v>
      </c>
      <c r="M2248" t="s">
        <v>16580</v>
      </c>
      <c r="N2248" t="s">
        <v>39</v>
      </c>
      <c r="O2248">
        <v>13</v>
      </c>
      <c r="P2248" t="s">
        <v>73</v>
      </c>
      <c r="Q2248" t="s">
        <v>101</v>
      </c>
      <c r="R2248" t="s">
        <v>16581</v>
      </c>
      <c r="S2248" s="1">
        <v>45484</v>
      </c>
      <c r="T2248" t="s">
        <v>103</v>
      </c>
      <c r="U2248" t="s">
        <v>16582</v>
      </c>
      <c r="V2248" t="s">
        <v>16583</v>
      </c>
      <c r="W2248" t="s">
        <v>4878</v>
      </c>
      <c r="X2248">
        <v>847</v>
      </c>
      <c r="Y2248">
        <v>6</v>
      </c>
      <c r="Z2248">
        <v>2032.8000000000002</v>
      </c>
      <c r="AA2248" t="s">
        <v>16580</v>
      </c>
      <c r="AB2248" t="s">
        <v>16580</v>
      </c>
      <c r="AC2248">
        <v>10</v>
      </c>
      <c r="AE2248" t="s">
        <v>37</v>
      </c>
      <c r="AF2248" t="s">
        <v>37</v>
      </c>
      <c r="AG2248" t="s">
        <v>16580</v>
      </c>
    </row>
    <row r="2249" spans="1:33" x14ac:dyDescent="0.3">
      <c r="A2249" t="s">
        <v>47</v>
      </c>
      <c r="B2249" t="s">
        <v>347</v>
      </c>
      <c r="C2249" t="s">
        <v>80</v>
      </c>
      <c r="D2249" t="s">
        <v>65</v>
      </c>
      <c r="E2249" t="s">
        <v>804</v>
      </c>
      <c r="F2249" t="s">
        <v>16584</v>
      </c>
      <c r="G2249" t="s">
        <v>96</v>
      </c>
      <c r="H2249" s="1">
        <v>45160</v>
      </c>
      <c r="I2249">
        <v>1100</v>
      </c>
      <c r="J2249" t="s">
        <v>16585</v>
      </c>
      <c r="K2249" t="s">
        <v>1821</v>
      </c>
      <c r="L2249" t="s">
        <v>16586</v>
      </c>
      <c r="M2249" t="s">
        <v>16587</v>
      </c>
      <c r="N2249" t="s">
        <v>39</v>
      </c>
      <c r="O2249">
        <v>7</v>
      </c>
      <c r="P2249" t="s">
        <v>73</v>
      </c>
      <c r="Q2249" t="s">
        <v>101</v>
      </c>
      <c r="R2249" t="s">
        <v>16588</v>
      </c>
      <c r="S2249" s="1">
        <v>45440</v>
      </c>
      <c r="T2249" t="s">
        <v>129</v>
      </c>
      <c r="U2249" t="s">
        <v>16589</v>
      </c>
      <c r="V2249" t="s">
        <v>16590</v>
      </c>
      <c r="W2249" t="s">
        <v>16591</v>
      </c>
      <c r="X2249">
        <v>884</v>
      </c>
      <c r="Y2249">
        <v>2</v>
      </c>
      <c r="Z2249">
        <v>707.2</v>
      </c>
      <c r="AA2249" t="s">
        <v>16587</v>
      </c>
      <c r="AB2249" t="s">
        <v>16587</v>
      </c>
      <c r="AC2249">
        <v>10</v>
      </c>
      <c r="AD2249" t="s">
        <v>87</v>
      </c>
      <c r="AF2249" t="s">
        <v>87</v>
      </c>
      <c r="AG2249" t="s">
        <v>16587</v>
      </c>
    </row>
    <row r="2250" spans="1:33" x14ac:dyDescent="0.3">
      <c r="A2250" t="s">
        <v>107</v>
      </c>
      <c r="B2250" t="s">
        <v>240</v>
      </c>
      <c r="C2250" t="s">
        <v>29</v>
      </c>
      <c r="D2250" t="s">
        <v>81</v>
      </c>
      <c r="E2250" t="s">
        <v>183</v>
      </c>
      <c r="F2250" t="s">
        <v>16592</v>
      </c>
      <c r="G2250" t="s">
        <v>96</v>
      </c>
      <c r="H2250" s="1">
        <v>44555</v>
      </c>
      <c r="I2250">
        <v>1300</v>
      </c>
      <c r="J2250" t="s">
        <v>16593</v>
      </c>
      <c r="K2250" t="s">
        <v>989</v>
      </c>
      <c r="L2250" t="s">
        <v>16594</v>
      </c>
      <c r="M2250" t="s">
        <v>16595</v>
      </c>
      <c r="N2250" t="s">
        <v>39</v>
      </c>
      <c r="O2250">
        <v>11</v>
      </c>
      <c r="P2250" t="s">
        <v>73</v>
      </c>
      <c r="Q2250" t="s">
        <v>41</v>
      </c>
      <c r="R2250" t="s">
        <v>16596</v>
      </c>
      <c r="S2250" s="1">
        <v>45473</v>
      </c>
      <c r="T2250" t="s">
        <v>43</v>
      </c>
      <c r="U2250" t="s">
        <v>16597</v>
      </c>
      <c r="V2250" t="s">
        <v>16598</v>
      </c>
      <c r="W2250" t="s">
        <v>605</v>
      </c>
      <c r="X2250">
        <v>949</v>
      </c>
      <c r="Y2250">
        <v>3</v>
      </c>
      <c r="Z2250">
        <v>1138.8</v>
      </c>
      <c r="AA2250" t="s">
        <v>16595</v>
      </c>
      <c r="AB2250" t="s">
        <v>16595</v>
      </c>
      <c r="AC2250">
        <v>10</v>
      </c>
      <c r="AD2250" t="s">
        <v>87</v>
      </c>
      <c r="AF2250" t="s">
        <v>87</v>
      </c>
      <c r="AG2250" t="s">
        <v>16595</v>
      </c>
    </row>
    <row r="2251" spans="1:33" x14ac:dyDescent="0.3">
      <c r="A2251" t="s">
        <v>93</v>
      </c>
      <c r="B2251" t="s">
        <v>205</v>
      </c>
      <c r="C2251" t="s">
        <v>49</v>
      </c>
      <c r="D2251" t="s">
        <v>241</v>
      </c>
      <c r="E2251" t="s">
        <v>1067</v>
      </c>
      <c r="F2251" t="s">
        <v>16599</v>
      </c>
      <c r="G2251" t="s">
        <v>33</v>
      </c>
      <c r="H2251" s="1">
        <v>44758</v>
      </c>
      <c r="I2251">
        <v>1200</v>
      </c>
      <c r="J2251" t="s">
        <v>16600</v>
      </c>
      <c r="K2251" t="s">
        <v>1121</v>
      </c>
      <c r="L2251" t="s">
        <v>16601</v>
      </c>
      <c r="M2251" t="s">
        <v>16602</v>
      </c>
      <c r="N2251" t="s">
        <v>72</v>
      </c>
      <c r="O2251">
        <v>10</v>
      </c>
      <c r="P2251" t="s">
        <v>40</v>
      </c>
      <c r="Q2251" t="s">
        <v>101</v>
      </c>
      <c r="R2251" t="s">
        <v>16603</v>
      </c>
      <c r="S2251" s="1">
        <v>45361</v>
      </c>
      <c r="T2251" t="s">
        <v>258</v>
      </c>
      <c r="U2251" t="s">
        <v>16604</v>
      </c>
      <c r="V2251" t="s">
        <v>16605</v>
      </c>
      <c r="W2251" t="s">
        <v>272</v>
      </c>
      <c r="X2251">
        <v>2778</v>
      </c>
      <c r="Y2251">
        <v>7</v>
      </c>
      <c r="Z2251">
        <v>7778.4000000000015</v>
      </c>
      <c r="AA2251" t="s">
        <v>16602</v>
      </c>
      <c r="AB2251" t="s">
        <v>16602</v>
      </c>
      <c r="AC2251">
        <v>10</v>
      </c>
      <c r="AE2251" t="s">
        <v>37</v>
      </c>
      <c r="AF2251" t="s">
        <v>37</v>
      </c>
      <c r="AG2251" t="s">
        <v>16602</v>
      </c>
    </row>
    <row r="2252" spans="1:33" x14ac:dyDescent="0.3">
      <c r="A2252" t="s">
        <v>27</v>
      </c>
      <c r="B2252" t="s">
        <v>1483</v>
      </c>
      <c r="C2252" t="s">
        <v>29</v>
      </c>
      <c r="D2252" t="s">
        <v>65</v>
      </c>
      <c r="E2252" t="s">
        <v>1049</v>
      </c>
      <c r="F2252" t="s">
        <v>16606</v>
      </c>
      <c r="G2252" t="s">
        <v>33</v>
      </c>
      <c r="H2252" s="1">
        <v>44806</v>
      </c>
      <c r="I2252">
        <v>1100</v>
      </c>
      <c r="J2252" t="s">
        <v>16607</v>
      </c>
      <c r="K2252" t="s">
        <v>914</v>
      </c>
      <c r="L2252" t="s">
        <v>16608</v>
      </c>
      <c r="M2252" t="s">
        <v>16609</v>
      </c>
      <c r="N2252" t="s">
        <v>57</v>
      </c>
      <c r="O2252">
        <v>4</v>
      </c>
      <c r="P2252" t="s">
        <v>73</v>
      </c>
      <c r="Q2252" t="s">
        <v>74</v>
      </c>
      <c r="R2252" t="s">
        <v>16610</v>
      </c>
      <c r="S2252" s="1">
        <v>45521</v>
      </c>
      <c r="T2252" t="s">
        <v>201</v>
      </c>
      <c r="U2252" t="s">
        <v>16611</v>
      </c>
      <c r="V2252" t="s">
        <v>16612</v>
      </c>
      <c r="W2252" t="s">
        <v>5044</v>
      </c>
      <c r="X2252">
        <v>1489</v>
      </c>
      <c r="Y2252">
        <v>7</v>
      </c>
      <c r="Z2252">
        <v>4169.2</v>
      </c>
      <c r="AA2252" t="s">
        <v>16609</v>
      </c>
      <c r="AB2252" t="s">
        <v>16609</v>
      </c>
      <c r="AC2252">
        <v>10</v>
      </c>
      <c r="AE2252" t="s">
        <v>37</v>
      </c>
      <c r="AF2252" t="s">
        <v>37</v>
      </c>
      <c r="AG2252" t="s">
        <v>16609</v>
      </c>
    </row>
    <row r="2253" spans="1:33" x14ac:dyDescent="0.3">
      <c r="A2253" t="s">
        <v>181</v>
      </c>
      <c r="B2253" t="s">
        <v>985</v>
      </c>
      <c r="C2253" t="s">
        <v>80</v>
      </c>
      <c r="D2253" t="s">
        <v>241</v>
      </c>
      <c r="E2253" t="s">
        <v>2957</v>
      </c>
      <c r="F2253" t="s">
        <v>16613</v>
      </c>
      <c r="G2253" t="s">
        <v>96</v>
      </c>
      <c r="H2253" s="1">
        <v>45410</v>
      </c>
      <c r="I2253">
        <v>800</v>
      </c>
      <c r="J2253" t="s">
        <v>16614</v>
      </c>
      <c r="K2253" t="s">
        <v>276</v>
      </c>
      <c r="L2253" t="s">
        <v>16615</v>
      </c>
      <c r="M2253" t="s">
        <v>16616</v>
      </c>
      <c r="N2253" t="s">
        <v>57</v>
      </c>
      <c r="O2253">
        <v>3</v>
      </c>
      <c r="P2253" t="s">
        <v>40</v>
      </c>
      <c r="Q2253" t="s">
        <v>74</v>
      </c>
      <c r="R2253" t="s">
        <v>16617</v>
      </c>
      <c r="S2253" s="1">
        <v>45570</v>
      </c>
      <c r="T2253" t="s">
        <v>177</v>
      </c>
      <c r="U2253" t="s">
        <v>16618</v>
      </c>
      <c r="V2253" t="s">
        <v>16117</v>
      </c>
      <c r="W2253" t="s">
        <v>2981</v>
      </c>
      <c r="X2253">
        <v>1518</v>
      </c>
      <c r="Y2253">
        <v>7</v>
      </c>
      <c r="Z2253">
        <v>4250.4000000000015</v>
      </c>
      <c r="AA2253" t="s">
        <v>16616</v>
      </c>
      <c r="AB2253" t="s">
        <v>16616</v>
      </c>
      <c r="AC2253">
        <v>10</v>
      </c>
      <c r="AE2253" t="s">
        <v>37</v>
      </c>
      <c r="AF2253" t="s">
        <v>37</v>
      </c>
      <c r="AG2253" t="s">
        <v>16616</v>
      </c>
    </row>
    <row r="2254" spans="1:33" x14ac:dyDescent="0.3">
      <c r="A2254" t="s">
        <v>336</v>
      </c>
      <c r="B2254" t="s">
        <v>568</v>
      </c>
      <c r="C2254" t="s">
        <v>49</v>
      </c>
      <c r="D2254" t="s">
        <v>206</v>
      </c>
      <c r="E2254" t="s">
        <v>540</v>
      </c>
      <c r="F2254" t="s">
        <v>16619</v>
      </c>
      <c r="G2254" t="s">
        <v>33</v>
      </c>
      <c r="H2254" s="1">
        <v>44568</v>
      </c>
      <c r="I2254">
        <v>950</v>
      </c>
      <c r="J2254" t="s">
        <v>16620</v>
      </c>
      <c r="K2254" t="s">
        <v>861</v>
      </c>
      <c r="L2254" t="s">
        <v>16621</v>
      </c>
      <c r="M2254" t="s">
        <v>16622</v>
      </c>
      <c r="N2254" t="s">
        <v>72</v>
      </c>
      <c r="O2254">
        <v>4</v>
      </c>
      <c r="P2254" t="s">
        <v>40</v>
      </c>
      <c r="Q2254" t="s">
        <v>58</v>
      </c>
      <c r="R2254" t="s">
        <v>16623</v>
      </c>
      <c r="S2254" s="1">
        <v>45299</v>
      </c>
      <c r="T2254" t="s">
        <v>141</v>
      </c>
      <c r="U2254" t="s">
        <v>16624</v>
      </c>
      <c r="V2254" t="s">
        <v>1057</v>
      </c>
      <c r="W2254" t="s">
        <v>631</v>
      </c>
      <c r="X2254">
        <v>1211</v>
      </c>
      <c r="Y2254">
        <v>2</v>
      </c>
      <c r="Z2254">
        <v>968.80000000000007</v>
      </c>
      <c r="AA2254" t="s">
        <v>16622</v>
      </c>
      <c r="AB2254" t="s">
        <v>16622</v>
      </c>
      <c r="AC2254">
        <v>10</v>
      </c>
      <c r="AE2254" t="s">
        <v>37</v>
      </c>
      <c r="AF2254" t="s">
        <v>37</v>
      </c>
      <c r="AG2254" t="s">
        <v>16622</v>
      </c>
    </row>
    <row r="2255" spans="1:33" x14ac:dyDescent="0.3">
      <c r="A2255" t="s">
        <v>107</v>
      </c>
      <c r="B2255" t="s">
        <v>784</v>
      </c>
      <c r="C2255" t="s">
        <v>49</v>
      </c>
      <c r="D2255" t="s">
        <v>241</v>
      </c>
      <c r="E2255" t="s">
        <v>1877</v>
      </c>
      <c r="F2255" t="s">
        <v>16625</v>
      </c>
      <c r="G2255" t="s">
        <v>33</v>
      </c>
      <c r="H2255" s="1">
        <v>45088</v>
      </c>
      <c r="I2255">
        <v>1400</v>
      </c>
      <c r="J2255" t="s">
        <v>16626</v>
      </c>
      <c r="K2255" t="s">
        <v>914</v>
      </c>
      <c r="L2255" t="s">
        <v>16627</v>
      </c>
      <c r="M2255" t="s">
        <v>16628</v>
      </c>
      <c r="N2255" t="s">
        <v>57</v>
      </c>
      <c r="O2255">
        <v>8</v>
      </c>
      <c r="P2255" t="s">
        <v>40</v>
      </c>
      <c r="Q2255" t="s">
        <v>101</v>
      </c>
      <c r="R2255" t="s">
        <v>16629</v>
      </c>
      <c r="S2255" s="1">
        <v>45384</v>
      </c>
      <c r="T2255" t="s">
        <v>60</v>
      </c>
      <c r="U2255" t="s">
        <v>16630</v>
      </c>
      <c r="V2255" t="s">
        <v>16631</v>
      </c>
      <c r="W2255" t="s">
        <v>4093</v>
      </c>
      <c r="X2255">
        <v>517</v>
      </c>
      <c r="Y2255">
        <v>8</v>
      </c>
      <c r="Z2255">
        <v>1654.4</v>
      </c>
      <c r="AA2255" t="s">
        <v>16628</v>
      </c>
      <c r="AB2255" t="s">
        <v>16628</v>
      </c>
      <c r="AC2255">
        <v>10</v>
      </c>
      <c r="AD2255" t="s">
        <v>87</v>
      </c>
      <c r="AF2255" t="s">
        <v>87</v>
      </c>
      <c r="AG2255" t="s">
        <v>16628</v>
      </c>
    </row>
    <row r="2256" spans="1:33" x14ac:dyDescent="0.3">
      <c r="A2256" t="s">
        <v>93</v>
      </c>
      <c r="B2256" t="s">
        <v>240</v>
      </c>
      <c r="C2256" t="s">
        <v>29</v>
      </c>
      <c r="D2256" t="s">
        <v>50</v>
      </c>
      <c r="E2256" t="s">
        <v>549</v>
      </c>
      <c r="F2256" t="s">
        <v>2911</v>
      </c>
      <c r="G2256" t="s">
        <v>96</v>
      </c>
      <c r="H2256" s="1">
        <v>44514</v>
      </c>
      <c r="I2256">
        <v>800</v>
      </c>
      <c r="J2256" t="s">
        <v>16632</v>
      </c>
      <c r="K2256" t="s">
        <v>1686</v>
      </c>
      <c r="L2256" t="s">
        <v>16633</v>
      </c>
      <c r="M2256" t="s">
        <v>16634</v>
      </c>
      <c r="N2256" t="s">
        <v>72</v>
      </c>
      <c r="O2256">
        <v>10</v>
      </c>
      <c r="P2256" t="s">
        <v>73</v>
      </c>
      <c r="Q2256" t="s">
        <v>58</v>
      </c>
      <c r="R2256" t="s">
        <v>16635</v>
      </c>
      <c r="S2256" s="1">
        <v>45417</v>
      </c>
      <c r="T2256" t="s">
        <v>129</v>
      </c>
      <c r="U2256" t="s">
        <v>16636</v>
      </c>
      <c r="V2256" t="s">
        <v>16637</v>
      </c>
      <c r="W2256" t="s">
        <v>5591</v>
      </c>
      <c r="X2256">
        <v>1565</v>
      </c>
      <c r="Y2256">
        <v>6</v>
      </c>
      <c r="Z2256">
        <v>3756</v>
      </c>
      <c r="AA2256" t="s">
        <v>16634</v>
      </c>
      <c r="AB2256" t="s">
        <v>16634</v>
      </c>
      <c r="AC2256">
        <v>10</v>
      </c>
      <c r="AE2256" t="s">
        <v>37</v>
      </c>
      <c r="AF2256" t="s">
        <v>37</v>
      </c>
      <c r="AG2256" t="s">
        <v>16634</v>
      </c>
    </row>
    <row r="2257" spans="1:33" x14ac:dyDescent="0.3">
      <c r="A2257" t="s">
        <v>133</v>
      </c>
      <c r="B2257" t="s">
        <v>803</v>
      </c>
      <c r="C2257" t="s">
        <v>80</v>
      </c>
      <c r="D2257" t="s">
        <v>109</v>
      </c>
      <c r="E2257" t="s">
        <v>207</v>
      </c>
      <c r="F2257" t="s">
        <v>16638</v>
      </c>
      <c r="G2257" t="s">
        <v>96</v>
      </c>
      <c r="H2257" s="1">
        <v>44895</v>
      </c>
      <c r="I2257">
        <v>1300</v>
      </c>
      <c r="J2257" t="s">
        <v>16639</v>
      </c>
      <c r="K2257" t="s">
        <v>340</v>
      </c>
      <c r="L2257" t="s">
        <v>16640</v>
      </c>
      <c r="M2257" t="s">
        <v>16641</v>
      </c>
      <c r="N2257" t="s">
        <v>72</v>
      </c>
      <c r="O2257">
        <v>13</v>
      </c>
      <c r="P2257" t="s">
        <v>40</v>
      </c>
      <c r="Q2257" t="s">
        <v>74</v>
      </c>
      <c r="R2257" t="s">
        <v>16642</v>
      </c>
      <c r="S2257" s="1">
        <v>45311</v>
      </c>
      <c r="T2257" t="s">
        <v>141</v>
      </c>
      <c r="U2257" t="s">
        <v>16643</v>
      </c>
      <c r="V2257" t="s">
        <v>16644</v>
      </c>
      <c r="W2257" t="s">
        <v>7881</v>
      </c>
      <c r="X2257">
        <v>1675</v>
      </c>
      <c r="Y2257">
        <v>8</v>
      </c>
      <c r="Z2257">
        <v>5360</v>
      </c>
      <c r="AA2257" t="s">
        <v>16641</v>
      </c>
      <c r="AB2257" t="s">
        <v>16641</v>
      </c>
      <c r="AC2257">
        <v>10</v>
      </c>
      <c r="AE2257" t="s">
        <v>37</v>
      </c>
      <c r="AF2257" t="s">
        <v>37</v>
      </c>
      <c r="AG2257" t="s">
        <v>16641</v>
      </c>
    </row>
    <row r="2258" spans="1:33" x14ac:dyDescent="0.3">
      <c r="A2258" t="s">
        <v>181</v>
      </c>
      <c r="B2258" t="s">
        <v>390</v>
      </c>
      <c r="C2258" t="s">
        <v>49</v>
      </c>
      <c r="D2258" t="s">
        <v>65</v>
      </c>
      <c r="E2258" t="s">
        <v>441</v>
      </c>
      <c r="F2258" t="s">
        <v>16645</v>
      </c>
      <c r="G2258" t="s">
        <v>33</v>
      </c>
      <c r="H2258" s="1">
        <v>44708</v>
      </c>
      <c r="I2258">
        <v>1400</v>
      </c>
      <c r="J2258" t="s">
        <v>16646</v>
      </c>
      <c r="K2258" t="s">
        <v>960</v>
      </c>
      <c r="L2258" t="s">
        <v>16647</v>
      </c>
      <c r="M2258" t="s">
        <v>16648</v>
      </c>
      <c r="N2258" t="s">
        <v>116</v>
      </c>
      <c r="O2258">
        <v>10</v>
      </c>
      <c r="P2258" t="s">
        <v>40</v>
      </c>
      <c r="Q2258" t="s">
        <v>74</v>
      </c>
      <c r="R2258" t="s">
        <v>16649</v>
      </c>
      <c r="S2258" s="1">
        <v>45303</v>
      </c>
      <c r="T2258" t="s">
        <v>141</v>
      </c>
      <c r="U2258" t="s">
        <v>16650</v>
      </c>
      <c r="V2258" t="s">
        <v>16651</v>
      </c>
      <c r="W2258" t="s">
        <v>8380</v>
      </c>
      <c r="X2258">
        <v>2631</v>
      </c>
      <c r="Y2258">
        <v>5</v>
      </c>
      <c r="Z2258">
        <v>5262</v>
      </c>
      <c r="AA2258" t="s">
        <v>16648</v>
      </c>
      <c r="AB2258" t="s">
        <v>16648</v>
      </c>
      <c r="AC2258">
        <v>10</v>
      </c>
      <c r="AD2258" t="s">
        <v>87</v>
      </c>
      <c r="AF2258" t="s">
        <v>87</v>
      </c>
      <c r="AG2258" t="s">
        <v>16648</v>
      </c>
    </row>
    <row r="2259" spans="1:33" x14ac:dyDescent="0.3">
      <c r="A2259" t="s">
        <v>47</v>
      </c>
      <c r="B2259" t="s">
        <v>369</v>
      </c>
      <c r="C2259" t="s">
        <v>80</v>
      </c>
      <c r="D2259" t="s">
        <v>677</v>
      </c>
      <c r="E2259" t="s">
        <v>740</v>
      </c>
      <c r="F2259" t="s">
        <v>16652</v>
      </c>
      <c r="G2259" t="s">
        <v>33</v>
      </c>
      <c r="H2259" s="1">
        <v>45388</v>
      </c>
      <c r="I2259">
        <v>1400</v>
      </c>
      <c r="J2259" t="s">
        <v>16653</v>
      </c>
      <c r="K2259" t="s">
        <v>1477</v>
      </c>
      <c r="L2259" t="s">
        <v>16654</v>
      </c>
      <c r="M2259" t="s">
        <v>16655</v>
      </c>
      <c r="N2259" t="s">
        <v>57</v>
      </c>
      <c r="O2259">
        <v>13</v>
      </c>
      <c r="P2259" t="s">
        <v>73</v>
      </c>
      <c r="Q2259" t="s">
        <v>101</v>
      </c>
      <c r="R2259" t="s">
        <v>16656</v>
      </c>
      <c r="S2259" s="1">
        <v>45466</v>
      </c>
      <c r="T2259" t="s">
        <v>43</v>
      </c>
      <c r="U2259" t="s">
        <v>16657</v>
      </c>
      <c r="V2259" t="s">
        <v>16658</v>
      </c>
      <c r="W2259" t="s">
        <v>5291</v>
      </c>
      <c r="X2259">
        <v>1533</v>
      </c>
      <c r="Y2259">
        <v>7</v>
      </c>
      <c r="Z2259">
        <v>4292.4000000000015</v>
      </c>
      <c r="AA2259" t="s">
        <v>16655</v>
      </c>
      <c r="AB2259" t="s">
        <v>16655</v>
      </c>
      <c r="AC2259">
        <v>10</v>
      </c>
      <c r="AE2259" t="s">
        <v>37</v>
      </c>
      <c r="AF2259" t="s">
        <v>37</v>
      </c>
      <c r="AG2259" t="s">
        <v>16655</v>
      </c>
    </row>
    <row r="2260" spans="1:33" x14ac:dyDescent="0.3">
      <c r="A2260" t="s">
        <v>93</v>
      </c>
      <c r="B2260" t="s">
        <v>1483</v>
      </c>
      <c r="C2260" t="s">
        <v>29</v>
      </c>
      <c r="D2260" t="s">
        <v>677</v>
      </c>
      <c r="E2260" t="s">
        <v>804</v>
      </c>
      <c r="F2260" t="s">
        <v>16659</v>
      </c>
      <c r="G2260" t="s">
        <v>33</v>
      </c>
      <c r="H2260" s="1">
        <v>45203</v>
      </c>
      <c r="I2260">
        <v>1100</v>
      </c>
      <c r="J2260" t="s">
        <v>16660</v>
      </c>
      <c r="K2260" t="s">
        <v>743</v>
      </c>
      <c r="L2260" t="s">
        <v>16661</v>
      </c>
      <c r="M2260" t="s">
        <v>16662</v>
      </c>
      <c r="N2260" t="s">
        <v>39</v>
      </c>
      <c r="O2260">
        <v>4</v>
      </c>
      <c r="P2260" t="s">
        <v>73</v>
      </c>
      <c r="Q2260" t="s">
        <v>41</v>
      </c>
      <c r="R2260" t="s">
        <v>16663</v>
      </c>
      <c r="S2260" s="1">
        <v>45520</v>
      </c>
      <c r="T2260" t="s">
        <v>201</v>
      </c>
      <c r="U2260" t="s">
        <v>16664</v>
      </c>
      <c r="V2260" t="s">
        <v>16665</v>
      </c>
      <c r="W2260" t="s">
        <v>1257</v>
      </c>
      <c r="X2260">
        <v>2303</v>
      </c>
      <c r="Y2260">
        <v>3</v>
      </c>
      <c r="Z2260">
        <v>2763.6000000000004</v>
      </c>
      <c r="AA2260" t="s">
        <v>16662</v>
      </c>
      <c r="AB2260" t="s">
        <v>16662</v>
      </c>
      <c r="AC2260">
        <v>11</v>
      </c>
      <c r="AE2260" t="s">
        <v>37</v>
      </c>
      <c r="AF2260" t="s">
        <v>37</v>
      </c>
      <c r="AG2260" t="s">
        <v>16662</v>
      </c>
    </row>
    <row r="2261" spans="1:33" x14ac:dyDescent="0.3">
      <c r="A2261" t="s">
        <v>47</v>
      </c>
      <c r="B2261" t="s">
        <v>325</v>
      </c>
      <c r="C2261" t="s">
        <v>49</v>
      </c>
      <c r="D2261" t="s">
        <v>65</v>
      </c>
      <c r="E2261" t="s">
        <v>1908</v>
      </c>
      <c r="F2261" t="s">
        <v>16666</v>
      </c>
      <c r="G2261" t="s">
        <v>96</v>
      </c>
      <c r="H2261" s="1">
        <v>44372</v>
      </c>
      <c r="I2261">
        <v>1100</v>
      </c>
      <c r="J2261" t="s">
        <v>16667</v>
      </c>
      <c r="K2261" t="s">
        <v>137</v>
      </c>
      <c r="L2261" t="s">
        <v>16668</v>
      </c>
      <c r="M2261" t="s">
        <v>16669</v>
      </c>
      <c r="N2261" t="s">
        <v>116</v>
      </c>
      <c r="O2261">
        <v>3</v>
      </c>
      <c r="P2261" t="s">
        <v>73</v>
      </c>
      <c r="Q2261" t="s">
        <v>101</v>
      </c>
      <c r="R2261" t="s">
        <v>16670</v>
      </c>
      <c r="S2261" s="1">
        <v>45544</v>
      </c>
      <c r="T2261" t="s">
        <v>214</v>
      </c>
      <c r="U2261" t="s">
        <v>16671</v>
      </c>
      <c r="V2261" t="s">
        <v>16672</v>
      </c>
      <c r="W2261" t="s">
        <v>4237</v>
      </c>
      <c r="X2261">
        <v>1843</v>
      </c>
      <c r="Y2261">
        <v>8</v>
      </c>
      <c r="Z2261">
        <v>5897.6</v>
      </c>
      <c r="AA2261" t="s">
        <v>16669</v>
      </c>
      <c r="AB2261" t="s">
        <v>16669</v>
      </c>
      <c r="AC2261">
        <v>10</v>
      </c>
      <c r="AE2261" t="s">
        <v>37</v>
      </c>
      <c r="AF2261" t="s">
        <v>37</v>
      </c>
      <c r="AG2261" t="s">
        <v>16669</v>
      </c>
    </row>
    <row r="2262" spans="1:33" x14ac:dyDescent="0.3">
      <c r="A2262" t="s">
        <v>93</v>
      </c>
      <c r="B2262" t="s">
        <v>803</v>
      </c>
      <c r="C2262" t="s">
        <v>49</v>
      </c>
      <c r="D2262" t="s">
        <v>50</v>
      </c>
      <c r="E2262" t="s">
        <v>578</v>
      </c>
      <c r="F2262" t="s">
        <v>16673</v>
      </c>
      <c r="G2262" t="s">
        <v>96</v>
      </c>
      <c r="H2262" s="1">
        <v>45333</v>
      </c>
      <c r="I2262">
        <v>950</v>
      </c>
      <c r="J2262" t="s">
        <v>16674</v>
      </c>
      <c r="K2262" t="s">
        <v>1103</v>
      </c>
      <c r="L2262" t="s">
        <v>16675</v>
      </c>
      <c r="M2262" t="s">
        <v>16676</v>
      </c>
      <c r="N2262" t="s">
        <v>39</v>
      </c>
      <c r="O2262">
        <v>4</v>
      </c>
      <c r="P2262" t="s">
        <v>40</v>
      </c>
      <c r="Q2262" t="s">
        <v>41</v>
      </c>
      <c r="R2262" t="s">
        <v>16677</v>
      </c>
      <c r="S2262" s="1">
        <v>45528</v>
      </c>
      <c r="T2262" t="s">
        <v>201</v>
      </c>
      <c r="U2262" t="s">
        <v>16678</v>
      </c>
      <c r="V2262" t="s">
        <v>16679</v>
      </c>
      <c r="W2262" t="s">
        <v>5916</v>
      </c>
      <c r="X2262">
        <v>1762</v>
      </c>
      <c r="Y2262">
        <v>4</v>
      </c>
      <c r="Z2262">
        <v>2819.2000000000003</v>
      </c>
      <c r="AA2262" t="s">
        <v>16676</v>
      </c>
      <c r="AB2262" t="s">
        <v>16676</v>
      </c>
      <c r="AC2262">
        <v>10</v>
      </c>
      <c r="AE2262" t="s">
        <v>37</v>
      </c>
      <c r="AF2262" t="s">
        <v>37</v>
      </c>
      <c r="AG2262" t="s">
        <v>16676</v>
      </c>
    </row>
    <row r="2263" spans="1:33" x14ac:dyDescent="0.3">
      <c r="A2263" t="s">
        <v>133</v>
      </c>
      <c r="B2263" t="s">
        <v>985</v>
      </c>
      <c r="C2263" t="s">
        <v>80</v>
      </c>
      <c r="D2263" t="s">
        <v>50</v>
      </c>
      <c r="E2263" t="s">
        <v>242</v>
      </c>
      <c r="F2263" t="s">
        <v>3670</v>
      </c>
      <c r="G2263" t="s">
        <v>33</v>
      </c>
      <c r="H2263" s="1">
        <v>43899</v>
      </c>
      <c r="I2263">
        <v>800</v>
      </c>
      <c r="J2263" t="s">
        <v>16680</v>
      </c>
      <c r="K2263" t="s">
        <v>2083</v>
      </c>
      <c r="L2263" t="s">
        <v>16681</v>
      </c>
      <c r="M2263" t="s">
        <v>16682</v>
      </c>
      <c r="N2263" t="s">
        <v>57</v>
      </c>
      <c r="O2263">
        <v>3</v>
      </c>
      <c r="P2263" t="s">
        <v>40</v>
      </c>
      <c r="Q2263" t="s">
        <v>101</v>
      </c>
      <c r="R2263" t="s">
        <v>16683</v>
      </c>
      <c r="S2263" s="1">
        <v>45599</v>
      </c>
      <c r="T2263" t="s">
        <v>165</v>
      </c>
      <c r="U2263" t="s">
        <v>16684</v>
      </c>
      <c r="V2263" t="s">
        <v>16685</v>
      </c>
      <c r="W2263" t="s">
        <v>2989</v>
      </c>
      <c r="X2263">
        <v>2310</v>
      </c>
      <c r="Y2263">
        <v>1</v>
      </c>
      <c r="Z2263">
        <v>924</v>
      </c>
      <c r="AA2263" t="s">
        <v>16682</v>
      </c>
      <c r="AB2263" t="s">
        <v>16682</v>
      </c>
      <c r="AC2263">
        <v>10</v>
      </c>
      <c r="AE2263" t="s">
        <v>37</v>
      </c>
      <c r="AF2263" t="s">
        <v>37</v>
      </c>
      <c r="AG2263" t="s">
        <v>16682</v>
      </c>
    </row>
    <row r="2264" spans="1:33" x14ac:dyDescent="0.3">
      <c r="A2264" t="s">
        <v>47</v>
      </c>
      <c r="B2264" t="s">
        <v>558</v>
      </c>
      <c r="C2264" t="s">
        <v>49</v>
      </c>
      <c r="D2264" t="s">
        <v>81</v>
      </c>
      <c r="E2264" t="s">
        <v>326</v>
      </c>
      <c r="F2264" t="s">
        <v>16686</v>
      </c>
      <c r="G2264" t="s">
        <v>33</v>
      </c>
      <c r="H2264" s="1">
        <v>44779</v>
      </c>
      <c r="I2264">
        <v>1200</v>
      </c>
      <c r="J2264" t="s">
        <v>16687</v>
      </c>
      <c r="K2264" t="s">
        <v>186</v>
      </c>
      <c r="L2264" t="s">
        <v>16688</v>
      </c>
      <c r="M2264" t="s">
        <v>16689</v>
      </c>
      <c r="N2264" t="s">
        <v>39</v>
      </c>
      <c r="O2264">
        <v>18</v>
      </c>
      <c r="P2264" t="s">
        <v>73</v>
      </c>
      <c r="Q2264" t="s">
        <v>101</v>
      </c>
      <c r="R2264" t="s">
        <v>16690</v>
      </c>
      <c r="S2264" s="1">
        <v>45383</v>
      </c>
      <c r="T2264" t="s">
        <v>60</v>
      </c>
      <c r="U2264" t="s">
        <v>16691</v>
      </c>
      <c r="V2264" t="s">
        <v>16692</v>
      </c>
      <c r="W2264" t="s">
        <v>9539</v>
      </c>
      <c r="X2264">
        <v>1672</v>
      </c>
      <c r="Y2264">
        <v>7</v>
      </c>
      <c r="Z2264">
        <v>4681.6000000000004</v>
      </c>
      <c r="AA2264" t="s">
        <v>16689</v>
      </c>
      <c r="AB2264" t="s">
        <v>16689</v>
      </c>
      <c r="AC2264">
        <v>10</v>
      </c>
      <c r="AD2264" t="s">
        <v>87</v>
      </c>
      <c r="AF2264" t="s">
        <v>87</v>
      </c>
      <c r="AG2264" t="s">
        <v>16689</v>
      </c>
    </row>
    <row r="2265" spans="1:33" x14ac:dyDescent="0.3">
      <c r="A2265" t="s">
        <v>47</v>
      </c>
      <c r="B2265" t="s">
        <v>450</v>
      </c>
      <c r="C2265" t="s">
        <v>29</v>
      </c>
      <c r="D2265" t="s">
        <v>219</v>
      </c>
      <c r="E2265" t="s">
        <v>2153</v>
      </c>
      <c r="F2265" t="s">
        <v>16693</v>
      </c>
      <c r="G2265" t="s">
        <v>96</v>
      </c>
      <c r="H2265" s="1">
        <v>44227</v>
      </c>
      <c r="I2265">
        <v>1200</v>
      </c>
      <c r="J2265" t="s">
        <v>16694</v>
      </c>
      <c r="K2265" t="s">
        <v>1319</v>
      </c>
      <c r="L2265" t="s">
        <v>16695</v>
      </c>
      <c r="M2265" t="s">
        <v>16696</v>
      </c>
      <c r="N2265" t="s">
        <v>39</v>
      </c>
      <c r="O2265">
        <v>11</v>
      </c>
      <c r="P2265" t="s">
        <v>40</v>
      </c>
      <c r="Q2265" t="s">
        <v>41</v>
      </c>
      <c r="R2265" t="s">
        <v>16697</v>
      </c>
      <c r="S2265" s="1">
        <v>45566</v>
      </c>
      <c r="T2265" t="s">
        <v>177</v>
      </c>
      <c r="U2265" t="s">
        <v>16698</v>
      </c>
      <c r="V2265" t="s">
        <v>16699</v>
      </c>
      <c r="W2265" t="s">
        <v>966</v>
      </c>
      <c r="X2265">
        <v>2879</v>
      </c>
      <c r="Y2265">
        <v>3</v>
      </c>
      <c r="Z2265">
        <v>3454.8</v>
      </c>
      <c r="AA2265" t="s">
        <v>16696</v>
      </c>
      <c r="AB2265" t="s">
        <v>16696</v>
      </c>
      <c r="AC2265">
        <v>10</v>
      </c>
      <c r="AE2265" t="s">
        <v>37</v>
      </c>
      <c r="AF2265" t="s">
        <v>37</v>
      </c>
      <c r="AG2265" t="s">
        <v>16696</v>
      </c>
    </row>
    <row r="2266" spans="1:33" x14ac:dyDescent="0.3">
      <c r="A2266" t="s">
        <v>181</v>
      </c>
      <c r="B2266" t="s">
        <v>946</v>
      </c>
      <c r="C2266" t="s">
        <v>29</v>
      </c>
      <c r="D2266" t="s">
        <v>30</v>
      </c>
      <c r="E2266" t="s">
        <v>996</v>
      </c>
      <c r="F2266" t="s">
        <v>16700</v>
      </c>
      <c r="G2266" t="s">
        <v>96</v>
      </c>
      <c r="H2266" s="1">
        <v>44931</v>
      </c>
      <c r="I2266">
        <v>950</v>
      </c>
      <c r="J2266" t="s">
        <v>16701</v>
      </c>
      <c r="K2266" t="s">
        <v>307</v>
      </c>
      <c r="L2266" t="s">
        <v>16702</v>
      </c>
      <c r="M2266" t="s">
        <v>16703</v>
      </c>
      <c r="N2266" t="s">
        <v>72</v>
      </c>
      <c r="O2266">
        <v>11</v>
      </c>
      <c r="P2266" t="s">
        <v>40</v>
      </c>
      <c r="Q2266" t="s">
        <v>101</v>
      </c>
      <c r="R2266" t="s">
        <v>16704</v>
      </c>
      <c r="S2266" s="1">
        <v>45461</v>
      </c>
      <c r="T2266" t="s">
        <v>43</v>
      </c>
      <c r="U2266" t="s">
        <v>16705</v>
      </c>
      <c r="V2266" t="s">
        <v>16706</v>
      </c>
      <c r="W2266" t="s">
        <v>2948</v>
      </c>
      <c r="X2266">
        <v>2989</v>
      </c>
      <c r="Y2266">
        <v>1</v>
      </c>
      <c r="Z2266">
        <v>1195.6000000000001</v>
      </c>
      <c r="AA2266" t="s">
        <v>16703</v>
      </c>
      <c r="AB2266" t="s">
        <v>16703</v>
      </c>
      <c r="AC2266">
        <v>10</v>
      </c>
      <c r="AD2266" t="s">
        <v>87</v>
      </c>
      <c r="AF2266" t="s">
        <v>87</v>
      </c>
      <c r="AG2266" t="s">
        <v>16703</v>
      </c>
    </row>
    <row r="2267" spans="1:33" x14ac:dyDescent="0.3">
      <c r="A2267" t="s">
        <v>181</v>
      </c>
      <c r="B2267" t="s">
        <v>229</v>
      </c>
      <c r="C2267" t="s">
        <v>29</v>
      </c>
      <c r="D2267" t="s">
        <v>146</v>
      </c>
      <c r="E2267" t="s">
        <v>549</v>
      </c>
      <c r="F2267" t="s">
        <v>16707</v>
      </c>
      <c r="G2267" t="s">
        <v>96</v>
      </c>
      <c r="H2267" s="1">
        <v>45455</v>
      </c>
      <c r="I2267">
        <v>1000</v>
      </c>
      <c r="J2267" t="s">
        <v>16708</v>
      </c>
      <c r="K2267" t="s">
        <v>3069</v>
      </c>
      <c r="L2267" t="s">
        <v>16709</v>
      </c>
      <c r="M2267" t="s">
        <v>16710</v>
      </c>
      <c r="N2267" t="s">
        <v>39</v>
      </c>
      <c r="O2267">
        <v>18</v>
      </c>
      <c r="P2267" t="s">
        <v>73</v>
      </c>
      <c r="Q2267" t="s">
        <v>41</v>
      </c>
      <c r="R2267" t="s">
        <v>16711</v>
      </c>
      <c r="S2267" s="1">
        <v>45311</v>
      </c>
      <c r="T2267" t="s">
        <v>141</v>
      </c>
      <c r="U2267" t="s">
        <v>16712</v>
      </c>
      <c r="V2267" t="s">
        <v>16713</v>
      </c>
      <c r="W2267" t="s">
        <v>420</v>
      </c>
      <c r="X2267">
        <v>1164</v>
      </c>
      <c r="Y2267">
        <v>3</v>
      </c>
      <c r="Z2267">
        <v>1396.8000000000002</v>
      </c>
      <c r="AA2267" t="s">
        <v>16710</v>
      </c>
      <c r="AB2267" t="s">
        <v>16710</v>
      </c>
      <c r="AC2267">
        <v>10</v>
      </c>
      <c r="AD2267" t="s">
        <v>87</v>
      </c>
      <c r="AF2267" t="s">
        <v>87</v>
      </c>
      <c r="AG2267" t="s">
        <v>16710</v>
      </c>
    </row>
    <row r="2268" spans="1:33" x14ac:dyDescent="0.3">
      <c r="A2268" t="s">
        <v>121</v>
      </c>
      <c r="B2268" t="s">
        <v>169</v>
      </c>
      <c r="C2268" t="s">
        <v>80</v>
      </c>
      <c r="D2268" t="s">
        <v>206</v>
      </c>
      <c r="E2268" t="s">
        <v>2585</v>
      </c>
      <c r="F2268" t="s">
        <v>16714</v>
      </c>
      <c r="G2268" t="s">
        <v>96</v>
      </c>
      <c r="H2268" s="1">
        <v>44219</v>
      </c>
      <c r="I2268">
        <v>1300</v>
      </c>
      <c r="J2268" t="s">
        <v>16715</v>
      </c>
      <c r="K2268" t="s">
        <v>493</v>
      </c>
      <c r="L2268" t="s">
        <v>16716</v>
      </c>
      <c r="M2268" t="s">
        <v>16717</v>
      </c>
      <c r="N2268" t="s">
        <v>72</v>
      </c>
      <c r="O2268">
        <v>19</v>
      </c>
      <c r="P2268" t="s">
        <v>73</v>
      </c>
      <c r="Q2268" t="s">
        <v>101</v>
      </c>
      <c r="R2268" t="s">
        <v>16718</v>
      </c>
      <c r="S2268" s="1">
        <v>45530</v>
      </c>
      <c r="T2268" t="s">
        <v>201</v>
      </c>
      <c r="U2268" t="s">
        <v>16719</v>
      </c>
      <c r="V2268" t="s">
        <v>16720</v>
      </c>
      <c r="W2268" t="s">
        <v>9117</v>
      </c>
      <c r="X2268">
        <v>2254</v>
      </c>
      <c r="Y2268">
        <v>8</v>
      </c>
      <c r="Z2268">
        <v>7212.8</v>
      </c>
      <c r="AA2268" t="s">
        <v>16717</v>
      </c>
      <c r="AB2268" t="s">
        <v>16717</v>
      </c>
      <c r="AC2268">
        <v>10</v>
      </c>
      <c r="AD2268" t="s">
        <v>87</v>
      </c>
      <c r="AF2268" t="s">
        <v>87</v>
      </c>
      <c r="AG2268" t="s">
        <v>16717</v>
      </c>
    </row>
    <row r="2269" spans="1:33" x14ac:dyDescent="0.3">
      <c r="A2269" t="s">
        <v>107</v>
      </c>
      <c r="B2269" t="s">
        <v>985</v>
      </c>
      <c r="C2269" t="s">
        <v>49</v>
      </c>
      <c r="D2269" t="s">
        <v>370</v>
      </c>
      <c r="E2269" t="s">
        <v>1693</v>
      </c>
      <c r="F2269" t="s">
        <v>10442</v>
      </c>
      <c r="G2269" t="s">
        <v>96</v>
      </c>
      <c r="H2269" s="1">
        <v>44107</v>
      </c>
      <c r="I2269">
        <v>1300</v>
      </c>
      <c r="J2269" t="s">
        <v>16721</v>
      </c>
      <c r="K2269" t="s">
        <v>1511</v>
      </c>
      <c r="L2269" t="s">
        <v>16722</v>
      </c>
      <c r="M2269" t="s">
        <v>16723</v>
      </c>
      <c r="N2269" t="s">
        <v>72</v>
      </c>
      <c r="O2269">
        <v>11</v>
      </c>
      <c r="P2269" t="s">
        <v>73</v>
      </c>
      <c r="Q2269" t="s">
        <v>101</v>
      </c>
      <c r="R2269" t="s">
        <v>16724</v>
      </c>
      <c r="S2269" s="1">
        <v>45420</v>
      </c>
      <c r="T2269" t="s">
        <v>129</v>
      </c>
      <c r="U2269" t="s">
        <v>16725</v>
      </c>
      <c r="V2269" t="s">
        <v>16726</v>
      </c>
      <c r="W2269" t="s">
        <v>4357</v>
      </c>
      <c r="X2269">
        <v>2951</v>
      </c>
      <c r="Y2269">
        <v>4</v>
      </c>
      <c r="Z2269">
        <v>4721.6000000000004</v>
      </c>
      <c r="AA2269" t="s">
        <v>16723</v>
      </c>
      <c r="AB2269" t="s">
        <v>16723</v>
      </c>
      <c r="AC2269">
        <v>10</v>
      </c>
      <c r="AD2269" t="s">
        <v>87</v>
      </c>
      <c r="AF2269" t="s">
        <v>87</v>
      </c>
      <c r="AG2269" t="s">
        <v>16723</v>
      </c>
    </row>
    <row r="2270" spans="1:33" x14ac:dyDescent="0.3">
      <c r="A2270" t="s">
        <v>93</v>
      </c>
      <c r="B2270" t="s">
        <v>145</v>
      </c>
      <c r="C2270" t="s">
        <v>49</v>
      </c>
      <c r="D2270" t="s">
        <v>219</v>
      </c>
      <c r="E2270" t="s">
        <v>401</v>
      </c>
      <c r="F2270" t="s">
        <v>16727</v>
      </c>
      <c r="G2270" t="s">
        <v>33</v>
      </c>
      <c r="H2270" s="1">
        <v>45194</v>
      </c>
      <c r="I2270">
        <v>1300</v>
      </c>
      <c r="J2270" t="s">
        <v>16728</v>
      </c>
      <c r="K2270" t="s">
        <v>923</v>
      </c>
      <c r="L2270" t="s">
        <v>16729</v>
      </c>
      <c r="M2270" t="s">
        <v>16730</v>
      </c>
      <c r="N2270" t="s">
        <v>72</v>
      </c>
      <c r="O2270">
        <v>18</v>
      </c>
      <c r="P2270" t="s">
        <v>73</v>
      </c>
      <c r="Q2270" t="s">
        <v>101</v>
      </c>
      <c r="R2270" t="s">
        <v>16731</v>
      </c>
      <c r="S2270" s="1">
        <v>45502</v>
      </c>
      <c r="T2270" t="s">
        <v>103</v>
      </c>
      <c r="U2270" t="s">
        <v>16732</v>
      </c>
      <c r="V2270" t="s">
        <v>16733</v>
      </c>
      <c r="W2270" t="s">
        <v>2253</v>
      </c>
      <c r="X2270">
        <v>1625</v>
      </c>
      <c r="Y2270">
        <v>8</v>
      </c>
      <c r="Z2270">
        <v>5200</v>
      </c>
      <c r="AA2270" t="s">
        <v>16730</v>
      </c>
      <c r="AB2270" t="s">
        <v>16730</v>
      </c>
      <c r="AC2270">
        <v>10</v>
      </c>
      <c r="AD2270" t="s">
        <v>87</v>
      </c>
      <c r="AF2270" t="s">
        <v>87</v>
      </c>
      <c r="AG2270" t="s">
        <v>16730</v>
      </c>
    </row>
    <row r="2271" spans="1:33" x14ac:dyDescent="0.3">
      <c r="A2271" t="s">
        <v>181</v>
      </c>
      <c r="B2271" t="s">
        <v>1483</v>
      </c>
      <c r="C2271" t="s">
        <v>29</v>
      </c>
      <c r="D2271" t="s">
        <v>65</v>
      </c>
      <c r="E2271" t="s">
        <v>431</v>
      </c>
      <c r="F2271" t="s">
        <v>16734</v>
      </c>
      <c r="G2271" t="s">
        <v>96</v>
      </c>
      <c r="H2271" s="1">
        <v>44413</v>
      </c>
      <c r="I2271">
        <v>1300</v>
      </c>
      <c r="J2271" t="s">
        <v>16735</v>
      </c>
      <c r="K2271" t="s">
        <v>1052</v>
      </c>
      <c r="L2271" t="s">
        <v>16736</v>
      </c>
      <c r="M2271" t="s">
        <v>16737</v>
      </c>
      <c r="N2271" t="s">
        <v>72</v>
      </c>
      <c r="O2271">
        <v>13</v>
      </c>
      <c r="P2271" t="s">
        <v>40</v>
      </c>
      <c r="Q2271" t="s">
        <v>101</v>
      </c>
      <c r="R2271" t="s">
        <v>16738</v>
      </c>
      <c r="S2271" s="1">
        <v>45591</v>
      </c>
      <c r="T2271" t="s">
        <v>177</v>
      </c>
      <c r="U2271" t="s">
        <v>16739</v>
      </c>
      <c r="V2271" t="s">
        <v>16740</v>
      </c>
      <c r="W2271" t="s">
        <v>3348</v>
      </c>
      <c r="X2271">
        <v>1480</v>
      </c>
      <c r="Y2271">
        <v>8</v>
      </c>
      <c r="Z2271">
        <v>4736</v>
      </c>
      <c r="AA2271" t="s">
        <v>16737</v>
      </c>
      <c r="AB2271" t="s">
        <v>16737</v>
      </c>
      <c r="AC2271">
        <v>10</v>
      </c>
      <c r="AE2271" t="s">
        <v>37</v>
      </c>
      <c r="AF2271" t="s">
        <v>37</v>
      </c>
      <c r="AG2271" t="s">
        <v>16737</v>
      </c>
    </row>
    <row r="2272" spans="1:33" x14ac:dyDescent="0.3">
      <c r="A2272" t="s">
        <v>47</v>
      </c>
      <c r="B2272" t="s">
        <v>390</v>
      </c>
      <c r="C2272" t="s">
        <v>29</v>
      </c>
      <c r="D2272" t="s">
        <v>370</v>
      </c>
      <c r="E2272" t="s">
        <v>431</v>
      </c>
      <c r="F2272" t="s">
        <v>16741</v>
      </c>
      <c r="G2272" t="s">
        <v>96</v>
      </c>
      <c r="H2272" s="1">
        <v>44314</v>
      </c>
      <c r="I2272">
        <v>1200</v>
      </c>
      <c r="J2272" t="s">
        <v>16742</v>
      </c>
      <c r="K2272" t="s">
        <v>245</v>
      </c>
      <c r="L2272" t="s">
        <v>16743</v>
      </c>
      <c r="M2272" t="s">
        <v>16744</v>
      </c>
      <c r="N2272" t="s">
        <v>116</v>
      </c>
      <c r="O2272">
        <v>13</v>
      </c>
      <c r="P2272" t="s">
        <v>40</v>
      </c>
      <c r="Q2272" t="s">
        <v>101</v>
      </c>
      <c r="R2272" t="s">
        <v>16745</v>
      </c>
      <c r="S2272" s="1">
        <v>45395</v>
      </c>
      <c r="T2272" t="s">
        <v>60</v>
      </c>
      <c r="U2272" t="s">
        <v>16746</v>
      </c>
      <c r="V2272" t="s">
        <v>16747</v>
      </c>
      <c r="W2272" t="s">
        <v>1843</v>
      </c>
      <c r="X2272">
        <v>2584</v>
      </c>
      <c r="Y2272">
        <v>4</v>
      </c>
      <c r="Z2272">
        <v>4134.4000000000015</v>
      </c>
      <c r="AA2272" t="s">
        <v>16744</v>
      </c>
      <c r="AB2272" t="s">
        <v>16744</v>
      </c>
      <c r="AC2272">
        <v>10</v>
      </c>
      <c r="AD2272" t="s">
        <v>87</v>
      </c>
      <c r="AF2272" t="s">
        <v>87</v>
      </c>
      <c r="AG2272" t="s">
        <v>16744</v>
      </c>
    </row>
    <row r="2273" spans="1:33" x14ac:dyDescent="0.3">
      <c r="A2273" t="s">
        <v>93</v>
      </c>
      <c r="B2273" t="s">
        <v>1128</v>
      </c>
      <c r="C2273" t="s">
        <v>80</v>
      </c>
      <c r="D2273" t="s">
        <v>206</v>
      </c>
      <c r="E2273" t="s">
        <v>1560</v>
      </c>
      <c r="F2273" t="s">
        <v>16748</v>
      </c>
      <c r="G2273" t="s">
        <v>33</v>
      </c>
      <c r="H2273" s="1">
        <v>44812</v>
      </c>
      <c r="I2273">
        <v>1200</v>
      </c>
      <c r="J2273" t="s">
        <v>16749</v>
      </c>
      <c r="K2273" t="s">
        <v>680</v>
      </c>
      <c r="L2273" t="s">
        <v>16750</v>
      </c>
      <c r="M2273" t="s">
        <v>16751</v>
      </c>
      <c r="N2273" t="s">
        <v>72</v>
      </c>
      <c r="O2273">
        <v>20</v>
      </c>
      <c r="P2273" t="s">
        <v>73</v>
      </c>
      <c r="Q2273" t="s">
        <v>58</v>
      </c>
      <c r="R2273" t="s">
        <v>16752</v>
      </c>
      <c r="S2273" s="1">
        <v>45615</v>
      </c>
      <c r="T2273" t="s">
        <v>165</v>
      </c>
      <c r="U2273" t="s">
        <v>16753</v>
      </c>
      <c r="V2273" t="s">
        <v>16754</v>
      </c>
      <c r="W2273" t="s">
        <v>885</v>
      </c>
      <c r="X2273">
        <v>2835</v>
      </c>
      <c r="Y2273">
        <v>6</v>
      </c>
      <c r="Z2273">
        <v>6804</v>
      </c>
      <c r="AA2273" t="s">
        <v>16751</v>
      </c>
      <c r="AB2273" t="s">
        <v>16751</v>
      </c>
      <c r="AC2273">
        <v>10</v>
      </c>
      <c r="AE2273" t="s">
        <v>37</v>
      </c>
      <c r="AF2273" t="s">
        <v>37</v>
      </c>
      <c r="AG2273" t="s">
        <v>16751</v>
      </c>
    </row>
    <row r="2274" spans="1:33" x14ac:dyDescent="0.3">
      <c r="A2274" t="s">
        <v>336</v>
      </c>
      <c r="B2274" t="s">
        <v>182</v>
      </c>
      <c r="C2274" t="s">
        <v>80</v>
      </c>
      <c r="D2274" t="s">
        <v>81</v>
      </c>
      <c r="E2274" t="s">
        <v>1693</v>
      </c>
      <c r="F2274" t="s">
        <v>16755</v>
      </c>
      <c r="G2274" t="s">
        <v>33</v>
      </c>
      <c r="H2274" s="1">
        <v>45232</v>
      </c>
      <c r="I2274">
        <v>1000</v>
      </c>
      <c r="J2274" t="s">
        <v>16756</v>
      </c>
      <c r="K2274" t="s">
        <v>825</v>
      </c>
      <c r="L2274" t="s">
        <v>16757</v>
      </c>
      <c r="M2274" t="s">
        <v>16758</v>
      </c>
      <c r="N2274" t="s">
        <v>116</v>
      </c>
      <c r="O2274">
        <v>13</v>
      </c>
      <c r="P2274" t="s">
        <v>40</v>
      </c>
      <c r="Q2274" t="s">
        <v>58</v>
      </c>
      <c r="R2274" t="s">
        <v>16759</v>
      </c>
      <c r="S2274" s="1">
        <v>45546</v>
      </c>
      <c r="T2274" t="s">
        <v>214</v>
      </c>
      <c r="U2274" t="s">
        <v>16760</v>
      </c>
      <c r="V2274" t="s">
        <v>16761</v>
      </c>
      <c r="W2274" t="s">
        <v>1517</v>
      </c>
      <c r="X2274">
        <v>2211</v>
      </c>
      <c r="Y2274">
        <v>2</v>
      </c>
      <c r="Z2274">
        <v>1768.8000000000002</v>
      </c>
      <c r="AA2274" t="s">
        <v>16758</v>
      </c>
      <c r="AB2274" t="s">
        <v>16758</v>
      </c>
      <c r="AC2274">
        <v>10</v>
      </c>
      <c r="AE2274" t="s">
        <v>37</v>
      </c>
      <c r="AF2274" t="s">
        <v>37</v>
      </c>
      <c r="AG2274" t="s">
        <v>16758</v>
      </c>
    </row>
    <row r="2275" spans="1:33" x14ac:dyDescent="0.3">
      <c r="A2275" t="s">
        <v>107</v>
      </c>
      <c r="B2275" t="s">
        <v>357</v>
      </c>
      <c r="C2275" t="s">
        <v>49</v>
      </c>
      <c r="D2275" t="s">
        <v>677</v>
      </c>
      <c r="E2275" t="s">
        <v>304</v>
      </c>
      <c r="F2275" t="s">
        <v>16762</v>
      </c>
      <c r="G2275" t="s">
        <v>96</v>
      </c>
      <c r="H2275" s="1">
        <v>45165</v>
      </c>
      <c r="I2275">
        <v>1100</v>
      </c>
      <c r="J2275" t="s">
        <v>16763</v>
      </c>
      <c r="K2275" t="s">
        <v>599</v>
      </c>
      <c r="L2275" t="s">
        <v>16764</v>
      </c>
      <c r="M2275" t="s">
        <v>16765</v>
      </c>
      <c r="N2275" t="s">
        <v>116</v>
      </c>
      <c r="O2275">
        <v>19</v>
      </c>
      <c r="P2275" t="s">
        <v>73</v>
      </c>
      <c r="Q2275" t="s">
        <v>58</v>
      </c>
      <c r="R2275" t="s">
        <v>16766</v>
      </c>
      <c r="S2275" s="1">
        <v>45525</v>
      </c>
      <c r="T2275" t="s">
        <v>201</v>
      </c>
      <c r="U2275" t="s">
        <v>16767</v>
      </c>
      <c r="V2275" t="s">
        <v>16768</v>
      </c>
      <c r="W2275" t="s">
        <v>6682</v>
      </c>
      <c r="X2275">
        <v>1605</v>
      </c>
      <c r="Y2275">
        <v>4</v>
      </c>
      <c r="Z2275">
        <v>2568</v>
      </c>
      <c r="AA2275" t="s">
        <v>16765</v>
      </c>
      <c r="AB2275" t="s">
        <v>16765</v>
      </c>
      <c r="AC2275">
        <v>10</v>
      </c>
      <c r="AE2275" t="s">
        <v>37</v>
      </c>
      <c r="AF2275" t="s">
        <v>37</v>
      </c>
      <c r="AG2275" t="s">
        <v>16765</v>
      </c>
    </row>
    <row r="2276" spans="1:33" x14ac:dyDescent="0.3">
      <c r="A2276" t="s">
        <v>27</v>
      </c>
      <c r="B2276" t="s">
        <v>182</v>
      </c>
      <c r="C2276" t="s">
        <v>49</v>
      </c>
      <c r="D2276" t="s">
        <v>219</v>
      </c>
      <c r="E2276" t="s">
        <v>559</v>
      </c>
      <c r="F2276" t="s">
        <v>16769</v>
      </c>
      <c r="G2276" t="s">
        <v>33</v>
      </c>
      <c r="H2276" s="1">
        <v>44715</v>
      </c>
      <c r="I2276">
        <v>1000</v>
      </c>
      <c r="J2276" t="s">
        <v>16770</v>
      </c>
      <c r="K2276" t="s">
        <v>454</v>
      </c>
      <c r="L2276" t="s">
        <v>16771</v>
      </c>
      <c r="M2276" t="s">
        <v>16772</v>
      </c>
      <c r="N2276" t="s">
        <v>57</v>
      </c>
      <c r="O2276">
        <v>10</v>
      </c>
      <c r="P2276" t="s">
        <v>40</v>
      </c>
      <c r="Q2276" t="s">
        <v>41</v>
      </c>
      <c r="R2276" t="s">
        <v>16773</v>
      </c>
      <c r="S2276" s="1">
        <v>45604</v>
      </c>
      <c r="T2276" t="s">
        <v>165</v>
      </c>
      <c r="U2276" t="s">
        <v>16774</v>
      </c>
      <c r="V2276" t="s">
        <v>14316</v>
      </c>
      <c r="W2276" t="s">
        <v>4357</v>
      </c>
      <c r="X2276">
        <v>2132</v>
      </c>
      <c r="Y2276">
        <v>5</v>
      </c>
      <c r="Z2276">
        <v>4264</v>
      </c>
      <c r="AA2276" t="s">
        <v>16772</v>
      </c>
      <c r="AB2276" t="s">
        <v>16772</v>
      </c>
      <c r="AC2276">
        <v>11</v>
      </c>
      <c r="AE2276" t="s">
        <v>37</v>
      </c>
      <c r="AF2276" t="s">
        <v>37</v>
      </c>
      <c r="AG2276" t="s">
        <v>16772</v>
      </c>
    </row>
    <row r="2277" spans="1:33" x14ac:dyDescent="0.3">
      <c r="A2277" t="s">
        <v>93</v>
      </c>
      <c r="B2277" t="s">
        <v>510</v>
      </c>
      <c r="C2277" t="s">
        <v>49</v>
      </c>
      <c r="D2277" t="s">
        <v>370</v>
      </c>
      <c r="E2277" t="s">
        <v>2486</v>
      </c>
      <c r="F2277" t="s">
        <v>16775</v>
      </c>
      <c r="G2277" t="s">
        <v>96</v>
      </c>
      <c r="H2277" s="1">
        <v>44714</v>
      </c>
      <c r="I2277">
        <v>1100</v>
      </c>
      <c r="J2277" t="s">
        <v>16776</v>
      </c>
      <c r="K2277" t="s">
        <v>787</v>
      </c>
      <c r="L2277" t="s">
        <v>16777</v>
      </c>
      <c r="M2277" t="s">
        <v>16778</v>
      </c>
      <c r="N2277" t="s">
        <v>57</v>
      </c>
      <c r="O2277">
        <v>18</v>
      </c>
      <c r="P2277" t="s">
        <v>73</v>
      </c>
      <c r="Q2277" t="s">
        <v>58</v>
      </c>
      <c r="R2277" t="s">
        <v>16779</v>
      </c>
      <c r="S2277" s="1">
        <v>45404</v>
      </c>
      <c r="T2277" t="s">
        <v>60</v>
      </c>
      <c r="U2277" t="s">
        <v>16780</v>
      </c>
      <c r="V2277" t="s">
        <v>16781</v>
      </c>
      <c r="W2277" t="s">
        <v>16782</v>
      </c>
      <c r="X2277">
        <v>838</v>
      </c>
      <c r="Y2277">
        <v>1</v>
      </c>
      <c r="Z2277">
        <v>335.20000000000005</v>
      </c>
      <c r="AA2277" t="s">
        <v>16778</v>
      </c>
      <c r="AB2277" t="s">
        <v>16778</v>
      </c>
      <c r="AC2277">
        <v>10</v>
      </c>
      <c r="AE2277" t="s">
        <v>37</v>
      </c>
      <c r="AF2277" t="s">
        <v>37</v>
      </c>
      <c r="AG2277" t="s">
        <v>16778</v>
      </c>
    </row>
    <row r="2278" spans="1:33" x14ac:dyDescent="0.3">
      <c r="A2278" t="s">
        <v>336</v>
      </c>
      <c r="B2278" t="s">
        <v>108</v>
      </c>
      <c r="C2278" t="s">
        <v>29</v>
      </c>
      <c r="D2278" t="s">
        <v>65</v>
      </c>
      <c r="E2278" t="s">
        <v>230</v>
      </c>
      <c r="F2278" t="s">
        <v>16783</v>
      </c>
      <c r="G2278" t="s">
        <v>33</v>
      </c>
      <c r="H2278" s="1">
        <v>44888</v>
      </c>
      <c r="I2278">
        <v>950</v>
      </c>
      <c r="J2278" t="s">
        <v>16784</v>
      </c>
      <c r="K2278" t="s">
        <v>150</v>
      </c>
      <c r="L2278" t="s">
        <v>16785</v>
      </c>
      <c r="M2278" t="s">
        <v>16786</v>
      </c>
      <c r="N2278" t="s">
        <v>57</v>
      </c>
      <c r="O2278">
        <v>10</v>
      </c>
      <c r="P2278" t="s">
        <v>73</v>
      </c>
      <c r="Q2278" t="s">
        <v>101</v>
      </c>
      <c r="R2278" t="s">
        <v>16787</v>
      </c>
      <c r="S2278" s="1">
        <v>45587</v>
      </c>
      <c r="T2278" t="s">
        <v>177</v>
      </c>
      <c r="U2278" t="s">
        <v>16788</v>
      </c>
      <c r="V2278" t="s">
        <v>16789</v>
      </c>
      <c r="W2278" t="s">
        <v>4780</v>
      </c>
      <c r="X2278">
        <v>2919</v>
      </c>
      <c r="Y2278">
        <v>2</v>
      </c>
      <c r="Z2278">
        <v>2335.2000000000003</v>
      </c>
      <c r="AA2278" t="s">
        <v>16786</v>
      </c>
      <c r="AB2278" t="s">
        <v>16786</v>
      </c>
      <c r="AC2278">
        <v>10</v>
      </c>
      <c r="AD2278" t="s">
        <v>87</v>
      </c>
      <c r="AF2278" t="s">
        <v>87</v>
      </c>
      <c r="AG2278" t="s">
        <v>16786</v>
      </c>
    </row>
    <row r="2279" spans="1:33" x14ac:dyDescent="0.3">
      <c r="A2279" t="s">
        <v>133</v>
      </c>
      <c r="B2279" t="s">
        <v>411</v>
      </c>
      <c r="C2279" t="s">
        <v>80</v>
      </c>
      <c r="D2279" t="s">
        <v>109</v>
      </c>
      <c r="E2279" t="s">
        <v>3439</v>
      </c>
      <c r="F2279" t="s">
        <v>16790</v>
      </c>
      <c r="G2279" t="s">
        <v>33</v>
      </c>
      <c r="H2279" s="1">
        <v>44897</v>
      </c>
      <c r="I2279">
        <v>1300</v>
      </c>
      <c r="J2279" t="s">
        <v>16791</v>
      </c>
      <c r="K2279" t="s">
        <v>2286</v>
      </c>
      <c r="L2279" t="s">
        <v>16792</v>
      </c>
      <c r="M2279" t="s">
        <v>16793</v>
      </c>
      <c r="N2279" t="s">
        <v>116</v>
      </c>
      <c r="O2279">
        <v>10</v>
      </c>
      <c r="P2279" t="s">
        <v>73</v>
      </c>
      <c r="Q2279" t="s">
        <v>101</v>
      </c>
      <c r="R2279" t="s">
        <v>16794</v>
      </c>
      <c r="S2279" s="1">
        <v>45524</v>
      </c>
      <c r="T2279" t="s">
        <v>201</v>
      </c>
      <c r="U2279" t="s">
        <v>16795</v>
      </c>
      <c r="V2279" t="s">
        <v>16796</v>
      </c>
      <c r="W2279" t="s">
        <v>2462</v>
      </c>
      <c r="X2279">
        <v>2648</v>
      </c>
      <c r="Y2279">
        <v>6</v>
      </c>
      <c r="Z2279">
        <v>6355.2000000000007</v>
      </c>
      <c r="AA2279" t="s">
        <v>16793</v>
      </c>
      <c r="AB2279" t="s">
        <v>16793</v>
      </c>
      <c r="AC2279">
        <v>10</v>
      </c>
      <c r="AD2279" t="s">
        <v>87</v>
      </c>
      <c r="AF2279" t="s">
        <v>87</v>
      </c>
      <c r="AG2279" t="s">
        <v>16793</v>
      </c>
    </row>
    <row r="2280" spans="1:33" x14ac:dyDescent="0.3">
      <c r="A2280" t="s">
        <v>336</v>
      </c>
      <c r="B2280" t="s">
        <v>347</v>
      </c>
      <c r="C2280" t="s">
        <v>29</v>
      </c>
      <c r="D2280" t="s">
        <v>146</v>
      </c>
      <c r="E2280" t="s">
        <v>314</v>
      </c>
      <c r="F2280" t="s">
        <v>16797</v>
      </c>
      <c r="G2280" t="s">
        <v>33</v>
      </c>
      <c r="H2280" s="1">
        <v>44740</v>
      </c>
      <c r="I2280">
        <v>1100</v>
      </c>
      <c r="J2280" t="s">
        <v>16798</v>
      </c>
      <c r="K2280" t="s">
        <v>1078</v>
      </c>
      <c r="L2280" t="s">
        <v>16799</v>
      </c>
      <c r="M2280" t="s">
        <v>16800</v>
      </c>
      <c r="N2280" t="s">
        <v>57</v>
      </c>
      <c r="O2280">
        <v>6</v>
      </c>
      <c r="P2280" t="s">
        <v>73</v>
      </c>
      <c r="Q2280" t="s">
        <v>58</v>
      </c>
      <c r="R2280" t="s">
        <v>16801</v>
      </c>
      <c r="S2280" s="1">
        <v>45314</v>
      </c>
      <c r="T2280" t="s">
        <v>141</v>
      </c>
      <c r="U2280" t="s">
        <v>16802</v>
      </c>
      <c r="V2280" t="s">
        <v>16803</v>
      </c>
      <c r="W2280" t="s">
        <v>3646</v>
      </c>
      <c r="X2280">
        <v>2688</v>
      </c>
      <c r="Y2280">
        <v>3</v>
      </c>
      <c r="Z2280">
        <v>3225.6000000000004</v>
      </c>
      <c r="AA2280" t="s">
        <v>16800</v>
      </c>
      <c r="AB2280" t="s">
        <v>16800</v>
      </c>
      <c r="AC2280">
        <v>10</v>
      </c>
      <c r="AD2280" t="s">
        <v>87</v>
      </c>
      <c r="AF2280" t="s">
        <v>87</v>
      </c>
      <c r="AG2280" t="s">
        <v>16800</v>
      </c>
    </row>
    <row r="2281" spans="1:33" x14ac:dyDescent="0.3">
      <c r="A2281" t="s">
        <v>107</v>
      </c>
      <c r="B2281" t="s">
        <v>325</v>
      </c>
      <c r="C2281" t="s">
        <v>29</v>
      </c>
      <c r="D2281" t="s">
        <v>65</v>
      </c>
      <c r="E2281" t="s">
        <v>358</v>
      </c>
      <c r="F2281" t="s">
        <v>16804</v>
      </c>
      <c r="G2281" t="s">
        <v>33</v>
      </c>
      <c r="H2281" s="1">
        <v>45273</v>
      </c>
      <c r="I2281">
        <v>1000</v>
      </c>
      <c r="J2281" t="s">
        <v>16805</v>
      </c>
      <c r="K2281" t="s">
        <v>161</v>
      </c>
      <c r="L2281" t="s">
        <v>16806</v>
      </c>
      <c r="M2281" t="s">
        <v>16807</v>
      </c>
      <c r="N2281" t="s">
        <v>57</v>
      </c>
      <c r="O2281">
        <v>17</v>
      </c>
      <c r="P2281" t="s">
        <v>40</v>
      </c>
      <c r="Q2281" t="s">
        <v>74</v>
      </c>
      <c r="R2281" t="s">
        <v>16808</v>
      </c>
      <c r="S2281" s="1">
        <v>45390</v>
      </c>
      <c r="T2281" t="s">
        <v>60</v>
      </c>
      <c r="U2281" t="s">
        <v>16809</v>
      </c>
      <c r="V2281" t="s">
        <v>16810</v>
      </c>
      <c r="W2281" t="s">
        <v>2538</v>
      </c>
      <c r="X2281">
        <v>2978</v>
      </c>
      <c r="Y2281">
        <v>8</v>
      </c>
      <c r="Z2281">
        <v>9529.6</v>
      </c>
      <c r="AA2281" t="s">
        <v>16807</v>
      </c>
      <c r="AB2281" t="s">
        <v>16807</v>
      </c>
      <c r="AC2281">
        <v>10</v>
      </c>
      <c r="AD2281" t="s">
        <v>87</v>
      </c>
      <c r="AF2281" t="s">
        <v>87</v>
      </c>
      <c r="AG2281" t="s">
        <v>16807</v>
      </c>
    </row>
    <row r="2282" spans="1:33" x14ac:dyDescent="0.3">
      <c r="A2282" t="s">
        <v>93</v>
      </c>
      <c r="B2282" t="s">
        <v>64</v>
      </c>
      <c r="C2282" t="s">
        <v>80</v>
      </c>
      <c r="D2282" t="s">
        <v>30</v>
      </c>
      <c r="E2282" t="s">
        <v>713</v>
      </c>
      <c r="F2282" t="s">
        <v>16811</v>
      </c>
      <c r="G2282" t="s">
        <v>96</v>
      </c>
      <c r="H2282" s="1">
        <v>44086</v>
      </c>
      <c r="I2282">
        <v>800</v>
      </c>
      <c r="J2282" t="s">
        <v>16812</v>
      </c>
      <c r="K2282" t="s">
        <v>69</v>
      </c>
      <c r="L2282" t="s">
        <v>16813</v>
      </c>
      <c r="M2282" t="s">
        <v>16814</v>
      </c>
      <c r="N2282" t="s">
        <v>116</v>
      </c>
      <c r="O2282">
        <v>18</v>
      </c>
      <c r="P2282" t="s">
        <v>40</v>
      </c>
      <c r="Q2282" t="s">
        <v>41</v>
      </c>
      <c r="R2282" t="s">
        <v>16815</v>
      </c>
      <c r="S2282" s="1">
        <v>45499</v>
      </c>
      <c r="T2282" t="s">
        <v>103</v>
      </c>
      <c r="U2282" t="s">
        <v>16816</v>
      </c>
      <c r="V2282" t="s">
        <v>16817</v>
      </c>
      <c r="W2282" t="s">
        <v>7881</v>
      </c>
      <c r="X2282">
        <v>1899</v>
      </c>
      <c r="Y2282">
        <v>3</v>
      </c>
      <c r="Z2282">
        <v>2278.8000000000002</v>
      </c>
      <c r="AA2282" t="s">
        <v>16814</v>
      </c>
      <c r="AB2282" t="s">
        <v>16814</v>
      </c>
      <c r="AC2282">
        <v>11</v>
      </c>
      <c r="AE2282" t="s">
        <v>37</v>
      </c>
      <c r="AF2282" t="s">
        <v>37</v>
      </c>
      <c r="AG2282" t="s">
        <v>16814</v>
      </c>
    </row>
    <row r="2283" spans="1:33" x14ac:dyDescent="0.3">
      <c r="A2283" t="s">
        <v>133</v>
      </c>
      <c r="B2283" t="s">
        <v>803</v>
      </c>
      <c r="C2283" t="s">
        <v>29</v>
      </c>
      <c r="D2283" t="s">
        <v>219</v>
      </c>
      <c r="E2283" t="s">
        <v>94</v>
      </c>
      <c r="F2283" t="s">
        <v>16818</v>
      </c>
      <c r="G2283" t="s">
        <v>33</v>
      </c>
      <c r="H2283" s="1">
        <v>44933</v>
      </c>
      <c r="I2283">
        <v>1400</v>
      </c>
      <c r="J2283" t="s">
        <v>16819</v>
      </c>
      <c r="K2283" t="s">
        <v>69</v>
      </c>
      <c r="L2283" t="s">
        <v>16820</v>
      </c>
      <c r="M2283" t="s">
        <v>16821</v>
      </c>
      <c r="N2283" t="s">
        <v>116</v>
      </c>
      <c r="O2283">
        <v>13</v>
      </c>
      <c r="P2283" t="s">
        <v>40</v>
      </c>
      <c r="Q2283" t="s">
        <v>41</v>
      </c>
      <c r="R2283" t="s">
        <v>4166</v>
      </c>
      <c r="S2283" s="1">
        <v>45600</v>
      </c>
      <c r="T2283" t="s">
        <v>165</v>
      </c>
      <c r="U2283" t="s">
        <v>16822</v>
      </c>
      <c r="V2283" t="s">
        <v>16823</v>
      </c>
      <c r="W2283" t="s">
        <v>16534</v>
      </c>
      <c r="X2283">
        <v>1342</v>
      </c>
      <c r="Y2283">
        <v>5</v>
      </c>
      <c r="Z2283">
        <v>2684</v>
      </c>
      <c r="AA2283" t="s">
        <v>16821</v>
      </c>
      <c r="AB2283" t="s">
        <v>16821</v>
      </c>
      <c r="AC2283">
        <v>10</v>
      </c>
      <c r="AE2283" t="s">
        <v>37</v>
      </c>
      <c r="AF2283" t="s">
        <v>37</v>
      </c>
      <c r="AG2283" t="s">
        <v>16821</v>
      </c>
    </row>
    <row r="2284" spans="1:33" x14ac:dyDescent="0.3">
      <c r="A2284" t="s">
        <v>181</v>
      </c>
      <c r="B2284" t="s">
        <v>470</v>
      </c>
      <c r="C2284" t="s">
        <v>29</v>
      </c>
      <c r="D2284" t="s">
        <v>206</v>
      </c>
      <c r="E2284" t="s">
        <v>632</v>
      </c>
      <c r="F2284" t="s">
        <v>16824</v>
      </c>
      <c r="G2284" t="s">
        <v>33</v>
      </c>
      <c r="H2284" s="1">
        <v>45529</v>
      </c>
      <c r="I2284">
        <v>1300</v>
      </c>
      <c r="J2284" t="s">
        <v>16825</v>
      </c>
      <c r="K2284" t="s">
        <v>1319</v>
      </c>
      <c r="L2284" t="s">
        <v>16826</v>
      </c>
      <c r="M2284" t="s">
        <v>16827</v>
      </c>
      <c r="N2284" t="s">
        <v>57</v>
      </c>
      <c r="O2284">
        <v>16</v>
      </c>
      <c r="P2284" t="s">
        <v>73</v>
      </c>
      <c r="Q2284" t="s">
        <v>41</v>
      </c>
      <c r="R2284" t="s">
        <v>16828</v>
      </c>
      <c r="S2284" s="1">
        <v>45491</v>
      </c>
      <c r="T2284" t="s">
        <v>103</v>
      </c>
      <c r="U2284" t="s">
        <v>16829</v>
      </c>
      <c r="V2284" t="s">
        <v>16830</v>
      </c>
      <c r="W2284" t="s">
        <v>6667</v>
      </c>
      <c r="X2284">
        <v>2278</v>
      </c>
      <c r="Y2284">
        <v>1</v>
      </c>
      <c r="Z2284">
        <v>911.2</v>
      </c>
      <c r="AA2284" t="s">
        <v>16827</v>
      </c>
      <c r="AB2284" t="s">
        <v>16827</v>
      </c>
      <c r="AC2284">
        <v>10</v>
      </c>
      <c r="AE2284" t="s">
        <v>37</v>
      </c>
      <c r="AF2284" t="s">
        <v>37</v>
      </c>
      <c r="AG2284" t="s">
        <v>16827</v>
      </c>
    </row>
    <row r="2285" spans="1:33" x14ac:dyDescent="0.3">
      <c r="A2285" t="s">
        <v>93</v>
      </c>
      <c r="B2285" t="s">
        <v>920</v>
      </c>
      <c r="C2285" t="s">
        <v>49</v>
      </c>
      <c r="D2285" t="s">
        <v>370</v>
      </c>
      <c r="E2285" t="s">
        <v>1415</v>
      </c>
      <c r="F2285" t="s">
        <v>16831</v>
      </c>
      <c r="G2285" t="s">
        <v>33</v>
      </c>
      <c r="H2285" s="1">
        <v>43966</v>
      </c>
      <c r="I2285">
        <v>1200</v>
      </c>
      <c r="J2285" t="s">
        <v>16832</v>
      </c>
      <c r="K2285" t="s">
        <v>1643</v>
      </c>
      <c r="L2285" t="s">
        <v>16833</v>
      </c>
      <c r="M2285" t="s">
        <v>16834</v>
      </c>
      <c r="N2285" t="s">
        <v>116</v>
      </c>
      <c r="O2285">
        <v>6</v>
      </c>
      <c r="P2285" t="s">
        <v>73</v>
      </c>
      <c r="Q2285" t="s">
        <v>41</v>
      </c>
      <c r="R2285" t="s">
        <v>16835</v>
      </c>
      <c r="S2285" s="1">
        <v>45468</v>
      </c>
      <c r="T2285" t="s">
        <v>43</v>
      </c>
      <c r="U2285" t="s">
        <v>16836</v>
      </c>
      <c r="V2285" t="s">
        <v>16837</v>
      </c>
      <c r="W2285" t="s">
        <v>3247</v>
      </c>
      <c r="X2285">
        <v>1228</v>
      </c>
      <c r="Y2285">
        <v>7</v>
      </c>
      <c r="Z2285">
        <v>3438.4</v>
      </c>
      <c r="AA2285" t="s">
        <v>16834</v>
      </c>
      <c r="AB2285" t="s">
        <v>16834</v>
      </c>
      <c r="AC2285">
        <v>10</v>
      </c>
      <c r="AE2285" t="s">
        <v>37</v>
      </c>
      <c r="AF2285" t="s">
        <v>37</v>
      </c>
      <c r="AG2285" t="s">
        <v>16834</v>
      </c>
    </row>
    <row r="2286" spans="1:33" x14ac:dyDescent="0.3">
      <c r="A2286" t="s">
        <v>27</v>
      </c>
      <c r="B2286" t="s">
        <v>157</v>
      </c>
      <c r="C2286" t="s">
        <v>49</v>
      </c>
      <c r="D2286" t="s">
        <v>219</v>
      </c>
      <c r="E2286" t="s">
        <v>451</v>
      </c>
      <c r="F2286" t="s">
        <v>16838</v>
      </c>
      <c r="G2286" t="s">
        <v>33</v>
      </c>
      <c r="H2286" s="1">
        <v>43948</v>
      </c>
      <c r="I2286">
        <v>1300</v>
      </c>
      <c r="J2286" t="s">
        <v>16839</v>
      </c>
      <c r="K2286" t="s">
        <v>493</v>
      </c>
      <c r="L2286" t="s">
        <v>16840</v>
      </c>
      <c r="M2286" t="s">
        <v>16841</v>
      </c>
      <c r="N2286" t="s">
        <v>116</v>
      </c>
      <c r="O2286">
        <v>7</v>
      </c>
      <c r="P2286" t="s">
        <v>40</v>
      </c>
      <c r="Q2286" t="s">
        <v>74</v>
      </c>
      <c r="R2286" t="s">
        <v>16842</v>
      </c>
      <c r="S2286" s="1">
        <v>45610</v>
      </c>
      <c r="T2286" t="s">
        <v>165</v>
      </c>
      <c r="U2286" t="s">
        <v>16843</v>
      </c>
      <c r="V2286" t="s">
        <v>16844</v>
      </c>
      <c r="W2286" t="s">
        <v>5221</v>
      </c>
      <c r="X2286">
        <v>2473</v>
      </c>
      <c r="Y2286">
        <v>4</v>
      </c>
      <c r="Z2286">
        <v>3956.8</v>
      </c>
      <c r="AA2286" t="s">
        <v>16841</v>
      </c>
      <c r="AB2286" t="s">
        <v>16841</v>
      </c>
      <c r="AC2286">
        <v>10</v>
      </c>
      <c r="AD2286" t="s">
        <v>87</v>
      </c>
      <c r="AF2286" t="s">
        <v>87</v>
      </c>
      <c r="AG2286" t="s">
        <v>16841</v>
      </c>
    </row>
    <row r="2287" spans="1:33" x14ac:dyDescent="0.3">
      <c r="A2287" t="s">
        <v>336</v>
      </c>
      <c r="B2287" t="s">
        <v>650</v>
      </c>
      <c r="C2287" t="s">
        <v>29</v>
      </c>
      <c r="D2287" t="s">
        <v>146</v>
      </c>
      <c r="E2287" t="s">
        <v>2957</v>
      </c>
      <c r="F2287" t="s">
        <v>16845</v>
      </c>
      <c r="G2287" t="s">
        <v>33</v>
      </c>
      <c r="H2287" s="1">
        <v>44956</v>
      </c>
      <c r="I2287">
        <v>800</v>
      </c>
      <c r="J2287" t="s">
        <v>16846</v>
      </c>
      <c r="K2287" t="s">
        <v>1052</v>
      </c>
      <c r="L2287" t="s">
        <v>16847</v>
      </c>
      <c r="M2287" t="s">
        <v>16848</v>
      </c>
      <c r="N2287" t="s">
        <v>72</v>
      </c>
      <c r="O2287">
        <v>14</v>
      </c>
      <c r="P2287" t="s">
        <v>73</v>
      </c>
      <c r="Q2287" t="s">
        <v>41</v>
      </c>
      <c r="R2287" t="s">
        <v>16849</v>
      </c>
      <c r="S2287" s="1">
        <v>45455</v>
      </c>
      <c r="T2287" t="s">
        <v>43</v>
      </c>
      <c r="U2287" t="s">
        <v>16850</v>
      </c>
      <c r="V2287" t="s">
        <v>2824</v>
      </c>
      <c r="W2287" t="s">
        <v>7149</v>
      </c>
      <c r="X2287">
        <v>2249</v>
      </c>
      <c r="Y2287">
        <v>3</v>
      </c>
      <c r="Z2287">
        <v>2698.8</v>
      </c>
      <c r="AA2287" t="s">
        <v>16848</v>
      </c>
      <c r="AB2287" t="s">
        <v>16848</v>
      </c>
      <c r="AC2287">
        <v>10</v>
      </c>
      <c r="AD2287" t="s">
        <v>87</v>
      </c>
      <c r="AF2287" t="s">
        <v>87</v>
      </c>
      <c r="AG2287" t="s">
        <v>16848</v>
      </c>
    </row>
    <row r="2288" spans="1:33" x14ac:dyDescent="0.3">
      <c r="A2288" t="s">
        <v>133</v>
      </c>
      <c r="B2288" t="s">
        <v>293</v>
      </c>
      <c r="C2288" t="s">
        <v>80</v>
      </c>
      <c r="D2288" t="s">
        <v>241</v>
      </c>
      <c r="E2288" t="s">
        <v>263</v>
      </c>
      <c r="F2288" t="s">
        <v>16851</v>
      </c>
      <c r="G2288" t="s">
        <v>96</v>
      </c>
      <c r="H2288" s="1">
        <v>45063</v>
      </c>
      <c r="I2288">
        <v>800</v>
      </c>
      <c r="J2288" t="s">
        <v>16852</v>
      </c>
      <c r="K2288" t="s">
        <v>670</v>
      </c>
      <c r="L2288" t="s">
        <v>16853</v>
      </c>
      <c r="M2288" t="s">
        <v>16854</v>
      </c>
      <c r="N2288" t="s">
        <v>116</v>
      </c>
      <c r="O2288">
        <v>12</v>
      </c>
      <c r="P2288" t="s">
        <v>40</v>
      </c>
      <c r="Q2288" t="s">
        <v>58</v>
      </c>
      <c r="R2288" t="s">
        <v>16855</v>
      </c>
      <c r="S2288" s="1">
        <v>45432</v>
      </c>
      <c r="T2288" t="s">
        <v>129</v>
      </c>
      <c r="U2288" t="s">
        <v>16856</v>
      </c>
      <c r="V2288" t="s">
        <v>16857</v>
      </c>
      <c r="W2288" t="s">
        <v>3736</v>
      </c>
      <c r="X2288">
        <v>1831</v>
      </c>
      <c r="Y2288">
        <v>4</v>
      </c>
      <c r="Z2288">
        <v>2929.6000000000004</v>
      </c>
      <c r="AA2288" t="s">
        <v>16854</v>
      </c>
      <c r="AB2288" t="s">
        <v>16854</v>
      </c>
      <c r="AC2288">
        <v>10</v>
      </c>
      <c r="AE2288" t="s">
        <v>37</v>
      </c>
      <c r="AF2288" t="s">
        <v>37</v>
      </c>
      <c r="AG2288" t="s">
        <v>16854</v>
      </c>
    </row>
    <row r="2289" spans="1:33" x14ac:dyDescent="0.3">
      <c r="A2289" t="s">
        <v>27</v>
      </c>
      <c r="B2289" t="s">
        <v>380</v>
      </c>
      <c r="C2289" t="s">
        <v>29</v>
      </c>
      <c r="D2289" t="s">
        <v>370</v>
      </c>
      <c r="E2289" t="s">
        <v>1005</v>
      </c>
      <c r="F2289" t="s">
        <v>16858</v>
      </c>
      <c r="G2289" t="s">
        <v>33</v>
      </c>
      <c r="H2289" s="1">
        <v>44451</v>
      </c>
      <c r="I2289">
        <v>1300</v>
      </c>
      <c r="J2289" t="s">
        <v>16859</v>
      </c>
      <c r="K2289" t="s">
        <v>753</v>
      </c>
      <c r="L2289" t="s">
        <v>16860</v>
      </c>
      <c r="M2289" t="s">
        <v>16861</v>
      </c>
      <c r="N2289" t="s">
        <v>57</v>
      </c>
      <c r="O2289">
        <v>4</v>
      </c>
      <c r="P2289" t="s">
        <v>40</v>
      </c>
      <c r="Q2289" t="s">
        <v>41</v>
      </c>
      <c r="R2289" t="s">
        <v>16862</v>
      </c>
      <c r="S2289" s="1">
        <v>45558</v>
      </c>
      <c r="T2289" t="s">
        <v>214</v>
      </c>
      <c r="U2289" t="s">
        <v>16863</v>
      </c>
      <c r="V2289" t="s">
        <v>16864</v>
      </c>
      <c r="W2289" t="s">
        <v>6483</v>
      </c>
      <c r="X2289">
        <v>823</v>
      </c>
      <c r="Y2289">
        <v>6</v>
      </c>
      <c r="Z2289">
        <v>1975.2</v>
      </c>
      <c r="AA2289" t="s">
        <v>16861</v>
      </c>
      <c r="AB2289" t="s">
        <v>16861</v>
      </c>
      <c r="AC2289">
        <v>10</v>
      </c>
      <c r="AD2289" t="s">
        <v>87</v>
      </c>
      <c r="AF2289" t="s">
        <v>87</v>
      </c>
      <c r="AG2289" t="s">
        <v>16861</v>
      </c>
    </row>
    <row r="2290" spans="1:33" x14ac:dyDescent="0.3">
      <c r="A2290" t="s">
        <v>121</v>
      </c>
      <c r="B2290" t="s">
        <v>64</v>
      </c>
      <c r="C2290" t="s">
        <v>80</v>
      </c>
      <c r="D2290" t="s">
        <v>241</v>
      </c>
      <c r="E2290" t="s">
        <v>158</v>
      </c>
      <c r="F2290" t="s">
        <v>16865</v>
      </c>
      <c r="G2290" t="s">
        <v>33</v>
      </c>
      <c r="H2290" s="1">
        <v>45460</v>
      </c>
      <c r="I2290">
        <v>1100</v>
      </c>
      <c r="J2290" t="s">
        <v>16866</v>
      </c>
      <c r="K2290" t="s">
        <v>3054</v>
      </c>
      <c r="L2290" t="s">
        <v>16867</v>
      </c>
      <c r="M2290" t="s">
        <v>16868</v>
      </c>
      <c r="N2290" t="s">
        <v>39</v>
      </c>
      <c r="O2290">
        <v>3</v>
      </c>
      <c r="P2290" t="s">
        <v>73</v>
      </c>
      <c r="Q2290" t="s">
        <v>41</v>
      </c>
      <c r="R2290" t="s">
        <v>16869</v>
      </c>
      <c r="S2290" s="1">
        <v>45478</v>
      </c>
      <c r="T2290" t="s">
        <v>103</v>
      </c>
      <c r="U2290" t="s">
        <v>16870</v>
      </c>
      <c r="V2290" t="s">
        <v>16871</v>
      </c>
      <c r="W2290" t="s">
        <v>12068</v>
      </c>
      <c r="X2290">
        <v>2052</v>
      </c>
      <c r="Y2290">
        <v>8</v>
      </c>
      <c r="Z2290">
        <v>6566.4000000000015</v>
      </c>
      <c r="AA2290" t="s">
        <v>16868</v>
      </c>
      <c r="AB2290" t="s">
        <v>16868</v>
      </c>
      <c r="AC2290">
        <v>10</v>
      </c>
      <c r="AE2290" t="s">
        <v>37</v>
      </c>
      <c r="AF2290" t="s">
        <v>37</v>
      </c>
      <c r="AG2290" t="s">
        <v>16868</v>
      </c>
    </row>
    <row r="2291" spans="1:33" x14ac:dyDescent="0.3">
      <c r="A2291" t="s">
        <v>133</v>
      </c>
      <c r="B2291" t="s">
        <v>193</v>
      </c>
      <c r="C2291" t="s">
        <v>80</v>
      </c>
      <c r="D2291" t="s">
        <v>30</v>
      </c>
      <c r="E2291" t="s">
        <v>283</v>
      </c>
      <c r="F2291" t="s">
        <v>16872</v>
      </c>
      <c r="G2291" t="s">
        <v>33</v>
      </c>
      <c r="H2291" s="1">
        <v>44449</v>
      </c>
      <c r="I2291">
        <v>800</v>
      </c>
      <c r="J2291" t="s">
        <v>16873</v>
      </c>
      <c r="K2291" t="s">
        <v>454</v>
      </c>
      <c r="L2291" t="s">
        <v>16874</v>
      </c>
      <c r="M2291" t="s">
        <v>16875</v>
      </c>
      <c r="N2291" t="s">
        <v>57</v>
      </c>
      <c r="O2291">
        <v>6</v>
      </c>
      <c r="P2291" t="s">
        <v>73</v>
      </c>
      <c r="Q2291" t="s">
        <v>101</v>
      </c>
      <c r="R2291" t="s">
        <v>16876</v>
      </c>
      <c r="S2291" s="1">
        <v>45579</v>
      </c>
      <c r="T2291" t="s">
        <v>177</v>
      </c>
      <c r="U2291" t="s">
        <v>16877</v>
      </c>
      <c r="V2291" t="s">
        <v>16878</v>
      </c>
      <c r="W2291" t="s">
        <v>3247</v>
      </c>
      <c r="X2291">
        <v>2382</v>
      </c>
      <c r="Y2291">
        <v>7</v>
      </c>
      <c r="Z2291">
        <v>6669.6</v>
      </c>
      <c r="AA2291" t="s">
        <v>16875</v>
      </c>
      <c r="AB2291" t="s">
        <v>16875</v>
      </c>
      <c r="AC2291">
        <v>10</v>
      </c>
      <c r="AE2291" t="s">
        <v>37</v>
      </c>
      <c r="AF2291" t="s">
        <v>37</v>
      </c>
      <c r="AG2291" t="s">
        <v>16875</v>
      </c>
    </row>
    <row r="2292" spans="1:33" x14ac:dyDescent="0.3">
      <c r="A2292" t="s">
        <v>133</v>
      </c>
      <c r="B2292" t="s">
        <v>450</v>
      </c>
      <c r="C2292" t="s">
        <v>49</v>
      </c>
      <c r="D2292" t="s">
        <v>109</v>
      </c>
      <c r="E2292" t="s">
        <v>2486</v>
      </c>
      <c r="F2292" t="s">
        <v>16879</v>
      </c>
      <c r="G2292" t="s">
        <v>33</v>
      </c>
      <c r="H2292" s="1">
        <v>44103</v>
      </c>
      <c r="I2292">
        <v>1000</v>
      </c>
      <c r="J2292" t="s">
        <v>16880</v>
      </c>
      <c r="K2292" t="s">
        <v>3086</v>
      </c>
      <c r="L2292" t="s">
        <v>16881</v>
      </c>
      <c r="M2292" t="s">
        <v>16882</v>
      </c>
      <c r="N2292" t="s">
        <v>72</v>
      </c>
      <c r="O2292">
        <v>12</v>
      </c>
      <c r="P2292" t="s">
        <v>40</v>
      </c>
      <c r="Q2292" t="s">
        <v>74</v>
      </c>
      <c r="R2292" t="s">
        <v>16883</v>
      </c>
      <c r="S2292" s="1">
        <v>45590</v>
      </c>
      <c r="T2292" t="s">
        <v>177</v>
      </c>
      <c r="U2292" t="s">
        <v>16884</v>
      </c>
      <c r="V2292" t="s">
        <v>16885</v>
      </c>
      <c r="W2292" t="s">
        <v>8775</v>
      </c>
      <c r="X2292">
        <v>1097</v>
      </c>
      <c r="Y2292">
        <v>3</v>
      </c>
      <c r="Z2292">
        <v>1316.4</v>
      </c>
      <c r="AA2292" t="s">
        <v>16882</v>
      </c>
      <c r="AB2292" t="s">
        <v>16882</v>
      </c>
      <c r="AC2292">
        <v>10</v>
      </c>
      <c r="AE2292" t="s">
        <v>37</v>
      </c>
      <c r="AF2292" t="s">
        <v>37</v>
      </c>
      <c r="AG2292" t="s">
        <v>16882</v>
      </c>
    </row>
    <row r="2293" spans="1:33" x14ac:dyDescent="0.3">
      <c r="A2293" t="s">
        <v>181</v>
      </c>
      <c r="B2293" t="s">
        <v>470</v>
      </c>
      <c r="C2293" t="s">
        <v>80</v>
      </c>
      <c r="D2293" t="s">
        <v>50</v>
      </c>
      <c r="E2293" t="s">
        <v>578</v>
      </c>
      <c r="F2293" t="s">
        <v>16886</v>
      </c>
      <c r="G2293" t="s">
        <v>33</v>
      </c>
      <c r="H2293" s="1">
        <v>45334</v>
      </c>
      <c r="I2293">
        <v>1000</v>
      </c>
      <c r="J2293" t="s">
        <v>16887</v>
      </c>
      <c r="K2293" t="s">
        <v>254</v>
      </c>
      <c r="L2293" t="s">
        <v>16888</v>
      </c>
      <c r="M2293" t="s">
        <v>16889</v>
      </c>
      <c r="N2293" t="s">
        <v>39</v>
      </c>
      <c r="O2293">
        <v>8</v>
      </c>
      <c r="P2293" t="s">
        <v>40</v>
      </c>
      <c r="Q2293" t="s">
        <v>101</v>
      </c>
      <c r="R2293" t="s">
        <v>16890</v>
      </c>
      <c r="S2293" s="1">
        <v>45327</v>
      </c>
      <c r="T2293" t="s">
        <v>321</v>
      </c>
      <c r="U2293" t="s">
        <v>16891</v>
      </c>
      <c r="V2293" t="s">
        <v>16892</v>
      </c>
      <c r="W2293" t="s">
        <v>4132</v>
      </c>
      <c r="X2293">
        <v>1432</v>
      </c>
      <c r="Y2293">
        <v>8</v>
      </c>
      <c r="Z2293">
        <v>4582.4000000000015</v>
      </c>
      <c r="AA2293" t="s">
        <v>16889</v>
      </c>
      <c r="AB2293" t="s">
        <v>16889</v>
      </c>
      <c r="AC2293">
        <v>10</v>
      </c>
      <c r="AE2293" t="s">
        <v>37</v>
      </c>
      <c r="AF2293" t="s">
        <v>37</v>
      </c>
      <c r="AG2293" t="s">
        <v>16889</v>
      </c>
    </row>
    <row r="2294" spans="1:33" x14ac:dyDescent="0.3">
      <c r="A2294" t="s">
        <v>27</v>
      </c>
      <c r="B2294" t="s">
        <v>157</v>
      </c>
      <c r="C2294" t="s">
        <v>49</v>
      </c>
      <c r="D2294" t="s">
        <v>109</v>
      </c>
      <c r="E2294" t="s">
        <v>596</v>
      </c>
      <c r="F2294" t="s">
        <v>16893</v>
      </c>
      <c r="G2294" t="s">
        <v>96</v>
      </c>
      <c r="H2294" s="1">
        <v>44860</v>
      </c>
      <c r="I2294">
        <v>1100</v>
      </c>
      <c r="J2294" t="s">
        <v>16894</v>
      </c>
      <c r="K2294" t="s">
        <v>394</v>
      </c>
      <c r="L2294" t="s">
        <v>16895</v>
      </c>
      <c r="M2294" t="s">
        <v>16896</v>
      </c>
      <c r="N2294" t="s">
        <v>116</v>
      </c>
      <c r="O2294">
        <v>8</v>
      </c>
      <c r="P2294" t="s">
        <v>73</v>
      </c>
      <c r="Q2294" t="s">
        <v>58</v>
      </c>
      <c r="R2294" t="s">
        <v>16897</v>
      </c>
      <c r="S2294" s="1">
        <v>45374</v>
      </c>
      <c r="T2294" t="s">
        <v>258</v>
      </c>
      <c r="U2294" t="s">
        <v>16898</v>
      </c>
      <c r="V2294" t="s">
        <v>16899</v>
      </c>
      <c r="W2294" t="s">
        <v>1075</v>
      </c>
      <c r="X2294">
        <v>2486</v>
      </c>
      <c r="Y2294">
        <v>4</v>
      </c>
      <c r="Z2294">
        <v>3977.6000000000004</v>
      </c>
      <c r="AA2294" t="s">
        <v>16896</v>
      </c>
      <c r="AB2294" t="s">
        <v>16896</v>
      </c>
      <c r="AC2294">
        <v>11</v>
      </c>
      <c r="AE2294" t="s">
        <v>37</v>
      </c>
      <c r="AF2294" t="s">
        <v>37</v>
      </c>
      <c r="AG2294" t="s">
        <v>16896</v>
      </c>
    </row>
    <row r="2295" spans="1:33" x14ac:dyDescent="0.3">
      <c r="A2295" t="s">
        <v>107</v>
      </c>
      <c r="B2295" t="s">
        <v>650</v>
      </c>
      <c r="C2295" t="s">
        <v>29</v>
      </c>
      <c r="D2295" t="s">
        <v>65</v>
      </c>
      <c r="E2295" t="s">
        <v>3309</v>
      </c>
      <c r="F2295" t="s">
        <v>16900</v>
      </c>
      <c r="G2295" t="s">
        <v>33</v>
      </c>
      <c r="H2295" s="1">
        <v>44803</v>
      </c>
      <c r="I2295">
        <v>1100</v>
      </c>
      <c r="J2295" t="s">
        <v>16901</v>
      </c>
      <c r="K2295" t="s">
        <v>307</v>
      </c>
      <c r="L2295" t="s">
        <v>16902</v>
      </c>
      <c r="M2295" t="s">
        <v>16903</v>
      </c>
      <c r="N2295" t="s">
        <v>57</v>
      </c>
      <c r="O2295">
        <v>17</v>
      </c>
      <c r="P2295" t="s">
        <v>40</v>
      </c>
      <c r="Q2295" t="s">
        <v>101</v>
      </c>
      <c r="R2295" t="s">
        <v>16904</v>
      </c>
      <c r="S2295" s="1">
        <v>45459</v>
      </c>
      <c r="T2295" t="s">
        <v>43</v>
      </c>
      <c r="U2295" t="s">
        <v>16905</v>
      </c>
      <c r="V2295" t="s">
        <v>16906</v>
      </c>
      <c r="W2295" t="s">
        <v>7010</v>
      </c>
      <c r="X2295">
        <v>800</v>
      </c>
      <c r="Y2295">
        <v>1</v>
      </c>
      <c r="Z2295">
        <v>320</v>
      </c>
      <c r="AA2295" t="s">
        <v>16903</v>
      </c>
      <c r="AB2295" t="s">
        <v>16903</v>
      </c>
      <c r="AC2295">
        <v>10</v>
      </c>
      <c r="AE2295" t="s">
        <v>37</v>
      </c>
      <c r="AF2295" t="s">
        <v>37</v>
      </c>
      <c r="AG2295" t="s">
        <v>16903</v>
      </c>
    </row>
    <row r="2296" spans="1:33" x14ac:dyDescent="0.3">
      <c r="A2296" t="s">
        <v>121</v>
      </c>
      <c r="B2296" t="s">
        <v>1483</v>
      </c>
      <c r="C2296" t="s">
        <v>29</v>
      </c>
      <c r="D2296" t="s">
        <v>146</v>
      </c>
      <c r="E2296" t="s">
        <v>2957</v>
      </c>
      <c r="F2296" t="s">
        <v>16907</v>
      </c>
      <c r="G2296" t="s">
        <v>96</v>
      </c>
      <c r="H2296" s="1">
        <v>45191</v>
      </c>
      <c r="I2296">
        <v>800</v>
      </c>
      <c r="J2296" t="s">
        <v>16908</v>
      </c>
      <c r="K2296" t="s">
        <v>1260</v>
      </c>
      <c r="L2296" t="s">
        <v>16909</v>
      </c>
      <c r="M2296" t="s">
        <v>16910</v>
      </c>
      <c r="N2296" t="s">
        <v>39</v>
      </c>
      <c r="O2296">
        <v>14</v>
      </c>
      <c r="P2296" t="s">
        <v>40</v>
      </c>
      <c r="Q2296" t="s">
        <v>41</v>
      </c>
      <c r="R2296" t="s">
        <v>16911</v>
      </c>
      <c r="S2296" s="1">
        <v>45527</v>
      </c>
      <c r="T2296" t="s">
        <v>201</v>
      </c>
      <c r="U2296" t="s">
        <v>16912</v>
      </c>
      <c r="V2296" t="s">
        <v>16913</v>
      </c>
      <c r="W2296" t="s">
        <v>9386</v>
      </c>
      <c r="X2296">
        <v>2237</v>
      </c>
      <c r="Y2296">
        <v>3</v>
      </c>
      <c r="Z2296">
        <v>2684.4</v>
      </c>
      <c r="AA2296" t="s">
        <v>16910</v>
      </c>
      <c r="AB2296" t="s">
        <v>16910</v>
      </c>
      <c r="AC2296">
        <v>10</v>
      </c>
      <c r="AE2296" t="s">
        <v>37</v>
      </c>
      <c r="AF2296" t="s">
        <v>37</v>
      </c>
      <c r="AG2296" t="s">
        <v>16910</v>
      </c>
    </row>
    <row r="2297" spans="1:33" x14ac:dyDescent="0.3">
      <c r="A2297" t="s">
        <v>133</v>
      </c>
      <c r="B2297" t="s">
        <v>48</v>
      </c>
      <c r="C2297" t="s">
        <v>29</v>
      </c>
      <c r="D2297" t="s">
        <v>206</v>
      </c>
      <c r="E2297" t="s">
        <v>596</v>
      </c>
      <c r="F2297" t="s">
        <v>16914</v>
      </c>
      <c r="G2297" t="s">
        <v>33</v>
      </c>
      <c r="H2297" s="1">
        <v>45510</v>
      </c>
      <c r="I2297">
        <v>1400</v>
      </c>
      <c r="J2297" t="s">
        <v>16915</v>
      </c>
      <c r="K2297" t="s">
        <v>233</v>
      </c>
      <c r="L2297" t="s">
        <v>16916</v>
      </c>
      <c r="M2297" t="s">
        <v>16917</v>
      </c>
      <c r="N2297" t="s">
        <v>116</v>
      </c>
      <c r="O2297">
        <v>11</v>
      </c>
      <c r="P2297" t="s">
        <v>40</v>
      </c>
      <c r="Q2297" t="s">
        <v>41</v>
      </c>
      <c r="R2297" t="s">
        <v>16918</v>
      </c>
      <c r="S2297" s="1">
        <v>45503</v>
      </c>
      <c r="T2297" t="s">
        <v>103</v>
      </c>
      <c r="U2297" t="s">
        <v>16919</v>
      </c>
      <c r="V2297" t="s">
        <v>16920</v>
      </c>
      <c r="W2297" t="s">
        <v>937</v>
      </c>
      <c r="X2297">
        <v>2656</v>
      </c>
      <c r="Y2297">
        <v>7</v>
      </c>
      <c r="Z2297">
        <v>7436.8</v>
      </c>
      <c r="AA2297" t="s">
        <v>16917</v>
      </c>
      <c r="AB2297" t="s">
        <v>16917</v>
      </c>
      <c r="AC2297">
        <v>11</v>
      </c>
      <c r="AE2297" t="s">
        <v>37</v>
      </c>
      <c r="AF2297" t="s">
        <v>37</v>
      </c>
      <c r="AG2297" t="s">
        <v>16917</v>
      </c>
    </row>
    <row r="2298" spans="1:33" x14ac:dyDescent="0.3">
      <c r="A2298" t="s">
        <v>133</v>
      </c>
      <c r="B2298" t="s">
        <v>946</v>
      </c>
      <c r="C2298" t="s">
        <v>29</v>
      </c>
      <c r="D2298" t="s">
        <v>241</v>
      </c>
      <c r="E2298" t="s">
        <v>1225</v>
      </c>
      <c r="F2298" t="s">
        <v>16921</v>
      </c>
      <c r="G2298" t="s">
        <v>33</v>
      </c>
      <c r="H2298" s="1">
        <v>44340</v>
      </c>
      <c r="I2298">
        <v>1000</v>
      </c>
      <c r="J2298" t="s">
        <v>16922</v>
      </c>
      <c r="K2298" t="s">
        <v>340</v>
      </c>
      <c r="L2298" t="s">
        <v>16923</v>
      </c>
      <c r="M2298" t="s">
        <v>16924</v>
      </c>
      <c r="N2298" t="s">
        <v>72</v>
      </c>
      <c r="O2298">
        <v>13</v>
      </c>
      <c r="P2298" t="s">
        <v>73</v>
      </c>
      <c r="Q2298" t="s">
        <v>74</v>
      </c>
      <c r="R2298" t="s">
        <v>16925</v>
      </c>
      <c r="S2298" s="1">
        <v>45323</v>
      </c>
      <c r="T2298" t="s">
        <v>321</v>
      </c>
      <c r="U2298" t="s">
        <v>16926</v>
      </c>
      <c r="V2298" t="s">
        <v>16927</v>
      </c>
      <c r="W2298" t="s">
        <v>106</v>
      </c>
      <c r="X2298">
        <v>2769</v>
      </c>
      <c r="Y2298">
        <v>2</v>
      </c>
      <c r="Z2298">
        <v>2215.2000000000003</v>
      </c>
      <c r="AA2298" t="s">
        <v>16924</v>
      </c>
      <c r="AB2298" t="s">
        <v>16924</v>
      </c>
      <c r="AC2298">
        <v>10</v>
      </c>
      <c r="AE2298" t="s">
        <v>37</v>
      </c>
      <c r="AF2298" t="s">
        <v>37</v>
      </c>
      <c r="AG2298" t="s">
        <v>16924</v>
      </c>
    </row>
    <row r="2299" spans="1:33" x14ac:dyDescent="0.3">
      <c r="A2299" t="s">
        <v>336</v>
      </c>
      <c r="B2299" t="s">
        <v>650</v>
      </c>
      <c r="C2299" t="s">
        <v>80</v>
      </c>
      <c r="D2299" t="s">
        <v>241</v>
      </c>
      <c r="E2299" t="s">
        <v>273</v>
      </c>
      <c r="F2299" t="s">
        <v>16928</v>
      </c>
      <c r="G2299" t="s">
        <v>33</v>
      </c>
      <c r="H2299" s="1">
        <v>44341</v>
      </c>
      <c r="I2299">
        <v>950</v>
      </c>
      <c r="J2299" t="s">
        <v>16929</v>
      </c>
      <c r="K2299" t="s">
        <v>1359</v>
      </c>
      <c r="L2299" t="s">
        <v>16930</v>
      </c>
      <c r="M2299" t="s">
        <v>16931</v>
      </c>
      <c r="N2299" t="s">
        <v>116</v>
      </c>
      <c r="O2299">
        <v>17</v>
      </c>
      <c r="P2299" t="s">
        <v>73</v>
      </c>
      <c r="Q2299" t="s">
        <v>101</v>
      </c>
      <c r="R2299" t="s">
        <v>16932</v>
      </c>
      <c r="S2299" s="1">
        <v>45580</v>
      </c>
      <c r="T2299" t="s">
        <v>177</v>
      </c>
      <c r="U2299" t="s">
        <v>16933</v>
      </c>
      <c r="V2299" t="s">
        <v>16934</v>
      </c>
      <c r="W2299" t="s">
        <v>1640</v>
      </c>
      <c r="X2299">
        <v>2972</v>
      </c>
      <c r="Y2299">
        <v>7</v>
      </c>
      <c r="Z2299">
        <v>8321.6</v>
      </c>
      <c r="AA2299" t="s">
        <v>16931</v>
      </c>
      <c r="AB2299" t="s">
        <v>16931</v>
      </c>
      <c r="AC2299">
        <v>10</v>
      </c>
      <c r="AD2299" t="s">
        <v>87</v>
      </c>
      <c r="AF2299" t="s">
        <v>87</v>
      </c>
      <c r="AG2299" t="s">
        <v>16931</v>
      </c>
    </row>
    <row r="2300" spans="1:33" x14ac:dyDescent="0.3">
      <c r="A2300" t="s">
        <v>181</v>
      </c>
      <c r="B2300" t="s">
        <v>325</v>
      </c>
      <c r="C2300" t="s">
        <v>29</v>
      </c>
      <c r="D2300" t="s">
        <v>370</v>
      </c>
      <c r="E2300" t="s">
        <v>3309</v>
      </c>
      <c r="F2300" t="s">
        <v>16935</v>
      </c>
      <c r="G2300" t="s">
        <v>96</v>
      </c>
      <c r="H2300" s="1">
        <v>45561</v>
      </c>
      <c r="I2300">
        <v>800</v>
      </c>
      <c r="J2300" t="s">
        <v>16936</v>
      </c>
      <c r="K2300" t="s">
        <v>725</v>
      </c>
      <c r="L2300" t="s">
        <v>16937</v>
      </c>
      <c r="M2300" t="s">
        <v>16938</v>
      </c>
      <c r="N2300" t="s">
        <v>57</v>
      </c>
      <c r="O2300">
        <v>9</v>
      </c>
      <c r="P2300" t="s">
        <v>73</v>
      </c>
      <c r="Q2300" t="s">
        <v>101</v>
      </c>
      <c r="R2300" t="s">
        <v>16939</v>
      </c>
      <c r="S2300" s="1">
        <v>45543</v>
      </c>
      <c r="T2300" t="s">
        <v>214</v>
      </c>
      <c r="U2300" t="s">
        <v>16940</v>
      </c>
      <c r="V2300" t="s">
        <v>16941</v>
      </c>
      <c r="W2300" t="s">
        <v>767</v>
      </c>
      <c r="X2300">
        <v>2209</v>
      </c>
      <c r="Y2300">
        <v>8</v>
      </c>
      <c r="Z2300">
        <v>7068.8</v>
      </c>
      <c r="AA2300" t="s">
        <v>16938</v>
      </c>
      <c r="AB2300" t="s">
        <v>16938</v>
      </c>
      <c r="AC2300">
        <v>10</v>
      </c>
      <c r="AE2300" t="s">
        <v>37</v>
      </c>
      <c r="AF2300" t="s">
        <v>37</v>
      </c>
      <c r="AG2300" t="s">
        <v>16938</v>
      </c>
    </row>
    <row r="2301" spans="1:33" x14ac:dyDescent="0.3">
      <c r="A2301" t="s">
        <v>181</v>
      </c>
      <c r="B2301" t="s">
        <v>218</v>
      </c>
      <c r="C2301" t="s">
        <v>80</v>
      </c>
      <c r="D2301" t="s">
        <v>677</v>
      </c>
      <c r="E2301" t="s">
        <v>82</v>
      </c>
      <c r="F2301" t="s">
        <v>16942</v>
      </c>
      <c r="G2301" t="s">
        <v>96</v>
      </c>
      <c r="H2301" s="1">
        <v>44499</v>
      </c>
      <c r="I2301">
        <v>1000</v>
      </c>
      <c r="J2301" t="s">
        <v>16943</v>
      </c>
      <c r="K2301" t="s">
        <v>3069</v>
      </c>
      <c r="L2301" t="s">
        <v>16944</v>
      </c>
      <c r="M2301" t="s">
        <v>16945</v>
      </c>
      <c r="N2301" t="s">
        <v>116</v>
      </c>
      <c r="O2301">
        <v>3</v>
      </c>
      <c r="P2301" t="s">
        <v>73</v>
      </c>
      <c r="Q2301" t="s">
        <v>41</v>
      </c>
      <c r="R2301" t="s">
        <v>16946</v>
      </c>
      <c r="S2301" s="1">
        <v>45447</v>
      </c>
      <c r="T2301" t="s">
        <v>43</v>
      </c>
      <c r="U2301" t="s">
        <v>16947</v>
      </c>
      <c r="V2301" t="s">
        <v>16948</v>
      </c>
      <c r="W2301" t="s">
        <v>3269</v>
      </c>
      <c r="X2301">
        <v>564</v>
      </c>
      <c r="Y2301">
        <v>5</v>
      </c>
      <c r="Z2301">
        <v>1128</v>
      </c>
      <c r="AA2301" t="s">
        <v>16945</v>
      </c>
      <c r="AB2301" t="s">
        <v>16945</v>
      </c>
      <c r="AC2301">
        <v>10</v>
      </c>
      <c r="AE2301" t="s">
        <v>37</v>
      </c>
      <c r="AF2301" t="s">
        <v>37</v>
      </c>
      <c r="AG2301" t="s">
        <v>16945</v>
      </c>
    </row>
    <row r="2302" spans="1:33" x14ac:dyDescent="0.3">
      <c r="A2302" t="s">
        <v>181</v>
      </c>
      <c r="B2302" t="s">
        <v>650</v>
      </c>
      <c r="C2302" t="s">
        <v>49</v>
      </c>
      <c r="D2302" t="s">
        <v>370</v>
      </c>
      <c r="E2302" t="s">
        <v>2486</v>
      </c>
      <c r="F2302" t="s">
        <v>16949</v>
      </c>
      <c r="G2302" t="s">
        <v>33</v>
      </c>
      <c r="H2302" s="1">
        <v>44803</v>
      </c>
      <c r="I2302">
        <v>1200</v>
      </c>
      <c r="J2302" t="s">
        <v>16950</v>
      </c>
      <c r="K2302" t="s">
        <v>150</v>
      </c>
      <c r="L2302" t="s">
        <v>16951</v>
      </c>
      <c r="M2302" t="s">
        <v>16952</v>
      </c>
      <c r="N2302" t="s">
        <v>72</v>
      </c>
      <c r="O2302">
        <v>4</v>
      </c>
      <c r="P2302" t="s">
        <v>73</v>
      </c>
      <c r="Q2302" t="s">
        <v>58</v>
      </c>
      <c r="R2302" t="s">
        <v>16953</v>
      </c>
      <c r="S2302" s="1">
        <v>45310</v>
      </c>
      <c r="T2302" t="s">
        <v>141</v>
      </c>
      <c r="U2302" t="s">
        <v>16954</v>
      </c>
      <c r="V2302" t="s">
        <v>16955</v>
      </c>
      <c r="W2302" t="s">
        <v>8686</v>
      </c>
      <c r="X2302">
        <v>1553</v>
      </c>
      <c r="Y2302">
        <v>3</v>
      </c>
      <c r="Z2302">
        <v>1863.6000000000001</v>
      </c>
      <c r="AA2302" t="s">
        <v>16952</v>
      </c>
      <c r="AB2302" t="s">
        <v>16952</v>
      </c>
      <c r="AC2302">
        <v>10</v>
      </c>
      <c r="AE2302" t="s">
        <v>37</v>
      </c>
      <c r="AF2302" t="s">
        <v>37</v>
      </c>
      <c r="AG2302" t="s">
        <v>16952</v>
      </c>
    </row>
    <row r="2303" spans="1:33" x14ac:dyDescent="0.3">
      <c r="A2303" t="s">
        <v>27</v>
      </c>
      <c r="B2303" t="s">
        <v>1128</v>
      </c>
      <c r="C2303" t="s">
        <v>29</v>
      </c>
      <c r="D2303" t="s">
        <v>206</v>
      </c>
      <c r="E2303" t="s">
        <v>1441</v>
      </c>
      <c r="F2303" t="s">
        <v>16956</v>
      </c>
      <c r="G2303" t="s">
        <v>96</v>
      </c>
      <c r="H2303" s="1">
        <v>44948</v>
      </c>
      <c r="I2303">
        <v>1100</v>
      </c>
      <c r="J2303" t="s">
        <v>16957</v>
      </c>
      <c r="K2303" t="s">
        <v>404</v>
      </c>
      <c r="L2303" t="s">
        <v>16958</v>
      </c>
      <c r="M2303" t="s">
        <v>16959</v>
      </c>
      <c r="N2303" t="s">
        <v>39</v>
      </c>
      <c r="O2303">
        <v>3</v>
      </c>
      <c r="P2303" t="s">
        <v>73</v>
      </c>
      <c r="Q2303" t="s">
        <v>58</v>
      </c>
      <c r="R2303" t="s">
        <v>16960</v>
      </c>
      <c r="S2303" s="1">
        <v>45312</v>
      </c>
      <c r="T2303" t="s">
        <v>141</v>
      </c>
      <c r="U2303" t="s">
        <v>16961</v>
      </c>
      <c r="V2303" t="s">
        <v>16962</v>
      </c>
      <c r="W2303" t="s">
        <v>1382</v>
      </c>
      <c r="X2303">
        <v>2472</v>
      </c>
      <c r="Y2303">
        <v>6</v>
      </c>
      <c r="Z2303">
        <v>5932.8</v>
      </c>
      <c r="AA2303" t="s">
        <v>16959</v>
      </c>
      <c r="AB2303" t="s">
        <v>16959</v>
      </c>
      <c r="AC2303">
        <v>10</v>
      </c>
      <c r="AD2303" t="s">
        <v>87</v>
      </c>
      <c r="AF2303" t="s">
        <v>87</v>
      </c>
      <c r="AG2303" t="s">
        <v>16959</v>
      </c>
    </row>
    <row r="2304" spans="1:33" x14ac:dyDescent="0.3">
      <c r="A2304" t="s">
        <v>133</v>
      </c>
      <c r="B2304" t="s">
        <v>558</v>
      </c>
      <c r="C2304" t="s">
        <v>49</v>
      </c>
      <c r="D2304" t="s">
        <v>81</v>
      </c>
      <c r="E2304" t="s">
        <v>1917</v>
      </c>
      <c r="F2304" t="s">
        <v>16963</v>
      </c>
      <c r="G2304" t="s">
        <v>33</v>
      </c>
      <c r="H2304" s="1">
        <v>44600</v>
      </c>
      <c r="I2304">
        <v>1000</v>
      </c>
      <c r="J2304" t="s">
        <v>16964</v>
      </c>
      <c r="K2304" t="s">
        <v>474</v>
      </c>
      <c r="L2304" t="s">
        <v>16965</v>
      </c>
      <c r="M2304" t="s">
        <v>16966</v>
      </c>
      <c r="N2304" t="s">
        <v>116</v>
      </c>
      <c r="O2304">
        <v>19</v>
      </c>
      <c r="P2304" t="s">
        <v>73</v>
      </c>
      <c r="Q2304" t="s">
        <v>101</v>
      </c>
      <c r="R2304" t="s">
        <v>16967</v>
      </c>
      <c r="S2304" s="1">
        <v>45356</v>
      </c>
      <c r="T2304" t="s">
        <v>258</v>
      </c>
      <c r="U2304" t="s">
        <v>16968</v>
      </c>
      <c r="V2304" t="s">
        <v>16969</v>
      </c>
      <c r="W2304" t="s">
        <v>8516</v>
      </c>
      <c r="X2304">
        <v>1518</v>
      </c>
      <c r="Y2304">
        <v>4</v>
      </c>
      <c r="Z2304">
        <v>2428.8000000000002</v>
      </c>
      <c r="AA2304" t="s">
        <v>16966</v>
      </c>
      <c r="AB2304" t="s">
        <v>16966</v>
      </c>
      <c r="AC2304">
        <v>10</v>
      </c>
      <c r="AE2304" t="s">
        <v>37</v>
      </c>
      <c r="AF2304" t="s">
        <v>37</v>
      </c>
      <c r="AG2304" t="s">
        <v>16966</v>
      </c>
    </row>
    <row r="2305" spans="1:33" x14ac:dyDescent="0.3">
      <c r="A2305" t="s">
        <v>107</v>
      </c>
      <c r="B2305" t="s">
        <v>731</v>
      </c>
      <c r="C2305" t="s">
        <v>29</v>
      </c>
      <c r="D2305" t="s">
        <v>677</v>
      </c>
      <c r="E2305" t="s">
        <v>94</v>
      </c>
      <c r="F2305" t="s">
        <v>16970</v>
      </c>
      <c r="G2305" t="s">
        <v>96</v>
      </c>
      <c r="H2305" s="1">
        <v>44439</v>
      </c>
      <c r="I2305">
        <v>1100</v>
      </c>
      <c r="J2305" t="s">
        <v>16971</v>
      </c>
      <c r="K2305" t="s">
        <v>861</v>
      </c>
      <c r="L2305" t="s">
        <v>16972</v>
      </c>
      <c r="M2305" t="s">
        <v>16973</v>
      </c>
      <c r="N2305" t="s">
        <v>72</v>
      </c>
      <c r="O2305">
        <v>3</v>
      </c>
      <c r="P2305" t="s">
        <v>40</v>
      </c>
      <c r="Q2305" t="s">
        <v>41</v>
      </c>
      <c r="R2305" t="s">
        <v>16974</v>
      </c>
      <c r="S2305" s="1">
        <v>45584</v>
      </c>
      <c r="T2305" t="s">
        <v>177</v>
      </c>
      <c r="U2305" t="s">
        <v>16975</v>
      </c>
      <c r="V2305" t="s">
        <v>16976</v>
      </c>
      <c r="W2305" t="s">
        <v>5244</v>
      </c>
      <c r="X2305">
        <v>2285</v>
      </c>
      <c r="Y2305">
        <v>4</v>
      </c>
      <c r="Z2305">
        <v>3656</v>
      </c>
      <c r="AA2305" t="s">
        <v>16973</v>
      </c>
      <c r="AB2305" t="s">
        <v>16973</v>
      </c>
      <c r="AC2305">
        <v>10</v>
      </c>
      <c r="AE2305" t="s">
        <v>37</v>
      </c>
      <c r="AF2305" t="s">
        <v>37</v>
      </c>
      <c r="AG2305" t="s">
        <v>16973</v>
      </c>
    </row>
    <row r="2306" spans="1:33" x14ac:dyDescent="0.3">
      <c r="A2306" t="s">
        <v>133</v>
      </c>
      <c r="B2306" t="s">
        <v>450</v>
      </c>
      <c r="C2306" t="s">
        <v>29</v>
      </c>
      <c r="D2306" t="s">
        <v>81</v>
      </c>
      <c r="E2306" t="s">
        <v>273</v>
      </c>
      <c r="F2306" t="s">
        <v>16977</v>
      </c>
      <c r="G2306" t="s">
        <v>96</v>
      </c>
      <c r="H2306" s="1">
        <v>45200</v>
      </c>
      <c r="I2306">
        <v>1100</v>
      </c>
      <c r="J2306" t="s">
        <v>16978</v>
      </c>
      <c r="K2306" t="s">
        <v>3813</v>
      </c>
      <c r="L2306" t="s">
        <v>16979</v>
      </c>
      <c r="M2306" t="s">
        <v>16980</v>
      </c>
      <c r="N2306" t="s">
        <v>116</v>
      </c>
      <c r="O2306">
        <v>10</v>
      </c>
      <c r="P2306" t="s">
        <v>40</v>
      </c>
      <c r="Q2306" t="s">
        <v>74</v>
      </c>
      <c r="R2306" t="s">
        <v>16981</v>
      </c>
      <c r="S2306" s="1">
        <v>45464</v>
      </c>
      <c r="T2306" t="s">
        <v>43</v>
      </c>
      <c r="U2306" t="s">
        <v>16982</v>
      </c>
      <c r="V2306" t="s">
        <v>16983</v>
      </c>
      <c r="W2306" t="s">
        <v>10876</v>
      </c>
      <c r="X2306">
        <v>2997</v>
      </c>
      <c r="Y2306">
        <v>4</v>
      </c>
      <c r="Z2306">
        <v>4795.2</v>
      </c>
      <c r="AA2306" t="s">
        <v>16980</v>
      </c>
      <c r="AB2306" t="s">
        <v>16980</v>
      </c>
      <c r="AC2306">
        <v>10</v>
      </c>
      <c r="AD2306" t="s">
        <v>87</v>
      </c>
      <c r="AF2306" t="s">
        <v>87</v>
      </c>
      <c r="AG2306" t="s">
        <v>16980</v>
      </c>
    </row>
    <row r="2307" spans="1:33" x14ac:dyDescent="0.3">
      <c r="A2307" t="s">
        <v>47</v>
      </c>
      <c r="B2307" t="s">
        <v>470</v>
      </c>
      <c r="C2307" t="s">
        <v>49</v>
      </c>
      <c r="D2307" t="s">
        <v>677</v>
      </c>
      <c r="E2307" t="s">
        <v>82</v>
      </c>
      <c r="F2307" t="s">
        <v>16984</v>
      </c>
      <c r="G2307" t="s">
        <v>33</v>
      </c>
      <c r="H2307" s="1">
        <v>44110</v>
      </c>
      <c r="I2307">
        <v>1300</v>
      </c>
      <c r="J2307" t="s">
        <v>16985</v>
      </c>
      <c r="K2307" t="s">
        <v>835</v>
      </c>
      <c r="L2307" t="s">
        <v>16986</v>
      </c>
      <c r="M2307" t="s">
        <v>16987</v>
      </c>
      <c r="N2307" t="s">
        <v>116</v>
      </c>
      <c r="O2307">
        <v>8</v>
      </c>
      <c r="P2307" t="s">
        <v>73</v>
      </c>
      <c r="Q2307" t="s">
        <v>41</v>
      </c>
      <c r="R2307" t="s">
        <v>16988</v>
      </c>
      <c r="S2307" s="1">
        <v>45383</v>
      </c>
      <c r="T2307" t="s">
        <v>60</v>
      </c>
      <c r="U2307" t="s">
        <v>16989</v>
      </c>
      <c r="V2307" t="s">
        <v>16990</v>
      </c>
      <c r="W2307" t="s">
        <v>10129</v>
      </c>
      <c r="X2307">
        <v>748</v>
      </c>
      <c r="Y2307">
        <v>3</v>
      </c>
      <c r="Z2307">
        <v>897.6</v>
      </c>
      <c r="AA2307" t="s">
        <v>16987</v>
      </c>
      <c r="AB2307" t="s">
        <v>16987</v>
      </c>
      <c r="AC2307">
        <v>11</v>
      </c>
      <c r="AE2307" t="s">
        <v>37</v>
      </c>
      <c r="AF2307" t="s">
        <v>37</v>
      </c>
      <c r="AG2307" t="s">
        <v>16987</v>
      </c>
    </row>
    <row r="2308" spans="1:33" x14ac:dyDescent="0.3">
      <c r="A2308" t="s">
        <v>27</v>
      </c>
      <c r="B2308" t="s">
        <v>108</v>
      </c>
      <c r="C2308" t="s">
        <v>29</v>
      </c>
      <c r="D2308" t="s">
        <v>219</v>
      </c>
      <c r="E2308" t="s">
        <v>2849</v>
      </c>
      <c r="F2308" t="s">
        <v>16991</v>
      </c>
      <c r="G2308" t="s">
        <v>96</v>
      </c>
      <c r="H2308" s="1">
        <v>45404</v>
      </c>
      <c r="I2308">
        <v>950</v>
      </c>
      <c r="J2308" t="s">
        <v>16992</v>
      </c>
      <c r="K2308" t="s">
        <v>1103</v>
      </c>
      <c r="L2308" t="s">
        <v>16993</v>
      </c>
      <c r="M2308" t="s">
        <v>16994</v>
      </c>
      <c r="N2308" t="s">
        <v>116</v>
      </c>
      <c r="O2308">
        <v>3</v>
      </c>
      <c r="P2308" t="s">
        <v>40</v>
      </c>
      <c r="Q2308" t="s">
        <v>41</v>
      </c>
      <c r="R2308" t="s">
        <v>16995</v>
      </c>
      <c r="S2308" s="1">
        <v>45400</v>
      </c>
      <c r="T2308" t="s">
        <v>60</v>
      </c>
      <c r="U2308" t="s">
        <v>16996</v>
      </c>
      <c r="V2308" t="s">
        <v>16997</v>
      </c>
      <c r="W2308" t="s">
        <v>5526</v>
      </c>
      <c r="X2308">
        <v>2367</v>
      </c>
      <c r="Y2308">
        <v>2</v>
      </c>
      <c r="Z2308">
        <v>1893.6000000000001</v>
      </c>
      <c r="AA2308" t="s">
        <v>16994</v>
      </c>
      <c r="AB2308" t="s">
        <v>16994</v>
      </c>
      <c r="AC2308">
        <v>10</v>
      </c>
      <c r="AE2308" t="s">
        <v>37</v>
      </c>
      <c r="AF2308" t="s">
        <v>37</v>
      </c>
      <c r="AG2308" t="s">
        <v>16994</v>
      </c>
    </row>
    <row r="2309" spans="1:33" x14ac:dyDescent="0.3">
      <c r="A2309" t="s">
        <v>107</v>
      </c>
      <c r="B2309" t="s">
        <v>145</v>
      </c>
      <c r="C2309" t="s">
        <v>80</v>
      </c>
      <c r="D2309" t="s">
        <v>677</v>
      </c>
      <c r="E2309" t="s">
        <v>431</v>
      </c>
      <c r="F2309" t="s">
        <v>16998</v>
      </c>
      <c r="G2309" t="s">
        <v>96</v>
      </c>
      <c r="H2309" s="1">
        <v>44404</v>
      </c>
      <c r="I2309">
        <v>950</v>
      </c>
      <c r="J2309" t="s">
        <v>16999</v>
      </c>
      <c r="K2309" t="s">
        <v>1153</v>
      </c>
      <c r="L2309" t="s">
        <v>17000</v>
      </c>
      <c r="M2309" t="s">
        <v>17001</v>
      </c>
      <c r="N2309" t="s">
        <v>72</v>
      </c>
      <c r="O2309">
        <v>8</v>
      </c>
      <c r="P2309" t="s">
        <v>40</v>
      </c>
      <c r="Q2309" t="s">
        <v>101</v>
      </c>
      <c r="R2309" t="s">
        <v>17002</v>
      </c>
      <c r="S2309" s="1">
        <v>45341</v>
      </c>
      <c r="T2309" t="s">
        <v>321</v>
      </c>
      <c r="U2309" t="s">
        <v>17003</v>
      </c>
      <c r="V2309" t="s">
        <v>17004</v>
      </c>
      <c r="W2309" t="s">
        <v>9188</v>
      </c>
      <c r="X2309">
        <v>2568</v>
      </c>
      <c r="Y2309">
        <v>7</v>
      </c>
      <c r="Z2309">
        <v>7190.4000000000015</v>
      </c>
      <c r="AA2309" t="s">
        <v>17001</v>
      </c>
      <c r="AB2309" t="s">
        <v>17001</v>
      </c>
      <c r="AC2309">
        <v>10</v>
      </c>
      <c r="AE2309" t="s">
        <v>37</v>
      </c>
      <c r="AF2309" t="s">
        <v>37</v>
      </c>
      <c r="AG2309" t="s">
        <v>17001</v>
      </c>
    </row>
    <row r="2310" spans="1:33" x14ac:dyDescent="0.3">
      <c r="A2310" t="s">
        <v>27</v>
      </c>
      <c r="B2310" t="s">
        <v>500</v>
      </c>
      <c r="C2310" t="s">
        <v>80</v>
      </c>
      <c r="D2310" t="s">
        <v>241</v>
      </c>
      <c r="E2310" t="s">
        <v>549</v>
      </c>
      <c r="F2310" t="s">
        <v>17005</v>
      </c>
      <c r="G2310" t="s">
        <v>33</v>
      </c>
      <c r="H2310" s="1">
        <v>45400</v>
      </c>
      <c r="I2310">
        <v>1300</v>
      </c>
      <c r="J2310" t="s">
        <v>17006</v>
      </c>
      <c r="K2310" t="s">
        <v>2286</v>
      </c>
      <c r="L2310" t="s">
        <v>17007</v>
      </c>
      <c r="M2310" t="s">
        <v>17008</v>
      </c>
      <c r="N2310" t="s">
        <v>39</v>
      </c>
      <c r="O2310">
        <v>10</v>
      </c>
      <c r="P2310" t="s">
        <v>73</v>
      </c>
      <c r="Q2310" t="s">
        <v>101</v>
      </c>
      <c r="R2310" t="s">
        <v>17009</v>
      </c>
      <c r="S2310" s="1">
        <v>45489</v>
      </c>
      <c r="T2310" t="s">
        <v>103</v>
      </c>
      <c r="U2310" t="s">
        <v>17010</v>
      </c>
      <c r="V2310" t="s">
        <v>17011</v>
      </c>
      <c r="W2310" t="s">
        <v>3991</v>
      </c>
      <c r="X2310">
        <v>1299</v>
      </c>
      <c r="Y2310">
        <v>8</v>
      </c>
      <c r="Z2310">
        <v>4156.8</v>
      </c>
      <c r="AA2310" t="s">
        <v>17008</v>
      </c>
      <c r="AB2310" t="s">
        <v>17008</v>
      </c>
      <c r="AC2310">
        <v>10</v>
      </c>
      <c r="AE2310" t="s">
        <v>37</v>
      </c>
      <c r="AF2310" t="s">
        <v>37</v>
      </c>
      <c r="AG2310" t="s">
        <v>17008</v>
      </c>
    </row>
    <row r="2311" spans="1:33" x14ac:dyDescent="0.3">
      <c r="A2311" t="s">
        <v>27</v>
      </c>
      <c r="B2311" t="s">
        <v>1023</v>
      </c>
      <c r="C2311" t="s">
        <v>49</v>
      </c>
      <c r="D2311" t="s">
        <v>65</v>
      </c>
      <c r="E2311" t="s">
        <v>122</v>
      </c>
      <c r="F2311" t="s">
        <v>17012</v>
      </c>
      <c r="G2311" t="s">
        <v>33</v>
      </c>
      <c r="H2311" s="1">
        <v>45288</v>
      </c>
      <c r="I2311">
        <v>1400</v>
      </c>
      <c r="J2311" t="s">
        <v>17013</v>
      </c>
      <c r="K2311" t="s">
        <v>625</v>
      </c>
      <c r="L2311" t="s">
        <v>17014</v>
      </c>
      <c r="M2311" t="s">
        <v>17015</v>
      </c>
      <c r="N2311" t="s">
        <v>39</v>
      </c>
      <c r="O2311">
        <v>11</v>
      </c>
      <c r="P2311" t="s">
        <v>73</v>
      </c>
      <c r="Q2311" t="s">
        <v>101</v>
      </c>
      <c r="R2311" t="s">
        <v>17016</v>
      </c>
      <c r="S2311" s="1">
        <v>45438</v>
      </c>
      <c r="T2311" t="s">
        <v>129</v>
      </c>
      <c r="U2311" t="s">
        <v>17017</v>
      </c>
      <c r="V2311" t="s">
        <v>17018</v>
      </c>
      <c r="W2311" t="s">
        <v>17019</v>
      </c>
      <c r="X2311">
        <v>1898</v>
      </c>
      <c r="Y2311">
        <v>4</v>
      </c>
      <c r="Z2311">
        <v>3036.8</v>
      </c>
      <c r="AA2311" t="s">
        <v>17015</v>
      </c>
      <c r="AB2311" t="s">
        <v>17015</v>
      </c>
      <c r="AC2311">
        <v>10</v>
      </c>
      <c r="AE2311" t="s">
        <v>37</v>
      </c>
      <c r="AF2311" t="s">
        <v>37</v>
      </c>
      <c r="AG2311" t="s">
        <v>17015</v>
      </c>
    </row>
    <row r="2312" spans="1:33" x14ac:dyDescent="0.3">
      <c r="A2312" t="s">
        <v>47</v>
      </c>
      <c r="B2312" t="s">
        <v>229</v>
      </c>
      <c r="C2312" t="s">
        <v>29</v>
      </c>
      <c r="D2312" t="s">
        <v>677</v>
      </c>
      <c r="E2312" t="s">
        <v>1290</v>
      </c>
      <c r="F2312" t="s">
        <v>17020</v>
      </c>
      <c r="G2312" t="s">
        <v>33</v>
      </c>
      <c r="H2312" s="1">
        <v>44109</v>
      </c>
      <c r="I2312">
        <v>1000</v>
      </c>
      <c r="J2312" t="s">
        <v>17021</v>
      </c>
      <c r="K2312" t="s">
        <v>1862</v>
      </c>
      <c r="L2312" t="s">
        <v>17022</v>
      </c>
      <c r="M2312" t="s">
        <v>17023</v>
      </c>
      <c r="N2312" t="s">
        <v>72</v>
      </c>
      <c r="O2312">
        <v>19</v>
      </c>
      <c r="P2312" t="s">
        <v>73</v>
      </c>
      <c r="Q2312" t="s">
        <v>58</v>
      </c>
      <c r="R2312" t="s">
        <v>17024</v>
      </c>
      <c r="S2312" s="1">
        <v>45440</v>
      </c>
      <c r="T2312" t="s">
        <v>129</v>
      </c>
      <c r="U2312" t="s">
        <v>17025</v>
      </c>
      <c r="V2312" t="s">
        <v>17026</v>
      </c>
      <c r="W2312" t="s">
        <v>3585</v>
      </c>
      <c r="X2312">
        <v>2017</v>
      </c>
      <c r="Y2312">
        <v>7</v>
      </c>
      <c r="Z2312">
        <v>5647.6</v>
      </c>
      <c r="AA2312" t="s">
        <v>17023</v>
      </c>
      <c r="AB2312" t="s">
        <v>17023</v>
      </c>
      <c r="AC2312">
        <v>10</v>
      </c>
      <c r="AD2312" t="s">
        <v>87</v>
      </c>
      <c r="AF2312" t="s">
        <v>87</v>
      </c>
      <c r="AG2312" t="s">
        <v>17023</v>
      </c>
    </row>
    <row r="2313" spans="1:33" x14ac:dyDescent="0.3">
      <c r="A2313" t="s">
        <v>47</v>
      </c>
      <c r="B2313" t="s">
        <v>28</v>
      </c>
      <c r="C2313" t="s">
        <v>29</v>
      </c>
      <c r="D2313" t="s">
        <v>146</v>
      </c>
      <c r="E2313" t="s">
        <v>703</v>
      </c>
      <c r="F2313" t="s">
        <v>17027</v>
      </c>
      <c r="G2313" t="s">
        <v>33</v>
      </c>
      <c r="H2313" s="1">
        <v>45318</v>
      </c>
      <c r="I2313">
        <v>950</v>
      </c>
      <c r="J2313" t="s">
        <v>17028</v>
      </c>
      <c r="K2313" t="s">
        <v>254</v>
      </c>
      <c r="L2313" t="s">
        <v>17029</v>
      </c>
      <c r="M2313" t="s">
        <v>17030</v>
      </c>
      <c r="N2313" t="s">
        <v>39</v>
      </c>
      <c r="O2313">
        <v>9</v>
      </c>
      <c r="P2313" t="s">
        <v>40</v>
      </c>
      <c r="Q2313" t="s">
        <v>101</v>
      </c>
      <c r="R2313" t="s">
        <v>17031</v>
      </c>
      <c r="S2313" s="1">
        <v>45544</v>
      </c>
      <c r="T2313" t="s">
        <v>214</v>
      </c>
      <c r="U2313" t="s">
        <v>17032</v>
      </c>
      <c r="V2313" t="s">
        <v>8092</v>
      </c>
      <c r="W2313" t="s">
        <v>9704</v>
      </c>
      <c r="X2313">
        <v>2910</v>
      </c>
      <c r="Y2313">
        <v>3</v>
      </c>
      <c r="Z2313">
        <v>3492</v>
      </c>
      <c r="AA2313" t="s">
        <v>17030</v>
      </c>
      <c r="AB2313" t="s">
        <v>17030</v>
      </c>
      <c r="AC2313">
        <v>10</v>
      </c>
      <c r="AE2313" t="s">
        <v>37</v>
      </c>
      <c r="AF2313" t="s">
        <v>37</v>
      </c>
      <c r="AG2313" t="s">
        <v>17030</v>
      </c>
    </row>
    <row r="2314" spans="1:33" x14ac:dyDescent="0.3">
      <c r="A2314" t="s">
        <v>107</v>
      </c>
      <c r="B2314" t="s">
        <v>229</v>
      </c>
      <c r="C2314" t="s">
        <v>29</v>
      </c>
      <c r="D2314" t="s">
        <v>50</v>
      </c>
      <c r="E2314" t="s">
        <v>1415</v>
      </c>
      <c r="F2314" t="s">
        <v>17033</v>
      </c>
      <c r="G2314" t="s">
        <v>96</v>
      </c>
      <c r="H2314" s="1">
        <v>44383</v>
      </c>
      <c r="I2314">
        <v>950</v>
      </c>
      <c r="J2314" t="s">
        <v>17034</v>
      </c>
      <c r="K2314" t="s">
        <v>1686</v>
      </c>
      <c r="L2314" t="s">
        <v>17035</v>
      </c>
      <c r="M2314" t="s">
        <v>17036</v>
      </c>
      <c r="N2314" t="s">
        <v>57</v>
      </c>
      <c r="O2314">
        <v>10</v>
      </c>
      <c r="P2314" t="s">
        <v>73</v>
      </c>
      <c r="Q2314" t="s">
        <v>41</v>
      </c>
      <c r="R2314" t="s">
        <v>17037</v>
      </c>
      <c r="S2314" s="1">
        <v>45341</v>
      </c>
      <c r="T2314" t="s">
        <v>321</v>
      </c>
      <c r="U2314" t="s">
        <v>17038</v>
      </c>
      <c r="V2314" t="s">
        <v>17039</v>
      </c>
      <c r="W2314" t="s">
        <v>2301</v>
      </c>
      <c r="X2314">
        <v>2375</v>
      </c>
      <c r="Y2314">
        <v>2</v>
      </c>
      <c r="Z2314">
        <v>1900</v>
      </c>
      <c r="AA2314" t="s">
        <v>17036</v>
      </c>
      <c r="AB2314" t="s">
        <v>17036</v>
      </c>
      <c r="AC2314">
        <v>10</v>
      </c>
      <c r="AE2314" t="s">
        <v>37</v>
      </c>
      <c r="AF2314" t="s">
        <v>37</v>
      </c>
      <c r="AG2314" t="s">
        <v>17036</v>
      </c>
    </row>
    <row r="2315" spans="1:33" x14ac:dyDescent="0.3">
      <c r="A2315" t="s">
        <v>93</v>
      </c>
      <c r="B2315" t="s">
        <v>946</v>
      </c>
      <c r="C2315" t="s">
        <v>80</v>
      </c>
      <c r="D2315" t="s">
        <v>50</v>
      </c>
      <c r="E2315" t="s">
        <v>371</v>
      </c>
      <c r="F2315" t="s">
        <v>17040</v>
      </c>
      <c r="G2315" t="s">
        <v>96</v>
      </c>
      <c r="H2315" s="1">
        <v>44161</v>
      </c>
      <c r="I2315">
        <v>800</v>
      </c>
      <c r="J2315" t="s">
        <v>17041</v>
      </c>
      <c r="K2315" t="s">
        <v>787</v>
      </c>
      <c r="L2315" t="s">
        <v>17042</v>
      </c>
      <c r="M2315" t="s">
        <v>17043</v>
      </c>
      <c r="N2315" t="s">
        <v>72</v>
      </c>
      <c r="O2315">
        <v>17</v>
      </c>
      <c r="P2315" t="s">
        <v>40</v>
      </c>
      <c r="Q2315" t="s">
        <v>41</v>
      </c>
      <c r="R2315" t="s">
        <v>17044</v>
      </c>
      <c r="S2315" s="1">
        <v>45370</v>
      </c>
      <c r="T2315" t="s">
        <v>258</v>
      </c>
      <c r="U2315" t="s">
        <v>17045</v>
      </c>
      <c r="V2315" t="s">
        <v>17046</v>
      </c>
      <c r="W2315" t="s">
        <v>5744</v>
      </c>
      <c r="X2315">
        <v>2821</v>
      </c>
      <c r="Y2315">
        <v>1</v>
      </c>
      <c r="Z2315">
        <v>1128.4000000000001</v>
      </c>
      <c r="AA2315" t="s">
        <v>17043</v>
      </c>
      <c r="AB2315" t="s">
        <v>17043</v>
      </c>
      <c r="AC2315">
        <v>11</v>
      </c>
      <c r="AE2315" t="s">
        <v>37</v>
      </c>
      <c r="AF2315" t="s">
        <v>37</v>
      </c>
      <c r="AG2315" t="s">
        <v>17043</v>
      </c>
    </row>
    <row r="2316" spans="1:33" x14ac:dyDescent="0.3">
      <c r="A2316" t="s">
        <v>47</v>
      </c>
      <c r="B2316" t="s">
        <v>293</v>
      </c>
      <c r="C2316" t="s">
        <v>29</v>
      </c>
      <c r="D2316" t="s">
        <v>30</v>
      </c>
      <c r="E2316" t="s">
        <v>110</v>
      </c>
      <c r="F2316" t="s">
        <v>17047</v>
      </c>
      <c r="G2316" t="s">
        <v>96</v>
      </c>
      <c r="H2316" s="1">
        <v>44721</v>
      </c>
      <c r="I2316">
        <v>1000</v>
      </c>
      <c r="J2316" t="s">
        <v>17048</v>
      </c>
      <c r="K2316" t="s">
        <v>113</v>
      </c>
      <c r="L2316" t="s">
        <v>17049</v>
      </c>
      <c r="M2316" t="s">
        <v>17050</v>
      </c>
      <c r="N2316" t="s">
        <v>116</v>
      </c>
      <c r="O2316">
        <v>9</v>
      </c>
      <c r="P2316" t="s">
        <v>40</v>
      </c>
      <c r="Q2316" t="s">
        <v>101</v>
      </c>
      <c r="R2316" t="s">
        <v>17051</v>
      </c>
      <c r="S2316" s="1">
        <v>45404</v>
      </c>
      <c r="T2316" t="s">
        <v>60</v>
      </c>
      <c r="U2316" t="s">
        <v>17052</v>
      </c>
      <c r="V2316" t="s">
        <v>7778</v>
      </c>
      <c r="W2316" t="s">
        <v>676</v>
      </c>
      <c r="X2316">
        <v>1670</v>
      </c>
      <c r="Y2316">
        <v>3</v>
      </c>
      <c r="Z2316">
        <v>2004</v>
      </c>
      <c r="AA2316" t="s">
        <v>17050</v>
      </c>
      <c r="AB2316" t="s">
        <v>17050</v>
      </c>
      <c r="AC2316">
        <v>10</v>
      </c>
      <c r="AE2316" t="s">
        <v>37</v>
      </c>
      <c r="AF2316" t="s">
        <v>37</v>
      </c>
      <c r="AG2316" t="s">
        <v>17050</v>
      </c>
    </row>
    <row r="2317" spans="1:33" x14ac:dyDescent="0.3">
      <c r="A2317" t="s">
        <v>133</v>
      </c>
      <c r="B2317" t="s">
        <v>145</v>
      </c>
      <c r="C2317" t="s">
        <v>80</v>
      </c>
      <c r="D2317" t="s">
        <v>370</v>
      </c>
      <c r="E2317" t="s">
        <v>94</v>
      </c>
      <c r="F2317" t="s">
        <v>17053</v>
      </c>
      <c r="G2317" t="s">
        <v>96</v>
      </c>
      <c r="H2317" s="1">
        <v>44916</v>
      </c>
      <c r="I2317">
        <v>1300</v>
      </c>
      <c r="J2317" t="s">
        <v>17054</v>
      </c>
      <c r="K2317" t="s">
        <v>210</v>
      </c>
      <c r="L2317" t="s">
        <v>17055</v>
      </c>
      <c r="M2317" t="s">
        <v>17056</v>
      </c>
      <c r="N2317" t="s">
        <v>57</v>
      </c>
      <c r="O2317">
        <v>9</v>
      </c>
      <c r="P2317" t="s">
        <v>73</v>
      </c>
      <c r="Q2317" t="s">
        <v>74</v>
      </c>
      <c r="R2317" t="s">
        <v>17057</v>
      </c>
      <c r="S2317" s="1">
        <v>45498</v>
      </c>
      <c r="T2317" t="s">
        <v>103</v>
      </c>
      <c r="U2317" t="s">
        <v>17058</v>
      </c>
      <c r="V2317" t="s">
        <v>17059</v>
      </c>
      <c r="W2317" t="s">
        <v>8302</v>
      </c>
      <c r="X2317">
        <v>828</v>
      </c>
      <c r="Y2317">
        <v>7</v>
      </c>
      <c r="Z2317">
        <v>2318.4</v>
      </c>
      <c r="AA2317" t="s">
        <v>17056</v>
      </c>
      <c r="AB2317" t="s">
        <v>17056</v>
      </c>
      <c r="AC2317">
        <v>10</v>
      </c>
      <c r="AD2317" t="s">
        <v>87</v>
      </c>
      <c r="AF2317" t="s">
        <v>87</v>
      </c>
      <c r="AG2317" t="s">
        <v>17056</v>
      </c>
    </row>
    <row r="2318" spans="1:33" x14ac:dyDescent="0.3">
      <c r="A2318" t="s">
        <v>93</v>
      </c>
      <c r="B2318" t="s">
        <v>79</v>
      </c>
      <c r="C2318" t="s">
        <v>29</v>
      </c>
      <c r="D2318" t="s">
        <v>677</v>
      </c>
      <c r="E2318" t="s">
        <v>294</v>
      </c>
      <c r="F2318" t="s">
        <v>12243</v>
      </c>
      <c r="G2318" t="s">
        <v>96</v>
      </c>
      <c r="H2318" s="1">
        <v>45013</v>
      </c>
      <c r="I2318">
        <v>1300</v>
      </c>
      <c r="J2318" t="s">
        <v>17060</v>
      </c>
      <c r="K2318" t="s">
        <v>210</v>
      </c>
      <c r="L2318" t="s">
        <v>17061</v>
      </c>
      <c r="M2318" t="s">
        <v>17062</v>
      </c>
      <c r="N2318" t="s">
        <v>39</v>
      </c>
      <c r="O2318">
        <v>3</v>
      </c>
      <c r="P2318" t="s">
        <v>73</v>
      </c>
      <c r="Q2318" t="s">
        <v>74</v>
      </c>
      <c r="R2318" t="s">
        <v>17063</v>
      </c>
      <c r="S2318" s="1">
        <v>45491</v>
      </c>
      <c r="T2318" t="s">
        <v>103</v>
      </c>
      <c r="U2318" t="s">
        <v>17064</v>
      </c>
      <c r="V2318" t="s">
        <v>17065</v>
      </c>
      <c r="W2318" t="s">
        <v>885</v>
      </c>
      <c r="X2318">
        <v>1050</v>
      </c>
      <c r="Y2318">
        <v>5</v>
      </c>
      <c r="Z2318">
        <v>2100</v>
      </c>
      <c r="AA2318" t="s">
        <v>17062</v>
      </c>
      <c r="AB2318" t="s">
        <v>17062</v>
      </c>
      <c r="AC2318">
        <v>10</v>
      </c>
      <c r="AD2318" t="s">
        <v>87</v>
      </c>
      <c r="AF2318" t="s">
        <v>87</v>
      </c>
      <c r="AG2318" t="s">
        <v>17062</v>
      </c>
    </row>
    <row r="2319" spans="1:33" x14ac:dyDescent="0.3">
      <c r="A2319" t="s">
        <v>107</v>
      </c>
      <c r="B2319" t="s">
        <v>325</v>
      </c>
      <c r="C2319" t="s">
        <v>49</v>
      </c>
      <c r="D2319" t="s">
        <v>30</v>
      </c>
      <c r="E2319" t="s">
        <v>1608</v>
      </c>
      <c r="F2319" t="s">
        <v>17066</v>
      </c>
      <c r="G2319" t="s">
        <v>96</v>
      </c>
      <c r="H2319" s="1">
        <v>44044</v>
      </c>
      <c r="I2319">
        <v>1000</v>
      </c>
      <c r="J2319" t="s">
        <v>17067</v>
      </c>
      <c r="K2319" t="s">
        <v>1511</v>
      </c>
      <c r="L2319" t="s">
        <v>17068</v>
      </c>
      <c r="M2319" t="s">
        <v>17069</v>
      </c>
      <c r="N2319" t="s">
        <v>116</v>
      </c>
      <c r="O2319">
        <v>17</v>
      </c>
      <c r="P2319" t="s">
        <v>40</v>
      </c>
      <c r="Q2319" t="s">
        <v>41</v>
      </c>
      <c r="R2319" t="s">
        <v>17070</v>
      </c>
      <c r="S2319" s="1">
        <v>45574</v>
      </c>
      <c r="T2319" t="s">
        <v>177</v>
      </c>
      <c r="U2319" t="s">
        <v>17071</v>
      </c>
      <c r="V2319" t="s">
        <v>17072</v>
      </c>
      <c r="W2319" t="s">
        <v>520</v>
      </c>
      <c r="X2319">
        <v>2298</v>
      </c>
      <c r="Y2319">
        <v>1</v>
      </c>
      <c r="Z2319">
        <v>919.2</v>
      </c>
      <c r="AA2319" t="s">
        <v>17069</v>
      </c>
      <c r="AB2319" t="s">
        <v>17069</v>
      </c>
      <c r="AC2319">
        <v>10</v>
      </c>
      <c r="AE2319" t="s">
        <v>37</v>
      </c>
      <c r="AF2319" t="s">
        <v>37</v>
      </c>
      <c r="AG2319" t="s">
        <v>17069</v>
      </c>
    </row>
    <row r="2320" spans="1:33" x14ac:dyDescent="0.3">
      <c r="A2320" t="s">
        <v>336</v>
      </c>
      <c r="B2320" t="s">
        <v>558</v>
      </c>
      <c r="C2320" t="s">
        <v>49</v>
      </c>
      <c r="D2320" t="s">
        <v>109</v>
      </c>
      <c r="E2320" t="s">
        <v>1877</v>
      </c>
      <c r="F2320" t="s">
        <v>17073</v>
      </c>
      <c r="G2320" t="s">
        <v>96</v>
      </c>
      <c r="H2320" s="1">
        <v>44752</v>
      </c>
      <c r="I2320">
        <v>950</v>
      </c>
      <c r="J2320" t="s">
        <v>17074</v>
      </c>
      <c r="K2320" t="s">
        <v>787</v>
      </c>
      <c r="L2320" t="s">
        <v>17075</v>
      </c>
      <c r="M2320" t="s">
        <v>17076</v>
      </c>
      <c r="N2320" t="s">
        <v>57</v>
      </c>
      <c r="O2320">
        <v>18</v>
      </c>
      <c r="P2320" t="s">
        <v>73</v>
      </c>
      <c r="Q2320" t="s">
        <v>74</v>
      </c>
      <c r="R2320" t="s">
        <v>17077</v>
      </c>
      <c r="S2320" s="1">
        <v>45454</v>
      </c>
      <c r="T2320" t="s">
        <v>43</v>
      </c>
      <c r="U2320" t="s">
        <v>17078</v>
      </c>
      <c r="V2320" t="s">
        <v>17079</v>
      </c>
      <c r="W2320" t="s">
        <v>2538</v>
      </c>
      <c r="X2320">
        <v>2229</v>
      </c>
      <c r="Y2320">
        <v>2</v>
      </c>
      <c r="Z2320">
        <v>1783.2</v>
      </c>
      <c r="AA2320" t="s">
        <v>17076</v>
      </c>
      <c r="AB2320" t="s">
        <v>17076</v>
      </c>
      <c r="AC2320">
        <v>10</v>
      </c>
      <c r="AE2320" t="s">
        <v>37</v>
      </c>
      <c r="AF2320" t="s">
        <v>37</v>
      </c>
      <c r="AG2320" t="s">
        <v>17076</v>
      </c>
    </row>
    <row r="2321" spans="1:33" x14ac:dyDescent="0.3">
      <c r="A2321" t="s">
        <v>27</v>
      </c>
      <c r="B2321" t="s">
        <v>390</v>
      </c>
      <c r="C2321" t="s">
        <v>80</v>
      </c>
      <c r="D2321" t="s">
        <v>146</v>
      </c>
      <c r="E2321" t="s">
        <v>2849</v>
      </c>
      <c r="F2321" t="s">
        <v>17080</v>
      </c>
      <c r="G2321" t="s">
        <v>96</v>
      </c>
      <c r="H2321" s="1">
        <v>45053</v>
      </c>
      <c r="I2321">
        <v>1300</v>
      </c>
      <c r="J2321" t="s">
        <v>17081</v>
      </c>
      <c r="K2321" t="s">
        <v>3054</v>
      </c>
      <c r="L2321" t="s">
        <v>17082</v>
      </c>
      <c r="M2321" t="s">
        <v>17083</v>
      </c>
      <c r="N2321" t="s">
        <v>72</v>
      </c>
      <c r="O2321">
        <v>18</v>
      </c>
      <c r="P2321" t="s">
        <v>40</v>
      </c>
      <c r="Q2321" t="s">
        <v>41</v>
      </c>
      <c r="R2321" t="s">
        <v>17084</v>
      </c>
      <c r="S2321" s="1">
        <v>45409</v>
      </c>
      <c r="T2321" t="s">
        <v>60</v>
      </c>
      <c r="U2321" t="s">
        <v>17085</v>
      </c>
      <c r="V2321" t="s">
        <v>17086</v>
      </c>
      <c r="W2321" t="s">
        <v>759</v>
      </c>
      <c r="X2321">
        <v>2856</v>
      </c>
      <c r="Y2321">
        <v>4</v>
      </c>
      <c r="Z2321">
        <v>4569.6000000000004</v>
      </c>
      <c r="AA2321" t="s">
        <v>17083</v>
      </c>
      <c r="AB2321" t="s">
        <v>17083</v>
      </c>
      <c r="AC2321">
        <v>10</v>
      </c>
      <c r="AE2321" t="s">
        <v>37</v>
      </c>
      <c r="AF2321" t="s">
        <v>37</v>
      </c>
      <c r="AG2321" t="s">
        <v>17083</v>
      </c>
    </row>
    <row r="2322" spans="1:33" x14ac:dyDescent="0.3">
      <c r="A2322" t="s">
        <v>107</v>
      </c>
      <c r="B2322" t="s">
        <v>79</v>
      </c>
      <c r="C2322" t="s">
        <v>49</v>
      </c>
      <c r="D2322" t="s">
        <v>65</v>
      </c>
      <c r="E2322" t="s">
        <v>194</v>
      </c>
      <c r="F2322" t="s">
        <v>17087</v>
      </c>
      <c r="G2322" t="s">
        <v>96</v>
      </c>
      <c r="H2322" s="1">
        <v>43912</v>
      </c>
      <c r="I2322">
        <v>1300</v>
      </c>
      <c r="J2322" t="s">
        <v>17088</v>
      </c>
      <c r="K2322" t="s">
        <v>35</v>
      </c>
      <c r="L2322" t="s">
        <v>17089</v>
      </c>
      <c r="M2322" t="s">
        <v>17090</v>
      </c>
      <c r="N2322" t="s">
        <v>57</v>
      </c>
      <c r="O2322">
        <v>19</v>
      </c>
      <c r="P2322" t="s">
        <v>40</v>
      </c>
      <c r="Q2322" t="s">
        <v>58</v>
      </c>
      <c r="R2322" t="s">
        <v>17091</v>
      </c>
      <c r="S2322" s="1">
        <v>45371</v>
      </c>
      <c r="T2322" t="s">
        <v>258</v>
      </c>
      <c r="U2322" t="s">
        <v>17092</v>
      </c>
      <c r="V2322" t="s">
        <v>17093</v>
      </c>
      <c r="W2322" t="s">
        <v>822</v>
      </c>
      <c r="X2322">
        <v>2389</v>
      </c>
      <c r="Y2322">
        <v>5</v>
      </c>
      <c r="Z2322">
        <v>4778</v>
      </c>
      <c r="AA2322" t="s">
        <v>17090</v>
      </c>
      <c r="AB2322" t="s">
        <v>17090</v>
      </c>
      <c r="AC2322">
        <v>10</v>
      </c>
      <c r="AD2322" t="s">
        <v>87</v>
      </c>
      <c r="AF2322" t="s">
        <v>87</v>
      </c>
      <c r="AG2322" t="s">
        <v>17090</v>
      </c>
    </row>
    <row r="2323" spans="1:33" x14ac:dyDescent="0.3">
      <c r="A2323" t="s">
        <v>27</v>
      </c>
      <c r="B2323" t="s">
        <v>803</v>
      </c>
      <c r="C2323" t="s">
        <v>80</v>
      </c>
      <c r="D2323" t="s">
        <v>65</v>
      </c>
      <c r="E2323" t="s">
        <v>3309</v>
      </c>
      <c r="F2323" t="s">
        <v>17094</v>
      </c>
      <c r="G2323" t="s">
        <v>33</v>
      </c>
      <c r="H2323" s="1">
        <v>44667</v>
      </c>
      <c r="I2323">
        <v>1200</v>
      </c>
      <c r="J2323" t="s">
        <v>17095</v>
      </c>
      <c r="K2323" t="s">
        <v>85</v>
      </c>
      <c r="L2323" t="s">
        <v>17096</v>
      </c>
      <c r="M2323" t="s">
        <v>17097</v>
      </c>
      <c r="N2323" t="s">
        <v>57</v>
      </c>
      <c r="O2323">
        <v>20</v>
      </c>
      <c r="P2323" t="s">
        <v>40</v>
      </c>
      <c r="Q2323" t="s">
        <v>74</v>
      </c>
      <c r="R2323" t="s">
        <v>17098</v>
      </c>
      <c r="S2323" s="1">
        <v>45529</v>
      </c>
      <c r="T2323" t="s">
        <v>201</v>
      </c>
      <c r="U2323" t="s">
        <v>17099</v>
      </c>
      <c r="V2323" t="s">
        <v>17100</v>
      </c>
      <c r="W2323" t="s">
        <v>17101</v>
      </c>
      <c r="X2323">
        <v>500</v>
      </c>
      <c r="Y2323">
        <v>5</v>
      </c>
      <c r="Z2323">
        <v>1000</v>
      </c>
      <c r="AA2323" t="s">
        <v>17097</v>
      </c>
      <c r="AB2323" t="s">
        <v>17097</v>
      </c>
      <c r="AC2323">
        <v>10</v>
      </c>
      <c r="AE2323" t="s">
        <v>37</v>
      </c>
      <c r="AF2323" t="s">
        <v>37</v>
      </c>
      <c r="AG2323" t="s">
        <v>17097</v>
      </c>
    </row>
    <row r="2324" spans="1:33" x14ac:dyDescent="0.3">
      <c r="A2324" t="s">
        <v>336</v>
      </c>
      <c r="B2324" t="s">
        <v>48</v>
      </c>
      <c r="C2324" t="s">
        <v>80</v>
      </c>
      <c r="D2324" t="s">
        <v>146</v>
      </c>
      <c r="E2324" t="s">
        <v>1014</v>
      </c>
      <c r="F2324" t="s">
        <v>17102</v>
      </c>
      <c r="G2324" t="s">
        <v>33</v>
      </c>
      <c r="H2324" s="1">
        <v>44323</v>
      </c>
      <c r="I2324">
        <v>1400</v>
      </c>
      <c r="J2324" t="s">
        <v>17103</v>
      </c>
      <c r="K2324" t="s">
        <v>254</v>
      </c>
      <c r="L2324" t="s">
        <v>17104</v>
      </c>
      <c r="M2324" t="s">
        <v>17105</v>
      </c>
      <c r="N2324" t="s">
        <v>72</v>
      </c>
      <c r="O2324">
        <v>13</v>
      </c>
      <c r="P2324" t="s">
        <v>73</v>
      </c>
      <c r="Q2324" t="s">
        <v>74</v>
      </c>
      <c r="R2324" t="s">
        <v>17106</v>
      </c>
      <c r="S2324" s="1">
        <v>45371</v>
      </c>
      <c r="T2324" t="s">
        <v>258</v>
      </c>
      <c r="U2324" t="s">
        <v>17107</v>
      </c>
      <c r="V2324" t="s">
        <v>17108</v>
      </c>
      <c r="W2324" t="s">
        <v>1965</v>
      </c>
      <c r="X2324">
        <v>712</v>
      </c>
      <c r="Y2324">
        <v>5</v>
      </c>
      <c r="Z2324">
        <v>1424</v>
      </c>
      <c r="AA2324" t="s">
        <v>17105</v>
      </c>
      <c r="AB2324" t="s">
        <v>17105</v>
      </c>
      <c r="AC2324">
        <v>10</v>
      </c>
      <c r="AE2324" t="s">
        <v>37</v>
      </c>
      <c r="AF2324" t="s">
        <v>37</v>
      </c>
      <c r="AG2324" t="s">
        <v>17105</v>
      </c>
    </row>
    <row r="2325" spans="1:33" x14ac:dyDescent="0.3">
      <c r="A2325" t="s">
        <v>27</v>
      </c>
      <c r="B2325" t="s">
        <v>193</v>
      </c>
      <c r="C2325" t="s">
        <v>29</v>
      </c>
      <c r="D2325" t="s">
        <v>206</v>
      </c>
      <c r="E2325" t="s">
        <v>391</v>
      </c>
      <c r="F2325" t="s">
        <v>17109</v>
      </c>
      <c r="G2325" t="s">
        <v>33</v>
      </c>
      <c r="H2325" s="1">
        <v>44363</v>
      </c>
      <c r="I2325">
        <v>1000</v>
      </c>
      <c r="J2325" t="s">
        <v>17110</v>
      </c>
      <c r="K2325" t="s">
        <v>434</v>
      </c>
      <c r="L2325" t="s">
        <v>17111</v>
      </c>
      <c r="M2325" t="s">
        <v>17112</v>
      </c>
      <c r="N2325" t="s">
        <v>72</v>
      </c>
      <c r="O2325">
        <v>12</v>
      </c>
      <c r="P2325" t="s">
        <v>73</v>
      </c>
      <c r="Q2325" t="s">
        <v>74</v>
      </c>
      <c r="R2325" t="s">
        <v>17113</v>
      </c>
      <c r="S2325" s="1">
        <v>45518</v>
      </c>
      <c r="T2325" t="s">
        <v>201</v>
      </c>
      <c r="U2325" t="s">
        <v>17114</v>
      </c>
      <c r="V2325" t="s">
        <v>17115</v>
      </c>
      <c r="W2325" t="s">
        <v>4215</v>
      </c>
      <c r="X2325">
        <v>2280</v>
      </c>
      <c r="Y2325">
        <v>7</v>
      </c>
      <c r="Z2325">
        <v>6384</v>
      </c>
      <c r="AA2325" t="s">
        <v>17112</v>
      </c>
      <c r="AB2325" t="s">
        <v>17112</v>
      </c>
      <c r="AC2325">
        <v>10</v>
      </c>
      <c r="AE2325" t="s">
        <v>37</v>
      </c>
      <c r="AF2325" t="s">
        <v>37</v>
      </c>
      <c r="AG2325" t="s">
        <v>17112</v>
      </c>
    </row>
    <row r="2326" spans="1:33" x14ac:dyDescent="0.3">
      <c r="A2326" t="s">
        <v>133</v>
      </c>
      <c r="B2326" t="s">
        <v>731</v>
      </c>
      <c r="C2326" t="s">
        <v>29</v>
      </c>
      <c r="D2326" t="s">
        <v>30</v>
      </c>
      <c r="E2326" t="s">
        <v>273</v>
      </c>
      <c r="F2326" t="s">
        <v>17116</v>
      </c>
      <c r="G2326" t="s">
        <v>33</v>
      </c>
      <c r="H2326" s="1">
        <v>43947</v>
      </c>
      <c r="I2326">
        <v>950</v>
      </c>
      <c r="J2326" t="s">
        <v>17117</v>
      </c>
      <c r="K2326" t="s">
        <v>1121</v>
      </c>
      <c r="L2326" t="s">
        <v>17118</v>
      </c>
      <c r="M2326" t="s">
        <v>17119</v>
      </c>
      <c r="N2326" t="s">
        <v>39</v>
      </c>
      <c r="O2326">
        <v>4</v>
      </c>
      <c r="P2326" t="s">
        <v>73</v>
      </c>
      <c r="Q2326" t="s">
        <v>74</v>
      </c>
      <c r="R2326" t="s">
        <v>17120</v>
      </c>
      <c r="S2326" s="1">
        <v>45342</v>
      </c>
      <c r="T2326" t="s">
        <v>321</v>
      </c>
      <c r="U2326" t="s">
        <v>17121</v>
      </c>
      <c r="V2326" t="s">
        <v>17122</v>
      </c>
      <c r="W2326" t="s">
        <v>16172</v>
      </c>
      <c r="X2326">
        <v>1199</v>
      </c>
      <c r="Y2326">
        <v>2</v>
      </c>
      <c r="Z2326">
        <v>959.2</v>
      </c>
      <c r="AA2326" t="s">
        <v>17119</v>
      </c>
      <c r="AB2326" t="s">
        <v>17119</v>
      </c>
      <c r="AC2326">
        <v>10</v>
      </c>
      <c r="AD2326" t="s">
        <v>87</v>
      </c>
      <c r="AF2326" t="s">
        <v>87</v>
      </c>
      <c r="AG2326" t="s">
        <v>17119</v>
      </c>
    </row>
    <row r="2327" spans="1:33" x14ac:dyDescent="0.3">
      <c r="A2327" t="s">
        <v>181</v>
      </c>
      <c r="B2327" t="s">
        <v>218</v>
      </c>
      <c r="C2327" t="s">
        <v>49</v>
      </c>
      <c r="D2327" t="s">
        <v>50</v>
      </c>
      <c r="E2327" t="s">
        <v>273</v>
      </c>
      <c r="F2327" t="s">
        <v>17123</v>
      </c>
      <c r="G2327" t="s">
        <v>33</v>
      </c>
      <c r="H2327" s="1">
        <v>45315</v>
      </c>
      <c r="I2327">
        <v>1100</v>
      </c>
      <c r="J2327" t="s">
        <v>17124</v>
      </c>
      <c r="K2327" t="s">
        <v>923</v>
      </c>
      <c r="L2327" t="s">
        <v>17125</v>
      </c>
      <c r="M2327" t="s">
        <v>17126</v>
      </c>
      <c r="N2327" t="s">
        <v>39</v>
      </c>
      <c r="O2327">
        <v>17</v>
      </c>
      <c r="P2327" t="s">
        <v>73</v>
      </c>
      <c r="Q2327" t="s">
        <v>101</v>
      </c>
      <c r="R2327" t="s">
        <v>17127</v>
      </c>
      <c r="S2327" s="1">
        <v>45348</v>
      </c>
      <c r="T2327" t="s">
        <v>321</v>
      </c>
      <c r="U2327" t="s">
        <v>17128</v>
      </c>
      <c r="V2327" t="s">
        <v>17129</v>
      </c>
      <c r="W2327" t="s">
        <v>1176</v>
      </c>
      <c r="X2327">
        <v>640</v>
      </c>
      <c r="Y2327">
        <v>8</v>
      </c>
      <c r="Z2327">
        <v>2048</v>
      </c>
      <c r="AA2327" t="s">
        <v>17126</v>
      </c>
      <c r="AB2327" t="s">
        <v>17126</v>
      </c>
      <c r="AC2327">
        <v>10</v>
      </c>
      <c r="AE2327" t="s">
        <v>37</v>
      </c>
      <c r="AF2327" t="s">
        <v>37</v>
      </c>
      <c r="AG2327" t="s">
        <v>17126</v>
      </c>
    </row>
    <row r="2328" spans="1:33" x14ac:dyDescent="0.3">
      <c r="A2328" t="s">
        <v>27</v>
      </c>
      <c r="B2328" t="s">
        <v>28</v>
      </c>
      <c r="C2328" t="s">
        <v>80</v>
      </c>
      <c r="D2328" t="s">
        <v>677</v>
      </c>
      <c r="E2328" t="s">
        <v>358</v>
      </c>
      <c r="F2328" t="s">
        <v>17130</v>
      </c>
      <c r="G2328" t="s">
        <v>96</v>
      </c>
      <c r="H2328" s="1">
        <v>44257</v>
      </c>
      <c r="I2328">
        <v>1000</v>
      </c>
      <c r="J2328" t="s">
        <v>17131</v>
      </c>
      <c r="K2328" t="s">
        <v>581</v>
      </c>
      <c r="L2328" t="s">
        <v>17132</v>
      </c>
      <c r="M2328" t="s">
        <v>17133</v>
      </c>
      <c r="N2328" t="s">
        <v>116</v>
      </c>
      <c r="O2328">
        <v>15</v>
      </c>
      <c r="P2328" t="s">
        <v>40</v>
      </c>
      <c r="Q2328" t="s">
        <v>101</v>
      </c>
      <c r="R2328" t="s">
        <v>17134</v>
      </c>
      <c r="S2328" s="1">
        <v>45615</v>
      </c>
      <c r="T2328" t="s">
        <v>165</v>
      </c>
      <c r="U2328" t="s">
        <v>17135</v>
      </c>
      <c r="V2328" t="s">
        <v>17136</v>
      </c>
      <c r="W2328" t="s">
        <v>4154</v>
      </c>
      <c r="X2328">
        <v>1896</v>
      </c>
      <c r="Y2328">
        <v>5</v>
      </c>
      <c r="Z2328">
        <v>3792</v>
      </c>
      <c r="AA2328" t="s">
        <v>17133</v>
      </c>
      <c r="AB2328" t="s">
        <v>17133</v>
      </c>
      <c r="AC2328">
        <v>10</v>
      </c>
      <c r="AE2328" t="s">
        <v>37</v>
      </c>
      <c r="AF2328" t="s">
        <v>37</v>
      </c>
      <c r="AG2328" t="s">
        <v>17133</v>
      </c>
    </row>
    <row r="2329" spans="1:33" x14ac:dyDescent="0.3">
      <c r="A2329" t="s">
        <v>121</v>
      </c>
      <c r="B2329" t="s">
        <v>920</v>
      </c>
      <c r="C2329" t="s">
        <v>49</v>
      </c>
      <c r="D2329" t="s">
        <v>146</v>
      </c>
      <c r="E2329" t="s">
        <v>1917</v>
      </c>
      <c r="F2329" t="s">
        <v>4253</v>
      </c>
      <c r="G2329" t="s">
        <v>33</v>
      </c>
      <c r="H2329" s="1">
        <v>43838</v>
      </c>
      <c r="I2329">
        <v>1300</v>
      </c>
      <c r="J2329" t="s">
        <v>17137</v>
      </c>
      <c r="K2329" t="s">
        <v>35</v>
      </c>
      <c r="L2329" t="s">
        <v>17138</v>
      </c>
      <c r="M2329" t="s">
        <v>17139</v>
      </c>
      <c r="N2329" t="s">
        <v>39</v>
      </c>
      <c r="O2329">
        <v>6</v>
      </c>
      <c r="P2329" t="s">
        <v>73</v>
      </c>
      <c r="Q2329" t="s">
        <v>74</v>
      </c>
      <c r="R2329" t="s">
        <v>17140</v>
      </c>
      <c r="S2329" s="1">
        <v>45558</v>
      </c>
      <c r="T2329" t="s">
        <v>214</v>
      </c>
      <c r="U2329" t="s">
        <v>17141</v>
      </c>
      <c r="V2329" t="s">
        <v>17142</v>
      </c>
      <c r="W2329" t="s">
        <v>6404</v>
      </c>
      <c r="X2329">
        <v>2672</v>
      </c>
      <c r="Y2329">
        <v>3</v>
      </c>
      <c r="Z2329">
        <v>3206.4</v>
      </c>
      <c r="AA2329" t="s">
        <v>17139</v>
      </c>
      <c r="AB2329" t="s">
        <v>17139</v>
      </c>
      <c r="AC2329">
        <v>10</v>
      </c>
      <c r="AE2329" t="s">
        <v>37</v>
      </c>
      <c r="AF2329" t="s">
        <v>37</v>
      </c>
      <c r="AG2329" t="s">
        <v>17139</v>
      </c>
    </row>
    <row r="2330" spans="1:33" x14ac:dyDescent="0.3">
      <c r="A2330" t="s">
        <v>27</v>
      </c>
      <c r="B2330" t="s">
        <v>558</v>
      </c>
      <c r="C2330" t="s">
        <v>49</v>
      </c>
      <c r="D2330" t="s">
        <v>677</v>
      </c>
      <c r="E2330" t="s">
        <v>1877</v>
      </c>
      <c r="F2330" t="s">
        <v>17143</v>
      </c>
      <c r="G2330" t="s">
        <v>33</v>
      </c>
      <c r="H2330" s="1">
        <v>44177</v>
      </c>
      <c r="I2330">
        <v>800</v>
      </c>
      <c r="J2330" t="s">
        <v>17144</v>
      </c>
      <c r="K2330" t="s">
        <v>186</v>
      </c>
      <c r="L2330" t="s">
        <v>17145</v>
      </c>
      <c r="M2330" t="s">
        <v>17146</v>
      </c>
      <c r="N2330" t="s">
        <v>72</v>
      </c>
      <c r="O2330">
        <v>14</v>
      </c>
      <c r="P2330" t="s">
        <v>40</v>
      </c>
      <c r="Q2330" t="s">
        <v>101</v>
      </c>
      <c r="R2330" t="s">
        <v>17147</v>
      </c>
      <c r="S2330" s="1">
        <v>45361</v>
      </c>
      <c r="T2330" t="s">
        <v>258</v>
      </c>
      <c r="U2330" t="s">
        <v>17148</v>
      </c>
      <c r="V2330" t="s">
        <v>17149</v>
      </c>
      <c r="W2330" t="s">
        <v>2509</v>
      </c>
      <c r="X2330">
        <v>2117</v>
      </c>
      <c r="Y2330">
        <v>4</v>
      </c>
      <c r="Z2330">
        <v>3387.2000000000003</v>
      </c>
      <c r="AA2330" t="s">
        <v>17146</v>
      </c>
      <c r="AB2330" t="s">
        <v>17146</v>
      </c>
      <c r="AC2330">
        <v>10</v>
      </c>
      <c r="AD2330" t="s">
        <v>87</v>
      </c>
      <c r="AF2330" t="s">
        <v>87</v>
      </c>
      <c r="AG2330" t="s">
        <v>17146</v>
      </c>
    </row>
    <row r="2331" spans="1:33" x14ac:dyDescent="0.3">
      <c r="A2331" t="s">
        <v>27</v>
      </c>
      <c r="B2331" t="s">
        <v>205</v>
      </c>
      <c r="C2331" t="s">
        <v>49</v>
      </c>
      <c r="D2331" t="s">
        <v>81</v>
      </c>
      <c r="E2331" t="s">
        <v>66</v>
      </c>
      <c r="F2331" t="s">
        <v>17150</v>
      </c>
      <c r="G2331" t="s">
        <v>33</v>
      </c>
      <c r="H2331" s="1">
        <v>45405</v>
      </c>
      <c r="I2331">
        <v>1300</v>
      </c>
      <c r="J2331" t="s">
        <v>8975</v>
      </c>
      <c r="K2331" t="s">
        <v>787</v>
      </c>
      <c r="L2331" t="s">
        <v>17151</v>
      </c>
      <c r="M2331" t="s">
        <v>17152</v>
      </c>
      <c r="N2331" t="s">
        <v>39</v>
      </c>
      <c r="O2331">
        <v>10</v>
      </c>
      <c r="P2331" t="s">
        <v>73</v>
      </c>
      <c r="Q2331" t="s">
        <v>74</v>
      </c>
      <c r="R2331" t="s">
        <v>17153</v>
      </c>
      <c r="S2331" s="1">
        <v>45629</v>
      </c>
      <c r="T2331" t="s">
        <v>365</v>
      </c>
      <c r="U2331" t="s">
        <v>17154</v>
      </c>
      <c r="V2331" t="s">
        <v>17155</v>
      </c>
      <c r="W2331" t="s">
        <v>1723</v>
      </c>
      <c r="X2331">
        <v>824</v>
      </c>
      <c r="Y2331">
        <v>1</v>
      </c>
      <c r="Z2331">
        <v>329.6</v>
      </c>
      <c r="AA2331" t="s">
        <v>17152</v>
      </c>
      <c r="AB2331" t="s">
        <v>17152</v>
      </c>
      <c r="AC2331">
        <v>10</v>
      </c>
      <c r="AE2331" t="s">
        <v>37</v>
      </c>
      <c r="AF2331" t="s">
        <v>37</v>
      </c>
      <c r="AG2331" t="s">
        <v>17152</v>
      </c>
    </row>
    <row r="2332" spans="1:33" x14ac:dyDescent="0.3">
      <c r="A2332" t="s">
        <v>121</v>
      </c>
      <c r="B2332" t="s">
        <v>347</v>
      </c>
      <c r="C2332" t="s">
        <v>80</v>
      </c>
      <c r="D2332" t="s">
        <v>677</v>
      </c>
      <c r="E2332" t="s">
        <v>501</v>
      </c>
      <c r="F2332" t="s">
        <v>17156</v>
      </c>
      <c r="G2332" t="s">
        <v>96</v>
      </c>
      <c r="H2332" s="1">
        <v>44233</v>
      </c>
      <c r="I2332">
        <v>1200</v>
      </c>
      <c r="J2332" t="s">
        <v>11162</v>
      </c>
      <c r="K2332" t="s">
        <v>796</v>
      </c>
      <c r="L2332" t="s">
        <v>17157</v>
      </c>
      <c r="M2332" t="s">
        <v>17158</v>
      </c>
      <c r="N2332" t="s">
        <v>72</v>
      </c>
      <c r="O2332">
        <v>16</v>
      </c>
      <c r="P2332" t="s">
        <v>40</v>
      </c>
      <c r="Q2332" t="s">
        <v>74</v>
      </c>
      <c r="R2332" t="s">
        <v>17159</v>
      </c>
      <c r="S2332" s="1">
        <v>45514</v>
      </c>
      <c r="T2332" t="s">
        <v>201</v>
      </c>
      <c r="U2332" t="s">
        <v>17160</v>
      </c>
      <c r="V2332" t="s">
        <v>8002</v>
      </c>
      <c r="W2332" t="s">
        <v>8628</v>
      </c>
      <c r="X2332">
        <v>1808</v>
      </c>
      <c r="Y2332">
        <v>7</v>
      </c>
      <c r="Z2332">
        <v>5062.4000000000015</v>
      </c>
      <c r="AA2332" t="s">
        <v>17158</v>
      </c>
      <c r="AB2332" t="s">
        <v>17158</v>
      </c>
      <c r="AC2332">
        <v>10</v>
      </c>
      <c r="AE2332" t="s">
        <v>37</v>
      </c>
      <c r="AF2332" t="s">
        <v>37</v>
      </c>
      <c r="AG2332" t="s">
        <v>17158</v>
      </c>
    </row>
    <row r="2333" spans="1:33" x14ac:dyDescent="0.3">
      <c r="A2333" t="s">
        <v>121</v>
      </c>
      <c r="B2333" t="s">
        <v>347</v>
      </c>
      <c r="C2333" t="s">
        <v>29</v>
      </c>
      <c r="D2333" t="s">
        <v>81</v>
      </c>
      <c r="E2333" t="s">
        <v>451</v>
      </c>
      <c r="F2333" t="s">
        <v>17161</v>
      </c>
      <c r="G2333" t="s">
        <v>96</v>
      </c>
      <c r="H2333" s="1">
        <v>45515</v>
      </c>
      <c r="I2333">
        <v>1200</v>
      </c>
      <c r="J2333" t="s">
        <v>17162</v>
      </c>
      <c r="K2333" t="s">
        <v>950</v>
      </c>
      <c r="L2333" t="s">
        <v>17163</v>
      </c>
      <c r="M2333" t="s">
        <v>17164</v>
      </c>
      <c r="N2333" t="s">
        <v>116</v>
      </c>
      <c r="O2333">
        <v>14</v>
      </c>
      <c r="P2333" t="s">
        <v>40</v>
      </c>
      <c r="Q2333" t="s">
        <v>41</v>
      </c>
      <c r="R2333" t="s">
        <v>17165</v>
      </c>
      <c r="S2333" s="1">
        <v>45440</v>
      </c>
      <c r="T2333" t="s">
        <v>129</v>
      </c>
      <c r="U2333" t="s">
        <v>17166</v>
      </c>
      <c r="V2333" t="s">
        <v>17167</v>
      </c>
      <c r="W2333" t="s">
        <v>11409</v>
      </c>
      <c r="X2333">
        <v>801</v>
      </c>
      <c r="Y2333">
        <v>7</v>
      </c>
      <c r="Z2333">
        <v>2242.8000000000002</v>
      </c>
      <c r="AA2333" t="s">
        <v>17164</v>
      </c>
      <c r="AB2333" t="s">
        <v>17164</v>
      </c>
      <c r="AC2333">
        <v>10</v>
      </c>
      <c r="AE2333" t="s">
        <v>37</v>
      </c>
      <c r="AF2333" t="s">
        <v>37</v>
      </c>
      <c r="AG2333" t="s">
        <v>17164</v>
      </c>
    </row>
    <row r="2334" spans="1:33" x14ac:dyDescent="0.3">
      <c r="A2334" t="s">
        <v>27</v>
      </c>
      <c r="B2334" t="s">
        <v>650</v>
      </c>
      <c r="C2334" t="s">
        <v>80</v>
      </c>
      <c r="D2334" t="s">
        <v>219</v>
      </c>
      <c r="E2334" t="s">
        <v>170</v>
      </c>
      <c r="F2334" t="s">
        <v>17168</v>
      </c>
      <c r="G2334" t="s">
        <v>33</v>
      </c>
      <c r="H2334" s="1">
        <v>44888</v>
      </c>
      <c r="I2334">
        <v>1300</v>
      </c>
      <c r="J2334" t="s">
        <v>17169</v>
      </c>
      <c r="K2334" t="s">
        <v>266</v>
      </c>
      <c r="L2334" t="s">
        <v>17170</v>
      </c>
      <c r="M2334" t="s">
        <v>17171</v>
      </c>
      <c r="N2334" t="s">
        <v>72</v>
      </c>
      <c r="O2334">
        <v>15</v>
      </c>
      <c r="P2334" t="s">
        <v>73</v>
      </c>
      <c r="Q2334" t="s">
        <v>74</v>
      </c>
      <c r="R2334" t="s">
        <v>17172</v>
      </c>
      <c r="S2334" s="1">
        <v>45616</v>
      </c>
      <c r="T2334" t="s">
        <v>165</v>
      </c>
      <c r="U2334" t="s">
        <v>17173</v>
      </c>
      <c r="V2334" t="s">
        <v>17174</v>
      </c>
      <c r="W2334" t="s">
        <v>2725</v>
      </c>
      <c r="X2334">
        <v>2717</v>
      </c>
      <c r="Y2334">
        <v>5</v>
      </c>
      <c r="Z2334">
        <v>5434</v>
      </c>
      <c r="AA2334" t="s">
        <v>17171</v>
      </c>
      <c r="AB2334" t="s">
        <v>17171</v>
      </c>
      <c r="AC2334">
        <v>10</v>
      </c>
      <c r="AE2334" t="s">
        <v>37</v>
      </c>
      <c r="AF2334" t="s">
        <v>37</v>
      </c>
      <c r="AG2334" t="s">
        <v>17171</v>
      </c>
    </row>
    <row r="2335" spans="1:33" x14ac:dyDescent="0.3">
      <c r="A2335" t="s">
        <v>336</v>
      </c>
      <c r="B2335" t="s">
        <v>240</v>
      </c>
      <c r="C2335" t="s">
        <v>80</v>
      </c>
      <c r="D2335" t="s">
        <v>370</v>
      </c>
      <c r="E2335" t="s">
        <v>194</v>
      </c>
      <c r="F2335" t="s">
        <v>17175</v>
      </c>
      <c r="G2335" t="s">
        <v>96</v>
      </c>
      <c r="H2335" s="1">
        <v>45357</v>
      </c>
      <c r="I2335">
        <v>1200</v>
      </c>
      <c r="J2335" t="s">
        <v>17176</v>
      </c>
      <c r="K2335" t="s">
        <v>493</v>
      </c>
      <c r="L2335" t="s">
        <v>17177</v>
      </c>
      <c r="M2335" t="s">
        <v>17178</v>
      </c>
      <c r="N2335" t="s">
        <v>39</v>
      </c>
      <c r="O2335">
        <v>9</v>
      </c>
      <c r="P2335" t="s">
        <v>73</v>
      </c>
      <c r="Q2335" t="s">
        <v>101</v>
      </c>
      <c r="R2335" t="s">
        <v>17179</v>
      </c>
      <c r="S2335" s="1">
        <v>45385</v>
      </c>
      <c r="T2335" t="s">
        <v>60</v>
      </c>
      <c r="U2335" t="s">
        <v>17180</v>
      </c>
      <c r="V2335" t="s">
        <v>17181</v>
      </c>
      <c r="W2335" t="s">
        <v>16172</v>
      </c>
      <c r="X2335">
        <v>2536</v>
      </c>
      <c r="Y2335">
        <v>6</v>
      </c>
      <c r="Z2335">
        <v>6086.4000000000015</v>
      </c>
      <c r="AA2335" t="s">
        <v>17178</v>
      </c>
      <c r="AB2335" t="s">
        <v>17178</v>
      </c>
      <c r="AC2335">
        <v>11</v>
      </c>
      <c r="AE2335" t="s">
        <v>37</v>
      </c>
      <c r="AF2335" t="s">
        <v>37</v>
      </c>
      <c r="AG2335" t="s">
        <v>17178</v>
      </c>
    </row>
    <row r="2336" spans="1:33" x14ac:dyDescent="0.3">
      <c r="A2336" t="s">
        <v>47</v>
      </c>
      <c r="B2336" t="s">
        <v>411</v>
      </c>
      <c r="C2336" t="s">
        <v>49</v>
      </c>
      <c r="D2336" t="s">
        <v>65</v>
      </c>
      <c r="E2336" t="s">
        <v>501</v>
      </c>
      <c r="F2336" t="s">
        <v>17182</v>
      </c>
      <c r="G2336" t="s">
        <v>96</v>
      </c>
      <c r="H2336" s="1">
        <v>44054</v>
      </c>
      <c r="I2336">
        <v>1000</v>
      </c>
      <c r="J2336" t="s">
        <v>17183</v>
      </c>
      <c r="K2336" t="s">
        <v>1078</v>
      </c>
      <c r="L2336" t="s">
        <v>17184</v>
      </c>
      <c r="M2336" t="s">
        <v>17185</v>
      </c>
      <c r="N2336" t="s">
        <v>116</v>
      </c>
      <c r="O2336">
        <v>6</v>
      </c>
      <c r="P2336" t="s">
        <v>73</v>
      </c>
      <c r="Q2336" t="s">
        <v>41</v>
      </c>
      <c r="R2336" t="s">
        <v>17186</v>
      </c>
      <c r="S2336" s="1">
        <v>45333</v>
      </c>
      <c r="T2336" t="s">
        <v>321</v>
      </c>
      <c r="U2336" t="s">
        <v>17187</v>
      </c>
      <c r="V2336" t="s">
        <v>17188</v>
      </c>
      <c r="W2336" t="s">
        <v>5404</v>
      </c>
      <c r="X2336">
        <v>1847</v>
      </c>
      <c r="Y2336">
        <v>6</v>
      </c>
      <c r="Z2336">
        <v>4432.8</v>
      </c>
      <c r="AA2336" t="s">
        <v>17185</v>
      </c>
      <c r="AB2336" t="s">
        <v>17185</v>
      </c>
      <c r="AC2336">
        <v>10</v>
      </c>
      <c r="AD2336" t="s">
        <v>87</v>
      </c>
      <c r="AF2336" t="s">
        <v>87</v>
      </c>
      <c r="AG2336" t="s">
        <v>17185</v>
      </c>
    </row>
    <row r="2337" spans="1:33" x14ac:dyDescent="0.3">
      <c r="A2337" t="s">
        <v>27</v>
      </c>
      <c r="B2337" t="s">
        <v>470</v>
      </c>
      <c r="C2337" t="s">
        <v>29</v>
      </c>
      <c r="D2337" t="s">
        <v>206</v>
      </c>
      <c r="E2337" t="s">
        <v>1365</v>
      </c>
      <c r="F2337" t="s">
        <v>17189</v>
      </c>
      <c r="G2337" t="s">
        <v>33</v>
      </c>
      <c r="H2337" s="1">
        <v>44096</v>
      </c>
      <c r="I2337">
        <v>1400</v>
      </c>
      <c r="J2337" t="s">
        <v>17190</v>
      </c>
      <c r="K2337" t="s">
        <v>716</v>
      </c>
      <c r="L2337" t="s">
        <v>17191</v>
      </c>
      <c r="M2337" t="s">
        <v>17192</v>
      </c>
      <c r="N2337" t="s">
        <v>116</v>
      </c>
      <c r="O2337">
        <v>11</v>
      </c>
      <c r="P2337" t="s">
        <v>73</v>
      </c>
      <c r="Q2337" t="s">
        <v>74</v>
      </c>
      <c r="R2337" t="s">
        <v>17193</v>
      </c>
      <c r="S2337" s="1">
        <v>45590</v>
      </c>
      <c r="T2337" t="s">
        <v>177</v>
      </c>
      <c r="U2337" t="s">
        <v>17194</v>
      </c>
      <c r="V2337" t="s">
        <v>17195</v>
      </c>
      <c r="W2337" t="s">
        <v>5457</v>
      </c>
      <c r="X2337">
        <v>2782</v>
      </c>
      <c r="Y2337">
        <v>1</v>
      </c>
      <c r="Z2337">
        <v>1112.8</v>
      </c>
      <c r="AA2337" t="s">
        <v>17192</v>
      </c>
      <c r="AB2337" t="s">
        <v>17192</v>
      </c>
      <c r="AC2337">
        <v>10</v>
      </c>
      <c r="AE2337" t="s">
        <v>37</v>
      </c>
      <c r="AF2337" t="s">
        <v>37</v>
      </c>
      <c r="AG2337" t="s">
        <v>17192</v>
      </c>
    </row>
    <row r="2338" spans="1:33" x14ac:dyDescent="0.3">
      <c r="A2338" t="s">
        <v>107</v>
      </c>
      <c r="B2338" t="s">
        <v>229</v>
      </c>
      <c r="C2338" t="s">
        <v>80</v>
      </c>
      <c r="D2338" t="s">
        <v>65</v>
      </c>
      <c r="E2338" t="s">
        <v>578</v>
      </c>
      <c r="F2338" t="s">
        <v>17196</v>
      </c>
      <c r="G2338" t="s">
        <v>33</v>
      </c>
      <c r="H2338" s="1">
        <v>44503</v>
      </c>
      <c r="I2338">
        <v>1400</v>
      </c>
      <c r="J2338" t="s">
        <v>17197</v>
      </c>
      <c r="K2338" t="s">
        <v>125</v>
      </c>
      <c r="L2338" t="s">
        <v>17198</v>
      </c>
      <c r="M2338" t="s">
        <v>17199</v>
      </c>
      <c r="N2338" t="s">
        <v>116</v>
      </c>
      <c r="O2338">
        <v>3</v>
      </c>
      <c r="P2338" t="s">
        <v>40</v>
      </c>
      <c r="Q2338" t="s">
        <v>101</v>
      </c>
      <c r="R2338" t="s">
        <v>17200</v>
      </c>
      <c r="S2338" s="1">
        <v>45304</v>
      </c>
      <c r="T2338" t="s">
        <v>141</v>
      </c>
      <c r="U2338" t="s">
        <v>17201</v>
      </c>
      <c r="V2338" t="s">
        <v>17202</v>
      </c>
      <c r="W2338" t="s">
        <v>7610</v>
      </c>
      <c r="X2338">
        <v>1186</v>
      </c>
      <c r="Y2338">
        <v>2</v>
      </c>
      <c r="Z2338">
        <v>948.80000000000007</v>
      </c>
      <c r="AA2338" t="s">
        <v>17199</v>
      </c>
      <c r="AB2338" t="s">
        <v>17199</v>
      </c>
      <c r="AC2338">
        <v>10</v>
      </c>
      <c r="AE2338" t="s">
        <v>37</v>
      </c>
      <c r="AF2338" t="s">
        <v>37</v>
      </c>
      <c r="AG2338" t="s">
        <v>17199</v>
      </c>
    </row>
    <row r="2339" spans="1:33" x14ac:dyDescent="0.3">
      <c r="A2339" t="s">
        <v>27</v>
      </c>
      <c r="B2339" t="s">
        <v>1483</v>
      </c>
      <c r="C2339" t="s">
        <v>29</v>
      </c>
      <c r="D2339" t="s">
        <v>30</v>
      </c>
      <c r="E2339" t="s">
        <v>1543</v>
      </c>
      <c r="F2339" t="s">
        <v>17203</v>
      </c>
      <c r="G2339" t="s">
        <v>96</v>
      </c>
      <c r="H2339" s="1">
        <v>45135</v>
      </c>
      <c r="I2339">
        <v>1200</v>
      </c>
      <c r="J2339" t="s">
        <v>17204</v>
      </c>
      <c r="K2339" t="s">
        <v>897</v>
      </c>
      <c r="L2339" t="s">
        <v>17205</v>
      </c>
      <c r="M2339" t="s">
        <v>17206</v>
      </c>
      <c r="N2339" t="s">
        <v>72</v>
      </c>
      <c r="O2339">
        <v>13</v>
      </c>
      <c r="P2339" t="s">
        <v>73</v>
      </c>
      <c r="Q2339" t="s">
        <v>58</v>
      </c>
      <c r="R2339" t="s">
        <v>17207</v>
      </c>
      <c r="S2339" s="1">
        <v>45411</v>
      </c>
      <c r="T2339" t="s">
        <v>60</v>
      </c>
      <c r="U2339" t="s">
        <v>17208</v>
      </c>
      <c r="V2339" t="s">
        <v>17209</v>
      </c>
      <c r="W2339" t="s">
        <v>12054</v>
      </c>
      <c r="X2339">
        <v>1737</v>
      </c>
      <c r="Y2339">
        <v>8</v>
      </c>
      <c r="Z2339">
        <v>5558.4000000000015</v>
      </c>
      <c r="AA2339" t="s">
        <v>17206</v>
      </c>
      <c r="AB2339" t="s">
        <v>17206</v>
      </c>
      <c r="AC2339">
        <v>10</v>
      </c>
      <c r="AE2339" t="s">
        <v>37</v>
      </c>
      <c r="AF2339" t="s">
        <v>37</v>
      </c>
      <c r="AG2339" t="s">
        <v>17206</v>
      </c>
    </row>
    <row r="2340" spans="1:33" x14ac:dyDescent="0.3">
      <c r="A2340" t="s">
        <v>47</v>
      </c>
      <c r="B2340" t="s">
        <v>1023</v>
      </c>
      <c r="C2340" t="s">
        <v>29</v>
      </c>
      <c r="D2340" t="s">
        <v>81</v>
      </c>
      <c r="E2340" t="s">
        <v>147</v>
      </c>
      <c r="F2340" t="s">
        <v>17210</v>
      </c>
      <c r="G2340" t="s">
        <v>33</v>
      </c>
      <c r="H2340" s="1">
        <v>44673</v>
      </c>
      <c r="I2340">
        <v>1300</v>
      </c>
      <c r="J2340" t="s">
        <v>17211</v>
      </c>
      <c r="K2340" t="s">
        <v>197</v>
      </c>
      <c r="L2340" t="s">
        <v>17212</v>
      </c>
      <c r="M2340" t="s">
        <v>17213</v>
      </c>
      <c r="N2340" t="s">
        <v>116</v>
      </c>
      <c r="O2340">
        <v>9</v>
      </c>
      <c r="P2340" t="s">
        <v>73</v>
      </c>
      <c r="Q2340" t="s">
        <v>58</v>
      </c>
      <c r="R2340" t="s">
        <v>17214</v>
      </c>
      <c r="S2340" s="1">
        <v>45347</v>
      </c>
      <c r="T2340" t="s">
        <v>321</v>
      </c>
      <c r="U2340" t="s">
        <v>17215</v>
      </c>
      <c r="V2340" t="s">
        <v>17216</v>
      </c>
      <c r="W2340" t="s">
        <v>3953</v>
      </c>
      <c r="X2340">
        <v>1639</v>
      </c>
      <c r="Y2340">
        <v>6</v>
      </c>
      <c r="Z2340">
        <v>3933.6000000000004</v>
      </c>
      <c r="AA2340" t="s">
        <v>17213</v>
      </c>
      <c r="AB2340" t="s">
        <v>17213</v>
      </c>
      <c r="AC2340">
        <v>11</v>
      </c>
      <c r="AE2340" t="s">
        <v>37</v>
      </c>
      <c r="AF2340" t="s">
        <v>37</v>
      </c>
      <c r="AG2340" t="s">
        <v>17213</v>
      </c>
    </row>
    <row r="2341" spans="1:33" x14ac:dyDescent="0.3">
      <c r="A2341" t="s">
        <v>107</v>
      </c>
      <c r="B2341" t="s">
        <v>193</v>
      </c>
      <c r="C2341" t="s">
        <v>49</v>
      </c>
      <c r="D2341" t="s">
        <v>146</v>
      </c>
      <c r="E2341" t="s">
        <v>263</v>
      </c>
      <c r="F2341" t="s">
        <v>17217</v>
      </c>
      <c r="G2341" t="s">
        <v>33</v>
      </c>
      <c r="H2341" s="1">
        <v>44391</v>
      </c>
      <c r="I2341">
        <v>950</v>
      </c>
      <c r="J2341" t="s">
        <v>17218</v>
      </c>
      <c r="K2341" t="s">
        <v>835</v>
      </c>
      <c r="L2341" t="s">
        <v>17219</v>
      </c>
      <c r="M2341" t="s">
        <v>17220</v>
      </c>
      <c r="N2341" t="s">
        <v>39</v>
      </c>
      <c r="O2341">
        <v>19</v>
      </c>
      <c r="P2341" t="s">
        <v>73</v>
      </c>
      <c r="Q2341" t="s">
        <v>101</v>
      </c>
      <c r="R2341" t="s">
        <v>17221</v>
      </c>
      <c r="S2341" s="1">
        <v>45429</v>
      </c>
      <c r="T2341" t="s">
        <v>129</v>
      </c>
      <c r="U2341" t="s">
        <v>17222</v>
      </c>
      <c r="V2341" t="s">
        <v>17223</v>
      </c>
      <c r="W2341" t="s">
        <v>2214</v>
      </c>
      <c r="X2341">
        <v>769</v>
      </c>
      <c r="Y2341">
        <v>5</v>
      </c>
      <c r="Z2341">
        <v>1538</v>
      </c>
      <c r="AA2341" t="s">
        <v>17220</v>
      </c>
      <c r="AB2341" t="s">
        <v>17220</v>
      </c>
      <c r="AC2341">
        <v>11</v>
      </c>
      <c r="AE2341" t="s">
        <v>37</v>
      </c>
      <c r="AF2341" t="s">
        <v>37</v>
      </c>
      <c r="AG2341" t="s">
        <v>17220</v>
      </c>
    </row>
    <row r="2342" spans="1:33" x14ac:dyDescent="0.3">
      <c r="A2342" t="s">
        <v>47</v>
      </c>
      <c r="B2342" t="s">
        <v>193</v>
      </c>
      <c r="C2342" t="s">
        <v>29</v>
      </c>
      <c r="D2342" t="s">
        <v>30</v>
      </c>
      <c r="E2342" t="s">
        <v>578</v>
      </c>
      <c r="F2342" t="s">
        <v>17224</v>
      </c>
      <c r="G2342" t="s">
        <v>96</v>
      </c>
      <c r="H2342" s="1">
        <v>43865</v>
      </c>
      <c r="I2342">
        <v>1400</v>
      </c>
      <c r="J2342" t="s">
        <v>17225</v>
      </c>
      <c r="K2342" t="s">
        <v>581</v>
      </c>
      <c r="L2342" t="s">
        <v>17226</v>
      </c>
      <c r="M2342" t="s">
        <v>17227</v>
      </c>
      <c r="N2342" t="s">
        <v>72</v>
      </c>
      <c r="O2342">
        <v>6</v>
      </c>
      <c r="P2342" t="s">
        <v>40</v>
      </c>
      <c r="Q2342" t="s">
        <v>101</v>
      </c>
      <c r="R2342" t="s">
        <v>17228</v>
      </c>
      <c r="S2342" s="1">
        <v>45423</v>
      </c>
      <c r="T2342" t="s">
        <v>129</v>
      </c>
      <c r="U2342" t="s">
        <v>17229</v>
      </c>
      <c r="V2342" t="s">
        <v>17230</v>
      </c>
      <c r="W2342" t="s">
        <v>4154</v>
      </c>
      <c r="X2342">
        <v>1413</v>
      </c>
      <c r="Y2342">
        <v>4</v>
      </c>
      <c r="Z2342">
        <v>2260.8000000000002</v>
      </c>
      <c r="AA2342" t="s">
        <v>17227</v>
      </c>
      <c r="AB2342" t="s">
        <v>17227</v>
      </c>
      <c r="AC2342">
        <v>10</v>
      </c>
      <c r="AD2342" t="s">
        <v>87</v>
      </c>
      <c r="AF2342" t="s">
        <v>87</v>
      </c>
      <c r="AG2342" t="s">
        <v>17227</v>
      </c>
    </row>
    <row r="2343" spans="1:33" x14ac:dyDescent="0.3">
      <c r="A2343" t="s">
        <v>181</v>
      </c>
      <c r="B2343" t="s">
        <v>450</v>
      </c>
      <c r="C2343" t="s">
        <v>29</v>
      </c>
      <c r="D2343" t="s">
        <v>109</v>
      </c>
      <c r="E2343" t="s">
        <v>337</v>
      </c>
      <c r="F2343" t="s">
        <v>6527</v>
      </c>
      <c r="G2343" t="s">
        <v>33</v>
      </c>
      <c r="H2343" s="1">
        <v>44376</v>
      </c>
      <c r="I2343">
        <v>950</v>
      </c>
      <c r="J2343" t="s">
        <v>17231</v>
      </c>
      <c r="K2343" t="s">
        <v>350</v>
      </c>
      <c r="L2343" t="s">
        <v>17232</v>
      </c>
      <c r="M2343" t="s">
        <v>17233</v>
      </c>
      <c r="N2343" t="s">
        <v>72</v>
      </c>
      <c r="O2343">
        <v>9</v>
      </c>
      <c r="P2343" t="s">
        <v>73</v>
      </c>
      <c r="Q2343" t="s">
        <v>58</v>
      </c>
      <c r="R2343" t="s">
        <v>17234</v>
      </c>
      <c r="S2343" s="1">
        <v>45327</v>
      </c>
      <c r="T2343" t="s">
        <v>321</v>
      </c>
      <c r="U2343" t="s">
        <v>17235</v>
      </c>
      <c r="V2343" t="s">
        <v>17236</v>
      </c>
      <c r="W2343" t="s">
        <v>1325</v>
      </c>
      <c r="X2343">
        <v>700</v>
      </c>
      <c r="Y2343">
        <v>1</v>
      </c>
      <c r="Z2343">
        <v>280</v>
      </c>
      <c r="AA2343" t="s">
        <v>17233</v>
      </c>
      <c r="AB2343" t="s">
        <v>17233</v>
      </c>
      <c r="AC2343">
        <v>10</v>
      </c>
      <c r="AE2343" t="s">
        <v>37</v>
      </c>
      <c r="AF2343" t="s">
        <v>37</v>
      </c>
      <c r="AG2343" t="s">
        <v>17233</v>
      </c>
    </row>
    <row r="2344" spans="1:33" x14ac:dyDescent="0.3">
      <c r="A2344" t="s">
        <v>181</v>
      </c>
      <c r="B2344" t="s">
        <v>64</v>
      </c>
      <c r="C2344" t="s">
        <v>80</v>
      </c>
      <c r="D2344" t="s">
        <v>219</v>
      </c>
      <c r="E2344" t="s">
        <v>850</v>
      </c>
      <c r="F2344" t="s">
        <v>17237</v>
      </c>
      <c r="G2344" t="s">
        <v>33</v>
      </c>
      <c r="H2344" s="1">
        <v>44234</v>
      </c>
      <c r="I2344">
        <v>1400</v>
      </c>
      <c r="J2344" t="s">
        <v>17238</v>
      </c>
      <c r="K2344" t="s">
        <v>787</v>
      </c>
      <c r="L2344" t="s">
        <v>17239</v>
      </c>
      <c r="M2344" t="s">
        <v>17240</v>
      </c>
      <c r="N2344" t="s">
        <v>39</v>
      </c>
      <c r="O2344">
        <v>19</v>
      </c>
      <c r="P2344" t="s">
        <v>73</v>
      </c>
      <c r="Q2344" t="s">
        <v>58</v>
      </c>
      <c r="R2344" t="s">
        <v>17241</v>
      </c>
      <c r="S2344" s="1">
        <v>45367</v>
      </c>
      <c r="T2344" t="s">
        <v>258</v>
      </c>
      <c r="U2344" t="s">
        <v>17242</v>
      </c>
      <c r="V2344" t="s">
        <v>17243</v>
      </c>
      <c r="W2344" t="s">
        <v>4608</v>
      </c>
      <c r="X2344">
        <v>2814</v>
      </c>
      <c r="Y2344">
        <v>5</v>
      </c>
      <c r="Z2344">
        <v>5628</v>
      </c>
      <c r="AA2344" t="s">
        <v>17240</v>
      </c>
      <c r="AB2344" t="s">
        <v>17240</v>
      </c>
      <c r="AC2344">
        <v>10</v>
      </c>
      <c r="AE2344" t="s">
        <v>37</v>
      </c>
      <c r="AF2344" t="s">
        <v>37</v>
      </c>
      <c r="AG2344" t="s">
        <v>17240</v>
      </c>
    </row>
    <row r="2345" spans="1:33" x14ac:dyDescent="0.3">
      <c r="A2345" t="s">
        <v>107</v>
      </c>
      <c r="B2345" t="s">
        <v>558</v>
      </c>
      <c r="C2345" t="s">
        <v>49</v>
      </c>
      <c r="D2345" t="s">
        <v>677</v>
      </c>
      <c r="E2345" t="s">
        <v>841</v>
      </c>
      <c r="F2345" t="s">
        <v>17244</v>
      </c>
      <c r="G2345" t="s">
        <v>96</v>
      </c>
      <c r="H2345" s="1">
        <v>45359</v>
      </c>
      <c r="I2345">
        <v>1400</v>
      </c>
      <c r="J2345" t="s">
        <v>17245</v>
      </c>
      <c r="K2345" t="s">
        <v>1121</v>
      </c>
      <c r="L2345" t="s">
        <v>17246</v>
      </c>
      <c r="M2345" t="s">
        <v>17247</v>
      </c>
      <c r="N2345" t="s">
        <v>72</v>
      </c>
      <c r="O2345">
        <v>20</v>
      </c>
      <c r="P2345" t="s">
        <v>73</v>
      </c>
      <c r="Q2345" t="s">
        <v>41</v>
      </c>
      <c r="R2345" t="s">
        <v>17248</v>
      </c>
      <c r="S2345" s="1">
        <v>45323</v>
      </c>
      <c r="T2345" t="s">
        <v>321</v>
      </c>
      <c r="U2345" t="s">
        <v>17249</v>
      </c>
      <c r="V2345" t="s">
        <v>17250</v>
      </c>
      <c r="W2345" t="s">
        <v>78</v>
      </c>
      <c r="X2345">
        <v>1134</v>
      </c>
      <c r="Y2345">
        <v>7</v>
      </c>
      <c r="Z2345">
        <v>3175.2000000000003</v>
      </c>
      <c r="AA2345" t="s">
        <v>17247</v>
      </c>
      <c r="AB2345" t="s">
        <v>17247</v>
      </c>
      <c r="AC2345">
        <v>10</v>
      </c>
      <c r="AE2345" t="s">
        <v>37</v>
      </c>
      <c r="AF2345" t="s">
        <v>37</v>
      </c>
      <c r="AG2345" t="s">
        <v>17247</v>
      </c>
    </row>
    <row r="2346" spans="1:33" x14ac:dyDescent="0.3">
      <c r="A2346" t="s">
        <v>107</v>
      </c>
      <c r="B2346" t="s">
        <v>325</v>
      </c>
      <c r="C2346" t="s">
        <v>80</v>
      </c>
      <c r="D2346" t="s">
        <v>241</v>
      </c>
      <c r="E2346" t="s">
        <v>713</v>
      </c>
      <c r="F2346" t="s">
        <v>17251</v>
      </c>
      <c r="G2346" t="s">
        <v>33</v>
      </c>
      <c r="H2346" s="1">
        <v>44857</v>
      </c>
      <c r="I2346">
        <v>1300</v>
      </c>
      <c r="J2346" t="s">
        <v>17252</v>
      </c>
      <c r="K2346" t="s">
        <v>454</v>
      </c>
      <c r="L2346" t="s">
        <v>17253</v>
      </c>
      <c r="M2346" t="s">
        <v>17254</v>
      </c>
      <c r="N2346" t="s">
        <v>57</v>
      </c>
      <c r="O2346">
        <v>8</v>
      </c>
      <c r="P2346" t="s">
        <v>73</v>
      </c>
      <c r="Q2346" t="s">
        <v>101</v>
      </c>
      <c r="R2346" t="s">
        <v>17255</v>
      </c>
      <c r="S2346" s="1">
        <v>45416</v>
      </c>
      <c r="T2346" t="s">
        <v>129</v>
      </c>
      <c r="U2346" t="s">
        <v>17256</v>
      </c>
      <c r="V2346" t="s">
        <v>17257</v>
      </c>
      <c r="W2346" t="s">
        <v>1692</v>
      </c>
      <c r="X2346">
        <v>1057</v>
      </c>
      <c r="Y2346">
        <v>4</v>
      </c>
      <c r="Z2346">
        <v>1691.2</v>
      </c>
      <c r="AA2346" t="s">
        <v>17254</v>
      </c>
      <c r="AB2346" t="s">
        <v>17254</v>
      </c>
      <c r="AC2346">
        <v>10</v>
      </c>
      <c r="AE2346" t="s">
        <v>37</v>
      </c>
      <c r="AF2346" t="s">
        <v>37</v>
      </c>
      <c r="AG2346" t="s">
        <v>17254</v>
      </c>
    </row>
    <row r="2347" spans="1:33" x14ac:dyDescent="0.3">
      <c r="A2347" t="s">
        <v>27</v>
      </c>
      <c r="B2347" t="s">
        <v>1118</v>
      </c>
      <c r="C2347" t="s">
        <v>29</v>
      </c>
      <c r="D2347" t="s">
        <v>370</v>
      </c>
      <c r="E2347" t="s">
        <v>868</v>
      </c>
      <c r="F2347" t="s">
        <v>17258</v>
      </c>
      <c r="G2347" t="s">
        <v>33</v>
      </c>
      <c r="H2347" s="1">
        <v>44131</v>
      </c>
      <c r="I2347">
        <v>1300</v>
      </c>
      <c r="J2347" t="s">
        <v>17259</v>
      </c>
      <c r="K2347" t="s">
        <v>474</v>
      </c>
      <c r="L2347" t="s">
        <v>17260</v>
      </c>
      <c r="M2347" t="s">
        <v>17261</v>
      </c>
      <c r="N2347" t="s">
        <v>116</v>
      </c>
      <c r="O2347">
        <v>14</v>
      </c>
      <c r="P2347" t="s">
        <v>40</v>
      </c>
      <c r="Q2347" t="s">
        <v>101</v>
      </c>
      <c r="R2347" t="s">
        <v>17262</v>
      </c>
      <c r="S2347" s="1">
        <v>45433</v>
      </c>
      <c r="T2347" t="s">
        <v>129</v>
      </c>
      <c r="U2347" t="s">
        <v>17263</v>
      </c>
      <c r="V2347" t="s">
        <v>17264</v>
      </c>
      <c r="W2347" t="s">
        <v>6651</v>
      </c>
      <c r="X2347">
        <v>2279</v>
      </c>
      <c r="Y2347">
        <v>7</v>
      </c>
      <c r="Z2347">
        <v>6381.2000000000007</v>
      </c>
      <c r="AA2347" t="s">
        <v>17261</v>
      </c>
      <c r="AB2347" t="s">
        <v>17261</v>
      </c>
      <c r="AC2347">
        <v>11</v>
      </c>
      <c r="AE2347" t="s">
        <v>37</v>
      </c>
      <c r="AF2347" t="s">
        <v>37</v>
      </c>
      <c r="AG2347" t="s">
        <v>17261</v>
      </c>
    </row>
    <row r="2348" spans="1:33" x14ac:dyDescent="0.3">
      <c r="A2348" t="s">
        <v>107</v>
      </c>
      <c r="B2348" t="s">
        <v>193</v>
      </c>
      <c r="C2348" t="s">
        <v>80</v>
      </c>
      <c r="D2348" t="s">
        <v>241</v>
      </c>
      <c r="E2348" t="s">
        <v>632</v>
      </c>
      <c r="F2348" t="s">
        <v>17265</v>
      </c>
      <c r="G2348" t="s">
        <v>96</v>
      </c>
      <c r="H2348" s="1">
        <v>44408</v>
      </c>
      <c r="I2348">
        <v>1200</v>
      </c>
      <c r="J2348" t="s">
        <v>17266</v>
      </c>
      <c r="K2348" t="s">
        <v>474</v>
      </c>
      <c r="L2348" t="s">
        <v>17267</v>
      </c>
      <c r="M2348" t="s">
        <v>17268</v>
      </c>
      <c r="N2348" t="s">
        <v>72</v>
      </c>
      <c r="O2348">
        <v>4</v>
      </c>
      <c r="P2348" t="s">
        <v>40</v>
      </c>
      <c r="Q2348" t="s">
        <v>58</v>
      </c>
      <c r="R2348" t="s">
        <v>17269</v>
      </c>
      <c r="S2348" s="1">
        <v>45624</v>
      </c>
      <c r="T2348" t="s">
        <v>165</v>
      </c>
      <c r="U2348" t="s">
        <v>17270</v>
      </c>
      <c r="V2348" t="s">
        <v>17271</v>
      </c>
      <c r="W2348" t="s">
        <v>11295</v>
      </c>
      <c r="X2348">
        <v>2435</v>
      </c>
      <c r="Y2348">
        <v>7</v>
      </c>
      <c r="Z2348">
        <v>6818</v>
      </c>
      <c r="AA2348" t="s">
        <v>17268</v>
      </c>
      <c r="AB2348" t="s">
        <v>17268</v>
      </c>
      <c r="AC2348">
        <v>10</v>
      </c>
      <c r="AE2348" t="s">
        <v>37</v>
      </c>
      <c r="AF2348" t="s">
        <v>37</v>
      </c>
      <c r="AG2348" t="s">
        <v>17268</v>
      </c>
    </row>
    <row r="2349" spans="1:33" x14ac:dyDescent="0.3">
      <c r="A2349" t="s">
        <v>107</v>
      </c>
      <c r="B2349" t="s">
        <v>240</v>
      </c>
      <c r="C2349" t="s">
        <v>80</v>
      </c>
      <c r="D2349" t="s">
        <v>50</v>
      </c>
      <c r="E2349" t="s">
        <v>421</v>
      </c>
      <c r="F2349" t="s">
        <v>17272</v>
      </c>
      <c r="G2349" t="s">
        <v>33</v>
      </c>
      <c r="H2349" s="1">
        <v>44231</v>
      </c>
      <c r="I2349">
        <v>1300</v>
      </c>
      <c r="J2349" t="s">
        <v>17273</v>
      </c>
      <c r="K2349" t="s">
        <v>137</v>
      </c>
      <c r="L2349" t="s">
        <v>17274</v>
      </c>
      <c r="M2349" t="s">
        <v>17275</v>
      </c>
      <c r="N2349" t="s">
        <v>57</v>
      </c>
      <c r="O2349">
        <v>18</v>
      </c>
      <c r="P2349" t="s">
        <v>73</v>
      </c>
      <c r="Q2349" t="s">
        <v>41</v>
      </c>
      <c r="R2349" t="s">
        <v>17276</v>
      </c>
      <c r="S2349" s="1">
        <v>45511</v>
      </c>
      <c r="T2349" t="s">
        <v>201</v>
      </c>
      <c r="U2349" t="s">
        <v>17277</v>
      </c>
      <c r="V2349" t="s">
        <v>17278</v>
      </c>
      <c r="W2349" t="s">
        <v>4169</v>
      </c>
      <c r="X2349">
        <v>2049</v>
      </c>
      <c r="Y2349">
        <v>7</v>
      </c>
      <c r="Z2349">
        <v>5737.2000000000007</v>
      </c>
      <c r="AA2349" t="s">
        <v>17275</v>
      </c>
      <c r="AB2349" t="s">
        <v>17275</v>
      </c>
      <c r="AC2349">
        <v>10</v>
      </c>
      <c r="AD2349" t="s">
        <v>87</v>
      </c>
      <c r="AF2349" t="s">
        <v>87</v>
      </c>
      <c r="AG2349" t="s">
        <v>17275</v>
      </c>
    </row>
    <row r="2350" spans="1:33" x14ac:dyDescent="0.3">
      <c r="A2350" t="s">
        <v>107</v>
      </c>
      <c r="B2350" t="s">
        <v>357</v>
      </c>
      <c r="C2350" t="s">
        <v>80</v>
      </c>
      <c r="D2350" t="s">
        <v>219</v>
      </c>
      <c r="E2350" t="s">
        <v>1049</v>
      </c>
      <c r="F2350" t="s">
        <v>17279</v>
      </c>
      <c r="G2350" t="s">
        <v>96</v>
      </c>
      <c r="H2350" s="1">
        <v>44046</v>
      </c>
      <c r="I2350">
        <v>1300</v>
      </c>
      <c r="J2350" t="s">
        <v>17280</v>
      </c>
      <c r="K2350" t="s">
        <v>960</v>
      </c>
      <c r="L2350" t="s">
        <v>17281</v>
      </c>
      <c r="M2350" t="s">
        <v>17282</v>
      </c>
      <c r="N2350" t="s">
        <v>116</v>
      </c>
      <c r="O2350">
        <v>8</v>
      </c>
      <c r="P2350" t="s">
        <v>40</v>
      </c>
      <c r="Q2350" t="s">
        <v>101</v>
      </c>
      <c r="R2350" t="s">
        <v>17283</v>
      </c>
      <c r="S2350" s="1">
        <v>45357</v>
      </c>
      <c r="T2350" t="s">
        <v>258</v>
      </c>
      <c r="U2350" t="s">
        <v>17284</v>
      </c>
      <c r="V2350" t="s">
        <v>17285</v>
      </c>
      <c r="W2350" t="s">
        <v>3477</v>
      </c>
      <c r="X2350">
        <v>2082</v>
      </c>
      <c r="Y2350">
        <v>5</v>
      </c>
      <c r="Z2350">
        <v>4164</v>
      </c>
      <c r="AA2350" t="s">
        <v>17282</v>
      </c>
      <c r="AB2350" t="s">
        <v>17282</v>
      </c>
      <c r="AC2350">
        <v>10</v>
      </c>
      <c r="AE2350" t="s">
        <v>37</v>
      </c>
      <c r="AF2350" t="s">
        <v>37</v>
      </c>
      <c r="AG2350" t="s">
        <v>17282</v>
      </c>
    </row>
    <row r="2351" spans="1:33" x14ac:dyDescent="0.3">
      <c r="A2351" t="s">
        <v>181</v>
      </c>
      <c r="B2351" t="s">
        <v>79</v>
      </c>
      <c r="C2351" t="s">
        <v>80</v>
      </c>
      <c r="D2351" t="s">
        <v>206</v>
      </c>
      <c r="E2351" t="s">
        <v>841</v>
      </c>
      <c r="F2351" t="s">
        <v>17286</v>
      </c>
      <c r="G2351" t="s">
        <v>96</v>
      </c>
      <c r="H2351" s="1">
        <v>44974</v>
      </c>
      <c r="I2351">
        <v>1100</v>
      </c>
      <c r="J2351" t="s">
        <v>17287</v>
      </c>
      <c r="K2351" t="s">
        <v>1359</v>
      </c>
      <c r="L2351" t="s">
        <v>17288</v>
      </c>
      <c r="M2351" t="s">
        <v>17289</v>
      </c>
      <c r="N2351" t="s">
        <v>57</v>
      </c>
      <c r="O2351">
        <v>19</v>
      </c>
      <c r="P2351" t="s">
        <v>40</v>
      </c>
      <c r="Q2351" t="s">
        <v>41</v>
      </c>
      <c r="R2351" t="s">
        <v>17290</v>
      </c>
      <c r="S2351" s="1">
        <v>45432</v>
      </c>
      <c r="T2351" t="s">
        <v>129</v>
      </c>
      <c r="U2351" t="s">
        <v>17291</v>
      </c>
      <c r="V2351" t="s">
        <v>17292</v>
      </c>
      <c r="W2351" t="s">
        <v>3788</v>
      </c>
      <c r="X2351">
        <v>2144</v>
      </c>
      <c r="Y2351">
        <v>4</v>
      </c>
      <c r="Z2351">
        <v>3430.4</v>
      </c>
      <c r="AA2351" t="s">
        <v>17289</v>
      </c>
      <c r="AB2351" t="s">
        <v>17289</v>
      </c>
      <c r="AC2351">
        <v>10</v>
      </c>
      <c r="AD2351" t="s">
        <v>87</v>
      </c>
      <c r="AF2351" t="s">
        <v>87</v>
      </c>
      <c r="AG2351" t="s">
        <v>17289</v>
      </c>
    </row>
    <row r="2352" spans="1:33" x14ac:dyDescent="0.3">
      <c r="A2352" t="s">
        <v>121</v>
      </c>
      <c r="B2352" t="s">
        <v>450</v>
      </c>
      <c r="C2352" t="s">
        <v>80</v>
      </c>
      <c r="D2352" t="s">
        <v>206</v>
      </c>
      <c r="E2352" t="s">
        <v>703</v>
      </c>
      <c r="F2352" t="s">
        <v>17293</v>
      </c>
      <c r="G2352" t="s">
        <v>96</v>
      </c>
      <c r="H2352" s="1">
        <v>44951</v>
      </c>
      <c r="I2352">
        <v>1300</v>
      </c>
      <c r="J2352" t="s">
        <v>17294</v>
      </c>
      <c r="K2352" t="s">
        <v>1486</v>
      </c>
      <c r="L2352" t="s">
        <v>17295</v>
      </c>
      <c r="M2352" t="s">
        <v>17296</v>
      </c>
      <c r="N2352" t="s">
        <v>57</v>
      </c>
      <c r="O2352">
        <v>5</v>
      </c>
      <c r="P2352" t="s">
        <v>40</v>
      </c>
      <c r="Q2352" t="s">
        <v>58</v>
      </c>
      <c r="R2352" t="s">
        <v>17297</v>
      </c>
      <c r="S2352" s="1">
        <v>45452</v>
      </c>
      <c r="T2352" t="s">
        <v>43</v>
      </c>
      <c r="U2352" t="s">
        <v>17298</v>
      </c>
      <c r="V2352" t="s">
        <v>17299</v>
      </c>
      <c r="W2352" t="s">
        <v>14953</v>
      </c>
      <c r="X2352">
        <v>1815</v>
      </c>
      <c r="Y2352">
        <v>3</v>
      </c>
      <c r="Z2352">
        <v>2178</v>
      </c>
      <c r="AA2352" t="s">
        <v>17296</v>
      </c>
      <c r="AB2352" t="s">
        <v>17296</v>
      </c>
      <c r="AC2352">
        <v>10</v>
      </c>
      <c r="AE2352" t="s">
        <v>37</v>
      </c>
      <c r="AF2352" t="s">
        <v>37</v>
      </c>
      <c r="AG2352" t="s">
        <v>17296</v>
      </c>
    </row>
    <row r="2353" spans="1:33" x14ac:dyDescent="0.3">
      <c r="A2353" t="s">
        <v>121</v>
      </c>
      <c r="B2353" t="s">
        <v>325</v>
      </c>
      <c r="C2353" t="s">
        <v>49</v>
      </c>
      <c r="D2353" t="s">
        <v>65</v>
      </c>
      <c r="E2353" t="s">
        <v>51</v>
      </c>
      <c r="F2353" t="s">
        <v>17300</v>
      </c>
      <c r="G2353" t="s">
        <v>33</v>
      </c>
      <c r="H2353" s="1">
        <v>44455</v>
      </c>
      <c r="I2353">
        <v>950</v>
      </c>
      <c r="J2353" t="s">
        <v>17301</v>
      </c>
      <c r="K2353" t="s">
        <v>233</v>
      </c>
      <c r="L2353" t="s">
        <v>17302</v>
      </c>
      <c r="M2353" t="s">
        <v>17303</v>
      </c>
      <c r="N2353" t="s">
        <v>39</v>
      </c>
      <c r="O2353">
        <v>7</v>
      </c>
      <c r="P2353" t="s">
        <v>73</v>
      </c>
      <c r="Q2353" t="s">
        <v>41</v>
      </c>
      <c r="R2353" t="s">
        <v>17304</v>
      </c>
      <c r="S2353" s="1">
        <v>45489</v>
      </c>
      <c r="T2353" t="s">
        <v>103</v>
      </c>
      <c r="U2353" t="s">
        <v>17305</v>
      </c>
      <c r="V2353" t="s">
        <v>17306</v>
      </c>
      <c r="W2353" t="s">
        <v>5213</v>
      </c>
      <c r="X2353">
        <v>1004</v>
      </c>
      <c r="Y2353">
        <v>5</v>
      </c>
      <c r="Z2353">
        <v>2008</v>
      </c>
      <c r="AA2353" t="s">
        <v>17303</v>
      </c>
      <c r="AB2353" t="s">
        <v>17303</v>
      </c>
      <c r="AC2353">
        <v>10</v>
      </c>
      <c r="AE2353" t="s">
        <v>37</v>
      </c>
      <c r="AF2353" t="s">
        <v>37</v>
      </c>
      <c r="AG2353" t="s">
        <v>17303</v>
      </c>
    </row>
    <row r="2354" spans="1:33" x14ac:dyDescent="0.3">
      <c r="A2354" t="s">
        <v>181</v>
      </c>
      <c r="B2354" t="s">
        <v>48</v>
      </c>
      <c r="C2354" t="s">
        <v>29</v>
      </c>
      <c r="D2354" t="s">
        <v>206</v>
      </c>
      <c r="E2354" t="s">
        <v>3309</v>
      </c>
      <c r="F2354" t="s">
        <v>17307</v>
      </c>
      <c r="G2354" t="s">
        <v>33</v>
      </c>
      <c r="H2354" s="1">
        <v>44906</v>
      </c>
      <c r="I2354">
        <v>1100</v>
      </c>
      <c r="J2354" t="s">
        <v>17308</v>
      </c>
      <c r="K2354" t="s">
        <v>1078</v>
      </c>
      <c r="L2354" t="s">
        <v>17309</v>
      </c>
      <c r="M2354" t="s">
        <v>17310</v>
      </c>
      <c r="N2354" t="s">
        <v>57</v>
      </c>
      <c r="O2354">
        <v>19</v>
      </c>
      <c r="P2354" t="s">
        <v>40</v>
      </c>
      <c r="Q2354" t="s">
        <v>58</v>
      </c>
      <c r="R2354" t="s">
        <v>17311</v>
      </c>
      <c r="S2354" s="1">
        <v>45605</v>
      </c>
      <c r="T2354" t="s">
        <v>165</v>
      </c>
      <c r="U2354" t="s">
        <v>17312</v>
      </c>
      <c r="V2354" t="s">
        <v>17313</v>
      </c>
      <c r="W2354" t="s">
        <v>4579</v>
      </c>
      <c r="X2354">
        <v>1617</v>
      </c>
      <c r="Y2354">
        <v>2</v>
      </c>
      <c r="Z2354">
        <v>1293.6000000000001</v>
      </c>
      <c r="AA2354" t="s">
        <v>17310</v>
      </c>
      <c r="AB2354" t="s">
        <v>17310</v>
      </c>
      <c r="AC2354">
        <v>10</v>
      </c>
      <c r="AE2354" t="s">
        <v>37</v>
      </c>
      <c r="AF2354" t="s">
        <v>37</v>
      </c>
      <c r="AG2354" t="s">
        <v>17310</v>
      </c>
    </row>
    <row r="2355" spans="1:33" x14ac:dyDescent="0.3">
      <c r="A2355" t="s">
        <v>93</v>
      </c>
      <c r="B2355" t="s">
        <v>390</v>
      </c>
      <c r="C2355" t="s">
        <v>80</v>
      </c>
      <c r="D2355" t="s">
        <v>219</v>
      </c>
      <c r="E2355" t="s">
        <v>996</v>
      </c>
      <c r="F2355" t="s">
        <v>17314</v>
      </c>
      <c r="G2355" t="s">
        <v>33</v>
      </c>
      <c r="H2355" s="1">
        <v>45179</v>
      </c>
      <c r="I2355">
        <v>950</v>
      </c>
      <c r="J2355" t="s">
        <v>17315</v>
      </c>
      <c r="K2355" t="s">
        <v>1846</v>
      </c>
      <c r="L2355" t="s">
        <v>17316</v>
      </c>
      <c r="M2355" t="s">
        <v>17317</v>
      </c>
      <c r="N2355" t="s">
        <v>39</v>
      </c>
      <c r="O2355">
        <v>17</v>
      </c>
      <c r="P2355" t="s">
        <v>73</v>
      </c>
      <c r="Q2355" t="s">
        <v>41</v>
      </c>
      <c r="R2355" t="s">
        <v>17318</v>
      </c>
      <c r="S2355" s="1">
        <v>45528</v>
      </c>
      <c r="T2355" t="s">
        <v>201</v>
      </c>
      <c r="U2355" t="s">
        <v>17319</v>
      </c>
      <c r="V2355" t="s">
        <v>17320</v>
      </c>
      <c r="W2355" t="s">
        <v>5127</v>
      </c>
      <c r="X2355">
        <v>2571</v>
      </c>
      <c r="Y2355">
        <v>8</v>
      </c>
      <c r="Z2355">
        <v>8227.2000000000007</v>
      </c>
      <c r="AA2355" t="s">
        <v>17317</v>
      </c>
      <c r="AB2355" t="s">
        <v>17317</v>
      </c>
      <c r="AC2355">
        <v>10</v>
      </c>
      <c r="AD2355" t="s">
        <v>87</v>
      </c>
      <c r="AF2355" t="s">
        <v>87</v>
      </c>
      <c r="AG2355" t="s">
        <v>17317</v>
      </c>
    </row>
    <row r="2356" spans="1:33" x14ac:dyDescent="0.3">
      <c r="A2356" t="s">
        <v>336</v>
      </c>
      <c r="B2356" t="s">
        <v>1128</v>
      </c>
      <c r="C2356" t="s">
        <v>29</v>
      </c>
      <c r="D2356" t="s">
        <v>146</v>
      </c>
      <c r="E2356" t="s">
        <v>2153</v>
      </c>
      <c r="F2356" t="s">
        <v>17321</v>
      </c>
      <c r="G2356" t="s">
        <v>96</v>
      </c>
      <c r="H2356" s="1">
        <v>43914</v>
      </c>
      <c r="I2356">
        <v>1400</v>
      </c>
      <c r="J2356" t="s">
        <v>17322</v>
      </c>
      <c r="K2356" t="s">
        <v>1121</v>
      </c>
      <c r="L2356" t="s">
        <v>17323</v>
      </c>
      <c r="M2356" t="s">
        <v>17324</v>
      </c>
      <c r="N2356" t="s">
        <v>116</v>
      </c>
      <c r="O2356">
        <v>8</v>
      </c>
      <c r="P2356" t="s">
        <v>73</v>
      </c>
      <c r="Q2356" t="s">
        <v>101</v>
      </c>
      <c r="R2356" t="s">
        <v>17325</v>
      </c>
      <c r="S2356" s="1">
        <v>45382</v>
      </c>
      <c r="T2356" t="s">
        <v>258</v>
      </c>
      <c r="U2356" t="s">
        <v>17326</v>
      </c>
      <c r="V2356" t="s">
        <v>17327</v>
      </c>
      <c r="W2356" t="s">
        <v>282</v>
      </c>
      <c r="X2356">
        <v>1910</v>
      </c>
      <c r="Y2356">
        <v>2</v>
      </c>
      <c r="Z2356">
        <v>1528</v>
      </c>
      <c r="AA2356" t="s">
        <v>17324</v>
      </c>
      <c r="AB2356" t="s">
        <v>17324</v>
      </c>
      <c r="AC2356">
        <v>10</v>
      </c>
      <c r="AD2356" t="s">
        <v>87</v>
      </c>
      <c r="AF2356" t="s">
        <v>87</v>
      </c>
      <c r="AG2356" t="s">
        <v>17324</v>
      </c>
    </row>
    <row r="2357" spans="1:33" x14ac:dyDescent="0.3">
      <c r="A2357" t="s">
        <v>121</v>
      </c>
      <c r="B2357" t="s">
        <v>64</v>
      </c>
      <c r="C2357" t="s">
        <v>80</v>
      </c>
      <c r="D2357" t="s">
        <v>109</v>
      </c>
      <c r="E2357" t="s">
        <v>1917</v>
      </c>
      <c r="F2357" t="s">
        <v>17328</v>
      </c>
      <c r="G2357" t="s">
        <v>33</v>
      </c>
      <c r="H2357" s="1">
        <v>45291</v>
      </c>
      <c r="I2357">
        <v>950</v>
      </c>
      <c r="J2357" t="s">
        <v>17329</v>
      </c>
      <c r="K2357" t="s">
        <v>796</v>
      </c>
      <c r="L2357" t="s">
        <v>17330</v>
      </c>
      <c r="M2357" t="s">
        <v>17331</v>
      </c>
      <c r="N2357" t="s">
        <v>39</v>
      </c>
      <c r="O2357">
        <v>8</v>
      </c>
      <c r="P2357" t="s">
        <v>73</v>
      </c>
      <c r="Q2357" t="s">
        <v>41</v>
      </c>
      <c r="R2357" t="s">
        <v>17332</v>
      </c>
      <c r="S2357" s="1">
        <v>45519</v>
      </c>
      <c r="T2357" t="s">
        <v>201</v>
      </c>
      <c r="U2357" t="s">
        <v>17333</v>
      </c>
      <c r="V2357" t="s">
        <v>17334</v>
      </c>
      <c r="W2357" t="s">
        <v>2948</v>
      </c>
      <c r="X2357">
        <v>1769</v>
      </c>
      <c r="Y2357">
        <v>5</v>
      </c>
      <c r="Z2357">
        <v>3538</v>
      </c>
      <c r="AA2357" t="s">
        <v>17331</v>
      </c>
      <c r="AB2357" t="s">
        <v>17331</v>
      </c>
      <c r="AC2357">
        <v>10</v>
      </c>
      <c r="AD2357" t="s">
        <v>87</v>
      </c>
      <c r="AF2357" t="s">
        <v>87</v>
      </c>
      <c r="AG2357" t="s">
        <v>17331</v>
      </c>
    </row>
    <row r="2358" spans="1:33" x14ac:dyDescent="0.3">
      <c r="A2358" t="s">
        <v>181</v>
      </c>
      <c r="B2358" t="s">
        <v>1023</v>
      </c>
      <c r="C2358" t="s">
        <v>29</v>
      </c>
      <c r="D2358" t="s">
        <v>50</v>
      </c>
      <c r="E2358" t="s">
        <v>868</v>
      </c>
      <c r="F2358" t="s">
        <v>17335</v>
      </c>
      <c r="G2358" t="s">
        <v>33</v>
      </c>
      <c r="H2358" s="1">
        <v>44672</v>
      </c>
      <c r="I2358">
        <v>1200</v>
      </c>
      <c r="J2358" t="s">
        <v>17336</v>
      </c>
      <c r="K2358" t="s">
        <v>307</v>
      </c>
      <c r="L2358" t="s">
        <v>17337</v>
      </c>
      <c r="M2358" t="s">
        <v>17338</v>
      </c>
      <c r="N2358" t="s">
        <v>57</v>
      </c>
      <c r="O2358">
        <v>5</v>
      </c>
      <c r="P2358" t="s">
        <v>73</v>
      </c>
      <c r="Q2358" t="s">
        <v>74</v>
      </c>
      <c r="R2358" t="s">
        <v>17339</v>
      </c>
      <c r="S2358" s="1">
        <v>45501</v>
      </c>
      <c r="T2358" t="s">
        <v>103</v>
      </c>
      <c r="U2358" t="s">
        <v>17340</v>
      </c>
      <c r="V2358" t="s">
        <v>17341</v>
      </c>
      <c r="W2358" t="s">
        <v>2301</v>
      </c>
      <c r="X2358">
        <v>665</v>
      </c>
      <c r="Y2358">
        <v>5</v>
      </c>
      <c r="Z2358">
        <v>1330</v>
      </c>
      <c r="AA2358" t="s">
        <v>17338</v>
      </c>
      <c r="AB2358" t="s">
        <v>17338</v>
      </c>
      <c r="AC2358">
        <v>10</v>
      </c>
      <c r="AE2358" t="s">
        <v>37</v>
      </c>
      <c r="AF2358" t="s">
        <v>37</v>
      </c>
      <c r="AG2358" t="s">
        <v>17338</v>
      </c>
    </row>
    <row r="2359" spans="1:33" x14ac:dyDescent="0.3">
      <c r="A2359" t="s">
        <v>107</v>
      </c>
      <c r="B2359" t="s">
        <v>784</v>
      </c>
      <c r="C2359" t="s">
        <v>80</v>
      </c>
      <c r="D2359" t="s">
        <v>30</v>
      </c>
      <c r="E2359" t="s">
        <v>1674</v>
      </c>
      <c r="F2359" t="s">
        <v>17342</v>
      </c>
      <c r="G2359" t="s">
        <v>33</v>
      </c>
      <c r="H2359" s="1">
        <v>44124</v>
      </c>
      <c r="I2359">
        <v>800</v>
      </c>
      <c r="J2359" t="s">
        <v>17343</v>
      </c>
      <c r="K2359" t="s">
        <v>524</v>
      </c>
      <c r="L2359" t="s">
        <v>17344</v>
      </c>
      <c r="M2359" t="s">
        <v>17345</v>
      </c>
      <c r="N2359" t="s">
        <v>57</v>
      </c>
      <c r="O2359">
        <v>13</v>
      </c>
      <c r="P2359" t="s">
        <v>40</v>
      </c>
      <c r="Q2359" t="s">
        <v>74</v>
      </c>
      <c r="R2359" t="s">
        <v>17346</v>
      </c>
      <c r="S2359" s="1">
        <v>45321</v>
      </c>
      <c r="T2359" t="s">
        <v>141</v>
      </c>
      <c r="U2359" t="s">
        <v>17347</v>
      </c>
      <c r="V2359" t="s">
        <v>17348</v>
      </c>
      <c r="W2359" t="s">
        <v>7325</v>
      </c>
      <c r="X2359">
        <v>2827</v>
      </c>
      <c r="Y2359">
        <v>8</v>
      </c>
      <c r="Z2359">
        <v>9046.4</v>
      </c>
      <c r="AA2359" t="s">
        <v>17345</v>
      </c>
      <c r="AB2359" t="s">
        <v>17345</v>
      </c>
      <c r="AC2359">
        <v>10</v>
      </c>
      <c r="AE2359" t="s">
        <v>37</v>
      </c>
      <c r="AF2359" t="s">
        <v>37</v>
      </c>
      <c r="AG2359" t="s">
        <v>17345</v>
      </c>
    </row>
    <row r="2360" spans="1:33" x14ac:dyDescent="0.3">
      <c r="A2360" t="s">
        <v>133</v>
      </c>
      <c r="B2360" t="s">
        <v>606</v>
      </c>
      <c r="C2360" t="s">
        <v>80</v>
      </c>
      <c r="D2360" t="s">
        <v>206</v>
      </c>
      <c r="E2360" t="s">
        <v>471</v>
      </c>
      <c r="F2360" t="s">
        <v>17349</v>
      </c>
      <c r="G2360" t="s">
        <v>33</v>
      </c>
      <c r="H2360" s="1">
        <v>44226</v>
      </c>
      <c r="I2360">
        <v>1400</v>
      </c>
      <c r="J2360" t="s">
        <v>17350</v>
      </c>
      <c r="K2360" t="s">
        <v>1368</v>
      </c>
      <c r="L2360" t="s">
        <v>17351</v>
      </c>
      <c r="M2360" t="s">
        <v>17352</v>
      </c>
      <c r="N2360" t="s">
        <v>57</v>
      </c>
      <c r="O2360">
        <v>17</v>
      </c>
      <c r="P2360" t="s">
        <v>73</v>
      </c>
      <c r="Q2360" t="s">
        <v>58</v>
      </c>
      <c r="R2360" t="s">
        <v>17353</v>
      </c>
      <c r="S2360" s="1">
        <v>45593</v>
      </c>
      <c r="T2360" t="s">
        <v>177</v>
      </c>
      <c r="U2360" t="s">
        <v>17354</v>
      </c>
      <c r="V2360" t="s">
        <v>17355</v>
      </c>
      <c r="W2360" t="s">
        <v>14345</v>
      </c>
      <c r="X2360">
        <v>2560</v>
      </c>
      <c r="Y2360">
        <v>5</v>
      </c>
      <c r="Z2360">
        <v>5120</v>
      </c>
      <c r="AA2360" t="s">
        <v>17352</v>
      </c>
      <c r="AB2360" t="s">
        <v>17352</v>
      </c>
      <c r="AC2360">
        <v>10</v>
      </c>
      <c r="AD2360" t="s">
        <v>87</v>
      </c>
      <c r="AF2360" t="s">
        <v>87</v>
      </c>
      <c r="AG2360" t="s">
        <v>17352</v>
      </c>
    </row>
    <row r="2361" spans="1:33" x14ac:dyDescent="0.3">
      <c r="A2361" t="s">
        <v>47</v>
      </c>
      <c r="B2361" t="s">
        <v>182</v>
      </c>
      <c r="C2361" t="s">
        <v>49</v>
      </c>
      <c r="D2361" t="s">
        <v>370</v>
      </c>
      <c r="E2361" t="s">
        <v>814</v>
      </c>
      <c r="F2361" t="s">
        <v>17356</v>
      </c>
      <c r="G2361" t="s">
        <v>96</v>
      </c>
      <c r="H2361" s="1">
        <v>44342</v>
      </c>
      <c r="I2361">
        <v>1200</v>
      </c>
      <c r="J2361" t="s">
        <v>17357</v>
      </c>
      <c r="K2361" t="s">
        <v>1511</v>
      </c>
      <c r="L2361" t="s">
        <v>17358</v>
      </c>
      <c r="M2361" t="s">
        <v>17359</v>
      </c>
      <c r="N2361" t="s">
        <v>116</v>
      </c>
      <c r="O2361">
        <v>17</v>
      </c>
      <c r="P2361" t="s">
        <v>73</v>
      </c>
      <c r="Q2361" t="s">
        <v>74</v>
      </c>
      <c r="R2361" t="s">
        <v>17360</v>
      </c>
      <c r="S2361" s="1">
        <v>45470</v>
      </c>
      <c r="T2361" t="s">
        <v>43</v>
      </c>
      <c r="U2361" t="s">
        <v>17361</v>
      </c>
      <c r="V2361" t="s">
        <v>17362</v>
      </c>
      <c r="W2361" t="s">
        <v>2097</v>
      </c>
      <c r="X2361">
        <v>1577</v>
      </c>
      <c r="Y2361">
        <v>5</v>
      </c>
      <c r="Z2361">
        <v>3154</v>
      </c>
      <c r="AA2361" t="s">
        <v>17359</v>
      </c>
      <c r="AB2361" t="s">
        <v>17359</v>
      </c>
      <c r="AC2361">
        <v>11</v>
      </c>
      <c r="AE2361" t="s">
        <v>37</v>
      </c>
      <c r="AF2361" t="s">
        <v>37</v>
      </c>
      <c r="AG2361" t="s">
        <v>17359</v>
      </c>
    </row>
    <row r="2362" spans="1:33" x14ac:dyDescent="0.3">
      <c r="A2362" t="s">
        <v>181</v>
      </c>
      <c r="B2362" t="s">
        <v>803</v>
      </c>
      <c r="C2362" t="s">
        <v>29</v>
      </c>
      <c r="D2362" t="s">
        <v>109</v>
      </c>
      <c r="E2362" t="s">
        <v>263</v>
      </c>
      <c r="F2362" t="s">
        <v>17363</v>
      </c>
      <c r="G2362" t="s">
        <v>96</v>
      </c>
      <c r="H2362" s="1">
        <v>45358</v>
      </c>
      <c r="I2362">
        <v>1300</v>
      </c>
      <c r="J2362" t="s">
        <v>17364</v>
      </c>
      <c r="K2362" t="s">
        <v>186</v>
      </c>
      <c r="L2362" t="s">
        <v>17365</v>
      </c>
      <c r="M2362" t="s">
        <v>17366</v>
      </c>
      <c r="N2362" t="s">
        <v>116</v>
      </c>
      <c r="O2362">
        <v>6</v>
      </c>
      <c r="P2362" t="s">
        <v>40</v>
      </c>
      <c r="Q2362" t="s">
        <v>74</v>
      </c>
      <c r="R2362" t="s">
        <v>17367</v>
      </c>
      <c r="S2362" s="1">
        <v>45521</v>
      </c>
      <c r="T2362" t="s">
        <v>201</v>
      </c>
      <c r="U2362" t="s">
        <v>17368</v>
      </c>
      <c r="V2362" t="s">
        <v>17369</v>
      </c>
      <c r="W2362" t="s">
        <v>4734</v>
      </c>
      <c r="X2362">
        <v>2463</v>
      </c>
      <c r="Y2362">
        <v>3</v>
      </c>
      <c r="Z2362">
        <v>2955.6000000000004</v>
      </c>
      <c r="AA2362" t="s">
        <v>17366</v>
      </c>
      <c r="AB2362" t="s">
        <v>17366</v>
      </c>
      <c r="AC2362">
        <v>10</v>
      </c>
      <c r="AD2362" t="s">
        <v>87</v>
      </c>
      <c r="AF2362" t="s">
        <v>87</v>
      </c>
      <c r="AG2362" t="s">
        <v>17366</v>
      </c>
    </row>
    <row r="2363" spans="1:33" x14ac:dyDescent="0.3">
      <c r="A2363" t="s">
        <v>181</v>
      </c>
      <c r="B2363" t="s">
        <v>606</v>
      </c>
      <c r="C2363" t="s">
        <v>29</v>
      </c>
      <c r="D2363" t="s">
        <v>50</v>
      </c>
      <c r="E2363" t="s">
        <v>3439</v>
      </c>
      <c r="F2363" t="s">
        <v>17370</v>
      </c>
      <c r="G2363" t="s">
        <v>33</v>
      </c>
      <c r="H2363" s="1">
        <v>44629</v>
      </c>
      <c r="I2363">
        <v>1200</v>
      </c>
      <c r="J2363" t="s">
        <v>17371</v>
      </c>
      <c r="K2363" t="s">
        <v>222</v>
      </c>
      <c r="L2363" t="s">
        <v>17372</v>
      </c>
      <c r="M2363" t="s">
        <v>17373</v>
      </c>
      <c r="N2363" t="s">
        <v>116</v>
      </c>
      <c r="O2363">
        <v>17</v>
      </c>
      <c r="P2363" t="s">
        <v>73</v>
      </c>
      <c r="Q2363" t="s">
        <v>58</v>
      </c>
      <c r="R2363" t="s">
        <v>17374</v>
      </c>
      <c r="S2363" s="1">
        <v>45362</v>
      </c>
      <c r="T2363" t="s">
        <v>258</v>
      </c>
      <c r="U2363" t="s">
        <v>17375</v>
      </c>
      <c r="V2363" t="s">
        <v>17376</v>
      </c>
      <c r="W2363" t="s">
        <v>4454</v>
      </c>
      <c r="X2363">
        <v>1952</v>
      </c>
      <c r="Y2363">
        <v>8</v>
      </c>
      <c r="Z2363">
        <v>6246.4000000000015</v>
      </c>
      <c r="AA2363" t="s">
        <v>17373</v>
      </c>
      <c r="AB2363" t="s">
        <v>17373</v>
      </c>
      <c r="AC2363">
        <v>10</v>
      </c>
      <c r="AD2363" t="s">
        <v>87</v>
      </c>
      <c r="AF2363" t="s">
        <v>87</v>
      </c>
      <c r="AG2363" t="s">
        <v>17373</v>
      </c>
    </row>
    <row r="2364" spans="1:33" x14ac:dyDescent="0.3">
      <c r="A2364" t="s">
        <v>121</v>
      </c>
      <c r="B2364" t="s">
        <v>568</v>
      </c>
      <c r="C2364" t="s">
        <v>80</v>
      </c>
      <c r="D2364" t="s">
        <v>219</v>
      </c>
      <c r="E2364" t="s">
        <v>1474</v>
      </c>
      <c r="F2364" t="s">
        <v>17377</v>
      </c>
      <c r="G2364" t="s">
        <v>96</v>
      </c>
      <c r="H2364" s="1">
        <v>44742</v>
      </c>
      <c r="I2364">
        <v>1000</v>
      </c>
      <c r="J2364" t="s">
        <v>17378</v>
      </c>
      <c r="K2364" t="s">
        <v>950</v>
      </c>
      <c r="L2364" t="s">
        <v>17379</v>
      </c>
      <c r="M2364" t="s">
        <v>17380</v>
      </c>
      <c r="N2364" t="s">
        <v>116</v>
      </c>
      <c r="O2364">
        <v>3</v>
      </c>
      <c r="P2364" t="s">
        <v>40</v>
      </c>
      <c r="Q2364" t="s">
        <v>74</v>
      </c>
      <c r="R2364" t="s">
        <v>15622</v>
      </c>
      <c r="S2364" s="1">
        <v>45475</v>
      </c>
      <c r="T2364" t="s">
        <v>103</v>
      </c>
      <c r="U2364" t="s">
        <v>17381</v>
      </c>
      <c r="V2364" t="s">
        <v>17382</v>
      </c>
      <c r="W2364" t="s">
        <v>303</v>
      </c>
      <c r="X2364">
        <v>2058</v>
      </c>
      <c r="Y2364">
        <v>6</v>
      </c>
      <c r="Z2364">
        <v>4939.2000000000007</v>
      </c>
      <c r="AA2364" t="s">
        <v>17380</v>
      </c>
      <c r="AB2364" t="s">
        <v>17380</v>
      </c>
      <c r="AC2364">
        <v>10</v>
      </c>
      <c r="AD2364" t="s">
        <v>87</v>
      </c>
      <c r="AF2364" t="s">
        <v>87</v>
      </c>
      <c r="AG2364" t="s">
        <v>17380</v>
      </c>
    </row>
    <row r="2365" spans="1:33" x14ac:dyDescent="0.3">
      <c r="A2365" t="s">
        <v>27</v>
      </c>
      <c r="B2365" t="s">
        <v>411</v>
      </c>
      <c r="C2365" t="s">
        <v>80</v>
      </c>
      <c r="D2365" t="s">
        <v>219</v>
      </c>
      <c r="E2365" t="s">
        <v>1225</v>
      </c>
      <c r="F2365" t="s">
        <v>17383</v>
      </c>
      <c r="G2365" t="s">
        <v>96</v>
      </c>
      <c r="H2365" s="1">
        <v>43952</v>
      </c>
      <c r="I2365">
        <v>800</v>
      </c>
      <c r="J2365" t="s">
        <v>17384</v>
      </c>
      <c r="K2365" t="s">
        <v>1626</v>
      </c>
      <c r="L2365" t="s">
        <v>17385</v>
      </c>
      <c r="M2365" t="s">
        <v>17386</v>
      </c>
      <c r="N2365" t="s">
        <v>39</v>
      </c>
      <c r="O2365">
        <v>20</v>
      </c>
      <c r="P2365" t="s">
        <v>73</v>
      </c>
      <c r="Q2365" t="s">
        <v>58</v>
      </c>
      <c r="R2365" t="s">
        <v>17387</v>
      </c>
      <c r="S2365" s="1">
        <v>45459</v>
      </c>
      <c r="T2365" t="s">
        <v>43</v>
      </c>
      <c r="U2365" t="s">
        <v>17388</v>
      </c>
      <c r="V2365" t="s">
        <v>17389</v>
      </c>
      <c r="W2365" t="s">
        <v>3372</v>
      </c>
      <c r="X2365">
        <v>1514</v>
      </c>
      <c r="Y2365">
        <v>5</v>
      </c>
      <c r="Z2365">
        <v>3028</v>
      </c>
      <c r="AA2365" t="s">
        <v>17386</v>
      </c>
      <c r="AB2365" t="s">
        <v>17386</v>
      </c>
      <c r="AC2365">
        <v>10</v>
      </c>
      <c r="AD2365" t="s">
        <v>87</v>
      </c>
      <c r="AF2365" t="s">
        <v>87</v>
      </c>
      <c r="AG2365" t="s">
        <v>17386</v>
      </c>
    </row>
    <row r="2366" spans="1:33" x14ac:dyDescent="0.3">
      <c r="A2366" t="s">
        <v>47</v>
      </c>
      <c r="B2366" t="s">
        <v>193</v>
      </c>
      <c r="C2366" t="s">
        <v>29</v>
      </c>
      <c r="D2366" t="s">
        <v>50</v>
      </c>
      <c r="E2366" t="s">
        <v>2153</v>
      </c>
      <c r="F2366" t="s">
        <v>17390</v>
      </c>
      <c r="G2366" t="s">
        <v>33</v>
      </c>
      <c r="H2366" s="1">
        <v>45230</v>
      </c>
      <c r="I2366">
        <v>1400</v>
      </c>
      <c r="J2366" t="s">
        <v>17391</v>
      </c>
      <c r="K2366" t="s">
        <v>340</v>
      </c>
      <c r="L2366" t="s">
        <v>17392</v>
      </c>
      <c r="M2366" t="s">
        <v>17393</v>
      </c>
      <c r="N2366" t="s">
        <v>57</v>
      </c>
      <c r="O2366">
        <v>17</v>
      </c>
      <c r="P2366" t="s">
        <v>40</v>
      </c>
      <c r="Q2366" t="s">
        <v>58</v>
      </c>
      <c r="R2366" t="s">
        <v>17394</v>
      </c>
      <c r="S2366" s="1">
        <v>45374</v>
      </c>
      <c r="T2366" t="s">
        <v>258</v>
      </c>
      <c r="U2366" t="s">
        <v>17395</v>
      </c>
      <c r="V2366" t="s">
        <v>17396</v>
      </c>
      <c r="W2366" t="s">
        <v>7309</v>
      </c>
      <c r="X2366">
        <v>988</v>
      </c>
      <c r="Y2366">
        <v>6</v>
      </c>
      <c r="Z2366">
        <v>2371.2000000000003</v>
      </c>
      <c r="AA2366" t="s">
        <v>17393</v>
      </c>
      <c r="AB2366" t="s">
        <v>17393</v>
      </c>
      <c r="AC2366">
        <v>10</v>
      </c>
      <c r="AE2366" t="s">
        <v>37</v>
      </c>
      <c r="AF2366" t="s">
        <v>37</v>
      </c>
      <c r="AG2366" t="s">
        <v>17393</v>
      </c>
    </row>
    <row r="2367" spans="1:33" x14ac:dyDescent="0.3">
      <c r="A2367" t="s">
        <v>336</v>
      </c>
      <c r="B2367" t="s">
        <v>1483</v>
      </c>
      <c r="C2367" t="s">
        <v>29</v>
      </c>
      <c r="D2367" t="s">
        <v>30</v>
      </c>
      <c r="E2367" t="s">
        <v>850</v>
      </c>
      <c r="F2367" t="s">
        <v>17397</v>
      </c>
      <c r="G2367" t="s">
        <v>33</v>
      </c>
      <c r="H2367" s="1">
        <v>44774</v>
      </c>
      <c r="I2367">
        <v>1000</v>
      </c>
      <c r="J2367" t="s">
        <v>17398</v>
      </c>
      <c r="K2367" t="s">
        <v>404</v>
      </c>
      <c r="L2367" t="s">
        <v>17399</v>
      </c>
      <c r="M2367" t="s">
        <v>17400</v>
      </c>
      <c r="N2367" t="s">
        <v>72</v>
      </c>
      <c r="O2367">
        <v>16</v>
      </c>
      <c r="P2367" t="s">
        <v>40</v>
      </c>
      <c r="Q2367" t="s">
        <v>101</v>
      </c>
      <c r="R2367" t="s">
        <v>17401</v>
      </c>
      <c r="S2367" s="1">
        <v>45364</v>
      </c>
      <c r="T2367" t="s">
        <v>258</v>
      </c>
      <c r="U2367" t="s">
        <v>17402</v>
      </c>
      <c r="V2367" t="s">
        <v>17403</v>
      </c>
      <c r="W2367" t="s">
        <v>2546</v>
      </c>
      <c r="X2367">
        <v>2208</v>
      </c>
      <c r="Y2367">
        <v>2</v>
      </c>
      <c r="Z2367">
        <v>1766.4</v>
      </c>
      <c r="AA2367" t="s">
        <v>17400</v>
      </c>
      <c r="AB2367" t="s">
        <v>17400</v>
      </c>
      <c r="AC2367">
        <v>10</v>
      </c>
      <c r="AE2367" t="s">
        <v>37</v>
      </c>
      <c r="AF2367" t="s">
        <v>37</v>
      </c>
      <c r="AG2367" t="s">
        <v>17400</v>
      </c>
    </row>
    <row r="2368" spans="1:33" x14ac:dyDescent="0.3">
      <c r="A2368" t="s">
        <v>47</v>
      </c>
      <c r="B2368" t="s">
        <v>411</v>
      </c>
      <c r="C2368" t="s">
        <v>29</v>
      </c>
      <c r="D2368" t="s">
        <v>109</v>
      </c>
      <c r="E2368" t="s">
        <v>1365</v>
      </c>
      <c r="F2368" t="s">
        <v>17404</v>
      </c>
      <c r="G2368" t="s">
        <v>33</v>
      </c>
      <c r="H2368" s="1">
        <v>45204</v>
      </c>
      <c r="I2368">
        <v>1400</v>
      </c>
      <c r="J2368" t="s">
        <v>17405</v>
      </c>
      <c r="K2368" t="s">
        <v>950</v>
      </c>
      <c r="L2368" t="s">
        <v>17406</v>
      </c>
      <c r="M2368" t="s">
        <v>17407</v>
      </c>
      <c r="N2368" t="s">
        <v>72</v>
      </c>
      <c r="O2368">
        <v>3</v>
      </c>
      <c r="P2368" t="s">
        <v>40</v>
      </c>
      <c r="Q2368" t="s">
        <v>58</v>
      </c>
      <c r="R2368" t="s">
        <v>17408</v>
      </c>
      <c r="S2368" s="1">
        <v>45629</v>
      </c>
      <c r="T2368" t="s">
        <v>365</v>
      </c>
      <c r="U2368" t="s">
        <v>17409</v>
      </c>
      <c r="V2368" t="s">
        <v>17410</v>
      </c>
      <c r="W2368" t="s">
        <v>5664</v>
      </c>
      <c r="X2368">
        <v>2643</v>
      </c>
      <c r="Y2368">
        <v>5</v>
      </c>
      <c r="Z2368">
        <v>5286</v>
      </c>
      <c r="AA2368" t="s">
        <v>17407</v>
      </c>
      <c r="AB2368" t="s">
        <v>17407</v>
      </c>
      <c r="AC2368">
        <v>11</v>
      </c>
      <c r="AE2368" t="s">
        <v>37</v>
      </c>
      <c r="AF2368" t="s">
        <v>37</v>
      </c>
      <c r="AG2368" t="s">
        <v>17407</v>
      </c>
    </row>
    <row r="2369" spans="1:33" x14ac:dyDescent="0.3">
      <c r="A2369" t="s">
        <v>47</v>
      </c>
      <c r="B2369" t="s">
        <v>390</v>
      </c>
      <c r="C2369" t="s">
        <v>80</v>
      </c>
      <c r="D2369" t="s">
        <v>81</v>
      </c>
      <c r="E2369" t="s">
        <v>531</v>
      </c>
      <c r="F2369" t="s">
        <v>17411</v>
      </c>
      <c r="G2369" t="s">
        <v>96</v>
      </c>
      <c r="H2369" s="1">
        <v>44984</v>
      </c>
      <c r="I2369">
        <v>1200</v>
      </c>
      <c r="J2369" t="s">
        <v>17412</v>
      </c>
      <c r="K2369" t="s">
        <v>825</v>
      </c>
      <c r="L2369" t="s">
        <v>17413</v>
      </c>
      <c r="M2369" t="s">
        <v>17414</v>
      </c>
      <c r="N2369" t="s">
        <v>72</v>
      </c>
      <c r="O2369">
        <v>18</v>
      </c>
      <c r="P2369" t="s">
        <v>40</v>
      </c>
      <c r="Q2369" t="s">
        <v>101</v>
      </c>
      <c r="R2369" t="s">
        <v>17415</v>
      </c>
      <c r="S2369" s="1">
        <v>45442</v>
      </c>
      <c r="T2369" t="s">
        <v>129</v>
      </c>
      <c r="U2369" t="s">
        <v>17416</v>
      </c>
      <c r="V2369" t="s">
        <v>17417</v>
      </c>
      <c r="W2369" t="s">
        <v>956</v>
      </c>
      <c r="X2369">
        <v>2896</v>
      </c>
      <c r="Y2369">
        <v>3</v>
      </c>
      <c r="Z2369">
        <v>3475.2000000000003</v>
      </c>
      <c r="AA2369" t="s">
        <v>17414</v>
      </c>
      <c r="AB2369" t="s">
        <v>17414</v>
      </c>
      <c r="AC2369">
        <v>10</v>
      </c>
      <c r="AE2369" t="s">
        <v>37</v>
      </c>
      <c r="AF2369" t="s">
        <v>37</v>
      </c>
      <c r="AG2369" t="s">
        <v>17414</v>
      </c>
    </row>
    <row r="2370" spans="1:33" x14ac:dyDescent="0.3">
      <c r="A2370" t="s">
        <v>121</v>
      </c>
      <c r="B2370" t="s">
        <v>293</v>
      </c>
      <c r="C2370" t="s">
        <v>80</v>
      </c>
      <c r="D2370" t="s">
        <v>50</v>
      </c>
      <c r="E2370" t="s">
        <v>304</v>
      </c>
      <c r="F2370" t="s">
        <v>17418</v>
      </c>
      <c r="G2370" t="s">
        <v>96</v>
      </c>
      <c r="H2370" s="1">
        <v>44077</v>
      </c>
      <c r="I2370">
        <v>800</v>
      </c>
      <c r="J2370" t="s">
        <v>17419</v>
      </c>
      <c r="K2370" t="s">
        <v>716</v>
      </c>
      <c r="L2370" t="s">
        <v>17420</v>
      </c>
      <c r="M2370" t="s">
        <v>17421</v>
      </c>
      <c r="N2370" t="s">
        <v>72</v>
      </c>
      <c r="O2370">
        <v>3</v>
      </c>
      <c r="P2370" t="s">
        <v>40</v>
      </c>
      <c r="Q2370" t="s">
        <v>58</v>
      </c>
      <c r="R2370" t="s">
        <v>17422</v>
      </c>
      <c r="S2370" s="1">
        <v>45622</v>
      </c>
      <c r="T2370" t="s">
        <v>165</v>
      </c>
      <c r="U2370" t="s">
        <v>17423</v>
      </c>
      <c r="V2370" t="s">
        <v>17424</v>
      </c>
      <c r="W2370" t="s">
        <v>1414</v>
      </c>
      <c r="X2370">
        <v>2454</v>
      </c>
      <c r="Y2370">
        <v>1</v>
      </c>
      <c r="Z2370">
        <v>981.6</v>
      </c>
      <c r="AA2370" t="s">
        <v>17421</v>
      </c>
      <c r="AB2370" t="s">
        <v>17421</v>
      </c>
      <c r="AC2370">
        <v>10</v>
      </c>
      <c r="AD2370" t="s">
        <v>87</v>
      </c>
      <c r="AF2370" t="s">
        <v>87</v>
      </c>
      <c r="AG2370" t="s">
        <v>17421</v>
      </c>
    </row>
    <row r="2371" spans="1:33" x14ac:dyDescent="0.3">
      <c r="A2371" t="s">
        <v>133</v>
      </c>
      <c r="B2371" t="s">
        <v>229</v>
      </c>
      <c r="C2371" t="s">
        <v>80</v>
      </c>
      <c r="D2371" t="s">
        <v>370</v>
      </c>
      <c r="E2371" t="s">
        <v>1005</v>
      </c>
      <c r="F2371" t="s">
        <v>17425</v>
      </c>
      <c r="G2371" t="s">
        <v>96</v>
      </c>
      <c r="H2371" s="1">
        <v>43975</v>
      </c>
      <c r="I2371">
        <v>800</v>
      </c>
      <c r="J2371" t="s">
        <v>17426</v>
      </c>
      <c r="K2371" t="s">
        <v>69</v>
      </c>
      <c r="L2371" t="s">
        <v>17427</v>
      </c>
      <c r="M2371" t="s">
        <v>17428</v>
      </c>
      <c r="N2371" t="s">
        <v>72</v>
      </c>
      <c r="O2371">
        <v>20</v>
      </c>
      <c r="P2371" t="s">
        <v>40</v>
      </c>
      <c r="Q2371" t="s">
        <v>101</v>
      </c>
      <c r="R2371" t="s">
        <v>17429</v>
      </c>
      <c r="S2371" s="1">
        <v>45527</v>
      </c>
      <c r="T2371" t="s">
        <v>201</v>
      </c>
      <c r="U2371" t="s">
        <v>17430</v>
      </c>
      <c r="V2371" t="s">
        <v>17431</v>
      </c>
      <c r="W2371" t="s">
        <v>5119</v>
      </c>
      <c r="X2371">
        <v>2413</v>
      </c>
      <c r="Y2371">
        <v>5</v>
      </c>
      <c r="Z2371">
        <v>4826</v>
      </c>
      <c r="AA2371" t="s">
        <v>17428</v>
      </c>
      <c r="AB2371" t="s">
        <v>17428</v>
      </c>
      <c r="AC2371">
        <v>10</v>
      </c>
      <c r="AE2371" t="s">
        <v>37</v>
      </c>
      <c r="AF2371" t="s">
        <v>37</v>
      </c>
      <c r="AG2371" t="s">
        <v>17428</v>
      </c>
    </row>
    <row r="2372" spans="1:33" x14ac:dyDescent="0.3">
      <c r="A2372" t="s">
        <v>47</v>
      </c>
      <c r="B2372" t="s">
        <v>985</v>
      </c>
      <c r="C2372" t="s">
        <v>49</v>
      </c>
      <c r="D2372" t="s">
        <v>370</v>
      </c>
      <c r="E2372" t="s">
        <v>521</v>
      </c>
      <c r="F2372" t="s">
        <v>17432</v>
      </c>
      <c r="G2372" t="s">
        <v>96</v>
      </c>
      <c r="H2372" s="1">
        <v>44615</v>
      </c>
      <c r="I2372">
        <v>1000</v>
      </c>
      <c r="J2372" t="s">
        <v>17433</v>
      </c>
      <c r="K2372" t="s">
        <v>3813</v>
      </c>
      <c r="L2372" t="s">
        <v>17434</v>
      </c>
      <c r="M2372" t="s">
        <v>17435</v>
      </c>
      <c r="N2372" t="s">
        <v>57</v>
      </c>
      <c r="O2372">
        <v>5</v>
      </c>
      <c r="P2372" t="s">
        <v>73</v>
      </c>
      <c r="Q2372" t="s">
        <v>58</v>
      </c>
      <c r="R2372" t="s">
        <v>17436</v>
      </c>
      <c r="S2372" s="1">
        <v>45477</v>
      </c>
      <c r="T2372" t="s">
        <v>103</v>
      </c>
      <c r="U2372" t="s">
        <v>17437</v>
      </c>
      <c r="V2372" t="s">
        <v>17438</v>
      </c>
      <c r="W2372" t="s">
        <v>5291</v>
      </c>
      <c r="X2372">
        <v>2650</v>
      </c>
      <c r="Y2372">
        <v>4</v>
      </c>
      <c r="Z2372">
        <v>4240</v>
      </c>
      <c r="AA2372" t="s">
        <v>17435</v>
      </c>
      <c r="AB2372" t="s">
        <v>17435</v>
      </c>
      <c r="AC2372">
        <v>10</v>
      </c>
      <c r="AD2372" t="s">
        <v>87</v>
      </c>
      <c r="AF2372" t="s">
        <v>87</v>
      </c>
      <c r="AG2372" t="s">
        <v>17435</v>
      </c>
    </row>
    <row r="2373" spans="1:33" x14ac:dyDescent="0.3">
      <c r="A2373" t="s">
        <v>336</v>
      </c>
      <c r="B2373" t="s">
        <v>470</v>
      </c>
      <c r="C2373" t="s">
        <v>80</v>
      </c>
      <c r="D2373" t="s">
        <v>677</v>
      </c>
      <c r="E2373" t="s">
        <v>1877</v>
      </c>
      <c r="F2373" t="s">
        <v>17439</v>
      </c>
      <c r="G2373" t="s">
        <v>96</v>
      </c>
      <c r="H2373" s="1">
        <v>44241</v>
      </c>
      <c r="I2373">
        <v>1300</v>
      </c>
      <c r="J2373" t="s">
        <v>17440</v>
      </c>
      <c r="K2373" t="s">
        <v>297</v>
      </c>
      <c r="L2373" t="s">
        <v>17441</v>
      </c>
      <c r="M2373" t="s">
        <v>17442</v>
      </c>
      <c r="N2373" t="s">
        <v>72</v>
      </c>
      <c r="O2373">
        <v>10</v>
      </c>
      <c r="P2373" t="s">
        <v>40</v>
      </c>
      <c r="Q2373" t="s">
        <v>58</v>
      </c>
      <c r="R2373" t="s">
        <v>17443</v>
      </c>
      <c r="S2373" s="1">
        <v>45332</v>
      </c>
      <c r="T2373" t="s">
        <v>321</v>
      </c>
      <c r="U2373" t="s">
        <v>17444</v>
      </c>
      <c r="V2373" t="s">
        <v>17445</v>
      </c>
      <c r="W2373" t="s">
        <v>15680</v>
      </c>
      <c r="X2373">
        <v>1746</v>
      </c>
      <c r="Y2373">
        <v>6</v>
      </c>
      <c r="Z2373">
        <v>4190.4000000000015</v>
      </c>
      <c r="AA2373" t="s">
        <v>17442</v>
      </c>
      <c r="AB2373" t="s">
        <v>17442</v>
      </c>
      <c r="AC2373">
        <v>11</v>
      </c>
      <c r="AE2373" t="s">
        <v>37</v>
      </c>
      <c r="AF2373" t="s">
        <v>37</v>
      </c>
      <c r="AG2373" t="s">
        <v>17442</v>
      </c>
    </row>
    <row r="2374" spans="1:33" x14ac:dyDescent="0.3">
      <c r="A2374" t="s">
        <v>93</v>
      </c>
      <c r="B2374" t="s">
        <v>500</v>
      </c>
      <c r="C2374" t="s">
        <v>80</v>
      </c>
      <c r="D2374" t="s">
        <v>50</v>
      </c>
      <c r="E2374" t="s">
        <v>66</v>
      </c>
      <c r="F2374" t="s">
        <v>17446</v>
      </c>
      <c r="G2374" t="s">
        <v>96</v>
      </c>
      <c r="H2374" s="1">
        <v>44135</v>
      </c>
      <c r="I2374">
        <v>1200</v>
      </c>
      <c r="J2374" t="s">
        <v>17447</v>
      </c>
      <c r="K2374" t="s">
        <v>1477</v>
      </c>
      <c r="L2374" t="s">
        <v>17448</v>
      </c>
      <c r="M2374" t="s">
        <v>17449</v>
      </c>
      <c r="N2374" t="s">
        <v>57</v>
      </c>
      <c r="O2374">
        <v>12</v>
      </c>
      <c r="P2374" t="s">
        <v>73</v>
      </c>
      <c r="Q2374" t="s">
        <v>41</v>
      </c>
      <c r="R2374" t="s">
        <v>17450</v>
      </c>
      <c r="S2374" s="1">
        <v>45434</v>
      </c>
      <c r="T2374" t="s">
        <v>129</v>
      </c>
      <c r="U2374" t="s">
        <v>17451</v>
      </c>
      <c r="V2374" t="s">
        <v>17452</v>
      </c>
      <c r="W2374" t="s">
        <v>6732</v>
      </c>
      <c r="X2374">
        <v>1409</v>
      </c>
      <c r="Y2374">
        <v>4</v>
      </c>
      <c r="Z2374">
        <v>2254.4</v>
      </c>
      <c r="AA2374" t="s">
        <v>17449</v>
      </c>
      <c r="AB2374" t="s">
        <v>17449</v>
      </c>
      <c r="AC2374">
        <v>10</v>
      </c>
      <c r="AE2374" t="s">
        <v>37</v>
      </c>
      <c r="AF2374" t="s">
        <v>37</v>
      </c>
      <c r="AG2374" t="s">
        <v>17449</v>
      </c>
    </row>
    <row r="2375" spans="1:33" x14ac:dyDescent="0.3">
      <c r="A2375" t="s">
        <v>181</v>
      </c>
      <c r="B2375" t="s">
        <v>229</v>
      </c>
      <c r="C2375" t="s">
        <v>29</v>
      </c>
      <c r="D2375" t="s">
        <v>677</v>
      </c>
      <c r="E2375" t="s">
        <v>194</v>
      </c>
      <c r="F2375" t="s">
        <v>17453</v>
      </c>
      <c r="G2375" t="s">
        <v>96</v>
      </c>
      <c r="H2375" s="1">
        <v>45060</v>
      </c>
      <c r="I2375">
        <v>950</v>
      </c>
      <c r="J2375" t="s">
        <v>17454</v>
      </c>
      <c r="K2375" t="s">
        <v>233</v>
      </c>
      <c r="L2375" t="s">
        <v>17455</v>
      </c>
      <c r="M2375" t="s">
        <v>17456</v>
      </c>
      <c r="N2375" t="s">
        <v>116</v>
      </c>
      <c r="O2375">
        <v>6</v>
      </c>
      <c r="P2375" t="s">
        <v>40</v>
      </c>
      <c r="Q2375" t="s">
        <v>41</v>
      </c>
      <c r="R2375" t="s">
        <v>17457</v>
      </c>
      <c r="S2375" s="1">
        <v>45336</v>
      </c>
      <c r="T2375" t="s">
        <v>321</v>
      </c>
      <c r="U2375" t="s">
        <v>17458</v>
      </c>
      <c r="V2375" t="s">
        <v>17459</v>
      </c>
      <c r="W2375" t="s">
        <v>6667</v>
      </c>
      <c r="X2375">
        <v>2332</v>
      </c>
      <c r="Y2375">
        <v>6</v>
      </c>
      <c r="Z2375">
        <v>5596.8</v>
      </c>
      <c r="AA2375" t="s">
        <v>17456</v>
      </c>
      <c r="AB2375" t="s">
        <v>17456</v>
      </c>
      <c r="AC2375">
        <v>10</v>
      </c>
      <c r="AE2375" t="s">
        <v>37</v>
      </c>
      <c r="AF2375" t="s">
        <v>37</v>
      </c>
      <c r="AG2375" t="s">
        <v>17456</v>
      </c>
    </row>
    <row r="2376" spans="1:33" x14ac:dyDescent="0.3">
      <c r="A2376" t="s">
        <v>107</v>
      </c>
      <c r="B2376" t="s">
        <v>48</v>
      </c>
      <c r="C2376" t="s">
        <v>29</v>
      </c>
      <c r="D2376" t="s">
        <v>65</v>
      </c>
      <c r="E2376" t="s">
        <v>3309</v>
      </c>
      <c r="F2376" t="s">
        <v>17460</v>
      </c>
      <c r="G2376" t="s">
        <v>96</v>
      </c>
      <c r="H2376" s="1">
        <v>45350</v>
      </c>
      <c r="I2376">
        <v>1400</v>
      </c>
      <c r="J2376" t="s">
        <v>17461</v>
      </c>
      <c r="K2376" t="s">
        <v>361</v>
      </c>
      <c r="L2376" t="s">
        <v>17462</v>
      </c>
      <c r="M2376" t="s">
        <v>17463</v>
      </c>
      <c r="N2376" t="s">
        <v>57</v>
      </c>
      <c r="O2376">
        <v>7</v>
      </c>
      <c r="P2376" t="s">
        <v>73</v>
      </c>
      <c r="Q2376" t="s">
        <v>58</v>
      </c>
      <c r="R2376" t="s">
        <v>17464</v>
      </c>
      <c r="S2376" s="1">
        <v>45398</v>
      </c>
      <c r="T2376" t="s">
        <v>60</v>
      </c>
      <c r="U2376" t="s">
        <v>17465</v>
      </c>
      <c r="V2376" t="s">
        <v>17466</v>
      </c>
      <c r="W2376" t="s">
        <v>1022</v>
      </c>
      <c r="X2376">
        <v>2082</v>
      </c>
      <c r="Y2376">
        <v>8</v>
      </c>
      <c r="Z2376">
        <v>6662.4000000000015</v>
      </c>
      <c r="AA2376" t="s">
        <v>17463</v>
      </c>
      <c r="AB2376" t="s">
        <v>17463</v>
      </c>
      <c r="AC2376">
        <v>10</v>
      </c>
      <c r="AE2376" t="s">
        <v>37</v>
      </c>
      <c r="AF2376" t="s">
        <v>37</v>
      </c>
      <c r="AG2376" t="s">
        <v>17463</v>
      </c>
    </row>
    <row r="2377" spans="1:33" x14ac:dyDescent="0.3">
      <c r="A2377" t="s">
        <v>336</v>
      </c>
      <c r="B2377" t="s">
        <v>500</v>
      </c>
      <c r="C2377" t="s">
        <v>29</v>
      </c>
      <c r="D2377" t="s">
        <v>50</v>
      </c>
      <c r="E2377" t="s">
        <v>549</v>
      </c>
      <c r="F2377" t="s">
        <v>17467</v>
      </c>
      <c r="G2377" t="s">
        <v>96</v>
      </c>
      <c r="H2377" s="1">
        <v>44368</v>
      </c>
      <c r="I2377">
        <v>1000</v>
      </c>
      <c r="J2377" t="s">
        <v>17468</v>
      </c>
      <c r="K2377" t="s">
        <v>753</v>
      </c>
      <c r="L2377" t="s">
        <v>17469</v>
      </c>
      <c r="M2377" t="s">
        <v>17470</v>
      </c>
      <c r="N2377" t="s">
        <v>116</v>
      </c>
      <c r="O2377">
        <v>15</v>
      </c>
      <c r="P2377" t="s">
        <v>40</v>
      </c>
      <c r="Q2377" t="s">
        <v>101</v>
      </c>
      <c r="R2377" t="s">
        <v>17471</v>
      </c>
      <c r="S2377" s="1">
        <v>45523</v>
      </c>
      <c r="T2377" t="s">
        <v>201</v>
      </c>
      <c r="U2377" t="s">
        <v>17472</v>
      </c>
      <c r="V2377" t="s">
        <v>17473</v>
      </c>
      <c r="W2377" t="s">
        <v>7602</v>
      </c>
      <c r="X2377">
        <v>2272</v>
      </c>
      <c r="Y2377">
        <v>8</v>
      </c>
      <c r="Z2377">
        <v>7270.4000000000015</v>
      </c>
      <c r="AA2377" t="s">
        <v>17470</v>
      </c>
      <c r="AB2377" t="s">
        <v>17470</v>
      </c>
      <c r="AC2377">
        <v>10</v>
      </c>
      <c r="AD2377" t="s">
        <v>87</v>
      </c>
      <c r="AF2377" t="s">
        <v>87</v>
      </c>
      <c r="AG2377" t="s">
        <v>17470</v>
      </c>
    </row>
    <row r="2378" spans="1:33" x14ac:dyDescent="0.3">
      <c r="A2378" t="s">
        <v>133</v>
      </c>
      <c r="B2378" t="s">
        <v>262</v>
      </c>
      <c r="C2378" t="s">
        <v>49</v>
      </c>
      <c r="D2378" t="s">
        <v>146</v>
      </c>
      <c r="E2378" t="s">
        <v>230</v>
      </c>
      <c r="F2378" t="s">
        <v>17474</v>
      </c>
      <c r="G2378" t="s">
        <v>96</v>
      </c>
      <c r="H2378" s="1">
        <v>45169</v>
      </c>
      <c r="I2378">
        <v>800</v>
      </c>
      <c r="J2378" t="s">
        <v>17475</v>
      </c>
      <c r="K2378" t="s">
        <v>571</v>
      </c>
      <c r="L2378" t="s">
        <v>17476</v>
      </c>
      <c r="M2378" t="s">
        <v>17477</v>
      </c>
      <c r="N2378" t="s">
        <v>72</v>
      </c>
      <c r="O2378">
        <v>10</v>
      </c>
      <c r="P2378" t="s">
        <v>40</v>
      </c>
      <c r="Q2378" t="s">
        <v>41</v>
      </c>
      <c r="R2378" t="s">
        <v>17478</v>
      </c>
      <c r="S2378" s="1">
        <v>45326</v>
      </c>
      <c r="T2378" t="s">
        <v>321</v>
      </c>
      <c r="U2378" t="s">
        <v>17479</v>
      </c>
      <c r="V2378" t="s">
        <v>17480</v>
      </c>
      <c r="W2378" t="s">
        <v>3285</v>
      </c>
      <c r="X2378">
        <v>2991</v>
      </c>
      <c r="Y2378">
        <v>6</v>
      </c>
      <c r="Z2378">
        <v>7178.4000000000015</v>
      </c>
      <c r="AA2378" t="s">
        <v>17477</v>
      </c>
      <c r="AB2378" t="s">
        <v>17477</v>
      </c>
      <c r="AC2378">
        <v>10</v>
      </c>
      <c r="AE2378" t="s">
        <v>37</v>
      </c>
      <c r="AF2378" t="s">
        <v>37</v>
      </c>
      <c r="AG2378" t="s">
        <v>17477</v>
      </c>
    </row>
    <row r="2379" spans="1:33" x14ac:dyDescent="0.3">
      <c r="A2379" t="s">
        <v>93</v>
      </c>
      <c r="B2379" t="s">
        <v>325</v>
      </c>
      <c r="C2379" t="s">
        <v>49</v>
      </c>
      <c r="D2379" t="s">
        <v>677</v>
      </c>
      <c r="E2379" t="s">
        <v>3051</v>
      </c>
      <c r="F2379" t="s">
        <v>17481</v>
      </c>
      <c r="G2379" t="s">
        <v>33</v>
      </c>
      <c r="H2379" s="1">
        <v>44285</v>
      </c>
      <c r="I2379">
        <v>1400</v>
      </c>
      <c r="J2379" t="s">
        <v>11449</v>
      </c>
      <c r="K2379" t="s">
        <v>1626</v>
      </c>
      <c r="L2379" t="s">
        <v>17482</v>
      </c>
      <c r="M2379" t="s">
        <v>17483</v>
      </c>
      <c r="N2379" t="s">
        <v>72</v>
      </c>
      <c r="O2379">
        <v>12</v>
      </c>
      <c r="P2379" t="s">
        <v>40</v>
      </c>
      <c r="Q2379" t="s">
        <v>74</v>
      </c>
      <c r="R2379" t="s">
        <v>2474</v>
      </c>
      <c r="S2379" s="1">
        <v>45408</v>
      </c>
      <c r="T2379" t="s">
        <v>60</v>
      </c>
      <c r="U2379" t="s">
        <v>17484</v>
      </c>
      <c r="V2379" t="s">
        <v>17485</v>
      </c>
      <c r="W2379" t="s">
        <v>567</v>
      </c>
      <c r="X2379">
        <v>2316</v>
      </c>
      <c r="Y2379">
        <v>3</v>
      </c>
      <c r="Z2379">
        <v>2779.2000000000003</v>
      </c>
      <c r="AA2379" t="s">
        <v>17483</v>
      </c>
      <c r="AB2379" t="s">
        <v>17483</v>
      </c>
      <c r="AC2379">
        <v>11</v>
      </c>
      <c r="AE2379" t="s">
        <v>37</v>
      </c>
      <c r="AF2379" t="s">
        <v>37</v>
      </c>
      <c r="AG2379" t="s">
        <v>17483</v>
      </c>
    </row>
    <row r="2380" spans="1:33" x14ac:dyDescent="0.3">
      <c r="A2380" t="s">
        <v>27</v>
      </c>
      <c r="B2380" t="s">
        <v>946</v>
      </c>
      <c r="C2380" t="s">
        <v>29</v>
      </c>
      <c r="D2380" t="s">
        <v>370</v>
      </c>
      <c r="E2380" t="s">
        <v>471</v>
      </c>
      <c r="F2380" t="s">
        <v>17486</v>
      </c>
      <c r="G2380" t="s">
        <v>33</v>
      </c>
      <c r="H2380" s="1">
        <v>45241</v>
      </c>
      <c r="I2380">
        <v>950</v>
      </c>
      <c r="J2380" t="s">
        <v>17487</v>
      </c>
      <c r="K2380" t="s">
        <v>384</v>
      </c>
      <c r="L2380" t="s">
        <v>17488</v>
      </c>
      <c r="M2380" t="s">
        <v>17489</v>
      </c>
      <c r="N2380" t="s">
        <v>116</v>
      </c>
      <c r="O2380">
        <v>16</v>
      </c>
      <c r="P2380" t="s">
        <v>73</v>
      </c>
      <c r="Q2380" t="s">
        <v>101</v>
      </c>
      <c r="R2380" t="s">
        <v>17490</v>
      </c>
      <c r="S2380" s="1">
        <v>45606</v>
      </c>
      <c r="T2380" t="s">
        <v>165</v>
      </c>
      <c r="U2380" t="s">
        <v>17491</v>
      </c>
      <c r="V2380" t="s">
        <v>17492</v>
      </c>
      <c r="W2380" t="s">
        <v>4886</v>
      </c>
      <c r="X2380">
        <v>2067</v>
      </c>
      <c r="Y2380">
        <v>3</v>
      </c>
      <c r="Z2380">
        <v>2480.4</v>
      </c>
      <c r="AA2380" t="s">
        <v>17489</v>
      </c>
      <c r="AB2380" t="s">
        <v>17489</v>
      </c>
      <c r="AC2380">
        <v>10</v>
      </c>
      <c r="AD2380" t="s">
        <v>87</v>
      </c>
      <c r="AF2380" t="s">
        <v>87</v>
      </c>
      <c r="AG2380" t="s">
        <v>17489</v>
      </c>
    </row>
    <row r="2381" spans="1:33" x14ac:dyDescent="0.3">
      <c r="A2381" t="s">
        <v>47</v>
      </c>
      <c r="B2381" t="s">
        <v>79</v>
      </c>
      <c r="C2381" t="s">
        <v>49</v>
      </c>
      <c r="D2381" t="s">
        <v>30</v>
      </c>
      <c r="E2381" t="s">
        <v>1949</v>
      </c>
      <c r="F2381" t="s">
        <v>17493</v>
      </c>
      <c r="G2381" t="s">
        <v>33</v>
      </c>
      <c r="H2381" s="1">
        <v>44621</v>
      </c>
      <c r="I2381">
        <v>1300</v>
      </c>
      <c r="J2381" t="s">
        <v>17494</v>
      </c>
      <c r="K2381" t="s">
        <v>796</v>
      </c>
      <c r="L2381" t="s">
        <v>17495</v>
      </c>
      <c r="M2381" t="s">
        <v>17496</v>
      </c>
      <c r="N2381" t="s">
        <v>39</v>
      </c>
      <c r="O2381">
        <v>18</v>
      </c>
      <c r="P2381" t="s">
        <v>40</v>
      </c>
      <c r="Q2381" t="s">
        <v>41</v>
      </c>
      <c r="R2381" t="s">
        <v>17497</v>
      </c>
      <c r="S2381" s="1">
        <v>45555</v>
      </c>
      <c r="T2381" t="s">
        <v>214</v>
      </c>
      <c r="U2381" t="s">
        <v>17498</v>
      </c>
      <c r="V2381" t="s">
        <v>17499</v>
      </c>
      <c r="W2381" t="s">
        <v>2639</v>
      </c>
      <c r="X2381">
        <v>1942</v>
      </c>
      <c r="Y2381">
        <v>6</v>
      </c>
      <c r="Z2381">
        <v>4660.8</v>
      </c>
      <c r="AA2381" t="s">
        <v>17496</v>
      </c>
      <c r="AB2381" t="s">
        <v>17496</v>
      </c>
      <c r="AC2381">
        <v>10</v>
      </c>
      <c r="AE2381" t="s">
        <v>37</v>
      </c>
      <c r="AF2381" t="s">
        <v>37</v>
      </c>
      <c r="AG2381" t="s">
        <v>17496</v>
      </c>
    </row>
    <row r="2382" spans="1:33" x14ac:dyDescent="0.3">
      <c r="A2382" t="s">
        <v>121</v>
      </c>
      <c r="B2382" t="s">
        <v>48</v>
      </c>
      <c r="C2382" t="s">
        <v>29</v>
      </c>
      <c r="D2382" t="s">
        <v>206</v>
      </c>
      <c r="E2382" t="s">
        <v>814</v>
      </c>
      <c r="F2382" t="s">
        <v>17500</v>
      </c>
      <c r="G2382" t="s">
        <v>33</v>
      </c>
      <c r="H2382" s="1">
        <v>44202</v>
      </c>
      <c r="I2382">
        <v>1200</v>
      </c>
      <c r="J2382" t="s">
        <v>17501</v>
      </c>
      <c r="K2382" t="s">
        <v>1086</v>
      </c>
      <c r="L2382" t="s">
        <v>17502</v>
      </c>
      <c r="M2382" t="s">
        <v>17503</v>
      </c>
      <c r="N2382" t="s">
        <v>57</v>
      </c>
      <c r="O2382">
        <v>4</v>
      </c>
      <c r="P2382" t="s">
        <v>40</v>
      </c>
      <c r="Q2382" t="s">
        <v>101</v>
      </c>
      <c r="R2382" t="s">
        <v>17504</v>
      </c>
      <c r="S2382" s="1">
        <v>45481</v>
      </c>
      <c r="T2382" t="s">
        <v>103</v>
      </c>
      <c r="U2382" t="s">
        <v>17505</v>
      </c>
      <c r="V2382" t="s">
        <v>17506</v>
      </c>
      <c r="W2382" t="s">
        <v>6847</v>
      </c>
      <c r="X2382">
        <v>2536</v>
      </c>
      <c r="Y2382">
        <v>1</v>
      </c>
      <c r="Z2382">
        <v>1014.4000000000001</v>
      </c>
      <c r="AA2382" t="s">
        <v>17503</v>
      </c>
      <c r="AB2382" t="s">
        <v>17503</v>
      </c>
      <c r="AC2382">
        <v>10</v>
      </c>
      <c r="AE2382" t="s">
        <v>37</v>
      </c>
      <c r="AF2382" t="s">
        <v>37</v>
      </c>
      <c r="AG2382" t="s">
        <v>17503</v>
      </c>
    </row>
    <row r="2383" spans="1:33" x14ac:dyDescent="0.3">
      <c r="A2383" t="s">
        <v>121</v>
      </c>
      <c r="B2383" t="s">
        <v>920</v>
      </c>
      <c r="C2383" t="s">
        <v>29</v>
      </c>
      <c r="D2383" t="s">
        <v>65</v>
      </c>
      <c r="E2383" t="s">
        <v>1441</v>
      </c>
      <c r="F2383" t="s">
        <v>17507</v>
      </c>
      <c r="G2383" t="s">
        <v>33</v>
      </c>
      <c r="H2383" s="1">
        <v>44250</v>
      </c>
      <c r="I2383">
        <v>1200</v>
      </c>
      <c r="J2383" t="s">
        <v>2199</v>
      </c>
      <c r="K2383" t="s">
        <v>1511</v>
      </c>
      <c r="L2383" t="s">
        <v>17508</v>
      </c>
      <c r="M2383" t="s">
        <v>17509</v>
      </c>
      <c r="N2383" t="s">
        <v>116</v>
      </c>
      <c r="O2383">
        <v>17</v>
      </c>
      <c r="P2383" t="s">
        <v>73</v>
      </c>
      <c r="Q2383" t="s">
        <v>74</v>
      </c>
      <c r="R2383" t="s">
        <v>17510</v>
      </c>
      <c r="S2383" s="1">
        <v>45437</v>
      </c>
      <c r="T2383" t="s">
        <v>129</v>
      </c>
      <c r="U2383" t="s">
        <v>17511</v>
      </c>
      <c r="V2383" t="s">
        <v>17512</v>
      </c>
      <c r="W2383" t="s">
        <v>1868</v>
      </c>
      <c r="X2383">
        <v>779</v>
      </c>
      <c r="Y2383">
        <v>4</v>
      </c>
      <c r="Z2383">
        <v>1246.4000000000001</v>
      </c>
      <c r="AA2383" t="s">
        <v>17509</v>
      </c>
      <c r="AB2383" t="s">
        <v>17509</v>
      </c>
      <c r="AC2383">
        <v>10</v>
      </c>
      <c r="AE2383" t="s">
        <v>37</v>
      </c>
      <c r="AF2383" t="s">
        <v>37</v>
      </c>
      <c r="AG2383" t="s">
        <v>17509</v>
      </c>
    </row>
    <row r="2384" spans="1:33" x14ac:dyDescent="0.3">
      <c r="A2384" t="s">
        <v>181</v>
      </c>
      <c r="B2384" t="s">
        <v>470</v>
      </c>
      <c r="C2384" t="s">
        <v>29</v>
      </c>
      <c r="D2384" t="s">
        <v>81</v>
      </c>
      <c r="E2384" t="s">
        <v>578</v>
      </c>
      <c r="F2384" t="s">
        <v>17513</v>
      </c>
      <c r="G2384" t="s">
        <v>33</v>
      </c>
      <c r="H2384" s="1">
        <v>45340</v>
      </c>
      <c r="I2384">
        <v>950</v>
      </c>
      <c r="J2384" t="s">
        <v>17514</v>
      </c>
      <c r="K2384" t="s">
        <v>394</v>
      </c>
      <c r="L2384" t="s">
        <v>17515</v>
      </c>
      <c r="M2384" t="s">
        <v>17516</v>
      </c>
      <c r="N2384" t="s">
        <v>39</v>
      </c>
      <c r="O2384">
        <v>3</v>
      </c>
      <c r="P2384" t="s">
        <v>40</v>
      </c>
      <c r="Q2384" t="s">
        <v>74</v>
      </c>
      <c r="R2384" t="s">
        <v>17517</v>
      </c>
      <c r="S2384" s="1">
        <v>45432</v>
      </c>
      <c r="T2384" t="s">
        <v>129</v>
      </c>
      <c r="U2384" t="s">
        <v>17518</v>
      </c>
      <c r="V2384" t="s">
        <v>17519</v>
      </c>
      <c r="W2384" t="s">
        <v>17101</v>
      </c>
      <c r="X2384">
        <v>625</v>
      </c>
      <c r="Y2384">
        <v>3</v>
      </c>
      <c r="Z2384">
        <v>750</v>
      </c>
      <c r="AA2384" t="s">
        <v>17516</v>
      </c>
      <c r="AB2384" t="s">
        <v>17516</v>
      </c>
      <c r="AC2384">
        <v>10</v>
      </c>
      <c r="AD2384" t="s">
        <v>87</v>
      </c>
      <c r="AF2384" t="s">
        <v>87</v>
      </c>
      <c r="AG2384" t="s">
        <v>17516</v>
      </c>
    </row>
    <row r="2385" spans="1:33" x14ac:dyDescent="0.3">
      <c r="A2385" t="s">
        <v>121</v>
      </c>
      <c r="B2385" t="s">
        <v>784</v>
      </c>
      <c r="C2385" t="s">
        <v>49</v>
      </c>
      <c r="D2385" t="s">
        <v>677</v>
      </c>
      <c r="E2385" t="s">
        <v>2486</v>
      </c>
      <c r="F2385" t="s">
        <v>17520</v>
      </c>
      <c r="G2385" t="s">
        <v>33</v>
      </c>
      <c r="H2385" s="1">
        <v>45431</v>
      </c>
      <c r="I2385">
        <v>1300</v>
      </c>
      <c r="J2385" t="s">
        <v>17521</v>
      </c>
      <c r="K2385" t="s">
        <v>3086</v>
      </c>
      <c r="L2385" t="s">
        <v>17522</v>
      </c>
      <c r="M2385" t="s">
        <v>17523</v>
      </c>
      <c r="N2385" t="s">
        <v>57</v>
      </c>
      <c r="O2385">
        <v>17</v>
      </c>
      <c r="P2385" t="s">
        <v>73</v>
      </c>
      <c r="Q2385" t="s">
        <v>74</v>
      </c>
      <c r="R2385" t="s">
        <v>17524</v>
      </c>
      <c r="S2385" s="1">
        <v>45311</v>
      </c>
      <c r="T2385" t="s">
        <v>141</v>
      </c>
      <c r="U2385" t="s">
        <v>17525</v>
      </c>
      <c r="V2385" t="s">
        <v>17526</v>
      </c>
      <c r="W2385" t="s">
        <v>3114</v>
      </c>
      <c r="X2385">
        <v>1967</v>
      </c>
      <c r="Y2385">
        <v>3</v>
      </c>
      <c r="Z2385">
        <v>2360.4</v>
      </c>
      <c r="AA2385" t="s">
        <v>17523</v>
      </c>
      <c r="AB2385" t="s">
        <v>17523</v>
      </c>
      <c r="AC2385">
        <v>10</v>
      </c>
      <c r="AD2385" t="s">
        <v>87</v>
      </c>
      <c r="AF2385" t="s">
        <v>87</v>
      </c>
      <c r="AG2385" t="s">
        <v>17523</v>
      </c>
    </row>
    <row r="2386" spans="1:33" x14ac:dyDescent="0.3">
      <c r="A2386" t="s">
        <v>121</v>
      </c>
      <c r="B2386" t="s">
        <v>218</v>
      </c>
      <c r="C2386" t="s">
        <v>80</v>
      </c>
      <c r="D2386" t="s">
        <v>219</v>
      </c>
      <c r="E2386" t="s">
        <v>1415</v>
      </c>
      <c r="F2386" t="s">
        <v>17527</v>
      </c>
      <c r="G2386" t="s">
        <v>33</v>
      </c>
      <c r="H2386" s="1">
        <v>45331</v>
      </c>
      <c r="I2386">
        <v>1000</v>
      </c>
      <c r="J2386" t="s">
        <v>17528</v>
      </c>
      <c r="K2386" t="s">
        <v>1121</v>
      </c>
      <c r="L2386" t="s">
        <v>17529</v>
      </c>
      <c r="M2386" t="s">
        <v>17530</v>
      </c>
      <c r="N2386" t="s">
        <v>39</v>
      </c>
      <c r="O2386">
        <v>11</v>
      </c>
      <c r="P2386" t="s">
        <v>73</v>
      </c>
      <c r="Q2386" t="s">
        <v>58</v>
      </c>
      <c r="R2386" t="s">
        <v>17531</v>
      </c>
      <c r="S2386" s="1">
        <v>45374</v>
      </c>
      <c r="T2386" t="s">
        <v>258</v>
      </c>
      <c r="U2386" t="s">
        <v>17532</v>
      </c>
      <c r="V2386" t="s">
        <v>17533</v>
      </c>
      <c r="W2386" t="s">
        <v>4675</v>
      </c>
      <c r="X2386">
        <v>1634</v>
      </c>
      <c r="Y2386">
        <v>6</v>
      </c>
      <c r="Z2386">
        <v>3921.6000000000004</v>
      </c>
      <c r="AA2386" t="s">
        <v>17530</v>
      </c>
      <c r="AB2386" t="s">
        <v>17530</v>
      </c>
      <c r="AC2386">
        <v>10</v>
      </c>
      <c r="AE2386" t="s">
        <v>37</v>
      </c>
      <c r="AF2386" t="s">
        <v>37</v>
      </c>
      <c r="AG2386" t="s">
        <v>17530</v>
      </c>
    </row>
    <row r="2387" spans="1:33" x14ac:dyDescent="0.3">
      <c r="A2387" t="s">
        <v>93</v>
      </c>
      <c r="B2387" t="s">
        <v>169</v>
      </c>
      <c r="C2387" t="s">
        <v>80</v>
      </c>
      <c r="D2387" t="s">
        <v>109</v>
      </c>
      <c r="E2387" t="s">
        <v>358</v>
      </c>
      <c r="F2387" t="s">
        <v>17534</v>
      </c>
      <c r="G2387" t="s">
        <v>33</v>
      </c>
      <c r="H2387" s="1">
        <v>45424</v>
      </c>
      <c r="I2387">
        <v>1300</v>
      </c>
      <c r="J2387" t="s">
        <v>17535</v>
      </c>
      <c r="K2387" t="s">
        <v>2433</v>
      </c>
      <c r="L2387" t="s">
        <v>17536</v>
      </c>
      <c r="M2387" t="s">
        <v>17537</v>
      </c>
      <c r="N2387" t="s">
        <v>39</v>
      </c>
      <c r="O2387">
        <v>20</v>
      </c>
      <c r="P2387" t="s">
        <v>73</v>
      </c>
      <c r="Q2387" t="s">
        <v>74</v>
      </c>
      <c r="R2387" t="s">
        <v>17538</v>
      </c>
      <c r="S2387" s="1">
        <v>45399</v>
      </c>
      <c r="T2387" t="s">
        <v>60</v>
      </c>
      <c r="U2387" t="s">
        <v>17539</v>
      </c>
      <c r="V2387" t="s">
        <v>17540</v>
      </c>
      <c r="W2387" t="s">
        <v>12446</v>
      </c>
      <c r="X2387">
        <v>621</v>
      </c>
      <c r="Y2387">
        <v>4</v>
      </c>
      <c r="Z2387">
        <v>993.6</v>
      </c>
      <c r="AA2387" t="s">
        <v>17537</v>
      </c>
      <c r="AB2387" t="s">
        <v>17537</v>
      </c>
      <c r="AC2387">
        <v>10</v>
      </c>
      <c r="AD2387" t="s">
        <v>87</v>
      </c>
      <c r="AF2387" t="s">
        <v>87</v>
      </c>
      <c r="AG2387" t="s">
        <v>17537</v>
      </c>
    </row>
    <row r="2388" spans="1:33" x14ac:dyDescent="0.3">
      <c r="A2388" t="s">
        <v>133</v>
      </c>
      <c r="B2388" t="s">
        <v>1118</v>
      </c>
      <c r="C2388" t="s">
        <v>49</v>
      </c>
      <c r="D2388" t="s">
        <v>109</v>
      </c>
      <c r="E2388" t="s">
        <v>1049</v>
      </c>
      <c r="F2388" t="s">
        <v>17541</v>
      </c>
      <c r="G2388" t="s">
        <v>96</v>
      </c>
      <c r="H2388" s="1">
        <v>45412</v>
      </c>
      <c r="I2388">
        <v>950</v>
      </c>
      <c r="J2388" t="s">
        <v>17542</v>
      </c>
      <c r="K2388" t="s">
        <v>424</v>
      </c>
      <c r="L2388" t="s">
        <v>17543</v>
      </c>
      <c r="M2388" t="s">
        <v>17544</v>
      </c>
      <c r="N2388" t="s">
        <v>39</v>
      </c>
      <c r="O2388">
        <v>17</v>
      </c>
      <c r="P2388" t="s">
        <v>73</v>
      </c>
      <c r="Q2388" t="s">
        <v>41</v>
      </c>
      <c r="R2388" t="s">
        <v>17545</v>
      </c>
      <c r="S2388" s="1">
        <v>45335</v>
      </c>
      <c r="T2388" t="s">
        <v>321</v>
      </c>
      <c r="U2388" t="s">
        <v>17546</v>
      </c>
      <c r="V2388" t="s">
        <v>17547</v>
      </c>
      <c r="W2388" t="s">
        <v>6061</v>
      </c>
      <c r="X2388">
        <v>2630</v>
      </c>
      <c r="Y2388">
        <v>2</v>
      </c>
      <c r="Z2388">
        <v>2104</v>
      </c>
      <c r="AA2388" t="s">
        <v>17544</v>
      </c>
      <c r="AB2388" t="s">
        <v>17544</v>
      </c>
      <c r="AC2388">
        <v>10</v>
      </c>
      <c r="AE2388" t="s">
        <v>37</v>
      </c>
      <c r="AF2388" t="s">
        <v>37</v>
      </c>
      <c r="AG2388" t="s">
        <v>17544</v>
      </c>
    </row>
    <row r="2389" spans="1:33" x14ac:dyDescent="0.3">
      <c r="A2389" t="s">
        <v>133</v>
      </c>
      <c r="B2389" t="s">
        <v>558</v>
      </c>
      <c r="C2389" t="s">
        <v>80</v>
      </c>
      <c r="D2389" t="s">
        <v>241</v>
      </c>
      <c r="E2389" t="s">
        <v>957</v>
      </c>
      <c r="F2389" t="s">
        <v>17548</v>
      </c>
      <c r="G2389" t="s">
        <v>96</v>
      </c>
      <c r="H2389" s="1">
        <v>43994</v>
      </c>
      <c r="I2389">
        <v>1100</v>
      </c>
      <c r="J2389" t="s">
        <v>17549</v>
      </c>
      <c r="K2389" t="s">
        <v>989</v>
      </c>
      <c r="L2389" t="s">
        <v>17550</v>
      </c>
      <c r="M2389" t="s">
        <v>17551</v>
      </c>
      <c r="N2389" t="s">
        <v>57</v>
      </c>
      <c r="O2389">
        <v>18</v>
      </c>
      <c r="P2389" t="s">
        <v>40</v>
      </c>
      <c r="Q2389" t="s">
        <v>101</v>
      </c>
      <c r="R2389" t="s">
        <v>17552</v>
      </c>
      <c r="S2389" s="1">
        <v>45448</v>
      </c>
      <c r="T2389" t="s">
        <v>43</v>
      </c>
      <c r="U2389" t="s">
        <v>17553</v>
      </c>
      <c r="V2389" t="s">
        <v>17554</v>
      </c>
      <c r="W2389" t="s">
        <v>5480</v>
      </c>
      <c r="X2389">
        <v>1477</v>
      </c>
      <c r="Y2389">
        <v>6</v>
      </c>
      <c r="Z2389">
        <v>3544.8</v>
      </c>
      <c r="AA2389" t="s">
        <v>17551</v>
      </c>
      <c r="AB2389" t="s">
        <v>17551</v>
      </c>
      <c r="AC2389">
        <v>10</v>
      </c>
      <c r="AE2389" t="s">
        <v>37</v>
      </c>
      <c r="AF2389" t="s">
        <v>37</v>
      </c>
      <c r="AG2389" t="s">
        <v>17551</v>
      </c>
    </row>
    <row r="2390" spans="1:33" x14ac:dyDescent="0.3">
      <c r="A2390" t="s">
        <v>93</v>
      </c>
      <c r="B2390" t="s">
        <v>803</v>
      </c>
      <c r="C2390" t="s">
        <v>80</v>
      </c>
      <c r="D2390" t="s">
        <v>146</v>
      </c>
      <c r="E2390" t="s">
        <v>294</v>
      </c>
      <c r="F2390" t="s">
        <v>17555</v>
      </c>
      <c r="G2390" t="s">
        <v>96</v>
      </c>
      <c r="H2390" s="1">
        <v>44682</v>
      </c>
      <c r="I2390">
        <v>1200</v>
      </c>
      <c r="J2390" t="s">
        <v>17556</v>
      </c>
      <c r="K2390" t="s">
        <v>233</v>
      </c>
      <c r="L2390" t="s">
        <v>17557</v>
      </c>
      <c r="M2390" t="s">
        <v>17558</v>
      </c>
      <c r="N2390" t="s">
        <v>39</v>
      </c>
      <c r="O2390">
        <v>15</v>
      </c>
      <c r="P2390" t="s">
        <v>40</v>
      </c>
      <c r="Q2390" t="s">
        <v>101</v>
      </c>
      <c r="R2390" t="s">
        <v>17559</v>
      </c>
      <c r="S2390" s="1">
        <v>45518</v>
      </c>
      <c r="T2390" t="s">
        <v>201</v>
      </c>
      <c r="U2390" t="s">
        <v>17560</v>
      </c>
      <c r="V2390" t="s">
        <v>17561</v>
      </c>
      <c r="W2390" t="s">
        <v>11409</v>
      </c>
      <c r="X2390">
        <v>2524</v>
      </c>
      <c r="Y2390">
        <v>7</v>
      </c>
      <c r="Z2390">
        <v>7067.2000000000007</v>
      </c>
      <c r="AA2390" t="s">
        <v>17558</v>
      </c>
      <c r="AB2390" t="s">
        <v>17558</v>
      </c>
      <c r="AC2390">
        <v>10</v>
      </c>
      <c r="AE2390" t="s">
        <v>37</v>
      </c>
      <c r="AF2390" t="s">
        <v>37</v>
      </c>
      <c r="AG2390" t="s">
        <v>17558</v>
      </c>
    </row>
    <row r="2391" spans="1:33" x14ac:dyDescent="0.3">
      <c r="A2391" t="s">
        <v>133</v>
      </c>
      <c r="B2391" t="s">
        <v>606</v>
      </c>
      <c r="C2391" t="s">
        <v>49</v>
      </c>
      <c r="D2391" t="s">
        <v>30</v>
      </c>
      <c r="E2391" t="s">
        <v>511</v>
      </c>
      <c r="F2391" t="s">
        <v>17562</v>
      </c>
      <c r="G2391" t="s">
        <v>96</v>
      </c>
      <c r="H2391" s="1">
        <v>44514</v>
      </c>
      <c r="I2391">
        <v>1300</v>
      </c>
      <c r="J2391" t="s">
        <v>17563</v>
      </c>
      <c r="K2391" t="s">
        <v>524</v>
      </c>
      <c r="L2391" t="s">
        <v>17564</v>
      </c>
      <c r="M2391" t="s">
        <v>17565</v>
      </c>
      <c r="N2391" t="s">
        <v>116</v>
      </c>
      <c r="O2391">
        <v>19</v>
      </c>
      <c r="P2391" t="s">
        <v>40</v>
      </c>
      <c r="Q2391" t="s">
        <v>58</v>
      </c>
      <c r="R2391" t="s">
        <v>17566</v>
      </c>
      <c r="S2391" s="1">
        <v>45553</v>
      </c>
      <c r="T2391" t="s">
        <v>214</v>
      </c>
      <c r="U2391" t="s">
        <v>17567</v>
      </c>
      <c r="V2391" t="s">
        <v>17568</v>
      </c>
      <c r="W2391" t="s">
        <v>5192</v>
      </c>
      <c r="X2391">
        <v>2792</v>
      </c>
      <c r="Y2391">
        <v>4</v>
      </c>
      <c r="Z2391">
        <v>4467.2</v>
      </c>
      <c r="AA2391" t="s">
        <v>17565</v>
      </c>
      <c r="AB2391" t="s">
        <v>17565</v>
      </c>
      <c r="AC2391">
        <v>10</v>
      </c>
      <c r="AE2391" t="s">
        <v>37</v>
      </c>
      <c r="AF2391" t="s">
        <v>37</v>
      </c>
      <c r="AG2391" t="s">
        <v>17565</v>
      </c>
    </row>
    <row r="2392" spans="1:33" x14ac:dyDescent="0.3">
      <c r="A2392" t="s">
        <v>107</v>
      </c>
      <c r="B2392" t="s">
        <v>357</v>
      </c>
      <c r="C2392" t="s">
        <v>80</v>
      </c>
      <c r="D2392" t="s">
        <v>219</v>
      </c>
      <c r="E2392" t="s">
        <v>1949</v>
      </c>
      <c r="F2392" t="s">
        <v>17569</v>
      </c>
      <c r="G2392" t="s">
        <v>96</v>
      </c>
      <c r="H2392" s="1">
        <v>44806</v>
      </c>
      <c r="I2392">
        <v>1400</v>
      </c>
      <c r="J2392" t="s">
        <v>17570</v>
      </c>
      <c r="K2392" t="s">
        <v>297</v>
      </c>
      <c r="L2392" t="s">
        <v>17571</v>
      </c>
      <c r="M2392" t="s">
        <v>17572</v>
      </c>
      <c r="N2392" t="s">
        <v>116</v>
      </c>
      <c r="O2392">
        <v>6</v>
      </c>
      <c r="P2392" t="s">
        <v>40</v>
      </c>
      <c r="Q2392" t="s">
        <v>74</v>
      </c>
      <c r="R2392" t="s">
        <v>17573</v>
      </c>
      <c r="S2392" s="1">
        <v>45364</v>
      </c>
      <c r="T2392" t="s">
        <v>258</v>
      </c>
      <c r="U2392" t="s">
        <v>17574</v>
      </c>
      <c r="V2392" t="s">
        <v>17575</v>
      </c>
      <c r="W2392" t="s">
        <v>7639</v>
      </c>
      <c r="X2392">
        <v>886</v>
      </c>
      <c r="Y2392">
        <v>7</v>
      </c>
      <c r="Z2392">
        <v>2480.8000000000002</v>
      </c>
      <c r="AA2392" t="s">
        <v>17572</v>
      </c>
      <c r="AB2392" t="s">
        <v>17572</v>
      </c>
      <c r="AC2392">
        <v>10</v>
      </c>
      <c r="AD2392" t="s">
        <v>87</v>
      </c>
      <c r="AF2392" t="s">
        <v>87</v>
      </c>
      <c r="AG2392" t="s">
        <v>17572</v>
      </c>
    </row>
    <row r="2393" spans="1:33" x14ac:dyDescent="0.3">
      <c r="A2393" t="s">
        <v>47</v>
      </c>
      <c r="B2393" t="s">
        <v>1023</v>
      </c>
      <c r="C2393" t="s">
        <v>80</v>
      </c>
      <c r="D2393" t="s">
        <v>65</v>
      </c>
      <c r="E2393" t="s">
        <v>2153</v>
      </c>
      <c r="F2393" t="s">
        <v>17576</v>
      </c>
      <c r="G2393" t="s">
        <v>96</v>
      </c>
      <c r="H2393" s="1">
        <v>45061</v>
      </c>
      <c r="I2393">
        <v>1300</v>
      </c>
      <c r="J2393" t="s">
        <v>17577</v>
      </c>
      <c r="K2393" t="s">
        <v>394</v>
      </c>
      <c r="L2393" t="s">
        <v>17578</v>
      </c>
      <c r="M2393" t="s">
        <v>17579</v>
      </c>
      <c r="N2393" t="s">
        <v>57</v>
      </c>
      <c r="O2393">
        <v>13</v>
      </c>
      <c r="P2393" t="s">
        <v>73</v>
      </c>
      <c r="Q2393" t="s">
        <v>74</v>
      </c>
      <c r="R2393" t="s">
        <v>17580</v>
      </c>
      <c r="S2393" s="1">
        <v>45451</v>
      </c>
      <c r="T2393" t="s">
        <v>43</v>
      </c>
      <c r="U2393" t="s">
        <v>17581</v>
      </c>
      <c r="V2393" t="s">
        <v>17582</v>
      </c>
      <c r="W2393" t="s">
        <v>4298</v>
      </c>
      <c r="X2393">
        <v>2542</v>
      </c>
      <c r="Y2393">
        <v>2</v>
      </c>
      <c r="Z2393">
        <v>2033.6000000000001</v>
      </c>
      <c r="AA2393" t="s">
        <v>17579</v>
      </c>
      <c r="AB2393" t="s">
        <v>17579</v>
      </c>
      <c r="AC2393">
        <v>10</v>
      </c>
      <c r="AE2393" t="s">
        <v>37</v>
      </c>
      <c r="AF2393" t="s">
        <v>37</v>
      </c>
      <c r="AG2393" t="s">
        <v>17579</v>
      </c>
    </row>
    <row r="2394" spans="1:33" x14ac:dyDescent="0.3">
      <c r="A2394" t="s">
        <v>121</v>
      </c>
      <c r="B2394" t="s">
        <v>347</v>
      </c>
      <c r="C2394" t="s">
        <v>29</v>
      </c>
      <c r="D2394" t="s">
        <v>50</v>
      </c>
      <c r="E2394" t="s">
        <v>1683</v>
      </c>
      <c r="F2394" t="s">
        <v>17583</v>
      </c>
      <c r="G2394" t="s">
        <v>96</v>
      </c>
      <c r="H2394" s="1">
        <v>44033</v>
      </c>
      <c r="I2394">
        <v>1400</v>
      </c>
      <c r="J2394" t="s">
        <v>17584</v>
      </c>
      <c r="K2394" t="s">
        <v>210</v>
      </c>
      <c r="L2394" t="s">
        <v>17585</v>
      </c>
      <c r="M2394" t="s">
        <v>17586</v>
      </c>
      <c r="N2394" t="s">
        <v>39</v>
      </c>
      <c r="O2394">
        <v>13</v>
      </c>
      <c r="P2394" t="s">
        <v>73</v>
      </c>
      <c r="Q2394" t="s">
        <v>101</v>
      </c>
      <c r="R2394" t="s">
        <v>17587</v>
      </c>
      <c r="S2394" s="1">
        <v>45599</v>
      </c>
      <c r="T2394" t="s">
        <v>165</v>
      </c>
      <c r="U2394" t="s">
        <v>17588</v>
      </c>
      <c r="V2394" t="s">
        <v>1476</v>
      </c>
      <c r="W2394" t="s">
        <v>1723</v>
      </c>
      <c r="X2394">
        <v>2971</v>
      </c>
      <c r="Y2394">
        <v>6</v>
      </c>
      <c r="Z2394">
        <v>7130.4000000000015</v>
      </c>
      <c r="AA2394" t="s">
        <v>17586</v>
      </c>
      <c r="AB2394" t="s">
        <v>17586</v>
      </c>
      <c r="AC2394">
        <v>10</v>
      </c>
      <c r="AD2394" t="s">
        <v>87</v>
      </c>
      <c r="AF2394" t="s">
        <v>87</v>
      </c>
      <c r="AG2394" t="s">
        <v>17586</v>
      </c>
    </row>
    <row r="2395" spans="1:33" x14ac:dyDescent="0.3">
      <c r="A2395" t="s">
        <v>181</v>
      </c>
      <c r="B2395" t="s">
        <v>450</v>
      </c>
      <c r="C2395" t="s">
        <v>49</v>
      </c>
      <c r="D2395" t="s">
        <v>65</v>
      </c>
      <c r="E2395" t="s">
        <v>242</v>
      </c>
      <c r="F2395" t="s">
        <v>17589</v>
      </c>
      <c r="G2395" t="s">
        <v>33</v>
      </c>
      <c r="H2395" s="1">
        <v>44431</v>
      </c>
      <c r="I2395">
        <v>1400</v>
      </c>
      <c r="J2395" t="s">
        <v>17590</v>
      </c>
      <c r="K2395" t="s">
        <v>514</v>
      </c>
      <c r="L2395" t="s">
        <v>17591</v>
      </c>
      <c r="M2395" t="s">
        <v>17592</v>
      </c>
      <c r="N2395" t="s">
        <v>39</v>
      </c>
      <c r="O2395">
        <v>4</v>
      </c>
      <c r="P2395" t="s">
        <v>73</v>
      </c>
      <c r="Q2395" t="s">
        <v>41</v>
      </c>
      <c r="R2395" t="s">
        <v>17593</v>
      </c>
      <c r="S2395" s="1">
        <v>45483</v>
      </c>
      <c r="T2395" t="s">
        <v>103</v>
      </c>
      <c r="U2395" t="s">
        <v>17594</v>
      </c>
      <c r="V2395" t="s">
        <v>17595</v>
      </c>
      <c r="W2395" t="s">
        <v>6191</v>
      </c>
      <c r="X2395">
        <v>1818</v>
      </c>
      <c r="Y2395">
        <v>6</v>
      </c>
      <c r="Z2395">
        <v>4363.2</v>
      </c>
      <c r="AA2395" t="s">
        <v>17592</v>
      </c>
      <c r="AB2395" t="s">
        <v>17592</v>
      </c>
      <c r="AC2395">
        <v>11</v>
      </c>
      <c r="AE2395" t="s">
        <v>37</v>
      </c>
      <c r="AF2395" t="s">
        <v>37</v>
      </c>
      <c r="AG2395" t="s">
        <v>17592</v>
      </c>
    </row>
    <row r="2396" spans="1:33" x14ac:dyDescent="0.3">
      <c r="A2396" t="s">
        <v>133</v>
      </c>
      <c r="B2396" t="s">
        <v>813</v>
      </c>
      <c r="C2396" t="s">
        <v>80</v>
      </c>
      <c r="D2396" t="s">
        <v>241</v>
      </c>
      <c r="E2396" t="s">
        <v>1560</v>
      </c>
      <c r="F2396" t="s">
        <v>17596</v>
      </c>
      <c r="G2396" t="s">
        <v>96</v>
      </c>
      <c r="H2396" s="1">
        <v>45122</v>
      </c>
      <c r="I2396">
        <v>800</v>
      </c>
      <c r="J2396" t="s">
        <v>17597</v>
      </c>
      <c r="K2396" t="s">
        <v>424</v>
      </c>
      <c r="L2396" t="s">
        <v>17598</v>
      </c>
      <c r="M2396" t="s">
        <v>17599</v>
      </c>
      <c r="N2396" t="s">
        <v>57</v>
      </c>
      <c r="O2396">
        <v>5</v>
      </c>
      <c r="P2396" t="s">
        <v>73</v>
      </c>
      <c r="Q2396" t="s">
        <v>74</v>
      </c>
      <c r="R2396" t="s">
        <v>17600</v>
      </c>
      <c r="S2396" s="1">
        <v>45540</v>
      </c>
      <c r="T2396" t="s">
        <v>214</v>
      </c>
      <c r="U2396" t="s">
        <v>17601</v>
      </c>
      <c r="V2396" t="s">
        <v>17602</v>
      </c>
      <c r="W2396" t="s">
        <v>17603</v>
      </c>
      <c r="X2396">
        <v>1053</v>
      </c>
      <c r="Y2396">
        <v>2</v>
      </c>
      <c r="Z2396">
        <v>842.40000000000009</v>
      </c>
      <c r="AA2396" t="s">
        <v>17599</v>
      </c>
      <c r="AB2396" t="s">
        <v>17599</v>
      </c>
      <c r="AC2396">
        <v>10</v>
      </c>
      <c r="AE2396" t="s">
        <v>37</v>
      </c>
      <c r="AF2396" t="s">
        <v>37</v>
      </c>
      <c r="AG2396" t="s">
        <v>17599</v>
      </c>
    </row>
    <row r="2397" spans="1:33" x14ac:dyDescent="0.3">
      <c r="A2397" t="s">
        <v>133</v>
      </c>
      <c r="B2397" t="s">
        <v>218</v>
      </c>
      <c r="C2397" t="s">
        <v>29</v>
      </c>
      <c r="D2397" t="s">
        <v>146</v>
      </c>
      <c r="E2397" t="s">
        <v>1092</v>
      </c>
      <c r="F2397" t="s">
        <v>17604</v>
      </c>
      <c r="G2397" t="s">
        <v>96</v>
      </c>
      <c r="H2397" s="1">
        <v>45577</v>
      </c>
      <c r="I2397">
        <v>1200</v>
      </c>
      <c r="J2397" t="s">
        <v>17605</v>
      </c>
      <c r="K2397" t="s">
        <v>725</v>
      </c>
      <c r="L2397" t="s">
        <v>17606</v>
      </c>
      <c r="M2397" t="s">
        <v>17607</v>
      </c>
      <c r="N2397" t="s">
        <v>116</v>
      </c>
      <c r="O2397">
        <v>11</v>
      </c>
      <c r="P2397" t="s">
        <v>73</v>
      </c>
      <c r="Q2397" t="s">
        <v>41</v>
      </c>
      <c r="R2397" t="s">
        <v>17608</v>
      </c>
      <c r="S2397" s="1">
        <v>45521</v>
      </c>
      <c r="T2397" t="s">
        <v>201</v>
      </c>
      <c r="U2397" t="s">
        <v>17609</v>
      </c>
      <c r="V2397" t="s">
        <v>17610</v>
      </c>
      <c r="W2397" t="s">
        <v>5708</v>
      </c>
      <c r="X2397">
        <v>581</v>
      </c>
      <c r="Y2397">
        <v>5</v>
      </c>
      <c r="Z2397">
        <v>1162</v>
      </c>
      <c r="AA2397" t="s">
        <v>17607</v>
      </c>
      <c r="AB2397" t="s">
        <v>17607</v>
      </c>
      <c r="AC2397">
        <v>10</v>
      </c>
      <c r="AE2397" t="s">
        <v>37</v>
      </c>
      <c r="AF2397" t="s">
        <v>37</v>
      </c>
      <c r="AG2397" t="s">
        <v>17607</v>
      </c>
    </row>
    <row r="2398" spans="1:33" x14ac:dyDescent="0.3">
      <c r="A2398" t="s">
        <v>121</v>
      </c>
      <c r="B2398" t="s">
        <v>347</v>
      </c>
      <c r="C2398" t="s">
        <v>29</v>
      </c>
      <c r="D2398" t="s">
        <v>81</v>
      </c>
      <c r="E2398" t="s">
        <v>391</v>
      </c>
      <c r="F2398" t="s">
        <v>17611</v>
      </c>
      <c r="G2398" t="s">
        <v>33</v>
      </c>
      <c r="H2398" s="1">
        <v>44693</v>
      </c>
      <c r="I2398">
        <v>800</v>
      </c>
      <c r="J2398" t="s">
        <v>17612</v>
      </c>
      <c r="K2398" t="s">
        <v>276</v>
      </c>
      <c r="L2398" t="s">
        <v>17613</v>
      </c>
      <c r="M2398" t="s">
        <v>17614</v>
      </c>
      <c r="N2398" t="s">
        <v>72</v>
      </c>
      <c r="O2398">
        <v>7</v>
      </c>
      <c r="P2398" t="s">
        <v>73</v>
      </c>
      <c r="Q2398" t="s">
        <v>74</v>
      </c>
      <c r="R2398" t="s">
        <v>17615</v>
      </c>
      <c r="S2398" s="1">
        <v>45546</v>
      </c>
      <c r="T2398" t="s">
        <v>214</v>
      </c>
      <c r="U2398" t="s">
        <v>17616</v>
      </c>
      <c r="V2398" t="s">
        <v>17617</v>
      </c>
      <c r="W2398" t="s">
        <v>16187</v>
      </c>
      <c r="X2398">
        <v>1910</v>
      </c>
      <c r="Y2398">
        <v>7</v>
      </c>
      <c r="Z2398">
        <v>5348</v>
      </c>
      <c r="AA2398" t="s">
        <v>17614</v>
      </c>
      <c r="AB2398" t="s">
        <v>17614</v>
      </c>
      <c r="AC2398">
        <v>10</v>
      </c>
      <c r="AD2398" t="s">
        <v>87</v>
      </c>
      <c r="AF2398" t="s">
        <v>87</v>
      </c>
      <c r="AG2398" t="s">
        <v>17614</v>
      </c>
    </row>
    <row r="2399" spans="1:33" x14ac:dyDescent="0.3">
      <c r="A2399" t="s">
        <v>133</v>
      </c>
      <c r="B2399" t="s">
        <v>558</v>
      </c>
      <c r="C2399" t="s">
        <v>80</v>
      </c>
      <c r="D2399" t="s">
        <v>370</v>
      </c>
      <c r="E2399" t="s">
        <v>1534</v>
      </c>
      <c r="F2399" t="s">
        <v>17618</v>
      </c>
      <c r="G2399" t="s">
        <v>33</v>
      </c>
      <c r="H2399" s="1">
        <v>44035</v>
      </c>
      <c r="I2399">
        <v>1100</v>
      </c>
      <c r="J2399" t="s">
        <v>17619</v>
      </c>
      <c r="K2399" t="s">
        <v>1319</v>
      </c>
      <c r="L2399" t="s">
        <v>17620</v>
      </c>
      <c r="M2399" t="s">
        <v>17621</v>
      </c>
      <c r="N2399" t="s">
        <v>116</v>
      </c>
      <c r="O2399">
        <v>4</v>
      </c>
      <c r="P2399" t="s">
        <v>73</v>
      </c>
      <c r="Q2399" t="s">
        <v>74</v>
      </c>
      <c r="R2399" t="s">
        <v>17622</v>
      </c>
      <c r="S2399" s="1">
        <v>45402</v>
      </c>
      <c r="T2399" t="s">
        <v>60</v>
      </c>
      <c r="U2399" t="s">
        <v>17623</v>
      </c>
      <c r="V2399" t="s">
        <v>17624</v>
      </c>
      <c r="W2399" t="s">
        <v>400</v>
      </c>
      <c r="X2399">
        <v>2748</v>
      </c>
      <c r="Y2399">
        <v>4</v>
      </c>
      <c r="Z2399">
        <v>4396.8</v>
      </c>
      <c r="AA2399" t="s">
        <v>17621</v>
      </c>
      <c r="AB2399" t="s">
        <v>17621</v>
      </c>
      <c r="AC2399">
        <v>10</v>
      </c>
      <c r="AE2399" t="s">
        <v>37</v>
      </c>
      <c r="AF2399" t="s">
        <v>37</v>
      </c>
      <c r="AG2399" t="s">
        <v>17621</v>
      </c>
    </row>
    <row r="2400" spans="1:33" x14ac:dyDescent="0.3">
      <c r="A2400" t="s">
        <v>93</v>
      </c>
      <c r="B2400" t="s">
        <v>205</v>
      </c>
      <c r="C2400" t="s">
        <v>29</v>
      </c>
      <c r="D2400" t="s">
        <v>109</v>
      </c>
      <c r="E2400" t="s">
        <v>549</v>
      </c>
      <c r="F2400" t="s">
        <v>17625</v>
      </c>
      <c r="G2400" t="s">
        <v>96</v>
      </c>
      <c r="H2400" s="1">
        <v>44442</v>
      </c>
      <c r="I2400">
        <v>800</v>
      </c>
      <c r="J2400" t="s">
        <v>17626</v>
      </c>
      <c r="K2400" t="s">
        <v>716</v>
      </c>
      <c r="L2400" t="s">
        <v>17627</v>
      </c>
      <c r="M2400" t="s">
        <v>17628</v>
      </c>
      <c r="N2400" t="s">
        <v>39</v>
      </c>
      <c r="O2400">
        <v>20</v>
      </c>
      <c r="P2400" t="s">
        <v>73</v>
      </c>
      <c r="Q2400" t="s">
        <v>41</v>
      </c>
      <c r="R2400" t="s">
        <v>17629</v>
      </c>
      <c r="S2400" s="1">
        <v>45497</v>
      </c>
      <c r="T2400" t="s">
        <v>103</v>
      </c>
      <c r="U2400" t="s">
        <v>17630</v>
      </c>
      <c r="V2400" t="s">
        <v>17631</v>
      </c>
      <c r="W2400" t="s">
        <v>7040</v>
      </c>
      <c r="X2400">
        <v>1169</v>
      </c>
      <c r="Y2400">
        <v>7</v>
      </c>
      <c r="Z2400">
        <v>3273.2000000000003</v>
      </c>
      <c r="AA2400" t="s">
        <v>17628</v>
      </c>
      <c r="AB2400" t="s">
        <v>17628</v>
      </c>
      <c r="AC2400">
        <v>10</v>
      </c>
      <c r="AE2400" t="s">
        <v>37</v>
      </c>
      <c r="AF2400" t="s">
        <v>37</v>
      </c>
      <c r="AG2400" t="s">
        <v>17628</v>
      </c>
    </row>
    <row r="2401" spans="1:33" x14ac:dyDescent="0.3">
      <c r="A2401" t="s">
        <v>93</v>
      </c>
      <c r="B2401" t="s">
        <v>985</v>
      </c>
      <c r="C2401" t="s">
        <v>49</v>
      </c>
      <c r="D2401" t="s">
        <v>30</v>
      </c>
      <c r="E2401" t="s">
        <v>501</v>
      </c>
      <c r="F2401" t="s">
        <v>17632</v>
      </c>
      <c r="G2401" t="s">
        <v>33</v>
      </c>
      <c r="H2401" s="1">
        <v>44597</v>
      </c>
      <c r="I2401">
        <v>1300</v>
      </c>
      <c r="J2401" t="s">
        <v>17633</v>
      </c>
      <c r="K2401" t="s">
        <v>1862</v>
      </c>
      <c r="L2401" t="s">
        <v>17634</v>
      </c>
      <c r="M2401" t="s">
        <v>17635</v>
      </c>
      <c r="N2401" t="s">
        <v>116</v>
      </c>
      <c r="O2401">
        <v>17</v>
      </c>
      <c r="P2401" t="s">
        <v>40</v>
      </c>
      <c r="Q2401" t="s">
        <v>74</v>
      </c>
      <c r="R2401" t="s">
        <v>17636</v>
      </c>
      <c r="S2401" s="1">
        <v>45513</v>
      </c>
      <c r="T2401" t="s">
        <v>201</v>
      </c>
      <c r="U2401" t="s">
        <v>17637</v>
      </c>
      <c r="V2401" t="s">
        <v>17638</v>
      </c>
      <c r="W2401" t="s">
        <v>11837</v>
      </c>
      <c r="X2401">
        <v>534</v>
      </c>
      <c r="Y2401">
        <v>2</v>
      </c>
      <c r="Z2401">
        <v>427.20000000000005</v>
      </c>
      <c r="AA2401" t="s">
        <v>17635</v>
      </c>
      <c r="AB2401" t="s">
        <v>17635</v>
      </c>
      <c r="AC2401">
        <v>10</v>
      </c>
      <c r="AD2401" t="s">
        <v>87</v>
      </c>
      <c r="AF2401" t="s">
        <v>87</v>
      </c>
      <c r="AG2401" t="s">
        <v>17635</v>
      </c>
    </row>
    <row r="2402" spans="1:33" x14ac:dyDescent="0.3">
      <c r="A2402" t="s">
        <v>133</v>
      </c>
      <c r="B2402" t="s">
        <v>157</v>
      </c>
      <c r="C2402" t="s">
        <v>49</v>
      </c>
      <c r="D2402" t="s">
        <v>109</v>
      </c>
      <c r="E2402" t="s">
        <v>578</v>
      </c>
      <c r="F2402" t="s">
        <v>17639</v>
      </c>
      <c r="G2402" t="s">
        <v>33</v>
      </c>
      <c r="H2402" s="1">
        <v>44993</v>
      </c>
      <c r="I2402">
        <v>1100</v>
      </c>
      <c r="J2402" t="s">
        <v>17640</v>
      </c>
      <c r="K2402" t="s">
        <v>625</v>
      </c>
      <c r="L2402" t="s">
        <v>17641</v>
      </c>
      <c r="M2402" t="s">
        <v>17642</v>
      </c>
      <c r="N2402" t="s">
        <v>72</v>
      </c>
      <c r="O2402">
        <v>8</v>
      </c>
      <c r="P2402" t="s">
        <v>40</v>
      </c>
      <c r="Q2402" t="s">
        <v>41</v>
      </c>
      <c r="R2402" t="s">
        <v>17643</v>
      </c>
      <c r="S2402" s="1">
        <v>45441</v>
      </c>
      <c r="T2402" t="s">
        <v>129</v>
      </c>
      <c r="U2402" t="s">
        <v>17644</v>
      </c>
      <c r="V2402" t="s">
        <v>17645</v>
      </c>
      <c r="W2402" t="s">
        <v>4015</v>
      </c>
      <c r="X2402">
        <v>1667</v>
      </c>
      <c r="Y2402">
        <v>6</v>
      </c>
      <c r="Z2402">
        <v>4000.8</v>
      </c>
      <c r="AA2402" t="s">
        <v>17642</v>
      </c>
      <c r="AB2402" t="s">
        <v>17642</v>
      </c>
      <c r="AC2402">
        <v>11</v>
      </c>
      <c r="AE2402" t="s">
        <v>37</v>
      </c>
      <c r="AF2402" t="s">
        <v>37</v>
      </c>
      <c r="AG2402" t="s">
        <v>17642</v>
      </c>
    </row>
    <row r="2403" spans="1:33" x14ac:dyDescent="0.3">
      <c r="A2403" t="s">
        <v>181</v>
      </c>
      <c r="B2403" t="s">
        <v>500</v>
      </c>
      <c r="C2403" t="s">
        <v>49</v>
      </c>
      <c r="D2403" t="s">
        <v>677</v>
      </c>
      <c r="E2403" t="s">
        <v>740</v>
      </c>
      <c r="F2403" t="s">
        <v>17646</v>
      </c>
      <c r="G2403" t="s">
        <v>33</v>
      </c>
      <c r="H2403" s="1">
        <v>45346</v>
      </c>
      <c r="I2403">
        <v>1100</v>
      </c>
      <c r="J2403" t="s">
        <v>17647</v>
      </c>
      <c r="K2403" t="s">
        <v>474</v>
      </c>
      <c r="L2403" t="s">
        <v>17648</v>
      </c>
      <c r="M2403" t="s">
        <v>17649</v>
      </c>
      <c r="N2403" t="s">
        <v>57</v>
      </c>
      <c r="O2403">
        <v>14</v>
      </c>
      <c r="P2403" t="s">
        <v>73</v>
      </c>
      <c r="Q2403" t="s">
        <v>101</v>
      </c>
      <c r="R2403" t="s">
        <v>17650</v>
      </c>
      <c r="S2403" s="1">
        <v>45383</v>
      </c>
      <c r="T2403" t="s">
        <v>60</v>
      </c>
      <c r="U2403" t="s">
        <v>17651</v>
      </c>
      <c r="V2403" t="s">
        <v>3742</v>
      </c>
      <c r="W2403" t="s">
        <v>3447</v>
      </c>
      <c r="X2403">
        <v>1278</v>
      </c>
      <c r="Y2403">
        <v>8</v>
      </c>
      <c r="Z2403">
        <v>4089.6000000000004</v>
      </c>
      <c r="AA2403" t="s">
        <v>17649</v>
      </c>
      <c r="AB2403" t="s">
        <v>17649</v>
      </c>
      <c r="AC2403">
        <v>10</v>
      </c>
      <c r="AD2403" t="s">
        <v>87</v>
      </c>
      <c r="AF2403" t="s">
        <v>87</v>
      </c>
      <c r="AG2403" t="s">
        <v>17649</v>
      </c>
    </row>
    <row r="2404" spans="1:33" x14ac:dyDescent="0.3">
      <c r="A2404" t="s">
        <v>133</v>
      </c>
      <c r="B2404" t="s">
        <v>48</v>
      </c>
      <c r="C2404" t="s">
        <v>80</v>
      </c>
      <c r="D2404" t="s">
        <v>81</v>
      </c>
      <c r="E2404" t="s">
        <v>814</v>
      </c>
      <c r="F2404" t="s">
        <v>17652</v>
      </c>
      <c r="G2404" t="s">
        <v>33</v>
      </c>
      <c r="H2404" s="1">
        <v>44267</v>
      </c>
      <c r="I2404">
        <v>1200</v>
      </c>
      <c r="J2404" t="s">
        <v>17653</v>
      </c>
      <c r="K2404" t="s">
        <v>923</v>
      </c>
      <c r="L2404" t="s">
        <v>17654</v>
      </c>
      <c r="M2404" t="s">
        <v>17655</v>
      </c>
      <c r="N2404" t="s">
        <v>72</v>
      </c>
      <c r="O2404">
        <v>7</v>
      </c>
      <c r="P2404" t="s">
        <v>40</v>
      </c>
      <c r="Q2404" t="s">
        <v>74</v>
      </c>
      <c r="R2404" t="s">
        <v>17656</v>
      </c>
      <c r="S2404" s="1">
        <v>45344</v>
      </c>
      <c r="T2404" t="s">
        <v>321</v>
      </c>
      <c r="U2404" t="s">
        <v>17657</v>
      </c>
      <c r="V2404" t="s">
        <v>17658</v>
      </c>
      <c r="W2404" t="s">
        <v>480</v>
      </c>
      <c r="X2404">
        <v>2052</v>
      </c>
      <c r="Y2404">
        <v>5</v>
      </c>
      <c r="Z2404">
        <v>4104</v>
      </c>
      <c r="AA2404" t="s">
        <v>17655</v>
      </c>
      <c r="AB2404" t="s">
        <v>17655</v>
      </c>
      <c r="AC2404">
        <v>10</v>
      </c>
      <c r="AE2404" t="s">
        <v>37</v>
      </c>
      <c r="AF2404" t="s">
        <v>37</v>
      </c>
      <c r="AG2404" t="s">
        <v>17655</v>
      </c>
    </row>
    <row r="2405" spans="1:33" x14ac:dyDescent="0.3">
      <c r="A2405" t="s">
        <v>107</v>
      </c>
      <c r="B2405" t="s">
        <v>500</v>
      </c>
      <c r="C2405" t="s">
        <v>29</v>
      </c>
      <c r="D2405" t="s">
        <v>81</v>
      </c>
      <c r="E2405" t="s">
        <v>1693</v>
      </c>
      <c r="F2405" t="s">
        <v>17659</v>
      </c>
      <c r="G2405" t="s">
        <v>33</v>
      </c>
      <c r="H2405" s="1">
        <v>44390</v>
      </c>
      <c r="I2405">
        <v>1100</v>
      </c>
      <c r="J2405" t="s">
        <v>17660</v>
      </c>
      <c r="K2405" t="s">
        <v>186</v>
      </c>
      <c r="L2405" t="s">
        <v>17661</v>
      </c>
      <c r="M2405" t="s">
        <v>17662</v>
      </c>
      <c r="N2405" t="s">
        <v>116</v>
      </c>
      <c r="O2405">
        <v>8</v>
      </c>
      <c r="P2405" t="s">
        <v>73</v>
      </c>
      <c r="Q2405" t="s">
        <v>41</v>
      </c>
      <c r="R2405" t="s">
        <v>17663</v>
      </c>
      <c r="S2405" s="1">
        <v>45320</v>
      </c>
      <c r="T2405" t="s">
        <v>141</v>
      </c>
      <c r="U2405" t="s">
        <v>17664</v>
      </c>
      <c r="V2405" t="s">
        <v>17665</v>
      </c>
      <c r="W2405" t="s">
        <v>8888</v>
      </c>
      <c r="X2405">
        <v>2970</v>
      </c>
      <c r="Y2405">
        <v>5</v>
      </c>
      <c r="Z2405">
        <v>5940</v>
      </c>
      <c r="AA2405" t="s">
        <v>17662</v>
      </c>
      <c r="AB2405" t="s">
        <v>17662</v>
      </c>
      <c r="AC2405">
        <v>10</v>
      </c>
      <c r="AE2405" t="s">
        <v>37</v>
      </c>
      <c r="AF2405" t="s">
        <v>37</v>
      </c>
      <c r="AG2405" t="s">
        <v>17662</v>
      </c>
    </row>
    <row r="2406" spans="1:33" x14ac:dyDescent="0.3">
      <c r="A2406" t="s">
        <v>133</v>
      </c>
      <c r="B2406" t="s">
        <v>157</v>
      </c>
      <c r="C2406" t="s">
        <v>29</v>
      </c>
      <c r="D2406" t="s">
        <v>677</v>
      </c>
      <c r="E2406" t="s">
        <v>170</v>
      </c>
      <c r="F2406" t="s">
        <v>17666</v>
      </c>
      <c r="G2406" t="s">
        <v>33</v>
      </c>
      <c r="H2406" s="1">
        <v>44151</v>
      </c>
      <c r="I2406">
        <v>1400</v>
      </c>
      <c r="J2406" t="s">
        <v>3335</v>
      </c>
      <c r="K2406" t="s">
        <v>1686</v>
      </c>
      <c r="L2406" t="s">
        <v>17667</v>
      </c>
      <c r="M2406" t="s">
        <v>17668</v>
      </c>
      <c r="N2406" t="s">
        <v>116</v>
      </c>
      <c r="O2406">
        <v>6</v>
      </c>
      <c r="P2406" t="s">
        <v>73</v>
      </c>
      <c r="Q2406" t="s">
        <v>101</v>
      </c>
      <c r="R2406" t="s">
        <v>17669</v>
      </c>
      <c r="S2406" s="1">
        <v>45336</v>
      </c>
      <c r="T2406" t="s">
        <v>321</v>
      </c>
      <c r="U2406" t="s">
        <v>17670</v>
      </c>
      <c r="V2406" t="s">
        <v>17671</v>
      </c>
      <c r="W2406" t="s">
        <v>4802</v>
      </c>
      <c r="X2406">
        <v>2730</v>
      </c>
      <c r="Y2406">
        <v>2</v>
      </c>
      <c r="Z2406">
        <v>2184</v>
      </c>
      <c r="AA2406" t="s">
        <v>17668</v>
      </c>
      <c r="AB2406" t="s">
        <v>17668</v>
      </c>
      <c r="AC2406">
        <v>10</v>
      </c>
      <c r="AD2406" t="s">
        <v>87</v>
      </c>
      <c r="AF2406" t="s">
        <v>87</v>
      </c>
      <c r="AG2406" t="s">
        <v>17668</v>
      </c>
    </row>
    <row r="2407" spans="1:33" x14ac:dyDescent="0.3">
      <c r="A2407" t="s">
        <v>336</v>
      </c>
      <c r="B2407" t="s">
        <v>784</v>
      </c>
      <c r="C2407" t="s">
        <v>80</v>
      </c>
      <c r="D2407" t="s">
        <v>241</v>
      </c>
      <c r="E2407" t="s">
        <v>975</v>
      </c>
      <c r="F2407" t="s">
        <v>17672</v>
      </c>
      <c r="G2407" t="s">
        <v>33</v>
      </c>
      <c r="H2407" s="1">
        <v>45257</v>
      </c>
      <c r="I2407">
        <v>1200</v>
      </c>
      <c r="J2407" t="s">
        <v>17673</v>
      </c>
      <c r="K2407" t="s">
        <v>210</v>
      </c>
      <c r="L2407" t="s">
        <v>17674</v>
      </c>
      <c r="M2407" t="s">
        <v>17675</v>
      </c>
      <c r="N2407" t="s">
        <v>39</v>
      </c>
      <c r="O2407">
        <v>6</v>
      </c>
      <c r="P2407" t="s">
        <v>40</v>
      </c>
      <c r="Q2407" t="s">
        <v>41</v>
      </c>
      <c r="R2407" t="s">
        <v>17676</v>
      </c>
      <c r="S2407" s="1">
        <v>45586</v>
      </c>
      <c r="T2407" t="s">
        <v>177</v>
      </c>
      <c r="U2407" t="s">
        <v>17677</v>
      </c>
      <c r="V2407" t="s">
        <v>17678</v>
      </c>
      <c r="W2407" t="s">
        <v>420</v>
      </c>
      <c r="X2407">
        <v>1876</v>
      </c>
      <c r="Y2407">
        <v>6</v>
      </c>
      <c r="Z2407">
        <v>4502.4000000000015</v>
      </c>
      <c r="AA2407" t="s">
        <v>17675</v>
      </c>
      <c r="AB2407" t="s">
        <v>17675</v>
      </c>
      <c r="AC2407">
        <v>10</v>
      </c>
      <c r="AE2407" t="s">
        <v>37</v>
      </c>
      <c r="AF2407" t="s">
        <v>37</v>
      </c>
      <c r="AG2407" t="s">
        <v>17675</v>
      </c>
    </row>
    <row r="2408" spans="1:33" x14ac:dyDescent="0.3">
      <c r="A2408" t="s">
        <v>47</v>
      </c>
      <c r="B2408" t="s">
        <v>731</v>
      </c>
      <c r="C2408" t="s">
        <v>80</v>
      </c>
      <c r="D2408" t="s">
        <v>65</v>
      </c>
      <c r="E2408" t="s">
        <v>3439</v>
      </c>
      <c r="F2408" t="s">
        <v>17679</v>
      </c>
      <c r="G2408" t="s">
        <v>96</v>
      </c>
      <c r="H2408" s="1">
        <v>44281</v>
      </c>
      <c r="I2408">
        <v>1200</v>
      </c>
      <c r="J2408" t="s">
        <v>17680</v>
      </c>
      <c r="K2408" t="s">
        <v>35</v>
      </c>
      <c r="L2408" t="s">
        <v>17681</v>
      </c>
      <c r="M2408" t="s">
        <v>17682</v>
      </c>
      <c r="N2408" t="s">
        <v>116</v>
      </c>
      <c r="O2408">
        <v>10</v>
      </c>
      <c r="P2408" t="s">
        <v>40</v>
      </c>
      <c r="Q2408" t="s">
        <v>74</v>
      </c>
      <c r="R2408" t="s">
        <v>17683</v>
      </c>
      <c r="S2408" s="1">
        <v>45378</v>
      </c>
      <c r="T2408" t="s">
        <v>258</v>
      </c>
      <c r="U2408" t="s">
        <v>17684</v>
      </c>
      <c r="V2408" t="s">
        <v>17685</v>
      </c>
      <c r="W2408" t="s">
        <v>2748</v>
      </c>
      <c r="X2408">
        <v>2149</v>
      </c>
      <c r="Y2408">
        <v>5</v>
      </c>
      <c r="Z2408">
        <v>4298</v>
      </c>
      <c r="AA2408" t="s">
        <v>17682</v>
      </c>
      <c r="AB2408" t="s">
        <v>17682</v>
      </c>
      <c r="AC2408">
        <v>10</v>
      </c>
      <c r="AD2408" t="s">
        <v>87</v>
      </c>
      <c r="AF2408" t="s">
        <v>87</v>
      </c>
      <c r="AG2408" t="s">
        <v>17682</v>
      </c>
    </row>
    <row r="2409" spans="1:33" x14ac:dyDescent="0.3">
      <c r="A2409" t="s">
        <v>27</v>
      </c>
      <c r="B2409" t="s">
        <v>108</v>
      </c>
      <c r="C2409" t="s">
        <v>49</v>
      </c>
      <c r="D2409" t="s">
        <v>370</v>
      </c>
      <c r="E2409" t="s">
        <v>3309</v>
      </c>
      <c r="F2409" t="s">
        <v>17686</v>
      </c>
      <c r="G2409" t="s">
        <v>33</v>
      </c>
      <c r="H2409" s="1">
        <v>45449</v>
      </c>
      <c r="I2409">
        <v>1000</v>
      </c>
      <c r="J2409" t="s">
        <v>17687</v>
      </c>
      <c r="K2409" t="s">
        <v>222</v>
      </c>
      <c r="L2409" t="s">
        <v>17688</v>
      </c>
      <c r="M2409" t="s">
        <v>17689</v>
      </c>
      <c r="N2409" t="s">
        <v>39</v>
      </c>
      <c r="O2409">
        <v>19</v>
      </c>
      <c r="P2409" t="s">
        <v>73</v>
      </c>
      <c r="Q2409" t="s">
        <v>74</v>
      </c>
      <c r="R2409" t="s">
        <v>17690</v>
      </c>
      <c r="S2409" s="1">
        <v>45416</v>
      </c>
      <c r="T2409" t="s">
        <v>129</v>
      </c>
      <c r="U2409" t="s">
        <v>17691</v>
      </c>
      <c r="V2409" t="s">
        <v>17692</v>
      </c>
      <c r="W2409" t="s">
        <v>3728</v>
      </c>
      <c r="X2409">
        <v>1401</v>
      </c>
      <c r="Y2409">
        <v>4</v>
      </c>
      <c r="Z2409">
        <v>2241.6</v>
      </c>
      <c r="AA2409" t="s">
        <v>17689</v>
      </c>
      <c r="AB2409" t="s">
        <v>17689</v>
      </c>
      <c r="AC2409">
        <v>10</v>
      </c>
      <c r="AD2409" t="s">
        <v>87</v>
      </c>
      <c r="AF2409" t="s">
        <v>87</v>
      </c>
      <c r="AG2409" t="s">
        <v>17689</v>
      </c>
    </row>
    <row r="2410" spans="1:33" x14ac:dyDescent="0.3">
      <c r="A2410" t="s">
        <v>336</v>
      </c>
      <c r="B2410" t="s">
        <v>145</v>
      </c>
      <c r="C2410" t="s">
        <v>29</v>
      </c>
      <c r="D2410" t="s">
        <v>370</v>
      </c>
      <c r="E2410" t="s">
        <v>147</v>
      </c>
      <c r="F2410" t="s">
        <v>17693</v>
      </c>
      <c r="G2410" t="s">
        <v>96</v>
      </c>
      <c r="H2410" s="1">
        <v>44270</v>
      </c>
      <c r="I2410">
        <v>1100</v>
      </c>
      <c r="J2410" t="s">
        <v>17694</v>
      </c>
      <c r="K2410" t="s">
        <v>350</v>
      </c>
      <c r="L2410" t="s">
        <v>17695</v>
      </c>
      <c r="M2410" t="s">
        <v>17696</v>
      </c>
      <c r="N2410" t="s">
        <v>57</v>
      </c>
      <c r="O2410">
        <v>19</v>
      </c>
      <c r="P2410" t="s">
        <v>40</v>
      </c>
      <c r="Q2410" t="s">
        <v>101</v>
      </c>
      <c r="R2410" t="s">
        <v>17697</v>
      </c>
      <c r="S2410" s="1">
        <v>45495</v>
      </c>
      <c r="T2410" t="s">
        <v>103</v>
      </c>
      <c r="U2410" t="s">
        <v>17698</v>
      </c>
      <c r="V2410" t="s">
        <v>17699</v>
      </c>
      <c r="W2410" t="s">
        <v>5752</v>
      </c>
      <c r="X2410">
        <v>2283</v>
      </c>
      <c r="Y2410">
        <v>2</v>
      </c>
      <c r="Z2410">
        <v>1826.4</v>
      </c>
      <c r="AA2410" t="s">
        <v>17696</v>
      </c>
      <c r="AB2410" t="s">
        <v>17696</v>
      </c>
      <c r="AC2410">
        <v>10</v>
      </c>
      <c r="AE2410" t="s">
        <v>37</v>
      </c>
      <c r="AF2410" t="s">
        <v>37</v>
      </c>
      <c r="AG2410" t="s">
        <v>17696</v>
      </c>
    </row>
    <row r="2411" spans="1:33" x14ac:dyDescent="0.3">
      <c r="A2411" t="s">
        <v>121</v>
      </c>
      <c r="B2411" t="s">
        <v>606</v>
      </c>
      <c r="C2411" t="s">
        <v>80</v>
      </c>
      <c r="D2411" t="s">
        <v>677</v>
      </c>
      <c r="E2411" t="s">
        <v>1908</v>
      </c>
      <c r="F2411" t="s">
        <v>17700</v>
      </c>
      <c r="G2411" t="s">
        <v>96</v>
      </c>
      <c r="H2411" s="1">
        <v>45530</v>
      </c>
      <c r="I2411">
        <v>1000</v>
      </c>
      <c r="J2411" t="s">
        <v>17701</v>
      </c>
      <c r="K2411" t="s">
        <v>1162</v>
      </c>
      <c r="L2411" t="s">
        <v>17702</v>
      </c>
      <c r="M2411" t="s">
        <v>17703</v>
      </c>
      <c r="N2411" t="s">
        <v>72</v>
      </c>
      <c r="O2411">
        <v>4</v>
      </c>
      <c r="P2411" t="s">
        <v>40</v>
      </c>
      <c r="Q2411" t="s">
        <v>74</v>
      </c>
      <c r="R2411" t="s">
        <v>17704</v>
      </c>
      <c r="S2411" s="1">
        <v>45481</v>
      </c>
      <c r="T2411" t="s">
        <v>103</v>
      </c>
      <c r="U2411" t="s">
        <v>17705</v>
      </c>
      <c r="V2411" t="s">
        <v>17706</v>
      </c>
      <c r="W2411" t="s">
        <v>106</v>
      </c>
      <c r="X2411">
        <v>1558</v>
      </c>
      <c r="Y2411">
        <v>6</v>
      </c>
      <c r="Z2411">
        <v>3739.2000000000003</v>
      </c>
      <c r="AA2411" t="s">
        <v>17703</v>
      </c>
      <c r="AB2411" t="s">
        <v>17703</v>
      </c>
      <c r="AC2411">
        <v>10</v>
      </c>
      <c r="AD2411" t="s">
        <v>87</v>
      </c>
      <c r="AF2411" t="s">
        <v>87</v>
      </c>
      <c r="AG2411" t="s">
        <v>17703</v>
      </c>
    </row>
    <row r="2412" spans="1:33" x14ac:dyDescent="0.3">
      <c r="A2412" t="s">
        <v>121</v>
      </c>
      <c r="B2412" t="s">
        <v>28</v>
      </c>
      <c r="C2412" t="s">
        <v>29</v>
      </c>
      <c r="D2412" t="s">
        <v>81</v>
      </c>
      <c r="E2412" t="s">
        <v>1543</v>
      </c>
      <c r="F2412" t="s">
        <v>17707</v>
      </c>
      <c r="G2412" t="s">
        <v>33</v>
      </c>
      <c r="H2412" s="1">
        <v>44698</v>
      </c>
      <c r="I2412">
        <v>1100</v>
      </c>
      <c r="J2412" t="s">
        <v>17708</v>
      </c>
      <c r="K2412" t="s">
        <v>716</v>
      </c>
      <c r="L2412" t="s">
        <v>17709</v>
      </c>
      <c r="M2412" t="s">
        <v>17710</v>
      </c>
      <c r="N2412" t="s">
        <v>39</v>
      </c>
      <c r="O2412">
        <v>19</v>
      </c>
      <c r="P2412" t="s">
        <v>40</v>
      </c>
      <c r="Q2412" t="s">
        <v>74</v>
      </c>
      <c r="R2412" t="s">
        <v>17711</v>
      </c>
      <c r="S2412" s="1">
        <v>45400</v>
      </c>
      <c r="T2412" t="s">
        <v>60</v>
      </c>
      <c r="U2412" t="s">
        <v>17712</v>
      </c>
      <c r="V2412" t="s">
        <v>17713</v>
      </c>
      <c r="W2412" t="s">
        <v>9102</v>
      </c>
      <c r="X2412">
        <v>2960</v>
      </c>
      <c r="Y2412">
        <v>6</v>
      </c>
      <c r="Z2412">
        <v>7104</v>
      </c>
      <c r="AA2412" t="s">
        <v>17710</v>
      </c>
      <c r="AB2412" t="s">
        <v>17710</v>
      </c>
      <c r="AC2412">
        <v>10</v>
      </c>
      <c r="AE2412" t="s">
        <v>37</v>
      </c>
      <c r="AF2412" t="s">
        <v>37</v>
      </c>
      <c r="AG2412" t="s">
        <v>17710</v>
      </c>
    </row>
    <row r="2413" spans="1:33" x14ac:dyDescent="0.3">
      <c r="A2413" t="s">
        <v>121</v>
      </c>
      <c r="B2413" t="s">
        <v>205</v>
      </c>
      <c r="C2413" t="s">
        <v>29</v>
      </c>
      <c r="D2413" t="s">
        <v>65</v>
      </c>
      <c r="E2413" t="s">
        <v>703</v>
      </c>
      <c r="F2413" t="s">
        <v>17714</v>
      </c>
      <c r="G2413" t="s">
        <v>33</v>
      </c>
      <c r="H2413" s="1">
        <v>44650</v>
      </c>
      <c r="I2413">
        <v>1200</v>
      </c>
      <c r="J2413" t="s">
        <v>17715</v>
      </c>
      <c r="K2413" t="s">
        <v>2295</v>
      </c>
      <c r="L2413" t="s">
        <v>17716</v>
      </c>
      <c r="M2413" t="s">
        <v>17717</v>
      </c>
      <c r="N2413" t="s">
        <v>72</v>
      </c>
      <c r="O2413">
        <v>10</v>
      </c>
      <c r="P2413" t="s">
        <v>73</v>
      </c>
      <c r="Q2413" t="s">
        <v>101</v>
      </c>
      <c r="R2413" t="s">
        <v>17718</v>
      </c>
      <c r="S2413" s="1">
        <v>45532</v>
      </c>
      <c r="T2413" t="s">
        <v>201</v>
      </c>
      <c r="U2413" t="s">
        <v>17719</v>
      </c>
      <c r="V2413" t="s">
        <v>17720</v>
      </c>
      <c r="W2413" t="s">
        <v>2407</v>
      </c>
      <c r="X2413">
        <v>2306</v>
      </c>
      <c r="Y2413">
        <v>3</v>
      </c>
      <c r="Z2413">
        <v>2767.2000000000003</v>
      </c>
      <c r="AA2413" t="s">
        <v>17717</v>
      </c>
      <c r="AB2413" t="s">
        <v>17717</v>
      </c>
      <c r="AC2413">
        <v>10</v>
      </c>
      <c r="AE2413" t="s">
        <v>37</v>
      </c>
      <c r="AF2413" t="s">
        <v>37</v>
      </c>
      <c r="AG2413" t="s">
        <v>17717</v>
      </c>
    </row>
    <row r="2414" spans="1:33" x14ac:dyDescent="0.3">
      <c r="A2414" t="s">
        <v>27</v>
      </c>
      <c r="B2414" t="s">
        <v>813</v>
      </c>
      <c r="C2414" t="s">
        <v>80</v>
      </c>
      <c r="D2414" t="s">
        <v>65</v>
      </c>
      <c r="E2414" t="s">
        <v>531</v>
      </c>
      <c r="F2414" t="s">
        <v>17721</v>
      </c>
      <c r="G2414" t="s">
        <v>33</v>
      </c>
      <c r="H2414" s="1">
        <v>45548</v>
      </c>
      <c r="I2414">
        <v>800</v>
      </c>
      <c r="J2414" t="s">
        <v>17722</v>
      </c>
      <c r="K2414" t="s">
        <v>137</v>
      </c>
      <c r="L2414" t="s">
        <v>17723</v>
      </c>
      <c r="M2414" t="s">
        <v>17724</v>
      </c>
      <c r="N2414" t="s">
        <v>116</v>
      </c>
      <c r="O2414">
        <v>4</v>
      </c>
      <c r="P2414" t="s">
        <v>40</v>
      </c>
      <c r="Q2414" t="s">
        <v>58</v>
      </c>
      <c r="R2414" t="s">
        <v>17725</v>
      </c>
      <c r="S2414" s="1">
        <v>45367</v>
      </c>
      <c r="T2414" t="s">
        <v>258</v>
      </c>
      <c r="U2414" t="s">
        <v>17726</v>
      </c>
      <c r="V2414" t="s">
        <v>17727</v>
      </c>
      <c r="W2414" t="s">
        <v>893</v>
      </c>
      <c r="X2414">
        <v>1946</v>
      </c>
      <c r="Y2414">
        <v>4</v>
      </c>
      <c r="Z2414">
        <v>3113.6000000000004</v>
      </c>
      <c r="AA2414" t="s">
        <v>17724</v>
      </c>
      <c r="AB2414" t="s">
        <v>17724</v>
      </c>
      <c r="AC2414">
        <v>10</v>
      </c>
      <c r="AE2414" t="s">
        <v>37</v>
      </c>
      <c r="AF2414" t="s">
        <v>37</v>
      </c>
      <c r="AG2414" t="s">
        <v>17724</v>
      </c>
    </row>
    <row r="2415" spans="1:33" x14ac:dyDescent="0.3">
      <c r="A2415" t="s">
        <v>121</v>
      </c>
      <c r="B2415" t="s">
        <v>568</v>
      </c>
      <c r="C2415" t="s">
        <v>49</v>
      </c>
      <c r="D2415" t="s">
        <v>65</v>
      </c>
      <c r="E2415" t="s">
        <v>713</v>
      </c>
      <c r="F2415" t="s">
        <v>17728</v>
      </c>
      <c r="G2415" t="s">
        <v>33</v>
      </c>
      <c r="H2415" s="1">
        <v>44120</v>
      </c>
      <c r="I2415">
        <v>1300</v>
      </c>
      <c r="J2415" t="s">
        <v>17729</v>
      </c>
      <c r="K2415" t="s">
        <v>414</v>
      </c>
      <c r="L2415" t="s">
        <v>17730</v>
      </c>
      <c r="M2415" t="s">
        <v>17731</v>
      </c>
      <c r="N2415" t="s">
        <v>57</v>
      </c>
      <c r="O2415">
        <v>6</v>
      </c>
      <c r="P2415" t="s">
        <v>40</v>
      </c>
      <c r="Q2415" t="s">
        <v>58</v>
      </c>
      <c r="R2415" t="s">
        <v>17732</v>
      </c>
      <c r="S2415" s="1">
        <v>45598</v>
      </c>
      <c r="T2415" t="s">
        <v>165</v>
      </c>
      <c r="U2415" t="s">
        <v>17733</v>
      </c>
      <c r="V2415" t="s">
        <v>17734</v>
      </c>
      <c r="W2415" t="s">
        <v>7309</v>
      </c>
      <c r="X2415">
        <v>1717</v>
      </c>
      <c r="Y2415">
        <v>4</v>
      </c>
      <c r="Z2415">
        <v>2747.2000000000003</v>
      </c>
      <c r="AA2415" t="s">
        <v>17731</v>
      </c>
      <c r="AB2415" t="s">
        <v>17731</v>
      </c>
      <c r="AC2415">
        <v>11</v>
      </c>
      <c r="AE2415" t="s">
        <v>37</v>
      </c>
      <c r="AF2415" t="s">
        <v>37</v>
      </c>
      <c r="AG2415" t="s">
        <v>17731</v>
      </c>
    </row>
    <row r="2416" spans="1:33" x14ac:dyDescent="0.3">
      <c r="A2416" t="s">
        <v>107</v>
      </c>
      <c r="B2416" t="s">
        <v>1483</v>
      </c>
      <c r="C2416" t="s">
        <v>80</v>
      </c>
      <c r="D2416" t="s">
        <v>50</v>
      </c>
      <c r="E2416" t="s">
        <v>3309</v>
      </c>
      <c r="F2416" t="s">
        <v>17735</v>
      </c>
      <c r="G2416" t="s">
        <v>96</v>
      </c>
      <c r="H2416" s="1">
        <v>43934</v>
      </c>
      <c r="I2416">
        <v>1300</v>
      </c>
      <c r="J2416" t="s">
        <v>17736</v>
      </c>
      <c r="K2416" t="s">
        <v>1121</v>
      </c>
      <c r="L2416" t="s">
        <v>17737</v>
      </c>
      <c r="M2416" t="s">
        <v>17738</v>
      </c>
      <c r="N2416" t="s">
        <v>39</v>
      </c>
      <c r="O2416">
        <v>6</v>
      </c>
      <c r="P2416" t="s">
        <v>40</v>
      </c>
      <c r="Q2416" t="s">
        <v>58</v>
      </c>
      <c r="R2416" t="s">
        <v>17739</v>
      </c>
      <c r="S2416" s="1">
        <v>45456</v>
      </c>
      <c r="T2416" t="s">
        <v>43</v>
      </c>
      <c r="U2416" t="s">
        <v>17740</v>
      </c>
      <c r="V2416" t="s">
        <v>17741</v>
      </c>
      <c r="W2416" t="s">
        <v>78</v>
      </c>
      <c r="X2416">
        <v>2864</v>
      </c>
      <c r="Y2416">
        <v>2</v>
      </c>
      <c r="Z2416">
        <v>2291.2000000000003</v>
      </c>
      <c r="AA2416" t="s">
        <v>17738</v>
      </c>
      <c r="AB2416" t="s">
        <v>17738</v>
      </c>
      <c r="AC2416">
        <v>10</v>
      </c>
      <c r="AD2416" t="s">
        <v>87</v>
      </c>
      <c r="AF2416" t="s">
        <v>87</v>
      </c>
      <c r="AG2416" t="s">
        <v>17738</v>
      </c>
    </row>
    <row r="2417" spans="1:33" x14ac:dyDescent="0.3">
      <c r="A2417" t="s">
        <v>27</v>
      </c>
      <c r="B2417" t="s">
        <v>229</v>
      </c>
      <c r="C2417" t="s">
        <v>80</v>
      </c>
      <c r="D2417" t="s">
        <v>146</v>
      </c>
      <c r="E2417" t="s">
        <v>441</v>
      </c>
      <c r="F2417" t="s">
        <v>17742</v>
      </c>
      <c r="G2417" t="s">
        <v>33</v>
      </c>
      <c r="H2417" s="1">
        <v>44569</v>
      </c>
      <c r="I2417">
        <v>1200</v>
      </c>
      <c r="J2417" t="s">
        <v>17743</v>
      </c>
      <c r="K2417" t="s">
        <v>161</v>
      </c>
      <c r="L2417" t="s">
        <v>17744</v>
      </c>
      <c r="M2417" t="s">
        <v>17745</v>
      </c>
      <c r="N2417" t="s">
        <v>72</v>
      </c>
      <c r="O2417">
        <v>15</v>
      </c>
      <c r="P2417" t="s">
        <v>40</v>
      </c>
      <c r="Q2417" t="s">
        <v>101</v>
      </c>
      <c r="R2417" t="s">
        <v>17746</v>
      </c>
      <c r="S2417" s="1">
        <v>45427</v>
      </c>
      <c r="T2417" t="s">
        <v>129</v>
      </c>
      <c r="U2417" t="s">
        <v>17747</v>
      </c>
      <c r="V2417" t="s">
        <v>17748</v>
      </c>
      <c r="W2417" t="s">
        <v>3301</v>
      </c>
      <c r="X2417">
        <v>620</v>
      </c>
      <c r="Y2417">
        <v>7</v>
      </c>
      <c r="Z2417">
        <v>1736</v>
      </c>
      <c r="AA2417" t="s">
        <v>17745</v>
      </c>
      <c r="AB2417" t="s">
        <v>17745</v>
      </c>
      <c r="AC2417">
        <v>10</v>
      </c>
      <c r="AE2417" t="s">
        <v>37</v>
      </c>
      <c r="AF2417" t="s">
        <v>37</v>
      </c>
      <c r="AG2417" t="s">
        <v>17745</v>
      </c>
    </row>
    <row r="2418" spans="1:33" x14ac:dyDescent="0.3">
      <c r="A2418" t="s">
        <v>27</v>
      </c>
      <c r="B2418" t="s">
        <v>606</v>
      </c>
      <c r="C2418" t="s">
        <v>29</v>
      </c>
      <c r="D2418" t="s">
        <v>206</v>
      </c>
      <c r="E2418" t="s">
        <v>3439</v>
      </c>
      <c r="F2418" t="s">
        <v>17749</v>
      </c>
      <c r="G2418" t="s">
        <v>96</v>
      </c>
      <c r="H2418" s="1">
        <v>44881</v>
      </c>
      <c r="I2418">
        <v>1100</v>
      </c>
      <c r="J2418" t="s">
        <v>17750</v>
      </c>
      <c r="K2418" t="s">
        <v>960</v>
      </c>
      <c r="L2418" t="s">
        <v>17751</v>
      </c>
      <c r="M2418" t="s">
        <v>17752</v>
      </c>
      <c r="N2418" t="s">
        <v>39</v>
      </c>
      <c r="O2418">
        <v>11</v>
      </c>
      <c r="P2418" t="s">
        <v>73</v>
      </c>
      <c r="Q2418" t="s">
        <v>58</v>
      </c>
      <c r="R2418" t="s">
        <v>17753</v>
      </c>
      <c r="S2418" s="1">
        <v>45361</v>
      </c>
      <c r="T2418" t="s">
        <v>258</v>
      </c>
      <c r="U2418" t="s">
        <v>17754</v>
      </c>
      <c r="V2418" t="s">
        <v>17755</v>
      </c>
      <c r="W2418" t="s">
        <v>6555</v>
      </c>
      <c r="X2418">
        <v>2145</v>
      </c>
      <c r="Y2418">
        <v>3</v>
      </c>
      <c r="Z2418">
        <v>2574</v>
      </c>
      <c r="AA2418" t="s">
        <v>17752</v>
      </c>
      <c r="AB2418" t="s">
        <v>17752</v>
      </c>
      <c r="AC2418">
        <v>10</v>
      </c>
      <c r="AE2418" t="s">
        <v>37</v>
      </c>
      <c r="AF2418" t="s">
        <v>37</v>
      </c>
      <c r="AG2418" t="s">
        <v>17752</v>
      </c>
    </row>
    <row r="2419" spans="1:33" x14ac:dyDescent="0.3">
      <c r="A2419" t="s">
        <v>133</v>
      </c>
      <c r="B2419" t="s">
        <v>157</v>
      </c>
      <c r="C2419" t="s">
        <v>29</v>
      </c>
      <c r="D2419" t="s">
        <v>109</v>
      </c>
      <c r="E2419" t="s">
        <v>1693</v>
      </c>
      <c r="F2419" t="s">
        <v>17756</v>
      </c>
      <c r="G2419" t="s">
        <v>33</v>
      </c>
      <c r="H2419" s="1">
        <v>45328</v>
      </c>
      <c r="I2419">
        <v>1300</v>
      </c>
      <c r="J2419" t="s">
        <v>17757</v>
      </c>
      <c r="K2419" t="s">
        <v>1796</v>
      </c>
      <c r="L2419" t="s">
        <v>17758</v>
      </c>
      <c r="M2419" t="s">
        <v>17759</v>
      </c>
      <c r="N2419" t="s">
        <v>72</v>
      </c>
      <c r="O2419">
        <v>10</v>
      </c>
      <c r="P2419" t="s">
        <v>73</v>
      </c>
      <c r="Q2419" t="s">
        <v>41</v>
      </c>
      <c r="R2419" t="s">
        <v>17760</v>
      </c>
      <c r="S2419" s="1">
        <v>45499</v>
      </c>
      <c r="T2419" t="s">
        <v>103</v>
      </c>
      <c r="U2419" t="s">
        <v>17761</v>
      </c>
      <c r="V2419" t="s">
        <v>17762</v>
      </c>
      <c r="W2419" t="s">
        <v>10129</v>
      </c>
      <c r="X2419">
        <v>1141</v>
      </c>
      <c r="Y2419">
        <v>1</v>
      </c>
      <c r="Z2419">
        <v>456.40000000000003</v>
      </c>
      <c r="AA2419" t="s">
        <v>17759</v>
      </c>
      <c r="AB2419" t="s">
        <v>17759</v>
      </c>
      <c r="AC2419">
        <v>10</v>
      </c>
      <c r="AE2419" t="s">
        <v>37</v>
      </c>
      <c r="AF2419" t="s">
        <v>37</v>
      </c>
      <c r="AG2419" t="s">
        <v>17759</v>
      </c>
    </row>
    <row r="2420" spans="1:33" x14ac:dyDescent="0.3">
      <c r="A2420" t="s">
        <v>107</v>
      </c>
      <c r="B2420" t="s">
        <v>262</v>
      </c>
      <c r="C2420" t="s">
        <v>29</v>
      </c>
      <c r="D2420" t="s">
        <v>30</v>
      </c>
      <c r="E2420" t="s">
        <v>1724</v>
      </c>
      <c r="F2420" t="s">
        <v>17763</v>
      </c>
      <c r="G2420" t="s">
        <v>33</v>
      </c>
      <c r="H2420" s="1">
        <v>44441</v>
      </c>
      <c r="I2420">
        <v>1000</v>
      </c>
      <c r="J2420" t="s">
        <v>17764</v>
      </c>
      <c r="K2420" t="s">
        <v>1368</v>
      </c>
      <c r="L2420" t="s">
        <v>17765</v>
      </c>
      <c r="M2420" t="s">
        <v>17766</v>
      </c>
      <c r="N2420" t="s">
        <v>72</v>
      </c>
      <c r="O2420">
        <v>20</v>
      </c>
      <c r="P2420" t="s">
        <v>40</v>
      </c>
      <c r="Q2420" t="s">
        <v>41</v>
      </c>
      <c r="R2420" t="s">
        <v>17767</v>
      </c>
      <c r="S2420" s="1">
        <v>45568</v>
      </c>
      <c r="T2420" t="s">
        <v>177</v>
      </c>
      <c r="U2420" t="s">
        <v>17768</v>
      </c>
      <c r="V2420" t="s">
        <v>17769</v>
      </c>
      <c r="W2420" t="s">
        <v>10085</v>
      </c>
      <c r="X2420">
        <v>2439</v>
      </c>
      <c r="Y2420">
        <v>7</v>
      </c>
      <c r="Z2420">
        <v>6829.2000000000007</v>
      </c>
      <c r="AA2420" t="s">
        <v>17766</v>
      </c>
      <c r="AB2420" t="s">
        <v>17766</v>
      </c>
      <c r="AC2420">
        <v>10</v>
      </c>
      <c r="AD2420" t="s">
        <v>87</v>
      </c>
      <c r="AF2420" t="s">
        <v>87</v>
      </c>
      <c r="AG2420" t="s">
        <v>17766</v>
      </c>
    </row>
    <row r="2421" spans="1:33" x14ac:dyDescent="0.3">
      <c r="A2421" t="s">
        <v>93</v>
      </c>
      <c r="B2421" t="s">
        <v>182</v>
      </c>
      <c r="C2421" t="s">
        <v>49</v>
      </c>
      <c r="D2421" t="s">
        <v>146</v>
      </c>
      <c r="E2421" t="s">
        <v>750</v>
      </c>
      <c r="F2421" t="s">
        <v>8446</v>
      </c>
      <c r="G2421" t="s">
        <v>96</v>
      </c>
      <c r="H2421" s="1">
        <v>45010</v>
      </c>
      <c r="I2421">
        <v>950</v>
      </c>
      <c r="J2421" t="s">
        <v>17770</v>
      </c>
      <c r="K2421" t="s">
        <v>1418</v>
      </c>
      <c r="L2421" t="s">
        <v>17771</v>
      </c>
      <c r="M2421" t="s">
        <v>17772</v>
      </c>
      <c r="N2421" t="s">
        <v>57</v>
      </c>
      <c r="O2421">
        <v>9</v>
      </c>
      <c r="P2421" t="s">
        <v>73</v>
      </c>
      <c r="Q2421" t="s">
        <v>58</v>
      </c>
      <c r="R2421" t="s">
        <v>17773</v>
      </c>
      <c r="S2421" s="1">
        <v>45575</v>
      </c>
      <c r="T2421" t="s">
        <v>177</v>
      </c>
      <c r="U2421" t="s">
        <v>17774</v>
      </c>
      <c r="V2421" t="s">
        <v>17775</v>
      </c>
      <c r="W2421" t="s">
        <v>1933</v>
      </c>
      <c r="X2421">
        <v>2708</v>
      </c>
      <c r="Y2421">
        <v>7</v>
      </c>
      <c r="Z2421">
        <v>7582.4000000000015</v>
      </c>
      <c r="AA2421" t="s">
        <v>17772</v>
      </c>
      <c r="AB2421" t="s">
        <v>17772</v>
      </c>
      <c r="AC2421">
        <v>10</v>
      </c>
      <c r="AD2421" t="s">
        <v>87</v>
      </c>
      <c r="AF2421" t="s">
        <v>87</v>
      </c>
      <c r="AG2421" t="s">
        <v>17772</v>
      </c>
    </row>
    <row r="2422" spans="1:33" x14ac:dyDescent="0.3">
      <c r="A2422" t="s">
        <v>107</v>
      </c>
      <c r="B2422" t="s">
        <v>369</v>
      </c>
      <c r="C2422" t="s">
        <v>49</v>
      </c>
      <c r="D2422" t="s">
        <v>109</v>
      </c>
      <c r="E2422" t="s">
        <v>401</v>
      </c>
      <c r="F2422" t="s">
        <v>17776</v>
      </c>
      <c r="G2422" t="s">
        <v>33</v>
      </c>
      <c r="H2422" s="1">
        <v>44193</v>
      </c>
      <c r="I2422">
        <v>1000</v>
      </c>
      <c r="J2422" t="s">
        <v>17777</v>
      </c>
      <c r="K2422" t="s">
        <v>54</v>
      </c>
      <c r="L2422" t="s">
        <v>17778</v>
      </c>
      <c r="M2422" t="s">
        <v>17779</v>
      </c>
      <c r="N2422" t="s">
        <v>72</v>
      </c>
      <c r="O2422">
        <v>15</v>
      </c>
      <c r="P2422" t="s">
        <v>40</v>
      </c>
      <c r="Q2422" t="s">
        <v>74</v>
      </c>
      <c r="R2422" t="s">
        <v>17780</v>
      </c>
      <c r="S2422" s="1">
        <v>45586</v>
      </c>
      <c r="T2422" t="s">
        <v>177</v>
      </c>
      <c r="U2422" t="s">
        <v>17781</v>
      </c>
      <c r="V2422" t="s">
        <v>17782</v>
      </c>
      <c r="W2422" t="s">
        <v>5434</v>
      </c>
      <c r="X2422">
        <v>809</v>
      </c>
      <c r="Y2422">
        <v>3</v>
      </c>
      <c r="Z2422">
        <v>970.80000000000007</v>
      </c>
      <c r="AA2422" t="s">
        <v>17779</v>
      </c>
      <c r="AB2422" t="s">
        <v>17779</v>
      </c>
      <c r="AC2422">
        <v>10</v>
      </c>
      <c r="AE2422" t="s">
        <v>37</v>
      </c>
      <c r="AF2422" t="s">
        <v>37</v>
      </c>
      <c r="AG2422" t="s">
        <v>17779</v>
      </c>
    </row>
    <row r="2423" spans="1:33" x14ac:dyDescent="0.3">
      <c r="A2423" t="s">
        <v>27</v>
      </c>
      <c r="B2423" t="s">
        <v>1128</v>
      </c>
      <c r="C2423" t="s">
        <v>49</v>
      </c>
      <c r="D2423" t="s">
        <v>146</v>
      </c>
      <c r="E2423" t="s">
        <v>804</v>
      </c>
      <c r="F2423" t="s">
        <v>17783</v>
      </c>
      <c r="G2423" t="s">
        <v>33</v>
      </c>
      <c r="H2423" s="1">
        <v>45188</v>
      </c>
      <c r="I2423">
        <v>1200</v>
      </c>
      <c r="J2423" t="s">
        <v>17784</v>
      </c>
      <c r="K2423" t="s">
        <v>307</v>
      </c>
      <c r="L2423" t="s">
        <v>17785</v>
      </c>
      <c r="M2423" t="s">
        <v>17786</v>
      </c>
      <c r="N2423" t="s">
        <v>39</v>
      </c>
      <c r="O2423">
        <v>8</v>
      </c>
      <c r="P2423" t="s">
        <v>40</v>
      </c>
      <c r="Q2423" t="s">
        <v>41</v>
      </c>
      <c r="R2423" t="s">
        <v>17787</v>
      </c>
      <c r="S2423" s="1">
        <v>45578</v>
      </c>
      <c r="T2423" t="s">
        <v>177</v>
      </c>
      <c r="U2423" t="s">
        <v>17788</v>
      </c>
      <c r="V2423" t="s">
        <v>17789</v>
      </c>
      <c r="W2423" t="s">
        <v>228</v>
      </c>
      <c r="X2423">
        <v>1299</v>
      </c>
      <c r="Y2423">
        <v>6</v>
      </c>
      <c r="Z2423">
        <v>3117.6000000000004</v>
      </c>
      <c r="AA2423" t="s">
        <v>17786</v>
      </c>
      <c r="AB2423" t="s">
        <v>17786</v>
      </c>
      <c r="AC2423">
        <v>10</v>
      </c>
      <c r="AD2423" t="s">
        <v>87</v>
      </c>
      <c r="AF2423" t="s">
        <v>87</v>
      </c>
      <c r="AG2423" t="s">
        <v>17786</v>
      </c>
    </row>
    <row r="2424" spans="1:33" x14ac:dyDescent="0.3">
      <c r="A2424" t="s">
        <v>107</v>
      </c>
      <c r="B2424" t="s">
        <v>390</v>
      </c>
      <c r="C2424" t="s">
        <v>80</v>
      </c>
      <c r="D2424" t="s">
        <v>30</v>
      </c>
      <c r="E2424" t="s">
        <v>147</v>
      </c>
      <c r="F2424" t="s">
        <v>17790</v>
      </c>
      <c r="G2424" t="s">
        <v>33</v>
      </c>
      <c r="H2424" s="1">
        <v>45163</v>
      </c>
      <c r="I2424">
        <v>1300</v>
      </c>
      <c r="J2424" t="s">
        <v>17791</v>
      </c>
      <c r="K2424" t="s">
        <v>923</v>
      </c>
      <c r="L2424" t="s">
        <v>17792</v>
      </c>
      <c r="M2424" t="s">
        <v>17793</v>
      </c>
      <c r="N2424" t="s">
        <v>116</v>
      </c>
      <c r="O2424">
        <v>10</v>
      </c>
      <c r="P2424" t="s">
        <v>40</v>
      </c>
      <c r="Q2424" t="s">
        <v>41</v>
      </c>
      <c r="R2424" t="s">
        <v>17794</v>
      </c>
      <c r="S2424" s="1">
        <v>45461</v>
      </c>
      <c r="T2424" t="s">
        <v>43</v>
      </c>
      <c r="U2424" t="s">
        <v>17795</v>
      </c>
      <c r="V2424" t="s">
        <v>17796</v>
      </c>
      <c r="W2424" t="s">
        <v>7479</v>
      </c>
      <c r="X2424">
        <v>767</v>
      </c>
      <c r="Y2424">
        <v>7</v>
      </c>
      <c r="Z2424">
        <v>2147.6</v>
      </c>
      <c r="AA2424" t="s">
        <v>17793</v>
      </c>
      <c r="AB2424" t="s">
        <v>17793</v>
      </c>
      <c r="AC2424">
        <v>10</v>
      </c>
      <c r="AE2424" t="s">
        <v>37</v>
      </c>
      <c r="AF2424" t="s">
        <v>37</v>
      </c>
      <c r="AG2424" t="s">
        <v>17793</v>
      </c>
    </row>
    <row r="2425" spans="1:33" x14ac:dyDescent="0.3">
      <c r="A2425" t="s">
        <v>47</v>
      </c>
      <c r="B2425" t="s">
        <v>240</v>
      </c>
      <c r="C2425" t="s">
        <v>49</v>
      </c>
      <c r="D2425" t="s">
        <v>30</v>
      </c>
      <c r="E2425" t="s">
        <v>304</v>
      </c>
      <c r="F2425" t="s">
        <v>17797</v>
      </c>
      <c r="G2425" t="s">
        <v>96</v>
      </c>
      <c r="H2425" s="1">
        <v>44023</v>
      </c>
      <c r="I2425">
        <v>800</v>
      </c>
      <c r="J2425" t="s">
        <v>17798</v>
      </c>
      <c r="K2425" t="s">
        <v>113</v>
      </c>
      <c r="L2425" t="s">
        <v>17799</v>
      </c>
      <c r="M2425" t="s">
        <v>17800</v>
      </c>
      <c r="N2425" t="s">
        <v>116</v>
      </c>
      <c r="O2425">
        <v>16</v>
      </c>
      <c r="P2425" t="s">
        <v>73</v>
      </c>
      <c r="Q2425" t="s">
        <v>74</v>
      </c>
      <c r="R2425" t="s">
        <v>17801</v>
      </c>
      <c r="S2425" s="1">
        <v>45498</v>
      </c>
      <c r="T2425" t="s">
        <v>103</v>
      </c>
      <c r="U2425" t="s">
        <v>17802</v>
      </c>
      <c r="V2425" t="s">
        <v>17803</v>
      </c>
      <c r="W2425" t="s">
        <v>8665</v>
      </c>
      <c r="X2425">
        <v>1919</v>
      </c>
      <c r="Y2425">
        <v>1</v>
      </c>
      <c r="Z2425">
        <v>767.6</v>
      </c>
      <c r="AA2425" t="s">
        <v>17800</v>
      </c>
      <c r="AB2425" t="s">
        <v>17800</v>
      </c>
      <c r="AC2425">
        <v>10</v>
      </c>
      <c r="AE2425" t="s">
        <v>37</v>
      </c>
      <c r="AF2425" t="s">
        <v>37</v>
      </c>
      <c r="AG2425" t="s">
        <v>17800</v>
      </c>
    </row>
    <row r="2426" spans="1:33" x14ac:dyDescent="0.3">
      <c r="A2426" t="s">
        <v>133</v>
      </c>
      <c r="B2426" t="s">
        <v>357</v>
      </c>
      <c r="C2426" t="s">
        <v>29</v>
      </c>
      <c r="D2426" t="s">
        <v>81</v>
      </c>
      <c r="E2426" t="s">
        <v>1949</v>
      </c>
      <c r="F2426" t="s">
        <v>17804</v>
      </c>
      <c r="G2426" t="s">
        <v>96</v>
      </c>
      <c r="H2426" s="1">
        <v>44306</v>
      </c>
      <c r="I2426">
        <v>1300</v>
      </c>
      <c r="J2426" t="s">
        <v>17805</v>
      </c>
      <c r="K2426" t="s">
        <v>989</v>
      </c>
      <c r="L2426" t="s">
        <v>17806</v>
      </c>
      <c r="M2426" t="s">
        <v>17807</v>
      </c>
      <c r="N2426" t="s">
        <v>116</v>
      </c>
      <c r="O2426">
        <v>8</v>
      </c>
      <c r="P2426" t="s">
        <v>40</v>
      </c>
      <c r="Q2426" t="s">
        <v>74</v>
      </c>
      <c r="R2426" t="s">
        <v>17808</v>
      </c>
      <c r="S2426" s="1">
        <v>45556</v>
      </c>
      <c r="T2426" t="s">
        <v>214</v>
      </c>
      <c r="U2426" t="s">
        <v>17809</v>
      </c>
      <c r="V2426" t="s">
        <v>17810</v>
      </c>
      <c r="W2426" t="s">
        <v>2554</v>
      </c>
      <c r="X2426">
        <v>1638</v>
      </c>
      <c r="Y2426">
        <v>1</v>
      </c>
      <c r="Z2426">
        <v>655.20000000000005</v>
      </c>
      <c r="AA2426" t="s">
        <v>17807</v>
      </c>
      <c r="AB2426" t="s">
        <v>17807</v>
      </c>
      <c r="AC2426">
        <v>10</v>
      </c>
      <c r="AE2426" t="s">
        <v>37</v>
      </c>
      <c r="AF2426" t="s">
        <v>37</v>
      </c>
      <c r="AG2426" t="s">
        <v>17807</v>
      </c>
    </row>
    <row r="2427" spans="1:33" x14ac:dyDescent="0.3">
      <c r="A2427" t="s">
        <v>133</v>
      </c>
      <c r="B2427" t="s">
        <v>157</v>
      </c>
      <c r="C2427" t="s">
        <v>49</v>
      </c>
      <c r="D2427" t="s">
        <v>206</v>
      </c>
      <c r="E2427" t="s">
        <v>687</v>
      </c>
      <c r="F2427" t="s">
        <v>17811</v>
      </c>
      <c r="G2427" t="s">
        <v>96</v>
      </c>
      <c r="H2427" s="1">
        <v>44090</v>
      </c>
      <c r="I2427">
        <v>1100</v>
      </c>
      <c r="J2427" t="s">
        <v>17812</v>
      </c>
      <c r="K2427" t="s">
        <v>454</v>
      </c>
      <c r="L2427" t="s">
        <v>17813</v>
      </c>
      <c r="M2427" t="s">
        <v>17814</v>
      </c>
      <c r="N2427" t="s">
        <v>116</v>
      </c>
      <c r="O2427">
        <v>19</v>
      </c>
      <c r="P2427" t="s">
        <v>73</v>
      </c>
      <c r="Q2427" t="s">
        <v>101</v>
      </c>
      <c r="R2427" t="s">
        <v>17815</v>
      </c>
      <c r="S2427" s="1">
        <v>45336</v>
      </c>
      <c r="T2427" t="s">
        <v>321</v>
      </c>
      <c r="U2427" t="s">
        <v>17816</v>
      </c>
      <c r="V2427" t="s">
        <v>17817</v>
      </c>
      <c r="W2427" t="s">
        <v>929</v>
      </c>
      <c r="X2427">
        <v>576</v>
      </c>
      <c r="Y2427">
        <v>2</v>
      </c>
      <c r="Z2427">
        <v>460.8</v>
      </c>
      <c r="AA2427" t="s">
        <v>17814</v>
      </c>
      <c r="AB2427" t="s">
        <v>17814</v>
      </c>
      <c r="AC2427">
        <v>10</v>
      </c>
      <c r="AE2427" t="s">
        <v>37</v>
      </c>
      <c r="AF2427" t="s">
        <v>37</v>
      </c>
      <c r="AG2427" t="s">
        <v>17814</v>
      </c>
    </row>
    <row r="2428" spans="1:33" x14ac:dyDescent="0.3">
      <c r="A2428" t="s">
        <v>181</v>
      </c>
      <c r="B2428" t="s">
        <v>731</v>
      </c>
      <c r="C2428" t="s">
        <v>29</v>
      </c>
      <c r="D2428" t="s">
        <v>206</v>
      </c>
      <c r="E2428" t="s">
        <v>540</v>
      </c>
      <c r="F2428" t="s">
        <v>17818</v>
      </c>
      <c r="G2428" t="s">
        <v>96</v>
      </c>
      <c r="H2428" s="1">
        <v>44472</v>
      </c>
      <c r="I2428">
        <v>950</v>
      </c>
      <c r="J2428" t="s">
        <v>5367</v>
      </c>
      <c r="K2428" t="s">
        <v>1626</v>
      </c>
      <c r="L2428" t="s">
        <v>17819</v>
      </c>
      <c r="M2428" t="s">
        <v>17820</v>
      </c>
      <c r="N2428" t="s">
        <v>116</v>
      </c>
      <c r="O2428">
        <v>16</v>
      </c>
      <c r="P2428" t="s">
        <v>40</v>
      </c>
      <c r="Q2428" t="s">
        <v>58</v>
      </c>
      <c r="R2428" t="s">
        <v>17821</v>
      </c>
      <c r="S2428" s="1">
        <v>45357</v>
      </c>
      <c r="T2428" t="s">
        <v>258</v>
      </c>
      <c r="U2428" t="s">
        <v>17822</v>
      </c>
      <c r="V2428" t="s">
        <v>17823</v>
      </c>
      <c r="W2428" t="s">
        <v>6519</v>
      </c>
      <c r="X2428">
        <v>2597</v>
      </c>
      <c r="Y2428">
        <v>1</v>
      </c>
      <c r="Z2428">
        <v>1038.8</v>
      </c>
      <c r="AA2428" t="s">
        <v>17820</v>
      </c>
      <c r="AB2428" t="s">
        <v>17820</v>
      </c>
      <c r="AC2428">
        <v>10</v>
      </c>
      <c r="AE2428" t="s">
        <v>37</v>
      </c>
      <c r="AF2428" t="s">
        <v>37</v>
      </c>
      <c r="AG2428" t="s">
        <v>17820</v>
      </c>
    </row>
    <row r="2429" spans="1:33" x14ac:dyDescent="0.3">
      <c r="A2429" t="s">
        <v>107</v>
      </c>
      <c r="B2429" t="s">
        <v>369</v>
      </c>
      <c r="C2429" t="s">
        <v>49</v>
      </c>
      <c r="D2429" t="s">
        <v>677</v>
      </c>
      <c r="E2429" t="s">
        <v>263</v>
      </c>
      <c r="F2429" t="s">
        <v>17824</v>
      </c>
      <c r="G2429" t="s">
        <v>33</v>
      </c>
      <c r="H2429" s="1">
        <v>44395</v>
      </c>
      <c r="I2429">
        <v>1400</v>
      </c>
      <c r="J2429" t="s">
        <v>17825</v>
      </c>
      <c r="K2429" t="s">
        <v>210</v>
      </c>
      <c r="L2429" t="s">
        <v>17826</v>
      </c>
      <c r="M2429" t="s">
        <v>17827</v>
      </c>
      <c r="N2429" t="s">
        <v>57</v>
      </c>
      <c r="O2429">
        <v>15</v>
      </c>
      <c r="P2429" t="s">
        <v>73</v>
      </c>
      <c r="Q2429" t="s">
        <v>101</v>
      </c>
      <c r="R2429" t="s">
        <v>15918</v>
      </c>
      <c r="S2429" s="1">
        <v>45584</v>
      </c>
      <c r="T2429" t="s">
        <v>177</v>
      </c>
      <c r="U2429" t="s">
        <v>17828</v>
      </c>
      <c r="V2429" t="s">
        <v>17829</v>
      </c>
      <c r="W2429" t="s">
        <v>3999</v>
      </c>
      <c r="X2429">
        <v>1056</v>
      </c>
      <c r="Y2429">
        <v>5</v>
      </c>
      <c r="Z2429">
        <v>2112</v>
      </c>
      <c r="AA2429" t="s">
        <v>17827</v>
      </c>
      <c r="AB2429" t="s">
        <v>17827</v>
      </c>
      <c r="AC2429">
        <v>10</v>
      </c>
      <c r="AD2429" t="s">
        <v>87</v>
      </c>
      <c r="AF2429" t="s">
        <v>87</v>
      </c>
      <c r="AG2429" t="s">
        <v>17827</v>
      </c>
    </row>
    <row r="2430" spans="1:33" x14ac:dyDescent="0.3">
      <c r="A2430" t="s">
        <v>121</v>
      </c>
      <c r="B2430" t="s">
        <v>193</v>
      </c>
      <c r="C2430" t="s">
        <v>49</v>
      </c>
      <c r="D2430" t="s">
        <v>146</v>
      </c>
      <c r="E2430" t="s">
        <v>3309</v>
      </c>
      <c r="F2430" t="s">
        <v>17830</v>
      </c>
      <c r="G2430" t="s">
        <v>33</v>
      </c>
      <c r="H2430" s="1">
        <v>45509</v>
      </c>
      <c r="I2430">
        <v>800</v>
      </c>
      <c r="J2430" t="s">
        <v>17831</v>
      </c>
      <c r="K2430" t="s">
        <v>1477</v>
      </c>
      <c r="L2430" t="s">
        <v>17832</v>
      </c>
      <c r="M2430" t="s">
        <v>17833</v>
      </c>
      <c r="N2430" t="s">
        <v>39</v>
      </c>
      <c r="O2430">
        <v>5</v>
      </c>
      <c r="P2430" t="s">
        <v>73</v>
      </c>
      <c r="Q2430" t="s">
        <v>74</v>
      </c>
      <c r="R2430" t="s">
        <v>17834</v>
      </c>
      <c r="S2430" s="1">
        <v>45583</v>
      </c>
      <c r="T2430" t="s">
        <v>177</v>
      </c>
      <c r="U2430" t="s">
        <v>17835</v>
      </c>
      <c r="V2430" t="s">
        <v>17836</v>
      </c>
      <c r="W2430" t="s">
        <v>469</v>
      </c>
      <c r="X2430">
        <v>1561</v>
      </c>
      <c r="Y2430">
        <v>3</v>
      </c>
      <c r="Z2430">
        <v>1873.2</v>
      </c>
      <c r="AA2430" t="s">
        <v>17833</v>
      </c>
      <c r="AB2430" t="s">
        <v>17833</v>
      </c>
      <c r="AC2430">
        <v>10</v>
      </c>
      <c r="AE2430" t="s">
        <v>37</v>
      </c>
      <c r="AF2430" t="s">
        <v>37</v>
      </c>
      <c r="AG2430" t="s">
        <v>17833</v>
      </c>
    </row>
    <row r="2431" spans="1:33" x14ac:dyDescent="0.3">
      <c r="A2431" t="s">
        <v>181</v>
      </c>
      <c r="B2431" t="s">
        <v>803</v>
      </c>
      <c r="C2431" t="s">
        <v>29</v>
      </c>
      <c r="D2431" t="s">
        <v>65</v>
      </c>
      <c r="E2431" t="s">
        <v>1290</v>
      </c>
      <c r="F2431" t="s">
        <v>17837</v>
      </c>
      <c r="G2431" t="s">
        <v>33</v>
      </c>
      <c r="H2431" s="1">
        <v>43891</v>
      </c>
      <c r="I2431">
        <v>950</v>
      </c>
      <c r="J2431" t="s">
        <v>17838</v>
      </c>
      <c r="K2431" t="s">
        <v>404</v>
      </c>
      <c r="L2431" t="s">
        <v>17839</v>
      </c>
      <c r="M2431" t="s">
        <v>17840</v>
      </c>
      <c r="N2431" t="s">
        <v>57</v>
      </c>
      <c r="O2431">
        <v>6</v>
      </c>
      <c r="P2431" t="s">
        <v>40</v>
      </c>
      <c r="Q2431" t="s">
        <v>101</v>
      </c>
      <c r="R2431" t="s">
        <v>17841</v>
      </c>
      <c r="S2431" s="1">
        <v>45544</v>
      </c>
      <c r="T2431" t="s">
        <v>214</v>
      </c>
      <c r="U2431" t="s">
        <v>17842</v>
      </c>
      <c r="V2431" t="s">
        <v>17843</v>
      </c>
      <c r="W2431" t="s">
        <v>849</v>
      </c>
      <c r="X2431">
        <v>2247</v>
      </c>
      <c r="Y2431">
        <v>6</v>
      </c>
      <c r="Z2431">
        <v>5392.8</v>
      </c>
      <c r="AA2431" t="s">
        <v>17840</v>
      </c>
      <c r="AB2431" t="s">
        <v>17840</v>
      </c>
      <c r="AC2431">
        <v>10</v>
      </c>
      <c r="AD2431" t="s">
        <v>87</v>
      </c>
      <c r="AF2431" t="s">
        <v>87</v>
      </c>
      <c r="AG2431" t="s">
        <v>17840</v>
      </c>
    </row>
    <row r="2432" spans="1:33" x14ac:dyDescent="0.3">
      <c r="A2432" t="s">
        <v>93</v>
      </c>
      <c r="B2432" t="s">
        <v>205</v>
      </c>
      <c r="C2432" t="s">
        <v>29</v>
      </c>
      <c r="D2432" t="s">
        <v>206</v>
      </c>
      <c r="E2432" t="s">
        <v>1949</v>
      </c>
      <c r="F2432" t="s">
        <v>17844</v>
      </c>
      <c r="G2432" t="s">
        <v>96</v>
      </c>
      <c r="H2432" s="1">
        <v>43847</v>
      </c>
      <c r="I2432">
        <v>1200</v>
      </c>
      <c r="J2432" t="s">
        <v>17845</v>
      </c>
      <c r="K2432" t="s">
        <v>1749</v>
      </c>
      <c r="L2432" t="s">
        <v>17846</v>
      </c>
      <c r="M2432" t="s">
        <v>17847</v>
      </c>
      <c r="N2432" t="s">
        <v>116</v>
      </c>
      <c r="O2432">
        <v>13</v>
      </c>
      <c r="P2432" t="s">
        <v>40</v>
      </c>
      <c r="Q2432" t="s">
        <v>58</v>
      </c>
      <c r="R2432" t="s">
        <v>17848</v>
      </c>
      <c r="S2432" s="1">
        <v>45549</v>
      </c>
      <c r="T2432" t="s">
        <v>214</v>
      </c>
      <c r="U2432" t="s">
        <v>17849</v>
      </c>
      <c r="V2432" t="s">
        <v>17850</v>
      </c>
      <c r="W2432" t="s">
        <v>10577</v>
      </c>
      <c r="X2432">
        <v>1311</v>
      </c>
      <c r="Y2432">
        <v>7</v>
      </c>
      <c r="Z2432">
        <v>3670.8</v>
      </c>
      <c r="AA2432" t="s">
        <v>17847</v>
      </c>
      <c r="AB2432" t="s">
        <v>17847</v>
      </c>
      <c r="AC2432">
        <v>10</v>
      </c>
      <c r="AD2432" t="s">
        <v>87</v>
      </c>
      <c r="AF2432" t="s">
        <v>87</v>
      </c>
      <c r="AG2432" t="s">
        <v>17847</v>
      </c>
    </row>
    <row r="2433" spans="1:33" x14ac:dyDescent="0.3">
      <c r="A2433" t="s">
        <v>27</v>
      </c>
      <c r="B2433" t="s">
        <v>1128</v>
      </c>
      <c r="C2433" t="s">
        <v>29</v>
      </c>
      <c r="D2433" t="s">
        <v>370</v>
      </c>
      <c r="E2433" t="s">
        <v>1365</v>
      </c>
      <c r="F2433" t="s">
        <v>17851</v>
      </c>
      <c r="G2433" t="s">
        <v>96</v>
      </c>
      <c r="H2433" s="1">
        <v>44983</v>
      </c>
      <c r="I2433">
        <v>800</v>
      </c>
      <c r="J2433" t="s">
        <v>2988</v>
      </c>
      <c r="K2433" t="s">
        <v>1796</v>
      </c>
      <c r="L2433" t="s">
        <v>17852</v>
      </c>
      <c r="M2433" t="s">
        <v>17853</v>
      </c>
      <c r="N2433" t="s">
        <v>57</v>
      </c>
      <c r="O2433">
        <v>11</v>
      </c>
      <c r="P2433" t="s">
        <v>73</v>
      </c>
      <c r="Q2433" t="s">
        <v>41</v>
      </c>
      <c r="R2433" t="s">
        <v>17854</v>
      </c>
      <c r="S2433" s="1">
        <v>45328</v>
      </c>
      <c r="T2433" t="s">
        <v>321</v>
      </c>
      <c r="U2433" t="s">
        <v>17855</v>
      </c>
      <c r="V2433" t="s">
        <v>17856</v>
      </c>
      <c r="W2433" t="s">
        <v>1500</v>
      </c>
      <c r="X2433">
        <v>756</v>
      </c>
      <c r="Y2433">
        <v>5</v>
      </c>
      <c r="Z2433">
        <v>1512</v>
      </c>
      <c r="AA2433" t="s">
        <v>17853</v>
      </c>
      <c r="AB2433" t="s">
        <v>17853</v>
      </c>
      <c r="AC2433">
        <v>10</v>
      </c>
      <c r="AE2433" t="s">
        <v>37</v>
      </c>
      <c r="AF2433" t="s">
        <v>37</v>
      </c>
      <c r="AG2433" t="s">
        <v>17853</v>
      </c>
    </row>
    <row r="2434" spans="1:33" x14ac:dyDescent="0.3">
      <c r="A2434" t="s">
        <v>107</v>
      </c>
      <c r="B2434" t="s">
        <v>347</v>
      </c>
      <c r="C2434" t="s">
        <v>49</v>
      </c>
      <c r="D2434" t="s">
        <v>30</v>
      </c>
      <c r="E2434" t="s">
        <v>1534</v>
      </c>
      <c r="F2434" t="s">
        <v>17857</v>
      </c>
      <c r="G2434" t="s">
        <v>33</v>
      </c>
      <c r="H2434" s="1">
        <v>44550</v>
      </c>
      <c r="I2434">
        <v>950</v>
      </c>
      <c r="J2434" t="s">
        <v>17858</v>
      </c>
      <c r="K2434" t="s">
        <v>725</v>
      </c>
      <c r="L2434" t="s">
        <v>17859</v>
      </c>
      <c r="M2434" t="s">
        <v>17860</v>
      </c>
      <c r="N2434" t="s">
        <v>39</v>
      </c>
      <c r="O2434">
        <v>4</v>
      </c>
      <c r="P2434" t="s">
        <v>73</v>
      </c>
      <c r="Q2434" t="s">
        <v>41</v>
      </c>
      <c r="R2434" t="s">
        <v>17861</v>
      </c>
      <c r="S2434" s="1">
        <v>45318</v>
      </c>
      <c r="T2434" t="s">
        <v>141</v>
      </c>
      <c r="U2434" t="s">
        <v>17862</v>
      </c>
      <c r="V2434" t="s">
        <v>17863</v>
      </c>
      <c r="W2434" t="s">
        <v>272</v>
      </c>
      <c r="X2434">
        <v>1869</v>
      </c>
      <c r="Y2434">
        <v>4</v>
      </c>
      <c r="Z2434">
        <v>2990.4</v>
      </c>
      <c r="AA2434" t="s">
        <v>17860</v>
      </c>
      <c r="AB2434" t="s">
        <v>17860</v>
      </c>
      <c r="AC2434">
        <v>10</v>
      </c>
      <c r="AE2434" t="s">
        <v>37</v>
      </c>
      <c r="AF2434" t="s">
        <v>37</v>
      </c>
      <c r="AG2434" t="s">
        <v>17860</v>
      </c>
    </row>
    <row r="2435" spans="1:33" x14ac:dyDescent="0.3">
      <c r="A2435" t="s">
        <v>133</v>
      </c>
      <c r="B2435" t="s">
        <v>1128</v>
      </c>
      <c r="C2435" t="s">
        <v>80</v>
      </c>
      <c r="D2435" t="s">
        <v>146</v>
      </c>
      <c r="E2435" t="s">
        <v>804</v>
      </c>
      <c r="F2435" t="s">
        <v>2826</v>
      </c>
      <c r="G2435" t="s">
        <v>33</v>
      </c>
      <c r="H2435" s="1">
        <v>44664</v>
      </c>
      <c r="I2435">
        <v>1200</v>
      </c>
      <c r="J2435" t="s">
        <v>17864</v>
      </c>
      <c r="K2435" t="s">
        <v>753</v>
      </c>
      <c r="L2435" t="s">
        <v>17865</v>
      </c>
      <c r="M2435" t="s">
        <v>17866</v>
      </c>
      <c r="N2435" t="s">
        <v>116</v>
      </c>
      <c r="O2435">
        <v>4</v>
      </c>
      <c r="P2435" t="s">
        <v>73</v>
      </c>
      <c r="Q2435" t="s">
        <v>74</v>
      </c>
      <c r="R2435" t="s">
        <v>17867</v>
      </c>
      <c r="S2435" s="1">
        <v>45519</v>
      </c>
      <c r="T2435" t="s">
        <v>201</v>
      </c>
      <c r="U2435" t="s">
        <v>17868</v>
      </c>
      <c r="V2435" t="s">
        <v>17869</v>
      </c>
      <c r="W2435" t="s">
        <v>4667</v>
      </c>
      <c r="X2435">
        <v>1759</v>
      </c>
      <c r="Y2435">
        <v>3</v>
      </c>
      <c r="Z2435">
        <v>2110.8000000000002</v>
      </c>
      <c r="AA2435" t="s">
        <v>17866</v>
      </c>
      <c r="AB2435" t="s">
        <v>17866</v>
      </c>
      <c r="AC2435">
        <v>10</v>
      </c>
      <c r="AE2435" t="s">
        <v>37</v>
      </c>
      <c r="AF2435" t="s">
        <v>37</v>
      </c>
      <c r="AG2435" t="s">
        <v>17866</v>
      </c>
    </row>
    <row r="2436" spans="1:33" x14ac:dyDescent="0.3">
      <c r="A2436" t="s">
        <v>107</v>
      </c>
      <c r="B2436" t="s">
        <v>985</v>
      </c>
      <c r="C2436" t="s">
        <v>80</v>
      </c>
      <c r="D2436" t="s">
        <v>206</v>
      </c>
      <c r="E2436" t="s">
        <v>868</v>
      </c>
      <c r="F2436" t="s">
        <v>17870</v>
      </c>
      <c r="G2436" t="s">
        <v>33</v>
      </c>
      <c r="H2436" s="1">
        <v>44328</v>
      </c>
      <c r="I2436">
        <v>1100</v>
      </c>
      <c r="J2436" t="s">
        <v>17871</v>
      </c>
      <c r="K2436" t="s">
        <v>1086</v>
      </c>
      <c r="L2436" t="s">
        <v>17872</v>
      </c>
      <c r="M2436" t="s">
        <v>17873</v>
      </c>
      <c r="N2436" t="s">
        <v>57</v>
      </c>
      <c r="O2436">
        <v>13</v>
      </c>
      <c r="P2436" t="s">
        <v>40</v>
      </c>
      <c r="Q2436" t="s">
        <v>74</v>
      </c>
      <c r="R2436" t="s">
        <v>17874</v>
      </c>
      <c r="S2436" s="1">
        <v>45437</v>
      </c>
      <c r="T2436" t="s">
        <v>129</v>
      </c>
      <c r="U2436" t="s">
        <v>17875</v>
      </c>
      <c r="V2436" t="s">
        <v>17876</v>
      </c>
      <c r="W2436" t="s">
        <v>192</v>
      </c>
      <c r="X2436">
        <v>739</v>
      </c>
      <c r="Y2436">
        <v>8</v>
      </c>
      <c r="Z2436">
        <v>2364.8000000000002</v>
      </c>
      <c r="AA2436" t="s">
        <v>17873</v>
      </c>
      <c r="AB2436" t="s">
        <v>17873</v>
      </c>
      <c r="AC2436">
        <v>10</v>
      </c>
      <c r="AE2436" t="s">
        <v>37</v>
      </c>
      <c r="AF2436" t="s">
        <v>37</v>
      </c>
      <c r="AG2436" t="s">
        <v>17873</v>
      </c>
    </row>
    <row r="2437" spans="1:33" x14ac:dyDescent="0.3">
      <c r="A2437" t="s">
        <v>47</v>
      </c>
      <c r="B2437" t="s">
        <v>558</v>
      </c>
      <c r="C2437" t="s">
        <v>49</v>
      </c>
      <c r="D2437" t="s">
        <v>81</v>
      </c>
      <c r="E2437" t="s">
        <v>1917</v>
      </c>
      <c r="F2437" t="s">
        <v>17877</v>
      </c>
      <c r="G2437" t="s">
        <v>33</v>
      </c>
      <c r="H2437" s="1">
        <v>43859</v>
      </c>
      <c r="I2437">
        <v>1300</v>
      </c>
      <c r="J2437" t="s">
        <v>17878</v>
      </c>
      <c r="K2437" t="s">
        <v>414</v>
      </c>
      <c r="L2437" t="s">
        <v>17879</v>
      </c>
      <c r="M2437" t="s">
        <v>17880</v>
      </c>
      <c r="N2437" t="s">
        <v>116</v>
      </c>
      <c r="O2437">
        <v>6</v>
      </c>
      <c r="P2437" t="s">
        <v>73</v>
      </c>
      <c r="Q2437" t="s">
        <v>74</v>
      </c>
      <c r="R2437" t="s">
        <v>17881</v>
      </c>
      <c r="S2437" s="1">
        <v>45299</v>
      </c>
      <c r="T2437" t="s">
        <v>141</v>
      </c>
      <c r="U2437" t="s">
        <v>17882</v>
      </c>
      <c r="V2437" t="s">
        <v>17883</v>
      </c>
      <c r="W2437" t="s">
        <v>11417</v>
      </c>
      <c r="X2437">
        <v>789</v>
      </c>
      <c r="Y2437">
        <v>5</v>
      </c>
      <c r="Z2437">
        <v>1578</v>
      </c>
      <c r="AA2437" t="s">
        <v>17880</v>
      </c>
      <c r="AB2437" t="s">
        <v>17880</v>
      </c>
      <c r="AC2437">
        <v>10</v>
      </c>
      <c r="AD2437" t="s">
        <v>87</v>
      </c>
      <c r="AF2437" t="s">
        <v>87</v>
      </c>
      <c r="AG2437" t="s">
        <v>17880</v>
      </c>
    </row>
    <row r="2438" spans="1:33" x14ac:dyDescent="0.3">
      <c r="A2438" t="s">
        <v>181</v>
      </c>
      <c r="B2438" t="s">
        <v>568</v>
      </c>
      <c r="C2438" t="s">
        <v>49</v>
      </c>
      <c r="D2438" t="s">
        <v>109</v>
      </c>
      <c r="E2438" t="s">
        <v>2486</v>
      </c>
      <c r="F2438" t="s">
        <v>17884</v>
      </c>
      <c r="G2438" t="s">
        <v>33</v>
      </c>
      <c r="H2438" s="1">
        <v>45586</v>
      </c>
      <c r="I2438">
        <v>1400</v>
      </c>
      <c r="J2438" t="s">
        <v>17885</v>
      </c>
      <c r="K2438" t="s">
        <v>1626</v>
      </c>
      <c r="L2438" t="s">
        <v>17886</v>
      </c>
      <c r="M2438" t="s">
        <v>17887</v>
      </c>
      <c r="N2438" t="s">
        <v>39</v>
      </c>
      <c r="O2438">
        <v>6</v>
      </c>
      <c r="P2438" t="s">
        <v>40</v>
      </c>
      <c r="Q2438" t="s">
        <v>101</v>
      </c>
      <c r="R2438" t="s">
        <v>17888</v>
      </c>
      <c r="S2438" s="1">
        <v>45513</v>
      </c>
      <c r="T2438" t="s">
        <v>201</v>
      </c>
      <c r="U2438" t="s">
        <v>17889</v>
      </c>
      <c r="V2438" t="s">
        <v>17890</v>
      </c>
      <c r="W2438" t="s">
        <v>17891</v>
      </c>
      <c r="X2438">
        <v>1575</v>
      </c>
      <c r="Y2438">
        <v>6</v>
      </c>
      <c r="Z2438">
        <v>3780</v>
      </c>
      <c r="AA2438" t="s">
        <v>17887</v>
      </c>
      <c r="AB2438" t="s">
        <v>17887</v>
      </c>
      <c r="AC2438">
        <v>10</v>
      </c>
      <c r="AE2438" t="s">
        <v>37</v>
      </c>
      <c r="AF2438" t="s">
        <v>37</v>
      </c>
      <c r="AG2438" t="s">
        <v>17887</v>
      </c>
    </row>
    <row r="2439" spans="1:33" x14ac:dyDescent="0.3">
      <c r="A2439" t="s">
        <v>121</v>
      </c>
      <c r="B2439" t="s">
        <v>1118</v>
      </c>
      <c r="C2439" t="s">
        <v>49</v>
      </c>
      <c r="D2439" t="s">
        <v>241</v>
      </c>
      <c r="E2439" t="s">
        <v>1365</v>
      </c>
      <c r="F2439" t="s">
        <v>17892</v>
      </c>
      <c r="G2439" t="s">
        <v>33</v>
      </c>
      <c r="H2439" s="1">
        <v>44616</v>
      </c>
      <c r="I2439">
        <v>1100</v>
      </c>
      <c r="J2439" t="s">
        <v>17893</v>
      </c>
      <c r="K2439" t="s">
        <v>1162</v>
      </c>
      <c r="L2439" t="s">
        <v>17894</v>
      </c>
      <c r="M2439" t="s">
        <v>17895</v>
      </c>
      <c r="N2439" t="s">
        <v>116</v>
      </c>
      <c r="O2439">
        <v>20</v>
      </c>
      <c r="P2439" t="s">
        <v>40</v>
      </c>
      <c r="Q2439" t="s">
        <v>58</v>
      </c>
      <c r="R2439" t="s">
        <v>17896</v>
      </c>
      <c r="S2439" s="1">
        <v>45394</v>
      </c>
      <c r="T2439" t="s">
        <v>60</v>
      </c>
      <c r="U2439" t="s">
        <v>17897</v>
      </c>
      <c r="V2439" t="s">
        <v>17898</v>
      </c>
      <c r="W2439" t="s">
        <v>1818</v>
      </c>
      <c r="X2439">
        <v>534</v>
      </c>
      <c r="Y2439">
        <v>6</v>
      </c>
      <c r="Z2439">
        <v>1281.6000000000001</v>
      </c>
      <c r="AA2439" t="s">
        <v>17895</v>
      </c>
      <c r="AB2439" t="s">
        <v>17895</v>
      </c>
      <c r="AC2439">
        <v>10</v>
      </c>
      <c r="AE2439" t="s">
        <v>37</v>
      </c>
      <c r="AF2439" t="s">
        <v>37</v>
      </c>
      <c r="AG2439" t="s">
        <v>17895</v>
      </c>
    </row>
    <row r="2440" spans="1:33" x14ac:dyDescent="0.3">
      <c r="A2440" t="s">
        <v>47</v>
      </c>
      <c r="B2440" t="s">
        <v>157</v>
      </c>
      <c r="C2440" t="s">
        <v>29</v>
      </c>
      <c r="D2440" t="s">
        <v>109</v>
      </c>
      <c r="E2440" t="s">
        <v>207</v>
      </c>
      <c r="F2440" t="s">
        <v>17899</v>
      </c>
      <c r="G2440" t="s">
        <v>96</v>
      </c>
      <c r="H2440" s="1">
        <v>43895</v>
      </c>
      <c r="I2440">
        <v>1000</v>
      </c>
      <c r="J2440" t="s">
        <v>17526</v>
      </c>
      <c r="K2440" t="s">
        <v>978</v>
      </c>
      <c r="L2440" t="s">
        <v>17900</v>
      </c>
      <c r="M2440" t="s">
        <v>17901</v>
      </c>
      <c r="N2440" t="s">
        <v>116</v>
      </c>
      <c r="O2440">
        <v>5</v>
      </c>
      <c r="P2440" t="s">
        <v>73</v>
      </c>
      <c r="Q2440" t="s">
        <v>41</v>
      </c>
      <c r="R2440" t="s">
        <v>17902</v>
      </c>
      <c r="S2440" s="1">
        <v>45332</v>
      </c>
      <c r="T2440" t="s">
        <v>321</v>
      </c>
      <c r="U2440" t="s">
        <v>17903</v>
      </c>
      <c r="V2440" t="s">
        <v>17904</v>
      </c>
      <c r="W2440" t="s">
        <v>12350</v>
      </c>
      <c r="X2440">
        <v>693</v>
      </c>
      <c r="Y2440">
        <v>4</v>
      </c>
      <c r="Z2440">
        <v>1108.8</v>
      </c>
      <c r="AA2440" t="s">
        <v>17901</v>
      </c>
      <c r="AB2440" t="s">
        <v>17901</v>
      </c>
      <c r="AC2440">
        <v>10</v>
      </c>
      <c r="AE2440" t="s">
        <v>37</v>
      </c>
      <c r="AF2440" t="s">
        <v>37</v>
      </c>
      <c r="AG2440" t="s">
        <v>17901</v>
      </c>
    </row>
    <row r="2441" spans="1:33" x14ac:dyDescent="0.3">
      <c r="A2441" t="s">
        <v>181</v>
      </c>
      <c r="B2441" t="s">
        <v>784</v>
      </c>
      <c r="C2441" t="s">
        <v>29</v>
      </c>
      <c r="D2441" t="s">
        <v>50</v>
      </c>
      <c r="E2441" t="s">
        <v>511</v>
      </c>
      <c r="F2441" t="s">
        <v>17905</v>
      </c>
      <c r="G2441" t="s">
        <v>96</v>
      </c>
      <c r="H2441" s="1">
        <v>45129</v>
      </c>
      <c r="I2441">
        <v>1000</v>
      </c>
      <c r="J2441" t="s">
        <v>17906</v>
      </c>
      <c r="K2441" t="s">
        <v>1319</v>
      </c>
      <c r="L2441" t="s">
        <v>17907</v>
      </c>
      <c r="M2441" t="s">
        <v>17908</v>
      </c>
      <c r="N2441" t="s">
        <v>57</v>
      </c>
      <c r="O2441">
        <v>18</v>
      </c>
      <c r="P2441" t="s">
        <v>40</v>
      </c>
      <c r="Q2441" t="s">
        <v>74</v>
      </c>
      <c r="R2441" t="s">
        <v>17909</v>
      </c>
      <c r="S2441" s="1">
        <v>45361</v>
      </c>
      <c r="T2441" t="s">
        <v>258</v>
      </c>
      <c r="U2441" t="s">
        <v>17910</v>
      </c>
      <c r="V2441" t="s">
        <v>17911</v>
      </c>
      <c r="W2441" t="s">
        <v>2121</v>
      </c>
      <c r="X2441">
        <v>2842</v>
      </c>
      <c r="Y2441">
        <v>1</v>
      </c>
      <c r="Z2441">
        <v>1136.8</v>
      </c>
      <c r="AA2441" t="s">
        <v>17908</v>
      </c>
      <c r="AB2441" t="s">
        <v>17908</v>
      </c>
      <c r="AC2441">
        <v>10</v>
      </c>
      <c r="AD2441" t="s">
        <v>87</v>
      </c>
      <c r="AF2441" t="s">
        <v>87</v>
      </c>
      <c r="AG2441" t="s">
        <v>17908</v>
      </c>
    </row>
    <row r="2442" spans="1:33" x14ac:dyDescent="0.3">
      <c r="A2442" t="s">
        <v>181</v>
      </c>
      <c r="B2442" t="s">
        <v>357</v>
      </c>
      <c r="C2442" t="s">
        <v>49</v>
      </c>
      <c r="D2442" t="s">
        <v>65</v>
      </c>
      <c r="E2442" t="s">
        <v>230</v>
      </c>
      <c r="F2442" t="s">
        <v>17912</v>
      </c>
      <c r="G2442" t="s">
        <v>33</v>
      </c>
      <c r="H2442" s="1">
        <v>43903</v>
      </c>
      <c r="I2442">
        <v>1400</v>
      </c>
      <c r="J2442" t="s">
        <v>17913</v>
      </c>
      <c r="K2442" t="s">
        <v>1686</v>
      </c>
      <c r="L2442" t="s">
        <v>17914</v>
      </c>
      <c r="M2442" t="s">
        <v>17915</v>
      </c>
      <c r="N2442" t="s">
        <v>72</v>
      </c>
      <c r="O2442">
        <v>6</v>
      </c>
      <c r="P2442" t="s">
        <v>73</v>
      </c>
      <c r="Q2442" t="s">
        <v>41</v>
      </c>
      <c r="R2442" t="s">
        <v>17916</v>
      </c>
      <c r="S2442" s="1">
        <v>45331</v>
      </c>
      <c r="T2442" t="s">
        <v>321</v>
      </c>
      <c r="U2442" t="s">
        <v>17917</v>
      </c>
      <c r="V2442" t="s">
        <v>17918</v>
      </c>
      <c r="W2442" t="s">
        <v>5966</v>
      </c>
      <c r="X2442">
        <v>706</v>
      </c>
      <c r="Y2442">
        <v>3</v>
      </c>
      <c r="Z2442">
        <v>847.2</v>
      </c>
      <c r="AA2442" t="s">
        <v>17915</v>
      </c>
      <c r="AB2442" t="s">
        <v>17915</v>
      </c>
      <c r="AC2442">
        <v>10</v>
      </c>
      <c r="AE2442" t="s">
        <v>37</v>
      </c>
      <c r="AF2442" t="s">
        <v>37</v>
      </c>
      <c r="AG2442" t="s">
        <v>17915</v>
      </c>
    </row>
    <row r="2443" spans="1:33" x14ac:dyDescent="0.3">
      <c r="A2443" t="s">
        <v>181</v>
      </c>
      <c r="B2443" t="s">
        <v>218</v>
      </c>
      <c r="C2443" t="s">
        <v>29</v>
      </c>
      <c r="D2443" t="s">
        <v>109</v>
      </c>
      <c r="E2443" t="s">
        <v>894</v>
      </c>
      <c r="F2443" t="s">
        <v>17919</v>
      </c>
      <c r="G2443" t="s">
        <v>33</v>
      </c>
      <c r="H2443" s="1">
        <v>45054</v>
      </c>
      <c r="I2443">
        <v>1400</v>
      </c>
      <c r="J2443" t="s">
        <v>17920</v>
      </c>
      <c r="K2443" t="s">
        <v>1486</v>
      </c>
      <c r="L2443" t="s">
        <v>17921</v>
      </c>
      <c r="M2443" t="s">
        <v>17922</v>
      </c>
      <c r="N2443" t="s">
        <v>116</v>
      </c>
      <c r="O2443">
        <v>18</v>
      </c>
      <c r="P2443" t="s">
        <v>40</v>
      </c>
      <c r="Q2443" t="s">
        <v>41</v>
      </c>
      <c r="R2443" t="s">
        <v>17923</v>
      </c>
      <c r="S2443" s="1">
        <v>45591</v>
      </c>
      <c r="T2443" t="s">
        <v>177</v>
      </c>
      <c r="U2443" t="s">
        <v>17924</v>
      </c>
      <c r="V2443" t="s">
        <v>17925</v>
      </c>
      <c r="W2443" t="s">
        <v>1542</v>
      </c>
      <c r="X2443">
        <v>840</v>
      </c>
      <c r="Y2443">
        <v>5</v>
      </c>
      <c r="Z2443">
        <v>1680</v>
      </c>
      <c r="AA2443" t="s">
        <v>17922</v>
      </c>
      <c r="AB2443" t="s">
        <v>17922</v>
      </c>
      <c r="AC2443">
        <v>10</v>
      </c>
      <c r="AE2443" t="s">
        <v>37</v>
      </c>
      <c r="AF2443" t="s">
        <v>37</v>
      </c>
      <c r="AG2443" t="s">
        <v>17922</v>
      </c>
    </row>
    <row r="2444" spans="1:33" x14ac:dyDescent="0.3">
      <c r="A2444" t="s">
        <v>107</v>
      </c>
      <c r="B2444" t="s">
        <v>568</v>
      </c>
      <c r="C2444" t="s">
        <v>49</v>
      </c>
      <c r="D2444" t="s">
        <v>370</v>
      </c>
      <c r="E2444" t="s">
        <v>832</v>
      </c>
      <c r="F2444" t="s">
        <v>17926</v>
      </c>
      <c r="G2444" t="s">
        <v>96</v>
      </c>
      <c r="H2444" s="1">
        <v>44461</v>
      </c>
      <c r="I2444">
        <v>1200</v>
      </c>
      <c r="J2444" t="s">
        <v>17927</v>
      </c>
      <c r="K2444" t="s">
        <v>361</v>
      </c>
      <c r="L2444" t="s">
        <v>17928</v>
      </c>
      <c r="M2444" t="s">
        <v>17929</v>
      </c>
      <c r="N2444" t="s">
        <v>72</v>
      </c>
      <c r="O2444">
        <v>4</v>
      </c>
      <c r="P2444" t="s">
        <v>40</v>
      </c>
      <c r="Q2444" t="s">
        <v>41</v>
      </c>
      <c r="R2444" t="s">
        <v>17930</v>
      </c>
      <c r="S2444" s="1">
        <v>45550</v>
      </c>
      <c r="T2444" t="s">
        <v>214</v>
      </c>
      <c r="U2444" t="s">
        <v>17931</v>
      </c>
      <c r="V2444" t="s">
        <v>17932</v>
      </c>
      <c r="W2444" t="s">
        <v>2020</v>
      </c>
      <c r="X2444">
        <v>2265</v>
      </c>
      <c r="Y2444">
        <v>6</v>
      </c>
      <c r="Z2444">
        <v>5436</v>
      </c>
      <c r="AA2444" t="s">
        <v>17929</v>
      </c>
      <c r="AB2444" t="s">
        <v>17929</v>
      </c>
      <c r="AC2444">
        <v>11</v>
      </c>
      <c r="AE2444" t="s">
        <v>37</v>
      </c>
      <c r="AF2444" t="s">
        <v>37</v>
      </c>
      <c r="AG2444" t="s">
        <v>17929</v>
      </c>
    </row>
    <row r="2445" spans="1:33" x14ac:dyDescent="0.3">
      <c r="A2445" t="s">
        <v>121</v>
      </c>
      <c r="B2445" t="s">
        <v>262</v>
      </c>
      <c r="C2445" t="s">
        <v>49</v>
      </c>
      <c r="D2445" t="s">
        <v>146</v>
      </c>
      <c r="E2445" t="s">
        <v>559</v>
      </c>
      <c r="F2445" t="s">
        <v>17933</v>
      </c>
      <c r="G2445" t="s">
        <v>96</v>
      </c>
      <c r="H2445" s="1">
        <v>44587</v>
      </c>
      <c r="I2445">
        <v>950</v>
      </c>
      <c r="J2445" t="s">
        <v>17934</v>
      </c>
      <c r="K2445" t="s">
        <v>69</v>
      </c>
      <c r="L2445" t="s">
        <v>17935</v>
      </c>
      <c r="M2445" t="s">
        <v>17936</v>
      </c>
      <c r="N2445" t="s">
        <v>39</v>
      </c>
      <c r="O2445">
        <v>18</v>
      </c>
      <c r="P2445" t="s">
        <v>73</v>
      </c>
      <c r="Q2445" t="s">
        <v>58</v>
      </c>
      <c r="R2445" t="s">
        <v>17937</v>
      </c>
      <c r="S2445" s="1">
        <v>45437</v>
      </c>
      <c r="T2445" t="s">
        <v>129</v>
      </c>
      <c r="U2445" t="s">
        <v>17938</v>
      </c>
      <c r="V2445" t="s">
        <v>17939</v>
      </c>
      <c r="W2445" t="s">
        <v>4077</v>
      </c>
      <c r="X2445">
        <v>1929</v>
      </c>
      <c r="Y2445">
        <v>5</v>
      </c>
      <c r="Z2445">
        <v>3858</v>
      </c>
      <c r="AA2445" t="s">
        <v>17936</v>
      </c>
      <c r="AB2445" t="s">
        <v>17936</v>
      </c>
      <c r="AC2445">
        <v>10</v>
      </c>
      <c r="AE2445" t="s">
        <v>37</v>
      </c>
      <c r="AF2445" t="s">
        <v>37</v>
      </c>
      <c r="AG2445" t="s">
        <v>17936</v>
      </c>
    </row>
    <row r="2446" spans="1:33" x14ac:dyDescent="0.3">
      <c r="A2446" t="s">
        <v>133</v>
      </c>
      <c r="B2446" t="s">
        <v>369</v>
      </c>
      <c r="C2446" t="s">
        <v>49</v>
      </c>
      <c r="D2446" t="s">
        <v>677</v>
      </c>
      <c r="E2446" t="s">
        <v>2849</v>
      </c>
      <c r="F2446" t="s">
        <v>17940</v>
      </c>
      <c r="G2446" t="s">
        <v>96</v>
      </c>
      <c r="H2446" s="1">
        <v>44185</v>
      </c>
      <c r="I2446">
        <v>1300</v>
      </c>
      <c r="J2446" t="s">
        <v>17941</v>
      </c>
      <c r="K2446" t="s">
        <v>350</v>
      </c>
      <c r="L2446" t="s">
        <v>17942</v>
      </c>
      <c r="M2446" t="s">
        <v>17943</v>
      </c>
      <c r="N2446" t="s">
        <v>57</v>
      </c>
      <c r="O2446">
        <v>11</v>
      </c>
      <c r="P2446" t="s">
        <v>40</v>
      </c>
      <c r="Q2446" t="s">
        <v>101</v>
      </c>
      <c r="R2446" t="s">
        <v>17944</v>
      </c>
      <c r="S2446" s="1">
        <v>45491</v>
      </c>
      <c r="T2446" t="s">
        <v>103</v>
      </c>
      <c r="U2446" t="s">
        <v>17945</v>
      </c>
      <c r="V2446" t="s">
        <v>17946</v>
      </c>
      <c r="W2446" t="s">
        <v>3020</v>
      </c>
      <c r="X2446">
        <v>523</v>
      </c>
      <c r="Y2446">
        <v>8</v>
      </c>
      <c r="Z2446">
        <v>1673.6000000000001</v>
      </c>
      <c r="AA2446" t="s">
        <v>17943</v>
      </c>
      <c r="AB2446" t="s">
        <v>17943</v>
      </c>
      <c r="AC2446">
        <v>10</v>
      </c>
      <c r="AD2446" t="s">
        <v>87</v>
      </c>
      <c r="AF2446" t="s">
        <v>87</v>
      </c>
      <c r="AG2446" t="s">
        <v>17943</v>
      </c>
    </row>
    <row r="2447" spans="1:33" x14ac:dyDescent="0.3">
      <c r="A2447" t="s">
        <v>336</v>
      </c>
      <c r="B2447" t="s">
        <v>1118</v>
      </c>
      <c r="C2447" t="s">
        <v>49</v>
      </c>
      <c r="D2447" t="s">
        <v>219</v>
      </c>
      <c r="E2447" t="s">
        <v>94</v>
      </c>
      <c r="F2447" t="s">
        <v>17947</v>
      </c>
      <c r="G2447" t="s">
        <v>96</v>
      </c>
      <c r="H2447" s="1">
        <v>44662</v>
      </c>
      <c r="I2447">
        <v>1000</v>
      </c>
      <c r="J2447" t="s">
        <v>5186</v>
      </c>
      <c r="K2447" t="s">
        <v>581</v>
      </c>
      <c r="L2447" t="s">
        <v>17948</v>
      </c>
      <c r="M2447" t="s">
        <v>17949</v>
      </c>
      <c r="N2447" t="s">
        <v>39</v>
      </c>
      <c r="O2447">
        <v>11</v>
      </c>
      <c r="P2447" t="s">
        <v>73</v>
      </c>
      <c r="Q2447" t="s">
        <v>41</v>
      </c>
      <c r="R2447" t="s">
        <v>17950</v>
      </c>
      <c r="S2447" s="1">
        <v>45598</v>
      </c>
      <c r="T2447" t="s">
        <v>165</v>
      </c>
      <c r="U2447" t="s">
        <v>17951</v>
      </c>
      <c r="V2447" t="s">
        <v>17952</v>
      </c>
      <c r="W2447" t="s">
        <v>1607</v>
      </c>
      <c r="X2447">
        <v>836</v>
      </c>
      <c r="Y2447">
        <v>2</v>
      </c>
      <c r="Z2447">
        <v>668.80000000000007</v>
      </c>
      <c r="AA2447" t="s">
        <v>17949</v>
      </c>
      <c r="AB2447" t="s">
        <v>17949</v>
      </c>
      <c r="AC2447">
        <v>10</v>
      </c>
      <c r="AE2447" t="s">
        <v>37</v>
      </c>
      <c r="AF2447" t="s">
        <v>37</v>
      </c>
      <c r="AG2447" t="s">
        <v>17949</v>
      </c>
    </row>
    <row r="2448" spans="1:33" x14ac:dyDescent="0.3">
      <c r="A2448" t="s">
        <v>336</v>
      </c>
      <c r="B2448" t="s">
        <v>1118</v>
      </c>
      <c r="C2448" t="s">
        <v>49</v>
      </c>
      <c r="D2448" t="s">
        <v>206</v>
      </c>
      <c r="E2448" t="s">
        <v>1877</v>
      </c>
      <c r="F2448" t="s">
        <v>17953</v>
      </c>
      <c r="G2448" t="s">
        <v>96</v>
      </c>
      <c r="H2448" s="1">
        <v>45511</v>
      </c>
      <c r="I2448">
        <v>800</v>
      </c>
      <c r="J2448" t="s">
        <v>2998</v>
      </c>
      <c r="K2448" t="s">
        <v>1477</v>
      </c>
      <c r="L2448" t="s">
        <v>17954</v>
      </c>
      <c r="M2448" t="s">
        <v>17955</v>
      </c>
      <c r="N2448" t="s">
        <v>116</v>
      </c>
      <c r="O2448">
        <v>7</v>
      </c>
      <c r="P2448" t="s">
        <v>40</v>
      </c>
      <c r="Q2448" t="s">
        <v>101</v>
      </c>
      <c r="R2448" t="s">
        <v>17956</v>
      </c>
      <c r="S2448" s="1">
        <v>45584</v>
      </c>
      <c r="T2448" t="s">
        <v>177</v>
      </c>
      <c r="U2448" t="s">
        <v>17957</v>
      </c>
      <c r="V2448" t="s">
        <v>17958</v>
      </c>
      <c r="W2448" t="s">
        <v>929</v>
      </c>
      <c r="X2448">
        <v>726</v>
      </c>
      <c r="Y2448">
        <v>3</v>
      </c>
      <c r="Z2448">
        <v>871.2</v>
      </c>
      <c r="AA2448" t="s">
        <v>17955</v>
      </c>
      <c r="AB2448" t="s">
        <v>17955</v>
      </c>
      <c r="AC2448">
        <v>10</v>
      </c>
      <c r="AD2448" t="s">
        <v>87</v>
      </c>
      <c r="AF2448" t="s">
        <v>87</v>
      </c>
      <c r="AG2448" t="s">
        <v>17955</v>
      </c>
    </row>
    <row r="2449" spans="1:33" x14ac:dyDescent="0.3">
      <c r="A2449" t="s">
        <v>181</v>
      </c>
      <c r="B2449" t="s">
        <v>390</v>
      </c>
      <c r="C2449" t="s">
        <v>49</v>
      </c>
      <c r="D2449" t="s">
        <v>65</v>
      </c>
      <c r="E2449" t="s">
        <v>1049</v>
      </c>
      <c r="F2449" t="s">
        <v>17959</v>
      </c>
      <c r="G2449" t="s">
        <v>96</v>
      </c>
      <c r="H2449" s="1">
        <v>45574</v>
      </c>
      <c r="I2449">
        <v>1400</v>
      </c>
      <c r="J2449" t="s">
        <v>17960</v>
      </c>
      <c r="K2449" t="s">
        <v>1153</v>
      </c>
      <c r="L2449" t="s">
        <v>17961</v>
      </c>
      <c r="M2449" t="s">
        <v>17962</v>
      </c>
      <c r="N2449" t="s">
        <v>72</v>
      </c>
      <c r="O2449">
        <v>18</v>
      </c>
      <c r="P2449" t="s">
        <v>73</v>
      </c>
      <c r="Q2449" t="s">
        <v>74</v>
      </c>
      <c r="R2449" t="s">
        <v>17963</v>
      </c>
      <c r="S2449" s="1">
        <v>45311</v>
      </c>
      <c r="T2449" t="s">
        <v>141</v>
      </c>
      <c r="U2449" t="s">
        <v>17964</v>
      </c>
      <c r="V2449" t="s">
        <v>5261</v>
      </c>
      <c r="W2449" t="s">
        <v>1127</v>
      </c>
      <c r="X2449">
        <v>2754</v>
      </c>
      <c r="Y2449">
        <v>7</v>
      </c>
      <c r="Z2449">
        <v>7711.2000000000007</v>
      </c>
      <c r="AA2449" t="s">
        <v>17962</v>
      </c>
      <c r="AB2449" t="s">
        <v>17962</v>
      </c>
      <c r="AC2449">
        <v>10</v>
      </c>
      <c r="AD2449" t="s">
        <v>87</v>
      </c>
      <c r="AF2449" t="s">
        <v>87</v>
      </c>
      <c r="AG2449" t="s">
        <v>17962</v>
      </c>
    </row>
    <row r="2450" spans="1:33" x14ac:dyDescent="0.3">
      <c r="A2450" t="s">
        <v>121</v>
      </c>
      <c r="B2450" t="s">
        <v>1023</v>
      </c>
      <c r="C2450" t="s">
        <v>49</v>
      </c>
      <c r="D2450" t="s">
        <v>30</v>
      </c>
      <c r="E2450" t="s">
        <v>703</v>
      </c>
      <c r="F2450" t="s">
        <v>17965</v>
      </c>
      <c r="G2450" t="s">
        <v>33</v>
      </c>
      <c r="H2450" s="1">
        <v>44589</v>
      </c>
      <c r="I2450">
        <v>1000</v>
      </c>
      <c r="J2450" t="s">
        <v>17966</v>
      </c>
      <c r="K2450" t="s">
        <v>1086</v>
      </c>
      <c r="L2450" t="s">
        <v>17967</v>
      </c>
      <c r="M2450" t="s">
        <v>17968</v>
      </c>
      <c r="N2450" t="s">
        <v>116</v>
      </c>
      <c r="O2450">
        <v>5</v>
      </c>
      <c r="P2450" t="s">
        <v>73</v>
      </c>
      <c r="Q2450" t="s">
        <v>74</v>
      </c>
      <c r="R2450" t="s">
        <v>17969</v>
      </c>
      <c r="S2450" s="1">
        <v>45450</v>
      </c>
      <c r="T2450" t="s">
        <v>43</v>
      </c>
      <c r="U2450" t="s">
        <v>17970</v>
      </c>
      <c r="V2450" t="s">
        <v>17971</v>
      </c>
      <c r="W2450" t="s">
        <v>2361</v>
      </c>
      <c r="X2450">
        <v>2498</v>
      </c>
      <c r="Y2450">
        <v>7</v>
      </c>
      <c r="Z2450">
        <v>6994.4000000000015</v>
      </c>
      <c r="AA2450" t="s">
        <v>17968</v>
      </c>
      <c r="AB2450" t="s">
        <v>17968</v>
      </c>
      <c r="AC2450">
        <v>10</v>
      </c>
      <c r="AD2450" t="s">
        <v>87</v>
      </c>
      <c r="AF2450" t="s">
        <v>87</v>
      </c>
      <c r="AG2450" t="s">
        <v>17968</v>
      </c>
    </row>
    <row r="2451" spans="1:33" x14ac:dyDescent="0.3">
      <c r="A2451" t="s">
        <v>107</v>
      </c>
      <c r="B2451" t="s">
        <v>568</v>
      </c>
      <c r="C2451" t="s">
        <v>49</v>
      </c>
      <c r="D2451" t="s">
        <v>65</v>
      </c>
      <c r="E2451" t="s">
        <v>1608</v>
      </c>
      <c r="F2451" t="s">
        <v>17972</v>
      </c>
      <c r="G2451" t="s">
        <v>96</v>
      </c>
      <c r="H2451" s="1">
        <v>44601</v>
      </c>
      <c r="I2451">
        <v>1000</v>
      </c>
      <c r="J2451" t="s">
        <v>17973</v>
      </c>
      <c r="K2451" t="s">
        <v>454</v>
      </c>
      <c r="L2451" t="s">
        <v>17974</v>
      </c>
      <c r="M2451" t="s">
        <v>17975</v>
      </c>
      <c r="N2451" t="s">
        <v>39</v>
      </c>
      <c r="O2451">
        <v>10</v>
      </c>
      <c r="P2451" t="s">
        <v>73</v>
      </c>
      <c r="Q2451" t="s">
        <v>74</v>
      </c>
      <c r="R2451" t="s">
        <v>17976</v>
      </c>
      <c r="S2451" s="1">
        <v>45456</v>
      </c>
      <c r="T2451" t="s">
        <v>43</v>
      </c>
      <c r="U2451" t="s">
        <v>17977</v>
      </c>
      <c r="V2451" t="s">
        <v>17978</v>
      </c>
      <c r="W2451" t="s">
        <v>5916</v>
      </c>
      <c r="X2451">
        <v>2508</v>
      </c>
      <c r="Y2451">
        <v>8</v>
      </c>
      <c r="Z2451">
        <v>8025.6</v>
      </c>
      <c r="AA2451" t="s">
        <v>17975</v>
      </c>
      <c r="AB2451" t="s">
        <v>17975</v>
      </c>
      <c r="AC2451">
        <v>10</v>
      </c>
      <c r="AE2451" t="s">
        <v>37</v>
      </c>
      <c r="AF2451" t="s">
        <v>37</v>
      </c>
      <c r="AG2451" t="s">
        <v>17975</v>
      </c>
    </row>
    <row r="2452" spans="1:33" x14ac:dyDescent="0.3">
      <c r="A2452" t="s">
        <v>121</v>
      </c>
      <c r="B2452" t="s">
        <v>1128</v>
      </c>
      <c r="C2452" t="s">
        <v>29</v>
      </c>
      <c r="D2452" t="s">
        <v>109</v>
      </c>
      <c r="E2452" t="s">
        <v>1067</v>
      </c>
      <c r="F2452" t="s">
        <v>3513</v>
      </c>
      <c r="G2452" t="s">
        <v>96</v>
      </c>
      <c r="H2452" s="1">
        <v>45538</v>
      </c>
      <c r="I2452">
        <v>800</v>
      </c>
      <c r="J2452" t="s">
        <v>17979</v>
      </c>
      <c r="K2452" t="s">
        <v>1052</v>
      </c>
      <c r="L2452" t="s">
        <v>17980</v>
      </c>
      <c r="M2452" t="s">
        <v>17981</v>
      </c>
      <c r="N2452" t="s">
        <v>57</v>
      </c>
      <c r="O2452">
        <v>17</v>
      </c>
      <c r="P2452" t="s">
        <v>40</v>
      </c>
      <c r="Q2452" t="s">
        <v>74</v>
      </c>
      <c r="R2452" t="s">
        <v>17982</v>
      </c>
      <c r="S2452" s="1">
        <v>45378</v>
      </c>
      <c r="T2452" t="s">
        <v>258</v>
      </c>
      <c r="U2452" t="s">
        <v>17983</v>
      </c>
      <c r="V2452" t="s">
        <v>17984</v>
      </c>
      <c r="W2452" t="s">
        <v>7976</v>
      </c>
      <c r="X2452">
        <v>903</v>
      </c>
      <c r="Y2452">
        <v>1</v>
      </c>
      <c r="Z2452">
        <v>361.20000000000005</v>
      </c>
      <c r="AA2452" t="s">
        <v>17981</v>
      </c>
      <c r="AB2452" t="s">
        <v>17981</v>
      </c>
      <c r="AC2452">
        <v>10</v>
      </c>
      <c r="AE2452" t="s">
        <v>37</v>
      </c>
      <c r="AF2452" t="s">
        <v>37</v>
      </c>
      <c r="AG2452" t="s">
        <v>17981</v>
      </c>
    </row>
    <row r="2453" spans="1:33" x14ac:dyDescent="0.3">
      <c r="A2453" t="s">
        <v>107</v>
      </c>
      <c r="B2453" t="s">
        <v>450</v>
      </c>
      <c r="C2453" t="s">
        <v>49</v>
      </c>
      <c r="D2453" t="s">
        <v>81</v>
      </c>
      <c r="E2453" t="s">
        <v>263</v>
      </c>
      <c r="F2453" t="s">
        <v>17985</v>
      </c>
      <c r="G2453" t="s">
        <v>33</v>
      </c>
      <c r="H2453" s="1">
        <v>44219</v>
      </c>
      <c r="I2453">
        <v>1300</v>
      </c>
      <c r="J2453" t="s">
        <v>17986</v>
      </c>
      <c r="K2453" t="s">
        <v>1749</v>
      </c>
      <c r="L2453" t="s">
        <v>17987</v>
      </c>
      <c r="M2453" t="s">
        <v>17988</v>
      </c>
      <c r="N2453" t="s">
        <v>72</v>
      </c>
      <c r="O2453">
        <v>3</v>
      </c>
      <c r="P2453" t="s">
        <v>40</v>
      </c>
      <c r="Q2453" t="s">
        <v>74</v>
      </c>
      <c r="R2453" t="s">
        <v>17989</v>
      </c>
      <c r="S2453" s="1">
        <v>45550</v>
      </c>
      <c r="T2453" t="s">
        <v>214</v>
      </c>
      <c r="U2453" t="s">
        <v>17990</v>
      </c>
      <c r="V2453" t="s">
        <v>17991</v>
      </c>
      <c r="W2453" t="s">
        <v>6302</v>
      </c>
      <c r="X2453">
        <v>1507</v>
      </c>
      <c r="Y2453">
        <v>2</v>
      </c>
      <c r="Z2453">
        <v>1205.6000000000001</v>
      </c>
      <c r="AA2453" t="s">
        <v>17988</v>
      </c>
      <c r="AB2453" t="s">
        <v>17988</v>
      </c>
      <c r="AC2453">
        <v>10</v>
      </c>
      <c r="AE2453" t="s">
        <v>37</v>
      </c>
      <c r="AF2453" t="s">
        <v>37</v>
      </c>
      <c r="AG2453" t="s">
        <v>17988</v>
      </c>
    </row>
    <row r="2454" spans="1:33" x14ac:dyDescent="0.3">
      <c r="A2454" t="s">
        <v>181</v>
      </c>
      <c r="B2454" t="s">
        <v>229</v>
      </c>
      <c r="C2454" t="s">
        <v>80</v>
      </c>
      <c r="D2454" t="s">
        <v>109</v>
      </c>
      <c r="E2454" t="s">
        <v>1949</v>
      </c>
      <c r="F2454" t="s">
        <v>17992</v>
      </c>
      <c r="G2454" t="s">
        <v>33</v>
      </c>
      <c r="H2454" s="1">
        <v>45621</v>
      </c>
      <c r="I2454">
        <v>1300</v>
      </c>
      <c r="J2454" t="s">
        <v>17993</v>
      </c>
      <c r="K2454" t="s">
        <v>424</v>
      </c>
      <c r="L2454" t="s">
        <v>17994</v>
      </c>
      <c r="M2454" t="s">
        <v>17995</v>
      </c>
      <c r="N2454" t="s">
        <v>39</v>
      </c>
      <c r="O2454">
        <v>14</v>
      </c>
      <c r="P2454" t="s">
        <v>73</v>
      </c>
      <c r="Q2454" t="s">
        <v>58</v>
      </c>
      <c r="R2454" t="s">
        <v>17996</v>
      </c>
      <c r="S2454" s="1">
        <v>45527</v>
      </c>
      <c r="T2454" t="s">
        <v>201</v>
      </c>
      <c r="U2454" t="s">
        <v>17997</v>
      </c>
      <c r="V2454" t="s">
        <v>17998</v>
      </c>
      <c r="W2454" t="s">
        <v>4365</v>
      </c>
      <c r="X2454">
        <v>1435</v>
      </c>
      <c r="Y2454">
        <v>8</v>
      </c>
      <c r="Z2454">
        <v>4592</v>
      </c>
      <c r="AA2454" t="s">
        <v>17995</v>
      </c>
      <c r="AB2454" t="s">
        <v>17995</v>
      </c>
      <c r="AC2454">
        <v>10</v>
      </c>
      <c r="AE2454" t="s">
        <v>37</v>
      </c>
      <c r="AF2454" t="s">
        <v>37</v>
      </c>
      <c r="AG2454" t="s">
        <v>17995</v>
      </c>
    </row>
    <row r="2455" spans="1:33" x14ac:dyDescent="0.3">
      <c r="A2455" t="s">
        <v>27</v>
      </c>
      <c r="B2455" t="s">
        <v>293</v>
      </c>
      <c r="C2455" t="s">
        <v>29</v>
      </c>
      <c r="D2455" t="s">
        <v>677</v>
      </c>
      <c r="E2455" t="s">
        <v>2215</v>
      </c>
      <c r="F2455" t="s">
        <v>17999</v>
      </c>
      <c r="G2455" t="s">
        <v>33</v>
      </c>
      <c r="H2455" s="1">
        <v>44498</v>
      </c>
      <c r="I2455">
        <v>1100</v>
      </c>
      <c r="J2455" t="s">
        <v>18000</v>
      </c>
      <c r="K2455" t="s">
        <v>493</v>
      </c>
      <c r="L2455" t="s">
        <v>18001</v>
      </c>
      <c r="M2455" t="s">
        <v>18002</v>
      </c>
      <c r="N2455" t="s">
        <v>39</v>
      </c>
      <c r="O2455">
        <v>10</v>
      </c>
      <c r="P2455" t="s">
        <v>40</v>
      </c>
      <c r="Q2455" t="s">
        <v>74</v>
      </c>
      <c r="R2455" t="s">
        <v>18003</v>
      </c>
      <c r="S2455" s="1">
        <v>45447</v>
      </c>
      <c r="T2455" t="s">
        <v>43</v>
      </c>
      <c r="U2455" t="s">
        <v>18004</v>
      </c>
      <c r="V2455" t="s">
        <v>18005</v>
      </c>
      <c r="W2455" t="s">
        <v>2848</v>
      </c>
      <c r="X2455">
        <v>2789</v>
      </c>
      <c r="Y2455">
        <v>2</v>
      </c>
      <c r="Z2455">
        <v>2231.2000000000003</v>
      </c>
      <c r="AA2455" t="s">
        <v>18002</v>
      </c>
      <c r="AB2455" t="s">
        <v>18002</v>
      </c>
      <c r="AC2455">
        <v>10</v>
      </c>
      <c r="AD2455" t="s">
        <v>87</v>
      </c>
      <c r="AF2455" t="s">
        <v>87</v>
      </c>
      <c r="AG2455" t="s">
        <v>18002</v>
      </c>
    </row>
    <row r="2456" spans="1:33" x14ac:dyDescent="0.3">
      <c r="A2456" t="s">
        <v>107</v>
      </c>
      <c r="B2456" t="s">
        <v>205</v>
      </c>
      <c r="C2456" t="s">
        <v>29</v>
      </c>
      <c r="D2456" t="s">
        <v>50</v>
      </c>
      <c r="E2456" t="s">
        <v>337</v>
      </c>
      <c r="F2456" t="s">
        <v>18006</v>
      </c>
      <c r="G2456" t="s">
        <v>96</v>
      </c>
      <c r="H2456" s="1">
        <v>44456</v>
      </c>
      <c r="I2456">
        <v>1400</v>
      </c>
      <c r="J2456" t="s">
        <v>18007</v>
      </c>
      <c r="K2456" t="s">
        <v>897</v>
      </c>
      <c r="L2456" t="s">
        <v>18008</v>
      </c>
      <c r="M2456" t="s">
        <v>18009</v>
      </c>
      <c r="N2456" t="s">
        <v>57</v>
      </c>
      <c r="O2456">
        <v>19</v>
      </c>
      <c r="P2456" t="s">
        <v>40</v>
      </c>
      <c r="Q2456" t="s">
        <v>41</v>
      </c>
      <c r="R2456" t="s">
        <v>18010</v>
      </c>
      <c r="S2456" s="1">
        <v>45462</v>
      </c>
      <c r="T2456" t="s">
        <v>43</v>
      </c>
      <c r="U2456" t="s">
        <v>18011</v>
      </c>
      <c r="V2456" t="s">
        <v>18012</v>
      </c>
      <c r="W2456" t="s">
        <v>885</v>
      </c>
      <c r="X2456">
        <v>2233</v>
      </c>
      <c r="Y2456">
        <v>1</v>
      </c>
      <c r="Z2456">
        <v>893.2</v>
      </c>
      <c r="AA2456" t="s">
        <v>18009</v>
      </c>
      <c r="AB2456" t="s">
        <v>18009</v>
      </c>
      <c r="AC2456">
        <v>10</v>
      </c>
      <c r="AE2456" t="s">
        <v>37</v>
      </c>
      <c r="AF2456" t="s">
        <v>37</v>
      </c>
      <c r="AG2456" t="s">
        <v>18009</v>
      </c>
    </row>
    <row r="2457" spans="1:33" x14ac:dyDescent="0.3">
      <c r="A2457" t="s">
        <v>107</v>
      </c>
      <c r="B2457" t="s">
        <v>920</v>
      </c>
      <c r="C2457" t="s">
        <v>29</v>
      </c>
      <c r="D2457" t="s">
        <v>30</v>
      </c>
      <c r="E2457" t="s">
        <v>110</v>
      </c>
      <c r="F2457" t="s">
        <v>18013</v>
      </c>
      <c r="G2457" t="s">
        <v>33</v>
      </c>
      <c r="H2457" s="1">
        <v>45582</v>
      </c>
      <c r="I2457">
        <v>950</v>
      </c>
      <c r="J2457" t="s">
        <v>18014</v>
      </c>
      <c r="K2457" t="s">
        <v>1643</v>
      </c>
      <c r="L2457" t="s">
        <v>18015</v>
      </c>
      <c r="M2457" t="s">
        <v>18016</v>
      </c>
      <c r="N2457" t="s">
        <v>39</v>
      </c>
      <c r="O2457">
        <v>13</v>
      </c>
      <c r="P2457" t="s">
        <v>40</v>
      </c>
      <c r="Q2457" t="s">
        <v>74</v>
      </c>
      <c r="R2457" t="s">
        <v>18017</v>
      </c>
      <c r="S2457" s="1">
        <v>45315</v>
      </c>
      <c r="T2457" t="s">
        <v>141</v>
      </c>
      <c r="U2457" t="s">
        <v>18018</v>
      </c>
      <c r="V2457" t="s">
        <v>18019</v>
      </c>
      <c r="W2457" t="s">
        <v>4245</v>
      </c>
      <c r="X2457">
        <v>2810</v>
      </c>
      <c r="Y2457">
        <v>1</v>
      </c>
      <c r="Z2457">
        <v>1124</v>
      </c>
      <c r="AA2457" t="s">
        <v>18016</v>
      </c>
      <c r="AB2457" t="s">
        <v>18016</v>
      </c>
      <c r="AC2457">
        <v>10</v>
      </c>
      <c r="AD2457" t="s">
        <v>87</v>
      </c>
      <c r="AF2457" t="s">
        <v>87</v>
      </c>
      <c r="AG2457" t="s">
        <v>18016</v>
      </c>
    </row>
    <row r="2458" spans="1:33" x14ac:dyDescent="0.3">
      <c r="A2458" t="s">
        <v>93</v>
      </c>
      <c r="B2458" t="s">
        <v>347</v>
      </c>
      <c r="C2458" t="s">
        <v>49</v>
      </c>
      <c r="D2458" t="s">
        <v>50</v>
      </c>
      <c r="E2458" t="s">
        <v>713</v>
      </c>
      <c r="F2458" t="s">
        <v>16492</v>
      </c>
      <c r="G2458" t="s">
        <v>96</v>
      </c>
      <c r="H2458" s="1">
        <v>44711</v>
      </c>
      <c r="I2458">
        <v>1000</v>
      </c>
      <c r="J2458" t="s">
        <v>18020</v>
      </c>
      <c r="K2458" t="s">
        <v>173</v>
      </c>
      <c r="L2458" t="s">
        <v>18021</v>
      </c>
      <c r="M2458" t="s">
        <v>18022</v>
      </c>
      <c r="N2458" t="s">
        <v>116</v>
      </c>
      <c r="O2458">
        <v>3</v>
      </c>
      <c r="P2458" t="s">
        <v>73</v>
      </c>
      <c r="Q2458" t="s">
        <v>58</v>
      </c>
      <c r="R2458" t="s">
        <v>18023</v>
      </c>
      <c r="S2458" s="1">
        <v>45526</v>
      </c>
      <c r="T2458" t="s">
        <v>201</v>
      </c>
      <c r="U2458" t="s">
        <v>18024</v>
      </c>
      <c r="V2458" t="s">
        <v>18025</v>
      </c>
      <c r="W2458" t="s">
        <v>8761</v>
      </c>
      <c r="X2458">
        <v>933</v>
      </c>
      <c r="Y2458">
        <v>2</v>
      </c>
      <c r="Z2458">
        <v>746.40000000000009</v>
      </c>
      <c r="AA2458" t="s">
        <v>18022</v>
      </c>
      <c r="AB2458" t="s">
        <v>18022</v>
      </c>
      <c r="AC2458">
        <v>10</v>
      </c>
      <c r="AD2458" t="s">
        <v>87</v>
      </c>
      <c r="AF2458" t="s">
        <v>87</v>
      </c>
      <c r="AG2458" t="s">
        <v>18022</v>
      </c>
    </row>
    <row r="2459" spans="1:33" x14ac:dyDescent="0.3">
      <c r="A2459" t="s">
        <v>121</v>
      </c>
      <c r="B2459" t="s">
        <v>205</v>
      </c>
      <c r="C2459" t="s">
        <v>49</v>
      </c>
      <c r="D2459" t="s">
        <v>109</v>
      </c>
      <c r="E2459" t="s">
        <v>1908</v>
      </c>
      <c r="F2459" t="s">
        <v>18026</v>
      </c>
      <c r="G2459" t="s">
        <v>96</v>
      </c>
      <c r="H2459" s="1">
        <v>45064</v>
      </c>
      <c r="I2459">
        <v>950</v>
      </c>
      <c r="J2459" t="s">
        <v>18027</v>
      </c>
      <c r="K2459" t="s">
        <v>1293</v>
      </c>
      <c r="L2459" t="s">
        <v>18028</v>
      </c>
      <c r="M2459" t="s">
        <v>18029</v>
      </c>
      <c r="N2459" t="s">
        <v>116</v>
      </c>
      <c r="O2459">
        <v>20</v>
      </c>
      <c r="P2459" t="s">
        <v>40</v>
      </c>
      <c r="Q2459" t="s">
        <v>101</v>
      </c>
      <c r="R2459" t="s">
        <v>18030</v>
      </c>
      <c r="S2459" s="1">
        <v>45421</v>
      </c>
      <c r="T2459" t="s">
        <v>129</v>
      </c>
      <c r="U2459" t="s">
        <v>18031</v>
      </c>
      <c r="V2459" t="s">
        <v>18032</v>
      </c>
      <c r="W2459" t="s">
        <v>18033</v>
      </c>
      <c r="X2459">
        <v>1749</v>
      </c>
      <c r="Y2459">
        <v>6</v>
      </c>
      <c r="Z2459">
        <v>4197.6000000000004</v>
      </c>
      <c r="AA2459" t="s">
        <v>18029</v>
      </c>
      <c r="AB2459" t="s">
        <v>18029</v>
      </c>
      <c r="AC2459">
        <v>10</v>
      </c>
      <c r="AE2459" t="s">
        <v>37</v>
      </c>
      <c r="AF2459" t="s">
        <v>37</v>
      </c>
      <c r="AG2459" t="s">
        <v>18029</v>
      </c>
    </row>
    <row r="2460" spans="1:33" x14ac:dyDescent="0.3">
      <c r="A2460" t="s">
        <v>133</v>
      </c>
      <c r="B2460" t="s">
        <v>650</v>
      </c>
      <c r="C2460" t="s">
        <v>49</v>
      </c>
      <c r="D2460" t="s">
        <v>109</v>
      </c>
      <c r="E2460" t="s">
        <v>158</v>
      </c>
      <c r="F2460" t="s">
        <v>18034</v>
      </c>
      <c r="G2460" t="s">
        <v>33</v>
      </c>
      <c r="H2460" s="1">
        <v>45486</v>
      </c>
      <c r="I2460">
        <v>1300</v>
      </c>
      <c r="J2460" t="s">
        <v>18035</v>
      </c>
      <c r="K2460" t="s">
        <v>394</v>
      </c>
      <c r="L2460" t="s">
        <v>18036</v>
      </c>
      <c r="M2460" t="s">
        <v>18037</v>
      </c>
      <c r="N2460" t="s">
        <v>72</v>
      </c>
      <c r="O2460">
        <v>13</v>
      </c>
      <c r="P2460" t="s">
        <v>40</v>
      </c>
      <c r="Q2460" t="s">
        <v>101</v>
      </c>
      <c r="R2460" t="s">
        <v>18038</v>
      </c>
      <c r="S2460" s="1">
        <v>45335</v>
      </c>
      <c r="T2460" t="s">
        <v>321</v>
      </c>
      <c r="U2460" t="s">
        <v>18039</v>
      </c>
      <c r="V2460" t="s">
        <v>18040</v>
      </c>
      <c r="W2460" t="s">
        <v>1525</v>
      </c>
      <c r="X2460">
        <v>1863</v>
      </c>
      <c r="Y2460">
        <v>7</v>
      </c>
      <c r="Z2460">
        <v>5216.4000000000015</v>
      </c>
      <c r="AA2460" t="s">
        <v>18037</v>
      </c>
      <c r="AB2460" t="s">
        <v>18037</v>
      </c>
      <c r="AC2460">
        <v>10</v>
      </c>
      <c r="AE2460" t="s">
        <v>37</v>
      </c>
      <c r="AF2460" t="s">
        <v>37</v>
      </c>
      <c r="AG2460" t="s">
        <v>18037</v>
      </c>
    </row>
    <row r="2461" spans="1:33" x14ac:dyDescent="0.3">
      <c r="A2461" t="s">
        <v>47</v>
      </c>
      <c r="B2461" t="s">
        <v>500</v>
      </c>
      <c r="C2461" t="s">
        <v>80</v>
      </c>
      <c r="D2461" t="s">
        <v>50</v>
      </c>
      <c r="E2461" t="s">
        <v>31</v>
      </c>
      <c r="F2461" t="s">
        <v>18041</v>
      </c>
      <c r="G2461" t="s">
        <v>96</v>
      </c>
      <c r="H2461" s="1">
        <v>45251</v>
      </c>
      <c r="I2461">
        <v>800</v>
      </c>
      <c r="J2461" t="s">
        <v>18042</v>
      </c>
      <c r="K2461" t="s">
        <v>361</v>
      </c>
      <c r="L2461" t="s">
        <v>18043</v>
      </c>
      <c r="M2461" t="s">
        <v>18044</v>
      </c>
      <c r="N2461" t="s">
        <v>57</v>
      </c>
      <c r="O2461">
        <v>8</v>
      </c>
      <c r="P2461" t="s">
        <v>40</v>
      </c>
      <c r="Q2461" t="s">
        <v>101</v>
      </c>
      <c r="R2461" t="s">
        <v>18045</v>
      </c>
      <c r="S2461" s="1">
        <v>45452</v>
      </c>
      <c r="T2461" t="s">
        <v>43</v>
      </c>
      <c r="U2461" t="s">
        <v>18046</v>
      </c>
      <c r="V2461" t="s">
        <v>18047</v>
      </c>
      <c r="W2461" t="s">
        <v>1533</v>
      </c>
      <c r="X2461">
        <v>2439</v>
      </c>
      <c r="Y2461">
        <v>4</v>
      </c>
      <c r="Z2461">
        <v>3902.4</v>
      </c>
      <c r="AA2461" t="s">
        <v>18044</v>
      </c>
      <c r="AB2461" t="s">
        <v>18044</v>
      </c>
      <c r="AC2461">
        <v>10</v>
      </c>
      <c r="AD2461" t="s">
        <v>87</v>
      </c>
      <c r="AF2461" t="s">
        <v>87</v>
      </c>
      <c r="AG2461" t="s">
        <v>18044</v>
      </c>
    </row>
    <row r="2462" spans="1:33" x14ac:dyDescent="0.3">
      <c r="A2462" t="s">
        <v>336</v>
      </c>
      <c r="B2462" t="s">
        <v>946</v>
      </c>
      <c r="C2462" t="s">
        <v>29</v>
      </c>
      <c r="D2462" t="s">
        <v>50</v>
      </c>
      <c r="E2462" t="s">
        <v>471</v>
      </c>
      <c r="F2462" t="s">
        <v>18048</v>
      </c>
      <c r="G2462" t="s">
        <v>96</v>
      </c>
      <c r="H2462" s="1">
        <v>44967</v>
      </c>
      <c r="I2462">
        <v>1100</v>
      </c>
      <c r="J2462" t="s">
        <v>18049</v>
      </c>
      <c r="K2462" t="s">
        <v>1086</v>
      </c>
      <c r="L2462" t="s">
        <v>18050</v>
      </c>
      <c r="M2462" t="s">
        <v>18051</v>
      </c>
      <c r="N2462" t="s">
        <v>116</v>
      </c>
      <c r="O2462">
        <v>9</v>
      </c>
      <c r="P2462" t="s">
        <v>40</v>
      </c>
      <c r="Q2462" t="s">
        <v>74</v>
      </c>
      <c r="R2462" t="s">
        <v>18052</v>
      </c>
      <c r="S2462" s="1">
        <v>45452</v>
      </c>
      <c r="T2462" t="s">
        <v>43</v>
      </c>
      <c r="U2462" t="s">
        <v>18053</v>
      </c>
      <c r="V2462" t="s">
        <v>18054</v>
      </c>
      <c r="W2462" t="s">
        <v>6310</v>
      </c>
      <c r="X2462">
        <v>1573</v>
      </c>
      <c r="Y2462">
        <v>8</v>
      </c>
      <c r="Z2462">
        <v>5033.6000000000004</v>
      </c>
      <c r="AA2462" t="s">
        <v>18051</v>
      </c>
      <c r="AB2462" t="s">
        <v>18051</v>
      </c>
      <c r="AC2462">
        <v>10</v>
      </c>
      <c r="AE2462" t="s">
        <v>37</v>
      </c>
      <c r="AF2462" t="s">
        <v>37</v>
      </c>
      <c r="AG2462" t="s">
        <v>18051</v>
      </c>
    </row>
    <row r="2463" spans="1:33" x14ac:dyDescent="0.3">
      <c r="A2463" t="s">
        <v>27</v>
      </c>
      <c r="B2463" t="s">
        <v>182</v>
      </c>
      <c r="C2463" t="s">
        <v>29</v>
      </c>
      <c r="D2463" t="s">
        <v>109</v>
      </c>
      <c r="E2463" t="s">
        <v>134</v>
      </c>
      <c r="F2463" t="s">
        <v>18055</v>
      </c>
      <c r="G2463" t="s">
        <v>96</v>
      </c>
      <c r="H2463" s="1">
        <v>45324</v>
      </c>
      <c r="I2463">
        <v>1400</v>
      </c>
      <c r="J2463" t="s">
        <v>18056</v>
      </c>
      <c r="K2463" t="s">
        <v>2433</v>
      </c>
      <c r="L2463" t="s">
        <v>18057</v>
      </c>
      <c r="M2463" t="s">
        <v>18058</v>
      </c>
      <c r="N2463" t="s">
        <v>57</v>
      </c>
      <c r="O2463">
        <v>18</v>
      </c>
      <c r="P2463" t="s">
        <v>40</v>
      </c>
      <c r="Q2463" t="s">
        <v>74</v>
      </c>
      <c r="R2463" t="s">
        <v>18059</v>
      </c>
      <c r="S2463" s="1">
        <v>45357</v>
      </c>
      <c r="T2463" t="s">
        <v>258</v>
      </c>
      <c r="U2463" t="s">
        <v>18060</v>
      </c>
      <c r="V2463" t="s">
        <v>18061</v>
      </c>
      <c r="W2463" t="s">
        <v>7089</v>
      </c>
      <c r="X2463">
        <v>1091</v>
      </c>
      <c r="Y2463">
        <v>1</v>
      </c>
      <c r="Z2463">
        <v>436.40000000000003</v>
      </c>
      <c r="AA2463" t="s">
        <v>18058</v>
      </c>
      <c r="AB2463" t="s">
        <v>18058</v>
      </c>
      <c r="AC2463">
        <v>10</v>
      </c>
      <c r="AE2463" t="s">
        <v>37</v>
      </c>
      <c r="AF2463" t="s">
        <v>37</v>
      </c>
      <c r="AG2463" t="s">
        <v>18058</v>
      </c>
    </row>
    <row r="2464" spans="1:33" x14ac:dyDescent="0.3">
      <c r="A2464" t="s">
        <v>336</v>
      </c>
      <c r="B2464" t="s">
        <v>1023</v>
      </c>
      <c r="C2464" t="s">
        <v>80</v>
      </c>
      <c r="D2464" t="s">
        <v>50</v>
      </c>
      <c r="E2464" t="s">
        <v>750</v>
      </c>
      <c r="F2464" t="s">
        <v>18062</v>
      </c>
      <c r="G2464" t="s">
        <v>33</v>
      </c>
      <c r="H2464" s="1">
        <v>45062</v>
      </c>
      <c r="I2464">
        <v>950</v>
      </c>
      <c r="J2464" t="s">
        <v>18063</v>
      </c>
      <c r="K2464" t="s">
        <v>625</v>
      </c>
      <c r="L2464" t="s">
        <v>18064</v>
      </c>
      <c r="M2464" t="s">
        <v>18065</v>
      </c>
      <c r="N2464" t="s">
        <v>116</v>
      </c>
      <c r="O2464">
        <v>20</v>
      </c>
      <c r="P2464" t="s">
        <v>73</v>
      </c>
      <c r="Q2464" t="s">
        <v>41</v>
      </c>
      <c r="R2464" t="s">
        <v>18066</v>
      </c>
      <c r="S2464" s="1">
        <v>45411</v>
      </c>
      <c r="T2464" t="s">
        <v>60</v>
      </c>
      <c r="U2464" t="s">
        <v>18067</v>
      </c>
      <c r="V2464" t="s">
        <v>18068</v>
      </c>
      <c r="W2464" t="s">
        <v>2989</v>
      </c>
      <c r="X2464">
        <v>555</v>
      </c>
      <c r="Y2464">
        <v>4</v>
      </c>
      <c r="Z2464">
        <v>888</v>
      </c>
      <c r="AA2464" t="s">
        <v>18065</v>
      </c>
      <c r="AB2464" t="s">
        <v>18065</v>
      </c>
      <c r="AC2464">
        <v>10</v>
      </c>
      <c r="AE2464" t="s">
        <v>37</v>
      </c>
      <c r="AF2464" t="s">
        <v>37</v>
      </c>
      <c r="AG2464" t="s">
        <v>18065</v>
      </c>
    </row>
    <row r="2465" spans="1:33" x14ac:dyDescent="0.3">
      <c r="A2465" t="s">
        <v>47</v>
      </c>
      <c r="B2465" t="s">
        <v>205</v>
      </c>
      <c r="C2465" t="s">
        <v>80</v>
      </c>
      <c r="D2465" t="s">
        <v>241</v>
      </c>
      <c r="E2465" t="s">
        <v>1014</v>
      </c>
      <c r="F2465" t="s">
        <v>18069</v>
      </c>
      <c r="G2465" t="s">
        <v>96</v>
      </c>
      <c r="H2465" s="1">
        <v>44753</v>
      </c>
      <c r="I2465">
        <v>1100</v>
      </c>
      <c r="J2465" t="s">
        <v>18070</v>
      </c>
      <c r="K2465" t="s">
        <v>340</v>
      </c>
      <c r="L2465" t="s">
        <v>18071</v>
      </c>
      <c r="M2465" t="s">
        <v>18072</v>
      </c>
      <c r="N2465" t="s">
        <v>116</v>
      </c>
      <c r="O2465">
        <v>12</v>
      </c>
      <c r="P2465" t="s">
        <v>73</v>
      </c>
      <c r="Q2465" t="s">
        <v>101</v>
      </c>
      <c r="R2465" t="s">
        <v>18073</v>
      </c>
      <c r="S2465" s="1">
        <v>45495</v>
      </c>
      <c r="T2465" t="s">
        <v>103</v>
      </c>
      <c r="U2465" t="s">
        <v>18074</v>
      </c>
      <c r="V2465" t="s">
        <v>18075</v>
      </c>
      <c r="W2465" t="s">
        <v>3593</v>
      </c>
      <c r="X2465">
        <v>2161</v>
      </c>
      <c r="Y2465">
        <v>1</v>
      </c>
      <c r="Z2465">
        <v>864.40000000000009</v>
      </c>
      <c r="AA2465" t="s">
        <v>18072</v>
      </c>
      <c r="AB2465" t="s">
        <v>18072</v>
      </c>
      <c r="AC2465">
        <v>10</v>
      </c>
      <c r="AE2465" t="s">
        <v>37</v>
      </c>
      <c r="AF2465" t="s">
        <v>37</v>
      </c>
      <c r="AG2465" t="s">
        <v>18072</v>
      </c>
    </row>
    <row r="2466" spans="1:33" x14ac:dyDescent="0.3">
      <c r="A2466" t="s">
        <v>336</v>
      </c>
      <c r="B2466" t="s">
        <v>784</v>
      </c>
      <c r="C2466" t="s">
        <v>80</v>
      </c>
      <c r="D2466" t="s">
        <v>50</v>
      </c>
      <c r="E2466" t="s">
        <v>31</v>
      </c>
      <c r="F2466" t="s">
        <v>18076</v>
      </c>
      <c r="G2466" t="s">
        <v>96</v>
      </c>
      <c r="H2466" s="1">
        <v>45295</v>
      </c>
      <c r="I2466">
        <v>1200</v>
      </c>
      <c r="J2466" t="s">
        <v>18077</v>
      </c>
      <c r="K2466" t="s">
        <v>150</v>
      </c>
      <c r="L2466" t="s">
        <v>18078</v>
      </c>
      <c r="M2466" t="s">
        <v>18079</v>
      </c>
      <c r="N2466" t="s">
        <v>116</v>
      </c>
      <c r="O2466">
        <v>8</v>
      </c>
      <c r="P2466" t="s">
        <v>40</v>
      </c>
      <c r="Q2466" t="s">
        <v>101</v>
      </c>
      <c r="R2466" t="s">
        <v>18080</v>
      </c>
      <c r="S2466" s="1">
        <v>45405</v>
      </c>
      <c r="T2466" t="s">
        <v>60</v>
      </c>
      <c r="U2466" t="s">
        <v>18081</v>
      </c>
      <c r="V2466" t="s">
        <v>18082</v>
      </c>
      <c r="W2466" t="s">
        <v>2376</v>
      </c>
      <c r="X2466">
        <v>2137</v>
      </c>
      <c r="Y2466">
        <v>8</v>
      </c>
      <c r="Z2466">
        <v>6838.4000000000015</v>
      </c>
      <c r="AA2466" t="s">
        <v>18079</v>
      </c>
      <c r="AB2466" t="s">
        <v>18079</v>
      </c>
      <c r="AC2466">
        <v>10</v>
      </c>
      <c r="AE2466" t="s">
        <v>37</v>
      </c>
      <c r="AF2466" t="s">
        <v>37</v>
      </c>
      <c r="AG2466" t="s">
        <v>18079</v>
      </c>
    </row>
    <row r="2467" spans="1:33" x14ac:dyDescent="0.3">
      <c r="A2467" t="s">
        <v>181</v>
      </c>
      <c r="B2467" t="s">
        <v>218</v>
      </c>
      <c r="C2467" t="s">
        <v>80</v>
      </c>
      <c r="D2467" t="s">
        <v>370</v>
      </c>
      <c r="E2467" t="s">
        <v>110</v>
      </c>
      <c r="F2467" t="s">
        <v>18083</v>
      </c>
      <c r="G2467" t="s">
        <v>33</v>
      </c>
      <c r="H2467" s="1">
        <v>45292</v>
      </c>
      <c r="I2467">
        <v>1100</v>
      </c>
      <c r="J2467" t="s">
        <v>5987</v>
      </c>
      <c r="K2467" t="s">
        <v>1260</v>
      </c>
      <c r="L2467" t="s">
        <v>18084</v>
      </c>
      <c r="M2467" t="s">
        <v>18085</v>
      </c>
      <c r="N2467" t="s">
        <v>57</v>
      </c>
      <c r="O2467">
        <v>10</v>
      </c>
      <c r="P2467" t="s">
        <v>73</v>
      </c>
      <c r="Q2467" t="s">
        <v>41</v>
      </c>
      <c r="R2467" t="s">
        <v>18086</v>
      </c>
      <c r="S2467" s="1">
        <v>45531</v>
      </c>
      <c r="T2467" t="s">
        <v>201</v>
      </c>
      <c r="U2467" t="s">
        <v>18087</v>
      </c>
      <c r="V2467" t="s">
        <v>18088</v>
      </c>
      <c r="W2467" t="s">
        <v>6404</v>
      </c>
      <c r="X2467">
        <v>2116</v>
      </c>
      <c r="Y2467">
        <v>4</v>
      </c>
      <c r="Z2467">
        <v>3385.6000000000004</v>
      </c>
      <c r="AA2467" t="s">
        <v>18085</v>
      </c>
      <c r="AB2467" t="s">
        <v>18085</v>
      </c>
      <c r="AC2467">
        <v>10</v>
      </c>
      <c r="AD2467" t="s">
        <v>87</v>
      </c>
      <c r="AF2467" t="s">
        <v>87</v>
      </c>
      <c r="AG2467" t="s">
        <v>18085</v>
      </c>
    </row>
    <row r="2468" spans="1:33" x14ac:dyDescent="0.3">
      <c r="A2468" t="s">
        <v>47</v>
      </c>
      <c r="B2468" t="s">
        <v>48</v>
      </c>
      <c r="C2468" t="s">
        <v>80</v>
      </c>
      <c r="D2468" t="s">
        <v>50</v>
      </c>
      <c r="E2468" t="s">
        <v>3439</v>
      </c>
      <c r="F2468" t="s">
        <v>18089</v>
      </c>
      <c r="G2468" t="s">
        <v>96</v>
      </c>
      <c r="H2468" s="1">
        <v>44429</v>
      </c>
      <c r="I2468">
        <v>800</v>
      </c>
      <c r="J2468" t="s">
        <v>1867</v>
      </c>
      <c r="K2468" t="s">
        <v>1162</v>
      </c>
      <c r="L2468" t="s">
        <v>18090</v>
      </c>
      <c r="M2468" t="s">
        <v>18091</v>
      </c>
      <c r="N2468" t="s">
        <v>72</v>
      </c>
      <c r="O2468">
        <v>7</v>
      </c>
      <c r="P2468" t="s">
        <v>40</v>
      </c>
      <c r="Q2468" t="s">
        <v>101</v>
      </c>
      <c r="R2468" t="s">
        <v>18092</v>
      </c>
      <c r="S2468" s="1">
        <v>45445</v>
      </c>
      <c r="T2468" t="s">
        <v>43</v>
      </c>
      <c r="U2468" t="s">
        <v>18093</v>
      </c>
      <c r="V2468" t="s">
        <v>18094</v>
      </c>
      <c r="W2468" t="s">
        <v>7149</v>
      </c>
      <c r="X2468">
        <v>1128</v>
      </c>
      <c r="Y2468">
        <v>1</v>
      </c>
      <c r="Z2468">
        <v>451.20000000000005</v>
      </c>
      <c r="AA2468" t="s">
        <v>18091</v>
      </c>
      <c r="AB2468" t="s">
        <v>18091</v>
      </c>
      <c r="AC2468">
        <v>10</v>
      </c>
      <c r="AD2468" t="s">
        <v>87</v>
      </c>
      <c r="AF2468" t="s">
        <v>87</v>
      </c>
      <c r="AG2468" t="s">
        <v>18091</v>
      </c>
    </row>
    <row r="2469" spans="1:33" x14ac:dyDescent="0.3">
      <c r="A2469" t="s">
        <v>121</v>
      </c>
      <c r="B2469" t="s">
        <v>48</v>
      </c>
      <c r="C2469" t="s">
        <v>49</v>
      </c>
      <c r="D2469" t="s">
        <v>65</v>
      </c>
      <c r="E2469" t="s">
        <v>1724</v>
      </c>
      <c r="F2469" t="s">
        <v>18095</v>
      </c>
      <c r="G2469" t="s">
        <v>33</v>
      </c>
      <c r="H2469" s="1">
        <v>45471</v>
      </c>
      <c r="I2469">
        <v>1200</v>
      </c>
      <c r="J2469" t="s">
        <v>18096</v>
      </c>
      <c r="K2469" t="s">
        <v>173</v>
      </c>
      <c r="L2469" t="s">
        <v>18097</v>
      </c>
      <c r="M2469" t="s">
        <v>18098</v>
      </c>
      <c r="N2469" t="s">
        <v>116</v>
      </c>
      <c r="O2469">
        <v>13</v>
      </c>
      <c r="P2469" t="s">
        <v>40</v>
      </c>
      <c r="Q2469" t="s">
        <v>58</v>
      </c>
      <c r="R2469" t="s">
        <v>18099</v>
      </c>
      <c r="S2469" s="1">
        <v>45380</v>
      </c>
      <c r="T2469" t="s">
        <v>258</v>
      </c>
      <c r="U2469" t="s">
        <v>18100</v>
      </c>
      <c r="V2469" t="s">
        <v>18101</v>
      </c>
      <c r="W2469" t="s">
        <v>3585</v>
      </c>
      <c r="X2469">
        <v>1800</v>
      </c>
      <c r="Y2469">
        <v>5</v>
      </c>
      <c r="Z2469">
        <v>3600</v>
      </c>
      <c r="AA2469" t="s">
        <v>18098</v>
      </c>
      <c r="AB2469" t="s">
        <v>18098</v>
      </c>
      <c r="AC2469">
        <v>10</v>
      </c>
      <c r="AD2469" t="s">
        <v>87</v>
      </c>
      <c r="AF2469" t="s">
        <v>87</v>
      </c>
      <c r="AG2469" t="s">
        <v>18098</v>
      </c>
    </row>
    <row r="2470" spans="1:33" x14ac:dyDescent="0.3">
      <c r="A2470" t="s">
        <v>27</v>
      </c>
      <c r="B2470" t="s">
        <v>64</v>
      </c>
      <c r="C2470" t="s">
        <v>29</v>
      </c>
      <c r="D2470" t="s">
        <v>65</v>
      </c>
      <c r="E2470" t="s">
        <v>273</v>
      </c>
      <c r="F2470" t="s">
        <v>18102</v>
      </c>
      <c r="G2470" t="s">
        <v>33</v>
      </c>
      <c r="H2470" s="1">
        <v>45307</v>
      </c>
      <c r="I2470">
        <v>1200</v>
      </c>
      <c r="J2470" t="s">
        <v>18103</v>
      </c>
      <c r="K2470" t="s">
        <v>113</v>
      </c>
      <c r="L2470" t="s">
        <v>18104</v>
      </c>
      <c r="M2470" t="s">
        <v>18105</v>
      </c>
      <c r="N2470" t="s">
        <v>72</v>
      </c>
      <c r="O2470">
        <v>8</v>
      </c>
      <c r="P2470" t="s">
        <v>73</v>
      </c>
      <c r="Q2470" t="s">
        <v>41</v>
      </c>
      <c r="R2470" t="s">
        <v>18106</v>
      </c>
      <c r="S2470" s="1">
        <v>45348</v>
      </c>
      <c r="T2470" t="s">
        <v>321</v>
      </c>
      <c r="U2470" t="s">
        <v>18107</v>
      </c>
      <c r="V2470" t="s">
        <v>18108</v>
      </c>
      <c r="W2470" t="s">
        <v>2384</v>
      </c>
      <c r="X2470">
        <v>2253</v>
      </c>
      <c r="Y2470">
        <v>4</v>
      </c>
      <c r="Z2470">
        <v>3604.8</v>
      </c>
      <c r="AA2470" t="s">
        <v>18105</v>
      </c>
      <c r="AB2470" t="s">
        <v>18105</v>
      </c>
      <c r="AC2470">
        <v>10</v>
      </c>
      <c r="AE2470" t="s">
        <v>37</v>
      </c>
      <c r="AF2470" t="s">
        <v>37</v>
      </c>
      <c r="AG2470" t="s">
        <v>18105</v>
      </c>
    </row>
    <row r="2471" spans="1:33" x14ac:dyDescent="0.3">
      <c r="A2471" t="s">
        <v>133</v>
      </c>
      <c r="B2471" t="s">
        <v>411</v>
      </c>
      <c r="C2471" t="s">
        <v>80</v>
      </c>
      <c r="D2471" t="s">
        <v>206</v>
      </c>
      <c r="E2471" t="s">
        <v>1534</v>
      </c>
      <c r="F2471" t="s">
        <v>18109</v>
      </c>
      <c r="G2471" t="s">
        <v>33</v>
      </c>
      <c r="H2471" s="1">
        <v>44023</v>
      </c>
      <c r="I2471">
        <v>800</v>
      </c>
      <c r="J2471" t="s">
        <v>18110</v>
      </c>
      <c r="K2471" t="s">
        <v>210</v>
      </c>
      <c r="L2471" t="s">
        <v>18111</v>
      </c>
      <c r="M2471" t="s">
        <v>18112</v>
      </c>
      <c r="N2471" t="s">
        <v>72</v>
      </c>
      <c r="O2471">
        <v>15</v>
      </c>
      <c r="P2471" t="s">
        <v>73</v>
      </c>
      <c r="Q2471" t="s">
        <v>74</v>
      </c>
      <c r="R2471" t="s">
        <v>6751</v>
      </c>
      <c r="S2471" s="1">
        <v>45468</v>
      </c>
      <c r="T2471" t="s">
        <v>43</v>
      </c>
      <c r="U2471" t="s">
        <v>18113</v>
      </c>
      <c r="V2471" t="s">
        <v>18114</v>
      </c>
      <c r="W2471" t="s">
        <v>5744</v>
      </c>
      <c r="X2471">
        <v>2528</v>
      </c>
      <c r="Y2471">
        <v>5</v>
      </c>
      <c r="Z2471">
        <v>5056</v>
      </c>
      <c r="AA2471" t="s">
        <v>18112</v>
      </c>
      <c r="AB2471" t="s">
        <v>18112</v>
      </c>
      <c r="AC2471">
        <v>10</v>
      </c>
      <c r="AE2471" t="s">
        <v>37</v>
      </c>
      <c r="AF2471" t="s">
        <v>37</v>
      </c>
      <c r="AG2471" t="s">
        <v>18112</v>
      </c>
    </row>
    <row r="2472" spans="1:33" x14ac:dyDescent="0.3">
      <c r="A2472" t="s">
        <v>133</v>
      </c>
      <c r="B2472" t="s">
        <v>108</v>
      </c>
      <c r="C2472" t="s">
        <v>49</v>
      </c>
      <c r="D2472" t="s">
        <v>370</v>
      </c>
      <c r="E2472" t="s">
        <v>2957</v>
      </c>
      <c r="F2472" t="s">
        <v>18115</v>
      </c>
      <c r="G2472" t="s">
        <v>96</v>
      </c>
      <c r="H2472" s="1">
        <v>45128</v>
      </c>
      <c r="I2472">
        <v>1400</v>
      </c>
      <c r="J2472" t="s">
        <v>18116</v>
      </c>
      <c r="K2472" t="s">
        <v>978</v>
      </c>
      <c r="L2472" t="s">
        <v>18117</v>
      </c>
      <c r="M2472" t="s">
        <v>18118</v>
      </c>
      <c r="N2472" t="s">
        <v>116</v>
      </c>
      <c r="O2472">
        <v>12</v>
      </c>
      <c r="P2472" t="s">
        <v>73</v>
      </c>
      <c r="Q2472" t="s">
        <v>101</v>
      </c>
      <c r="R2472" t="s">
        <v>18119</v>
      </c>
      <c r="S2472" s="1">
        <v>45365</v>
      </c>
      <c r="T2472" t="s">
        <v>258</v>
      </c>
      <c r="U2472" t="s">
        <v>18120</v>
      </c>
      <c r="V2472" t="s">
        <v>18121</v>
      </c>
      <c r="W2472" t="s">
        <v>6519</v>
      </c>
      <c r="X2472">
        <v>2447</v>
      </c>
      <c r="Y2472">
        <v>3</v>
      </c>
      <c r="Z2472">
        <v>2936.4</v>
      </c>
      <c r="AA2472" t="s">
        <v>18118</v>
      </c>
      <c r="AB2472" t="s">
        <v>18118</v>
      </c>
      <c r="AC2472">
        <v>10</v>
      </c>
      <c r="AD2472" t="s">
        <v>87</v>
      </c>
      <c r="AF2472" t="s">
        <v>87</v>
      </c>
      <c r="AG2472" t="s">
        <v>18118</v>
      </c>
    </row>
    <row r="2473" spans="1:33" x14ac:dyDescent="0.3">
      <c r="A2473" t="s">
        <v>336</v>
      </c>
      <c r="B2473" t="s">
        <v>64</v>
      </c>
      <c r="C2473" t="s">
        <v>29</v>
      </c>
      <c r="D2473" t="s">
        <v>50</v>
      </c>
      <c r="E2473" t="s">
        <v>471</v>
      </c>
      <c r="F2473" t="s">
        <v>18122</v>
      </c>
      <c r="G2473" t="s">
        <v>33</v>
      </c>
      <c r="H2473" s="1">
        <v>44669</v>
      </c>
      <c r="I2473">
        <v>1200</v>
      </c>
      <c r="J2473" t="s">
        <v>18123</v>
      </c>
      <c r="K2473" t="s">
        <v>680</v>
      </c>
      <c r="L2473" t="s">
        <v>18124</v>
      </c>
      <c r="M2473" t="s">
        <v>18125</v>
      </c>
      <c r="N2473" t="s">
        <v>72</v>
      </c>
      <c r="O2473">
        <v>8</v>
      </c>
      <c r="P2473" t="s">
        <v>73</v>
      </c>
      <c r="Q2473" t="s">
        <v>74</v>
      </c>
      <c r="R2473" t="s">
        <v>18126</v>
      </c>
      <c r="S2473" s="1">
        <v>45331</v>
      </c>
      <c r="T2473" t="s">
        <v>321</v>
      </c>
      <c r="U2473" t="s">
        <v>18127</v>
      </c>
      <c r="V2473" t="s">
        <v>18128</v>
      </c>
      <c r="W2473" t="s">
        <v>9046</v>
      </c>
      <c r="X2473">
        <v>1291</v>
      </c>
      <c r="Y2473">
        <v>7</v>
      </c>
      <c r="Z2473">
        <v>3614.8</v>
      </c>
      <c r="AA2473" t="s">
        <v>18125</v>
      </c>
      <c r="AB2473" t="s">
        <v>18125</v>
      </c>
      <c r="AC2473">
        <v>10</v>
      </c>
      <c r="AE2473" t="s">
        <v>37</v>
      </c>
      <c r="AF2473" t="s">
        <v>37</v>
      </c>
      <c r="AG2473" t="s">
        <v>18125</v>
      </c>
    </row>
    <row r="2474" spans="1:33" x14ac:dyDescent="0.3">
      <c r="A2474" t="s">
        <v>93</v>
      </c>
      <c r="B2474" t="s">
        <v>568</v>
      </c>
      <c r="C2474" t="s">
        <v>80</v>
      </c>
      <c r="D2474" t="s">
        <v>677</v>
      </c>
      <c r="E2474" t="s">
        <v>632</v>
      </c>
      <c r="F2474" t="s">
        <v>18129</v>
      </c>
      <c r="G2474" t="s">
        <v>33</v>
      </c>
      <c r="H2474" s="1">
        <v>45248</v>
      </c>
      <c r="I2474">
        <v>1300</v>
      </c>
      <c r="J2474" t="s">
        <v>18130</v>
      </c>
      <c r="K2474" t="s">
        <v>1686</v>
      </c>
      <c r="L2474" t="s">
        <v>18131</v>
      </c>
      <c r="M2474" t="s">
        <v>18132</v>
      </c>
      <c r="N2474" t="s">
        <v>72</v>
      </c>
      <c r="O2474">
        <v>11</v>
      </c>
      <c r="P2474" t="s">
        <v>40</v>
      </c>
      <c r="Q2474" t="s">
        <v>58</v>
      </c>
      <c r="R2474" t="s">
        <v>18133</v>
      </c>
      <c r="S2474" s="1">
        <v>45629</v>
      </c>
      <c r="T2474" t="s">
        <v>365</v>
      </c>
      <c r="U2474" t="s">
        <v>18134</v>
      </c>
      <c r="V2474" t="s">
        <v>18135</v>
      </c>
      <c r="W2474" t="s">
        <v>3201</v>
      </c>
      <c r="X2474">
        <v>2921</v>
      </c>
      <c r="Y2474">
        <v>6</v>
      </c>
      <c r="Z2474">
        <v>7010.4000000000015</v>
      </c>
      <c r="AA2474" t="s">
        <v>18132</v>
      </c>
      <c r="AB2474" t="s">
        <v>18132</v>
      </c>
      <c r="AC2474">
        <v>10</v>
      </c>
      <c r="AD2474" t="s">
        <v>87</v>
      </c>
      <c r="AF2474" t="s">
        <v>87</v>
      </c>
      <c r="AG2474" t="s">
        <v>18132</v>
      </c>
    </row>
    <row r="2475" spans="1:33" x14ac:dyDescent="0.3">
      <c r="A2475" t="s">
        <v>47</v>
      </c>
      <c r="B2475" t="s">
        <v>229</v>
      </c>
      <c r="C2475" t="s">
        <v>29</v>
      </c>
      <c r="D2475" t="s">
        <v>241</v>
      </c>
      <c r="E2475" t="s">
        <v>431</v>
      </c>
      <c r="F2475" t="s">
        <v>18136</v>
      </c>
      <c r="G2475" t="s">
        <v>33</v>
      </c>
      <c r="H2475" s="1">
        <v>44266</v>
      </c>
      <c r="I2475">
        <v>1100</v>
      </c>
      <c r="J2475" t="s">
        <v>18137</v>
      </c>
      <c r="K2475" t="s">
        <v>853</v>
      </c>
      <c r="L2475" t="s">
        <v>18138</v>
      </c>
      <c r="M2475" t="s">
        <v>18139</v>
      </c>
      <c r="N2475" t="s">
        <v>39</v>
      </c>
      <c r="O2475">
        <v>19</v>
      </c>
      <c r="P2475" t="s">
        <v>40</v>
      </c>
      <c r="Q2475" t="s">
        <v>41</v>
      </c>
      <c r="R2475" t="s">
        <v>18140</v>
      </c>
      <c r="S2475" s="1">
        <v>45612</v>
      </c>
      <c r="T2475" t="s">
        <v>165</v>
      </c>
      <c r="U2475" t="s">
        <v>18141</v>
      </c>
      <c r="V2475" t="s">
        <v>18142</v>
      </c>
      <c r="W2475" t="s">
        <v>12264</v>
      </c>
      <c r="X2475">
        <v>1650</v>
      </c>
      <c r="Y2475">
        <v>4</v>
      </c>
      <c r="Z2475">
        <v>2640</v>
      </c>
      <c r="AA2475" t="s">
        <v>18139</v>
      </c>
      <c r="AB2475" t="s">
        <v>18139</v>
      </c>
      <c r="AC2475">
        <v>10</v>
      </c>
      <c r="AD2475" t="s">
        <v>87</v>
      </c>
      <c r="AF2475" t="s">
        <v>87</v>
      </c>
      <c r="AG2475" t="s">
        <v>18139</v>
      </c>
    </row>
    <row r="2476" spans="1:33" x14ac:dyDescent="0.3">
      <c r="A2476" t="s">
        <v>47</v>
      </c>
      <c r="B2476" t="s">
        <v>470</v>
      </c>
      <c r="C2476" t="s">
        <v>80</v>
      </c>
      <c r="D2476" t="s">
        <v>146</v>
      </c>
      <c r="E2476" t="s">
        <v>3309</v>
      </c>
      <c r="F2476" t="s">
        <v>18143</v>
      </c>
      <c r="G2476" t="s">
        <v>33</v>
      </c>
      <c r="H2476" s="1">
        <v>45199</v>
      </c>
      <c r="I2476">
        <v>1100</v>
      </c>
      <c r="J2476" t="s">
        <v>18144</v>
      </c>
      <c r="K2476" t="s">
        <v>2295</v>
      </c>
      <c r="L2476" t="s">
        <v>18145</v>
      </c>
      <c r="M2476" t="s">
        <v>18146</v>
      </c>
      <c r="N2476" t="s">
        <v>39</v>
      </c>
      <c r="O2476">
        <v>14</v>
      </c>
      <c r="P2476" t="s">
        <v>40</v>
      </c>
      <c r="Q2476" t="s">
        <v>58</v>
      </c>
      <c r="R2476" t="s">
        <v>18147</v>
      </c>
      <c r="S2476" s="1">
        <v>45452</v>
      </c>
      <c r="T2476" t="s">
        <v>43</v>
      </c>
      <c r="U2476" t="s">
        <v>18148</v>
      </c>
      <c r="V2476" t="s">
        <v>18149</v>
      </c>
      <c r="W2476" t="s">
        <v>5510</v>
      </c>
      <c r="X2476">
        <v>1170</v>
      </c>
      <c r="Y2476">
        <v>1</v>
      </c>
      <c r="Z2476">
        <v>468</v>
      </c>
      <c r="AA2476" t="s">
        <v>18146</v>
      </c>
      <c r="AB2476" t="s">
        <v>18146</v>
      </c>
      <c r="AC2476">
        <v>10</v>
      </c>
      <c r="AE2476" t="s">
        <v>37</v>
      </c>
      <c r="AF2476" t="s">
        <v>37</v>
      </c>
      <c r="AG2476" t="s">
        <v>18146</v>
      </c>
    </row>
    <row r="2477" spans="1:33" x14ac:dyDescent="0.3">
      <c r="A2477" t="s">
        <v>336</v>
      </c>
      <c r="B2477" t="s">
        <v>79</v>
      </c>
      <c r="C2477" t="s">
        <v>80</v>
      </c>
      <c r="D2477" t="s">
        <v>370</v>
      </c>
      <c r="E2477" t="s">
        <v>66</v>
      </c>
      <c r="F2477" t="s">
        <v>18150</v>
      </c>
      <c r="G2477" t="s">
        <v>33</v>
      </c>
      <c r="H2477" s="1">
        <v>44171</v>
      </c>
      <c r="I2477">
        <v>1300</v>
      </c>
      <c r="J2477" t="s">
        <v>18151</v>
      </c>
      <c r="K2477" t="s">
        <v>424</v>
      </c>
      <c r="L2477" t="s">
        <v>18152</v>
      </c>
      <c r="M2477" t="s">
        <v>18153</v>
      </c>
      <c r="N2477" t="s">
        <v>57</v>
      </c>
      <c r="O2477">
        <v>7</v>
      </c>
      <c r="P2477" t="s">
        <v>73</v>
      </c>
      <c r="Q2477" t="s">
        <v>58</v>
      </c>
      <c r="R2477" t="s">
        <v>18154</v>
      </c>
      <c r="S2477" s="1">
        <v>45580</v>
      </c>
      <c r="T2477" t="s">
        <v>177</v>
      </c>
      <c r="U2477" t="s">
        <v>18155</v>
      </c>
      <c r="V2477" t="s">
        <v>18156</v>
      </c>
      <c r="W2477" t="s">
        <v>1424</v>
      </c>
      <c r="X2477">
        <v>2649</v>
      </c>
      <c r="Y2477">
        <v>4</v>
      </c>
      <c r="Z2477">
        <v>4238.4000000000015</v>
      </c>
      <c r="AA2477" t="s">
        <v>18153</v>
      </c>
      <c r="AB2477" t="s">
        <v>18153</v>
      </c>
      <c r="AC2477">
        <v>10</v>
      </c>
      <c r="AD2477" t="s">
        <v>87</v>
      </c>
      <c r="AF2477" t="s">
        <v>87</v>
      </c>
      <c r="AG2477" t="s">
        <v>18153</v>
      </c>
    </row>
    <row r="2478" spans="1:33" x14ac:dyDescent="0.3">
      <c r="A2478" t="s">
        <v>27</v>
      </c>
      <c r="B2478" t="s">
        <v>64</v>
      </c>
      <c r="C2478" t="s">
        <v>80</v>
      </c>
      <c r="D2478" t="s">
        <v>30</v>
      </c>
      <c r="E2478" t="s">
        <v>3051</v>
      </c>
      <c r="F2478" t="s">
        <v>18157</v>
      </c>
      <c r="G2478" t="s">
        <v>33</v>
      </c>
      <c r="H2478" s="1">
        <v>44355</v>
      </c>
      <c r="I2478">
        <v>1200</v>
      </c>
      <c r="J2478" t="s">
        <v>18158</v>
      </c>
      <c r="K2478" t="s">
        <v>853</v>
      </c>
      <c r="L2478" t="s">
        <v>18159</v>
      </c>
      <c r="M2478" t="s">
        <v>18160</v>
      </c>
      <c r="N2478" t="s">
        <v>57</v>
      </c>
      <c r="O2478">
        <v>17</v>
      </c>
      <c r="P2478" t="s">
        <v>73</v>
      </c>
      <c r="Q2478" t="s">
        <v>41</v>
      </c>
      <c r="R2478" t="s">
        <v>18161</v>
      </c>
      <c r="S2478" s="1">
        <v>45503</v>
      </c>
      <c r="T2478" t="s">
        <v>103</v>
      </c>
      <c r="U2478" t="s">
        <v>18162</v>
      </c>
      <c r="V2478" t="s">
        <v>18163</v>
      </c>
      <c r="W2478" t="s">
        <v>2089</v>
      </c>
      <c r="X2478">
        <v>1664</v>
      </c>
      <c r="Y2478">
        <v>6</v>
      </c>
      <c r="Z2478">
        <v>3993.6000000000004</v>
      </c>
      <c r="AA2478" t="s">
        <v>18160</v>
      </c>
      <c r="AB2478" t="s">
        <v>18160</v>
      </c>
      <c r="AC2478">
        <v>10</v>
      </c>
      <c r="AE2478" t="s">
        <v>37</v>
      </c>
      <c r="AF2478" t="s">
        <v>37</v>
      </c>
      <c r="AG2478" t="s">
        <v>18160</v>
      </c>
    </row>
    <row r="2479" spans="1:33" x14ac:dyDescent="0.3">
      <c r="A2479" t="s">
        <v>107</v>
      </c>
      <c r="B2479" t="s">
        <v>193</v>
      </c>
      <c r="C2479" t="s">
        <v>29</v>
      </c>
      <c r="D2479" t="s">
        <v>206</v>
      </c>
      <c r="E2479" t="s">
        <v>3439</v>
      </c>
      <c r="F2479" t="s">
        <v>18164</v>
      </c>
      <c r="G2479" t="s">
        <v>33</v>
      </c>
      <c r="H2479" s="1">
        <v>43841</v>
      </c>
      <c r="I2479">
        <v>1400</v>
      </c>
      <c r="J2479" t="s">
        <v>18165</v>
      </c>
      <c r="K2479" t="s">
        <v>2286</v>
      </c>
      <c r="L2479" t="s">
        <v>18166</v>
      </c>
      <c r="M2479" t="s">
        <v>18167</v>
      </c>
      <c r="N2479" t="s">
        <v>39</v>
      </c>
      <c r="O2479">
        <v>15</v>
      </c>
      <c r="P2479" t="s">
        <v>40</v>
      </c>
      <c r="Q2479" t="s">
        <v>74</v>
      </c>
      <c r="R2479" t="s">
        <v>18168</v>
      </c>
      <c r="S2479" s="1">
        <v>45516</v>
      </c>
      <c r="T2479" t="s">
        <v>201</v>
      </c>
      <c r="U2479" t="s">
        <v>18169</v>
      </c>
      <c r="V2479" t="s">
        <v>18170</v>
      </c>
      <c r="W2479" t="s">
        <v>6404</v>
      </c>
      <c r="X2479">
        <v>2452</v>
      </c>
      <c r="Y2479">
        <v>4</v>
      </c>
      <c r="Z2479">
        <v>3923.2000000000003</v>
      </c>
      <c r="AA2479" t="s">
        <v>18167</v>
      </c>
      <c r="AB2479" t="s">
        <v>18167</v>
      </c>
      <c r="AC2479">
        <v>10</v>
      </c>
      <c r="AE2479" t="s">
        <v>37</v>
      </c>
      <c r="AF2479" t="s">
        <v>37</v>
      </c>
      <c r="AG2479" t="s">
        <v>18167</v>
      </c>
    </row>
    <row r="2480" spans="1:33" x14ac:dyDescent="0.3">
      <c r="A2480" t="s">
        <v>121</v>
      </c>
      <c r="B2480" t="s">
        <v>946</v>
      </c>
      <c r="C2480" t="s">
        <v>80</v>
      </c>
      <c r="D2480" t="s">
        <v>206</v>
      </c>
      <c r="E2480" t="s">
        <v>1693</v>
      </c>
      <c r="F2480" t="s">
        <v>18171</v>
      </c>
      <c r="G2480" t="s">
        <v>33</v>
      </c>
      <c r="H2480" s="1">
        <v>45557</v>
      </c>
      <c r="I2480">
        <v>800</v>
      </c>
      <c r="J2480" t="s">
        <v>18172</v>
      </c>
      <c r="K2480" t="s">
        <v>950</v>
      </c>
      <c r="L2480" t="s">
        <v>18173</v>
      </c>
      <c r="M2480" t="s">
        <v>18174</v>
      </c>
      <c r="N2480" t="s">
        <v>57</v>
      </c>
      <c r="O2480">
        <v>6</v>
      </c>
      <c r="P2480" t="s">
        <v>40</v>
      </c>
      <c r="Q2480" t="s">
        <v>74</v>
      </c>
      <c r="R2480" t="s">
        <v>18175</v>
      </c>
      <c r="S2480" s="1">
        <v>45454</v>
      </c>
      <c r="T2480" t="s">
        <v>43</v>
      </c>
      <c r="U2480" t="s">
        <v>18176</v>
      </c>
      <c r="V2480" t="s">
        <v>18177</v>
      </c>
      <c r="W2480" t="s">
        <v>16308</v>
      </c>
      <c r="X2480">
        <v>2398</v>
      </c>
      <c r="Y2480">
        <v>8</v>
      </c>
      <c r="Z2480">
        <v>7673.6</v>
      </c>
      <c r="AA2480" t="s">
        <v>18174</v>
      </c>
      <c r="AB2480" t="s">
        <v>18174</v>
      </c>
      <c r="AC2480">
        <v>10</v>
      </c>
      <c r="AD2480" t="s">
        <v>87</v>
      </c>
      <c r="AF2480" t="s">
        <v>87</v>
      </c>
      <c r="AG2480" t="s">
        <v>18174</v>
      </c>
    </row>
    <row r="2481" spans="1:33" x14ac:dyDescent="0.3">
      <c r="A2481" t="s">
        <v>27</v>
      </c>
      <c r="B2481" t="s">
        <v>500</v>
      </c>
      <c r="C2481" t="s">
        <v>80</v>
      </c>
      <c r="D2481" t="s">
        <v>219</v>
      </c>
      <c r="E2481" t="s">
        <v>1724</v>
      </c>
      <c r="F2481" t="s">
        <v>18178</v>
      </c>
      <c r="G2481" t="s">
        <v>33</v>
      </c>
      <c r="H2481" s="1">
        <v>44538</v>
      </c>
      <c r="I2481">
        <v>1000</v>
      </c>
      <c r="J2481" t="s">
        <v>18179</v>
      </c>
      <c r="K2481" t="s">
        <v>1319</v>
      </c>
      <c r="L2481" t="s">
        <v>18180</v>
      </c>
      <c r="M2481" t="s">
        <v>18181</v>
      </c>
      <c r="N2481" t="s">
        <v>39</v>
      </c>
      <c r="O2481">
        <v>13</v>
      </c>
      <c r="P2481" t="s">
        <v>40</v>
      </c>
      <c r="Q2481" t="s">
        <v>101</v>
      </c>
      <c r="R2481" t="s">
        <v>18182</v>
      </c>
      <c r="S2481" s="1">
        <v>45478</v>
      </c>
      <c r="T2481" t="s">
        <v>103</v>
      </c>
      <c r="U2481" t="s">
        <v>18183</v>
      </c>
      <c r="V2481" t="s">
        <v>7235</v>
      </c>
      <c r="W2481" t="s">
        <v>9030</v>
      </c>
      <c r="X2481">
        <v>2687</v>
      </c>
      <c r="Y2481">
        <v>2</v>
      </c>
      <c r="Z2481">
        <v>2149.6</v>
      </c>
      <c r="AA2481" t="s">
        <v>18181</v>
      </c>
      <c r="AB2481" t="s">
        <v>18181</v>
      </c>
      <c r="AC2481">
        <v>10</v>
      </c>
      <c r="AD2481" t="s">
        <v>87</v>
      </c>
      <c r="AF2481" t="s">
        <v>87</v>
      </c>
      <c r="AG2481" t="s">
        <v>18181</v>
      </c>
    </row>
    <row r="2482" spans="1:33" x14ac:dyDescent="0.3">
      <c r="A2482" t="s">
        <v>47</v>
      </c>
      <c r="B2482" t="s">
        <v>568</v>
      </c>
      <c r="C2482" t="s">
        <v>49</v>
      </c>
      <c r="D2482" t="s">
        <v>206</v>
      </c>
      <c r="E2482" t="s">
        <v>2153</v>
      </c>
      <c r="F2482" t="s">
        <v>18184</v>
      </c>
      <c r="G2482" t="s">
        <v>33</v>
      </c>
      <c r="H2482" s="1">
        <v>45091</v>
      </c>
      <c r="I2482">
        <v>1200</v>
      </c>
      <c r="J2482" t="s">
        <v>18185</v>
      </c>
      <c r="K2482" t="s">
        <v>680</v>
      </c>
      <c r="L2482" t="s">
        <v>18186</v>
      </c>
      <c r="M2482" t="s">
        <v>18187</v>
      </c>
      <c r="N2482" t="s">
        <v>72</v>
      </c>
      <c r="O2482">
        <v>12</v>
      </c>
      <c r="P2482" t="s">
        <v>73</v>
      </c>
      <c r="Q2482" t="s">
        <v>74</v>
      </c>
      <c r="R2482" t="s">
        <v>18188</v>
      </c>
      <c r="S2482" s="1">
        <v>45305</v>
      </c>
      <c r="T2482" t="s">
        <v>141</v>
      </c>
      <c r="U2482" t="s">
        <v>18189</v>
      </c>
      <c r="V2482" t="s">
        <v>18190</v>
      </c>
      <c r="W2482" t="s">
        <v>1755</v>
      </c>
      <c r="X2482">
        <v>926</v>
      </c>
      <c r="Y2482">
        <v>5</v>
      </c>
      <c r="Z2482">
        <v>1852</v>
      </c>
      <c r="AA2482" t="s">
        <v>18187</v>
      </c>
      <c r="AB2482" t="s">
        <v>18187</v>
      </c>
      <c r="AC2482">
        <v>10</v>
      </c>
      <c r="AE2482" t="s">
        <v>37</v>
      </c>
      <c r="AF2482" t="s">
        <v>37</v>
      </c>
      <c r="AG2482" t="s">
        <v>18187</v>
      </c>
    </row>
    <row r="2483" spans="1:33" x14ac:dyDescent="0.3">
      <c r="A2483" t="s">
        <v>133</v>
      </c>
      <c r="B2483" t="s">
        <v>1118</v>
      </c>
      <c r="C2483" t="s">
        <v>80</v>
      </c>
      <c r="D2483" t="s">
        <v>219</v>
      </c>
      <c r="E2483" t="s">
        <v>2408</v>
      </c>
      <c r="F2483" t="s">
        <v>18191</v>
      </c>
      <c r="G2483" t="s">
        <v>33</v>
      </c>
      <c r="H2483" s="1">
        <v>44670</v>
      </c>
      <c r="I2483">
        <v>1200</v>
      </c>
      <c r="J2483" t="s">
        <v>18192</v>
      </c>
      <c r="K2483" t="s">
        <v>825</v>
      </c>
      <c r="L2483" t="s">
        <v>18193</v>
      </c>
      <c r="M2483" t="s">
        <v>18194</v>
      </c>
      <c r="N2483" t="s">
        <v>39</v>
      </c>
      <c r="O2483">
        <v>12</v>
      </c>
      <c r="P2483" t="s">
        <v>40</v>
      </c>
      <c r="Q2483" t="s">
        <v>101</v>
      </c>
      <c r="R2483" t="s">
        <v>18195</v>
      </c>
      <c r="S2483" s="1">
        <v>45426</v>
      </c>
      <c r="T2483" t="s">
        <v>129</v>
      </c>
      <c r="U2483" t="s">
        <v>18196</v>
      </c>
      <c r="V2483" t="s">
        <v>18197</v>
      </c>
      <c r="W2483" t="s">
        <v>3201</v>
      </c>
      <c r="X2483">
        <v>2429</v>
      </c>
      <c r="Y2483">
        <v>2</v>
      </c>
      <c r="Z2483">
        <v>1943.2</v>
      </c>
      <c r="AA2483" t="s">
        <v>18194</v>
      </c>
      <c r="AB2483" t="s">
        <v>18194</v>
      </c>
      <c r="AC2483">
        <v>10</v>
      </c>
      <c r="AE2483" t="s">
        <v>37</v>
      </c>
      <c r="AF2483" t="s">
        <v>37</v>
      </c>
      <c r="AG2483" t="s">
        <v>18194</v>
      </c>
    </row>
    <row r="2484" spans="1:33" x14ac:dyDescent="0.3">
      <c r="A2484" t="s">
        <v>93</v>
      </c>
      <c r="B2484" t="s">
        <v>380</v>
      </c>
      <c r="C2484" t="s">
        <v>80</v>
      </c>
      <c r="D2484" t="s">
        <v>241</v>
      </c>
      <c r="E2484" t="s">
        <v>3439</v>
      </c>
      <c r="F2484" t="s">
        <v>18198</v>
      </c>
      <c r="G2484" t="s">
        <v>96</v>
      </c>
      <c r="H2484" s="1">
        <v>44132</v>
      </c>
      <c r="I2484">
        <v>950</v>
      </c>
      <c r="J2484" t="s">
        <v>18199</v>
      </c>
      <c r="K2484" t="s">
        <v>3086</v>
      </c>
      <c r="L2484" t="s">
        <v>18200</v>
      </c>
      <c r="M2484" t="s">
        <v>18201</v>
      </c>
      <c r="N2484" t="s">
        <v>116</v>
      </c>
      <c r="O2484">
        <v>15</v>
      </c>
      <c r="P2484" t="s">
        <v>73</v>
      </c>
      <c r="Q2484" t="s">
        <v>58</v>
      </c>
      <c r="R2484" t="s">
        <v>18202</v>
      </c>
      <c r="S2484" s="1">
        <v>45347</v>
      </c>
      <c r="T2484" t="s">
        <v>321</v>
      </c>
      <c r="U2484" t="s">
        <v>18203</v>
      </c>
      <c r="V2484" t="s">
        <v>18204</v>
      </c>
      <c r="W2484" t="s">
        <v>7602</v>
      </c>
      <c r="X2484">
        <v>2237</v>
      </c>
      <c r="Y2484">
        <v>5</v>
      </c>
      <c r="Z2484">
        <v>4474</v>
      </c>
      <c r="AA2484" t="s">
        <v>18201</v>
      </c>
      <c r="AB2484" t="s">
        <v>18201</v>
      </c>
      <c r="AC2484">
        <v>10</v>
      </c>
      <c r="AD2484" t="s">
        <v>87</v>
      </c>
      <c r="AF2484" t="s">
        <v>87</v>
      </c>
      <c r="AG2484" t="s">
        <v>18201</v>
      </c>
    </row>
    <row r="2485" spans="1:33" x14ac:dyDescent="0.3">
      <c r="A2485" t="s">
        <v>121</v>
      </c>
      <c r="B2485" t="s">
        <v>510</v>
      </c>
      <c r="C2485" t="s">
        <v>49</v>
      </c>
      <c r="D2485" t="s">
        <v>109</v>
      </c>
      <c r="E2485" t="s">
        <v>1225</v>
      </c>
      <c r="F2485" t="s">
        <v>18205</v>
      </c>
      <c r="G2485" t="s">
        <v>33</v>
      </c>
      <c r="H2485" s="1">
        <v>45301</v>
      </c>
      <c r="I2485">
        <v>950</v>
      </c>
      <c r="J2485" t="s">
        <v>18206</v>
      </c>
      <c r="K2485" t="s">
        <v>514</v>
      </c>
      <c r="L2485" t="s">
        <v>18207</v>
      </c>
      <c r="M2485" t="s">
        <v>18208</v>
      </c>
      <c r="N2485" t="s">
        <v>116</v>
      </c>
      <c r="O2485">
        <v>7</v>
      </c>
      <c r="P2485" t="s">
        <v>40</v>
      </c>
      <c r="Q2485" t="s">
        <v>101</v>
      </c>
      <c r="R2485" t="s">
        <v>18209</v>
      </c>
      <c r="S2485" s="1">
        <v>45466</v>
      </c>
      <c r="T2485" t="s">
        <v>43</v>
      </c>
      <c r="U2485" t="s">
        <v>18210</v>
      </c>
      <c r="V2485" t="s">
        <v>18211</v>
      </c>
      <c r="W2485" t="s">
        <v>1640</v>
      </c>
      <c r="X2485">
        <v>1940</v>
      </c>
      <c r="Y2485">
        <v>6</v>
      </c>
      <c r="Z2485">
        <v>4656</v>
      </c>
      <c r="AA2485" t="s">
        <v>18208</v>
      </c>
      <c r="AB2485" t="s">
        <v>18208</v>
      </c>
      <c r="AC2485">
        <v>11</v>
      </c>
      <c r="AE2485" t="s">
        <v>37</v>
      </c>
      <c r="AF2485" t="s">
        <v>37</v>
      </c>
      <c r="AG2485" t="s">
        <v>18208</v>
      </c>
    </row>
    <row r="2486" spans="1:33" x14ac:dyDescent="0.3">
      <c r="A2486" t="s">
        <v>93</v>
      </c>
      <c r="B2486" t="s">
        <v>28</v>
      </c>
      <c r="C2486" t="s">
        <v>49</v>
      </c>
      <c r="D2486" t="s">
        <v>30</v>
      </c>
      <c r="E2486" t="s">
        <v>1724</v>
      </c>
      <c r="F2486" t="s">
        <v>18212</v>
      </c>
      <c r="G2486" t="s">
        <v>33</v>
      </c>
      <c r="H2486" s="1">
        <v>44947</v>
      </c>
      <c r="I2486">
        <v>1200</v>
      </c>
      <c r="J2486" t="s">
        <v>18213</v>
      </c>
      <c r="K2486" t="s">
        <v>404</v>
      </c>
      <c r="L2486" t="s">
        <v>18214</v>
      </c>
      <c r="M2486" t="s">
        <v>18215</v>
      </c>
      <c r="N2486" t="s">
        <v>39</v>
      </c>
      <c r="O2486">
        <v>12</v>
      </c>
      <c r="P2486" t="s">
        <v>73</v>
      </c>
      <c r="Q2486" t="s">
        <v>58</v>
      </c>
      <c r="R2486" t="s">
        <v>18216</v>
      </c>
      <c r="S2486" s="1">
        <v>45390</v>
      </c>
      <c r="T2486" t="s">
        <v>60</v>
      </c>
      <c r="U2486" t="s">
        <v>18217</v>
      </c>
      <c r="V2486" t="s">
        <v>18218</v>
      </c>
      <c r="W2486" t="s">
        <v>1414</v>
      </c>
      <c r="X2486">
        <v>1810</v>
      </c>
      <c r="Y2486">
        <v>4</v>
      </c>
      <c r="Z2486">
        <v>2896</v>
      </c>
      <c r="AA2486" t="s">
        <v>18215</v>
      </c>
      <c r="AB2486" t="s">
        <v>18215</v>
      </c>
      <c r="AC2486">
        <v>10</v>
      </c>
      <c r="AD2486" t="s">
        <v>87</v>
      </c>
      <c r="AF2486" t="s">
        <v>87</v>
      </c>
      <c r="AG2486" t="s">
        <v>18215</v>
      </c>
    </row>
    <row r="2487" spans="1:33" x14ac:dyDescent="0.3">
      <c r="A2487" t="s">
        <v>27</v>
      </c>
      <c r="B2487" t="s">
        <v>157</v>
      </c>
      <c r="C2487" t="s">
        <v>49</v>
      </c>
      <c r="D2487" t="s">
        <v>65</v>
      </c>
      <c r="E2487" t="s">
        <v>230</v>
      </c>
      <c r="F2487" t="s">
        <v>18219</v>
      </c>
      <c r="G2487" t="s">
        <v>96</v>
      </c>
      <c r="H2487" s="1">
        <v>44608</v>
      </c>
      <c r="I2487">
        <v>1200</v>
      </c>
      <c r="J2487" t="s">
        <v>18220</v>
      </c>
      <c r="K2487" t="s">
        <v>394</v>
      </c>
      <c r="L2487" t="s">
        <v>18221</v>
      </c>
      <c r="M2487" t="s">
        <v>18222</v>
      </c>
      <c r="N2487" t="s">
        <v>57</v>
      </c>
      <c r="O2487">
        <v>20</v>
      </c>
      <c r="P2487" t="s">
        <v>40</v>
      </c>
      <c r="Q2487" t="s">
        <v>101</v>
      </c>
      <c r="R2487" t="s">
        <v>18223</v>
      </c>
      <c r="S2487" s="1">
        <v>45599</v>
      </c>
      <c r="T2487" t="s">
        <v>165</v>
      </c>
      <c r="U2487" t="s">
        <v>18224</v>
      </c>
      <c r="V2487" t="s">
        <v>18225</v>
      </c>
      <c r="W2487" t="s">
        <v>11837</v>
      </c>
      <c r="X2487">
        <v>2671</v>
      </c>
      <c r="Y2487">
        <v>5</v>
      </c>
      <c r="Z2487">
        <v>5342</v>
      </c>
      <c r="AA2487" t="s">
        <v>18222</v>
      </c>
      <c r="AB2487" t="s">
        <v>18222</v>
      </c>
      <c r="AC2487">
        <v>10</v>
      </c>
      <c r="AD2487" t="s">
        <v>87</v>
      </c>
      <c r="AF2487" t="s">
        <v>87</v>
      </c>
      <c r="AG2487" t="s">
        <v>18222</v>
      </c>
    </row>
    <row r="2488" spans="1:33" x14ac:dyDescent="0.3">
      <c r="A2488" t="s">
        <v>121</v>
      </c>
      <c r="B2488" t="s">
        <v>79</v>
      </c>
      <c r="C2488" t="s">
        <v>29</v>
      </c>
      <c r="D2488" t="s">
        <v>677</v>
      </c>
      <c r="E2488" t="s">
        <v>2957</v>
      </c>
      <c r="F2488" t="s">
        <v>18226</v>
      </c>
      <c r="G2488" t="s">
        <v>96</v>
      </c>
      <c r="H2488" s="1">
        <v>44361</v>
      </c>
      <c r="I2488">
        <v>1400</v>
      </c>
      <c r="J2488" t="s">
        <v>18227</v>
      </c>
      <c r="K2488" t="s">
        <v>3086</v>
      </c>
      <c r="L2488" t="s">
        <v>18228</v>
      </c>
      <c r="M2488" t="s">
        <v>18229</v>
      </c>
      <c r="N2488" t="s">
        <v>57</v>
      </c>
      <c r="O2488">
        <v>20</v>
      </c>
      <c r="P2488" t="s">
        <v>40</v>
      </c>
      <c r="Q2488" t="s">
        <v>41</v>
      </c>
      <c r="R2488" t="s">
        <v>18230</v>
      </c>
      <c r="S2488" s="1">
        <v>45595</v>
      </c>
      <c r="T2488" t="s">
        <v>177</v>
      </c>
      <c r="U2488" t="s">
        <v>18231</v>
      </c>
      <c r="V2488" t="s">
        <v>18232</v>
      </c>
      <c r="W2488" t="s">
        <v>9767</v>
      </c>
      <c r="X2488">
        <v>961</v>
      </c>
      <c r="Y2488">
        <v>3</v>
      </c>
      <c r="Z2488">
        <v>1153.2</v>
      </c>
      <c r="AA2488" t="s">
        <v>18229</v>
      </c>
      <c r="AB2488" t="s">
        <v>18229</v>
      </c>
      <c r="AC2488">
        <v>10</v>
      </c>
      <c r="AE2488" t="s">
        <v>37</v>
      </c>
      <c r="AF2488" t="s">
        <v>37</v>
      </c>
      <c r="AG2488" t="s">
        <v>18229</v>
      </c>
    </row>
    <row r="2489" spans="1:33" x14ac:dyDescent="0.3">
      <c r="A2489" t="s">
        <v>47</v>
      </c>
      <c r="B2489" t="s">
        <v>262</v>
      </c>
      <c r="C2489" t="s">
        <v>49</v>
      </c>
      <c r="D2489" t="s">
        <v>30</v>
      </c>
      <c r="E2489" t="s">
        <v>207</v>
      </c>
      <c r="F2489" t="s">
        <v>18233</v>
      </c>
      <c r="G2489" t="s">
        <v>96</v>
      </c>
      <c r="H2489" s="1">
        <v>43936</v>
      </c>
      <c r="I2489">
        <v>1000</v>
      </c>
      <c r="J2489" t="s">
        <v>18234</v>
      </c>
      <c r="K2489" t="s">
        <v>1086</v>
      </c>
      <c r="L2489" t="s">
        <v>18235</v>
      </c>
      <c r="M2489" t="s">
        <v>18236</v>
      </c>
      <c r="N2489" t="s">
        <v>116</v>
      </c>
      <c r="O2489">
        <v>18</v>
      </c>
      <c r="P2489" t="s">
        <v>40</v>
      </c>
      <c r="Q2489" t="s">
        <v>41</v>
      </c>
      <c r="R2489" t="s">
        <v>18237</v>
      </c>
      <c r="S2489" s="1">
        <v>45595</v>
      </c>
      <c r="T2489" t="s">
        <v>177</v>
      </c>
      <c r="U2489" t="s">
        <v>18238</v>
      </c>
      <c r="V2489" t="s">
        <v>18239</v>
      </c>
      <c r="W2489" t="s">
        <v>6651</v>
      </c>
      <c r="X2489">
        <v>2291</v>
      </c>
      <c r="Y2489">
        <v>6</v>
      </c>
      <c r="Z2489">
        <v>5498.4000000000015</v>
      </c>
      <c r="AA2489" t="s">
        <v>18236</v>
      </c>
      <c r="AB2489" t="s">
        <v>18236</v>
      </c>
      <c r="AC2489">
        <v>11</v>
      </c>
      <c r="AE2489" t="s">
        <v>37</v>
      </c>
      <c r="AF2489" t="s">
        <v>37</v>
      </c>
      <c r="AG2489" t="s">
        <v>18236</v>
      </c>
    </row>
    <row r="2490" spans="1:33" x14ac:dyDescent="0.3">
      <c r="A2490" t="s">
        <v>133</v>
      </c>
      <c r="B2490" t="s">
        <v>784</v>
      </c>
      <c r="C2490" t="s">
        <v>80</v>
      </c>
      <c r="D2490" t="s">
        <v>370</v>
      </c>
      <c r="E2490" t="s">
        <v>158</v>
      </c>
      <c r="F2490" t="s">
        <v>18240</v>
      </c>
      <c r="G2490" t="s">
        <v>96</v>
      </c>
      <c r="H2490" s="1">
        <v>45081</v>
      </c>
      <c r="I2490">
        <v>1000</v>
      </c>
      <c r="J2490" t="s">
        <v>18241</v>
      </c>
      <c r="K2490" t="s">
        <v>286</v>
      </c>
      <c r="L2490" t="s">
        <v>18242</v>
      </c>
      <c r="M2490" t="s">
        <v>18243</v>
      </c>
      <c r="N2490" t="s">
        <v>72</v>
      </c>
      <c r="O2490">
        <v>3</v>
      </c>
      <c r="P2490" t="s">
        <v>40</v>
      </c>
      <c r="Q2490" t="s">
        <v>58</v>
      </c>
      <c r="R2490" t="s">
        <v>18244</v>
      </c>
      <c r="S2490" s="1">
        <v>45607</v>
      </c>
      <c r="T2490" t="s">
        <v>165</v>
      </c>
      <c r="U2490" t="s">
        <v>18245</v>
      </c>
      <c r="V2490" t="s">
        <v>18246</v>
      </c>
      <c r="W2490" t="s">
        <v>2910</v>
      </c>
      <c r="X2490">
        <v>992</v>
      </c>
      <c r="Y2490">
        <v>5</v>
      </c>
      <c r="Z2490">
        <v>1984</v>
      </c>
      <c r="AA2490" t="s">
        <v>18243</v>
      </c>
      <c r="AB2490" t="s">
        <v>18243</v>
      </c>
      <c r="AC2490">
        <v>10</v>
      </c>
      <c r="AD2490" t="s">
        <v>87</v>
      </c>
      <c r="AF2490" t="s">
        <v>87</v>
      </c>
      <c r="AG2490" t="s">
        <v>18243</v>
      </c>
    </row>
    <row r="2491" spans="1:33" x14ac:dyDescent="0.3">
      <c r="A2491" t="s">
        <v>27</v>
      </c>
      <c r="B2491" t="s">
        <v>946</v>
      </c>
      <c r="C2491" t="s">
        <v>29</v>
      </c>
      <c r="D2491" t="s">
        <v>677</v>
      </c>
      <c r="E2491" t="s">
        <v>559</v>
      </c>
      <c r="F2491" t="s">
        <v>18247</v>
      </c>
      <c r="G2491" t="s">
        <v>33</v>
      </c>
      <c r="H2491" s="1">
        <v>45514</v>
      </c>
      <c r="I2491">
        <v>1200</v>
      </c>
      <c r="J2491" t="s">
        <v>18248</v>
      </c>
      <c r="K2491" t="s">
        <v>233</v>
      </c>
      <c r="L2491" t="s">
        <v>18249</v>
      </c>
      <c r="M2491" t="s">
        <v>18250</v>
      </c>
      <c r="N2491" t="s">
        <v>57</v>
      </c>
      <c r="O2491">
        <v>6</v>
      </c>
      <c r="P2491" t="s">
        <v>73</v>
      </c>
      <c r="Q2491" t="s">
        <v>74</v>
      </c>
      <c r="R2491" t="s">
        <v>18251</v>
      </c>
      <c r="S2491" s="1">
        <v>45403</v>
      </c>
      <c r="T2491" t="s">
        <v>60</v>
      </c>
      <c r="U2491" t="s">
        <v>18252</v>
      </c>
      <c r="V2491" t="s">
        <v>8887</v>
      </c>
      <c r="W2491" t="s">
        <v>12054</v>
      </c>
      <c r="X2491">
        <v>1832</v>
      </c>
      <c r="Y2491">
        <v>8</v>
      </c>
      <c r="Z2491">
        <v>5862.4000000000015</v>
      </c>
      <c r="AA2491" t="s">
        <v>18250</v>
      </c>
      <c r="AB2491" t="s">
        <v>18250</v>
      </c>
      <c r="AC2491">
        <v>10</v>
      </c>
      <c r="AD2491" t="s">
        <v>87</v>
      </c>
      <c r="AF2491" t="s">
        <v>87</v>
      </c>
      <c r="AG2491" t="s">
        <v>18250</v>
      </c>
    </row>
    <row r="2492" spans="1:33" x14ac:dyDescent="0.3">
      <c r="A2492" t="s">
        <v>107</v>
      </c>
      <c r="B2492" t="s">
        <v>946</v>
      </c>
      <c r="C2492" t="s">
        <v>49</v>
      </c>
      <c r="D2492" t="s">
        <v>370</v>
      </c>
      <c r="E2492" t="s">
        <v>294</v>
      </c>
      <c r="F2492" t="s">
        <v>18253</v>
      </c>
      <c r="G2492" t="s">
        <v>96</v>
      </c>
      <c r="H2492" s="1">
        <v>45480</v>
      </c>
      <c r="I2492">
        <v>950</v>
      </c>
      <c r="J2492" t="s">
        <v>18254</v>
      </c>
      <c r="K2492" t="s">
        <v>463</v>
      </c>
      <c r="L2492" t="s">
        <v>18255</v>
      </c>
      <c r="M2492" t="s">
        <v>18256</v>
      </c>
      <c r="N2492" t="s">
        <v>57</v>
      </c>
      <c r="O2492">
        <v>20</v>
      </c>
      <c r="P2492" t="s">
        <v>73</v>
      </c>
      <c r="Q2492" t="s">
        <v>58</v>
      </c>
      <c r="R2492" t="s">
        <v>18257</v>
      </c>
      <c r="S2492" s="1">
        <v>45489</v>
      </c>
      <c r="T2492" t="s">
        <v>103</v>
      </c>
      <c r="U2492" t="s">
        <v>18258</v>
      </c>
      <c r="V2492" t="s">
        <v>18259</v>
      </c>
      <c r="W2492" t="s">
        <v>2423</v>
      </c>
      <c r="X2492">
        <v>1276</v>
      </c>
      <c r="Y2492">
        <v>5</v>
      </c>
      <c r="Z2492">
        <v>2552</v>
      </c>
      <c r="AA2492" t="s">
        <v>18256</v>
      </c>
      <c r="AB2492" t="s">
        <v>18256</v>
      </c>
      <c r="AC2492">
        <v>10</v>
      </c>
      <c r="AE2492" t="s">
        <v>37</v>
      </c>
      <c r="AF2492" t="s">
        <v>37</v>
      </c>
      <c r="AG2492" t="s">
        <v>18256</v>
      </c>
    </row>
    <row r="2493" spans="1:33" x14ac:dyDescent="0.3">
      <c r="A2493" t="s">
        <v>133</v>
      </c>
      <c r="B2493" t="s">
        <v>380</v>
      </c>
      <c r="C2493" t="s">
        <v>29</v>
      </c>
      <c r="D2493" t="s">
        <v>81</v>
      </c>
      <c r="E2493" t="s">
        <v>441</v>
      </c>
      <c r="F2493" t="s">
        <v>18260</v>
      </c>
      <c r="G2493" t="s">
        <v>96</v>
      </c>
      <c r="H2493" s="1">
        <v>45020</v>
      </c>
      <c r="I2493">
        <v>1300</v>
      </c>
      <c r="J2493" t="s">
        <v>18261</v>
      </c>
      <c r="K2493" t="s">
        <v>3069</v>
      </c>
      <c r="L2493" t="s">
        <v>18262</v>
      </c>
      <c r="M2493" t="s">
        <v>18263</v>
      </c>
      <c r="N2493" t="s">
        <v>72</v>
      </c>
      <c r="O2493">
        <v>3</v>
      </c>
      <c r="P2493" t="s">
        <v>40</v>
      </c>
      <c r="Q2493" t="s">
        <v>41</v>
      </c>
      <c r="R2493" t="s">
        <v>18264</v>
      </c>
      <c r="S2493" s="1">
        <v>45501</v>
      </c>
      <c r="T2493" t="s">
        <v>103</v>
      </c>
      <c r="U2493" t="s">
        <v>18265</v>
      </c>
      <c r="V2493" t="s">
        <v>18266</v>
      </c>
      <c r="W2493" t="s">
        <v>3372</v>
      </c>
      <c r="X2493">
        <v>1681</v>
      </c>
      <c r="Y2493">
        <v>3</v>
      </c>
      <c r="Z2493">
        <v>2017.2</v>
      </c>
      <c r="AA2493" t="s">
        <v>18263</v>
      </c>
      <c r="AB2493" t="s">
        <v>18263</v>
      </c>
      <c r="AC2493">
        <v>10</v>
      </c>
      <c r="AD2493" t="s">
        <v>87</v>
      </c>
      <c r="AF2493" t="s">
        <v>87</v>
      </c>
      <c r="AG2493" t="s">
        <v>18263</v>
      </c>
    </row>
    <row r="2494" spans="1:33" x14ac:dyDescent="0.3">
      <c r="A2494" t="s">
        <v>107</v>
      </c>
      <c r="B2494" t="s">
        <v>920</v>
      </c>
      <c r="C2494" t="s">
        <v>80</v>
      </c>
      <c r="D2494" t="s">
        <v>81</v>
      </c>
      <c r="E2494" t="s">
        <v>431</v>
      </c>
      <c r="F2494" t="s">
        <v>18267</v>
      </c>
      <c r="G2494" t="s">
        <v>33</v>
      </c>
      <c r="H2494" s="1">
        <v>45219</v>
      </c>
      <c r="I2494">
        <v>1100</v>
      </c>
      <c r="J2494" t="s">
        <v>18268</v>
      </c>
      <c r="K2494" t="s">
        <v>1302</v>
      </c>
      <c r="L2494" t="s">
        <v>18269</v>
      </c>
      <c r="M2494" t="s">
        <v>18270</v>
      </c>
      <c r="N2494" t="s">
        <v>116</v>
      </c>
      <c r="O2494">
        <v>4</v>
      </c>
      <c r="P2494" t="s">
        <v>73</v>
      </c>
      <c r="Q2494" t="s">
        <v>101</v>
      </c>
      <c r="R2494" t="s">
        <v>18271</v>
      </c>
      <c r="S2494" s="1">
        <v>45519</v>
      </c>
      <c r="T2494" t="s">
        <v>201</v>
      </c>
      <c r="U2494" t="s">
        <v>18272</v>
      </c>
      <c r="V2494" t="s">
        <v>18273</v>
      </c>
      <c r="W2494" t="s">
        <v>9153</v>
      </c>
      <c r="X2494">
        <v>2507</v>
      </c>
      <c r="Y2494">
        <v>2</v>
      </c>
      <c r="Z2494">
        <v>2005.6000000000001</v>
      </c>
      <c r="AA2494" t="s">
        <v>18270</v>
      </c>
      <c r="AB2494" t="s">
        <v>18270</v>
      </c>
      <c r="AC2494">
        <v>10</v>
      </c>
      <c r="AE2494" t="s">
        <v>37</v>
      </c>
      <c r="AF2494" t="s">
        <v>37</v>
      </c>
      <c r="AG2494" t="s">
        <v>18270</v>
      </c>
    </row>
    <row r="2495" spans="1:33" x14ac:dyDescent="0.3">
      <c r="A2495" t="s">
        <v>107</v>
      </c>
      <c r="B2495" t="s">
        <v>946</v>
      </c>
      <c r="C2495" t="s">
        <v>80</v>
      </c>
      <c r="D2495" t="s">
        <v>146</v>
      </c>
      <c r="E2495" t="s">
        <v>1168</v>
      </c>
      <c r="F2495" t="s">
        <v>18274</v>
      </c>
      <c r="G2495" t="s">
        <v>96</v>
      </c>
      <c r="H2495" s="1">
        <v>43852</v>
      </c>
      <c r="I2495">
        <v>1300</v>
      </c>
      <c r="J2495" t="s">
        <v>18275</v>
      </c>
      <c r="K2495" t="s">
        <v>434</v>
      </c>
      <c r="L2495" t="s">
        <v>18276</v>
      </c>
      <c r="M2495" t="s">
        <v>18277</v>
      </c>
      <c r="N2495" t="s">
        <v>39</v>
      </c>
      <c r="O2495">
        <v>11</v>
      </c>
      <c r="P2495" t="s">
        <v>73</v>
      </c>
      <c r="Q2495" t="s">
        <v>58</v>
      </c>
      <c r="R2495" t="s">
        <v>18278</v>
      </c>
      <c r="S2495" s="1">
        <v>45361</v>
      </c>
      <c r="T2495" t="s">
        <v>258</v>
      </c>
      <c r="U2495" t="s">
        <v>18279</v>
      </c>
      <c r="V2495" t="s">
        <v>18280</v>
      </c>
      <c r="W2495" t="s">
        <v>7272</v>
      </c>
      <c r="X2495">
        <v>869</v>
      </c>
      <c r="Y2495">
        <v>2</v>
      </c>
      <c r="Z2495">
        <v>695.2</v>
      </c>
      <c r="AA2495" t="s">
        <v>18277</v>
      </c>
      <c r="AB2495" t="s">
        <v>18277</v>
      </c>
      <c r="AC2495">
        <v>10</v>
      </c>
      <c r="AE2495" t="s">
        <v>37</v>
      </c>
      <c r="AF2495" t="s">
        <v>37</v>
      </c>
      <c r="AG2495" t="s">
        <v>18277</v>
      </c>
    </row>
    <row r="2496" spans="1:33" x14ac:dyDescent="0.3">
      <c r="A2496" t="s">
        <v>133</v>
      </c>
      <c r="B2496" t="s">
        <v>731</v>
      </c>
      <c r="C2496" t="s">
        <v>49</v>
      </c>
      <c r="D2496" t="s">
        <v>219</v>
      </c>
      <c r="E2496" t="s">
        <v>804</v>
      </c>
      <c r="F2496" t="s">
        <v>18281</v>
      </c>
      <c r="G2496" t="s">
        <v>96</v>
      </c>
      <c r="H2496" s="1">
        <v>44056</v>
      </c>
      <c r="I2496">
        <v>1000</v>
      </c>
      <c r="J2496" t="s">
        <v>18282</v>
      </c>
      <c r="K2496" t="s">
        <v>599</v>
      </c>
      <c r="L2496" t="s">
        <v>18283</v>
      </c>
      <c r="M2496" t="s">
        <v>18284</v>
      </c>
      <c r="N2496" t="s">
        <v>116</v>
      </c>
      <c r="O2496">
        <v>8</v>
      </c>
      <c r="P2496" t="s">
        <v>40</v>
      </c>
      <c r="Q2496" t="s">
        <v>101</v>
      </c>
      <c r="R2496" t="s">
        <v>5831</v>
      </c>
      <c r="S2496" s="1">
        <v>45453</v>
      </c>
      <c r="T2496" t="s">
        <v>43</v>
      </c>
      <c r="U2496" t="s">
        <v>18285</v>
      </c>
      <c r="V2496" t="s">
        <v>18286</v>
      </c>
      <c r="W2496" t="s">
        <v>1208</v>
      </c>
      <c r="X2496">
        <v>2551</v>
      </c>
      <c r="Y2496">
        <v>3</v>
      </c>
      <c r="Z2496">
        <v>3061.2000000000003</v>
      </c>
      <c r="AA2496" t="s">
        <v>18284</v>
      </c>
      <c r="AB2496" t="s">
        <v>18284</v>
      </c>
      <c r="AC2496">
        <v>10</v>
      </c>
      <c r="AE2496" t="s">
        <v>37</v>
      </c>
      <c r="AF2496" t="s">
        <v>37</v>
      </c>
      <c r="AG2496" t="s">
        <v>18284</v>
      </c>
    </row>
    <row r="2497" spans="1:33" x14ac:dyDescent="0.3">
      <c r="A2497" t="s">
        <v>133</v>
      </c>
      <c r="B2497" t="s">
        <v>157</v>
      </c>
      <c r="C2497" t="s">
        <v>49</v>
      </c>
      <c r="D2497" t="s">
        <v>370</v>
      </c>
      <c r="E2497" t="s">
        <v>511</v>
      </c>
      <c r="F2497" t="s">
        <v>18287</v>
      </c>
      <c r="G2497" t="s">
        <v>96</v>
      </c>
      <c r="H2497" s="1">
        <v>44930</v>
      </c>
      <c r="I2497">
        <v>1300</v>
      </c>
      <c r="J2497" t="s">
        <v>18288</v>
      </c>
      <c r="K2497" t="s">
        <v>989</v>
      </c>
      <c r="L2497" t="s">
        <v>18289</v>
      </c>
      <c r="M2497" t="s">
        <v>18290</v>
      </c>
      <c r="N2497" t="s">
        <v>39</v>
      </c>
      <c r="O2497">
        <v>7</v>
      </c>
      <c r="P2497" t="s">
        <v>73</v>
      </c>
      <c r="Q2497" t="s">
        <v>58</v>
      </c>
      <c r="R2497" t="s">
        <v>18291</v>
      </c>
      <c r="S2497" s="1">
        <v>45310</v>
      </c>
      <c r="T2497" t="s">
        <v>141</v>
      </c>
      <c r="U2497" t="s">
        <v>18292</v>
      </c>
      <c r="V2497" t="s">
        <v>18293</v>
      </c>
      <c r="W2497" t="s">
        <v>228</v>
      </c>
      <c r="X2497">
        <v>2178</v>
      </c>
      <c r="Y2497">
        <v>3</v>
      </c>
      <c r="Z2497">
        <v>2613.6000000000004</v>
      </c>
      <c r="AA2497" t="s">
        <v>18290</v>
      </c>
      <c r="AB2497" t="s">
        <v>18290</v>
      </c>
      <c r="AC2497">
        <v>10</v>
      </c>
      <c r="AD2497" t="s">
        <v>87</v>
      </c>
      <c r="AF2497" t="s">
        <v>87</v>
      </c>
      <c r="AG2497" t="s">
        <v>18290</v>
      </c>
    </row>
    <row r="2498" spans="1:33" x14ac:dyDescent="0.3">
      <c r="A2498" t="s">
        <v>47</v>
      </c>
      <c r="B2498" t="s">
        <v>920</v>
      </c>
      <c r="C2498" t="s">
        <v>49</v>
      </c>
      <c r="D2498" t="s">
        <v>146</v>
      </c>
      <c r="E2498" t="s">
        <v>1949</v>
      </c>
      <c r="F2498" t="s">
        <v>18294</v>
      </c>
      <c r="G2498" t="s">
        <v>96</v>
      </c>
      <c r="H2498" s="1">
        <v>45026</v>
      </c>
      <c r="I2498">
        <v>1100</v>
      </c>
      <c r="J2498" t="s">
        <v>18295</v>
      </c>
      <c r="K2498" t="s">
        <v>897</v>
      </c>
      <c r="L2498" t="s">
        <v>18296</v>
      </c>
      <c r="M2498" t="s">
        <v>18297</v>
      </c>
      <c r="N2498" t="s">
        <v>116</v>
      </c>
      <c r="O2498">
        <v>8</v>
      </c>
      <c r="P2498" t="s">
        <v>40</v>
      </c>
      <c r="Q2498" t="s">
        <v>74</v>
      </c>
      <c r="R2498" t="s">
        <v>18298</v>
      </c>
      <c r="S2498" s="1">
        <v>45491</v>
      </c>
      <c r="T2498" t="s">
        <v>103</v>
      </c>
      <c r="U2498" t="s">
        <v>18299</v>
      </c>
      <c r="V2498" t="s">
        <v>18300</v>
      </c>
      <c r="W2498" t="s">
        <v>3325</v>
      </c>
      <c r="X2498">
        <v>1713</v>
      </c>
      <c r="Y2498">
        <v>5</v>
      </c>
      <c r="Z2498">
        <v>3426</v>
      </c>
      <c r="AA2498" t="s">
        <v>18297</v>
      </c>
      <c r="AB2498" t="s">
        <v>18297</v>
      </c>
      <c r="AC2498">
        <v>10</v>
      </c>
      <c r="AD2498" t="s">
        <v>87</v>
      </c>
      <c r="AF2498" t="s">
        <v>87</v>
      </c>
      <c r="AG2498" t="s">
        <v>18297</v>
      </c>
    </row>
    <row r="2499" spans="1:33" x14ac:dyDescent="0.3">
      <c r="A2499" t="s">
        <v>336</v>
      </c>
      <c r="B2499" t="s">
        <v>293</v>
      </c>
      <c r="C2499" t="s">
        <v>29</v>
      </c>
      <c r="D2499" t="s">
        <v>65</v>
      </c>
      <c r="E2499" t="s">
        <v>540</v>
      </c>
      <c r="F2499" t="s">
        <v>18301</v>
      </c>
      <c r="G2499" t="s">
        <v>33</v>
      </c>
      <c r="H2499" s="1">
        <v>44649</v>
      </c>
      <c r="I2499">
        <v>1300</v>
      </c>
      <c r="J2499" t="s">
        <v>18302</v>
      </c>
      <c r="K2499" t="s">
        <v>307</v>
      </c>
      <c r="L2499" t="s">
        <v>18303</v>
      </c>
      <c r="M2499" t="s">
        <v>18304</v>
      </c>
      <c r="N2499" t="s">
        <v>57</v>
      </c>
      <c r="O2499">
        <v>11</v>
      </c>
      <c r="P2499" t="s">
        <v>73</v>
      </c>
      <c r="Q2499" t="s">
        <v>74</v>
      </c>
      <c r="R2499" t="s">
        <v>18305</v>
      </c>
      <c r="S2499" s="1">
        <v>45344</v>
      </c>
      <c r="T2499" t="s">
        <v>321</v>
      </c>
      <c r="U2499" t="s">
        <v>18306</v>
      </c>
      <c r="V2499" t="s">
        <v>18307</v>
      </c>
      <c r="W2499" t="s">
        <v>1233</v>
      </c>
      <c r="X2499">
        <v>2120</v>
      </c>
      <c r="Y2499">
        <v>1</v>
      </c>
      <c r="Z2499">
        <v>848</v>
      </c>
      <c r="AA2499" t="s">
        <v>18304</v>
      </c>
      <c r="AB2499" t="s">
        <v>18304</v>
      </c>
      <c r="AC2499">
        <v>10</v>
      </c>
      <c r="AD2499" t="s">
        <v>87</v>
      </c>
      <c r="AF2499" t="s">
        <v>87</v>
      </c>
      <c r="AG2499" t="s">
        <v>18304</v>
      </c>
    </row>
    <row r="2500" spans="1:33" x14ac:dyDescent="0.3">
      <c r="A2500" t="s">
        <v>181</v>
      </c>
      <c r="B2500" t="s">
        <v>108</v>
      </c>
      <c r="C2500" t="s">
        <v>80</v>
      </c>
      <c r="D2500" t="s">
        <v>370</v>
      </c>
      <c r="E2500" t="s">
        <v>304</v>
      </c>
      <c r="F2500" t="s">
        <v>15418</v>
      </c>
      <c r="G2500" t="s">
        <v>33</v>
      </c>
      <c r="H2500" s="1">
        <v>45596</v>
      </c>
      <c r="I2500">
        <v>1000</v>
      </c>
      <c r="J2500" t="s">
        <v>17512</v>
      </c>
      <c r="K2500" t="s">
        <v>85</v>
      </c>
      <c r="L2500" t="s">
        <v>18308</v>
      </c>
      <c r="M2500" t="s">
        <v>18309</v>
      </c>
      <c r="N2500" t="s">
        <v>57</v>
      </c>
      <c r="O2500">
        <v>15</v>
      </c>
      <c r="P2500" t="s">
        <v>73</v>
      </c>
      <c r="Q2500" t="s">
        <v>101</v>
      </c>
      <c r="R2500" t="s">
        <v>18310</v>
      </c>
      <c r="S2500" s="1">
        <v>45347</v>
      </c>
      <c r="T2500" t="s">
        <v>321</v>
      </c>
      <c r="U2500" t="s">
        <v>18311</v>
      </c>
      <c r="V2500" t="s">
        <v>18312</v>
      </c>
      <c r="W2500" t="s">
        <v>5267</v>
      </c>
      <c r="X2500">
        <v>1012</v>
      </c>
      <c r="Y2500">
        <v>5</v>
      </c>
      <c r="Z2500">
        <v>2024</v>
      </c>
      <c r="AA2500" t="s">
        <v>18309</v>
      </c>
      <c r="AB2500" t="s">
        <v>18309</v>
      </c>
      <c r="AC2500">
        <v>10</v>
      </c>
      <c r="AD2500" t="s">
        <v>87</v>
      </c>
      <c r="AF2500" t="s">
        <v>87</v>
      </c>
      <c r="AG2500" t="s">
        <v>18309</v>
      </c>
    </row>
    <row r="2501" spans="1:33" x14ac:dyDescent="0.3">
      <c r="A2501" t="s">
        <v>133</v>
      </c>
      <c r="B2501" t="s">
        <v>510</v>
      </c>
      <c r="C2501" t="s">
        <v>80</v>
      </c>
      <c r="D2501" t="s">
        <v>50</v>
      </c>
      <c r="E2501" t="s">
        <v>304</v>
      </c>
      <c r="F2501" t="s">
        <v>18313</v>
      </c>
      <c r="G2501" t="s">
        <v>96</v>
      </c>
      <c r="H2501" s="1">
        <v>43981</v>
      </c>
      <c r="I2501">
        <v>1000</v>
      </c>
      <c r="J2501" t="s">
        <v>18314</v>
      </c>
      <c r="K2501" t="s">
        <v>3813</v>
      </c>
      <c r="L2501" t="s">
        <v>18315</v>
      </c>
      <c r="M2501" t="s">
        <v>18316</v>
      </c>
      <c r="N2501" t="s">
        <v>39</v>
      </c>
      <c r="O2501">
        <v>5</v>
      </c>
      <c r="P2501" t="s">
        <v>73</v>
      </c>
      <c r="Q2501" t="s">
        <v>58</v>
      </c>
      <c r="R2501" t="s">
        <v>18317</v>
      </c>
      <c r="S2501" s="1">
        <v>45585</v>
      </c>
      <c r="T2501" t="s">
        <v>177</v>
      </c>
      <c r="U2501" t="s">
        <v>18318</v>
      </c>
      <c r="V2501" t="s">
        <v>18319</v>
      </c>
      <c r="W2501" t="s">
        <v>2339</v>
      </c>
      <c r="X2501">
        <v>1844</v>
      </c>
      <c r="Y2501">
        <v>6</v>
      </c>
      <c r="Z2501">
        <v>4425.6000000000004</v>
      </c>
      <c r="AA2501" t="s">
        <v>18316</v>
      </c>
      <c r="AB2501" t="s">
        <v>18316</v>
      </c>
      <c r="AC2501">
        <v>10</v>
      </c>
      <c r="AE2501" t="s">
        <v>37</v>
      </c>
      <c r="AF2501" t="s">
        <v>37</v>
      </c>
      <c r="AG2501" t="s">
        <v>18316</v>
      </c>
    </row>
    <row r="2502" spans="1:33" x14ac:dyDescent="0.3">
      <c r="A2502" t="s">
        <v>27</v>
      </c>
      <c r="B2502" t="s">
        <v>500</v>
      </c>
      <c r="C2502" t="s">
        <v>29</v>
      </c>
      <c r="D2502" t="s">
        <v>65</v>
      </c>
      <c r="E2502" t="s">
        <v>304</v>
      </c>
      <c r="F2502" t="s">
        <v>18320</v>
      </c>
      <c r="G2502" t="s">
        <v>33</v>
      </c>
      <c r="H2502" s="1">
        <v>44501</v>
      </c>
      <c r="I2502">
        <v>1300</v>
      </c>
      <c r="J2502" t="s">
        <v>18321</v>
      </c>
      <c r="K2502" t="s">
        <v>329</v>
      </c>
      <c r="L2502" t="s">
        <v>18322</v>
      </c>
      <c r="M2502" t="s">
        <v>18323</v>
      </c>
      <c r="N2502" t="s">
        <v>57</v>
      </c>
      <c r="O2502">
        <v>15</v>
      </c>
      <c r="P2502" t="s">
        <v>40</v>
      </c>
      <c r="Q2502" t="s">
        <v>101</v>
      </c>
      <c r="R2502" t="s">
        <v>18324</v>
      </c>
      <c r="S2502" s="1">
        <v>45588</v>
      </c>
      <c r="T2502" t="s">
        <v>177</v>
      </c>
      <c r="U2502" t="s">
        <v>18325</v>
      </c>
      <c r="V2502" t="s">
        <v>18326</v>
      </c>
      <c r="W2502" t="s">
        <v>3654</v>
      </c>
      <c r="X2502">
        <v>1541</v>
      </c>
      <c r="Y2502">
        <v>6</v>
      </c>
      <c r="Z2502">
        <v>3698.4</v>
      </c>
      <c r="AA2502" t="s">
        <v>18323</v>
      </c>
      <c r="AB2502" t="s">
        <v>18323</v>
      </c>
      <c r="AC2502">
        <v>10</v>
      </c>
      <c r="AE2502" t="s">
        <v>37</v>
      </c>
      <c r="AF2502" t="s">
        <v>37</v>
      </c>
      <c r="AG2502" t="s">
        <v>18323</v>
      </c>
    </row>
    <row r="2503" spans="1:33" x14ac:dyDescent="0.3">
      <c r="A2503" t="s">
        <v>121</v>
      </c>
      <c r="B2503" t="s">
        <v>369</v>
      </c>
      <c r="C2503" t="s">
        <v>80</v>
      </c>
      <c r="D2503" t="s">
        <v>146</v>
      </c>
      <c r="E2503" t="s">
        <v>1441</v>
      </c>
      <c r="F2503" t="s">
        <v>18327</v>
      </c>
      <c r="G2503" t="s">
        <v>96</v>
      </c>
      <c r="H2503" s="1">
        <v>45200</v>
      </c>
      <c r="I2503">
        <v>1200</v>
      </c>
      <c r="J2503" t="s">
        <v>18328</v>
      </c>
      <c r="K2503" t="s">
        <v>725</v>
      </c>
      <c r="L2503" t="s">
        <v>18329</v>
      </c>
      <c r="M2503" t="s">
        <v>18330</v>
      </c>
      <c r="N2503" t="s">
        <v>39</v>
      </c>
      <c r="O2503">
        <v>4</v>
      </c>
      <c r="P2503" t="s">
        <v>40</v>
      </c>
      <c r="Q2503" t="s">
        <v>101</v>
      </c>
      <c r="R2503" t="s">
        <v>18331</v>
      </c>
      <c r="S2503" s="1">
        <v>45535</v>
      </c>
      <c r="T2503" t="s">
        <v>201</v>
      </c>
      <c r="U2503" t="s">
        <v>18332</v>
      </c>
      <c r="V2503" t="s">
        <v>18333</v>
      </c>
      <c r="W2503" t="s">
        <v>12279</v>
      </c>
      <c r="X2503">
        <v>1366</v>
      </c>
      <c r="Y2503">
        <v>1</v>
      </c>
      <c r="Z2503">
        <v>546.4</v>
      </c>
      <c r="AA2503" t="s">
        <v>18330</v>
      </c>
      <c r="AB2503" t="s">
        <v>18330</v>
      </c>
      <c r="AC2503">
        <v>10</v>
      </c>
      <c r="AD2503" t="s">
        <v>87</v>
      </c>
      <c r="AF2503" t="s">
        <v>87</v>
      </c>
      <c r="AG2503" t="s">
        <v>18330</v>
      </c>
    </row>
    <row r="2504" spans="1:33" x14ac:dyDescent="0.3">
      <c r="A2504" t="s">
        <v>121</v>
      </c>
      <c r="B2504" t="s">
        <v>1023</v>
      </c>
      <c r="C2504" t="s">
        <v>80</v>
      </c>
      <c r="D2504" t="s">
        <v>206</v>
      </c>
      <c r="E2504" t="s">
        <v>596</v>
      </c>
      <c r="F2504" t="s">
        <v>18334</v>
      </c>
      <c r="G2504" t="s">
        <v>96</v>
      </c>
      <c r="H2504" s="1">
        <v>44760</v>
      </c>
      <c r="I2504">
        <v>1000</v>
      </c>
      <c r="J2504" t="s">
        <v>18335</v>
      </c>
      <c r="K2504" t="s">
        <v>137</v>
      </c>
      <c r="L2504" t="s">
        <v>18336</v>
      </c>
      <c r="M2504" t="s">
        <v>18337</v>
      </c>
      <c r="N2504" t="s">
        <v>72</v>
      </c>
      <c r="O2504">
        <v>18</v>
      </c>
      <c r="P2504" t="s">
        <v>73</v>
      </c>
      <c r="Q2504" t="s">
        <v>74</v>
      </c>
      <c r="R2504" t="s">
        <v>18338</v>
      </c>
      <c r="S2504" s="1">
        <v>45528</v>
      </c>
      <c r="T2504" t="s">
        <v>201</v>
      </c>
      <c r="U2504" t="s">
        <v>18339</v>
      </c>
      <c r="V2504" t="s">
        <v>18340</v>
      </c>
      <c r="W2504" t="s">
        <v>5021</v>
      </c>
      <c r="X2504">
        <v>2907</v>
      </c>
      <c r="Y2504">
        <v>7</v>
      </c>
      <c r="Z2504">
        <v>8139.6</v>
      </c>
      <c r="AA2504" t="s">
        <v>18337</v>
      </c>
      <c r="AB2504" t="s">
        <v>18337</v>
      </c>
      <c r="AC2504">
        <v>10</v>
      </c>
      <c r="AE2504" t="s">
        <v>37</v>
      </c>
      <c r="AF2504" t="s">
        <v>37</v>
      </c>
      <c r="AG2504" t="s">
        <v>18337</v>
      </c>
    </row>
    <row r="2505" spans="1:33" x14ac:dyDescent="0.3">
      <c r="A2505" t="s">
        <v>133</v>
      </c>
      <c r="B2505" t="s">
        <v>169</v>
      </c>
      <c r="C2505" t="s">
        <v>80</v>
      </c>
      <c r="D2505" t="s">
        <v>219</v>
      </c>
      <c r="E2505" t="s">
        <v>632</v>
      </c>
      <c r="F2505" t="s">
        <v>18341</v>
      </c>
      <c r="G2505" t="s">
        <v>96</v>
      </c>
      <c r="H2505" s="1">
        <v>44372</v>
      </c>
      <c r="I2505">
        <v>950</v>
      </c>
      <c r="J2505" t="s">
        <v>18342</v>
      </c>
      <c r="K2505" t="s">
        <v>3069</v>
      </c>
      <c r="L2505" t="s">
        <v>18343</v>
      </c>
      <c r="M2505" t="s">
        <v>18344</v>
      </c>
      <c r="N2505" t="s">
        <v>57</v>
      </c>
      <c r="O2505">
        <v>15</v>
      </c>
      <c r="P2505" t="s">
        <v>73</v>
      </c>
      <c r="Q2505" t="s">
        <v>74</v>
      </c>
      <c r="R2505" t="s">
        <v>18345</v>
      </c>
      <c r="S2505" s="1">
        <v>45452</v>
      </c>
      <c r="T2505" t="s">
        <v>43</v>
      </c>
      <c r="U2505" t="s">
        <v>18346</v>
      </c>
      <c r="V2505" t="s">
        <v>18347</v>
      </c>
      <c r="W2505" t="s">
        <v>605</v>
      </c>
      <c r="X2505">
        <v>1591</v>
      </c>
      <c r="Y2505">
        <v>6</v>
      </c>
      <c r="Z2505">
        <v>3818.4</v>
      </c>
      <c r="AA2505" t="s">
        <v>18344</v>
      </c>
      <c r="AB2505" t="s">
        <v>18344</v>
      </c>
      <c r="AC2505">
        <v>10</v>
      </c>
      <c r="AE2505" t="s">
        <v>37</v>
      </c>
      <c r="AF2505" t="s">
        <v>37</v>
      </c>
      <c r="AG2505" t="s">
        <v>18344</v>
      </c>
    </row>
    <row r="2506" spans="1:33" x14ac:dyDescent="0.3">
      <c r="A2506" t="s">
        <v>133</v>
      </c>
      <c r="B2506" t="s">
        <v>568</v>
      </c>
      <c r="C2506" t="s">
        <v>80</v>
      </c>
      <c r="D2506" t="s">
        <v>206</v>
      </c>
      <c r="E2506" t="s">
        <v>1724</v>
      </c>
      <c r="F2506" t="s">
        <v>18348</v>
      </c>
      <c r="G2506" t="s">
        <v>96</v>
      </c>
      <c r="H2506" s="1">
        <v>45370</v>
      </c>
      <c r="I2506">
        <v>1200</v>
      </c>
      <c r="J2506" t="s">
        <v>14091</v>
      </c>
      <c r="K2506" t="s">
        <v>706</v>
      </c>
      <c r="L2506" t="s">
        <v>18349</v>
      </c>
      <c r="M2506" t="s">
        <v>18350</v>
      </c>
      <c r="N2506" t="s">
        <v>116</v>
      </c>
      <c r="O2506">
        <v>6</v>
      </c>
      <c r="P2506" t="s">
        <v>73</v>
      </c>
      <c r="Q2506" t="s">
        <v>74</v>
      </c>
      <c r="R2506" t="s">
        <v>18351</v>
      </c>
      <c r="S2506" s="1">
        <v>45450</v>
      </c>
      <c r="T2506" t="s">
        <v>43</v>
      </c>
      <c r="U2506" t="s">
        <v>18352</v>
      </c>
      <c r="V2506" t="s">
        <v>18353</v>
      </c>
      <c r="W2506" t="s">
        <v>4215</v>
      </c>
      <c r="X2506">
        <v>795</v>
      </c>
      <c r="Y2506">
        <v>6</v>
      </c>
      <c r="Z2506">
        <v>1908</v>
      </c>
      <c r="AA2506" t="s">
        <v>18350</v>
      </c>
      <c r="AB2506" t="s">
        <v>18350</v>
      </c>
      <c r="AC2506">
        <v>10</v>
      </c>
      <c r="AD2506" t="s">
        <v>87</v>
      </c>
      <c r="AF2506" t="s">
        <v>87</v>
      </c>
      <c r="AG2506" t="s">
        <v>18350</v>
      </c>
    </row>
    <row r="2507" spans="1:33" x14ac:dyDescent="0.3">
      <c r="A2507" t="s">
        <v>107</v>
      </c>
      <c r="B2507" t="s">
        <v>411</v>
      </c>
      <c r="C2507" t="s">
        <v>29</v>
      </c>
      <c r="D2507" t="s">
        <v>241</v>
      </c>
      <c r="E2507" t="s">
        <v>183</v>
      </c>
      <c r="F2507" t="s">
        <v>18354</v>
      </c>
      <c r="G2507" t="s">
        <v>33</v>
      </c>
      <c r="H2507" s="1">
        <v>45233</v>
      </c>
      <c r="I2507">
        <v>1300</v>
      </c>
      <c r="J2507" t="s">
        <v>18355</v>
      </c>
      <c r="K2507" t="s">
        <v>978</v>
      </c>
      <c r="L2507" t="s">
        <v>18356</v>
      </c>
      <c r="M2507" t="s">
        <v>18357</v>
      </c>
      <c r="N2507" t="s">
        <v>116</v>
      </c>
      <c r="O2507">
        <v>3</v>
      </c>
      <c r="P2507" t="s">
        <v>73</v>
      </c>
      <c r="Q2507" t="s">
        <v>101</v>
      </c>
      <c r="R2507" t="s">
        <v>18358</v>
      </c>
      <c r="S2507" s="1">
        <v>45520</v>
      </c>
      <c r="T2507" t="s">
        <v>201</v>
      </c>
      <c r="U2507" t="s">
        <v>18359</v>
      </c>
      <c r="V2507" t="s">
        <v>18360</v>
      </c>
      <c r="W2507" t="s">
        <v>9775</v>
      </c>
      <c r="X2507">
        <v>2393</v>
      </c>
      <c r="Y2507">
        <v>6</v>
      </c>
      <c r="Z2507">
        <v>5743.2000000000007</v>
      </c>
      <c r="AA2507" t="s">
        <v>18357</v>
      </c>
      <c r="AB2507" t="s">
        <v>18357</v>
      </c>
      <c r="AC2507">
        <v>10</v>
      </c>
      <c r="AE2507" t="s">
        <v>37</v>
      </c>
      <c r="AF2507" t="s">
        <v>37</v>
      </c>
      <c r="AG2507" t="s">
        <v>18357</v>
      </c>
    </row>
    <row r="2508" spans="1:33" x14ac:dyDescent="0.3">
      <c r="A2508" t="s">
        <v>107</v>
      </c>
      <c r="B2508" t="s">
        <v>380</v>
      </c>
      <c r="C2508" t="s">
        <v>80</v>
      </c>
      <c r="D2508" t="s">
        <v>146</v>
      </c>
      <c r="E2508" t="s">
        <v>263</v>
      </c>
      <c r="F2508" t="s">
        <v>18361</v>
      </c>
      <c r="G2508" t="s">
        <v>96</v>
      </c>
      <c r="H2508" s="1">
        <v>45183</v>
      </c>
      <c r="I2508">
        <v>1400</v>
      </c>
      <c r="J2508" t="s">
        <v>18362</v>
      </c>
      <c r="K2508" t="s">
        <v>307</v>
      </c>
      <c r="L2508" t="s">
        <v>18363</v>
      </c>
      <c r="M2508" t="s">
        <v>18364</v>
      </c>
      <c r="N2508" t="s">
        <v>116</v>
      </c>
      <c r="O2508">
        <v>19</v>
      </c>
      <c r="P2508" t="s">
        <v>73</v>
      </c>
      <c r="Q2508" t="s">
        <v>74</v>
      </c>
      <c r="R2508" t="s">
        <v>18365</v>
      </c>
      <c r="S2508" s="1">
        <v>45339</v>
      </c>
      <c r="T2508" t="s">
        <v>321</v>
      </c>
      <c r="U2508" t="s">
        <v>18366</v>
      </c>
      <c r="V2508" t="s">
        <v>18367</v>
      </c>
      <c r="W2508" t="s">
        <v>3826</v>
      </c>
      <c r="X2508">
        <v>1229</v>
      </c>
      <c r="Y2508">
        <v>6</v>
      </c>
      <c r="Z2508">
        <v>2949.6000000000004</v>
      </c>
      <c r="AA2508" t="s">
        <v>18364</v>
      </c>
      <c r="AB2508" t="s">
        <v>18364</v>
      </c>
      <c r="AC2508">
        <v>11</v>
      </c>
      <c r="AE2508" t="s">
        <v>37</v>
      </c>
      <c r="AF2508" t="s">
        <v>37</v>
      </c>
      <c r="AG2508" t="s">
        <v>18364</v>
      </c>
    </row>
    <row r="2509" spans="1:33" x14ac:dyDescent="0.3">
      <c r="A2509" t="s">
        <v>181</v>
      </c>
      <c r="B2509" t="s">
        <v>470</v>
      </c>
      <c r="C2509" t="s">
        <v>29</v>
      </c>
      <c r="D2509" t="s">
        <v>65</v>
      </c>
      <c r="E2509" t="s">
        <v>1049</v>
      </c>
      <c r="F2509" t="s">
        <v>18368</v>
      </c>
      <c r="G2509" t="s">
        <v>96</v>
      </c>
      <c r="H2509" s="1">
        <v>45119</v>
      </c>
      <c r="I2509">
        <v>1200</v>
      </c>
      <c r="J2509" t="s">
        <v>18369</v>
      </c>
      <c r="K2509" t="s">
        <v>2433</v>
      </c>
      <c r="L2509" t="s">
        <v>18370</v>
      </c>
      <c r="M2509" t="s">
        <v>18371</v>
      </c>
      <c r="N2509" t="s">
        <v>57</v>
      </c>
      <c r="O2509">
        <v>14</v>
      </c>
      <c r="P2509" t="s">
        <v>73</v>
      </c>
      <c r="Q2509" t="s">
        <v>41</v>
      </c>
      <c r="R2509" t="s">
        <v>18372</v>
      </c>
      <c r="S2509" s="1">
        <v>45594</v>
      </c>
      <c r="T2509" t="s">
        <v>177</v>
      </c>
      <c r="U2509" t="s">
        <v>18373</v>
      </c>
      <c r="V2509" t="s">
        <v>18374</v>
      </c>
      <c r="W2509" t="s">
        <v>5457</v>
      </c>
      <c r="X2509">
        <v>2704</v>
      </c>
      <c r="Y2509">
        <v>1</v>
      </c>
      <c r="Z2509">
        <v>1081.6000000000001</v>
      </c>
      <c r="AA2509" t="s">
        <v>18371</v>
      </c>
      <c r="AB2509" t="s">
        <v>18371</v>
      </c>
      <c r="AC2509">
        <v>10</v>
      </c>
      <c r="AE2509" t="s">
        <v>37</v>
      </c>
      <c r="AF2509" t="s">
        <v>37</v>
      </c>
      <c r="AG2509" t="s">
        <v>18371</v>
      </c>
    </row>
    <row r="2510" spans="1:33" x14ac:dyDescent="0.3">
      <c r="A2510" t="s">
        <v>181</v>
      </c>
      <c r="B2510" t="s">
        <v>325</v>
      </c>
      <c r="C2510" t="s">
        <v>49</v>
      </c>
      <c r="D2510" t="s">
        <v>241</v>
      </c>
      <c r="E2510" t="s">
        <v>304</v>
      </c>
      <c r="F2510" t="s">
        <v>18375</v>
      </c>
      <c r="G2510" t="s">
        <v>33</v>
      </c>
      <c r="H2510" s="1">
        <v>45063</v>
      </c>
      <c r="I2510">
        <v>800</v>
      </c>
      <c r="J2510" t="s">
        <v>18376</v>
      </c>
      <c r="K2510" t="s">
        <v>1418</v>
      </c>
      <c r="L2510" t="s">
        <v>18377</v>
      </c>
      <c r="M2510" t="s">
        <v>18378</v>
      </c>
      <c r="N2510" t="s">
        <v>57</v>
      </c>
      <c r="O2510">
        <v>13</v>
      </c>
      <c r="P2510" t="s">
        <v>40</v>
      </c>
      <c r="Q2510" t="s">
        <v>41</v>
      </c>
      <c r="R2510" t="s">
        <v>18379</v>
      </c>
      <c r="S2510" s="1">
        <v>45467</v>
      </c>
      <c r="T2510" t="s">
        <v>43</v>
      </c>
      <c r="U2510" t="s">
        <v>18380</v>
      </c>
      <c r="V2510" t="s">
        <v>18381</v>
      </c>
      <c r="W2510" t="s">
        <v>1356</v>
      </c>
      <c r="X2510">
        <v>2753</v>
      </c>
      <c r="Y2510">
        <v>5</v>
      </c>
      <c r="Z2510">
        <v>5506</v>
      </c>
      <c r="AA2510" t="s">
        <v>18378</v>
      </c>
      <c r="AB2510" t="s">
        <v>18378</v>
      </c>
      <c r="AC2510">
        <v>10</v>
      </c>
      <c r="AD2510" t="s">
        <v>87</v>
      </c>
      <c r="AF2510" t="s">
        <v>87</v>
      </c>
      <c r="AG2510" t="s">
        <v>18378</v>
      </c>
    </row>
    <row r="2511" spans="1:33" x14ac:dyDescent="0.3">
      <c r="A2511" t="s">
        <v>27</v>
      </c>
      <c r="B2511" t="s">
        <v>205</v>
      </c>
      <c r="C2511" t="s">
        <v>49</v>
      </c>
      <c r="D2511" t="s">
        <v>206</v>
      </c>
      <c r="E2511" t="s">
        <v>82</v>
      </c>
      <c r="F2511" t="s">
        <v>18382</v>
      </c>
      <c r="G2511" t="s">
        <v>33</v>
      </c>
      <c r="H2511" s="1">
        <v>45428</v>
      </c>
      <c r="I2511">
        <v>1400</v>
      </c>
      <c r="J2511" t="s">
        <v>18383</v>
      </c>
      <c r="K2511" t="s">
        <v>266</v>
      </c>
      <c r="L2511" t="s">
        <v>18384</v>
      </c>
      <c r="M2511" t="s">
        <v>18385</v>
      </c>
      <c r="N2511" t="s">
        <v>72</v>
      </c>
      <c r="O2511">
        <v>20</v>
      </c>
      <c r="P2511" t="s">
        <v>40</v>
      </c>
      <c r="Q2511" t="s">
        <v>74</v>
      </c>
      <c r="R2511" t="s">
        <v>18386</v>
      </c>
      <c r="S2511" s="1">
        <v>45490</v>
      </c>
      <c r="T2511" t="s">
        <v>103</v>
      </c>
      <c r="U2511" t="s">
        <v>18387</v>
      </c>
      <c r="V2511" t="s">
        <v>18388</v>
      </c>
      <c r="W2511" t="s">
        <v>2686</v>
      </c>
      <c r="X2511">
        <v>2645</v>
      </c>
      <c r="Y2511">
        <v>1</v>
      </c>
      <c r="Z2511">
        <v>1058</v>
      </c>
      <c r="AA2511" t="s">
        <v>18385</v>
      </c>
      <c r="AB2511" t="s">
        <v>18385</v>
      </c>
      <c r="AC2511">
        <v>10</v>
      </c>
      <c r="AE2511" t="s">
        <v>37</v>
      </c>
      <c r="AF2511" t="s">
        <v>37</v>
      </c>
      <c r="AG2511" t="s">
        <v>18385</v>
      </c>
    </row>
    <row r="2512" spans="1:33" x14ac:dyDescent="0.3">
      <c r="A2512" t="s">
        <v>47</v>
      </c>
      <c r="B2512" t="s">
        <v>1128</v>
      </c>
      <c r="C2512" t="s">
        <v>29</v>
      </c>
      <c r="D2512" t="s">
        <v>81</v>
      </c>
      <c r="E2512" t="s">
        <v>304</v>
      </c>
      <c r="F2512" t="s">
        <v>18389</v>
      </c>
      <c r="G2512" t="s">
        <v>33</v>
      </c>
      <c r="H2512" s="1">
        <v>44969</v>
      </c>
      <c r="I2512">
        <v>1200</v>
      </c>
      <c r="J2512" t="s">
        <v>18390</v>
      </c>
      <c r="K2512" t="s">
        <v>125</v>
      </c>
      <c r="L2512" t="s">
        <v>18391</v>
      </c>
      <c r="M2512" t="s">
        <v>18392</v>
      </c>
      <c r="N2512" t="s">
        <v>116</v>
      </c>
      <c r="O2512">
        <v>4</v>
      </c>
      <c r="P2512" t="s">
        <v>40</v>
      </c>
      <c r="Q2512" t="s">
        <v>74</v>
      </c>
      <c r="R2512" t="s">
        <v>18393</v>
      </c>
      <c r="S2512" s="1">
        <v>45344</v>
      </c>
      <c r="T2512" t="s">
        <v>321</v>
      </c>
      <c r="U2512" t="s">
        <v>18394</v>
      </c>
      <c r="V2512" t="s">
        <v>18395</v>
      </c>
      <c r="W2512" t="s">
        <v>1332</v>
      </c>
      <c r="X2512">
        <v>1850</v>
      </c>
      <c r="Y2512">
        <v>5</v>
      </c>
      <c r="Z2512">
        <v>3700</v>
      </c>
      <c r="AA2512" t="s">
        <v>18392</v>
      </c>
      <c r="AB2512" t="s">
        <v>18392</v>
      </c>
      <c r="AC2512">
        <v>10</v>
      </c>
      <c r="AE2512" t="s">
        <v>37</v>
      </c>
      <c r="AF2512" t="s">
        <v>37</v>
      </c>
      <c r="AG2512" t="s">
        <v>18392</v>
      </c>
    </row>
    <row r="2513" spans="1:33" x14ac:dyDescent="0.3">
      <c r="A2513" t="s">
        <v>121</v>
      </c>
      <c r="B2513" t="s">
        <v>28</v>
      </c>
      <c r="C2513" t="s">
        <v>29</v>
      </c>
      <c r="D2513" t="s">
        <v>65</v>
      </c>
      <c r="E2513" t="s">
        <v>511</v>
      </c>
      <c r="F2513" t="s">
        <v>18396</v>
      </c>
      <c r="G2513" t="s">
        <v>33</v>
      </c>
      <c r="H2513" s="1">
        <v>44379</v>
      </c>
      <c r="I2513">
        <v>800</v>
      </c>
      <c r="J2513" t="s">
        <v>18397</v>
      </c>
      <c r="K2513" t="s">
        <v>706</v>
      </c>
      <c r="L2513" t="s">
        <v>18398</v>
      </c>
      <c r="M2513" t="s">
        <v>18399</v>
      </c>
      <c r="N2513" t="s">
        <v>39</v>
      </c>
      <c r="O2513">
        <v>17</v>
      </c>
      <c r="P2513" t="s">
        <v>40</v>
      </c>
      <c r="Q2513" t="s">
        <v>74</v>
      </c>
      <c r="R2513" t="s">
        <v>18400</v>
      </c>
      <c r="S2513" s="1">
        <v>45430</v>
      </c>
      <c r="T2513" t="s">
        <v>129</v>
      </c>
      <c r="U2513" t="s">
        <v>18401</v>
      </c>
      <c r="V2513" t="s">
        <v>18402</v>
      </c>
      <c r="W2513" t="s">
        <v>9752</v>
      </c>
      <c r="X2513">
        <v>704</v>
      </c>
      <c r="Y2513">
        <v>4</v>
      </c>
      <c r="Z2513">
        <v>1126.4000000000001</v>
      </c>
      <c r="AA2513" t="s">
        <v>18399</v>
      </c>
      <c r="AB2513" t="s">
        <v>18399</v>
      </c>
      <c r="AC2513">
        <v>10</v>
      </c>
      <c r="AE2513" t="s">
        <v>37</v>
      </c>
      <c r="AF2513" t="s">
        <v>37</v>
      </c>
      <c r="AG2513" t="s">
        <v>18399</v>
      </c>
    </row>
    <row r="2514" spans="1:33" x14ac:dyDescent="0.3">
      <c r="A2514" t="s">
        <v>93</v>
      </c>
      <c r="B2514" t="s">
        <v>325</v>
      </c>
      <c r="C2514" t="s">
        <v>80</v>
      </c>
      <c r="D2514" t="s">
        <v>241</v>
      </c>
      <c r="E2514" t="s">
        <v>242</v>
      </c>
      <c r="F2514" t="s">
        <v>18403</v>
      </c>
      <c r="G2514" t="s">
        <v>96</v>
      </c>
      <c r="H2514" s="1">
        <v>45582</v>
      </c>
      <c r="I2514">
        <v>1400</v>
      </c>
      <c r="J2514" t="s">
        <v>18404</v>
      </c>
      <c r="K2514" t="s">
        <v>161</v>
      </c>
      <c r="L2514" t="s">
        <v>18405</v>
      </c>
      <c r="M2514" t="s">
        <v>18406</v>
      </c>
      <c r="N2514" t="s">
        <v>116</v>
      </c>
      <c r="O2514">
        <v>17</v>
      </c>
      <c r="P2514" t="s">
        <v>40</v>
      </c>
      <c r="Q2514" t="s">
        <v>101</v>
      </c>
      <c r="R2514" t="s">
        <v>18407</v>
      </c>
      <c r="S2514" s="1">
        <v>45382</v>
      </c>
      <c r="T2514" t="s">
        <v>258</v>
      </c>
      <c r="U2514" t="s">
        <v>18408</v>
      </c>
      <c r="V2514" t="s">
        <v>18409</v>
      </c>
      <c r="W2514" t="s">
        <v>5373</v>
      </c>
      <c r="X2514">
        <v>1046</v>
      </c>
      <c r="Y2514">
        <v>3</v>
      </c>
      <c r="Z2514">
        <v>1255.2</v>
      </c>
      <c r="AA2514" t="s">
        <v>18406</v>
      </c>
      <c r="AB2514" t="s">
        <v>18406</v>
      </c>
      <c r="AC2514">
        <v>10</v>
      </c>
      <c r="AE2514" t="s">
        <v>37</v>
      </c>
      <c r="AF2514" t="s">
        <v>37</v>
      </c>
      <c r="AG2514" t="s">
        <v>18406</v>
      </c>
    </row>
    <row r="2515" spans="1:33" x14ac:dyDescent="0.3">
      <c r="A2515" t="s">
        <v>93</v>
      </c>
      <c r="B2515" t="s">
        <v>145</v>
      </c>
      <c r="C2515" t="s">
        <v>80</v>
      </c>
      <c r="D2515" t="s">
        <v>81</v>
      </c>
      <c r="E2515" t="s">
        <v>82</v>
      </c>
      <c r="F2515" t="s">
        <v>18410</v>
      </c>
      <c r="G2515" t="s">
        <v>96</v>
      </c>
      <c r="H2515" s="1">
        <v>44829</v>
      </c>
      <c r="I2515">
        <v>1400</v>
      </c>
      <c r="J2515" t="s">
        <v>18411</v>
      </c>
      <c r="K2515" t="s">
        <v>474</v>
      </c>
      <c r="L2515" t="s">
        <v>18412</v>
      </c>
      <c r="M2515" t="s">
        <v>18413</v>
      </c>
      <c r="N2515" t="s">
        <v>39</v>
      </c>
      <c r="O2515">
        <v>7</v>
      </c>
      <c r="P2515" t="s">
        <v>40</v>
      </c>
      <c r="Q2515" t="s">
        <v>41</v>
      </c>
      <c r="R2515" t="s">
        <v>18414</v>
      </c>
      <c r="S2515" s="1">
        <v>45483</v>
      </c>
      <c r="T2515" t="s">
        <v>103</v>
      </c>
      <c r="U2515" t="s">
        <v>18415</v>
      </c>
      <c r="V2515" t="s">
        <v>18416</v>
      </c>
      <c r="W2515" t="s">
        <v>4200</v>
      </c>
      <c r="X2515">
        <v>2913</v>
      </c>
      <c r="Y2515">
        <v>2</v>
      </c>
      <c r="Z2515">
        <v>2330.4</v>
      </c>
      <c r="AA2515" t="s">
        <v>18413</v>
      </c>
      <c r="AB2515" t="s">
        <v>18413</v>
      </c>
      <c r="AC2515">
        <v>10</v>
      </c>
      <c r="AD2515" t="s">
        <v>87</v>
      </c>
      <c r="AF2515" t="s">
        <v>87</v>
      </c>
      <c r="AG2515" t="s">
        <v>18413</v>
      </c>
    </row>
    <row r="2516" spans="1:33" x14ac:dyDescent="0.3">
      <c r="A2516" t="s">
        <v>93</v>
      </c>
      <c r="B2516" t="s">
        <v>293</v>
      </c>
      <c r="C2516" t="s">
        <v>49</v>
      </c>
      <c r="D2516" t="s">
        <v>50</v>
      </c>
      <c r="E2516" t="s">
        <v>263</v>
      </c>
      <c r="F2516" t="s">
        <v>18417</v>
      </c>
      <c r="G2516" t="s">
        <v>33</v>
      </c>
      <c r="H2516" s="1">
        <v>43941</v>
      </c>
      <c r="I2516">
        <v>1000</v>
      </c>
      <c r="J2516" t="s">
        <v>18418</v>
      </c>
      <c r="K2516" t="s">
        <v>297</v>
      </c>
      <c r="L2516" t="s">
        <v>18419</v>
      </c>
      <c r="M2516" t="s">
        <v>18420</v>
      </c>
      <c r="N2516" t="s">
        <v>72</v>
      </c>
      <c r="O2516">
        <v>4</v>
      </c>
      <c r="P2516" t="s">
        <v>73</v>
      </c>
      <c r="Q2516" t="s">
        <v>74</v>
      </c>
      <c r="R2516" t="s">
        <v>18421</v>
      </c>
      <c r="S2516" s="1">
        <v>45487</v>
      </c>
      <c r="T2516" t="s">
        <v>103</v>
      </c>
      <c r="U2516" t="s">
        <v>18422</v>
      </c>
      <c r="V2516" t="s">
        <v>18423</v>
      </c>
      <c r="W2516" t="s">
        <v>8330</v>
      </c>
      <c r="X2516">
        <v>2116</v>
      </c>
      <c r="Y2516">
        <v>6</v>
      </c>
      <c r="Z2516">
        <v>5078.4000000000015</v>
      </c>
      <c r="AA2516" t="s">
        <v>18420</v>
      </c>
      <c r="AB2516" t="s">
        <v>18420</v>
      </c>
      <c r="AC2516">
        <v>10</v>
      </c>
      <c r="AE2516" t="s">
        <v>37</v>
      </c>
      <c r="AF2516" t="s">
        <v>37</v>
      </c>
      <c r="AG2516" t="s">
        <v>18420</v>
      </c>
    </row>
    <row r="2517" spans="1:33" x14ac:dyDescent="0.3">
      <c r="A2517" t="s">
        <v>93</v>
      </c>
      <c r="B2517" t="s">
        <v>28</v>
      </c>
      <c r="C2517" t="s">
        <v>49</v>
      </c>
      <c r="D2517" t="s">
        <v>241</v>
      </c>
      <c r="E2517" t="s">
        <v>1724</v>
      </c>
      <c r="F2517" t="s">
        <v>18424</v>
      </c>
      <c r="G2517" t="s">
        <v>33</v>
      </c>
      <c r="H2517" s="1">
        <v>45420</v>
      </c>
      <c r="I2517">
        <v>950</v>
      </c>
      <c r="J2517" t="s">
        <v>18425</v>
      </c>
      <c r="K2517" t="s">
        <v>1511</v>
      </c>
      <c r="L2517" t="s">
        <v>18426</v>
      </c>
      <c r="M2517" t="s">
        <v>18427</v>
      </c>
      <c r="N2517" t="s">
        <v>57</v>
      </c>
      <c r="O2517">
        <v>17</v>
      </c>
      <c r="P2517" t="s">
        <v>73</v>
      </c>
      <c r="Q2517" t="s">
        <v>101</v>
      </c>
      <c r="R2517" t="s">
        <v>18428</v>
      </c>
      <c r="S2517" s="1">
        <v>45427</v>
      </c>
      <c r="T2517" t="s">
        <v>129</v>
      </c>
      <c r="U2517" t="s">
        <v>18429</v>
      </c>
      <c r="V2517" t="s">
        <v>18430</v>
      </c>
      <c r="W2517" t="s">
        <v>16534</v>
      </c>
      <c r="X2517">
        <v>2965</v>
      </c>
      <c r="Y2517">
        <v>5</v>
      </c>
      <c r="Z2517">
        <v>5930</v>
      </c>
      <c r="AA2517" t="s">
        <v>18427</v>
      </c>
      <c r="AB2517" t="s">
        <v>18427</v>
      </c>
      <c r="AC2517">
        <v>10</v>
      </c>
      <c r="AE2517" t="s">
        <v>37</v>
      </c>
      <c r="AF2517" t="s">
        <v>37</v>
      </c>
      <c r="AG2517" t="s">
        <v>18427</v>
      </c>
    </row>
    <row r="2518" spans="1:33" x14ac:dyDescent="0.3">
      <c r="A2518" t="s">
        <v>121</v>
      </c>
      <c r="B2518" t="s">
        <v>650</v>
      </c>
      <c r="C2518" t="s">
        <v>49</v>
      </c>
      <c r="D2518" t="s">
        <v>81</v>
      </c>
      <c r="E2518" t="s">
        <v>947</v>
      </c>
      <c r="F2518" t="s">
        <v>18431</v>
      </c>
      <c r="G2518" t="s">
        <v>33</v>
      </c>
      <c r="H2518" s="1">
        <v>44830</v>
      </c>
      <c r="I2518">
        <v>1100</v>
      </c>
      <c r="J2518" t="s">
        <v>18432</v>
      </c>
      <c r="K2518" t="s">
        <v>1162</v>
      </c>
      <c r="L2518" t="s">
        <v>18433</v>
      </c>
      <c r="M2518" t="s">
        <v>18434</v>
      </c>
      <c r="N2518" t="s">
        <v>72</v>
      </c>
      <c r="O2518">
        <v>3</v>
      </c>
      <c r="P2518" t="s">
        <v>40</v>
      </c>
      <c r="Q2518" t="s">
        <v>101</v>
      </c>
      <c r="R2518" t="s">
        <v>18435</v>
      </c>
      <c r="S2518" s="1">
        <v>45520</v>
      </c>
      <c r="T2518" t="s">
        <v>201</v>
      </c>
      <c r="U2518" t="s">
        <v>18436</v>
      </c>
      <c r="V2518" t="s">
        <v>18437</v>
      </c>
      <c r="W2518" t="s">
        <v>8388</v>
      </c>
      <c r="X2518">
        <v>1185</v>
      </c>
      <c r="Y2518">
        <v>8</v>
      </c>
      <c r="Z2518">
        <v>3792</v>
      </c>
      <c r="AA2518" t="s">
        <v>18434</v>
      </c>
      <c r="AB2518" t="s">
        <v>18434</v>
      </c>
      <c r="AC2518">
        <v>10</v>
      </c>
      <c r="AD2518" t="s">
        <v>87</v>
      </c>
      <c r="AF2518" t="s">
        <v>87</v>
      </c>
      <c r="AG2518" t="s">
        <v>18434</v>
      </c>
    </row>
    <row r="2519" spans="1:33" x14ac:dyDescent="0.3">
      <c r="A2519" t="s">
        <v>93</v>
      </c>
      <c r="B2519" t="s">
        <v>1023</v>
      </c>
      <c r="C2519" t="s">
        <v>49</v>
      </c>
      <c r="D2519" t="s">
        <v>109</v>
      </c>
      <c r="E2519" t="s">
        <v>1415</v>
      </c>
      <c r="F2519" t="s">
        <v>18438</v>
      </c>
      <c r="G2519" t="s">
        <v>33</v>
      </c>
      <c r="H2519" s="1">
        <v>45144</v>
      </c>
      <c r="I2519">
        <v>1400</v>
      </c>
      <c r="J2519" t="s">
        <v>18439</v>
      </c>
      <c r="K2519" t="s">
        <v>210</v>
      </c>
      <c r="L2519" t="s">
        <v>18440</v>
      </c>
      <c r="M2519" t="s">
        <v>18441</v>
      </c>
      <c r="N2519" t="s">
        <v>116</v>
      </c>
      <c r="O2519">
        <v>5</v>
      </c>
      <c r="P2519" t="s">
        <v>40</v>
      </c>
      <c r="Q2519" t="s">
        <v>101</v>
      </c>
      <c r="R2519" t="s">
        <v>18442</v>
      </c>
      <c r="S2519" s="1">
        <v>45575</v>
      </c>
      <c r="T2519" t="s">
        <v>177</v>
      </c>
      <c r="U2519" t="s">
        <v>18443</v>
      </c>
      <c r="V2519" t="s">
        <v>18444</v>
      </c>
      <c r="W2519" t="s">
        <v>11188</v>
      </c>
      <c r="X2519">
        <v>2861</v>
      </c>
      <c r="Y2519">
        <v>5</v>
      </c>
      <c r="Z2519">
        <v>5722</v>
      </c>
      <c r="AA2519" t="s">
        <v>18441</v>
      </c>
      <c r="AB2519" t="s">
        <v>18441</v>
      </c>
      <c r="AC2519">
        <v>10</v>
      </c>
      <c r="AE2519" t="s">
        <v>37</v>
      </c>
      <c r="AF2519" t="s">
        <v>37</v>
      </c>
      <c r="AG2519" t="s">
        <v>18441</v>
      </c>
    </row>
    <row r="2520" spans="1:33" x14ac:dyDescent="0.3">
      <c r="A2520" t="s">
        <v>93</v>
      </c>
      <c r="B2520" t="s">
        <v>357</v>
      </c>
      <c r="C2520" t="s">
        <v>29</v>
      </c>
      <c r="D2520" t="s">
        <v>30</v>
      </c>
      <c r="E2520" t="s">
        <v>850</v>
      </c>
      <c r="F2520" t="s">
        <v>18445</v>
      </c>
      <c r="G2520" t="s">
        <v>33</v>
      </c>
      <c r="H2520" s="1">
        <v>44940</v>
      </c>
      <c r="I2520">
        <v>1200</v>
      </c>
      <c r="J2520" t="s">
        <v>18446</v>
      </c>
      <c r="K2520" t="s">
        <v>384</v>
      </c>
      <c r="L2520" t="s">
        <v>18447</v>
      </c>
      <c r="M2520" t="s">
        <v>18448</v>
      </c>
      <c r="N2520" t="s">
        <v>39</v>
      </c>
      <c r="O2520">
        <v>7</v>
      </c>
      <c r="P2520" t="s">
        <v>40</v>
      </c>
      <c r="Q2520" t="s">
        <v>58</v>
      </c>
      <c r="R2520" t="s">
        <v>18449</v>
      </c>
      <c r="S2520" s="1">
        <v>45612</v>
      </c>
      <c r="T2520" t="s">
        <v>165</v>
      </c>
      <c r="U2520" t="s">
        <v>18450</v>
      </c>
      <c r="V2520" t="s">
        <v>18451</v>
      </c>
      <c r="W2520" t="s">
        <v>9539</v>
      </c>
      <c r="X2520">
        <v>558</v>
      </c>
      <c r="Y2520">
        <v>8</v>
      </c>
      <c r="Z2520">
        <v>1785.6000000000001</v>
      </c>
      <c r="AA2520" t="s">
        <v>18448</v>
      </c>
      <c r="AB2520" t="s">
        <v>18448</v>
      </c>
      <c r="AC2520">
        <v>10</v>
      </c>
      <c r="AD2520" t="s">
        <v>87</v>
      </c>
      <c r="AF2520" t="s">
        <v>87</v>
      </c>
      <c r="AG2520" t="s">
        <v>18448</v>
      </c>
    </row>
    <row r="2521" spans="1:33" x14ac:dyDescent="0.3">
      <c r="A2521" t="s">
        <v>336</v>
      </c>
      <c r="B2521" t="s">
        <v>390</v>
      </c>
      <c r="C2521" t="s">
        <v>80</v>
      </c>
      <c r="D2521" t="s">
        <v>219</v>
      </c>
      <c r="E2521" t="s">
        <v>713</v>
      </c>
      <c r="F2521" t="s">
        <v>18452</v>
      </c>
      <c r="G2521" t="s">
        <v>96</v>
      </c>
      <c r="H2521" s="1">
        <v>45213</v>
      </c>
      <c r="I2521">
        <v>1300</v>
      </c>
      <c r="J2521" t="s">
        <v>18453</v>
      </c>
      <c r="K2521" t="s">
        <v>1302</v>
      </c>
      <c r="L2521" t="s">
        <v>18454</v>
      </c>
      <c r="M2521" t="s">
        <v>18455</v>
      </c>
      <c r="N2521" t="s">
        <v>39</v>
      </c>
      <c r="O2521">
        <v>20</v>
      </c>
      <c r="P2521" t="s">
        <v>73</v>
      </c>
      <c r="Q2521" t="s">
        <v>58</v>
      </c>
      <c r="R2521" t="s">
        <v>18456</v>
      </c>
      <c r="S2521" s="1">
        <v>45405</v>
      </c>
      <c r="T2521" t="s">
        <v>60</v>
      </c>
      <c r="U2521" t="s">
        <v>18457</v>
      </c>
      <c r="V2521" t="s">
        <v>18458</v>
      </c>
      <c r="W2521" t="s">
        <v>5700</v>
      </c>
      <c r="X2521">
        <v>1823</v>
      </c>
      <c r="Y2521">
        <v>2</v>
      </c>
      <c r="Z2521">
        <v>1458.4</v>
      </c>
      <c r="AA2521" t="s">
        <v>18455</v>
      </c>
      <c r="AB2521" t="s">
        <v>18455</v>
      </c>
      <c r="AC2521">
        <v>11</v>
      </c>
      <c r="AE2521" t="s">
        <v>37</v>
      </c>
      <c r="AF2521" t="s">
        <v>37</v>
      </c>
      <c r="AG2521" t="s">
        <v>18455</v>
      </c>
    </row>
    <row r="2522" spans="1:33" x14ac:dyDescent="0.3">
      <c r="A2522" t="s">
        <v>121</v>
      </c>
      <c r="B2522" t="s">
        <v>193</v>
      </c>
      <c r="C2522" t="s">
        <v>49</v>
      </c>
      <c r="D2522" t="s">
        <v>677</v>
      </c>
      <c r="E2522" t="s">
        <v>273</v>
      </c>
      <c r="F2522" t="s">
        <v>18459</v>
      </c>
      <c r="G2522" t="s">
        <v>33</v>
      </c>
      <c r="H2522" s="1">
        <v>45521</v>
      </c>
      <c r="I2522">
        <v>800</v>
      </c>
      <c r="J2522" t="s">
        <v>18460</v>
      </c>
      <c r="K2522" t="s">
        <v>454</v>
      </c>
      <c r="L2522" t="s">
        <v>18461</v>
      </c>
      <c r="M2522" t="s">
        <v>18462</v>
      </c>
      <c r="N2522" t="s">
        <v>72</v>
      </c>
      <c r="O2522">
        <v>6</v>
      </c>
      <c r="P2522" t="s">
        <v>40</v>
      </c>
      <c r="Q2522" t="s">
        <v>101</v>
      </c>
      <c r="R2522" t="s">
        <v>18463</v>
      </c>
      <c r="S2522" s="1">
        <v>45314</v>
      </c>
      <c r="T2522" t="s">
        <v>141</v>
      </c>
      <c r="U2522" t="s">
        <v>18464</v>
      </c>
      <c r="V2522" t="s">
        <v>18465</v>
      </c>
      <c r="W2522" t="s">
        <v>5299</v>
      </c>
      <c r="X2522">
        <v>1516</v>
      </c>
      <c r="Y2522">
        <v>7</v>
      </c>
      <c r="Z2522">
        <v>4244.8</v>
      </c>
      <c r="AA2522" t="s">
        <v>18462</v>
      </c>
      <c r="AB2522" t="s">
        <v>18462</v>
      </c>
      <c r="AC2522">
        <v>10</v>
      </c>
      <c r="AD2522" t="s">
        <v>87</v>
      </c>
      <c r="AF2522" t="s">
        <v>87</v>
      </c>
      <c r="AG2522" t="s">
        <v>18462</v>
      </c>
    </row>
    <row r="2523" spans="1:33" x14ac:dyDescent="0.3">
      <c r="A2523" t="s">
        <v>121</v>
      </c>
      <c r="B2523" t="s">
        <v>262</v>
      </c>
      <c r="C2523" t="s">
        <v>49</v>
      </c>
      <c r="D2523" t="s">
        <v>65</v>
      </c>
      <c r="E2523" t="s">
        <v>559</v>
      </c>
      <c r="F2523" t="s">
        <v>18466</v>
      </c>
      <c r="G2523" t="s">
        <v>33</v>
      </c>
      <c r="H2523" s="1">
        <v>44832</v>
      </c>
      <c r="I2523">
        <v>1400</v>
      </c>
      <c r="J2523" t="s">
        <v>18467</v>
      </c>
      <c r="K2523" t="s">
        <v>670</v>
      </c>
      <c r="L2523" t="s">
        <v>18468</v>
      </c>
      <c r="M2523" t="s">
        <v>18469</v>
      </c>
      <c r="N2523" t="s">
        <v>57</v>
      </c>
      <c r="O2523">
        <v>9</v>
      </c>
      <c r="P2523" t="s">
        <v>73</v>
      </c>
      <c r="Q2523" t="s">
        <v>41</v>
      </c>
      <c r="R2523" t="s">
        <v>18470</v>
      </c>
      <c r="S2523" s="1">
        <v>45443</v>
      </c>
      <c r="T2523" t="s">
        <v>129</v>
      </c>
      <c r="U2523" t="s">
        <v>18471</v>
      </c>
      <c r="V2523" t="s">
        <v>18472</v>
      </c>
      <c r="W2523" t="s">
        <v>368</v>
      </c>
      <c r="X2523">
        <v>761</v>
      </c>
      <c r="Y2523">
        <v>3</v>
      </c>
      <c r="Z2523">
        <v>913.2</v>
      </c>
      <c r="AA2523" t="s">
        <v>18469</v>
      </c>
      <c r="AB2523" t="s">
        <v>18469</v>
      </c>
      <c r="AC2523">
        <v>10</v>
      </c>
      <c r="AE2523" t="s">
        <v>37</v>
      </c>
      <c r="AF2523" t="s">
        <v>37</v>
      </c>
      <c r="AG2523" t="s">
        <v>18469</v>
      </c>
    </row>
    <row r="2524" spans="1:33" x14ac:dyDescent="0.3">
      <c r="A2524" t="s">
        <v>336</v>
      </c>
      <c r="B2524" t="s">
        <v>450</v>
      </c>
      <c r="C2524" t="s">
        <v>29</v>
      </c>
      <c r="D2524" t="s">
        <v>30</v>
      </c>
      <c r="E2524" t="s">
        <v>421</v>
      </c>
      <c r="F2524" t="s">
        <v>18473</v>
      </c>
      <c r="G2524" t="s">
        <v>96</v>
      </c>
      <c r="H2524" s="1">
        <v>45047</v>
      </c>
      <c r="I2524">
        <v>950</v>
      </c>
      <c r="J2524" t="s">
        <v>18474</v>
      </c>
      <c r="K2524" t="s">
        <v>2286</v>
      </c>
      <c r="L2524" t="s">
        <v>18475</v>
      </c>
      <c r="M2524" t="s">
        <v>18476</v>
      </c>
      <c r="N2524" t="s">
        <v>57</v>
      </c>
      <c r="O2524">
        <v>10</v>
      </c>
      <c r="P2524" t="s">
        <v>73</v>
      </c>
      <c r="Q2524" t="s">
        <v>74</v>
      </c>
      <c r="R2524" t="s">
        <v>18477</v>
      </c>
      <c r="S2524" s="1">
        <v>45469</v>
      </c>
      <c r="T2524" t="s">
        <v>43</v>
      </c>
      <c r="U2524" t="s">
        <v>18478</v>
      </c>
      <c r="V2524" t="s">
        <v>18479</v>
      </c>
      <c r="W2524" t="s">
        <v>11765</v>
      </c>
      <c r="X2524">
        <v>2866</v>
      </c>
      <c r="Y2524">
        <v>3</v>
      </c>
      <c r="Z2524">
        <v>3439.2000000000003</v>
      </c>
      <c r="AA2524" t="s">
        <v>18476</v>
      </c>
      <c r="AB2524" t="s">
        <v>18476</v>
      </c>
      <c r="AC2524">
        <v>10</v>
      </c>
      <c r="AE2524" t="s">
        <v>37</v>
      </c>
      <c r="AF2524" t="s">
        <v>37</v>
      </c>
      <c r="AG2524" t="s">
        <v>18476</v>
      </c>
    </row>
    <row r="2525" spans="1:33" x14ac:dyDescent="0.3">
      <c r="A2525" t="s">
        <v>336</v>
      </c>
      <c r="B2525" t="s">
        <v>985</v>
      </c>
      <c r="C2525" t="s">
        <v>80</v>
      </c>
      <c r="D2525" t="s">
        <v>146</v>
      </c>
      <c r="E2525" t="s">
        <v>147</v>
      </c>
      <c r="F2525" t="s">
        <v>18480</v>
      </c>
      <c r="G2525" t="s">
        <v>96</v>
      </c>
      <c r="H2525" s="1">
        <v>44814</v>
      </c>
      <c r="I2525">
        <v>800</v>
      </c>
      <c r="J2525" t="s">
        <v>3744</v>
      </c>
      <c r="K2525" t="s">
        <v>85</v>
      </c>
      <c r="L2525" t="s">
        <v>18481</v>
      </c>
      <c r="M2525" t="s">
        <v>18482</v>
      </c>
      <c r="N2525" t="s">
        <v>72</v>
      </c>
      <c r="O2525">
        <v>12</v>
      </c>
      <c r="P2525" t="s">
        <v>40</v>
      </c>
      <c r="Q2525" t="s">
        <v>101</v>
      </c>
      <c r="R2525" t="s">
        <v>18483</v>
      </c>
      <c r="S2525" s="1">
        <v>45582</v>
      </c>
      <c r="T2525" t="s">
        <v>177</v>
      </c>
      <c r="U2525" t="s">
        <v>18484</v>
      </c>
      <c r="V2525" t="s">
        <v>18485</v>
      </c>
      <c r="W2525" t="s">
        <v>6911</v>
      </c>
      <c r="X2525">
        <v>1631</v>
      </c>
      <c r="Y2525">
        <v>3</v>
      </c>
      <c r="Z2525">
        <v>1957.2</v>
      </c>
      <c r="AA2525" t="s">
        <v>18482</v>
      </c>
      <c r="AB2525" t="s">
        <v>18482</v>
      </c>
      <c r="AC2525">
        <v>10</v>
      </c>
      <c r="AD2525" t="s">
        <v>87</v>
      </c>
      <c r="AF2525" t="s">
        <v>87</v>
      </c>
      <c r="AG2525" t="s">
        <v>18482</v>
      </c>
    </row>
    <row r="2526" spans="1:33" x14ac:dyDescent="0.3">
      <c r="A2526" t="s">
        <v>121</v>
      </c>
      <c r="B2526" t="s">
        <v>145</v>
      </c>
      <c r="C2526" t="s">
        <v>29</v>
      </c>
      <c r="D2526" t="s">
        <v>109</v>
      </c>
      <c r="E2526" t="s">
        <v>2486</v>
      </c>
      <c r="F2526" t="s">
        <v>18486</v>
      </c>
      <c r="G2526" t="s">
        <v>33</v>
      </c>
      <c r="H2526" s="1">
        <v>44301</v>
      </c>
      <c r="I2526">
        <v>800</v>
      </c>
      <c r="J2526" t="s">
        <v>18487</v>
      </c>
      <c r="K2526" t="s">
        <v>493</v>
      </c>
      <c r="L2526" t="s">
        <v>18488</v>
      </c>
      <c r="M2526" t="s">
        <v>18489</v>
      </c>
      <c r="N2526" t="s">
        <v>116</v>
      </c>
      <c r="O2526">
        <v>13</v>
      </c>
      <c r="P2526" t="s">
        <v>40</v>
      </c>
      <c r="Q2526" t="s">
        <v>101</v>
      </c>
      <c r="R2526" t="s">
        <v>18490</v>
      </c>
      <c r="S2526" s="1">
        <v>45450</v>
      </c>
      <c r="T2526" t="s">
        <v>43</v>
      </c>
      <c r="U2526" t="s">
        <v>18491</v>
      </c>
      <c r="V2526" t="s">
        <v>18492</v>
      </c>
      <c r="W2526" t="s">
        <v>3409</v>
      </c>
      <c r="X2526">
        <v>1890</v>
      </c>
      <c r="Y2526">
        <v>8</v>
      </c>
      <c r="Z2526">
        <v>6048</v>
      </c>
      <c r="AA2526" t="s">
        <v>18489</v>
      </c>
      <c r="AB2526" t="s">
        <v>18489</v>
      </c>
      <c r="AC2526">
        <v>10</v>
      </c>
      <c r="AE2526" t="s">
        <v>37</v>
      </c>
      <c r="AF2526" t="s">
        <v>37</v>
      </c>
      <c r="AG2526" t="s">
        <v>18489</v>
      </c>
    </row>
    <row r="2527" spans="1:33" x14ac:dyDescent="0.3">
      <c r="A2527" t="s">
        <v>93</v>
      </c>
      <c r="B2527" t="s">
        <v>380</v>
      </c>
      <c r="C2527" t="s">
        <v>80</v>
      </c>
      <c r="D2527" t="s">
        <v>206</v>
      </c>
      <c r="E2527" t="s">
        <v>531</v>
      </c>
      <c r="F2527" t="s">
        <v>18493</v>
      </c>
      <c r="G2527" t="s">
        <v>33</v>
      </c>
      <c r="H2527" s="1">
        <v>43867</v>
      </c>
      <c r="I2527">
        <v>800</v>
      </c>
      <c r="J2527" t="s">
        <v>18494</v>
      </c>
      <c r="K2527" t="s">
        <v>914</v>
      </c>
      <c r="L2527" t="s">
        <v>18495</v>
      </c>
      <c r="M2527" t="s">
        <v>18496</v>
      </c>
      <c r="N2527" t="s">
        <v>116</v>
      </c>
      <c r="O2527">
        <v>18</v>
      </c>
      <c r="P2527" t="s">
        <v>73</v>
      </c>
      <c r="Q2527" t="s">
        <v>41</v>
      </c>
      <c r="R2527" t="s">
        <v>18497</v>
      </c>
      <c r="S2527" s="1">
        <v>45390</v>
      </c>
      <c r="T2527" t="s">
        <v>60</v>
      </c>
      <c r="U2527" t="s">
        <v>18498</v>
      </c>
      <c r="V2527" t="s">
        <v>18499</v>
      </c>
      <c r="W2527" t="s">
        <v>10215</v>
      </c>
      <c r="X2527">
        <v>2501</v>
      </c>
      <c r="Y2527">
        <v>8</v>
      </c>
      <c r="Z2527">
        <v>8003.2000000000007</v>
      </c>
      <c r="AA2527" t="s">
        <v>18496</v>
      </c>
      <c r="AB2527" t="s">
        <v>18496</v>
      </c>
      <c r="AC2527">
        <v>10</v>
      </c>
      <c r="AE2527" t="s">
        <v>37</v>
      </c>
      <c r="AF2527" t="s">
        <v>37</v>
      </c>
      <c r="AG2527" t="s">
        <v>18496</v>
      </c>
    </row>
    <row r="2528" spans="1:33" x14ac:dyDescent="0.3">
      <c r="A2528" t="s">
        <v>47</v>
      </c>
      <c r="B2528" t="s">
        <v>1118</v>
      </c>
      <c r="C2528" t="s">
        <v>49</v>
      </c>
      <c r="D2528" t="s">
        <v>241</v>
      </c>
      <c r="E2528" t="s">
        <v>31</v>
      </c>
      <c r="F2528" t="s">
        <v>18500</v>
      </c>
      <c r="G2528" t="s">
        <v>96</v>
      </c>
      <c r="H2528" s="1">
        <v>45113</v>
      </c>
      <c r="I2528">
        <v>1400</v>
      </c>
      <c r="J2528" t="s">
        <v>18501</v>
      </c>
      <c r="K2528" t="s">
        <v>1686</v>
      </c>
      <c r="L2528" t="s">
        <v>18502</v>
      </c>
      <c r="M2528" t="s">
        <v>18503</v>
      </c>
      <c r="N2528" t="s">
        <v>72</v>
      </c>
      <c r="O2528">
        <v>14</v>
      </c>
      <c r="P2528" t="s">
        <v>73</v>
      </c>
      <c r="Q2528" t="s">
        <v>58</v>
      </c>
      <c r="R2528" t="s">
        <v>18504</v>
      </c>
      <c r="S2528" s="1">
        <v>45383</v>
      </c>
      <c r="T2528" t="s">
        <v>60</v>
      </c>
      <c r="U2528" t="s">
        <v>18505</v>
      </c>
      <c r="V2528" t="s">
        <v>18506</v>
      </c>
      <c r="W2528" t="s">
        <v>2748</v>
      </c>
      <c r="X2528">
        <v>2925</v>
      </c>
      <c r="Y2528">
        <v>3</v>
      </c>
      <c r="Z2528">
        <v>3510</v>
      </c>
      <c r="AA2528" t="s">
        <v>18503</v>
      </c>
      <c r="AB2528" t="s">
        <v>18503</v>
      </c>
      <c r="AC2528">
        <v>10</v>
      </c>
      <c r="AE2528" t="s">
        <v>37</v>
      </c>
      <c r="AF2528" t="s">
        <v>37</v>
      </c>
      <c r="AG2528" t="s">
        <v>18503</v>
      </c>
    </row>
    <row r="2529" spans="1:33" x14ac:dyDescent="0.3">
      <c r="A2529" t="s">
        <v>27</v>
      </c>
      <c r="B2529" t="s">
        <v>985</v>
      </c>
      <c r="C2529" t="s">
        <v>49</v>
      </c>
      <c r="D2529" t="s">
        <v>109</v>
      </c>
      <c r="E2529" t="s">
        <v>832</v>
      </c>
      <c r="F2529" t="s">
        <v>18507</v>
      </c>
      <c r="G2529" t="s">
        <v>33</v>
      </c>
      <c r="H2529" s="1">
        <v>44519</v>
      </c>
      <c r="I2529">
        <v>1200</v>
      </c>
      <c r="J2529" t="s">
        <v>18508</v>
      </c>
      <c r="K2529" t="s">
        <v>1260</v>
      </c>
      <c r="L2529" t="s">
        <v>18509</v>
      </c>
      <c r="M2529" t="s">
        <v>18510</v>
      </c>
      <c r="N2529" t="s">
        <v>116</v>
      </c>
      <c r="O2529">
        <v>16</v>
      </c>
      <c r="P2529" t="s">
        <v>73</v>
      </c>
      <c r="Q2529" t="s">
        <v>58</v>
      </c>
      <c r="R2529" t="s">
        <v>18511</v>
      </c>
      <c r="S2529" s="1">
        <v>45450</v>
      </c>
      <c r="T2529" t="s">
        <v>43</v>
      </c>
      <c r="U2529" t="s">
        <v>18512</v>
      </c>
      <c r="V2529" t="s">
        <v>18513</v>
      </c>
      <c r="W2529" t="s">
        <v>13245</v>
      </c>
      <c r="X2529">
        <v>2072</v>
      </c>
      <c r="Y2529">
        <v>8</v>
      </c>
      <c r="Z2529">
        <v>6630.4000000000015</v>
      </c>
      <c r="AA2529" t="s">
        <v>18510</v>
      </c>
      <c r="AB2529" t="s">
        <v>18510</v>
      </c>
      <c r="AC2529">
        <v>11</v>
      </c>
      <c r="AE2529" t="s">
        <v>37</v>
      </c>
      <c r="AF2529" t="s">
        <v>37</v>
      </c>
      <c r="AG2529" t="s">
        <v>18510</v>
      </c>
    </row>
    <row r="2530" spans="1:33" x14ac:dyDescent="0.3">
      <c r="A2530" t="s">
        <v>47</v>
      </c>
      <c r="B2530" t="s">
        <v>1128</v>
      </c>
      <c r="C2530" t="s">
        <v>49</v>
      </c>
      <c r="D2530" t="s">
        <v>109</v>
      </c>
      <c r="E2530" t="s">
        <v>371</v>
      </c>
      <c r="F2530" t="s">
        <v>18514</v>
      </c>
      <c r="G2530" t="s">
        <v>96</v>
      </c>
      <c r="H2530" s="1">
        <v>44848</v>
      </c>
      <c r="I2530">
        <v>1000</v>
      </c>
      <c r="J2530" t="s">
        <v>18515</v>
      </c>
      <c r="K2530" t="s">
        <v>923</v>
      </c>
      <c r="L2530" t="s">
        <v>18516</v>
      </c>
      <c r="M2530" t="s">
        <v>18517</v>
      </c>
      <c r="N2530" t="s">
        <v>116</v>
      </c>
      <c r="O2530">
        <v>6</v>
      </c>
      <c r="P2530" t="s">
        <v>40</v>
      </c>
      <c r="Q2530" t="s">
        <v>41</v>
      </c>
      <c r="R2530" t="s">
        <v>18518</v>
      </c>
      <c r="S2530" s="1">
        <v>45450</v>
      </c>
      <c r="T2530" t="s">
        <v>43</v>
      </c>
      <c r="U2530" t="s">
        <v>18519</v>
      </c>
      <c r="V2530" t="s">
        <v>18520</v>
      </c>
      <c r="W2530" t="s">
        <v>11859</v>
      </c>
      <c r="X2530">
        <v>1805</v>
      </c>
      <c r="Y2530">
        <v>7</v>
      </c>
      <c r="Z2530">
        <v>5054</v>
      </c>
      <c r="AA2530" t="s">
        <v>18517</v>
      </c>
      <c r="AB2530" t="s">
        <v>18517</v>
      </c>
      <c r="AC2530">
        <v>10</v>
      </c>
      <c r="AD2530" t="s">
        <v>87</v>
      </c>
      <c r="AF2530" t="s">
        <v>87</v>
      </c>
      <c r="AG2530" t="s">
        <v>18517</v>
      </c>
    </row>
    <row r="2531" spans="1:33" x14ac:dyDescent="0.3">
      <c r="A2531" t="s">
        <v>121</v>
      </c>
      <c r="B2531" t="s">
        <v>920</v>
      </c>
      <c r="C2531" t="s">
        <v>80</v>
      </c>
      <c r="D2531" t="s">
        <v>219</v>
      </c>
      <c r="E2531" t="s">
        <v>1225</v>
      </c>
      <c r="F2531" t="s">
        <v>18521</v>
      </c>
      <c r="G2531" t="s">
        <v>33</v>
      </c>
      <c r="H2531" s="1">
        <v>44893</v>
      </c>
      <c r="I2531">
        <v>950</v>
      </c>
      <c r="J2531" t="s">
        <v>18522</v>
      </c>
      <c r="K2531" t="s">
        <v>753</v>
      </c>
      <c r="L2531" t="s">
        <v>18523</v>
      </c>
      <c r="M2531" t="s">
        <v>18524</v>
      </c>
      <c r="N2531" t="s">
        <v>57</v>
      </c>
      <c r="O2531">
        <v>17</v>
      </c>
      <c r="P2531" t="s">
        <v>73</v>
      </c>
      <c r="Q2531" t="s">
        <v>58</v>
      </c>
      <c r="R2531" t="s">
        <v>18525</v>
      </c>
      <c r="S2531" s="1">
        <v>45366</v>
      </c>
      <c r="T2531" t="s">
        <v>258</v>
      </c>
      <c r="U2531" t="s">
        <v>18526</v>
      </c>
      <c r="V2531" t="s">
        <v>18527</v>
      </c>
      <c r="W2531" t="s">
        <v>3247</v>
      </c>
      <c r="X2531">
        <v>1329</v>
      </c>
      <c r="Y2531">
        <v>6</v>
      </c>
      <c r="Z2531">
        <v>3189.6000000000004</v>
      </c>
      <c r="AA2531" t="s">
        <v>18524</v>
      </c>
      <c r="AB2531" t="s">
        <v>18524</v>
      </c>
      <c r="AC2531">
        <v>10</v>
      </c>
      <c r="AE2531" t="s">
        <v>37</v>
      </c>
      <c r="AF2531" t="s">
        <v>37</v>
      </c>
      <c r="AG2531" t="s">
        <v>18524</v>
      </c>
    </row>
    <row r="2532" spans="1:33" x14ac:dyDescent="0.3">
      <c r="A2532" t="s">
        <v>133</v>
      </c>
      <c r="B2532" t="s">
        <v>803</v>
      </c>
      <c r="C2532" t="s">
        <v>80</v>
      </c>
      <c r="D2532" t="s">
        <v>677</v>
      </c>
      <c r="E2532" t="s">
        <v>868</v>
      </c>
      <c r="F2532" t="s">
        <v>18528</v>
      </c>
      <c r="G2532" t="s">
        <v>33</v>
      </c>
      <c r="H2532" s="1">
        <v>44872</v>
      </c>
      <c r="I2532">
        <v>1200</v>
      </c>
      <c r="J2532" t="s">
        <v>18529</v>
      </c>
      <c r="K2532" t="s">
        <v>524</v>
      </c>
      <c r="L2532" t="s">
        <v>18530</v>
      </c>
      <c r="M2532" t="s">
        <v>18531</v>
      </c>
      <c r="N2532" t="s">
        <v>39</v>
      </c>
      <c r="O2532">
        <v>6</v>
      </c>
      <c r="P2532" t="s">
        <v>73</v>
      </c>
      <c r="Q2532" t="s">
        <v>58</v>
      </c>
      <c r="R2532" t="s">
        <v>18532</v>
      </c>
      <c r="S2532" s="1">
        <v>45621</v>
      </c>
      <c r="T2532" t="s">
        <v>165</v>
      </c>
      <c r="U2532" t="s">
        <v>18533</v>
      </c>
      <c r="V2532" t="s">
        <v>18534</v>
      </c>
      <c r="W2532" t="s">
        <v>3317</v>
      </c>
      <c r="X2532">
        <v>1536</v>
      </c>
      <c r="Y2532">
        <v>7</v>
      </c>
      <c r="Z2532">
        <v>4300.8</v>
      </c>
      <c r="AA2532" t="s">
        <v>18531</v>
      </c>
      <c r="AB2532" t="s">
        <v>18531</v>
      </c>
      <c r="AC2532">
        <v>10</v>
      </c>
      <c r="AE2532" t="s">
        <v>37</v>
      </c>
      <c r="AF2532" t="s">
        <v>37</v>
      </c>
      <c r="AG2532" t="s">
        <v>18531</v>
      </c>
    </row>
    <row r="2533" spans="1:33" x14ac:dyDescent="0.3">
      <c r="A2533" t="s">
        <v>47</v>
      </c>
      <c r="B2533" t="s">
        <v>108</v>
      </c>
      <c r="C2533" t="s">
        <v>80</v>
      </c>
      <c r="D2533" t="s">
        <v>677</v>
      </c>
      <c r="E2533" t="s">
        <v>740</v>
      </c>
      <c r="F2533" t="s">
        <v>18535</v>
      </c>
      <c r="G2533" t="s">
        <v>33</v>
      </c>
      <c r="H2533" s="1">
        <v>44387</v>
      </c>
      <c r="I2533">
        <v>1300</v>
      </c>
      <c r="J2533" t="s">
        <v>18536</v>
      </c>
      <c r="K2533" t="s">
        <v>54</v>
      </c>
      <c r="L2533" t="s">
        <v>18537</v>
      </c>
      <c r="M2533" t="s">
        <v>18538</v>
      </c>
      <c r="N2533" t="s">
        <v>39</v>
      </c>
      <c r="O2533">
        <v>18</v>
      </c>
      <c r="P2533" t="s">
        <v>73</v>
      </c>
      <c r="Q2533" t="s">
        <v>58</v>
      </c>
      <c r="R2533" t="s">
        <v>18539</v>
      </c>
      <c r="S2533" s="1">
        <v>45586</v>
      </c>
      <c r="T2533" t="s">
        <v>177</v>
      </c>
      <c r="U2533" t="s">
        <v>18540</v>
      </c>
      <c r="V2533" t="s">
        <v>18541</v>
      </c>
      <c r="W2533" t="s">
        <v>10633</v>
      </c>
      <c r="X2533">
        <v>1168</v>
      </c>
      <c r="Y2533">
        <v>5</v>
      </c>
      <c r="Z2533">
        <v>2336</v>
      </c>
      <c r="AA2533" t="s">
        <v>18538</v>
      </c>
      <c r="AB2533" t="s">
        <v>18538</v>
      </c>
      <c r="AC2533">
        <v>10</v>
      </c>
      <c r="AE2533" t="s">
        <v>37</v>
      </c>
      <c r="AF2533" t="s">
        <v>37</v>
      </c>
      <c r="AG2533" t="s">
        <v>18538</v>
      </c>
    </row>
    <row r="2534" spans="1:33" x14ac:dyDescent="0.3">
      <c r="A2534" t="s">
        <v>181</v>
      </c>
      <c r="B2534" t="s">
        <v>411</v>
      </c>
      <c r="C2534" t="s">
        <v>49</v>
      </c>
      <c r="D2534" t="s">
        <v>109</v>
      </c>
      <c r="E2534" t="s">
        <v>1560</v>
      </c>
      <c r="F2534" t="s">
        <v>18542</v>
      </c>
      <c r="G2534" t="s">
        <v>33</v>
      </c>
      <c r="H2534" s="1">
        <v>44807</v>
      </c>
      <c r="I2534">
        <v>1000</v>
      </c>
      <c r="J2534" t="s">
        <v>18543</v>
      </c>
      <c r="K2534" t="s">
        <v>404</v>
      </c>
      <c r="L2534" t="s">
        <v>18544</v>
      </c>
      <c r="M2534" t="s">
        <v>18545</v>
      </c>
      <c r="N2534" t="s">
        <v>116</v>
      </c>
      <c r="O2534">
        <v>4</v>
      </c>
      <c r="P2534" t="s">
        <v>73</v>
      </c>
      <c r="Q2534" t="s">
        <v>101</v>
      </c>
      <c r="R2534" t="s">
        <v>18546</v>
      </c>
      <c r="S2534" s="1">
        <v>45349</v>
      </c>
      <c r="T2534" t="s">
        <v>321</v>
      </c>
      <c r="U2534" t="s">
        <v>18547</v>
      </c>
      <c r="V2534" t="s">
        <v>18548</v>
      </c>
      <c r="W2534" t="s">
        <v>6724</v>
      </c>
      <c r="X2534">
        <v>1658</v>
      </c>
      <c r="Y2534">
        <v>3</v>
      </c>
      <c r="Z2534">
        <v>1989.6000000000001</v>
      </c>
      <c r="AA2534" t="s">
        <v>18545</v>
      </c>
      <c r="AB2534" t="s">
        <v>18545</v>
      </c>
      <c r="AC2534">
        <v>10</v>
      </c>
      <c r="AE2534" t="s">
        <v>37</v>
      </c>
      <c r="AF2534" t="s">
        <v>37</v>
      </c>
      <c r="AG2534" t="s">
        <v>18545</v>
      </c>
    </row>
    <row r="2535" spans="1:33" x14ac:dyDescent="0.3">
      <c r="A2535" t="s">
        <v>133</v>
      </c>
      <c r="B2535" t="s">
        <v>946</v>
      </c>
      <c r="C2535" t="s">
        <v>80</v>
      </c>
      <c r="D2535" t="s">
        <v>81</v>
      </c>
      <c r="E2535" t="s">
        <v>421</v>
      </c>
      <c r="F2535" t="s">
        <v>18549</v>
      </c>
      <c r="G2535" t="s">
        <v>33</v>
      </c>
      <c r="H2535" s="1">
        <v>45254</v>
      </c>
      <c r="I2535">
        <v>1100</v>
      </c>
      <c r="J2535" t="s">
        <v>18550</v>
      </c>
      <c r="K2535" t="s">
        <v>404</v>
      </c>
      <c r="L2535" t="s">
        <v>18551</v>
      </c>
      <c r="M2535" t="s">
        <v>18552</v>
      </c>
      <c r="N2535" t="s">
        <v>116</v>
      </c>
      <c r="O2535">
        <v>17</v>
      </c>
      <c r="P2535" t="s">
        <v>40</v>
      </c>
      <c r="Q2535" t="s">
        <v>74</v>
      </c>
      <c r="R2535" t="s">
        <v>18553</v>
      </c>
      <c r="S2535" s="1">
        <v>45462</v>
      </c>
      <c r="T2535" t="s">
        <v>43</v>
      </c>
      <c r="U2535" t="s">
        <v>18554</v>
      </c>
      <c r="V2535" t="s">
        <v>18555</v>
      </c>
      <c r="W2535" t="s">
        <v>12117</v>
      </c>
      <c r="X2535">
        <v>1570</v>
      </c>
      <c r="Y2535">
        <v>4</v>
      </c>
      <c r="Z2535">
        <v>2512</v>
      </c>
      <c r="AA2535" t="s">
        <v>18552</v>
      </c>
      <c r="AB2535" t="s">
        <v>18552</v>
      </c>
      <c r="AC2535">
        <v>10</v>
      </c>
      <c r="AD2535" t="s">
        <v>87</v>
      </c>
      <c r="AF2535" t="s">
        <v>87</v>
      </c>
      <c r="AG2535" t="s">
        <v>18552</v>
      </c>
    </row>
    <row r="2536" spans="1:33" x14ac:dyDescent="0.3">
      <c r="A2536" t="s">
        <v>27</v>
      </c>
      <c r="B2536" t="s">
        <v>1128</v>
      </c>
      <c r="C2536" t="s">
        <v>80</v>
      </c>
      <c r="D2536" t="s">
        <v>81</v>
      </c>
      <c r="E2536" t="s">
        <v>501</v>
      </c>
      <c r="F2536" t="s">
        <v>18556</v>
      </c>
      <c r="G2536" t="s">
        <v>33</v>
      </c>
      <c r="H2536" s="1">
        <v>45435</v>
      </c>
      <c r="I2536">
        <v>1300</v>
      </c>
      <c r="J2536" t="s">
        <v>18557</v>
      </c>
      <c r="K2536" t="s">
        <v>1846</v>
      </c>
      <c r="L2536" t="s">
        <v>18558</v>
      </c>
      <c r="M2536" t="s">
        <v>18559</v>
      </c>
      <c r="N2536" t="s">
        <v>57</v>
      </c>
      <c r="O2536">
        <v>12</v>
      </c>
      <c r="P2536" t="s">
        <v>40</v>
      </c>
      <c r="Q2536" t="s">
        <v>74</v>
      </c>
      <c r="R2536" t="s">
        <v>18560</v>
      </c>
      <c r="S2536" s="1">
        <v>45459</v>
      </c>
      <c r="T2536" t="s">
        <v>43</v>
      </c>
      <c r="U2536" t="s">
        <v>18561</v>
      </c>
      <c r="V2536" t="s">
        <v>18562</v>
      </c>
      <c r="W2536" t="s">
        <v>587</v>
      </c>
      <c r="X2536">
        <v>927</v>
      </c>
      <c r="Y2536">
        <v>8</v>
      </c>
      <c r="Z2536">
        <v>2966.4</v>
      </c>
      <c r="AA2536" t="s">
        <v>18559</v>
      </c>
      <c r="AB2536" t="s">
        <v>18559</v>
      </c>
      <c r="AC2536">
        <v>10</v>
      </c>
      <c r="AE2536" t="s">
        <v>37</v>
      </c>
      <c r="AF2536" t="s">
        <v>37</v>
      </c>
      <c r="AG2536" t="s">
        <v>18559</v>
      </c>
    </row>
    <row r="2537" spans="1:33" x14ac:dyDescent="0.3">
      <c r="A2537" t="s">
        <v>181</v>
      </c>
      <c r="B2537" t="s">
        <v>357</v>
      </c>
      <c r="C2537" t="s">
        <v>49</v>
      </c>
      <c r="D2537" t="s">
        <v>146</v>
      </c>
      <c r="E2537" t="s">
        <v>1917</v>
      </c>
      <c r="F2537" t="s">
        <v>18563</v>
      </c>
      <c r="G2537" t="s">
        <v>33</v>
      </c>
      <c r="H2537" s="1">
        <v>43963</v>
      </c>
      <c r="I2537">
        <v>1300</v>
      </c>
      <c r="J2537" t="s">
        <v>18564</v>
      </c>
      <c r="K2537" t="s">
        <v>173</v>
      </c>
      <c r="L2537" t="s">
        <v>18565</v>
      </c>
      <c r="M2537" t="s">
        <v>18566</v>
      </c>
      <c r="N2537" t="s">
        <v>72</v>
      </c>
      <c r="O2537">
        <v>10</v>
      </c>
      <c r="P2537" t="s">
        <v>40</v>
      </c>
      <c r="Q2537" t="s">
        <v>58</v>
      </c>
      <c r="R2537" t="s">
        <v>18567</v>
      </c>
      <c r="S2537" s="1">
        <v>45515</v>
      </c>
      <c r="T2537" t="s">
        <v>201</v>
      </c>
      <c r="U2537" t="s">
        <v>18568</v>
      </c>
      <c r="V2537" t="s">
        <v>18569</v>
      </c>
      <c r="W2537" t="s">
        <v>4062</v>
      </c>
      <c r="X2537">
        <v>1071</v>
      </c>
      <c r="Y2537">
        <v>2</v>
      </c>
      <c r="Z2537">
        <v>856.80000000000007</v>
      </c>
      <c r="AA2537" t="s">
        <v>18566</v>
      </c>
      <c r="AB2537" t="s">
        <v>18566</v>
      </c>
      <c r="AC2537">
        <v>10</v>
      </c>
      <c r="AD2537" t="s">
        <v>87</v>
      </c>
      <c r="AF2537" t="s">
        <v>87</v>
      </c>
      <c r="AG2537" t="s">
        <v>18566</v>
      </c>
    </row>
    <row r="2538" spans="1:33" x14ac:dyDescent="0.3">
      <c r="A2538" t="s">
        <v>27</v>
      </c>
      <c r="B2538" t="s">
        <v>325</v>
      </c>
      <c r="C2538" t="s">
        <v>80</v>
      </c>
      <c r="D2538" t="s">
        <v>219</v>
      </c>
      <c r="E2538" t="s">
        <v>947</v>
      </c>
      <c r="F2538" t="s">
        <v>18570</v>
      </c>
      <c r="G2538" t="s">
        <v>96</v>
      </c>
      <c r="H2538" s="1">
        <v>45594</v>
      </c>
      <c r="I2538">
        <v>800</v>
      </c>
      <c r="J2538" t="s">
        <v>18571</v>
      </c>
      <c r="K2538" t="s">
        <v>1086</v>
      </c>
      <c r="L2538" t="s">
        <v>18572</v>
      </c>
      <c r="M2538" t="s">
        <v>18573</v>
      </c>
      <c r="N2538" t="s">
        <v>39</v>
      </c>
      <c r="O2538">
        <v>7</v>
      </c>
      <c r="P2538" t="s">
        <v>73</v>
      </c>
      <c r="Q2538" t="s">
        <v>41</v>
      </c>
      <c r="R2538" t="s">
        <v>18574</v>
      </c>
      <c r="S2538" s="1">
        <v>45477</v>
      </c>
      <c r="T2538" t="s">
        <v>103</v>
      </c>
      <c r="U2538" t="s">
        <v>18575</v>
      </c>
      <c r="V2538" t="s">
        <v>18576</v>
      </c>
      <c r="W2538" t="s">
        <v>10215</v>
      </c>
      <c r="X2538">
        <v>2642</v>
      </c>
      <c r="Y2538">
        <v>2</v>
      </c>
      <c r="Z2538">
        <v>2113.6</v>
      </c>
      <c r="AA2538" t="s">
        <v>18573</v>
      </c>
      <c r="AB2538" t="s">
        <v>18573</v>
      </c>
      <c r="AC2538">
        <v>10</v>
      </c>
      <c r="AE2538" t="s">
        <v>37</v>
      </c>
      <c r="AF2538" t="s">
        <v>37</v>
      </c>
      <c r="AG2538" t="s">
        <v>18573</v>
      </c>
    </row>
    <row r="2539" spans="1:33" x14ac:dyDescent="0.3">
      <c r="A2539" t="s">
        <v>181</v>
      </c>
      <c r="B2539" t="s">
        <v>606</v>
      </c>
      <c r="C2539" t="s">
        <v>49</v>
      </c>
      <c r="D2539" t="s">
        <v>30</v>
      </c>
      <c r="E2539" t="s">
        <v>578</v>
      </c>
      <c r="F2539" t="s">
        <v>18577</v>
      </c>
      <c r="G2539" t="s">
        <v>96</v>
      </c>
      <c r="H2539" s="1">
        <v>44472</v>
      </c>
      <c r="I2539">
        <v>1400</v>
      </c>
      <c r="J2539" t="s">
        <v>14995</v>
      </c>
      <c r="K2539" t="s">
        <v>835</v>
      </c>
      <c r="L2539" t="s">
        <v>18578</v>
      </c>
      <c r="M2539" t="s">
        <v>18579</v>
      </c>
      <c r="N2539" t="s">
        <v>57</v>
      </c>
      <c r="O2539">
        <v>9</v>
      </c>
      <c r="P2539" t="s">
        <v>73</v>
      </c>
      <c r="Q2539" t="s">
        <v>41</v>
      </c>
      <c r="R2539" t="s">
        <v>18580</v>
      </c>
      <c r="S2539" s="1">
        <v>45298</v>
      </c>
      <c r="T2539" t="s">
        <v>141</v>
      </c>
      <c r="U2539" t="s">
        <v>18581</v>
      </c>
      <c r="V2539" t="s">
        <v>18582</v>
      </c>
      <c r="W2539" t="s">
        <v>2578</v>
      </c>
      <c r="X2539">
        <v>2088</v>
      </c>
      <c r="Y2539">
        <v>5</v>
      </c>
      <c r="Z2539">
        <v>4176</v>
      </c>
      <c r="AA2539" t="s">
        <v>18579</v>
      </c>
      <c r="AB2539" t="s">
        <v>18579</v>
      </c>
      <c r="AC2539">
        <v>10</v>
      </c>
      <c r="AE2539" t="s">
        <v>37</v>
      </c>
      <c r="AF2539" t="s">
        <v>37</v>
      </c>
      <c r="AG2539" t="s">
        <v>18579</v>
      </c>
    </row>
    <row r="2540" spans="1:33" x14ac:dyDescent="0.3">
      <c r="A2540" t="s">
        <v>181</v>
      </c>
      <c r="B2540" t="s">
        <v>411</v>
      </c>
      <c r="C2540" t="s">
        <v>49</v>
      </c>
      <c r="D2540" t="s">
        <v>30</v>
      </c>
      <c r="E2540" t="s">
        <v>283</v>
      </c>
      <c r="F2540" t="s">
        <v>18583</v>
      </c>
      <c r="G2540" t="s">
        <v>96</v>
      </c>
      <c r="H2540" s="1">
        <v>44776</v>
      </c>
      <c r="I2540">
        <v>1300</v>
      </c>
      <c r="J2540" t="s">
        <v>18584</v>
      </c>
      <c r="K2540" t="s">
        <v>463</v>
      </c>
      <c r="L2540" t="s">
        <v>18585</v>
      </c>
      <c r="M2540" t="s">
        <v>18586</v>
      </c>
      <c r="N2540" t="s">
        <v>39</v>
      </c>
      <c r="O2540">
        <v>4</v>
      </c>
      <c r="P2540" t="s">
        <v>73</v>
      </c>
      <c r="Q2540" t="s">
        <v>41</v>
      </c>
      <c r="R2540" t="s">
        <v>18587</v>
      </c>
      <c r="S2540" s="1">
        <v>45561</v>
      </c>
      <c r="T2540" t="s">
        <v>214</v>
      </c>
      <c r="U2540" t="s">
        <v>18588</v>
      </c>
      <c r="V2540" t="s">
        <v>18589</v>
      </c>
      <c r="W2540" t="s">
        <v>3356</v>
      </c>
      <c r="X2540">
        <v>1766</v>
      </c>
      <c r="Y2540">
        <v>5</v>
      </c>
      <c r="Z2540">
        <v>3532</v>
      </c>
      <c r="AA2540" t="s">
        <v>18586</v>
      </c>
      <c r="AB2540" t="s">
        <v>18586</v>
      </c>
      <c r="AC2540">
        <v>10</v>
      </c>
      <c r="AD2540" t="s">
        <v>87</v>
      </c>
      <c r="AF2540" t="s">
        <v>87</v>
      </c>
      <c r="AG2540" t="s">
        <v>18586</v>
      </c>
    </row>
    <row r="2541" spans="1:33" x14ac:dyDescent="0.3">
      <c r="A2541" t="s">
        <v>93</v>
      </c>
      <c r="B2541" t="s">
        <v>784</v>
      </c>
      <c r="C2541" t="s">
        <v>29</v>
      </c>
      <c r="D2541" t="s">
        <v>50</v>
      </c>
      <c r="E2541" t="s">
        <v>82</v>
      </c>
      <c r="F2541" t="s">
        <v>18590</v>
      </c>
      <c r="G2541" t="s">
        <v>96</v>
      </c>
      <c r="H2541" s="1">
        <v>44407</v>
      </c>
      <c r="I2541">
        <v>950</v>
      </c>
      <c r="J2541" t="s">
        <v>18591</v>
      </c>
      <c r="K2541" t="s">
        <v>835</v>
      </c>
      <c r="L2541" t="s">
        <v>18592</v>
      </c>
      <c r="M2541" t="s">
        <v>18593</v>
      </c>
      <c r="N2541" t="s">
        <v>57</v>
      </c>
      <c r="O2541">
        <v>20</v>
      </c>
      <c r="P2541" t="s">
        <v>73</v>
      </c>
      <c r="Q2541" t="s">
        <v>74</v>
      </c>
      <c r="R2541" t="s">
        <v>18594</v>
      </c>
      <c r="S2541" s="1">
        <v>45332</v>
      </c>
      <c r="T2541" t="s">
        <v>321</v>
      </c>
      <c r="U2541" t="s">
        <v>18595</v>
      </c>
      <c r="V2541" t="s">
        <v>18596</v>
      </c>
      <c r="W2541" t="s">
        <v>849</v>
      </c>
      <c r="X2541">
        <v>1457</v>
      </c>
      <c r="Y2541">
        <v>1</v>
      </c>
      <c r="Z2541">
        <v>582.80000000000007</v>
      </c>
      <c r="AA2541" t="s">
        <v>18593</v>
      </c>
      <c r="AB2541" t="s">
        <v>18593</v>
      </c>
      <c r="AC2541">
        <v>10</v>
      </c>
      <c r="AE2541" t="s">
        <v>37</v>
      </c>
      <c r="AF2541" t="s">
        <v>37</v>
      </c>
      <c r="AG2541" t="s">
        <v>18593</v>
      </c>
    </row>
    <row r="2542" spans="1:33" x14ac:dyDescent="0.3">
      <c r="A2542" t="s">
        <v>47</v>
      </c>
      <c r="B2542" t="s">
        <v>262</v>
      </c>
      <c r="C2542" t="s">
        <v>49</v>
      </c>
      <c r="D2542" t="s">
        <v>146</v>
      </c>
      <c r="E2542" t="s">
        <v>1917</v>
      </c>
      <c r="F2542" t="s">
        <v>18597</v>
      </c>
      <c r="G2542" t="s">
        <v>33</v>
      </c>
      <c r="H2542" s="1">
        <v>45206</v>
      </c>
      <c r="I2542">
        <v>1100</v>
      </c>
      <c r="J2542" t="s">
        <v>18598</v>
      </c>
      <c r="K2542" t="s">
        <v>233</v>
      </c>
      <c r="L2542" t="s">
        <v>18599</v>
      </c>
      <c r="M2542" t="s">
        <v>18600</v>
      </c>
      <c r="N2542" t="s">
        <v>116</v>
      </c>
      <c r="O2542">
        <v>10</v>
      </c>
      <c r="P2542" t="s">
        <v>73</v>
      </c>
      <c r="Q2542" t="s">
        <v>41</v>
      </c>
      <c r="R2542" t="s">
        <v>18601</v>
      </c>
      <c r="S2542" s="1">
        <v>45515</v>
      </c>
      <c r="T2542" t="s">
        <v>201</v>
      </c>
      <c r="U2542" t="s">
        <v>18602</v>
      </c>
      <c r="V2542" t="s">
        <v>18603</v>
      </c>
      <c r="W2542" t="s">
        <v>4772</v>
      </c>
      <c r="X2542">
        <v>2007</v>
      </c>
      <c r="Y2542">
        <v>8</v>
      </c>
      <c r="Z2542">
        <v>6422.4000000000015</v>
      </c>
      <c r="AA2542" t="s">
        <v>18600</v>
      </c>
      <c r="AB2542" t="s">
        <v>18600</v>
      </c>
      <c r="AC2542">
        <v>11</v>
      </c>
      <c r="AE2542" t="s">
        <v>37</v>
      </c>
      <c r="AF2542" t="s">
        <v>37</v>
      </c>
      <c r="AG2542" t="s">
        <v>18600</v>
      </c>
    </row>
    <row r="2543" spans="1:33" x14ac:dyDescent="0.3">
      <c r="A2543" t="s">
        <v>121</v>
      </c>
      <c r="B2543" t="s">
        <v>803</v>
      </c>
      <c r="C2543" t="s">
        <v>49</v>
      </c>
      <c r="D2543" t="s">
        <v>109</v>
      </c>
      <c r="E2543" t="s">
        <v>230</v>
      </c>
      <c r="F2543" t="s">
        <v>18604</v>
      </c>
      <c r="G2543" t="s">
        <v>96</v>
      </c>
      <c r="H2543" s="1">
        <v>45185</v>
      </c>
      <c r="I2543">
        <v>1100</v>
      </c>
      <c r="J2543" t="s">
        <v>18605</v>
      </c>
      <c r="K2543" t="s">
        <v>54</v>
      </c>
      <c r="L2543" t="s">
        <v>18606</v>
      </c>
      <c r="M2543" t="s">
        <v>18607</v>
      </c>
      <c r="N2543" t="s">
        <v>116</v>
      </c>
      <c r="O2543">
        <v>4</v>
      </c>
      <c r="P2543" t="s">
        <v>40</v>
      </c>
      <c r="Q2543" t="s">
        <v>58</v>
      </c>
      <c r="R2543" t="s">
        <v>18608</v>
      </c>
      <c r="S2543" s="1">
        <v>45310</v>
      </c>
      <c r="T2543" t="s">
        <v>141</v>
      </c>
      <c r="U2543" t="s">
        <v>18609</v>
      </c>
      <c r="V2543" t="s">
        <v>18610</v>
      </c>
      <c r="W2543" t="s">
        <v>6310</v>
      </c>
      <c r="X2543">
        <v>2830</v>
      </c>
      <c r="Y2543">
        <v>6</v>
      </c>
      <c r="Z2543">
        <v>6792</v>
      </c>
      <c r="AA2543" t="s">
        <v>18607</v>
      </c>
      <c r="AB2543" t="s">
        <v>18607</v>
      </c>
      <c r="AC2543">
        <v>10</v>
      </c>
      <c r="AD2543" t="s">
        <v>87</v>
      </c>
      <c r="AF2543" t="s">
        <v>87</v>
      </c>
      <c r="AG2543" t="s">
        <v>18607</v>
      </c>
    </row>
    <row r="2544" spans="1:33" x14ac:dyDescent="0.3">
      <c r="A2544" t="s">
        <v>27</v>
      </c>
      <c r="B2544" t="s">
        <v>347</v>
      </c>
      <c r="C2544" t="s">
        <v>29</v>
      </c>
      <c r="D2544" t="s">
        <v>677</v>
      </c>
      <c r="E2544" t="s">
        <v>371</v>
      </c>
      <c r="F2544" t="s">
        <v>18611</v>
      </c>
      <c r="G2544" t="s">
        <v>96</v>
      </c>
      <c r="H2544" s="1">
        <v>45429</v>
      </c>
      <c r="I2544">
        <v>1400</v>
      </c>
      <c r="J2544" t="s">
        <v>18612</v>
      </c>
      <c r="K2544" t="s">
        <v>35</v>
      </c>
      <c r="L2544" t="s">
        <v>18613</v>
      </c>
      <c r="M2544" t="s">
        <v>18614</v>
      </c>
      <c r="N2544" t="s">
        <v>72</v>
      </c>
      <c r="O2544">
        <v>12</v>
      </c>
      <c r="P2544" t="s">
        <v>73</v>
      </c>
      <c r="Q2544" t="s">
        <v>58</v>
      </c>
      <c r="R2544" t="s">
        <v>18615</v>
      </c>
      <c r="S2544" s="1">
        <v>45438</v>
      </c>
      <c r="T2544" t="s">
        <v>129</v>
      </c>
      <c r="U2544" t="s">
        <v>18616</v>
      </c>
      <c r="V2544" t="s">
        <v>18617</v>
      </c>
      <c r="W2544" t="s">
        <v>18618</v>
      </c>
      <c r="X2544">
        <v>2736</v>
      </c>
      <c r="Y2544">
        <v>1</v>
      </c>
      <c r="Z2544">
        <v>1094.4000000000001</v>
      </c>
      <c r="AA2544" t="s">
        <v>18614</v>
      </c>
      <c r="AB2544" t="s">
        <v>18614</v>
      </c>
      <c r="AC2544">
        <v>10</v>
      </c>
      <c r="AD2544" t="s">
        <v>87</v>
      </c>
      <c r="AF2544" t="s">
        <v>87</v>
      </c>
      <c r="AG2544" t="s">
        <v>18614</v>
      </c>
    </row>
    <row r="2545" spans="1:33" x14ac:dyDescent="0.3">
      <c r="A2545" t="s">
        <v>47</v>
      </c>
      <c r="B2545" t="s">
        <v>946</v>
      </c>
      <c r="C2545" t="s">
        <v>29</v>
      </c>
      <c r="D2545" t="s">
        <v>81</v>
      </c>
      <c r="E2545" t="s">
        <v>841</v>
      </c>
      <c r="F2545" t="s">
        <v>18619</v>
      </c>
      <c r="G2545" t="s">
        <v>33</v>
      </c>
      <c r="H2545" s="1">
        <v>44840</v>
      </c>
      <c r="I2545">
        <v>1000</v>
      </c>
      <c r="J2545" t="s">
        <v>18620</v>
      </c>
      <c r="K2545" t="s">
        <v>286</v>
      </c>
      <c r="L2545" t="s">
        <v>18621</v>
      </c>
      <c r="M2545" t="s">
        <v>18622</v>
      </c>
      <c r="N2545" t="s">
        <v>116</v>
      </c>
      <c r="O2545">
        <v>7</v>
      </c>
      <c r="P2545" t="s">
        <v>73</v>
      </c>
      <c r="Q2545" t="s">
        <v>101</v>
      </c>
      <c r="R2545" t="s">
        <v>18623</v>
      </c>
      <c r="S2545" s="1">
        <v>45405</v>
      </c>
      <c r="T2545" t="s">
        <v>60</v>
      </c>
      <c r="U2545" t="s">
        <v>18624</v>
      </c>
      <c r="V2545" t="s">
        <v>18625</v>
      </c>
      <c r="W2545" t="s">
        <v>6038</v>
      </c>
      <c r="X2545">
        <v>1448</v>
      </c>
      <c r="Y2545">
        <v>5</v>
      </c>
      <c r="Z2545">
        <v>2896</v>
      </c>
      <c r="AA2545" t="s">
        <v>18622</v>
      </c>
      <c r="AB2545" t="s">
        <v>18622</v>
      </c>
      <c r="AC2545">
        <v>10</v>
      </c>
      <c r="AE2545" t="s">
        <v>37</v>
      </c>
      <c r="AF2545" t="s">
        <v>37</v>
      </c>
      <c r="AG2545" t="s">
        <v>18622</v>
      </c>
    </row>
    <row r="2546" spans="1:33" x14ac:dyDescent="0.3">
      <c r="A2546" t="s">
        <v>336</v>
      </c>
      <c r="B2546" t="s">
        <v>157</v>
      </c>
      <c r="C2546" t="s">
        <v>49</v>
      </c>
      <c r="D2546" t="s">
        <v>219</v>
      </c>
      <c r="E2546" t="s">
        <v>381</v>
      </c>
      <c r="F2546" t="s">
        <v>18626</v>
      </c>
      <c r="G2546" t="s">
        <v>96</v>
      </c>
      <c r="H2546" s="1">
        <v>44829</v>
      </c>
      <c r="I2546">
        <v>1300</v>
      </c>
      <c r="J2546" t="s">
        <v>18627</v>
      </c>
      <c r="K2546" t="s">
        <v>317</v>
      </c>
      <c r="L2546" t="s">
        <v>18628</v>
      </c>
      <c r="M2546" t="s">
        <v>18629</v>
      </c>
      <c r="N2546" t="s">
        <v>72</v>
      </c>
      <c r="O2546">
        <v>4</v>
      </c>
      <c r="P2546" t="s">
        <v>40</v>
      </c>
      <c r="Q2546" t="s">
        <v>41</v>
      </c>
      <c r="R2546" t="s">
        <v>18630</v>
      </c>
      <c r="S2546" s="1">
        <v>45593</v>
      </c>
      <c r="T2546" t="s">
        <v>177</v>
      </c>
      <c r="U2546" t="s">
        <v>18631</v>
      </c>
      <c r="V2546" t="s">
        <v>18632</v>
      </c>
      <c r="W2546" t="s">
        <v>4870</v>
      </c>
      <c r="X2546">
        <v>2546</v>
      </c>
      <c r="Y2546">
        <v>3</v>
      </c>
      <c r="Z2546">
        <v>3055.2000000000003</v>
      </c>
      <c r="AA2546" t="s">
        <v>18629</v>
      </c>
      <c r="AB2546" t="s">
        <v>18629</v>
      </c>
      <c r="AC2546">
        <v>10</v>
      </c>
      <c r="AD2546" t="s">
        <v>87</v>
      </c>
      <c r="AF2546" t="s">
        <v>87</v>
      </c>
      <c r="AG2546" t="s">
        <v>18629</v>
      </c>
    </row>
    <row r="2547" spans="1:33" x14ac:dyDescent="0.3">
      <c r="A2547" t="s">
        <v>47</v>
      </c>
      <c r="B2547" t="s">
        <v>650</v>
      </c>
      <c r="C2547" t="s">
        <v>29</v>
      </c>
      <c r="D2547" t="s">
        <v>109</v>
      </c>
      <c r="E2547" t="s">
        <v>986</v>
      </c>
      <c r="F2547" t="s">
        <v>18633</v>
      </c>
      <c r="G2547" t="s">
        <v>33</v>
      </c>
      <c r="H2547" s="1">
        <v>45357</v>
      </c>
      <c r="I2547">
        <v>1200</v>
      </c>
      <c r="J2547" t="s">
        <v>18634</v>
      </c>
      <c r="K2547" t="s">
        <v>3054</v>
      </c>
      <c r="L2547" t="s">
        <v>18635</v>
      </c>
      <c r="M2547" t="s">
        <v>18636</v>
      </c>
      <c r="N2547" t="s">
        <v>57</v>
      </c>
      <c r="O2547">
        <v>10</v>
      </c>
      <c r="P2547" t="s">
        <v>40</v>
      </c>
      <c r="Q2547" t="s">
        <v>101</v>
      </c>
      <c r="R2547" t="s">
        <v>18637</v>
      </c>
      <c r="S2547" s="1">
        <v>45293</v>
      </c>
      <c r="T2547" t="s">
        <v>141</v>
      </c>
      <c r="U2547" t="s">
        <v>18638</v>
      </c>
      <c r="V2547" t="s">
        <v>18639</v>
      </c>
      <c r="W2547" t="s">
        <v>6310</v>
      </c>
      <c r="X2547">
        <v>624</v>
      </c>
      <c r="Y2547">
        <v>6</v>
      </c>
      <c r="Z2547">
        <v>1497.6000000000001</v>
      </c>
      <c r="AA2547" t="s">
        <v>18636</v>
      </c>
      <c r="AB2547" t="s">
        <v>18636</v>
      </c>
      <c r="AC2547">
        <v>10</v>
      </c>
      <c r="AE2547" t="s">
        <v>37</v>
      </c>
      <c r="AF2547" t="s">
        <v>37</v>
      </c>
      <c r="AG2547" t="s">
        <v>18636</v>
      </c>
    </row>
    <row r="2548" spans="1:33" x14ac:dyDescent="0.3">
      <c r="A2548" t="s">
        <v>121</v>
      </c>
      <c r="B2548" t="s">
        <v>470</v>
      </c>
      <c r="C2548" t="s">
        <v>80</v>
      </c>
      <c r="D2548" t="s">
        <v>241</v>
      </c>
      <c r="E2548" t="s">
        <v>451</v>
      </c>
      <c r="F2548" t="s">
        <v>18640</v>
      </c>
      <c r="G2548" t="s">
        <v>96</v>
      </c>
      <c r="H2548" s="1">
        <v>44286</v>
      </c>
      <c r="I2548">
        <v>800</v>
      </c>
      <c r="J2548" t="s">
        <v>18641</v>
      </c>
      <c r="K2548" t="s">
        <v>233</v>
      </c>
      <c r="L2548" t="s">
        <v>18642</v>
      </c>
      <c r="M2548" t="s">
        <v>18643</v>
      </c>
      <c r="N2548" t="s">
        <v>72</v>
      </c>
      <c r="O2548">
        <v>13</v>
      </c>
      <c r="P2548" t="s">
        <v>73</v>
      </c>
      <c r="Q2548" t="s">
        <v>58</v>
      </c>
      <c r="R2548" t="s">
        <v>18644</v>
      </c>
      <c r="S2548" s="1">
        <v>45380</v>
      </c>
      <c r="T2548" t="s">
        <v>258</v>
      </c>
      <c r="U2548" t="s">
        <v>18645</v>
      </c>
      <c r="V2548" t="s">
        <v>18646</v>
      </c>
      <c r="W2548" t="s">
        <v>1143</v>
      </c>
      <c r="X2548">
        <v>978</v>
      </c>
      <c r="Y2548">
        <v>2</v>
      </c>
      <c r="Z2548">
        <v>782.40000000000009</v>
      </c>
      <c r="AA2548" t="s">
        <v>18643</v>
      </c>
      <c r="AB2548" t="s">
        <v>18643</v>
      </c>
      <c r="AC2548">
        <v>11</v>
      </c>
      <c r="AE2548" t="s">
        <v>37</v>
      </c>
      <c r="AF2548" t="s">
        <v>37</v>
      </c>
      <c r="AG2548" t="s">
        <v>18643</v>
      </c>
    </row>
    <row r="2549" spans="1:33" x14ac:dyDescent="0.3">
      <c r="A2549" t="s">
        <v>133</v>
      </c>
      <c r="B2549" t="s">
        <v>182</v>
      </c>
      <c r="C2549" t="s">
        <v>29</v>
      </c>
      <c r="D2549" t="s">
        <v>677</v>
      </c>
      <c r="E2549" t="s">
        <v>521</v>
      </c>
      <c r="F2549" t="s">
        <v>18647</v>
      </c>
      <c r="G2549" t="s">
        <v>96</v>
      </c>
      <c r="H2549" s="1">
        <v>44475</v>
      </c>
      <c r="I2549">
        <v>1100</v>
      </c>
      <c r="J2549" t="s">
        <v>18648</v>
      </c>
      <c r="K2549" t="s">
        <v>716</v>
      </c>
      <c r="L2549" t="s">
        <v>18649</v>
      </c>
      <c r="M2549" t="s">
        <v>18650</v>
      </c>
      <c r="N2549" t="s">
        <v>116</v>
      </c>
      <c r="O2549">
        <v>15</v>
      </c>
      <c r="P2549" t="s">
        <v>40</v>
      </c>
      <c r="Q2549" t="s">
        <v>74</v>
      </c>
      <c r="R2549" t="s">
        <v>18651</v>
      </c>
      <c r="S2549" s="1">
        <v>45567</v>
      </c>
      <c r="T2549" t="s">
        <v>177</v>
      </c>
      <c r="U2549" t="s">
        <v>18652</v>
      </c>
      <c r="V2549" t="s">
        <v>18653</v>
      </c>
      <c r="W2549" t="s">
        <v>2663</v>
      </c>
      <c r="X2549">
        <v>1308</v>
      </c>
      <c r="Y2549">
        <v>3</v>
      </c>
      <c r="Z2549">
        <v>1569.6000000000001</v>
      </c>
      <c r="AA2549" t="s">
        <v>18650</v>
      </c>
      <c r="AB2549" t="s">
        <v>18650</v>
      </c>
      <c r="AC2549">
        <v>10</v>
      </c>
      <c r="AE2549" t="s">
        <v>37</v>
      </c>
      <c r="AF2549" t="s">
        <v>37</v>
      </c>
      <c r="AG2549" t="s">
        <v>18650</v>
      </c>
    </row>
    <row r="2550" spans="1:33" x14ac:dyDescent="0.3">
      <c r="A2550" t="s">
        <v>47</v>
      </c>
      <c r="B2550" t="s">
        <v>1128</v>
      </c>
      <c r="C2550" t="s">
        <v>49</v>
      </c>
      <c r="D2550" t="s">
        <v>206</v>
      </c>
      <c r="E2550" t="s">
        <v>158</v>
      </c>
      <c r="F2550" t="s">
        <v>18654</v>
      </c>
      <c r="G2550" t="s">
        <v>96</v>
      </c>
      <c r="H2550" s="1">
        <v>44528</v>
      </c>
      <c r="I2550">
        <v>1300</v>
      </c>
      <c r="J2550" t="s">
        <v>18655</v>
      </c>
      <c r="K2550" t="s">
        <v>2083</v>
      </c>
      <c r="L2550" t="s">
        <v>18656</v>
      </c>
      <c r="M2550" t="s">
        <v>18657</v>
      </c>
      <c r="N2550" t="s">
        <v>57</v>
      </c>
      <c r="O2550">
        <v>14</v>
      </c>
      <c r="P2550" t="s">
        <v>40</v>
      </c>
      <c r="Q2550" t="s">
        <v>74</v>
      </c>
      <c r="R2550" t="s">
        <v>18658</v>
      </c>
      <c r="S2550" s="1">
        <v>45527</v>
      </c>
      <c r="T2550" t="s">
        <v>201</v>
      </c>
      <c r="U2550" t="s">
        <v>18659</v>
      </c>
      <c r="V2550" t="s">
        <v>18660</v>
      </c>
      <c r="W2550" t="s">
        <v>499</v>
      </c>
      <c r="X2550">
        <v>2753</v>
      </c>
      <c r="Y2550">
        <v>1</v>
      </c>
      <c r="Z2550">
        <v>1101.2</v>
      </c>
      <c r="AA2550" t="s">
        <v>18657</v>
      </c>
      <c r="AB2550" t="s">
        <v>18657</v>
      </c>
      <c r="AC2550">
        <v>10</v>
      </c>
      <c r="AE2550" t="s">
        <v>37</v>
      </c>
      <c r="AF2550" t="s">
        <v>37</v>
      </c>
      <c r="AG2550" t="s">
        <v>18657</v>
      </c>
    </row>
    <row r="2551" spans="1:33" x14ac:dyDescent="0.3">
      <c r="A2551" t="s">
        <v>93</v>
      </c>
      <c r="B2551" t="s">
        <v>568</v>
      </c>
      <c r="C2551" t="s">
        <v>49</v>
      </c>
      <c r="D2551" t="s">
        <v>65</v>
      </c>
      <c r="E2551" t="s">
        <v>804</v>
      </c>
      <c r="F2551" t="s">
        <v>18661</v>
      </c>
      <c r="G2551" t="s">
        <v>33</v>
      </c>
      <c r="H2551" s="1">
        <v>44292</v>
      </c>
      <c r="I2551">
        <v>1400</v>
      </c>
      <c r="J2551" t="s">
        <v>18662</v>
      </c>
      <c r="K2551" t="s">
        <v>54</v>
      </c>
      <c r="L2551" t="s">
        <v>18663</v>
      </c>
      <c r="M2551" t="s">
        <v>18664</v>
      </c>
      <c r="N2551" t="s">
        <v>39</v>
      </c>
      <c r="O2551">
        <v>5</v>
      </c>
      <c r="P2551" t="s">
        <v>40</v>
      </c>
      <c r="Q2551" t="s">
        <v>101</v>
      </c>
      <c r="R2551" t="s">
        <v>18665</v>
      </c>
      <c r="S2551" s="1">
        <v>45341</v>
      </c>
      <c r="T2551" t="s">
        <v>321</v>
      </c>
      <c r="U2551" t="s">
        <v>18666</v>
      </c>
      <c r="V2551" t="s">
        <v>18667</v>
      </c>
      <c r="W2551" t="s">
        <v>2965</v>
      </c>
      <c r="X2551">
        <v>835</v>
      </c>
      <c r="Y2551">
        <v>2</v>
      </c>
      <c r="Z2551">
        <v>668</v>
      </c>
      <c r="AA2551" t="s">
        <v>18664</v>
      </c>
      <c r="AB2551" t="s">
        <v>18664</v>
      </c>
      <c r="AC2551">
        <v>10</v>
      </c>
      <c r="AD2551" t="s">
        <v>87</v>
      </c>
      <c r="AF2551" t="s">
        <v>87</v>
      </c>
      <c r="AG2551" t="s">
        <v>18664</v>
      </c>
    </row>
    <row r="2552" spans="1:33" x14ac:dyDescent="0.3">
      <c r="A2552" t="s">
        <v>181</v>
      </c>
      <c r="B2552" t="s">
        <v>79</v>
      </c>
      <c r="C2552" t="s">
        <v>29</v>
      </c>
      <c r="D2552" t="s">
        <v>677</v>
      </c>
      <c r="E2552" t="s">
        <v>1225</v>
      </c>
      <c r="F2552" t="s">
        <v>18668</v>
      </c>
      <c r="G2552" t="s">
        <v>33</v>
      </c>
      <c r="H2552" s="1">
        <v>43832</v>
      </c>
      <c r="I2552">
        <v>1400</v>
      </c>
      <c r="J2552" t="s">
        <v>18669</v>
      </c>
      <c r="K2552" t="s">
        <v>796</v>
      </c>
      <c r="L2552" t="s">
        <v>18670</v>
      </c>
      <c r="M2552" t="s">
        <v>18671</v>
      </c>
      <c r="N2552" t="s">
        <v>57</v>
      </c>
      <c r="O2552">
        <v>9</v>
      </c>
      <c r="P2552" t="s">
        <v>73</v>
      </c>
      <c r="Q2552" t="s">
        <v>58</v>
      </c>
      <c r="R2552" t="s">
        <v>18672</v>
      </c>
      <c r="S2552" s="1">
        <v>45328</v>
      </c>
      <c r="T2552" t="s">
        <v>321</v>
      </c>
      <c r="U2552" t="s">
        <v>18673</v>
      </c>
      <c r="V2552" t="s">
        <v>18674</v>
      </c>
      <c r="W2552" t="s">
        <v>3341</v>
      </c>
      <c r="X2552">
        <v>2689</v>
      </c>
      <c r="Y2552">
        <v>6</v>
      </c>
      <c r="Z2552">
        <v>6453.6</v>
      </c>
      <c r="AA2552" t="s">
        <v>18671</v>
      </c>
      <c r="AB2552" t="s">
        <v>18671</v>
      </c>
      <c r="AC2552">
        <v>10</v>
      </c>
      <c r="AD2552" t="s">
        <v>87</v>
      </c>
      <c r="AF2552" t="s">
        <v>87</v>
      </c>
      <c r="AG2552" t="s">
        <v>18671</v>
      </c>
    </row>
    <row r="2553" spans="1:33" x14ac:dyDescent="0.3">
      <c r="A2553" t="s">
        <v>121</v>
      </c>
      <c r="B2553" t="s">
        <v>347</v>
      </c>
      <c r="C2553" t="s">
        <v>49</v>
      </c>
      <c r="D2553" t="s">
        <v>219</v>
      </c>
      <c r="E2553" t="s">
        <v>304</v>
      </c>
      <c r="F2553" t="s">
        <v>18675</v>
      </c>
      <c r="G2553" t="s">
        <v>96</v>
      </c>
      <c r="H2553" s="1">
        <v>44335</v>
      </c>
      <c r="I2553">
        <v>1100</v>
      </c>
      <c r="J2553" t="s">
        <v>18676</v>
      </c>
      <c r="K2553" t="s">
        <v>1052</v>
      </c>
      <c r="L2553" t="s">
        <v>18677</v>
      </c>
      <c r="M2553" t="s">
        <v>18678</v>
      </c>
      <c r="N2553" t="s">
        <v>72</v>
      </c>
      <c r="O2553">
        <v>20</v>
      </c>
      <c r="P2553" t="s">
        <v>40</v>
      </c>
      <c r="Q2553" t="s">
        <v>58</v>
      </c>
      <c r="R2553" t="s">
        <v>18679</v>
      </c>
      <c r="S2553" s="1">
        <v>45303</v>
      </c>
      <c r="T2553" t="s">
        <v>141</v>
      </c>
      <c r="U2553" t="s">
        <v>18680</v>
      </c>
      <c r="V2553" t="s">
        <v>18681</v>
      </c>
      <c r="W2553" t="s">
        <v>7682</v>
      </c>
      <c r="X2553">
        <v>2901</v>
      </c>
      <c r="Y2553">
        <v>3</v>
      </c>
      <c r="Z2553">
        <v>3481.2000000000003</v>
      </c>
      <c r="AA2553" t="s">
        <v>18678</v>
      </c>
      <c r="AB2553" t="s">
        <v>18678</v>
      </c>
      <c r="AC2553">
        <v>10</v>
      </c>
      <c r="AE2553" t="s">
        <v>37</v>
      </c>
      <c r="AF2553" t="s">
        <v>37</v>
      </c>
      <c r="AG2553" t="s">
        <v>18678</v>
      </c>
    </row>
    <row r="2554" spans="1:33" x14ac:dyDescent="0.3">
      <c r="A2554" t="s">
        <v>336</v>
      </c>
      <c r="B2554" t="s">
        <v>369</v>
      </c>
      <c r="C2554" t="s">
        <v>29</v>
      </c>
      <c r="D2554" t="s">
        <v>30</v>
      </c>
      <c r="E2554" t="s">
        <v>1608</v>
      </c>
      <c r="F2554" t="s">
        <v>18682</v>
      </c>
      <c r="G2554" t="s">
        <v>96</v>
      </c>
      <c r="H2554" s="1">
        <v>45376</v>
      </c>
      <c r="I2554">
        <v>950</v>
      </c>
      <c r="J2554" t="s">
        <v>18683</v>
      </c>
      <c r="K2554" t="s">
        <v>186</v>
      </c>
      <c r="L2554" t="s">
        <v>18684</v>
      </c>
      <c r="M2554" t="s">
        <v>18685</v>
      </c>
      <c r="N2554" t="s">
        <v>57</v>
      </c>
      <c r="O2554">
        <v>19</v>
      </c>
      <c r="P2554" t="s">
        <v>73</v>
      </c>
      <c r="Q2554" t="s">
        <v>58</v>
      </c>
      <c r="R2554" t="s">
        <v>18686</v>
      </c>
      <c r="S2554" s="1">
        <v>45599</v>
      </c>
      <c r="T2554" t="s">
        <v>165</v>
      </c>
      <c r="U2554" t="s">
        <v>18687</v>
      </c>
      <c r="V2554" t="s">
        <v>18688</v>
      </c>
      <c r="W2554" t="s">
        <v>5044</v>
      </c>
      <c r="X2554">
        <v>2472</v>
      </c>
      <c r="Y2554">
        <v>8</v>
      </c>
      <c r="Z2554">
        <v>7910.4000000000015</v>
      </c>
      <c r="AA2554" t="s">
        <v>18685</v>
      </c>
      <c r="AB2554" t="s">
        <v>18685</v>
      </c>
      <c r="AC2554">
        <v>10</v>
      </c>
      <c r="AD2554" t="s">
        <v>87</v>
      </c>
      <c r="AF2554" t="s">
        <v>87</v>
      </c>
      <c r="AG2554" t="s">
        <v>18685</v>
      </c>
    </row>
    <row r="2555" spans="1:33" x14ac:dyDescent="0.3">
      <c r="A2555" t="s">
        <v>181</v>
      </c>
      <c r="B2555" t="s">
        <v>920</v>
      </c>
      <c r="C2555" t="s">
        <v>29</v>
      </c>
      <c r="D2555" t="s">
        <v>50</v>
      </c>
      <c r="E2555" t="s">
        <v>740</v>
      </c>
      <c r="F2555" t="s">
        <v>18689</v>
      </c>
      <c r="G2555" t="s">
        <v>33</v>
      </c>
      <c r="H2555" s="1">
        <v>44319</v>
      </c>
      <c r="I2555">
        <v>1400</v>
      </c>
      <c r="J2555" t="s">
        <v>18690</v>
      </c>
      <c r="K2555" t="s">
        <v>787</v>
      </c>
      <c r="L2555" t="s">
        <v>18691</v>
      </c>
      <c r="M2555" t="s">
        <v>18692</v>
      </c>
      <c r="N2555" t="s">
        <v>57</v>
      </c>
      <c r="O2555">
        <v>4</v>
      </c>
      <c r="P2555" t="s">
        <v>73</v>
      </c>
      <c r="Q2555" t="s">
        <v>74</v>
      </c>
      <c r="R2555" t="s">
        <v>18693</v>
      </c>
      <c r="S2555" s="1">
        <v>45490</v>
      </c>
      <c r="T2555" t="s">
        <v>103</v>
      </c>
      <c r="U2555" t="s">
        <v>18694</v>
      </c>
      <c r="V2555" t="s">
        <v>18695</v>
      </c>
      <c r="W2555" t="s">
        <v>4200</v>
      </c>
      <c r="X2555">
        <v>1991</v>
      </c>
      <c r="Y2555">
        <v>1</v>
      </c>
      <c r="Z2555">
        <v>796.40000000000009</v>
      </c>
      <c r="AA2555" t="s">
        <v>18692</v>
      </c>
      <c r="AB2555" t="s">
        <v>18692</v>
      </c>
      <c r="AC2555">
        <v>10</v>
      </c>
      <c r="AD2555" t="s">
        <v>87</v>
      </c>
      <c r="AF2555" t="s">
        <v>87</v>
      </c>
      <c r="AG2555" t="s">
        <v>18692</v>
      </c>
    </row>
    <row r="2556" spans="1:33" x14ac:dyDescent="0.3">
      <c r="A2556" t="s">
        <v>133</v>
      </c>
      <c r="B2556" t="s">
        <v>369</v>
      </c>
      <c r="C2556" t="s">
        <v>29</v>
      </c>
      <c r="D2556" t="s">
        <v>30</v>
      </c>
      <c r="E2556" t="s">
        <v>263</v>
      </c>
      <c r="F2556" t="s">
        <v>18696</v>
      </c>
      <c r="G2556" t="s">
        <v>33</v>
      </c>
      <c r="H2556" s="1">
        <v>44331</v>
      </c>
      <c r="I2556">
        <v>950</v>
      </c>
      <c r="J2556" t="s">
        <v>18697</v>
      </c>
      <c r="K2556" t="s">
        <v>113</v>
      </c>
      <c r="L2556" t="s">
        <v>18698</v>
      </c>
      <c r="M2556" t="s">
        <v>18699</v>
      </c>
      <c r="N2556" t="s">
        <v>39</v>
      </c>
      <c r="O2556">
        <v>18</v>
      </c>
      <c r="P2556" t="s">
        <v>73</v>
      </c>
      <c r="Q2556" t="s">
        <v>101</v>
      </c>
      <c r="R2556" t="s">
        <v>18700</v>
      </c>
      <c r="S2556" s="1">
        <v>45516</v>
      </c>
      <c r="T2556" t="s">
        <v>201</v>
      </c>
      <c r="U2556" t="s">
        <v>18701</v>
      </c>
      <c r="V2556" t="s">
        <v>18702</v>
      </c>
      <c r="W2556" t="s">
        <v>9102</v>
      </c>
      <c r="X2556">
        <v>2675</v>
      </c>
      <c r="Y2556">
        <v>8</v>
      </c>
      <c r="Z2556">
        <v>8560</v>
      </c>
      <c r="AA2556" t="s">
        <v>18699</v>
      </c>
      <c r="AB2556" t="s">
        <v>18699</v>
      </c>
      <c r="AC2556">
        <v>10</v>
      </c>
      <c r="AE2556" t="s">
        <v>37</v>
      </c>
      <c r="AF2556" t="s">
        <v>37</v>
      </c>
      <c r="AG2556" t="s">
        <v>18699</v>
      </c>
    </row>
    <row r="2557" spans="1:33" x14ac:dyDescent="0.3">
      <c r="A2557" t="s">
        <v>181</v>
      </c>
      <c r="B2557" t="s">
        <v>157</v>
      </c>
      <c r="C2557" t="s">
        <v>29</v>
      </c>
      <c r="D2557" t="s">
        <v>241</v>
      </c>
      <c r="E2557" t="s">
        <v>975</v>
      </c>
      <c r="F2557" t="s">
        <v>18703</v>
      </c>
      <c r="G2557" t="s">
        <v>33</v>
      </c>
      <c r="H2557" s="1">
        <v>44179</v>
      </c>
      <c r="I2557">
        <v>1000</v>
      </c>
      <c r="J2557" t="s">
        <v>18704</v>
      </c>
      <c r="K2557" t="s">
        <v>137</v>
      </c>
      <c r="L2557" t="s">
        <v>18705</v>
      </c>
      <c r="M2557" t="s">
        <v>18706</v>
      </c>
      <c r="N2557" t="s">
        <v>72</v>
      </c>
      <c r="O2557">
        <v>4</v>
      </c>
      <c r="P2557" t="s">
        <v>73</v>
      </c>
      <c r="Q2557" t="s">
        <v>41</v>
      </c>
      <c r="R2557" t="s">
        <v>18707</v>
      </c>
      <c r="S2557" s="1">
        <v>45539</v>
      </c>
      <c r="T2557" t="s">
        <v>214</v>
      </c>
      <c r="U2557" t="s">
        <v>18708</v>
      </c>
      <c r="V2557" t="s">
        <v>18709</v>
      </c>
      <c r="W2557" t="s">
        <v>8628</v>
      </c>
      <c r="X2557">
        <v>2283</v>
      </c>
      <c r="Y2557">
        <v>7</v>
      </c>
      <c r="Z2557">
        <v>6392.4000000000015</v>
      </c>
      <c r="AA2557" t="s">
        <v>18706</v>
      </c>
      <c r="AB2557" t="s">
        <v>18706</v>
      </c>
      <c r="AC2557">
        <v>10</v>
      </c>
      <c r="AD2557" t="s">
        <v>87</v>
      </c>
      <c r="AF2557" t="s">
        <v>87</v>
      </c>
      <c r="AG2557" t="s">
        <v>18706</v>
      </c>
    </row>
    <row r="2558" spans="1:33" x14ac:dyDescent="0.3">
      <c r="A2558" t="s">
        <v>93</v>
      </c>
      <c r="B2558" t="s">
        <v>262</v>
      </c>
      <c r="C2558" t="s">
        <v>80</v>
      </c>
      <c r="D2558" t="s">
        <v>65</v>
      </c>
      <c r="E2558" t="s">
        <v>94</v>
      </c>
      <c r="F2558" t="s">
        <v>18710</v>
      </c>
      <c r="G2558" t="s">
        <v>33</v>
      </c>
      <c r="H2558" s="1">
        <v>45509</v>
      </c>
      <c r="I2558">
        <v>1000</v>
      </c>
      <c r="J2558" t="s">
        <v>18711</v>
      </c>
      <c r="K2558" t="s">
        <v>2286</v>
      </c>
      <c r="L2558" t="s">
        <v>18712</v>
      </c>
      <c r="M2558" t="s">
        <v>18713</v>
      </c>
      <c r="N2558" t="s">
        <v>116</v>
      </c>
      <c r="O2558">
        <v>14</v>
      </c>
      <c r="P2558" t="s">
        <v>40</v>
      </c>
      <c r="Q2558" t="s">
        <v>74</v>
      </c>
      <c r="R2558" t="s">
        <v>18714</v>
      </c>
      <c r="S2558" s="1">
        <v>45608</v>
      </c>
      <c r="T2558" t="s">
        <v>165</v>
      </c>
      <c r="U2558" t="s">
        <v>18715</v>
      </c>
      <c r="V2558" t="s">
        <v>18716</v>
      </c>
      <c r="W2558" t="s">
        <v>3004</v>
      </c>
      <c r="X2558">
        <v>1089</v>
      </c>
      <c r="Y2558">
        <v>8</v>
      </c>
      <c r="Z2558">
        <v>3484.8</v>
      </c>
      <c r="AA2558" t="s">
        <v>18713</v>
      </c>
      <c r="AB2558" t="s">
        <v>18713</v>
      </c>
      <c r="AC2558">
        <v>10</v>
      </c>
      <c r="AE2558" t="s">
        <v>37</v>
      </c>
      <c r="AF2558" t="s">
        <v>37</v>
      </c>
      <c r="AG2558" t="s">
        <v>18713</v>
      </c>
    </row>
    <row r="2559" spans="1:33" x14ac:dyDescent="0.3">
      <c r="A2559" t="s">
        <v>181</v>
      </c>
      <c r="B2559" t="s">
        <v>205</v>
      </c>
      <c r="C2559" t="s">
        <v>49</v>
      </c>
      <c r="D2559" t="s">
        <v>206</v>
      </c>
      <c r="E2559" t="s">
        <v>1225</v>
      </c>
      <c r="F2559" t="s">
        <v>18717</v>
      </c>
      <c r="G2559" t="s">
        <v>96</v>
      </c>
      <c r="H2559" s="1">
        <v>45002</v>
      </c>
      <c r="I2559">
        <v>950</v>
      </c>
      <c r="J2559" t="s">
        <v>18718</v>
      </c>
      <c r="K2559" t="s">
        <v>1821</v>
      </c>
      <c r="L2559" t="s">
        <v>18719</v>
      </c>
      <c r="M2559" t="s">
        <v>18720</v>
      </c>
      <c r="N2559" t="s">
        <v>72</v>
      </c>
      <c r="O2559">
        <v>6</v>
      </c>
      <c r="P2559" t="s">
        <v>40</v>
      </c>
      <c r="Q2559" t="s">
        <v>58</v>
      </c>
      <c r="R2559" t="s">
        <v>18721</v>
      </c>
      <c r="S2559" s="1">
        <v>45401</v>
      </c>
      <c r="T2559" t="s">
        <v>60</v>
      </c>
      <c r="U2559" t="s">
        <v>18722</v>
      </c>
      <c r="V2559" t="s">
        <v>18723</v>
      </c>
      <c r="W2559" t="s">
        <v>7018</v>
      </c>
      <c r="X2559">
        <v>1396</v>
      </c>
      <c r="Y2559">
        <v>7</v>
      </c>
      <c r="Z2559">
        <v>3908.8</v>
      </c>
      <c r="AA2559" t="s">
        <v>18720</v>
      </c>
      <c r="AB2559" t="s">
        <v>18720</v>
      </c>
      <c r="AC2559">
        <v>10</v>
      </c>
      <c r="AE2559" t="s">
        <v>37</v>
      </c>
      <c r="AF2559" t="s">
        <v>37</v>
      </c>
      <c r="AG2559" t="s">
        <v>18720</v>
      </c>
    </row>
    <row r="2560" spans="1:33" x14ac:dyDescent="0.3">
      <c r="A2560" t="s">
        <v>121</v>
      </c>
      <c r="B2560" t="s">
        <v>347</v>
      </c>
      <c r="C2560" t="s">
        <v>80</v>
      </c>
      <c r="D2560" t="s">
        <v>370</v>
      </c>
      <c r="E2560" t="s">
        <v>3122</v>
      </c>
      <c r="F2560" t="s">
        <v>18724</v>
      </c>
      <c r="G2560" t="s">
        <v>96</v>
      </c>
      <c r="H2560" s="1">
        <v>44166</v>
      </c>
      <c r="I2560">
        <v>950</v>
      </c>
      <c r="J2560" t="s">
        <v>18725</v>
      </c>
      <c r="K2560" t="s">
        <v>825</v>
      </c>
      <c r="L2560" t="s">
        <v>18726</v>
      </c>
      <c r="M2560" t="s">
        <v>18727</v>
      </c>
      <c r="N2560" t="s">
        <v>39</v>
      </c>
      <c r="O2560">
        <v>20</v>
      </c>
      <c r="P2560" t="s">
        <v>73</v>
      </c>
      <c r="Q2560" t="s">
        <v>74</v>
      </c>
      <c r="R2560" t="s">
        <v>18728</v>
      </c>
      <c r="S2560" s="1">
        <v>45345</v>
      </c>
      <c r="T2560" t="s">
        <v>321</v>
      </c>
      <c r="U2560" t="s">
        <v>18729</v>
      </c>
      <c r="V2560" t="s">
        <v>17204</v>
      </c>
      <c r="W2560" t="s">
        <v>368</v>
      </c>
      <c r="X2560">
        <v>2472</v>
      </c>
      <c r="Y2560">
        <v>2</v>
      </c>
      <c r="Z2560">
        <v>1977.6000000000001</v>
      </c>
      <c r="AA2560" t="s">
        <v>18727</v>
      </c>
      <c r="AB2560" t="s">
        <v>18727</v>
      </c>
      <c r="AC2560">
        <v>10</v>
      </c>
      <c r="AD2560" t="s">
        <v>87</v>
      </c>
      <c r="AF2560" t="s">
        <v>87</v>
      </c>
      <c r="AG2560" t="s">
        <v>18727</v>
      </c>
    </row>
    <row r="2561" spans="1:33" x14ac:dyDescent="0.3">
      <c r="A2561" t="s">
        <v>93</v>
      </c>
      <c r="B2561" t="s">
        <v>510</v>
      </c>
      <c r="C2561" t="s">
        <v>49</v>
      </c>
      <c r="D2561" t="s">
        <v>241</v>
      </c>
      <c r="E2561" t="s">
        <v>158</v>
      </c>
      <c r="F2561" t="s">
        <v>18730</v>
      </c>
      <c r="G2561" t="s">
        <v>96</v>
      </c>
      <c r="H2561" s="1">
        <v>45369</v>
      </c>
      <c r="I2561">
        <v>950</v>
      </c>
      <c r="J2561" t="s">
        <v>18731</v>
      </c>
      <c r="K2561" t="s">
        <v>1302</v>
      </c>
      <c r="L2561" t="s">
        <v>18732</v>
      </c>
      <c r="M2561" t="s">
        <v>18733</v>
      </c>
      <c r="N2561" t="s">
        <v>72</v>
      </c>
      <c r="O2561">
        <v>10</v>
      </c>
      <c r="P2561" t="s">
        <v>40</v>
      </c>
      <c r="Q2561" t="s">
        <v>74</v>
      </c>
      <c r="R2561" t="s">
        <v>18734</v>
      </c>
      <c r="S2561" s="1">
        <v>45405</v>
      </c>
      <c r="T2561" t="s">
        <v>60</v>
      </c>
      <c r="U2561" t="s">
        <v>18735</v>
      </c>
      <c r="V2561" t="s">
        <v>18736</v>
      </c>
      <c r="W2561" t="s">
        <v>3364</v>
      </c>
      <c r="X2561">
        <v>2401</v>
      </c>
      <c r="Y2561">
        <v>3</v>
      </c>
      <c r="Z2561">
        <v>2881.2000000000003</v>
      </c>
      <c r="AA2561" t="s">
        <v>18733</v>
      </c>
      <c r="AB2561" t="s">
        <v>18733</v>
      </c>
      <c r="AC2561">
        <v>10</v>
      </c>
      <c r="AD2561" t="s">
        <v>87</v>
      </c>
      <c r="AF2561" t="s">
        <v>87</v>
      </c>
      <c r="AG2561" t="s">
        <v>18733</v>
      </c>
    </row>
    <row r="2562" spans="1:33" x14ac:dyDescent="0.3">
      <c r="A2562" t="s">
        <v>121</v>
      </c>
      <c r="B2562" t="s">
        <v>64</v>
      </c>
      <c r="C2562" t="s">
        <v>29</v>
      </c>
      <c r="D2562" t="s">
        <v>677</v>
      </c>
      <c r="E2562" t="s">
        <v>381</v>
      </c>
      <c r="F2562" t="s">
        <v>18737</v>
      </c>
      <c r="G2562" t="s">
        <v>33</v>
      </c>
      <c r="H2562" s="1">
        <v>44361</v>
      </c>
      <c r="I2562">
        <v>1200</v>
      </c>
      <c r="J2562" t="s">
        <v>18738</v>
      </c>
      <c r="K2562" t="s">
        <v>960</v>
      </c>
      <c r="L2562" t="s">
        <v>18739</v>
      </c>
      <c r="M2562" t="s">
        <v>18740</v>
      </c>
      <c r="N2562" t="s">
        <v>39</v>
      </c>
      <c r="O2562">
        <v>5</v>
      </c>
      <c r="P2562" t="s">
        <v>73</v>
      </c>
      <c r="Q2562" t="s">
        <v>74</v>
      </c>
      <c r="R2562" t="s">
        <v>18741</v>
      </c>
      <c r="S2562" s="1">
        <v>45586</v>
      </c>
      <c r="T2562" t="s">
        <v>177</v>
      </c>
      <c r="U2562" t="s">
        <v>18742</v>
      </c>
      <c r="V2562" t="s">
        <v>18743</v>
      </c>
      <c r="W2562" t="s">
        <v>1465</v>
      </c>
      <c r="X2562">
        <v>1046</v>
      </c>
      <c r="Y2562">
        <v>2</v>
      </c>
      <c r="Z2562">
        <v>836.80000000000007</v>
      </c>
      <c r="AA2562" t="s">
        <v>18740</v>
      </c>
      <c r="AB2562" t="s">
        <v>18740</v>
      </c>
      <c r="AC2562">
        <v>10</v>
      </c>
      <c r="AE2562" t="s">
        <v>37</v>
      </c>
      <c r="AF2562" t="s">
        <v>37</v>
      </c>
      <c r="AG2562" t="s">
        <v>18740</v>
      </c>
    </row>
    <row r="2563" spans="1:33" x14ac:dyDescent="0.3">
      <c r="A2563" t="s">
        <v>27</v>
      </c>
      <c r="B2563" t="s">
        <v>650</v>
      </c>
      <c r="C2563" t="s">
        <v>49</v>
      </c>
      <c r="D2563" t="s">
        <v>241</v>
      </c>
      <c r="E2563" t="s">
        <v>1049</v>
      </c>
      <c r="F2563" t="s">
        <v>18744</v>
      </c>
      <c r="G2563" t="s">
        <v>33</v>
      </c>
      <c r="H2563" s="1">
        <v>45093</v>
      </c>
      <c r="I2563">
        <v>1100</v>
      </c>
      <c r="J2563" t="s">
        <v>18745</v>
      </c>
      <c r="K2563" t="s">
        <v>853</v>
      </c>
      <c r="L2563" t="s">
        <v>18746</v>
      </c>
      <c r="M2563" t="s">
        <v>18747</v>
      </c>
      <c r="N2563" t="s">
        <v>39</v>
      </c>
      <c r="O2563">
        <v>8</v>
      </c>
      <c r="P2563" t="s">
        <v>73</v>
      </c>
      <c r="Q2563" t="s">
        <v>41</v>
      </c>
      <c r="R2563" t="s">
        <v>18748</v>
      </c>
      <c r="S2563" s="1">
        <v>45307</v>
      </c>
      <c r="T2563" t="s">
        <v>141</v>
      </c>
      <c r="U2563" t="s">
        <v>18749</v>
      </c>
      <c r="V2563" t="s">
        <v>18750</v>
      </c>
      <c r="W2563" t="s">
        <v>18751</v>
      </c>
      <c r="X2563">
        <v>2115</v>
      </c>
      <c r="Y2563">
        <v>7</v>
      </c>
      <c r="Z2563">
        <v>5922</v>
      </c>
      <c r="AA2563" t="s">
        <v>18747</v>
      </c>
      <c r="AB2563" t="s">
        <v>18747</v>
      </c>
      <c r="AC2563">
        <v>10</v>
      </c>
      <c r="AE2563" t="s">
        <v>37</v>
      </c>
      <c r="AF2563" t="s">
        <v>37</v>
      </c>
      <c r="AG2563" t="s">
        <v>18747</v>
      </c>
    </row>
    <row r="2564" spans="1:33" x14ac:dyDescent="0.3">
      <c r="A2564" t="s">
        <v>27</v>
      </c>
      <c r="B2564" t="s">
        <v>325</v>
      </c>
      <c r="C2564" t="s">
        <v>29</v>
      </c>
      <c r="D2564" t="s">
        <v>370</v>
      </c>
      <c r="E2564" t="s">
        <v>1067</v>
      </c>
      <c r="F2564" t="s">
        <v>18752</v>
      </c>
      <c r="G2564" t="s">
        <v>33</v>
      </c>
      <c r="H2564" s="1">
        <v>44539</v>
      </c>
      <c r="I2564">
        <v>800</v>
      </c>
      <c r="J2564" t="s">
        <v>18753</v>
      </c>
      <c r="K2564" t="s">
        <v>743</v>
      </c>
      <c r="L2564" t="s">
        <v>18754</v>
      </c>
      <c r="M2564" t="s">
        <v>18755</v>
      </c>
      <c r="N2564" t="s">
        <v>116</v>
      </c>
      <c r="O2564">
        <v>19</v>
      </c>
      <c r="P2564" t="s">
        <v>73</v>
      </c>
      <c r="Q2564" t="s">
        <v>101</v>
      </c>
      <c r="R2564" t="s">
        <v>18756</v>
      </c>
      <c r="S2564" s="1">
        <v>45520</v>
      </c>
      <c r="T2564" t="s">
        <v>201</v>
      </c>
      <c r="U2564" t="s">
        <v>18757</v>
      </c>
      <c r="V2564" t="s">
        <v>542</v>
      </c>
      <c r="W2564" t="s">
        <v>9370</v>
      </c>
      <c r="X2564">
        <v>2573</v>
      </c>
      <c r="Y2564">
        <v>1</v>
      </c>
      <c r="Z2564">
        <v>1029.2</v>
      </c>
      <c r="AA2564" t="s">
        <v>18755</v>
      </c>
      <c r="AB2564" t="s">
        <v>18755</v>
      </c>
      <c r="AC2564">
        <v>10</v>
      </c>
      <c r="AD2564" t="s">
        <v>87</v>
      </c>
      <c r="AF2564" t="s">
        <v>87</v>
      </c>
      <c r="AG2564" t="s">
        <v>18755</v>
      </c>
    </row>
    <row r="2565" spans="1:33" x14ac:dyDescent="0.3">
      <c r="A2565" t="s">
        <v>336</v>
      </c>
      <c r="B2565" t="s">
        <v>985</v>
      </c>
      <c r="C2565" t="s">
        <v>49</v>
      </c>
      <c r="D2565" t="s">
        <v>65</v>
      </c>
      <c r="E2565" t="s">
        <v>996</v>
      </c>
      <c r="F2565" t="s">
        <v>18758</v>
      </c>
      <c r="G2565" t="s">
        <v>33</v>
      </c>
      <c r="H2565" s="1">
        <v>44173</v>
      </c>
      <c r="I2565">
        <v>800</v>
      </c>
      <c r="J2565" t="s">
        <v>18759</v>
      </c>
      <c r="K2565" t="s">
        <v>1121</v>
      </c>
      <c r="L2565" t="s">
        <v>18760</v>
      </c>
      <c r="M2565" t="s">
        <v>18761</v>
      </c>
      <c r="N2565" t="s">
        <v>72</v>
      </c>
      <c r="O2565">
        <v>11</v>
      </c>
      <c r="P2565" t="s">
        <v>40</v>
      </c>
      <c r="Q2565" t="s">
        <v>58</v>
      </c>
      <c r="R2565" t="s">
        <v>18762</v>
      </c>
      <c r="S2565" s="1">
        <v>45298</v>
      </c>
      <c r="T2565" t="s">
        <v>141</v>
      </c>
      <c r="U2565" t="s">
        <v>18763</v>
      </c>
      <c r="V2565" t="s">
        <v>18764</v>
      </c>
      <c r="W2565" t="s">
        <v>7740</v>
      </c>
      <c r="X2565">
        <v>2153</v>
      </c>
      <c r="Y2565">
        <v>2</v>
      </c>
      <c r="Z2565">
        <v>1722.4</v>
      </c>
      <c r="AA2565" t="s">
        <v>18761</v>
      </c>
      <c r="AB2565" t="s">
        <v>18761</v>
      </c>
      <c r="AC2565">
        <v>10</v>
      </c>
      <c r="AE2565" t="s">
        <v>37</v>
      </c>
      <c r="AF2565" t="s">
        <v>37</v>
      </c>
      <c r="AG2565" t="s">
        <v>18761</v>
      </c>
    </row>
    <row r="2566" spans="1:33" x14ac:dyDescent="0.3">
      <c r="A2566" t="s">
        <v>181</v>
      </c>
      <c r="B2566" t="s">
        <v>169</v>
      </c>
      <c r="C2566" t="s">
        <v>80</v>
      </c>
      <c r="D2566" t="s">
        <v>81</v>
      </c>
      <c r="E2566" t="s">
        <v>441</v>
      </c>
      <c r="F2566" t="s">
        <v>18765</v>
      </c>
      <c r="G2566" t="s">
        <v>96</v>
      </c>
      <c r="H2566" s="1">
        <v>44104</v>
      </c>
      <c r="I2566">
        <v>1200</v>
      </c>
      <c r="J2566" t="s">
        <v>17549</v>
      </c>
      <c r="K2566" t="s">
        <v>835</v>
      </c>
      <c r="L2566" t="s">
        <v>18766</v>
      </c>
      <c r="M2566" t="s">
        <v>18767</v>
      </c>
      <c r="N2566" t="s">
        <v>39</v>
      </c>
      <c r="O2566">
        <v>11</v>
      </c>
      <c r="P2566" t="s">
        <v>40</v>
      </c>
      <c r="Q2566" t="s">
        <v>101</v>
      </c>
      <c r="R2566" t="s">
        <v>18768</v>
      </c>
      <c r="S2566" s="1">
        <v>45403</v>
      </c>
      <c r="T2566" t="s">
        <v>60</v>
      </c>
      <c r="U2566" t="s">
        <v>18769</v>
      </c>
      <c r="V2566" t="s">
        <v>18770</v>
      </c>
      <c r="W2566" t="s">
        <v>11353</v>
      </c>
      <c r="X2566">
        <v>2935</v>
      </c>
      <c r="Y2566">
        <v>1</v>
      </c>
      <c r="Z2566">
        <v>1174</v>
      </c>
      <c r="AA2566" t="s">
        <v>18767</v>
      </c>
      <c r="AB2566" t="s">
        <v>18767</v>
      </c>
      <c r="AC2566">
        <v>10</v>
      </c>
      <c r="AE2566" t="s">
        <v>37</v>
      </c>
      <c r="AF2566" t="s">
        <v>37</v>
      </c>
      <c r="AG2566" t="s">
        <v>18767</v>
      </c>
    </row>
    <row r="2567" spans="1:33" x14ac:dyDescent="0.3">
      <c r="A2567" t="s">
        <v>181</v>
      </c>
      <c r="B2567" t="s">
        <v>169</v>
      </c>
      <c r="C2567" t="s">
        <v>49</v>
      </c>
      <c r="D2567" t="s">
        <v>65</v>
      </c>
      <c r="E2567" t="s">
        <v>2957</v>
      </c>
      <c r="F2567" t="s">
        <v>18771</v>
      </c>
      <c r="G2567" t="s">
        <v>96</v>
      </c>
      <c r="H2567" s="1">
        <v>44694</v>
      </c>
      <c r="I2567">
        <v>1100</v>
      </c>
      <c r="J2567" t="s">
        <v>17004</v>
      </c>
      <c r="K2567" t="s">
        <v>424</v>
      </c>
      <c r="L2567" t="s">
        <v>18772</v>
      </c>
      <c r="M2567" t="s">
        <v>18773</v>
      </c>
      <c r="N2567" t="s">
        <v>72</v>
      </c>
      <c r="O2567">
        <v>7</v>
      </c>
      <c r="P2567" t="s">
        <v>40</v>
      </c>
      <c r="Q2567" t="s">
        <v>74</v>
      </c>
      <c r="R2567" t="s">
        <v>18774</v>
      </c>
      <c r="S2567" s="1">
        <v>45305</v>
      </c>
      <c r="T2567" t="s">
        <v>141</v>
      </c>
      <c r="U2567" t="s">
        <v>18775</v>
      </c>
      <c r="V2567" t="s">
        <v>18776</v>
      </c>
      <c r="W2567" t="s">
        <v>6955</v>
      </c>
      <c r="X2567">
        <v>1248</v>
      </c>
      <c r="Y2567">
        <v>1</v>
      </c>
      <c r="Z2567">
        <v>499.20000000000005</v>
      </c>
      <c r="AA2567" t="s">
        <v>18773</v>
      </c>
      <c r="AB2567" t="s">
        <v>18773</v>
      </c>
      <c r="AC2567">
        <v>10</v>
      </c>
      <c r="AD2567" t="s">
        <v>87</v>
      </c>
      <c r="AF2567" t="s">
        <v>87</v>
      </c>
      <c r="AG2567" t="s">
        <v>18773</v>
      </c>
    </row>
    <row r="2568" spans="1:33" x14ac:dyDescent="0.3">
      <c r="A2568" t="s">
        <v>336</v>
      </c>
      <c r="B2568" t="s">
        <v>157</v>
      </c>
      <c r="C2568" t="s">
        <v>29</v>
      </c>
      <c r="D2568" t="s">
        <v>30</v>
      </c>
      <c r="E2568" t="s">
        <v>94</v>
      </c>
      <c r="F2568" t="s">
        <v>18777</v>
      </c>
      <c r="G2568" t="s">
        <v>96</v>
      </c>
      <c r="H2568" s="1">
        <v>45125</v>
      </c>
      <c r="I2568">
        <v>1000</v>
      </c>
      <c r="J2568" t="s">
        <v>18778</v>
      </c>
      <c r="K2568" t="s">
        <v>1103</v>
      </c>
      <c r="L2568" t="s">
        <v>18779</v>
      </c>
      <c r="M2568" t="s">
        <v>18780</v>
      </c>
      <c r="N2568" t="s">
        <v>39</v>
      </c>
      <c r="O2568">
        <v>9</v>
      </c>
      <c r="P2568" t="s">
        <v>73</v>
      </c>
      <c r="Q2568" t="s">
        <v>58</v>
      </c>
      <c r="R2568" t="s">
        <v>18781</v>
      </c>
      <c r="S2568" s="1">
        <v>45628</v>
      </c>
      <c r="T2568" t="s">
        <v>365</v>
      </c>
      <c r="U2568" t="s">
        <v>18782</v>
      </c>
      <c r="V2568" t="s">
        <v>18783</v>
      </c>
      <c r="W2568" t="s">
        <v>2407</v>
      </c>
      <c r="X2568">
        <v>1258</v>
      </c>
      <c r="Y2568">
        <v>8</v>
      </c>
      <c r="Z2568">
        <v>4025.6000000000004</v>
      </c>
      <c r="AA2568" t="s">
        <v>18780</v>
      </c>
      <c r="AB2568" t="s">
        <v>18780</v>
      </c>
      <c r="AC2568">
        <v>10</v>
      </c>
      <c r="AE2568" t="s">
        <v>37</v>
      </c>
      <c r="AF2568" t="s">
        <v>37</v>
      </c>
      <c r="AG2568" t="s">
        <v>18780</v>
      </c>
    </row>
    <row r="2569" spans="1:33" x14ac:dyDescent="0.3">
      <c r="A2569" t="s">
        <v>93</v>
      </c>
      <c r="B2569" t="s">
        <v>347</v>
      </c>
      <c r="C2569" t="s">
        <v>80</v>
      </c>
      <c r="D2569" t="s">
        <v>370</v>
      </c>
      <c r="E2569" t="s">
        <v>82</v>
      </c>
      <c r="F2569" t="s">
        <v>18784</v>
      </c>
      <c r="G2569" t="s">
        <v>33</v>
      </c>
      <c r="H2569" s="1">
        <v>43880</v>
      </c>
      <c r="I2569">
        <v>1200</v>
      </c>
      <c r="J2569" t="s">
        <v>18785</v>
      </c>
      <c r="K2569" t="s">
        <v>404</v>
      </c>
      <c r="L2569" t="s">
        <v>18786</v>
      </c>
      <c r="M2569" t="s">
        <v>18787</v>
      </c>
      <c r="N2569" t="s">
        <v>72</v>
      </c>
      <c r="O2569">
        <v>9</v>
      </c>
      <c r="P2569" t="s">
        <v>73</v>
      </c>
      <c r="Q2569" t="s">
        <v>74</v>
      </c>
      <c r="R2569" t="s">
        <v>18788</v>
      </c>
      <c r="S2569" s="1">
        <v>45481</v>
      </c>
      <c r="T2569" t="s">
        <v>103</v>
      </c>
      <c r="U2569" t="s">
        <v>18789</v>
      </c>
      <c r="V2569" t="s">
        <v>18790</v>
      </c>
      <c r="W2569" t="s">
        <v>649</v>
      </c>
      <c r="X2569">
        <v>1928</v>
      </c>
      <c r="Y2569">
        <v>2</v>
      </c>
      <c r="Z2569">
        <v>1542.4</v>
      </c>
      <c r="AA2569" t="s">
        <v>18787</v>
      </c>
      <c r="AB2569" t="s">
        <v>18787</v>
      </c>
      <c r="AC2569">
        <v>10</v>
      </c>
      <c r="AE2569" t="s">
        <v>37</v>
      </c>
      <c r="AF2569" t="s">
        <v>37</v>
      </c>
      <c r="AG2569" t="s">
        <v>18787</v>
      </c>
    </row>
    <row r="2570" spans="1:33" x14ac:dyDescent="0.3">
      <c r="A2570" t="s">
        <v>93</v>
      </c>
      <c r="B2570" t="s">
        <v>568</v>
      </c>
      <c r="C2570" t="s">
        <v>49</v>
      </c>
      <c r="D2570" t="s">
        <v>50</v>
      </c>
      <c r="E2570" t="s">
        <v>996</v>
      </c>
      <c r="F2570" t="s">
        <v>18791</v>
      </c>
      <c r="G2570" t="s">
        <v>33</v>
      </c>
      <c r="H2570" s="1">
        <v>44890</v>
      </c>
      <c r="I2570">
        <v>800</v>
      </c>
      <c r="J2570" t="s">
        <v>18792</v>
      </c>
      <c r="K2570" t="s">
        <v>1260</v>
      </c>
      <c r="L2570" t="s">
        <v>18793</v>
      </c>
      <c r="M2570" t="s">
        <v>18794</v>
      </c>
      <c r="N2570" t="s">
        <v>72</v>
      </c>
      <c r="O2570">
        <v>7</v>
      </c>
      <c r="P2570" t="s">
        <v>40</v>
      </c>
      <c r="Q2570" t="s">
        <v>41</v>
      </c>
      <c r="R2570" t="s">
        <v>18795</v>
      </c>
      <c r="S2570" s="1">
        <v>45583</v>
      </c>
      <c r="T2570" t="s">
        <v>177</v>
      </c>
      <c r="U2570" t="s">
        <v>18796</v>
      </c>
      <c r="V2570" t="s">
        <v>18797</v>
      </c>
      <c r="W2570" t="s">
        <v>18798</v>
      </c>
      <c r="X2570">
        <v>2996</v>
      </c>
      <c r="Y2570">
        <v>7</v>
      </c>
      <c r="Z2570">
        <v>8388.8000000000011</v>
      </c>
      <c r="AA2570" t="s">
        <v>18794</v>
      </c>
      <c r="AB2570" t="s">
        <v>18794</v>
      </c>
      <c r="AC2570">
        <v>10</v>
      </c>
      <c r="AE2570" t="s">
        <v>37</v>
      </c>
      <c r="AF2570" t="s">
        <v>37</v>
      </c>
      <c r="AG2570" t="s">
        <v>18794</v>
      </c>
    </row>
    <row r="2571" spans="1:33" x14ac:dyDescent="0.3">
      <c r="A2571" t="s">
        <v>336</v>
      </c>
      <c r="B2571" t="s">
        <v>650</v>
      </c>
      <c r="C2571" t="s">
        <v>29</v>
      </c>
      <c r="D2571" t="s">
        <v>146</v>
      </c>
      <c r="E2571" t="s">
        <v>183</v>
      </c>
      <c r="F2571" t="s">
        <v>18799</v>
      </c>
      <c r="G2571" t="s">
        <v>33</v>
      </c>
      <c r="H2571" s="1">
        <v>45254</v>
      </c>
      <c r="I2571">
        <v>1200</v>
      </c>
      <c r="J2571" t="s">
        <v>18800</v>
      </c>
      <c r="K2571" t="s">
        <v>454</v>
      </c>
      <c r="L2571" t="s">
        <v>18801</v>
      </c>
      <c r="M2571" t="s">
        <v>18802</v>
      </c>
      <c r="N2571" t="s">
        <v>72</v>
      </c>
      <c r="O2571">
        <v>12</v>
      </c>
      <c r="P2571" t="s">
        <v>73</v>
      </c>
      <c r="Q2571" t="s">
        <v>74</v>
      </c>
      <c r="R2571" t="s">
        <v>18803</v>
      </c>
      <c r="S2571" s="1">
        <v>45533</v>
      </c>
      <c r="T2571" t="s">
        <v>201</v>
      </c>
      <c r="U2571" t="s">
        <v>18804</v>
      </c>
      <c r="V2571" t="s">
        <v>18805</v>
      </c>
      <c r="W2571" t="s">
        <v>4085</v>
      </c>
      <c r="X2571">
        <v>1630</v>
      </c>
      <c r="Y2571">
        <v>7</v>
      </c>
      <c r="Z2571">
        <v>4564</v>
      </c>
      <c r="AA2571" t="s">
        <v>18802</v>
      </c>
      <c r="AB2571" t="s">
        <v>18802</v>
      </c>
      <c r="AC2571">
        <v>11</v>
      </c>
      <c r="AE2571" t="s">
        <v>37</v>
      </c>
      <c r="AF2571" t="s">
        <v>37</v>
      </c>
      <c r="AG2571" t="s">
        <v>18802</v>
      </c>
    </row>
    <row r="2572" spans="1:33" x14ac:dyDescent="0.3">
      <c r="A2572" t="s">
        <v>336</v>
      </c>
      <c r="B2572" t="s">
        <v>470</v>
      </c>
      <c r="C2572" t="s">
        <v>80</v>
      </c>
      <c r="D2572" t="s">
        <v>50</v>
      </c>
      <c r="E2572" t="s">
        <v>1949</v>
      </c>
      <c r="F2572" t="s">
        <v>18806</v>
      </c>
      <c r="G2572" t="s">
        <v>33</v>
      </c>
      <c r="H2572" s="1">
        <v>44823</v>
      </c>
      <c r="I2572">
        <v>1100</v>
      </c>
      <c r="J2572" t="s">
        <v>18807</v>
      </c>
      <c r="K2572" t="s">
        <v>599</v>
      </c>
      <c r="L2572" t="s">
        <v>18808</v>
      </c>
      <c r="M2572" t="s">
        <v>18809</v>
      </c>
      <c r="N2572" t="s">
        <v>39</v>
      </c>
      <c r="O2572">
        <v>15</v>
      </c>
      <c r="P2572" t="s">
        <v>40</v>
      </c>
      <c r="Q2572" t="s">
        <v>58</v>
      </c>
      <c r="R2572" t="s">
        <v>18810</v>
      </c>
      <c r="S2572" s="1">
        <v>45494</v>
      </c>
      <c r="T2572" t="s">
        <v>103</v>
      </c>
      <c r="U2572" t="s">
        <v>18811</v>
      </c>
      <c r="V2572" t="s">
        <v>18812</v>
      </c>
      <c r="W2572" t="s">
        <v>8265</v>
      </c>
      <c r="X2572">
        <v>549</v>
      </c>
      <c r="Y2572">
        <v>5</v>
      </c>
      <c r="Z2572">
        <v>1098</v>
      </c>
      <c r="AA2572" t="s">
        <v>18809</v>
      </c>
      <c r="AB2572" t="s">
        <v>18809</v>
      </c>
      <c r="AC2572">
        <v>10</v>
      </c>
      <c r="AD2572" t="s">
        <v>87</v>
      </c>
      <c r="AF2572" t="s">
        <v>87</v>
      </c>
      <c r="AG2572" t="s">
        <v>18809</v>
      </c>
    </row>
    <row r="2573" spans="1:33" x14ac:dyDescent="0.3">
      <c r="A2573" t="s">
        <v>27</v>
      </c>
      <c r="B2573" t="s">
        <v>568</v>
      </c>
      <c r="C2573" t="s">
        <v>29</v>
      </c>
      <c r="D2573" t="s">
        <v>219</v>
      </c>
      <c r="E2573" t="s">
        <v>632</v>
      </c>
      <c r="F2573" t="s">
        <v>18813</v>
      </c>
      <c r="G2573" t="s">
        <v>33</v>
      </c>
      <c r="H2573" s="1">
        <v>45178</v>
      </c>
      <c r="I2573">
        <v>1300</v>
      </c>
      <c r="J2573" t="s">
        <v>18814</v>
      </c>
      <c r="K2573" t="s">
        <v>978</v>
      </c>
      <c r="L2573" t="s">
        <v>18815</v>
      </c>
      <c r="M2573" t="s">
        <v>18816</v>
      </c>
      <c r="N2573" t="s">
        <v>72</v>
      </c>
      <c r="O2573">
        <v>14</v>
      </c>
      <c r="P2573" t="s">
        <v>40</v>
      </c>
      <c r="Q2573" t="s">
        <v>101</v>
      </c>
      <c r="R2573" t="s">
        <v>18817</v>
      </c>
      <c r="S2573" s="1">
        <v>45507</v>
      </c>
      <c r="T2573" t="s">
        <v>201</v>
      </c>
      <c r="U2573" t="s">
        <v>18818</v>
      </c>
      <c r="V2573" t="s">
        <v>18819</v>
      </c>
      <c r="W2573" t="s">
        <v>12117</v>
      </c>
      <c r="X2573">
        <v>2730</v>
      </c>
      <c r="Y2573">
        <v>1</v>
      </c>
      <c r="Z2573">
        <v>1092</v>
      </c>
      <c r="AA2573" t="s">
        <v>18816</v>
      </c>
      <c r="AB2573" t="s">
        <v>18816</v>
      </c>
      <c r="AC2573">
        <v>10</v>
      </c>
      <c r="AD2573" t="s">
        <v>87</v>
      </c>
      <c r="AF2573" t="s">
        <v>87</v>
      </c>
      <c r="AG2573" t="s">
        <v>18816</v>
      </c>
    </row>
    <row r="2574" spans="1:33" x14ac:dyDescent="0.3">
      <c r="A2574" t="s">
        <v>107</v>
      </c>
      <c r="B2574" t="s">
        <v>293</v>
      </c>
      <c r="C2574" t="s">
        <v>80</v>
      </c>
      <c r="D2574" t="s">
        <v>109</v>
      </c>
      <c r="E2574" t="s">
        <v>850</v>
      </c>
      <c r="F2574" t="s">
        <v>18820</v>
      </c>
      <c r="G2574" t="s">
        <v>96</v>
      </c>
      <c r="H2574" s="1">
        <v>44626</v>
      </c>
      <c r="I2574">
        <v>800</v>
      </c>
      <c r="J2574" t="s">
        <v>18821</v>
      </c>
      <c r="K2574" t="s">
        <v>2083</v>
      </c>
      <c r="L2574" t="s">
        <v>18822</v>
      </c>
      <c r="M2574" t="s">
        <v>18823</v>
      </c>
      <c r="N2574" t="s">
        <v>72</v>
      </c>
      <c r="O2574">
        <v>20</v>
      </c>
      <c r="P2574" t="s">
        <v>40</v>
      </c>
      <c r="Q2574" t="s">
        <v>58</v>
      </c>
      <c r="R2574" t="s">
        <v>18824</v>
      </c>
      <c r="S2574" s="1">
        <v>45453</v>
      </c>
      <c r="T2574" t="s">
        <v>43</v>
      </c>
      <c r="U2574" t="s">
        <v>18825</v>
      </c>
      <c r="V2574" t="s">
        <v>18826</v>
      </c>
      <c r="W2574" t="s">
        <v>251</v>
      </c>
      <c r="X2574">
        <v>1226</v>
      </c>
      <c r="Y2574">
        <v>2</v>
      </c>
      <c r="Z2574">
        <v>980.80000000000007</v>
      </c>
      <c r="AA2574" t="s">
        <v>18823</v>
      </c>
      <c r="AB2574" t="s">
        <v>18823</v>
      </c>
      <c r="AC2574">
        <v>10</v>
      </c>
      <c r="AE2574" t="s">
        <v>37</v>
      </c>
      <c r="AF2574" t="s">
        <v>37</v>
      </c>
      <c r="AG2574" t="s">
        <v>18823</v>
      </c>
    </row>
    <row r="2575" spans="1:33" x14ac:dyDescent="0.3">
      <c r="A2575" t="s">
        <v>107</v>
      </c>
      <c r="B2575" t="s">
        <v>606</v>
      </c>
      <c r="C2575" t="s">
        <v>80</v>
      </c>
      <c r="D2575" t="s">
        <v>146</v>
      </c>
      <c r="E2575" t="s">
        <v>401</v>
      </c>
      <c r="F2575" t="s">
        <v>18827</v>
      </c>
      <c r="G2575" t="s">
        <v>96</v>
      </c>
      <c r="H2575" s="1">
        <v>45549</v>
      </c>
      <c r="I2575">
        <v>1000</v>
      </c>
      <c r="J2575" t="s">
        <v>18828</v>
      </c>
      <c r="K2575" t="s">
        <v>1078</v>
      </c>
      <c r="L2575" t="s">
        <v>18829</v>
      </c>
      <c r="M2575" t="s">
        <v>18830</v>
      </c>
      <c r="N2575" t="s">
        <v>72</v>
      </c>
      <c r="O2575">
        <v>17</v>
      </c>
      <c r="P2575" t="s">
        <v>73</v>
      </c>
      <c r="Q2575" t="s">
        <v>101</v>
      </c>
      <c r="R2575" t="s">
        <v>18831</v>
      </c>
      <c r="S2575" s="1">
        <v>45628</v>
      </c>
      <c r="T2575" t="s">
        <v>365</v>
      </c>
      <c r="U2575" t="s">
        <v>18832</v>
      </c>
      <c r="V2575" t="s">
        <v>18833</v>
      </c>
      <c r="W2575" t="s">
        <v>577</v>
      </c>
      <c r="X2575">
        <v>2855</v>
      </c>
      <c r="Y2575">
        <v>1</v>
      </c>
      <c r="Z2575">
        <v>1142</v>
      </c>
      <c r="AA2575" t="s">
        <v>18830</v>
      </c>
      <c r="AB2575" t="s">
        <v>18830</v>
      </c>
      <c r="AC2575">
        <v>10</v>
      </c>
      <c r="AD2575" t="s">
        <v>87</v>
      </c>
      <c r="AF2575" t="s">
        <v>87</v>
      </c>
      <c r="AG2575" t="s">
        <v>18830</v>
      </c>
    </row>
    <row r="2576" spans="1:33" x14ac:dyDescent="0.3">
      <c r="A2576" t="s">
        <v>27</v>
      </c>
      <c r="B2576" t="s">
        <v>813</v>
      </c>
      <c r="C2576" t="s">
        <v>49</v>
      </c>
      <c r="D2576" t="s">
        <v>50</v>
      </c>
      <c r="E2576" t="s">
        <v>170</v>
      </c>
      <c r="F2576" t="s">
        <v>18834</v>
      </c>
      <c r="G2576" t="s">
        <v>33</v>
      </c>
      <c r="H2576" s="1">
        <v>44648</v>
      </c>
      <c r="I2576">
        <v>1000</v>
      </c>
      <c r="J2576" t="s">
        <v>18835</v>
      </c>
      <c r="K2576" t="s">
        <v>1121</v>
      </c>
      <c r="L2576" t="s">
        <v>18836</v>
      </c>
      <c r="M2576" t="s">
        <v>18837</v>
      </c>
      <c r="N2576" t="s">
        <v>72</v>
      </c>
      <c r="O2576">
        <v>12</v>
      </c>
      <c r="P2576" t="s">
        <v>40</v>
      </c>
      <c r="Q2576" t="s">
        <v>58</v>
      </c>
      <c r="R2576" t="s">
        <v>18838</v>
      </c>
      <c r="S2576" s="1">
        <v>45444</v>
      </c>
      <c r="T2576" t="s">
        <v>43</v>
      </c>
      <c r="U2576" t="s">
        <v>18839</v>
      </c>
      <c r="V2576" t="s">
        <v>18840</v>
      </c>
      <c r="W2576" t="s">
        <v>14953</v>
      </c>
      <c r="X2576">
        <v>2954</v>
      </c>
      <c r="Y2576">
        <v>2</v>
      </c>
      <c r="Z2576">
        <v>2363.2000000000003</v>
      </c>
      <c r="AA2576" t="s">
        <v>18837</v>
      </c>
      <c r="AB2576" t="s">
        <v>18837</v>
      </c>
      <c r="AC2576">
        <v>10</v>
      </c>
      <c r="AD2576" t="s">
        <v>87</v>
      </c>
      <c r="AF2576" t="s">
        <v>87</v>
      </c>
      <c r="AG2576" t="s">
        <v>18837</v>
      </c>
    </row>
    <row r="2577" spans="1:33" x14ac:dyDescent="0.3">
      <c r="A2577" t="s">
        <v>27</v>
      </c>
      <c r="B2577" t="s">
        <v>606</v>
      </c>
      <c r="C2577" t="s">
        <v>29</v>
      </c>
      <c r="D2577" t="s">
        <v>65</v>
      </c>
      <c r="E2577" t="s">
        <v>230</v>
      </c>
      <c r="F2577" t="s">
        <v>18841</v>
      </c>
      <c r="G2577" t="s">
        <v>96</v>
      </c>
      <c r="H2577" s="1">
        <v>44339</v>
      </c>
      <c r="I2577">
        <v>1300</v>
      </c>
      <c r="J2577" t="s">
        <v>18842</v>
      </c>
      <c r="K2577" t="s">
        <v>210</v>
      </c>
      <c r="L2577" t="s">
        <v>18843</v>
      </c>
      <c r="M2577" t="s">
        <v>18844</v>
      </c>
      <c r="N2577" t="s">
        <v>57</v>
      </c>
      <c r="O2577">
        <v>19</v>
      </c>
      <c r="P2577" t="s">
        <v>40</v>
      </c>
      <c r="Q2577" t="s">
        <v>58</v>
      </c>
      <c r="R2577" t="s">
        <v>18845</v>
      </c>
      <c r="S2577" s="1">
        <v>45409</v>
      </c>
      <c r="T2577" t="s">
        <v>60</v>
      </c>
      <c r="U2577" t="s">
        <v>18846</v>
      </c>
      <c r="V2577" t="s">
        <v>18847</v>
      </c>
      <c r="W2577" t="s">
        <v>1249</v>
      </c>
      <c r="X2577">
        <v>1554</v>
      </c>
      <c r="Y2577">
        <v>5</v>
      </c>
      <c r="Z2577">
        <v>3108</v>
      </c>
      <c r="AA2577" t="s">
        <v>18844</v>
      </c>
      <c r="AB2577" t="s">
        <v>18844</v>
      </c>
      <c r="AC2577">
        <v>10</v>
      </c>
      <c r="AD2577" t="s">
        <v>87</v>
      </c>
      <c r="AF2577" t="s">
        <v>87</v>
      </c>
      <c r="AG2577" t="s">
        <v>18844</v>
      </c>
    </row>
    <row r="2578" spans="1:33" x14ac:dyDescent="0.3">
      <c r="A2578" t="s">
        <v>107</v>
      </c>
      <c r="B2578" t="s">
        <v>1483</v>
      </c>
      <c r="C2578" t="s">
        <v>29</v>
      </c>
      <c r="D2578" t="s">
        <v>65</v>
      </c>
      <c r="E2578" t="s">
        <v>521</v>
      </c>
      <c r="F2578" t="s">
        <v>18848</v>
      </c>
      <c r="G2578" t="s">
        <v>33</v>
      </c>
      <c r="H2578" s="1">
        <v>45104</v>
      </c>
      <c r="I2578">
        <v>1400</v>
      </c>
      <c r="J2578" t="s">
        <v>18849</v>
      </c>
      <c r="K2578" t="s">
        <v>98</v>
      </c>
      <c r="L2578" t="s">
        <v>18850</v>
      </c>
      <c r="M2578" t="s">
        <v>18851</v>
      </c>
      <c r="N2578" t="s">
        <v>39</v>
      </c>
      <c r="O2578">
        <v>5</v>
      </c>
      <c r="P2578" t="s">
        <v>73</v>
      </c>
      <c r="Q2578" t="s">
        <v>41</v>
      </c>
      <c r="R2578" t="s">
        <v>18852</v>
      </c>
      <c r="S2578" s="1">
        <v>45460</v>
      </c>
      <c r="T2578" t="s">
        <v>43</v>
      </c>
      <c r="U2578" t="s">
        <v>18853</v>
      </c>
      <c r="V2578" t="s">
        <v>18854</v>
      </c>
      <c r="W2578" t="s">
        <v>10320</v>
      </c>
      <c r="X2578">
        <v>1068</v>
      </c>
      <c r="Y2578">
        <v>1</v>
      </c>
      <c r="Z2578">
        <v>427.20000000000005</v>
      </c>
      <c r="AA2578" t="s">
        <v>18851</v>
      </c>
      <c r="AB2578" t="s">
        <v>18851</v>
      </c>
      <c r="AC2578">
        <v>10</v>
      </c>
      <c r="AD2578" t="s">
        <v>87</v>
      </c>
      <c r="AF2578" t="s">
        <v>87</v>
      </c>
      <c r="AG2578" t="s">
        <v>18851</v>
      </c>
    </row>
    <row r="2579" spans="1:33" x14ac:dyDescent="0.3">
      <c r="A2579" t="s">
        <v>121</v>
      </c>
      <c r="B2579" t="s">
        <v>157</v>
      </c>
      <c r="C2579" t="s">
        <v>80</v>
      </c>
      <c r="D2579" t="s">
        <v>219</v>
      </c>
      <c r="E2579" t="s">
        <v>2849</v>
      </c>
      <c r="F2579" t="s">
        <v>18855</v>
      </c>
      <c r="G2579" t="s">
        <v>96</v>
      </c>
      <c r="H2579" s="1">
        <v>45434</v>
      </c>
      <c r="I2579">
        <v>1000</v>
      </c>
      <c r="J2579" t="s">
        <v>18856</v>
      </c>
      <c r="K2579" t="s">
        <v>222</v>
      </c>
      <c r="L2579" t="s">
        <v>18857</v>
      </c>
      <c r="M2579" t="s">
        <v>18858</v>
      </c>
      <c r="N2579" t="s">
        <v>57</v>
      </c>
      <c r="O2579">
        <v>6</v>
      </c>
      <c r="P2579" t="s">
        <v>40</v>
      </c>
      <c r="Q2579" t="s">
        <v>41</v>
      </c>
      <c r="R2579" t="s">
        <v>18859</v>
      </c>
      <c r="S2579" s="1">
        <v>45397</v>
      </c>
      <c r="T2579" t="s">
        <v>60</v>
      </c>
      <c r="U2579" t="s">
        <v>18860</v>
      </c>
      <c r="V2579" t="s">
        <v>18861</v>
      </c>
      <c r="W2579" t="s">
        <v>18618</v>
      </c>
      <c r="X2579">
        <v>2077</v>
      </c>
      <c r="Y2579">
        <v>5</v>
      </c>
      <c r="Z2579">
        <v>4154</v>
      </c>
      <c r="AA2579" t="s">
        <v>18858</v>
      </c>
      <c r="AB2579" t="s">
        <v>18858</v>
      </c>
      <c r="AC2579">
        <v>11</v>
      </c>
      <c r="AE2579" t="s">
        <v>37</v>
      </c>
      <c r="AF2579" t="s">
        <v>37</v>
      </c>
      <c r="AG2579" t="s">
        <v>18858</v>
      </c>
    </row>
    <row r="2580" spans="1:33" x14ac:dyDescent="0.3">
      <c r="A2580" t="s">
        <v>133</v>
      </c>
      <c r="B2580" t="s">
        <v>731</v>
      </c>
      <c r="C2580" t="s">
        <v>80</v>
      </c>
      <c r="D2580" t="s">
        <v>50</v>
      </c>
      <c r="E2580" t="s">
        <v>183</v>
      </c>
      <c r="F2580" t="s">
        <v>18862</v>
      </c>
      <c r="G2580" t="s">
        <v>96</v>
      </c>
      <c r="H2580" s="1">
        <v>44931</v>
      </c>
      <c r="I2580">
        <v>1300</v>
      </c>
      <c r="J2580" t="s">
        <v>18863</v>
      </c>
      <c r="K2580" t="s">
        <v>2083</v>
      </c>
      <c r="L2580" t="s">
        <v>18864</v>
      </c>
      <c r="M2580" t="s">
        <v>18865</v>
      </c>
      <c r="N2580" t="s">
        <v>39</v>
      </c>
      <c r="O2580">
        <v>18</v>
      </c>
      <c r="P2580" t="s">
        <v>73</v>
      </c>
      <c r="Q2580" t="s">
        <v>41</v>
      </c>
      <c r="R2580" t="s">
        <v>18866</v>
      </c>
      <c r="S2580" s="1">
        <v>45513</v>
      </c>
      <c r="T2580" t="s">
        <v>201</v>
      </c>
      <c r="U2580" t="s">
        <v>18867</v>
      </c>
      <c r="V2580" t="s">
        <v>18868</v>
      </c>
      <c r="W2580" t="s">
        <v>8287</v>
      </c>
      <c r="X2580">
        <v>2359</v>
      </c>
      <c r="Y2580">
        <v>8</v>
      </c>
      <c r="Z2580">
        <v>7548.8</v>
      </c>
      <c r="AA2580" t="s">
        <v>18865</v>
      </c>
      <c r="AB2580" t="s">
        <v>18865</v>
      </c>
      <c r="AC2580">
        <v>10</v>
      </c>
      <c r="AE2580" t="s">
        <v>37</v>
      </c>
      <c r="AF2580" t="s">
        <v>37</v>
      </c>
      <c r="AG2580" t="s">
        <v>18865</v>
      </c>
    </row>
    <row r="2581" spans="1:33" x14ac:dyDescent="0.3">
      <c r="A2581" t="s">
        <v>107</v>
      </c>
      <c r="B2581" t="s">
        <v>731</v>
      </c>
      <c r="C2581" t="s">
        <v>80</v>
      </c>
      <c r="D2581" t="s">
        <v>241</v>
      </c>
      <c r="E2581" t="s">
        <v>31</v>
      </c>
      <c r="F2581" t="s">
        <v>18869</v>
      </c>
      <c r="G2581" t="s">
        <v>33</v>
      </c>
      <c r="H2581" s="1">
        <v>44860</v>
      </c>
      <c r="I2581">
        <v>950</v>
      </c>
      <c r="J2581" t="s">
        <v>18870</v>
      </c>
      <c r="K2581" t="s">
        <v>463</v>
      </c>
      <c r="L2581" t="s">
        <v>18871</v>
      </c>
      <c r="M2581" t="s">
        <v>18872</v>
      </c>
      <c r="N2581" t="s">
        <v>116</v>
      </c>
      <c r="O2581">
        <v>19</v>
      </c>
      <c r="P2581" t="s">
        <v>73</v>
      </c>
      <c r="Q2581" t="s">
        <v>101</v>
      </c>
      <c r="R2581" t="s">
        <v>18873</v>
      </c>
      <c r="S2581" s="1">
        <v>45300</v>
      </c>
      <c r="T2581" t="s">
        <v>141</v>
      </c>
      <c r="U2581" t="s">
        <v>18874</v>
      </c>
      <c r="V2581" t="s">
        <v>2777</v>
      </c>
      <c r="W2581" t="s">
        <v>5849</v>
      </c>
      <c r="X2581">
        <v>1874</v>
      </c>
      <c r="Y2581">
        <v>7</v>
      </c>
      <c r="Z2581">
        <v>5247.2000000000007</v>
      </c>
      <c r="AA2581" t="s">
        <v>18872</v>
      </c>
      <c r="AB2581" t="s">
        <v>18872</v>
      </c>
      <c r="AC2581">
        <v>10</v>
      </c>
      <c r="AE2581" t="s">
        <v>37</v>
      </c>
      <c r="AF2581" t="s">
        <v>37</v>
      </c>
      <c r="AG2581" t="s">
        <v>18872</v>
      </c>
    </row>
    <row r="2582" spans="1:33" x14ac:dyDescent="0.3">
      <c r="A2582" t="s">
        <v>93</v>
      </c>
      <c r="B2582" t="s">
        <v>262</v>
      </c>
      <c r="C2582" t="s">
        <v>80</v>
      </c>
      <c r="D2582" t="s">
        <v>50</v>
      </c>
      <c r="E2582" t="s">
        <v>3439</v>
      </c>
      <c r="F2582" t="s">
        <v>18875</v>
      </c>
      <c r="G2582" t="s">
        <v>33</v>
      </c>
      <c r="H2582" s="1">
        <v>45262</v>
      </c>
      <c r="I2582">
        <v>1400</v>
      </c>
      <c r="J2582" t="s">
        <v>18876</v>
      </c>
      <c r="K2582" t="s">
        <v>98</v>
      </c>
      <c r="L2582" t="s">
        <v>18877</v>
      </c>
      <c r="M2582" t="s">
        <v>18878</v>
      </c>
      <c r="N2582" t="s">
        <v>116</v>
      </c>
      <c r="O2582">
        <v>4</v>
      </c>
      <c r="P2582" t="s">
        <v>40</v>
      </c>
      <c r="Q2582" t="s">
        <v>58</v>
      </c>
      <c r="R2582" t="s">
        <v>18879</v>
      </c>
      <c r="S2582" s="1">
        <v>45477</v>
      </c>
      <c r="T2582" t="s">
        <v>103</v>
      </c>
      <c r="U2582" t="s">
        <v>18880</v>
      </c>
      <c r="V2582" t="s">
        <v>18881</v>
      </c>
      <c r="W2582" t="s">
        <v>3713</v>
      </c>
      <c r="X2582">
        <v>1605</v>
      </c>
      <c r="Y2582">
        <v>2</v>
      </c>
      <c r="Z2582">
        <v>1284</v>
      </c>
      <c r="AA2582" t="s">
        <v>18878</v>
      </c>
      <c r="AB2582" t="s">
        <v>18878</v>
      </c>
      <c r="AC2582">
        <v>10</v>
      </c>
      <c r="AE2582" t="s">
        <v>37</v>
      </c>
      <c r="AF2582" t="s">
        <v>37</v>
      </c>
      <c r="AG2582" t="s">
        <v>18878</v>
      </c>
    </row>
    <row r="2583" spans="1:33" x14ac:dyDescent="0.3">
      <c r="A2583" t="s">
        <v>121</v>
      </c>
      <c r="B2583" t="s">
        <v>218</v>
      </c>
      <c r="C2583" t="s">
        <v>49</v>
      </c>
      <c r="D2583" t="s">
        <v>206</v>
      </c>
      <c r="E2583" t="s">
        <v>1177</v>
      </c>
      <c r="F2583" t="s">
        <v>18882</v>
      </c>
      <c r="G2583" t="s">
        <v>96</v>
      </c>
      <c r="H2583" s="1">
        <v>45281</v>
      </c>
      <c r="I2583">
        <v>1300</v>
      </c>
      <c r="J2583" t="s">
        <v>18883</v>
      </c>
      <c r="K2583" t="s">
        <v>1153</v>
      </c>
      <c r="L2583" t="s">
        <v>18884</v>
      </c>
      <c r="M2583" t="s">
        <v>18885</v>
      </c>
      <c r="N2583" t="s">
        <v>116</v>
      </c>
      <c r="O2583">
        <v>17</v>
      </c>
      <c r="P2583" t="s">
        <v>73</v>
      </c>
      <c r="Q2583" t="s">
        <v>58</v>
      </c>
      <c r="R2583" t="s">
        <v>18886</v>
      </c>
      <c r="S2583" s="1">
        <v>45316</v>
      </c>
      <c r="T2583" t="s">
        <v>141</v>
      </c>
      <c r="U2583" t="s">
        <v>18887</v>
      </c>
      <c r="V2583" t="s">
        <v>18888</v>
      </c>
      <c r="W2583" t="s">
        <v>3177</v>
      </c>
      <c r="X2583">
        <v>2502</v>
      </c>
      <c r="Y2583">
        <v>5</v>
      </c>
      <c r="Z2583">
        <v>5004</v>
      </c>
      <c r="AA2583" t="s">
        <v>18885</v>
      </c>
      <c r="AB2583" t="s">
        <v>18885</v>
      </c>
      <c r="AC2583">
        <v>10</v>
      </c>
      <c r="AE2583" t="s">
        <v>37</v>
      </c>
      <c r="AF2583" t="s">
        <v>37</v>
      </c>
      <c r="AG2583" t="s">
        <v>18885</v>
      </c>
    </row>
    <row r="2584" spans="1:33" x14ac:dyDescent="0.3">
      <c r="A2584" t="s">
        <v>121</v>
      </c>
      <c r="B2584" t="s">
        <v>784</v>
      </c>
      <c r="C2584" t="s">
        <v>29</v>
      </c>
      <c r="D2584" t="s">
        <v>65</v>
      </c>
      <c r="E2584" t="s">
        <v>996</v>
      </c>
      <c r="F2584" t="s">
        <v>18889</v>
      </c>
      <c r="G2584" t="s">
        <v>33</v>
      </c>
      <c r="H2584" s="1">
        <v>43998</v>
      </c>
      <c r="I2584">
        <v>1100</v>
      </c>
      <c r="J2584" t="s">
        <v>18890</v>
      </c>
      <c r="K2584" t="s">
        <v>524</v>
      </c>
      <c r="L2584" t="s">
        <v>18891</v>
      </c>
      <c r="M2584" t="s">
        <v>18892</v>
      </c>
      <c r="N2584" t="s">
        <v>72</v>
      </c>
      <c r="O2584">
        <v>16</v>
      </c>
      <c r="P2584" t="s">
        <v>73</v>
      </c>
      <c r="Q2584" t="s">
        <v>74</v>
      </c>
      <c r="R2584" t="s">
        <v>18893</v>
      </c>
      <c r="S2584" s="1">
        <v>45590</v>
      </c>
      <c r="T2584" t="s">
        <v>177</v>
      </c>
      <c r="U2584" t="s">
        <v>18894</v>
      </c>
      <c r="V2584" t="s">
        <v>18895</v>
      </c>
      <c r="W2584" t="s">
        <v>2214</v>
      </c>
      <c r="X2584">
        <v>543</v>
      </c>
      <c r="Y2584">
        <v>4</v>
      </c>
      <c r="Z2584">
        <v>868.80000000000007</v>
      </c>
      <c r="AA2584" t="s">
        <v>18892</v>
      </c>
      <c r="AB2584" t="s">
        <v>18892</v>
      </c>
      <c r="AC2584">
        <v>10</v>
      </c>
      <c r="AE2584" t="s">
        <v>37</v>
      </c>
      <c r="AF2584" t="s">
        <v>37</v>
      </c>
      <c r="AG2584" t="s">
        <v>18892</v>
      </c>
    </row>
    <row r="2585" spans="1:33" x14ac:dyDescent="0.3">
      <c r="A2585" t="s">
        <v>133</v>
      </c>
      <c r="B2585" t="s">
        <v>108</v>
      </c>
      <c r="C2585" t="s">
        <v>80</v>
      </c>
      <c r="D2585" t="s">
        <v>65</v>
      </c>
      <c r="E2585" t="s">
        <v>1543</v>
      </c>
      <c r="F2585" t="s">
        <v>18896</v>
      </c>
      <c r="G2585" t="s">
        <v>96</v>
      </c>
      <c r="H2585" s="1">
        <v>45221</v>
      </c>
      <c r="I2585">
        <v>1000</v>
      </c>
      <c r="J2585" t="s">
        <v>18897</v>
      </c>
      <c r="K2585" t="s">
        <v>670</v>
      </c>
      <c r="L2585" t="s">
        <v>18898</v>
      </c>
      <c r="M2585" t="s">
        <v>18899</v>
      </c>
      <c r="N2585" t="s">
        <v>72</v>
      </c>
      <c r="O2585">
        <v>12</v>
      </c>
      <c r="P2585" t="s">
        <v>40</v>
      </c>
      <c r="Q2585" t="s">
        <v>41</v>
      </c>
      <c r="R2585" t="s">
        <v>18900</v>
      </c>
      <c r="S2585" s="1">
        <v>45518</v>
      </c>
      <c r="T2585" t="s">
        <v>201</v>
      </c>
      <c r="U2585" t="s">
        <v>18901</v>
      </c>
      <c r="V2585" t="s">
        <v>18902</v>
      </c>
      <c r="W2585" t="s">
        <v>18903</v>
      </c>
      <c r="X2585">
        <v>1301</v>
      </c>
      <c r="Y2585">
        <v>8</v>
      </c>
      <c r="Z2585">
        <v>4163.2</v>
      </c>
      <c r="AA2585" t="s">
        <v>18899</v>
      </c>
      <c r="AB2585" t="s">
        <v>18899</v>
      </c>
      <c r="AC2585">
        <v>10</v>
      </c>
      <c r="AE2585" t="s">
        <v>37</v>
      </c>
      <c r="AF2585" t="s">
        <v>37</v>
      </c>
      <c r="AG2585" t="s">
        <v>18899</v>
      </c>
    </row>
    <row r="2586" spans="1:33" x14ac:dyDescent="0.3">
      <c r="A2586" t="s">
        <v>121</v>
      </c>
      <c r="B2586" t="s">
        <v>193</v>
      </c>
      <c r="C2586" t="s">
        <v>49</v>
      </c>
      <c r="D2586" t="s">
        <v>370</v>
      </c>
      <c r="E2586" t="s">
        <v>841</v>
      </c>
      <c r="F2586" t="s">
        <v>18904</v>
      </c>
      <c r="G2586" t="s">
        <v>96</v>
      </c>
      <c r="H2586" s="1">
        <v>45185</v>
      </c>
      <c r="I2586">
        <v>950</v>
      </c>
      <c r="J2586" t="s">
        <v>4993</v>
      </c>
      <c r="K2586" t="s">
        <v>914</v>
      </c>
      <c r="L2586" t="s">
        <v>18905</v>
      </c>
      <c r="M2586" t="s">
        <v>18906</v>
      </c>
      <c r="N2586" t="s">
        <v>39</v>
      </c>
      <c r="O2586">
        <v>8</v>
      </c>
      <c r="P2586" t="s">
        <v>73</v>
      </c>
      <c r="Q2586" t="s">
        <v>41</v>
      </c>
      <c r="R2586" t="s">
        <v>18907</v>
      </c>
      <c r="S2586" s="1">
        <v>45304</v>
      </c>
      <c r="T2586" t="s">
        <v>141</v>
      </c>
      <c r="U2586" t="s">
        <v>18908</v>
      </c>
      <c r="V2586" t="s">
        <v>18909</v>
      </c>
      <c r="W2586" t="s">
        <v>192</v>
      </c>
      <c r="X2586">
        <v>2812</v>
      </c>
      <c r="Y2586">
        <v>4</v>
      </c>
      <c r="Z2586">
        <v>4499.2</v>
      </c>
      <c r="AA2586" t="s">
        <v>18906</v>
      </c>
      <c r="AB2586" t="s">
        <v>18906</v>
      </c>
      <c r="AC2586">
        <v>10</v>
      </c>
      <c r="AD2586" t="s">
        <v>87</v>
      </c>
      <c r="AF2586" t="s">
        <v>87</v>
      </c>
      <c r="AG2586" t="s">
        <v>18906</v>
      </c>
    </row>
    <row r="2587" spans="1:33" x14ac:dyDescent="0.3">
      <c r="A2587" t="s">
        <v>107</v>
      </c>
      <c r="B2587" t="s">
        <v>784</v>
      </c>
      <c r="C2587" t="s">
        <v>29</v>
      </c>
      <c r="D2587" t="s">
        <v>146</v>
      </c>
      <c r="E2587" t="s">
        <v>832</v>
      </c>
      <c r="F2587" t="s">
        <v>18910</v>
      </c>
      <c r="G2587" t="s">
        <v>96</v>
      </c>
      <c r="H2587" s="1">
        <v>44303</v>
      </c>
      <c r="I2587">
        <v>1300</v>
      </c>
      <c r="J2587" t="s">
        <v>18911</v>
      </c>
      <c r="K2587" t="s">
        <v>254</v>
      </c>
      <c r="L2587" t="s">
        <v>18912</v>
      </c>
      <c r="M2587" t="s">
        <v>18913</v>
      </c>
      <c r="N2587" t="s">
        <v>39</v>
      </c>
      <c r="O2587">
        <v>6</v>
      </c>
      <c r="P2587" t="s">
        <v>73</v>
      </c>
      <c r="Q2587" t="s">
        <v>41</v>
      </c>
      <c r="R2587" t="s">
        <v>18914</v>
      </c>
      <c r="S2587" s="1">
        <v>45343</v>
      </c>
      <c r="T2587" t="s">
        <v>321</v>
      </c>
      <c r="U2587" t="s">
        <v>18915</v>
      </c>
      <c r="V2587" t="s">
        <v>18916</v>
      </c>
      <c r="W2587" t="s">
        <v>1374</v>
      </c>
      <c r="X2587">
        <v>2491</v>
      </c>
      <c r="Y2587">
        <v>3</v>
      </c>
      <c r="Z2587">
        <v>2989.2000000000003</v>
      </c>
      <c r="AA2587" t="s">
        <v>18913</v>
      </c>
      <c r="AB2587" t="s">
        <v>18913</v>
      </c>
      <c r="AC2587">
        <v>10</v>
      </c>
      <c r="AD2587" t="s">
        <v>87</v>
      </c>
      <c r="AF2587" t="s">
        <v>87</v>
      </c>
      <c r="AG2587" t="s">
        <v>18913</v>
      </c>
    </row>
    <row r="2588" spans="1:33" x14ac:dyDescent="0.3">
      <c r="A2588" t="s">
        <v>27</v>
      </c>
      <c r="B2588" t="s">
        <v>79</v>
      </c>
      <c r="C2588" t="s">
        <v>80</v>
      </c>
      <c r="D2588" t="s">
        <v>50</v>
      </c>
      <c r="E2588" t="s">
        <v>66</v>
      </c>
      <c r="F2588" t="s">
        <v>18917</v>
      </c>
      <c r="G2588" t="s">
        <v>96</v>
      </c>
      <c r="H2588" s="1">
        <v>45400</v>
      </c>
      <c r="I2588">
        <v>1100</v>
      </c>
      <c r="J2588" t="s">
        <v>11643</v>
      </c>
      <c r="K2588" t="s">
        <v>1686</v>
      </c>
      <c r="L2588" t="s">
        <v>18918</v>
      </c>
      <c r="M2588" t="s">
        <v>18919</v>
      </c>
      <c r="N2588" t="s">
        <v>39</v>
      </c>
      <c r="O2588">
        <v>20</v>
      </c>
      <c r="P2588" t="s">
        <v>40</v>
      </c>
      <c r="Q2588" t="s">
        <v>74</v>
      </c>
      <c r="R2588" t="s">
        <v>18920</v>
      </c>
      <c r="S2588" s="1">
        <v>45464</v>
      </c>
      <c r="T2588" t="s">
        <v>43</v>
      </c>
      <c r="U2588" t="s">
        <v>18921</v>
      </c>
      <c r="V2588" t="s">
        <v>18922</v>
      </c>
      <c r="W2588" t="s">
        <v>4283</v>
      </c>
      <c r="X2588">
        <v>1167</v>
      </c>
      <c r="Y2588">
        <v>7</v>
      </c>
      <c r="Z2588">
        <v>3267.6000000000004</v>
      </c>
      <c r="AA2588" t="s">
        <v>18919</v>
      </c>
      <c r="AB2588" t="s">
        <v>18919</v>
      </c>
      <c r="AC2588">
        <v>10</v>
      </c>
      <c r="AD2588" t="s">
        <v>87</v>
      </c>
      <c r="AF2588" t="s">
        <v>87</v>
      </c>
      <c r="AG2588" t="s">
        <v>18919</v>
      </c>
    </row>
    <row r="2589" spans="1:33" x14ac:dyDescent="0.3">
      <c r="A2589" t="s">
        <v>27</v>
      </c>
      <c r="B2589" t="s">
        <v>48</v>
      </c>
      <c r="C2589" t="s">
        <v>29</v>
      </c>
      <c r="D2589" t="s">
        <v>109</v>
      </c>
      <c r="E2589" t="s">
        <v>3122</v>
      </c>
      <c r="F2589" t="s">
        <v>18923</v>
      </c>
      <c r="G2589" t="s">
        <v>33</v>
      </c>
      <c r="H2589" s="1">
        <v>45265</v>
      </c>
      <c r="I2589">
        <v>1100</v>
      </c>
      <c r="J2589" t="s">
        <v>18924</v>
      </c>
      <c r="K2589" t="s">
        <v>670</v>
      </c>
      <c r="L2589" t="s">
        <v>18925</v>
      </c>
      <c r="M2589" t="s">
        <v>18926</v>
      </c>
      <c r="N2589" t="s">
        <v>72</v>
      </c>
      <c r="O2589">
        <v>7</v>
      </c>
      <c r="P2589" t="s">
        <v>73</v>
      </c>
      <c r="Q2589" t="s">
        <v>101</v>
      </c>
      <c r="R2589" t="s">
        <v>18927</v>
      </c>
      <c r="S2589" s="1">
        <v>45406</v>
      </c>
      <c r="T2589" t="s">
        <v>60</v>
      </c>
      <c r="U2589" t="s">
        <v>18928</v>
      </c>
      <c r="V2589" t="s">
        <v>18929</v>
      </c>
      <c r="W2589" t="s">
        <v>7272</v>
      </c>
      <c r="X2589">
        <v>738</v>
      </c>
      <c r="Y2589">
        <v>8</v>
      </c>
      <c r="Z2589">
        <v>2361.6</v>
      </c>
      <c r="AA2589" t="s">
        <v>18926</v>
      </c>
      <c r="AB2589" t="s">
        <v>18926</v>
      </c>
      <c r="AC2589">
        <v>10</v>
      </c>
      <c r="AD2589" t="s">
        <v>87</v>
      </c>
      <c r="AF2589" t="s">
        <v>87</v>
      </c>
      <c r="AG2589" t="s">
        <v>18926</v>
      </c>
    </row>
    <row r="2590" spans="1:33" x14ac:dyDescent="0.3">
      <c r="A2590" t="s">
        <v>121</v>
      </c>
      <c r="B2590" t="s">
        <v>369</v>
      </c>
      <c r="C2590" t="s">
        <v>49</v>
      </c>
      <c r="D2590" t="s">
        <v>81</v>
      </c>
      <c r="E2590" t="s">
        <v>110</v>
      </c>
      <c r="F2590" t="s">
        <v>18930</v>
      </c>
      <c r="G2590" t="s">
        <v>33</v>
      </c>
      <c r="H2590" s="1">
        <v>44453</v>
      </c>
      <c r="I2590">
        <v>800</v>
      </c>
      <c r="J2590" t="s">
        <v>18931</v>
      </c>
      <c r="K2590" t="s">
        <v>1643</v>
      </c>
      <c r="L2590" t="s">
        <v>18932</v>
      </c>
      <c r="M2590" t="s">
        <v>18933</v>
      </c>
      <c r="N2590" t="s">
        <v>72</v>
      </c>
      <c r="O2590">
        <v>16</v>
      </c>
      <c r="P2590" t="s">
        <v>40</v>
      </c>
      <c r="Q2590" t="s">
        <v>101</v>
      </c>
      <c r="R2590" t="s">
        <v>18934</v>
      </c>
      <c r="S2590" s="1">
        <v>45511</v>
      </c>
      <c r="T2590" t="s">
        <v>201</v>
      </c>
      <c r="U2590" t="s">
        <v>18935</v>
      </c>
      <c r="V2590" t="s">
        <v>18936</v>
      </c>
      <c r="W2590" t="s">
        <v>2616</v>
      </c>
      <c r="X2590">
        <v>1196</v>
      </c>
      <c r="Y2590">
        <v>6</v>
      </c>
      <c r="Z2590">
        <v>2870.4</v>
      </c>
      <c r="AA2590" t="s">
        <v>18933</v>
      </c>
      <c r="AB2590" t="s">
        <v>18933</v>
      </c>
      <c r="AC2590">
        <v>10</v>
      </c>
      <c r="AE2590" t="s">
        <v>37</v>
      </c>
      <c r="AF2590" t="s">
        <v>37</v>
      </c>
      <c r="AG2590" t="s">
        <v>18933</v>
      </c>
    </row>
    <row r="2591" spans="1:33" x14ac:dyDescent="0.3">
      <c r="A2591" t="s">
        <v>181</v>
      </c>
      <c r="B2591" t="s">
        <v>169</v>
      </c>
      <c r="C2591" t="s">
        <v>80</v>
      </c>
      <c r="D2591" t="s">
        <v>146</v>
      </c>
      <c r="E2591" t="s">
        <v>1949</v>
      </c>
      <c r="F2591" t="s">
        <v>18937</v>
      </c>
      <c r="G2591" t="s">
        <v>96</v>
      </c>
      <c r="H2591" s="1">
        <v>44997</v>
      </c>
      <c r="I2591">
        <v>1400</v>
      </c>
      <c r="J2591" t="s">
        <v>14560</v>
      </c>
      <c r="K2591" t="s">
        <v>424</v>
      </c>
      <c r="L2591" t="s">
        <v>18938</v>
      </c>
      <c r="M2591" t="s">
        <v>18939</v>
      </c>
      <c r="N2591" t="s">
        <v>39</v>
      </c>
      <c r="O2591">
        <v>9</v>
      </c>
      <c r="P2591" t="s">
        <v>40</v>
      </c>
      <c r="Q2591" t="s">
        <v>58</v>
      </c>
      <c r="R2591" t="s">
        <v>18940</v>
      </c>
      <c r="S2591" s="1">
        <v>45317</v>
      </c>
      <c r="T2591" t="s">
        <v>141</v>
      </c>
      <c r="U2591" t="s">
        <v>18941</v>
      </c>
      <c r="V2591" t="s">
        <v>18942</v>
      </c>
      <c r="W2591" t="s">
        <v>2989</v>
      </c>
      <c r="X2591">
        <v>1792</v>
      </c>
      <c r="Y2591">
        <v>7</v>
      </c>
      <c r="Z2591">
        <v>5017.6000000000004</v>
      </c>
      <c r="AA2591" t="s">
        <v>18939</v>
      </c>
      <c r="AB2591" t="s">
        <v>18939</v>
      </c>
      <c r="AC2591">
        <v>10</v>
      </c>
      <c r="AE2591" t="s">
        <v>37</v>
      </c>
      <c r="AF2591" t="s">
        <v>37</v>
      </c>
      <c r="AG2591" t="s">
        <v>18939</v>
      </c>
    </row>
    <row r="2592" spans="1:33" x14ac:dyDescent="0.3">
      <c r="A2592" t="s">
        <v>93</v>
      </c>
      <c r="B2592" t="s">
        <v>450</v>
      </c>
      <c r="C2592" t="s">
        <v>80</v>
      </c>
      <c r="D2592" t="s">
        <v>30</v>
      </c>
      <c r="E2592" t="s">
        <v>2957</v>
      </c>
      <c r="F2592" t="s">
        <v>18943</v>
      </c>
      <c r="G2592" t="s">
        <v>96</v>
      </c>
      <c r="H2592" s="1">
        <v>44578</v>
      </c>
      <c r="I2592">
        <v>1000</v>
      </c>
      <c r="J2592" t="s">
        <v>18944</v>
      </c>
      <c r="K2592" t="s">
        <v>286</v>
      </c>
      <c r="L2592" t="s">
        <v>18945</v>
      </c>
      <c r="M2592" t="s">
        <v>18946</v>
      </c>
      <c r="N2592" t="s">
        <v>72</v>
      </c>
      <c r="O2592">
        <v>17</v>
      </c>
      <c r="P2592" t="s">
        <v>40</v>
      </c>
      <c r="Q2592" t="s">
        <v>58</v>
      </c>
      <c r="R2592" t="s">
        <v>18947</v>
      </c>
      <c r="S2592" s="1">
        <v>45487</v>
      </c>
      <c r="T2592" t="s">
        <v>103</v>
      </c>
      <c r="U2592" t="s">
        <v>18948</v>
      </c>
      <c r="V2592" t="s">
        <v>18949</v>
      </c>
      <c r="W2592" t="s">
        <v>3728</v>
      </c>
      <c r="X2592">
        <v>2988</v>
      </c>
      <c r="Y2592">
        <v>2</v>
      </c>
      <c r="Z2592">
        <v>2390.4</v>
      </c>
      <c r="AA2592" t="s">
        <v>18946</v>
      </c>
      <c r="AB2592" t="s">
        <v>18946</v>
      </c>
      <c r="AC2592">
        <v>10</v>
      </c>
      <c r="AE2592" t="s">
        <v>37</v>
      </c>
      <c r="AF2592" t="s">
        <v>37</v>
      </c>
      <c r="AG2592" t="s">
        <v>18946</v>
      </c>
    </row>
    <row r="2593" spans="1:33" x14ac:dyDescent="0.3">
      <c r="A2593" t="s">
        <v>47</v>
      </c>
      <c r="B2593" t="s">
        <v>946</v>
      </c>
      <c r="C2593" t="s">
        <v>49</v>
      </c>
      <c r="D2593" t="s">
        <v>146</v>
      </c>
      <c r="E2593" t="s">
        <v>1724</v>
      </c>
      <c r="F2593" t="s">
        <v>18950</v>
      </c>
      <c r="G2593" t="s">
        <v>33</v>
      </c>
      <c r="H2593" s="1">
        <v>43988</v>
      </c>
      <c r="I2593">
        <v>1200</v>
      </c>
      <c r="J2593" t="s">
        <v>18951</v>
      </c>
      <c r="K2593" t="s">
        <v>670</v>
      </c>
      <c r="L2593" t="s">
        <v>18952</v>
      </c>
      <c r="M2593" t="s">
        <v>18953</v>
      </c>
      <c r="N2593" t="s">
        <v>116</v>
      </c>
      <c r="O2593">
        <v>10</v>
      </c>
      <c r="P2593" t="s">
        <v>73</v>
      </c>
      <c r="Q2593" t="s">
        <v>41</v>
      </c>
      <c r="R2593" t="s">
        <v>18954</v>
      </c>
      <c r="S2593" s="1">
        <v>45367</v>
      </c>
      <c r="T2593" t="s">
        <v>258</v>
      </c>
      <c r="U2593" t="s">
        <v>18955</v>
      </c>
      <c r="V2593" t="s">
        <v>18956</v>
      </c>
      <c r="W2593" t="s">
        <v>4878</v>
      </c>
      <c r="X2593">
        <v>1137</v>
      </c>
      <c r="Y2593">
        <v>5</v>
      </c>
      <c r="Z2593">
        <v>2274</v>
      </c>
      <c r="AA2593" t="s">
        <v>18953</v>
      </c>
      <c r="AB2593" t="s">
        <v>18953</v>
      </c>
      <c r="AC2593">
        <v>10</v>
      </c>
      <c r="AD2593" t="s">
        <v>87</v>
      </c>
      <c r="AF2593" t="s">
        <v>87</v>
      </c>
      <c r="AG2593" t="s">
        <v>18953</v>
      </c>
    </row>
    <row r="2594" spans="1:33" x14ac:dyDescent="0.3">
      <c r="A2594" t="s">
        <v>107</v>
      </c>
      <c r="B2594" t="s">
        <v>293</v>
      </c>
      <c r="C2594" t="s">
        <v>80</v>
      </c>
      <c r="D2594" t="s">
        <v>65</v>
      </c>
      <c r="E2594" t="s">
        <v>559</v>
      </c>
      <c r="F2594" t="s">
        <v>18957</v>
      </c>
      <c r="G2594" t="s">
        <v>96</v>
      </c>
      <c r="H2594" s="1">
        <v>44295</v>
      </c>
      <c r="I2594">
        <v>1100</v>
      </c>
      <c r="J2594" t="s">
        <v>18958</v>
      </c>
      <c r="K2594" t="s">
        <v>286</v>
      </c>
      <c r="L2594" t="s">
        <v>18959</v>
      </c>
      <c r="M2594" t="s">
        <v>18960</v>
      </c>
      <c r="N2594" t="s">
        <v>39</v>
      </c>
      <c r="O2594">
        <v>10</v>
      </c>
      <c r="P2594" t="s">
        <v>40</v>
      </c>
      <c r="Q2594" t="s">
        <v>58</v>
      </c>
      <c r="R2594" t="s">
        <v>18961</v>
      </c>
      <c r="S2594" s="1">
        <v>45477</v>
      </c>
      <c r="T2594" t="s">
        <v>103</v>
      </c>
      <c r="U2594" t="s">
        <v>18962</v>
      </c>
      <c r="V2594" t="s">
        <v>18963</v>
      </c>
      <c r="W2594" t="s">
        <v>11765</v>
      </c>
      <c r="X2594">
        <v>2218</v>
      </c>
      <c r="Y2594">
        <v>5</v>
      </c>
      <c r="Z2594">
        <v>4436</v>
      </c>
      <c r="AA2594" t="s">
        <v>18960</v>
      </c>
      <c r="AB2594" t="s">
        <v>18960</v>
      </c>
      <c r="AC2594">
        <v>11</v>
      </c>
      <c r="AE2594" t="s">
        <v>37</v>
      </c>
      <c r="AF2594" t="s">
        <v>37</v>
      </c>
      <c r="AG2594" t="s">
        <v>18960</v>
      </c>
    </row>
    <row r="2595" spans="1:33" x14ac:dyDescent="0.3">
      <c r="A2595" t="s">
        <v>27</v>
      </c>
      <c r="B2595" t="s">
        <v>803</v>
      </c>
      <c r="C2595" t="s">
        <v>49</v>
      </c>
      <c r="D2595" t="s">
        <v>206</v>
      </c>
      <c r="E2595" t="s">
        <v>540</v>
      </c>
      <c r="F2595" t="s">
        <v>18964</v>
      </c>
      <c r="G2595" t="s">
        <v>33</v>
      </c>
      <c r="H2595" s="1">
        <v>45022</v>
      </c>
      <c r="I2595">
        <v>950</v>
      </c>
      <c r="J2595" t="s">
        <v>18965</v>
      </c>
      <c r="K2595" t="s">
        <v>329</v>
      </c>
      <c r="L2595" t="s">
        <v>18966</v>
      </c>
      <c r="M2595" t="s">
        <v>18967</v>
      </c>
      <c r="N2595" t="s">
        <v>72</v>
      </c>
      <c r="O2595">
        <v>6</v>
      </c>
      <c r="P2595" t="s">
        <v>73</v>
      </c>
      <c r="Q2595" t="s">
        <v>41</v>
      </c>
      <c r="R2595" t="s">
        <v>18968</v>
      </c>
      <c r="S2595" s="1">
        <v>45400</v>
      </c>
      <c r="T2595" t="s">
        <v>60</v>
      </c>
      <c r="U2595" t="s">
        <v>18969</v>
      </c>
      <c r="V2595" t="s">
        <v>17568</v>
      </c>
      <c r="W2595" t="s">
        <v>7309</v>
      </c>
      <c r="X2595">
        <v>957</v>
      </c>
      <c r="Y2595">
        <v>2</v>
      </c>
      <c r="Z2595">
        <v>765.6</v>
      </c>
      <c r="AA2595" t="s">
        <v>18967</v>
      </c>
      <c r="AB2595" t="s">
        <v>18967</v>
      </c>
      <c r="AC2595">
        <v>10</v>
      </c>
      <c r="AD2595" t="s">
        <v>87</v>
      </c>
      <c r="AF2595" t="s">
        <v>87</v>
      </c>
      <c r="AG2595" t="s">
        <v>18967</v>
      </c>
    </row>
    <row r="2596" spans="1:33" x14ac:dyDescent="0.3">
      <c r="A2596" t="s">
        <v>121</v>
      </c>
      <c r="B2596" t="s">
        <v>803</v>
      </c>
      <c r="C2596" t="s">
        <v>29</v>
      </c>
      <c r="D2596" t="s">
        <v>370</v>
      </c>
      <c r="E2596" t="s">
        <v>207</v>
      </c>
      <c r="F2596" t="s">
        <v>18970</v>
      </c>
      <c r="G2596" t="s">
        <v>33</v>
      </c>
      <c r="H2596" s="1">
        <v>44142</v>
      </c>
      <c r="I2596">
        <v>1200</v>
      </c>
      <c r="J2596" t="s">
        <v>18971</v>
      </c>
      <c r="K2596" t="s">
        <v>3086</v>
      </c>
      <c r="L2596" t="s">
        <v>18972</v>
      </c>
      <c r="M2596" t="s">
        <v>18973</v>
      </c>
      <c r="N2596" t="s">
        <v>39</v>
      </c>
      <c r="O2596">
        <v>3</v>
      </c>
      <c r="P2596" t="s">
        <v>40</v>
      </c>
      <c r="Q2596" t="s">
        <v>74</v>
      </c>
      <c r="R2596" t="s">
        <v>18974</v>
      </c>
      <c r="S2596" s="1">
        <v>45498</v>
      </c>
      <c r="T2596" t="s">
        <v>103</v>
      </c>
      <c r="U2596" t="s">
        <v>18975</v>
      </c>
      <c r="V2596" t="s">
        <v>18976</v>
      </c>
      <c r="W2596" t="s">
        <v>3669</v>
      </c>
      <c r="X2596">
        <v>752</v>
      </c>
      <c r="Y2596">
        <v>3</v>
      </c>
      <c r="Z2596">
        <v>902.40000000000009</v>
      </c>
      <c r="AA2596" t="s">
        <v>18973</v>
      </c>
      <c r="AB2596" t="s">
        <v>18973</v>
      </c>
      <c r="AC2596">
        <v>10</v>
      </c>
      <c r="AE2596" t="s">
        <v>37</v>
      </c>
      <c r="AF2596" t="s">
        <v>37</v>
      </c>
      <c r="AG2596" t="s">
        <v>18973</v>
      </c>
    </row>
    <row r="2597" spans="1:33" x14ac:dyDescent="0.3">
      <c r="A2597" t="s">
        <v>336</v>
      </c>
      <c r="B2597" t="s">
        <v>240</v>
      </c>
      <c r="C2597" t="s">
        <v>80</v>
      </c>
      <c r="D2597" t="s">
        <v>219</v>
      </c>
      <c r="E2597" t="s">
        <v>1560</v>
      </c>
      <c r="F2597" t="s">
        <v>18977</v>
      </c>
      <c r="G2597" t="s">
        <v>33</v>
      </c>
      <c r="H2597" s="1">
        <v>44053</v>
      </c>
      <c r="I2597">
        <v>1400</v>
      </c>
      <c r="J2597" t="s">
        <v>18978</v>
      </c>
      <c r="K2597" t="s">
        <v>581</v>
      </c>
      <c r="L2597" t="s">
        <v>18979</v>
      </c>
      <c r="M2597" t="s">
        <v>18980</v>
      </c>
      <c r="N2597" t="s">
        <v>116</v>
      </c>
      <c r="O2597">
        <v>13</v>
      </c>
      <c r="P2597" t="s">
        <v>40</v>
      </c>
      <c r="Q2597" t="s">
        <v>41</v>
      </c>
      <c r="R2597" t="s">
        <v>18981</v>
      </c>
      <c r="S2597" s="1">
        <v>45544</v>
      </c>
      <c r="T2597" t="s">
        <v>214</v>
      </c>
      <c r="U2597" t="s">
        <v>18982</v>
      </c>
      <c r="V2597" t="s">
        <v>18983</v>
      </c>
      <c r="W2597" t="s">
        <v>5192</v>
      </c>
      <c r="X2597">
        <v>2550</v>
      </c>
      <c r="Y2597">
        <v>4</v>
      </c>
      <c r="Z2597">
        <v>4080</v>
      </c>
      <c r="AA2597" t="s">
        <v>18980</v>
      </c>
      <c r="AB2597" t="s">
        <v>18980</v>
      </c>
      <c r="AC2597">
        <v>10</v>
      </c>
      <c r="AE2597" t="s">
        <v>37</v>
      </c>
      <c r="AF2597" t="s">
        <v>37</v>
      </c>
      <c r="AG2597" t="s">
        <v>18980</v>
      </c>
    </row>
    <row r="2598" spans="1:33" x14ac:dyDescent="0.3">
      <c r="A2598" t="s">
        <v>336</v>
      </c>
      <c r="B2598" t="s">
        <v>450</v>
      </c>
      <c r="C2598" t="s">
        <v>29</v>
      </c>
      <c r="D2598" t="s">
        <v>146</v>
      </c>
      <c r="E2598" t="s">
        <v>1949</v>
      </c>
      <c r="F2598" t="s">
        <v>18984</v>
      </c>
      <c r="G2598" t="s">
        <v>96</v>
      </c>
      <c r="H2598" s="1">
        <v>44216</v>
      </c>
      <c r="I2598">
        <v>1000</v>
      </c>
      <c r="J2598" t="s">
        <v>18985</v>
      </c>
      <c r="K2598" t="s">
        <v>2286</v>
      </c>
      <c r="L2598" t="s">
        <v>18986</v>
      </c>
      <c r="M2598" t="s">
        <v>18987</v>
      </c>
      <c r="N2598" t="s">
        <v>72</v>
      </c>
      <c r="O2598">
        <v>12</v>
      </c>
      <c r="P2598" t="s">
        <v>73</v>
      </c>
      <c r="Q2598" t="s">
        <v>101</v>
      </c>
      <c r="R2598" t="s">
        <v>18988</v>
      </c>
      <c r="S2598" s="1">
        <v>45327</v>
      </c>
      <c r="T2598" t="s">
        <v>321</v>
      </c>
      <c r="U2598" t="s">
        <v>18989</v>
      </c>
      <c r="V2598" t="s">
        <v>18990</v>
      </c>
      <c r="W2598" t="s">
        <v>1004</v>
      </c>
      <c r="X2598">
        <v>2069</v>
      </c>
      <c r="Y2598">
        <v>5</v>
      </c>
      <c r="Z2598">
        <v>4138</v>
      </c>
      <c r="AA2598" t="s">
        <v>18987</v>
      </c>
      <c r="AB2598" t="s">
        <v>18987</v>
      </c>
      <c r="AC2598">
        <v>11</v>
      </c>
      <c r="AE2598" t="s">
        <v>37</v>
      </c>
      <c r="AF2598" t="s">
        <v>37</v>
      </c>
      <c r="AG2598" t="s">
        <v>18987</v>
      </c>
    </row>
    <row r="2599" spans="1:33" x14ac:dyDescent="0.3">
      <c r="A2599" t="s">
        <v>121</v>
      </c>
      <c r="B2599" t="s">
        <v>803</v>
      </c>
      <c r="C2599" t="s">
        <v>29</v>
      </c>
      <c r="D2599" t="s">
        <v>109</v>
      </c>
      <c r="E2599" t="s">
        <v>1560</v>
      </c>
      <c r="F2599" t="s">
        <v>18991</v>
      </c>
      <c r="G2599" t="s">
        <v>33</v>
      </c>
      <c r="H2599" s="1">
        <v>44082</v>
      </c>
      <c r="I2599">
        <v>1200</v>
      </c>
      <c r="J2599" t="s">
        <v>18992</v>
      </c>
      <c r="K2599" t="s">
        <v>524</v>
      </c>
      <c r="L2599" t="s">
        <v>18993</v>
      </c>
      <c r="M2599" t="s">
        <v>18994</v>
      </c>
      <c r="N2599" t="s">
        <v>116</v>
      </c>
      <c r="O2599">
        <v>20</v>
      </c>
      <c r="P2599" t="s">
        <v>40</v>
      </c>
      <c r="Q2599" t="s">
        <v>74</v>
      </c>
      <c r="R2599" t="s">
        <v>18995</v>
      </c>
      <c r="S2599" s="1">
        <v>45307</v>
      </c>
      <c r="T2599" t="s">
        <v>141</v>
      </c>
      <c r="U2599" t="s">
        <v>18996</v>
      </c>
      <c r="V2599" t="s">
        <v>18997</v>
      </c>
      <c r="W2599" t="s">
        <v>1885</v>
      </c>
      <c r="X2599">
        <v>1411</v>
      </c>
      <c r="Y2599">
        <v>7</v>
      </c>
      <c r="Z2599">
        <v>3950.8</v>
      </c>
      <c r="AA2599" t="s">
        <v>18994</v>
      </c>
      <c r="AB2599" t="s">
        <v>18994</v>
      </c>
      <c r="AC2599">
        <v>10</v>
      </c>
      <c r="AE2599" t="s">
        <v>37</v>
      </c>
      <c r="AF2599" t="s">
        <v>37</v>
      </c>
      <c r="AG2599" t="s">
        <v>18994</v>
      </c>
    </row>
    <row r="2600" spans="1:33" x14ac:dyDescent="0.3">
      <c r="A2600" t="s">
        <v>121</v>
      </c>
      <c r="B2600" t="s">
        <v>470</v>
      </c>
      <c r="C2600" t="s">
        <v>29</v>
      </c>
      <c r="D2600" t="s">
        <v>206</v>
      </c>
      <c r="E2600" t="s">
        <v>2849</v>
      </c>
      <c r="F2600" t="s">
        <v>522</v>
      </c>
      <c r="G2600" t="s">
        <v>33</v>
      </c>
      <c r="H2600" s="1">
        <v>45313</v>
      </c>
      <c r="I2600">
        <v>800</v>
      </c>
      <c r="J2600" t="s">
        <v>18998</v>
      </c>
      <c r="K2600" t="s">
        <v>1260</v>
      </c>
      <c r="L2600" t="s">
        <v>18999</v>
      </c>
      <c r="M2600" t="s">
        <v>19000</v>
      </c>
      <c r="N2600" t="s">
        <v>57</v>
      </c>
      <c r="O2600">
        <v>3</v>
      </c>
      <c r="P2600" t="s">
        <v>73</v>
      </c>
      <c r="Q2600" t="s">
        <v>41</v>
      </c>
      <c r="R2600" t="s">
        <v>19001</v>
      </c>
      <c r="S2600" s="1">
        <v>45579</v>
      </c>
      <c r="T2600" t="s">
        <v>177</v>
      </c>
      <c r="U2600" t="s">
        <v>19002</v>
      </c>
      <c r="V2600" t="s">
        <v>11685</v>
      </c>
      <c r="W2600" t="s">
        <v>1127</v>
      </c>
      <c r="X2600">
        <v>2941</v>
      </c>
      <c r="Y2600">
        <v>2</v>
      </c>
      <c r="Z2600">
        <v>2352.8000000000002</v>
      </c>
      <c r="AA2600" t="s">
        <v>19000</v>
      </c>
      <c r="AB2600" t="s">
        <v>19000</v>
      </c>
      <c r="AC2600">
        <v>10</v>
      </c>
      <c r="AD2600" t="s">
        <v>87</v>
      </c>
      <c r="AF2600" t="s">
        <v>87</v>
      </c>
      <c r="AG2600" t="s">
        <v>19000</v>
      </c>
    </row>
    <row r="2601" spans="1:33" x14ac:dyDescent="0.3">
      <c r="A2601" t="s">
        <v>93</v>
      </c>
      <c r="B2601" t="s">
        <v>64</v>
      </c>
      <c r="C2601" t="s">
        <v>80</v>
      </c>
      <c r="D2601" t="s">
        <v>50</v>
      </c>
      <c r="E2601" t="s">
        <v>501</v>
      </c>
      <c r="F2601" t="s">
        <v>19003</v>
      </c>
      <c r="G2601" t="s">
        <v>33</v>
      </c>
      <c r="H2601" s="1">
        <v>43951</v>
      </c>
      <c r="I2601">
        <v>950</v>
      </c>
      <c r="J2601" t="s">
        <v>19004</v>
      </c>
      <c r="K2601" t="s">
        <v>361</v>
      </c>
      <c r="L2601" t="s">
        <v>19005</v>
      </c>
      <c r="M2601" t="s">
        <v>19006</v>
      </c>
      <c r="N2601" t="s">
        <v>72</v>
      </c>
      <c r="O2601">
        <v>8</v>
      </c>
      <c r="P2601" t="s">
        <v>40</v>
      </c>
      <c r="Q2601" t="s">
        <v>101</v>
      </c>
      <c r="R2601" t="s">
        <v>19007</v>
      </c>
      <c r="S2601" s="1">
        <v>45548</v>
      </c>
      <c r="T2601" t="s">
        <v>214</v>
      </c>
      <c r="U2601" t="s">
        <v>19008</v>
      </c>
      <c r="V2601" t="s">
        <v>19009</v>
      </c>
      <c r="W2601" t="s">
        <v>1876</v>
      </c>
      <c r="X2601">
        <v>1026</v>
      </c>
      <c r="Y2601">
        <v>8</v>
      </c>
      <c r="Z2601">
        <v>3283.2000000000003</v>
      </c>
      <c r="AA2601" t="s">
        <v>19006</v>
      </c>
      <c r="AB2601" t="s">
        <v>19006</v>
      </c>
      <c r="AC2601">
        <v>11</v>
      </c>
      <c r="AE2601" t="s">
        <v>37</v>
      </c>
      <c r="AF2601" t="s">
        <v>37</v>
      </c>
      <c r="AG2601" t="s">
        <v>19006</v>
      </c>
    </row>
    <row r="2602" spans="1:33" x14ac:dyDescent="0.3">
      <c r="A2602" t="s">
        <v>133</v>
      </c>
      <c r="B2602" t="s">
        <v>946</v>
      </c>
      <c r="C2602" t="s">
        <v>49</v>
      </c>
      <c r="D2602" t="s">
        <v>50</v>
      </c>
      <c r="E2602" t="s">
        <v>242</v>
      </c>
      <c r="F2602" t="s">
        <v>19010</v>
      </c>
      <c r="G2602" t="s">
        <v>96</v>
      </c>
      <c r="H2602" s="1">
        <v>45582</v>
      </c>
      <c r="I2602">
        <v>1100</v>
      </c>
      <c r="J2602" t="s">
        <v>19011</v>
      </c>
      <c r="K2602" t="s">
        <v>1862</v>
      </c>
      <c r="L2602" t="s">
        <v>19012</v>
      </c>
      <c r="M2602" t="s">
        <v>19013</v>
      </c>
      <c r="N2602" t="s">
        <v>72</v>
      </c>
      <c r="O2602">
        <v>12</v>
      </c>
      <c r="P2602" t="s">
        <v>40</v>
      </c>
      <c r="Q2602" t="s">
        <v>101</v>
      </c>
      <c r="R2602" t="s">
        <v>19014</v>
      </c>
      <c r="S2602" s="1">
        <v>45421</v>
      </c>
      <c r="T2602" t="s">
        <v>129</v>
      </c>
      <c r="U2602" t="s">
        <v>19015</v>
      </c>
      <c r="V2602" t="s">
        <v>19016</v>
      </c>
      <c r="W2602" t="s">
        <v>2501</v>
      </c>
      <c r="X2602">
        <v>2483</v>
      </c>
      <c r="Y2602">
        <v>3</v>
      </c>
      <c r="Z2602">
        <v>2979.6000000000004</v>
      </c>
      <c r="AA2602" t="s">
        <v>19013</v>
      </c>
      <c r="AB2602" t="s">
        <v>19013</v>
      </c>
      <c r="AC2602">
        <v>10</v>
      </c>
      <c r="AD2602" t="s">
        <v>87</v>
      </c>
      <c r="AF2602" t="s">
        <v>87</v>
      </c>
      <c r="AG2602" t="s">
        <v>19013</v>
      </c>
    </row>
    <row r="2603" spans="1:33" x14ac:dyDescent="0.3">
      <c r="A2603" t="s">
        <v>133</v>
      </c>
      <c r="B2603" t="s">
        <v>380</v>
      </c>
      <c r="C2603" t="s">
        <v>29</v>
      </c>
      <c r="D2603" t="s">
        <v>30</v>
      </c>
      <c r="E2603" t="s">
        <v>1543</v>
      </c>
      <c r="F2603" t="s">
        <v>19017</v>
      </c>
      <c r="G2603" t="s">
        <v>33</v>
      </c>
      <c r="H2603" s="1">
        <v>44196</v>
      </c>
      <c r="I2603">
        <v>1200</v>
      </c>
      <c r="J2603" t="s">
        <v>19018</v>
      </c>
      <c r="K2603" t="s">
        <v>404</v>
      </c>
      <c r="L2603" t="s">
        <v>19019</v>
      </c>
      <c r="M2603" t="s">
        <v>19020</v>
      </c>
      <c r="N2603" t="s">
        <v>39</v>
      </c>
      <c r="O2603">
        <v>10</v>
      </c>
      <c r="P2603" t="s">
        <v>40</v>
      </c>
      <c r="Q2603" t="s">
        <v>41</v>
      </c>
      <c r="R2603" t="s">
        <v>19021</v>
      </c>
      <c r="S2603" s="1">
        <v>45328</v>
      </c>
      <c r="T2603" t="s">
        <v>321</v>
      </c>
      <c r="U2603" t="s">
        <v>19022</v>
      </c>
      <c r="V2603" t="s">
        <v>19023</v>
      </c>
      <c r="W2603" t="s">
        <v>2245</v>
      </c>
      <c r="X2603">
        <v>1490</v>
      </c>
      <c r="Y2603">
        <v>5</v>
      </c>
      <c r="Z2603">
        <v>2980</v>
      </c>
      <c r="AA2603" t="s">
        <v>19020</v>
      </c>
      <c r="AB2603" t="s">
        <v>19020</v>
      </c>
      <c r="AC2603">
        <v>10</v>
      </c>
      <c r="AD2603" t="s">
        <v>87</v>
      </c>
      <c r="AF2603" t="s">
        <v>87</v>
      </c>
      <c r="AG2603" t="s">
        <v>19020</v>
      </c>
    </row>
    <row r="2604" spans="1:33" x14ac:dyDescent="0.3">
      <c r="A2604" t="s">
        <v>27</v>
      </c>
      <c r="B2604" t="s">
        <v>946</v>
      </c>
      <c r="C2604" t="s">
        <v>80</v>
      </c>
      <c r="D2604" t="s">
        <v>677</v>
      </c>
      <c r="E2604" t="s">
        <v>740</v>
      </c>
      <c r="F2604" t="s">
        <v>372</v>
      </c>
      <c r="G2604" t="s">
        <v>33</v>
      </c>
      <c r="H2604" s="1">
        <v>44636</v>
      </c>
      <c r="I2604">
        <v>800</v>
      </c>
      <c r="J2604" t="s">
        <v>19024</v>
      </c>
      <c r="K2604" t="s">
        <v>286</v>
      </c>
      <c r="L2604" t="s">
        <v>19025</v>
      </c>
      <c r="M2604" t="s">
        <v>19026</v>
      </c>
      <c r="N2604" t="s">
        <v>39</v>
      </c>
      <c r="O2604">
        <v>5</v>
      </c>
      <c r="P2604" t="s">
        <v>40</v>
      </c>
      <c r="Q2604" t="s">
        <v>101</v>
      </c>
      <c r="R2604" t="s">
        <v>19027</v>
      </c>
      <c r="S2604" s="1">
        <v>45439</v>
      </c>
      <c r="T2604" t="s">
        <v>129</v>
      </c>
      <c r="U2604" t="s">
        <v>19028</v>
      </c>
      <c r="V2604" t="s">
        <v>10245</v>
      </c>
      <c r="W2604" t="s">
        <v>9046</v>
      </c>
      <c r="X2604">
        <v>708</v>
      </c>
      <c r="Y2604">
        <v>2</v>
      </c>
      <c r="Z2604">
        <v>566.4</v>
      </c>
      <c r="AA2604" t="s">
        <v>19026</v>
      </c>
      <c r="AB2604" t="s">
        <v>19026</v>
      </c>
      <c r="AC2604">
        <v>10</v>
      </c>
      <c r="AE2604" t="s">
        <v>37</v>
      </c>
      <c r="AF2604" t="s">
        <v>37</v>
      </c>
      <c r="AG2604" t="s">
        <v>19026</v>
      </c>
    </row>
    <row r="2605" spans="1:33" x14ac:dyDescent="0.3">
      <c r="A2605" t="s">
        <v>181</v>
      </c>
      <c r="B2605" t="s">
        <v>79</v>
      </c>
      <c r="C2605" t="s">
        <v>49</v>
      </c>
      <c r="D2605" t="s">
        <v>206</v>
      </c>
      <c r="E2605" t="s">
        <v>986</v>
      </c>
      <c r="F2605" t="s">
        <v>19029</v>
      </c>
      <c r="G2605" t="s">
        <v>96</v>
      </c>
      <c r="H2605" s="1">
        <v>45021</v>
      </c>
      <c r="I2605">
        <v>1200</v>
      </c>
      <c r="J2605" t="s">
        <v>19030</v>
      </c>
      <c r="K2605" t="s">
        <v>1103</v>
      </c>
      <c r="L2605" t="s">
        <v>19031</v>
      </c>
      <c r="M2605" t="s">
        <v>19032</v>
      </c>
      <c r="N2605" t="s">
        <v>57</v>
      </c>
      <c r="O2605">
        <v>9</v>
      </c>
      <c r="P2605" t="s">
        <v>73</v>
      </c>
      <c r="Q2605" t="s">
        <v>58</v>
      </c>
      <c r="R2605" t="s">
        <v>19033</v>
      </c>
      <c r="S2605" s="1">
        <v>45385</v>
      </c>
      <c r="T2605" t="s">
        <v>60</v>
      </c>
      <c r="U2605" t="s">
        <v>19034</v>
      </c>
      <c r="V2605" t="s">
        <v>19035</v>
      </c>
      <c r="W2605" t="s">
        <v>3547</v>
      </c>
      <c r="X2605">
        <v>1524</v>
      </c>
      <c r="Y2605">
        <v>1</v>
      </c>
      <c r="Z2605">
        <v>609.6</v>
      </c>
      <c r="AA2605" t="s">
        <v>19032</v>
      </c>
      <c r="AB2605" t="s">
        <v>19032</v>
      </c>
      <c r="AC2605">
        <v>10</v>
      </c>
      <c r="AD2605" t="s">
        <v>87</v>
      </c>
      <c r="AF2605" t="s">
        <v>87</v>
      </c>
      <c r="AG2605" t="s">
        <v>19032</v>
      </c>
    </row>
    <row r="2606" spans="1:33" x14ac:dyDescent="0.3">
      <c r="A2606" t="s">
        <v>47</v>
      </c>
      <c r="B2606" t="s">
        <v>169</v>
      </c>
      <c r="C2606" t="s">
        <v>49</v>
      </c>
      <c r="D2606" t="s">
        <v>81</v>
      </c>
      <c r="E2606" t="s">
        <v>421</v>
      </c>
      <c r="F2606" t="s">
        <v>19036</v>
      </c>
      <c r="G2606" t="s">
        <v>96</v>
      </c>
      <c r="H2606" s="1">
        <v>44600</v>
      </c>
      <c r="I2606">
        <v>1000</v>
      </c>
      <c r="J2606" t="s">
        <v>19037</v>
      </c>
      <c r="K2606" t="s">
        <v>98</v>
      </c>
      <c r="L2606" t="s">
        <v>19038</v>
      </c>
      <c r="M2606" t="s">
        <v>19039</v>
      </c>
      <c r="N2606" t="s">
        <v>72</v>
      </c>
      <c r="O2606">
        <v>11</v>
      </c>
      <c r="P2606" t="s">
        <v>40</v>
      </c>
      <c r="Q2606" t="s">
        <v>74</v>
      </c>
      <c r="R2606" t="s">
        <v>19040</v>
      </c>
      <c r="S2606" s="1">
        <v>45396</v>
      </c>
      <c r="T2606" t="s">
        <v>60</v>
      </c>
      <c r="U2606" t="s">
        <v>19041</v>
      </c>
      <c r="V2606" t="s">
        <v>19042</v>
      </c>
      <c r="W2606" t="s">
        <v>4870</v>
      </c>
      <c r="X2606">
        <v>1681</v>
      </c>
      <c r="Y2606">
        <v>5</v>
      </c>
      <c r="Z2606">
        <v>3362</v>
      </c>
      <c r="AA2606" t="s">
        <v>19039</v>
      </c>
      <c r="AB2606" t="s">
        <v>19039</v>
      </c>
      <c r="AC2606">
        <v>10</v>
      </c>
      <c r="AE2606" t="s">
        <v>37</v>
      </c>
      <c r="AF2606" t="s">
        <v>37</v>
      </c>
      <c r="AG2606" t="s">
        <v>19039</v>
      </c>
    </row>
    <row r="2607" spans="1:33" x14ac:dyDescent="0.3">
      <c r="A2607" t="s">
        <v>27</v>
      </c>
      <c r="B2607" t="s">
        <v>218</v>
      </c>
      <c r="C2607" t="s">
        <v>29</v>
      </c>
      <c r="D2607" t="s">
        <v>370</v>
      </c>
      <c r="E2607" t="s">
        <v>326</v>
      </c>
      <c r="F2607" t="s">
        <v>19043</v>
      </c>
      <c r="G2607" t="s">
        <v>33</v>
      </c>
      <c r="H2607" s="1">
        <v>45439</v>
      </c>
      <c r="I2607">
        <v>1300</v>
      </c>
      <c r="J2607" t="s">
        <v>19044</v>
      </c>
      <c r="K2607" t="s">
        <v>317</v>
      </c>
      <c r="L2607" t="s">
        <v>19045</v>
      </c>
      <c r="M2607" t="s">
        <v>19046</v>
      </c>
      <c r="N2607" t="s">
        <v>72</v>
      </c>
      <c r="O2607">
        <v>20</v>
      </c>
      <c r="P2607" t="s">
        <v>40</v>
      </c>
      <c r="Q2607" t="s">
        <v>101</v>
      </c>
      <c r="R2607" t="s">
        <v>19047</v>
      </c>
      <c r="S2607" s="1">
        <v>45306</v>
      </c>
      <c r="T2607" t="s">
        <v>141</v>
      </c>
      <c r="U2607" t="s">
        <v>19048</v>
      </c>
      <c r="V2607" t="s">
        <v>19049</v>
      </c>
      <c r="W2607" t="s">
        <v>18798</v>
      </c>
      <c r="X2607">
        <v>2099</v>
      </c>
      <c r="Y2607">
        <v>2</v>
      </c>
      <c r="Z2607">
        <v>1679.2</v>
      </c>
      <c r="AA2607" t="s">
        <v>19046</v>
      </c>
      <c r="AB2607" t="s">
        <v>19046</v>
      </c>
      <c r="AC2607">
        <v>10</v>
      </c>
      <c r="AD2607" t="s">
        <v>87</v>
      </c>
      <c r="AF2607" t="s">
        <v>87</v>
      </c>
      <c r="AG2607" t="s">
        <v>19046</v>
      </c>
    </row>
    <row r="2608" spans="1:33" x14ac:dyDescent="0.3">
      <c r="A2608" t="s">
        <v>93</v>
      </c>
      <c r="B2608" t="s">
        <v>606</v>
      </c>
      <c r="C2608" t="s">
        <v>29</v>
      </c>
      <c r="D2608" t="s">
        <v>146</v>
      </c>
      <c r="E2608" t="s">
        <v>1092</v>
      </c>
      <c r="F2608" t="s">
        <v>19050</v>
      </c>
      <c r="G2608" t="s">
        <v>33</v>
      </c>
      <c r="H2608" s="1">
        <v>44444</v>
      </c>
      <c r="I2608">
        <v>1300</v>
      </c>
      <c r="J2608" t="s">
        <v>19051</v>
      </c>
      <c r="K2608" t="s">
        <v>361</v>
      </c>
      <c r="L2608" t="s">
        <v>19052</v>
      </c>
      <c r="M2608" t="s">
        <v>19053</v>
      </c>
      <c r="N2608" t="s">
        <v>116</v>
      </c>
      <c r="O2608">
        <v>13</v>
      </c>
      <c r="P2608" t="s">
        <v>40</v>
      </c>
      <c r="Q2608" t="s">
        <v>41</v>
      </c>
      <c r="R2608" t="s">
        <v>19054</v>
      </c>
      <c r="S2608" s="1">
        <v>45618</v>
      </c>
      <c r="T2608" t="s">
        <v>165</v>
      </c>
      <c r="U2608" t="s">
        <v>19055</v>
      </c>
      <c r="V2608" t="s">
        <v>19056</v>
      </c>
      <c r="W2608" t="s">
        <v>12117</v>
      </c>
      <c r="X2608">
        <v>2211</v>
      </c>
      <c r="Y2608">
        <v>3</v>
      </c>
      <c r="Z2608">
        <v>2653.2000000000003</v>
      </c>
      <c r="AA2608" t="s">
        <v>19053</v>
      </c>
      <c r="AB2608" t="s">
        <v>19053</v>
      </c>
      <c r="AC2608">
        <v>10</v>
      </c>
      <c r="AE2608" t="s">
        <v>37</v>
      </c>
      <c r="AF2608" t="s">
        <v>37</v>
      </c>
      <c r="AG2608" t="s">
        <v>19053</v>
      </c>
    </row>
    <row r="2609" spans="1:33" x14ac:dyDescent="0.3">
      <c r="A2609" t="s">
        <v>181</v>
      </c>
      <c r="B2609" t="s">
        <v>606</v>
      </c>
      <c r="C2609" t="s">
        <v>80</v>
      </c>
      <c r="D2609" t="s">
        <v>241</v>
      </c>
      <c r="E2609" t="s">
        <v>207</v>
      </c>
      <c r="F2609" t="s">
        <v>19057</v>
      </c>
      <c r="G2609" t="s">
        <v>33</v>
      </c>
      <c r="H2609" s="1">
        <v>45600</v>
      </c>
      <c r="I2609">
        <v>1000</v>
      </c>
      <c r="J2609" t="s">
        <v>19058</v>
      </c>
      <c r="K2609" t="s">
        <v>861</v>
      </c>
      <c r="L2609" t="s">
        <v>19059</v>
      </c>
      <c r="M2609" t="s">
        <v>19060</v>
      </c>
      <c r="N2609" t="s">
        <v>116</v>
      </c>
      <c r="O2609">
        <v>7</v>
      </c>
      <c r="P2609" t="s">
        <v>40</v>
      </c>
      <c r="Q2609" t="s">
        <v>74</v>
      </c>
      <c r="R2609" t="s">
        <v>19061</v>
      </c>
      <c r="S2609" s="1">
        <v>45362</v>
      </c>
      <c r="T2609" t="s">
        <v>258</v>
      </c>
      <c r="U2609" t="s">
        <v>19062</v>
      </c>
      <c r="V2609" t="s">
        <v>19063</v>
      </c>
      <c r="W2609" t="s">
        <v>6682</v>
      </c>
      <c r="X2609">
        <v>2641</v>
      </c>
      <c r="Y2609">
        <v>6</v>
      </c>
      <c r="Z2609">
        <v>6338.4000000000015</v>
      </c>
      <c r="AA2609" t="s">
        <v>19060</v>
      </c>
      <c r="AB2609" t="s">
        <v>19060</v>
      </c>
      <c r="AC2609">
        <v>10</v>
      </c>
      <c r="AD2609" t="s">
        <v>87</v>
      </c>
      <c r="AF2609" t="s">
        <v>87</v>
      </c>
      <c r="AG2609" t="s">
        <v>19060</v>
      </c>
    </row>
    <row r="2610" spans="1:33" x14ac:dyDescent="0.3">
      <c r="A2610" t="s">
        <v>336</v>
      </c>
      <c r="B2610" t="s">
        <v>380</v>
      </c>
      <c r="C2610" t="s">
        <v>29</v>
      </c>
      <c r="D2610" t="s">
        <v>50</v>
      </c>
      <c r="E2610" t="s">
        <v>194</v>
      </c>
      <c r="F2610" t="s">
        <v>19064</v>
      </c>
      <c r="G2610" t="s">
        <v>96</v>
      </c>
      <c r="H2610" s="1">
        <v>43874</v>
      </c>
      <c r="I2610">
        <v>800</v>
      </c>
      <c r="J2610" t="s">
        <v>19065</v>
      </c>
      <c r="K2610" t="s">
        <v>210</v>
      </c>
      <c r="L2610" t="s">
        <v>19066</v>
      </c>
      <c r="M2610" t="s">
        <v>19067</v>
      </c>
      <c r="N2610" t="s">
        <v>39</v>
      </c>
      <c r="O2610">
        <v>9</v>
      </c>
      <c r="P2610" t="s">
        <v>40</v>
      </c>
      <c r="Q2610" t="s">
        <v>101</v>
      </c>
      <c r="R2610" t="s">
        <v>19068</v>
      </c>
      <c r="S2610" s="1">
        <v>45497</v>
      </c>
      <c r="T2610" t="s">
        <v>103</v>
      </c>
      <c r="U2610" t="s">
        <v>19069</v>
      </c>
      <c r="V2610" t="s">
        <v>19070</v>
      </c>
      <c r="W2610" t="s">
        <v>3341</v>
      </c>
      <c r="X2610">
        <v>851</v>
      </c>
      <c r="Y2610">
        <v>2</v>
      </c>
      <c r="Z2610">
        <v>680.80000000000007</v>
      </c>
      <c r="AA2610" t="s">
        <v>19067</v>
      </c>
      <c r="AB2610" t="s">
        <v>19067</v>
      </c>
      <c r="AC2610">
        <v>10</v>
      </c>
      <c r="AE2610" t="s">
        <v>37</v>
      </c>
      <c r="AF2610" t="s">
        <v>37</v>
      </c>
      <c r="AG2610" t="s">
        <v>19067</v>
      </c>
    </row>
    <row r="2611" spans="1:33" x14ac:dyDescent="0.3">
      <c r="A2611" t="s">
        <v>181</v>
      </c>
      <c r="B2611" t="s">
        <v>946</v>
      </c>
      <c r="C2611" t="s">
        <v>29</v>
      </c>
      <c r="D2611" t="s">
        <v>109</v>
      </c>
      <c r="E2611" t="s">
        <v>421</v>
      </c>
      <c r="F2611" t="s">
        <v>19071</v>
      </c>
      <c r="G2611" t="s">
        <v>96</v>
      </c>
      <c r="H2611" s="1">
        <v>44538</v>
      </c>
      <c r="I2611">
        <v>950</v>
      </c>
      <c r="J2611" t="s">
        <v>19072</v>
      </c>
      <c r="K2611" t="s">
        <v>35</v>
      </c>
      <c r="L2611" t="s">
        <v>19073</v>
      </c>
      <c r="M2611" t="s">
        <v>19074</v>
      </c>
      <c r="N2611" t="s">
        <v>72</v>
      </c>
      <c r="O2611">
        <v>15</v>
      </c>
      <c r="P2611" t="s">
        <v>73</v>
      </c>
      <c r="Q2611" t="s">
        <v>58</v>
      </c>
      <c r="R2611" t="s">
        <v>19075</v>
      </c>
      <c r="S2611" s="1">
        <v>45569</v>
      </c>
      <c r="T2611" t="s">
        <v>177</v>
      </c>
      <c r="U2611" t="s">
        <v>19076</v>
      </c>
      <c r="V2611" t="s">
        <v>19077</v>
      </c>
      <c r="W2611" t="s">
        <v>1266</v>
      </c>
      <c r="X2611">
        <v>1957</v>
      </c>
      <c r="Y2611">
        <v>3</v>
      </c>
      <c r="Z2611">
        <v>2348.4</v>
      </c>
      <c r="AA2611" t="s">
        <v>19074</v>
      </c>
      <c r="AB2611" t="s">
        <v>19074</v>
      </c>
      <c r="AC2611">
        <v>10</v>
      </c>
      <c r="AD2611" t="s">
        <v>87</v>
      </c>
      <c r="AF2611" t="s">
        <v>87</v>
      </c>
      <c r="AG2611" t="s">
        <v>19074</v>
      </c>
    </row>
    <row r="2612" spans="1:33" x14ac:dyDescent="0.3">
      <c r="A2612" t="s">
        <v>27</v>
      </c>
      <c r="B2612" t="s">
        <v>218</v>
      </c>
      <c r="C2612" t="s">
        <v>80</v>
      </c>
      <c r="D2612" t="s">
        <v>146</v>
      </c>
      <c r="E2612" t="s">
        <v>1608</v>
      </c>
      <c r="F2612" t="s">
        <v>19078</v>
      </c>
      <c r="G2612" t="s">
        <v>33</v>
      </c>
      <c r="H2612" s="1">
        <v>43868</v>
      </c>
      <c r="I2612">
        <v>1100</v>
      </c>
      <c r="J2612" t="s">
        <v>14083</v>
      </c>
      <c r="K2612" t="s">
        <v>753</v>
      </c>
      <c r="L2612" t="s">
        <v>19079</v>
      </c>
      <c r="M2612" t="s">
        <v>19080</v>
      </c>
      <c r="N2612" t="s">
        <v>72</v>
      </c>
      <c r="O2612">
        <v>7</v>
      </c>
      <c r="P2612" t="s">
        <v>40</v>
      </c>
      <c r="Q2612" t="s">
        <v>101</v>
      </c>
      <c r="R2612" t="s">
        <v>19081</v>
      </c>
      <c r="S2612" s="1">
        <v>45361</v>
      </c>
      <c r="T2612" t="s">
        <v>258</v>
      </c>
      <c r="U2612" t="s">
        <v>19082</v>
      </c>
      <c r="V2612" t="s">
        <v>19083</v>
      </c>
      <c r="W2612" t="s">
        <v>106</v>
      </c>
      <c r="X2612">
        <v>1120</v>
      </c>
      <c r="Y2612">
        <v>1</v>
      </c>
      <c r="Z2612">
        <v>448</v>
      </c>
      <c r="AA2612" t="s">
        <v>19080</v>
      </c>
      <c r="AB2612" t="s">
        <v>19080</v>
      </c>
      <c r="AC2612">
        <v>10</v>
      </c>
      <c r="AD2612" t="s">
        <v>87</v>
      </c>
      <c r="AF2612" t="s">
        <v>87</v>
      </c>
      <c r="AG2612" t="s">
        <v>19080</v>
      </c>
    </row>
    <row r="2613" spans="1:33" x14ac:dyDescent="0.3">
      <c r="A2613" t="s">
        <v>121</v>
      </c>
      <c r="B2613" t="s">
        <v>1118</v>
      </c>
      <c r="C2613" t="s">
        <v>49</v>
      </c>
      <c r="D2613" t="s">
        <v>81</v>
      </c>
      <c r="E2613" t="s">
        <v>1225</v>
      </c>
      <c r="F2613" t="s">
        <v>19084</v>
      </c>
      <c r="G2613" t="s">
        <v>96</v>
      </c>
      <c r="H2613" s="1">
        <v>44510</v>
      </c>
      <c r="I2613">
        <v>1300</v>
      </c>
      <c r="J2613" t="s">
        <v>19085</v>
      </c>
      <c r="K2613" t="s">
        <v>1293</v>
      </c>
      <c r="L2613" t="s">
        <v>19086</v>
      </c>
      <c r="M2613" t="s">
        <v>19087</v>
      </c>
      <c r="N2613" t="s">
        <v>116</v>
      </c>
      <c r="O2613">
        <v>11</v>
      </c>
      <c r="P2613" t="s">
        <v>73</v>
      </c>
      <c r="Q2613" t="s">
        <v>58</v>
      </c>
      <c r="R2613" t="s">
        <v>19088</v>
      </c>
      <c r="S2613" s="1">
        <v>45551</v>
      </c>
      <c r="T2613" t="s">
        <v>214</v>
      </c>
      <c r="U2613" t="s">
        <v>19089</v>
      </c>
      <c r="V2613" t="s">
        <v>19090</v>
      </c>
      <c r="W2613" t="s">
        <v>7236</v>
      </c>
      <c r="X2613">
        <v>1826</v>
      </c>
      <c r="Y2613">
        <v>4</v>
      </c>
      <c r="Z2613">
        <v>2921.6000000000004</v>
      </c>
      <c r="AA2613" t="s">
        <v>19087</v>
      </c>
      <c r="AB2613" t="s">
        <v>19087</v>
      </c>
      <c r="AC2613">
        <v>10</v>
      </c>
      <c r="AD2613" t="s">
        <v>87</v>
      </c>
      <c r="AF2613" t="s">
        <v>87</v>
      </c>
      <c r="AG2613" t="s">
        <v>19087</v>
      </c>
    </row>
    <row r="2614" spans="1:33" x14ac:dyDescent="0.3">
      <c r="A2614" t="s">
        <v>107</v>
      </c>
      <c r="B2614" t="s">
        <v>325</v>
      </c>
      <c r="C2614" t="s">
        <v>49</v>
      </c>
      <c r="D2614" t="s">
        <v>65</v>
      </c>
      <c r="E2614" t="s">
        <v>1877</v>
      </c>
      <c r="F2614" t="s">
        <v>19091</v>
      </c>
      <c r="G2614" t="s">
        <v>33</v>
      </c>
      <c r="H2614" s="1">
        <v>45315</v>
      </c>
      <c r="I2614">
        <v>1000</v>
      </c>
      <c r="J2614" t="s">
        <v>19092</v>
      </c>
      <c r="K2614" t="s">
        <v>3054</v>
      </c>
      <c r="L2614" t="s">
        <v>19093</v>
      </c>
      <c r="M2614" t="s">
        <v>19094</v>
      </c>
      <c r="N2614" t="s">
        <v>57</v>
      </c>
      <c r="O2614">
        <v>10</v>
      </c>
      <c r="P2614" t="s">
        <v>40</v>
      </c>
      <c r="Q2614" t="s">
        <v>74</v>
      </c>
      <c r="R2614" t="s">
        <v>19095</v>
      </c>
      <c r="S2614" s="1">
        <v>45396</v>
      </c>
      <c r="T2614" t="s">
        <v>60</v>
      </c>
      <c r="U2614" t="s">
        <v>19096</v>
      </c>
      <c r="V2614" t="s">
        <v>19097</v>
      </c>
      <c r="W2614" t="s">
        <v>14084</v>
      </c>
      <c r="X2614">
        <v>625</v>
      </c>
      <c r="Y2614">
        <v>1</v>
      </c>
      <c r="Z2614">
        <v>250</v>
      </c>
      <c r="AA2614" t="s">
        <v>19094</v>
      </c>
      <c r="AB2614" t="s">
        <v>19094</v>
      </c>
      <c r="AC2614">
        <v>10</v>
      </c>
      <c r="AE2614" t="s">
        <v>37</v>
      </c>
      <c r="AF2614" t="s">
        <v>37</v>
      </c>
      <c r="AG2614" t="s">
        <v>19094</v>
      </c>
    </row>
    <row r="2615" spans="1:33" x14ac:dyDescent="0.3">
      <c r="A2615" t="s">
        <v>336</v>
      </c>
      <c r="B2615" t="s">
        <v>650</v>
      </c>
      <c r="C2615" t="s">
        <v>80</v>
      </c>
      <c r="D2615" t="s">
        <v>241</v>
      </c>
      <c r="E2615" t="s">
        <v>207</v>
      </c>
      <c r="F2615" t="s">
        <v>19098</v>
      </c>
      <c r="G2615" t="s">
        <v>33</v>
      </c>
      <c r="H2615" s="1">
        <v>43896</v>
      </c>
      <c r="I2615">
        <v>1300</v>
      </c>
      <c r="J2615" t="s">
        <v>19099</v>
      </c>
      <c r="K2615" t="s">
        <v>150</v>
      </c>
      <c r="L2615" t="s">
        <v>19100</v>
      </c>
      <c r="M2615" t="s">
        <v>19101</v>
      </c>
      <c r="N2615" t="s">
        <v>116</v>
      </c>
      <c r="O2615">
        <v>8</v>
      </c>
      <c r="P2615" t="s">
        <v>40</v>
      </c>
      <c r="Q2615" t="s">
        <v>41</v>
      </c>
      <c r="R2615" t="s">
        <v>19102</v>
      </c>
      <c r="S2615" s="1">
        <v>45489</v>
      </c>
      <c r="T2615" t="s">
        <v>103</v>
      </c>
      <c r="U2615" t="s">
        <v>19103</v>
      </c>
      <c r="V2615" t="s">
        <v>19104</v>
      </c>
      <c r="W2615" t="s">
        <v>5052</v>
      </c>
      <c r="X2615">
        <v>1450</v>
      </c>
      <c r="Y2615">
        <v>1</v>
      </c>
      <c r="Z2615">
        <v>580</v>
      </c>
      <c r="AA2615" t="s">
        <v>19101</v>
      </c>
      <c r="AB2615" t="s">
        <v>19101</v>
      </c>
      <c r="AC2615">
        <v>10</v>
      </c>
      <c r="AE2615" t="s">
        <v>37</v>
      </c>
      <c r="AF2615" t="s">
        <v>37</v>
      </c>
      <c r="AG2615" t="s">
        <v>19101</v>
      </c>
    </row>
    <row r="2616" spans="1:33" x14ac:dyDescent="0.3">
      <c r="A2616" t="s">
        <v>181</v>
      </c>
      <c r="B2616" t="s">
        <v>240</v>
      </c>
      <c r="C2616" t="s">
        <v>49</v>
      </c>
      <c r="D2616" t="s">
        <v>677</v>
      </c>
      <c r="E2616" t="s">
        <v>147</v>
      </c>
      <c r="F2616" t="s">
        <v>19105</v>
      </c>
      <c r="G2616" t="s">
        <v>96</v>
      </c>
      <c r="H2616" s="1">
        <v>44393</v>
      </c>
      <c r="I2616">
        <v>950</v>
      </c>
      <c r="J2616" t="s">
        <v>19106</v>
      </c>
      <c r="K2616" t="s">
        <v>233</v>
      </c>
      <c r="L2616" t="s">
        <v>19107</v>
      </c>
      <c r="M2616" t="s">
        <v>19108</v>
      </c>
      <c r="N2616" t="s">
        <v>116</v>
      </c>
      <c r="O2616">
        <v>19</v>
      </c>
      <c r="P2616" t="s">
        <v>73</v>
      </c>
      <c r="Q2616" t="s">
        <v>58</v>
      </c>
      <c r="R2616" t="s">
        <v>19109</v>
      </c>
      <c r="S2616" s="1">
        <v>45302</v>
      </c>
      <c r="T2616" t="s">
        <v>141</v>
      </c>
      <c r="U2616" t="s">
        <v>19110</v>
      </c>
      <c r="V2616" t="s">
        <v>19111</v>
      </c>
      <c r="W2616" t="s">
        <v>1525</v>
      </c>
      <c r="X2616">
        <v>2259</v>
      </c>
      <c r="Y2616">
        <v>3</v>
      </c>
      <c r="Z2616">
        <v>2710.8</v>
      </c>
      <c r="AA2616" t="s">
        <v>19108</v>
      </c>
      <c r="AB2616" t="s">
        <v>19108</v>
      </c>
      <c r="AC2616">
        <v>10</v>
      </c>
      <c r="AD2616" t="s">
        <v>87</v>
      </c>
      <c r="AF2616" t="s">
        <v>87</v>
      </c>
      <c r="AG2616" t="s">
        <v>19108</v>
      </c>
    </row>
    <row r="2617" spans="1:33" x14ac:dyDescent="0.3">
      <c r="A2617" t="s">
        <v>121</v>
      </c>
      <c r="B2617" t="s">
        <v>262</v>
      </c>
      <c r="C2617" t="s">
        <v>80</v>
      </c>
      <c r="D2617" t="s">
        <v>370</v>
      </c>
      <c r="E2617" t="s">
        <v>441</v>
      </c>
      <c r="F2617" t="s">
        <v>19112</v>
      </c>
      <c r="G2617" t="s">
        <v>96</v>
      </c>
      <c r="H2617" s="1">
        <v>44024</v>
      </c>
      <c r="I2617">
        <v>1000</v>
      </c>
      <c r="J2617" t="s">
        <v>19113</v>
      </c>
      <c r="K2617" t="s">
        <v>3813</v>
      </c>
      <c r="L2617" t="s">
        <v>19114</v>
      </c>
      <c r="M2617" t="s">
        <v>19115</v>
      </c>
      <c r="N2617" t="s">
        <v>39</v>
      </c>
      <c r="O2617">
        <v>4</v>
      </c>
      <c r="P2617" t="s">
        <v>40</v>
      </c>
      <c r="Q2617" t="s">
        <v>41</v>
      </c>
      <c r="R2617" t="s">
        <v>19116</v>
      </c>
      <c r="S2617" s="1">
        <v>45547</v>
      </c>
      <c r="T2617" t="s">
        <v>214</v>
      </c>
      <c r="U2617" t="s">
        <v>19117</v>
      </c>
      <c r="V2617" t="s">
        <v>19118</v>
      </c>
      <c r="W2617" t="s">
        <v>4498</v>
      </c>
      <c r="X2617">
        <v>739</v>
      </c>
      <c r="Y2617">
        <v>7</v>
      </c>
      <c r="Z2617">
        <v>2069.2000000000003</v>
      </c>
      <c r="AA2617" t="s">
        <v>19115</v>
      </c>
      <c r="AB2617" t="s">
        <v>19115</v>
      </c>
      <c r="AC2617">
        <v>10</v>
      </c>
      <c r="AD2617" t="s">
        <v>87</v>
      </c>
      <c r="AF2617" t="s">
        <v>87</v>
      </c>
      <c r="AG2617" t="s">
        <v>19115</v>
      </c>
    </row>
    <row r="2618" spans="1:33" x14ac:dyDescent="0.3">
      <c r="A2618" t="s">
        <v>93</v>
      </c>
      <c r="B2618" t="s">
        <v>985</v>
      </c>
      <c r="C2618" t="s">
        <v>29</v>
      </c>
      <c r="D2618" t="s">
        <v>81</v>
      </c>
      <c r="E2618" t="s">
        <v>641</v>
      </c>
      <c r="F2618" t="s">
        <v>19119</v>
      </c>
      <c r="G2618" t="s">
        <v>96</v>
      </c>
      <c r="H2618" s="1">
        <v>44122</v>
      </c>
      <c r="I2618">
        <v>1000</v>
      </c>
      <c r="J2618" t="s">
        <v>19120</v>
      </c>
      <c r="K2618" t="s">
        <v>463</v>
      </c>
      <c r="L2618" t="s">
        <v>19121</v>
      </c>
      <c r="M2618" t="s">
        <v>19122</v>
      </c>
      <c r="N2618" t="s">
        <v>39</v>
      </c>
      <c r="O2618">
        <v>15</v>
      </c>
      <c r="P2618" t="s">
        <v>73</v>
      </c>
      <c r="Q2618" t="s">
        <v>58</v>
      </c>
      <c r="R2618" t="s">
        <v>19123</v>
      </c>
      <c r="S2618" s="1">
        <v>45578</v>
      </c>
      <c r="T2618" t="s">
        <v>177</v>
      </c>
      <c r="U2618" t="s">
        <v>19124</v>
      </c>
      <c r="V2618" t="s">
        <v>19125</v>
      </c>
      <c r="W2618" t="s">
        <v>8108</v>
      </c>
      <c r="X2618">
        <v>2328</v>
      </c>
      <c r="Y2618">
        <v>3</v>
      </c>
      <c r="Z2618">
        <v>2793.6000000000004</v>
      </c>
      <c r="AA2618" t="s">
        <v>19122</v>
      </c>
      <c r="AB2618" t="s">
        <v>19122</v>
      </c>
      <c r="AC2618">
        <v>10</v>
      </c>
      <c r="AE2618" t="s">
        <v>37</v>
      </c>
      <c r="AF2618" t="s">
        <v>37</v>
      </c>
      <c r="AG2618" t="s">
        <v>19122</v>
      </c>
    </row>
    <row r="2619" spans="1:33" x14ac:dyDescent="0.3">
      <c r="A2619" t="s">
        <v>93</v>
      </c>
      <c r="B2619" t="s">
        <v>784</v>
      </c>
      <c r="C2619" t="s">
        <v>29</v>
      </c>
      <c r="D2619" t="s">
        <v>30</v>
      </c>
      <c r="E2619" t="s">
        <v>1608</v>
      </c>
      <c r="F2619" t="s">
        <v>19126</v>
      </c>
      <c r="G2619" t="s">
        <v>96</v>
      </c>
      <c r="H2619" s="1">
        <v>45003</v>
      </c>
      <c r="I2619">
        <v>1200</v>
      </c>
      <c r="J2619" t="s">
        <v>19127</v>
      </c>
      <c r="K2619" t="s">
        <v>796</v>
      </c>
      <c r="L2619" t="s">
        <v>19128</v>
      </c>
      <c r="M2619" t="s">
        <v>19129</v>
      </c>
      <c r="N2619" t="s">
        <v>57</v>
      </c>
      <c r="O2619">
        <v>3</v>
      </c>
      <c r="P2619" t="s">
        <v>40</v>
      </c>
      <c r="Q2619" t="s">
        <v>74</v>
      </c>
      <c r="R2619" t="s">
        <v>19130</v>
      </c>
      <c r="S2619" s="1">
        <v>45486</v>
      </c>
      <c r="T2619" t="s">
        <v>103</v>
      </c>
      <c r="U2619" t="s">
        <v>19131</v>
      </c>
      <c r="V2619" t="s">
        <v>16512</v>
      </c>
      <c r="W2619" t="s">
        <v>722</v>
      </c>
      <c r="X2619">
        <v>694</v>
      </c>
      <c r="Y2619">
        <v>7</v>
      </c>
      <c r="Z2619">
        <v>1943.2</v>
      </c>
      <c r="AA2619" t="s">
        <v>19129</v>
      </c>
      <c r="AB2619" t="s">
        <v>19129</v>
      </c>
      <c r="AC2619">
        <v>10</v>
      </c>
      <c r="AE2619" t="s">
        <v>37</v>
      </c>
      <c r="AF2619" t="s">
        <v>37</v>
      </c>
      <c r="AG2619" t="s">
        <v>19129</v>
      </c>
    </row>
    <row r="2620" spans="1:33" x14ac:dyDescent="0.3">
      <c r="A2620" t="s">
        <v>336</v>
      </c>
      <c r="B2620" t="s">
        <v>411</v>
      </c>
      <c r="C2620" t="s">
        <v>80</v>
      </c>
      <c r="D2620" t="s">
        <v>146</v>
      </c>
      <c r="E2620" t="s">
        <v>1949</v>
      </c>
      <c r="F2620" t="s">
        <v>19132</v>
      </c>
      <c r="G2620" t="s">
        <v>33</v>
      </c>
      <c r="H2620" s="1">
        <v>45082</v>
      </c>
      <c r="I2620">
        <v>1100</v>
      </c>
      <c r="J2620" t="s">
        <v>19133</v>
      </c>
      <c r="K2620" t="s">
        <v>1477</v>
      </c>
      <c r="L2620" t="s">
        <v>19134</v>
      </c>
      <c r="M2620" t="s">
        <v>19135</v>
      </c>
      <c r="N2620" t="s">
        <v>116</v>
      </c>
      <c r="O2620">
        <v>13</v>
      </c>
      <c r="P2620" t="s">
        <v>40</v>
      </c>
      <c r="Q2620" t="s">
        <v>58</v>
      </c>
      <c r="R2620" t="s">
        <v>19136</v>
      </c>
      <c r="S2620" s="1">
        <v>45473</v>
      </c>
      <c r="T2620" t="s">
        <v>43</v>
      </c>
      <c r="U2620" t="s">
        <v>19137</v>
      </c>
      <c r="V2620" t="s">
        <v>19138</v>
      </c>
      <c r="W2620" t="s">
        <v>1957</v>
      </c>
      <c r="X2620">
        <v>764</v>
      </c>
      <c r="Y2620">
        <v>7</v>
      </c>
      <c r="Z2620">
        <v>2139.2000000000003</v>
      </c>
      <c r="AA2620" t="s">
        <v>19135</v>
      </c>
      <c r="AB2620" t="s">
        <v>19135</v>
      </c>
      <c r="AC2620">
        <v>10</v>
      </c>
      <c r="AD2620" t="s">
        <v>87</v>
      </c>
      <c r="AF2620" t="s">
        <v>87</v>
      </c>
      <c r="AG2620" t="s">
        <v>19135</v>
      </c>
    </row>
    <row r="2621" spans="1:33" x14ac:dyDescent="0.3">
      <c r="A2621" t="s">
        <v>133</v>
      </c>
      <c r="B2621" t="s">
        <v>325</v>
      </c>
      <c r="C2621" t="s">
        <v>29</v>
      </c>
      <c r="D2621" t="s">
        <v>30</v>
      </c>
      <c r="E2621" t="s">
        <v>401</v>
      </c>
      <c r="F2621" t="s">
        <v>19139</v>
      </c>
      <c r="G2621" t="s">
        <v>33</v>
      </c>
      <c r="H2621" s="1">
        <v>44471</v>
      </c>
      <c r="I2621">
        <v>1100</v>
      </c>
      <c r="J2621" t="s">
        <v>19140</v>
      </c>
      <c r="K2621" t="s">
        <v>424</v>
      </c>
      <c r="L2621" t="s">
        <v>19141</v>
      </c>
      <c r="M2621" t="s">
        <v>19142</v>
      </c>
      <c r="N2621" t="s">
        <v>39</v>
      </c>
      <c r="O2621">
        <v>16</v>
      </c>
      <c r="P2621" t="s">
        <v>40</v>
      </c>
      <c r="Q2621" t="s">
        <v>74</v>
      </c>
      <c r="R2621" t="s">
        <v>19143</v>
      </c>
      <c r="S2621" s="1">
        <v>45617</v>
      </c>
      <c r="T2621" t="s">
        <v>165</v>
      </c>
      <c r="U2621" t="s">
        <v>19144</v>
      </c>
      <c r="V2621" t="s">
        <v>14347</v>
      </c>
      <c r="W2621" t="s">
        <v>3169</v>
      </c>
      <c r="X2621">
        <v>2048</v>
      </c>
      <c r="Y2621">
        <v>7</v>
      </c>
      <c r="Z2621">
        <v>5734.4000000000015</v>
      </c>
      <c r="AA2621" t="s">
        <v>19142</v>
      </c>
      <c r="AB2621" t="s">
        <v>19142</v>
      </c>
      <c r="AC2621">
        <v>10</v>
      </c>
      <c r="AE2621" t="s">
        <v>37</v>
      </c>
      <c r="AF2621" t="s">
        <v>37</v>
      </c>
      <c r="AG2621" t="s">
        <v>19142</v>
      </c>
    </row>
    <row r="2622" spans="1:33" x14ac:dyDescent="0.3">
      <c r="A2622" t="s">
        <v>336</v>
      </c>
      <c r="B2622" t="s">
        <v>79</v>
      </c>
      <c r="C2622" t="s">
        <v>80</v>
      </c>
      <c r="D2622" t="s">
        <v>370</v>
      </c>
      <c r="E2622" t="s">
        <v>1177</v>
      </c>
      <c r="F2622" t="s">
        <v>19145</v>
      </c>
      <c r="G2622" t="s">
        <v>33</v>
      </c>
      <c r="H2622" s="1">
        <v>44435</v>
      </c>
      <c r="I2622">
        <v>1000</v>
      </c>
      <c r="J2622" t="s">
        <v>19146</v>
      </c>
      <c r="K2622" t="s">
        <v>2433</v>
      </c>
      <c r="L2622" t="s">
        <v>19147</v>
      </c>
      <c r="M2622" t="s">
        <v>19148</v>
      </c>
      <c r="N2622" t="s">
        <v>72</v>
      </c>
      <c r="O2622">
        <v>11</v>
      </c>
      <c r="P2622" t="s">
        <v>40</v>
      </c>
      <c r="Q2622" t="s">
        <v>58</v>
      </c>
      <c r="R2622" t="s">
        <v>19149</v>
      </c>
      <c r="S2622" s="1">
        <v>45297</v>
      </c>
      <c r="T2622" t="s">
        <v>141</v>
      </c>
      <c r="U2622" t="s">
        <v>19150</v>
      </c>
      <c r="V2622" t="s">
        <v>19151</v>
      </c>
      <c r="W2622" t="s">
        <v>2801</v>
      </c>
      <c r="X2622">
        <v>664</v>
      </c>
      <c r="Y2622">
        <v>8</v>
      </c>
      <c r="Z2622">
        <v>2124.8000000000002</v>
      </c>
      <c r="AA2622" t="s">
        <v>19148</v>
      </c>
      <c r="AB2622" t="s">
        <v>19148</v>
      </c>
      <c r="AC2622">
        <v>10</v>
      </c>
      <c r="AE2622" t="s">
        <v>37</v>
      </c>
      <c r="AF2622" t="s">
        <v>37</v>
      </c>
      <c r="AG2622" t="s">
        <v>19148</v>
      </c>
    </row>
    <row r="2623" spans="1:33" x14ac:dyDescent="0.3">
      <c r="A2623" t="s">
        <v>107</v>
      </c>
      <c r="B2623" t="s">
        <v>262</v>
      </c>
      <c r="C2623" t="s">
        <v>80</v>
      </c>
      <c r="D2623" t="s">
        <v>241</v>
      </c>
      <c r="E2623" t="s">
        <v>110</v>
      </c>
      <c r="F2623" t="s">
        <v>1844</v>
      </c>
      <c r="G2623" t="s">
        <v>96</v>
      </c>
      <c r="H2623" s="1">
        <v>45386</v>
      </c>
      <c r="I2623">
        <v>950</v>
      </c>
      <c r="J2623" t="s">
        <v>19152</v>
      </c>
      <c r="K2623" t="s">
        <v>186</v>
      </c>
      <c r="L2623" t="s">
        <v>19153</v>
      </c>
      <c r="M2623" t="s">
        <v>19154</v>
      </c>
      <c r="N2623" t="s">
        <v>116</v>
      </c>
      <c r="O2623">
        <v>8</v>
      </c>
      <c r="P2623" t="s">
        <v>40</v>
      </c>
      <c r="Q2623" t="s">
        <v>58</v>
      </c>
      <c r="R2623" t="s">
        <v>19155</v>
      </c>
      <c r="S2623" s="1">
        <v>45607</v>
      </c>
      <c r="T2623" t="s">
        <v>165</v>
      </c>
      <c r="U2623" t="s">
        <v>19156</v>
      </c>
      <c r="V2623" t="s">
        <v>19157</v>
      </c>
      <c r="W2623" t="s">
        <v>7740</v>
      </c>
      <c r="X2623">
        <v>1897</v>
      </c>
      <c r="Y2623">
        <v>6</v>
      </c>
      <c r="Z2623">
        <v>4552.8</v>
      </c>
      <c r="AA2623" t="s">
        <v>19154</v>
      </c>
      <c r="AB2623" t="s">
        <v>19154</v>
      </c>
      <c r="AC2623">
        <v>10</v>
      </c>
      <c r="AE2623" t="s">
        <v>37</v>
      </c>
      <c r="AF2623" t="s">
        <v>37</v>
      </c>
      <c r="AG2623" t="s">
        <v>19154</v>
      </c>
    </row>
    <row r="2624" spans="1:33" x14ac:dyDescent="0.3">
      <c r="A2624" t="s">
        <v>47</v>
      </c>
      <c r="B2624" t="s">
        <v>500</v>
      </c>
      <c r="C2624" t="s">
        <v>49</v>
      </c>
      <c r="D2624" t="s">
        <v>65</v>
      </c>
      <c r="E2624" t="s">
        <v>441</v>
      </c>
      <c r="F2624" t="s">
        <v>19158</v>
      </c>
      <c r="G2624" t="s">
        <v>33</v>
      </c>
      <c r="H2624" s="1">
        <v>45175</v>
      </c>
      <c r="I2624">
        <v>1000</v>
      </c>
      <c r="J2624" t="s">
        <v>19159</v>
      </c>
      <c r="K2624" t="s">
        <v>1034</v>
      </c>
      <c r="L2624" t="s">
        <v>19160</v>
      </c>
      <c r="M2624" t="s">
        <v>19161</v>
      </c>
      <c r="N2624" t="s">
        <v>116</v>
      </c>
      <c r="O2624">
        <v>5</v>
      </c>
      <c r="P2624" t="s">
        <v>73</v>
      </c>
      <c r="Q2624" t="s">
        <v>101</v>
      </c>
      <c r="R2624" t="s">
        <v>19162</v>
      </c>
      <c r="S2624" s="1">
        <v>45334</v>
      </c>
      <c r="T2624" t="s">
        <v>321</v>
      </c>
      <c r="U2624" t="s">
        <v>19163</v>
      </c>
      <c r="V2624" t="s">
        <v>19164</v>
      </c>
      <c r="W2624" t="s">
        <v>767</v>
      </c>
      <c r="X2624">
        <v>600</v>
      </c>
      <c r="Y2624">
        <v>6</v>
      </c>
      <c r="Z2624">
        <v>1440</v>
      </c>
      <c r="AA2624" t="s">
        <v>19161</v>
      </c>
      <c r="AB2624" t="s">
        <v>19161</v>
      </c>
      <c r="AC2624">
        <v>10</v>
      </c>
      <c r="AE2624" t="s">
        <v>37</v>
      </c>
      <c r="AF2624" t="s">
        <v>37</v>
      </c>
      <c r="AG2624" t="s">
        <v>19161</v>
      </c>
    </row>
    <row r="2625" spans="1:33" x14ac:dyDescent="0.3">
      <c r="A2625" t="s">
        <v>133</v>
      </c>
      <c r="B2625" t="s">
        <v>108</v>
      </c>
      <c r="C2625" t="s">
        <v>29</v>
      </c>
      <c r="D2625" t="s">
        <v>109</v>
      </c>
      <c r="E2625" t="s">
        <v>1560</v>
      </c>
      <c r="F2625" t="s">
        <v>19165</v>
      </c>
      <c r="G2625" t="s">
        <v>33</v>
      </c>
      <c r="H2625" s="1">
        <v>45038</v>
      </c>
      <c r="I2625">
        <v>1000</v>
      </c>
      <c r="J2625" t="s">
        <v>19166</v>
      </c>
      <c r="K2625" t="s">
        <v>989</v>
      </c>
      <c r="L2625" t="s">
        <v>19167</v>
      </c>
      <c r="M2625" t="s">
        <v>19168</v>
      </c>
      <c r="N2625" t="s">
        <v>57</v>
      </c>
      <c r="O2625">
        <v>11</v>
      </c>
      <c r="P2625" t="s">
        <v>73</v>
      </c>
      <c r="Q2625" t="s">
        <v>58</v>
      </c>
      <c r="R2625" t="s">
        <v>19169</v>
      </c>
      <c r="S2625" s="1">
        <v>45604</v>
      </c>
      <c r="T2625" t="s">
        <v>165</v>
      </c>
      <c r="U2625" t="s">
        <v>19170</v>
      </c>
      <c r="V2625" t="s">
        <v>19171</v>
      </c>
      <c r="W2625" t="s">
        <v>14931</v>
      </c>
      <c r="X2625">
        <v>1654</v>
      </c>
      <c r="Y2625">
        <v>5</v>
      </c>
      <c r="Z2625">
        <v>3308</v>
      </c>
      <c r="AA2625" t="s">
        <v>19168</v>
      </c>
      <c r="AB2625" t="s">
        <v>19168</v>
      </c>
      <c r="AC2625">
        <v>10</v>
      </c>
      <c r="AE2625" t="s">
        <v>37</v>
      </c>
      <c r="AF2625" t="s">
        <v>37</v>
      </c>
      <c r="AG2625" t="s">
        <v>19168</v>
      </c>
    </row>
    <row r="2626" spans="1:33" x14ac:dyDescent="0.3">
      <c r="A2626" t="s">
        <v>93</v>
      </c>
      <c r="B2626" t="s">
        <v>108</v>
      </c>
      <c r="C2626" t="s">
        <v>80</v>
      </c>
      <c r="D2626" t="s">
        <v>677</v>
      </c>
      <c r="E2626" t="s">
        <v>1949</v>
      </c>
      <c r="F2626" t="s">
        <v>19172</v>
      </c>
      <c r="G2626" t="s">
        <v>96</v>
      </c>
      <c r="H2626" s="1">
        <v>44459</v>
      </c>
      <c r="I2626">
        <v>1300</v>
      </c>
      <c r="J2626" t="s">
        <v>19173</v>
      </c>
      <c r="K2626" t="s">
        <v>297</v>
      </c>
      <c r="L2626" t="s">
        <v>19174</v>
      </c>
      <c r="M2626" t="s">
        <v>19175</v>
      </c>
      <c r="N2626" t="s">
        <v>116</v>
      </c>
      <c r="O2626">
        <v>19</v>
      </c>
      <c r="P2626" t="s">
        <v>40</v>
      </c>
      <c r="Q2626" t="s">
        <v>58</v>
      </c>
      <c r="R2626" t="s">
        <v>19176</v>
      </c>
      <c r="S2626" s="1">
        <v>45370</v>
      </c>
      <c r="T2626" t="s">
        <v>258</v>
      </c>
      <c r="U2626" t="s">
        <v>19177</v>
      </c>
      <c r="V2626" t="s">
        <v>19178</v>
      </c>
      <c r="W2626" t="s">
        <v>3930</v>
      </c>
      <c r="X2626">
        <v>977</v>
      </c>
      <c r="Y2626">
        <v>6</v>
      </c>
      <c r="Z2626">
        <v>2344.8000000000002</v>
      </c>
      <c r="AA2626" t="s">
        <v>19175</v>
      </c>
      <c r="AB2626" t="s">
        <v>19175</v>
      </c>
      <c r="AC2626">
        <v>10</v>
      </c>
      <c r="AE2626" t="s">
        <v>37</v>
      </c>
      <c r="AF2626" t="s">
        <v>37</v>
      </c>
      <c r="AG2626" t="s">
        <v>19175</v>
      </c>
    </row>
    <row r="2627" spans="1:33" x14ac:dyDescent="0.3">
      <c r="A2627" t="s">
        <v>133</v>
      </c>
      <c r="B2627" t="s">
        <v>240</v>
      </c>
      <c r="C2627" t="s">
        <v>29</v>
      </c>
      <c r="D2627" t="s">
        <v>109</v>
      </c>
      <c r="E2627" t="s">
        <v>2215</v>
      </c>
      <c r="F2627" t="s">
        <v>19179</v>
      </c>
      <c r="G2627" t="s">
        <v>96</v>
      </c>
      <c r="H2627" s="1">
        <v>44959</v>
      </c>
      <c r="I2627">
        <v>950</v>
      </c>
      <c r="J2627" t="s">
        <v>19180</v>
      </c>
      <c r="K2627" t="s">
        <v>286</v>
      </c>
      <c r="L2627" t="s">
        <v>19181</v>
      </c>
      <c r="M2627" t="s">
        <v>19182</v>
      </c>
      <c r="N2627" t="s">
        <v>116</v>
      </c>
      <c r="O2627">
        <v>8</v>
      </c>
      <c r="P2627" t="s">
        <v>40</v>
      </c>
      <c r="Q2627" t="s">
        <v>41</v>
      </c>
      <c r="R2627" t="s">
        <v>19183</v>
      </c>
      <c r="S2627" s="1">
        <v>45550</v>
      </c>
      <c r="T2627" t="s">
        <v>214</v>
      </c>
      <c r="U2627" t="s">
        <v>19184</v>
      </c>
      <c r="V2627" t="s">
        <v>19185</v>
      </c>
      <c r="W2627" t="s">
        <v>3325</v>
      </c>
      <c r="X2627">
        <v>2257</v>
      </c>
      <c r="Y2627">
        <v>5</v>
      </c>
      <c r="Z2627">
        <v>4514</v>
      </c>
      <c r="AA2627" t="s">
        <v>19182</v>
      </c>
      <c r="AB2627" t="s">
        <v>19182</v>
      </c>
      <c r="AC2627">
        <v>10</v>
      </c>
      <c r="AD2627" t="s">
        <v>87</v>
      </c>
      <c r="AF2627" t="s">
        <v>87</v>
      </c>
      <c r="AG2627" t="s">
        <v>19182</v>
      </c>
    </row>
    <row r="2628" spans="1:33" x14ac:dyDescent="0.3">
      <c r="A2628" t="s">
        <v>47</v>
      </c>
      <c r="B2628" t="s">
        <v>218</v>
      </c>
      <c r="C2628" t="s">
        <v>29</v>
      </c>
      <c r="D2628" t="s">
        <v>65</v>
      </c>
      <c r="E2628" t="s">
        <v>549</v>
      </c>
      <c r="F2628" t="s">
        <v>19186</v>
      </c>
      <c r="G2628" t="s">
        <v>96</v>
      </c>
      <c r="H2628" s="1">
        <v>43970</v>
      </c>
      <c r="I2628">
        <v>950</v>
      </c>
      <c r="J2628" t="s">
        <v>19187</v>
      </c>
      <c r="K2628" t="s">
        <v>307</v>
      </c>
      <c r="L2628" t="s">
        <v>19188</v>
      </c>
      <c r="M2628" t="s">
        <v>19189</v>
      </c>
      <c r="N2628" t="s">
        <v>116</v>
      </c>
      <c r="O2628">
        <v>5</v>
      </c>
      <c r="P2628" t="s">
        <v>40</v>
      </c>
      <c r="Q2628" t="s">
        <v>74</v>
      </c>
      <c r="R2628" t="s">
        <v>19190</v>
      </c>
      <c r="S2628" s="1">
        <v>45529</v>
      </c>
      <c r="T2628" t="s">
        <v>201</v>
      </c>
      <c r="U2628" t="s">
        <v>19191</v>
      </c>
      <c r="V2628" t="s">
        <v>19192</v>
      </c>
      <c r="W2628" t="s">
        <v>3083</v>
      </c>
      <c r="X2628">
        <v>2647</v>
      </c>
      <c r="Y2628">
        <v>7</v>
      </c>
      <c r="Z2628">
        <v>7411.6</v>
      </c>
      <c r="AA2628" t="s">
        <v>19189</v>
      </c>
      <c r="AB2628" t="s">
        <v>19189</v>
      </c>
      <c r="AC2628">
        <v>10</v>
      </c>
      <c r="AD2628" t="s">
        <v>87</v>
      </c>
      <c r="AF2628" t="s">
        <v>87</v>
      </c>
      <c r="AG2628" t="s">
        <v>19189</v>
      </c>
    </row>
    <row r="2629" spans="1:33" x14ac:dyDescent="0.3">
      <c r="A2629" t="s">
        <v>47</v>
      </c>
      <c r="B2629" t="s">
        <v>1128</v>
      </c>
      <c r="C2629" t="s">
        <v>49</v>
      </c>
      <c r="D2629" t="s">
        <v>50</v>
      </c>
      <c r="E2629" t="s">
        <v>1683</v>
      </c>
      <c r="F2629" t="s">
        <v>19193</v>
      </c>
      <c r="G2629" t="s">
        <v>33</v>
      </c>
      <c r="H2629" s="1">
        <v>45303</v>
      </c>
      <c r="I2629">
        <v>800</v>
      </c>
      <c r="J2629" t="s">
        <v>19194</v>
      </c>
      <c r="K2629" t="s">
        <v>514</v>
      </c>
      <c r="L2629" t="s">
        <v>19195</v>
      </c>
      <c r="M2629" t="s">
        <v>19196</v>
      </c>
      <c r="N2629" t="s">
        <v>116</v>
      </c>
      <c r="O2629">
        <v>18</v>
      </c>
      <c r="P2629" t="s">
        <v>73</v>
      </c>
      <c r="Q2629" t="s">
        <v>74</v>
      </c>
      <c r="R2629" t="s">
        <v>19197</v>
      </c>
      <c r="S2629" s="1">
        <v>45568</v>
      </c>
      <c r="T2629" t="s">
        <v>177</v>
      </c>
      <c r="U2629" t="s">
        <v>19198</v>
      </c>
      <c r="V2629" t="s">
        <v>19199</v>
      </c>
      <c r="W2629" t="s">
        <v>3193</v>
      </c>
      <c r="X2629">
        <v>2014</v>
      </c>
      <c r="Y2629">
        <v>3</v>
      </c>
      <c r="Z2629">
        <v>2416.8000000000002</v>
      </c>
      <c r="AA2629" t="s">
        <v>19196</v>
      </c>
      <c r="AB2629" t="s">
        <v>19196</v>
      </c>
      <c r="AC2629">
        <v>10</v>
      </c>
      <c r="AE2629" t="s">
        <v>37</v>
      </c>
      <c r="AF2629" t="s">
        <v>37</v>
      </c>
      <c r="AG2629" t="s">
        <v>19196</v>
      </c>
    </row>
    <row r="2630" spans="1:33" x14ac:dyDescent="0.3">
      <c r="A2630" t="s">
        <v>336</v>
      </c>
      <c r="B2630" t="s">
        <v>28</v>
      </c>
      <c r="C2630" t="s">
        <v>49</v>
      </c>
      <c r="D2630" t="s">
        <v>677</v>
      </c>
      <c r="E2630" t="s">
        <v>559</v>
      </c>
      <c r="F2630" t="s">
        <v>13623</v>
      </c>
      <c r="G2630" t="s">
        <v>33</v>
      </c>
      <c r="H2630" s="1">
        <v>44800</v>
      </c>
      <c r="I2630">
        <v>1300</v>
      </c>
      <c r="J2630" t="s">
        <v>19200</v>
      </c>
      <c r="K2630" t="s">
        <v>1103</v>
      </c>
      <c r="L2630" t="s">
        <v>19201</v>
      </c>
      <c r="M2630" t="s">
        <v>19202</v>
      </c>
      <c r="N2630" t="s">
        <v>72</v>
      </c>
      <c r="O2630">
        <v>9</v>
      </c>
      <c r="P2630" t="s">
        <v>40</v>
      </c>
      <c r="Q2630" t="s">
        <v>101</v>
      </c>
      <c r="R2630" t="s">
        <v>19203</v>
      </c>
      <c r="S2630" s="1">
        <v>45613</v>
      </c>
      <c r="T2630" t="s">
        <v>165</v>
      </c>
      <c r="U2630" t="s">
        <v>19204</v>
      </c>
      <c r="V2630" t="s">
        <v>19205</v>
      </c>
      <c r="W2630" t="s">
        <v>2686</v>
      </c>
      <c r="X2630">
        <v>2171</v>
      </c>
      <c r="Y2630">
        <v>1</v>
      </c>
      <c r="Z2630">
        <v>868.40000000000009</v>
      </c>
      <c r="AA2630" t="s">
        <v>19202</v>
      </c>
      <c r="AB2630" t="s">
        <v>19202</v>
      </c>
      <c r="AC2630">
        <v>10</v>
      </c>
      <c r="AE2630" t="s">
        <v>37</v>
      </c>
      <c r="AF2630" t="s">
        <v>37</v>
      </c>
      <c r="AG2630" t="s">
        <v>19202</v>
      </c>
    </row>
    <row r="2631" spans="1:33" x14ac:dyDescent="0.3">
      <c r="A2631" t="s">
        <v>181</v>
      </c>
      <c r="B2631" t="s">
        <v>347</v>
      </c>
      <c r="C2631" t="s">
        <v>80</v>
      </c>
      <c r="D2631" t="s">
        <v>109</v>
      </c>
      <c r="E2631" t="s">
        <v>273</v>
      </c>
      <c r="F2631" t="s">
        <v>19206</v>
      </c>
      <c r="G2631" t="s">
        <v>96</v>
      </c>
      <c r="H2631" s="1">
        <v>44852</v>
      </c>
      <c r="I2631">
        <v>1000</v>
      </c>
      <c r="J2631" t="s">
        <v>19207</v>
      </c>
      <c r="K2631" t="s">
        <v>98</v>
      </c>
      <c r="L2631" t="s">
        <v>19208</v>
      </c>
      <c r="M2631" t="s">
        <v>19209</v>
      </c>
      <c r="N2631" t="s">
        <v>39</v>
      </c>
      <c r="O2631">
        <v>13</v>
      </c>
      <c r="P2631" t="s">
        <v>73</v>
      </c>
      <c r="Q2631" t="s">
        <v>74</v>
      </c>
      <c r="R2631" t="s">
        <v>10060</v>
      </c>
      <c r="S2631" s="1">
        <v>45582</v>
      </c>
      <c r="T2631" t="s">
        <v>177</v>
      </c>
      <c r="U2631" t="s">
        <v>19210</v>
      </c>
      <c r="V2631" t="s">
        <v>19211</v>
      </c>
      <c r="W2631" t="s">
        <v>1216</v>
      </c>
      <c r="X2631">
        <v>2445</v>
      </c>
      <c r="Y2631">
        <v>6</v>
      </c>
      <c r="Z2631">
        <v>5868</v>
      </c>
      <c r="AA2631" t="s">
        <v>19209</v>
      </c>
      <c r="AB2631" t="s">
        <v>19209</v>
      </c>
      <c r="AC2631">
        <v>10</v>
      </c>
      <c r="AD2631" t="s">
        <v>87</v>
      </c>
      <c r="AF2631" t="s">
        <v>87</v>
      </c>
      <c r="AG2631" t="s">
        <v>19209</v>
      </c>
    </row>
    <row r="2632" spans="1:33" x14ac:dyDescent="0.3">
      <c r="A2632" t="s">
        <v>107</v>
      </c>
      <c r="B2632" t="s">
        <v>205</v>
      </c>
      <c r="C2632" t="s">
        <v>29</v>
      </c>
      <c r="D2632" t="s">
        <v>30</v>
      </c>
      <c r="E2632" t="s">
        <v>740</v>
      </c>
      <c r="F2632" t="s">
        <v>19212</v>
      </c>
      <c r="G2632" t="s">
        <v>96</v>
      </c>
      <c r="H2632" s="1">
        <v>44259</v>
      </c>
      <c r="I2632">
        <v>1400</v>
      </c>
      <c r="J2632" t="s">
        <v>19213</v>
      </c>
      <c r="K2632" t="s">
        <v>222</v>
      </c>
      <c r="L2632" t="s">
        <v>19214</v>
      </c>
      <c r="M2632" t="s">
        <v>19215</v>
      </c>
      <c r="N2632" t="s">
        <v>72</v>
      </c>
      <c r="O2632">
        <v>8</v>
      </c>
      <c r="P2632" t="s">
        <v>40</v>
      </c>
      <c r="Q2632" t="s">
        <v>41</v>
      </c>
      <c r="R2632" t="s">
        <v>19216</v>
      </c>
      <c r="S2632" s="1">
        <v>45358</v>
      </c>
      <c r="T2632" t="s">
        <v>258</v>
      </c>
      <c r="U2632" t="s">
        <v>19217</v>
      </c>
      <c r="V2632" t="s">
        <v>19218</v>
      </c>
      <c r="W2632" t="s">
        <v>2245</v>
      </c>
      <c r="X2632">
        <v>879</v>
      </c>
      <c r="Y2632">
        <v>1</v>
      </c>
      <c r="Z2632">
        <v>351.6</v>
      </c>
      <c r="AA2632" t="s">
        <v>19215</v>
      </c>
      <c r="AB2632" t="s">
        <v>19215</v>
      </c>
      <c r="AC2632">
        <v>10</v>
      </c>
      <c r="AE2632" t="s">
        <v>37</v>
      </c>
      <c r="AF2632" t="s">
        <v>37</v>
      </c>
      <c r="AG2632" t="s">
        <v>19215</v>
      </c>
    </row>
    <row r="2633" spans="1:33" x14ac:dyDescent="0.3">
      <c r="A2633" t="s">
        <v>133</v>
      </c>
      <c r="B2633" t="s">
        <v>262</v>
      </c>
      <c r="C2633" t="s">
        <v>49</v>
      </c>
      <c r="D2633" t="s">
        <v>109</v>
      </c>
      <c r="E2633" t="s">
        <v>1877</v>
      </c>
      <c r="F2633" t="s">
        <v>19219</v>
      </c>
      <c r="G2633" t="s">
        <v>96</v>
      </c>
      <c r="H2633" s="1">
        <v>44805</v>
      </c>
      <c r="I2633">
        <v>800</v>
      </c>
      <c r="J2633" t="s">
        <v>19220</v>
      </c>
      <c r="K2633" t="s">
        <v>1643</v>
      </c>
      <c r="L2633" t="s">
        <v>19221</v>
      </c>
      <c r="M2633" t="s">
        <v>19222</v>
      </c>
      <c r="N2633" t="s">
        <v>72</v>
      </c>
      <c r="O2633">
        <v>10</v>
      </c>
      <c r="P2633" t="s">
        <v>40</v>
      </c>
      <c r="Q2633" t="s">
        <v>101</v>
      </c>
      <c r="R2633" t="s">
        <v>19223</v>
      </c>
      <c r="S2633" s="1">
        <v>45378</v>
      </c>
      <c r="T2633" t="s">
        <v>258</v>
      </c>
      <c r="U2633" t="s">
        <v>19224</v>
      </c>
      <c r="V2633" t="s">
        <v>19225</v>
      </c>
      <c r="W2633" t="s">
        <v>2057</v>
      </c>
      <c r="X2633">
        <v>918</v>
      </c>
      <c r="Y2633">
        <v>1</v>
      </c>
      <c r="Z2633">
        <v>367.20000000000005</v>
      </c>
      <c r="AA2633" t="s">
        <v>19222</v>
      </c>
      <c r="AB2633" t="s">
        <v>19222</v>
      </c>
      <c r="AC2633">
        <v>10</v>
      </c>
      <c r="AE2633" t="s">
        <v>37</v>
      </c>
      <c r="AF2633" t="s">
        <v>37</v>
      </c>
      <c r="AG2633" t="s">
        <v>19222</v>
      </c>
    </row>
    <row r="2634" spans="1:33" x14ac:dyDescent="0.3">
      <c r="A2634" t="s">
        <v>27</v>
      </c>
      <c r="B2634" t="s">
        <v>145</v>
      </c>
      <c r="C2634" t="s">
        <v>49</v>
      </c>
      <c r="D2634" t="s">
        <v>65</v>
      </c>
      <c r="E2634" t="s">
        <v>531</v>
      </c>
      <c r="F2634" t="s">
        <v>19226</v>
      </c>
      <c r="G2634" t="s">
        <v>96</v>
      </c>
      <c r="H2634" s="1">
        <v>44769</v>
      </c>
      <c r="I2634">
        <v>1200</v>
      </c>
      <c r="J2634" t="s">
        <v>19227</v>
      </c>
      <c r="K2634" t="s">
        <v>173</v>
      </c>
      <c r="L2634" t="s">
        <v>19228</v>
      </c>
      <c r="M2634" t="s">
        <v>19229</v>
      </c>
      <c r="N2634" t="s">
        <v>39</v>
      </c>
      <c r="O2634">
        <v>13</v>
      </c>
      <c r="P2634" t="s">
        <v>73</v>
      </c>
      <c r="Q2634" t="s">
        <v>41</v>
      </c>
      <c r="R2634" t="s">
        <v>19230</v>
      </c>
      <c r="S2634" s="1">
        <v>45579</v>
      </c>
      <c r="T2634" t="s">
        <v>177</v>
      </c>
      <c r="U2634" t="s">
        <v>19231</v>
      </c>
      <c r="V2634" t="s">
        <v>6513</v>
      </c>
      <c r="W2634" t="s">
        <v>2965</v>
      </c>
      <c r="X2634">
        <v>981</v>
      </c>
      <c r="Y2634">
        <v>5</v>
      </c>
      <c r="Z2634">
        <v>1962</v>
      </c>
      <c r="AA2634" t="s">
        <v>19229</v>
      </c>
      <c r="AB2634" t="s">
        <v>19229</v>
      </c>
      <c r="AC2634">
        <v>10</v>
      </c>
      <c r="AE2634" t="s">
        <v>37</v>
      </c>
      <c r="AF2634" t="s">
        <v>37</v>
      </c>
      <c r="AG2634" t="s">
        <v>19229</v>
      </c>
    </row>
    <row r="2635" spans="1:33" x14ac:dyDescent="0.3">
      <c r="A2635" t="s">
        <v>133</v>
      </c>
      <c r="B2635" t="s">
        <v>568</v>
      </c>
      <c r="C2635" t="s">
        <v>49</v>
      </c>
      <c r="D2635" t="s">
        <v>370</v>
      </c>
      <c r="E2635" t="s">
        <v>1014</v>
      </c>
      <c r="F2635" t="s">
        <v>1844</v>
      </c>
      <c r="G2635" t="s">
        <v>96</v>
      </c>
      <c r="H2635" s="1">
        <v>45432</v>
      </c>
      <c r="I2635">
        <v>1200</v>
      </c>
      <c r="J2635" t="s">
        <v>19232</v>
      </c>
      <c r="K2635" t="s">
        <v>161</v>
      </c>
      <c r="L2635" t="s">
        <v>19233</v>
      </c>
      <c r="M2635" t="s">
        <v>19234</v>
      </c>
      <c r="N2635" t="s">
        <v>72</v>
      </c>
      <c r="O2635">
        <v>18</v>
      </c>
      <c r="P2635" t="s">
        <v>40</v>
      </c>
      <c r="Q2635" t="s">
        <v>58</v>
      </c>
      <c r="R2635" t="s">
        <v>19235</v>
      </c>
      <c r="S2635" s="1">
        <v>45297</v>
      </c>
      <c r="T2635" t="s">
        <v>141</v>
      </c>
      <c r="U2635" t="s">
        <v>19236</v>
      </c>
      <c r="V2635" t="s">
        <v>19237</v>
      </c>
      <c r="W2635" t="s">
        <v>5797</v>
      </c>
      <c r="X2635">
        <v>1667</v>
      </c>
      <c r="Y2635">
        <v>4</v>
      </c>
      <c r="Z2635">
        <v>2667.2000000000003</v>
      </c>
      <c r="AA2635" t="s">
        <v>19234</v>
      </c>
      <c r="AB2635" t="s">
        <v>19234</v>
      </c>
      <c r="AC2635">
        <v>10</v>
      </c>
      <c r="AD2635" t="s">
        <v>87</v>
      </c>
      <c r="AF2635" t="s">
        <v>87</v>
      </c>
      <c r="AG2635" t="s">
        <v>19234</v>
      </c>
    </row>
    <row r="2636" spans="1:33" x14ac:dyDescent="0.3">
      <c r="A2636" t="s">
        <v>47</v>
      </c>
      <c r="B2636" t="s">
        <v>262</v>
      </c>
      <c r="C2636" t="s">
        <v>49</v>
      </c>
      <c r="D2636" t="s">
        <v>30</v>
      </c>
      <c r="E2636" t="s">
        <v>471</v>
      </c>
      <c r="F2636" t="s">
        <v>19238</v>
      </c>
      <c r="G2636" t="s">
        <v>96</v>
      </c>
      <c r="H2636" s="1">
        <v>43924</v>
      </c>
      <c r="I2636">
        <v>1000</v>
      </c>
      <c r="J2636" t="s">
        <v>19239</v>
      </c>
      <c r="K2636" t="s">
        <v>297</v>
      </c>
      <c r="L2636" t="s">
        <v>19240</v>
      </c>
      <c r="M2636" t="s">
        <v>19241</v>
      </c>
      <c r="N2636" t="s">
        <v>72</v>
      </c>
      <c r="O2636">
        <v>17</v>
      </c>
      <c r="P2636" t="s">
        <v>73</v>
      </c>
      <c r="Q2636" t="s">
        <v>101</v>
      </c>
      <c r="R2636" t="s">
        <v>19242</v>
      </c>
      <c r="S2636" s="1">
        <v>45584</v>
      </c>
      <c r="T2636" t="s">
        <v>177</v>
      </c>
      <c r="U2636" t="s">
        <v>19243</v>
      </c>
      <c r="V2636" t="s">
        <v>19244</v>
      </c>
      <c r="W2636" t="s">
        <v>18618</v>
      </c>
      <c r="X2636">
        <v>2084</v>
      </c>
      <c r="Y2636">
        <v>5</v>
      </c>
      <c r="Z2636">
        <v>4168</v>
      </c>
      <c r="AA2636" t="s">
        <v>19241</v>
      </c>
      <c r="AB2636" t="s">
        <v>19241</v>
      </c>
      <c r="AC2636">
        <v>10</v>
      </c>
      <c r="AD2636" t="s">
        <v>87</v>
      </c>
      <c r="AF2636" t="s">
        <v>87</v>
      </c>
      <c r="AG2636" t="s">
        <v>19241</v>
      </c>
    </row>
    <row r="2637" spans="1:33" x14ac:dyDescent="0.3">
      <c r="A2637" t="s">
        <v>181</v>
      </c>
      <c r="B2637" t="s">
        <v>293</v>
      </c>
      <c r="C2637" t="s">
        <v>80</v>
      </c>
      <c r="D2637" t="s">
        <v>30</v>
      </c>
      <c r="E2637" t="s">
        <v>632</v>
      </c>
      <c r="F2637" t="s">
        <v>19245</v>
      </c>
      <c r="G2637" t="s">
        <v>33</v>
      </c>
      <c r="H2637" s="1">
        <v>44597</v>
      </c>
      <c r="I2637">
        <v>1300</v>
      </c>
      <c r="J2637" t="s">
        <v>19246</v>
      </c>
      <c r="K2637" t="s">
        <v>384</v>
      </c>
      <c r="L2637" t="s">
        <v>19247</v>
      </c>
      <c r="M2637" t="s">
        <v>19248</v>
      </c>
      <c r="N2637" t="s">
        <v>39</v>
      </c>
      <c r="O2637">
        <v>7</v>
      </c>
      <c r="P2637" t="s">
        <v>40</v>
      </c>
      <c r="Q2637" t="s">
        <v>58</v>
      </c>
      <c r="R2637" t="s">
        <v>19249</v>
      </c>
      <c r="S2637" s="1">
        <v>45532</v>
      </c>
      <c r="T2637" t="s">
        <v>201</v>
      </c>
      <c r="U2637" t="s">
        <v>19250</v>
      </c>
      <c r="V2637" t="s">
        <v>19251</v>
      </c>
      <c r="W2637" t="s">
        <v>8761</v>
      </c>
      <c r="X2637">
        <v>1705</v>
      </c>
      <c r="Y2637">
        <v>3</v>
      </c>
      <c r="Z2637">
        <v>2046</v>
      </c>
      <c r="AA2637" t="s">
        <v>19248</v>
      </c>
      <c r="AB2637" t="s">
        <v>19248</v>
      </c>
      <c r="AC2637">
        <v>10</v>
      </c>
      <c r="AE2637" t="s">
        <v>37</v>
      </c>
      <c r="AF2637" t="s">
        <v>37</v>
      </c>
      <c r="AG2637" t="s">
        <v>19248</v>
      </c>
    </row>
    <row r="2638" spans="1:33" x14ac:dyDescent="0.3">
      <c r="A2638" t="s">
        <v>47</v>
      </c>
      <c r="B2638" t="s">
        <v>731</v>
      </c>
      <c r="C2638" t="s">
        <v>49</v>
      </c>
      <c r="D2638" t="s">
        <v>677</v>
      </c>
      <c r="E2638" t="s">
        <v>381</v>
      </c>
      <c r="F2638" t="s">
        <v>5030</v>
      </c>
      <c r="G2638" t="s">
        <v>96</v>
      </c>
      <c r="H2638" s="1">
        <v>44922</v>
      </c>
      <c r="I2638">
        <v>1400</v>
      </c>
      <c r="J2638" t="s">
        <v>19252</v>
      </c>
      <c r="K2638" t="s">
        <v>753</v>
      </c>
      <c r="L2638" t="s">
        <v>19253</v>
      </c>
      <c r="M2638" t="s">
        <v>19254</v>
      </c>
      <c r="N2638" t="s">
        <v>57</v>
      </c>
      <c r="O2638">
        <v>7</v>
      </c>
      <c r="P2638" t="s">
        <v>73</v>
      </c>
      <c r="Q2638" t="s">
        <v>74</v>
      </c>
      <c r="R2638" t="s">
        <v>19255</v>
      </c>
      <c r="S2638" s="1">
        <v>45610</v>
      </c>
      <c r="T2638" t="s">
        <v>165</v>
      </c>
      <c r="U2638" t="s">
        <v>19256</v>
      </c>
      <c r="V2638" t="s">
        <v>19257</v>
      </c>
      <c r="W2638" t="s">
        <v>1682</v>
      </c>
      <c r="X2638">
        <v>2678</v>
      </c>
      <c r="Y2638">
        <v>8</v>
      </c>
      <c r="Z2638">
        <v>8569.6</v>
      </c>
      <c r="AA2638" t="s">
        <v>19254</v>
      </c>
      <c r="AB2638" t="s">
        <v>19254</v>
      </c>
      <c r="AC2638">
        <v>10</v>
      </c>
      <c r="AE2638" t="s">
        <v>37</v>
      </c>
      <c r="AF2638" t="s">
        <v>37</v>
      </c>
      <c r="AG2638" t="s">
        <v>19254</v>
      </c>
    </row>
    <row r="2639" spans="1:33" x14ac:dyDescent="0.3">
      <c r="A2639" t="s">
        <v>107</v>
      </c>
      <c r="B2639" t="s">
        <v>380</v>
      </c>
      <c r="C2639" t="s">
        <v>29</v>
      </c>
      <c r="D2639" t="s">
        <v>219</v>
      </c>
      <c r="E2639" t="s">
        <v>1049</v>
      </c>
      <c r="F2639" t="s">
        <v>19258</v>
      </c>
      <c r="G2639" t="s">
        <v>33</v>
      </c>
      <c r="H2639" s="1">
        <v>45403</v>
      </c>
      <c r="I2639">
        <v>950</v>
      </c>
      <c r="J2639" t="s">
        <v>19259</v>
      </c>
      <c r="K2639" t="s">
        <v>297</v>
      </c>
      <c r="L2639" t="s">
        <v>19260</v>
      </c>
      <c r="M2639" t="s">
        <v>19261</v>
      </c>
      <c r="N2639" t="s">
        <v>39</v>
      </c>
      <c r="O2639">
        <v>19</v>
      </c>
      <c r="P2639" t="s">
        <v>40</v>
      </c>
      <c r="Q2639" t="s">
        <v>58</v>
      </c>
      <c r="R2639" t="s">
        <v>19262</v>
      </c>
      <c r="S2639" s="1">
        <v>45540</v>
      </c>
      <c r="T2639" t="s">
        <v>214</v>
      </c>
      <c r="U2639" t="s">
        <v>19263</v>
      </c>
      <c r="V2639" t="s">
        <v>19264</v>
      </c>
      <c r="W2639" t="s">
        <v>2223</v>
      </c>
      <c r="X2639">
        <v>1106</v>
      </c>
      <c r="Y2639">
        <v>3</v>
      </c>
      <c r="Z2639">
        <v>1327.2</v>
      </c>
      <c r="AA2639" t="s">
        <v>19261</v>
      </c>
      <c r="AB2639" t="s">
        <v>19261</v>
      </c>
      <c r="AC2639">
        <v>10</v>
      </c>
      <c r="AE2639" t="s">
        <v>37</v>
      </c>
      <c r="AF2639" t="s">
        <v>37</v>
      </c>
      <c r="AG2639" t="s">
        <v>19261</v>
      </c>
    </row>
    <row r="2640" spans="1:33" x14ac:dyDescent="0.3">
      <c r="A2640" t="s">
        <v>181</v>
      </c>
      <c r="B2640" t="s">
        <v>347</v>
      </c>
      <c r="C2640" t="s">
        <v>49</v>
      </c>
      <c r="D2640" t="s">
        <v>241</v>
      </c>
      <c r="E2640" t="s">
        <v>1543</v>
      </c>
      <c r="F2640" t="s">
        <v>19265</v>
      </c>
      <c r="G2640" t="s">
        <v>96</v>
      </c>
      <c r="H2640" s="1">
        <v>44065</v>
      </c>
      <c r="I2640">
        <v>1400</v>
      </c>
      <c r="J2640" t="s">
        <v>12647</v>
      </c>
      <c r="K2640" t="s">
        <v>98</v>
      </c>
      <c r="L2640" t="s">
        <v>19266</v>
      </c>
      <c r="M2640" t="s">
        <v>19267</v>
      </c>
      <c r="N2640" t="s">
        <v>39</v>
      </c>
      <c r="O2640">
        <v>20</v>
      </c>
      <c r="P2640" t="s">
        <v>40</v>
      </c>
      <c r="Q2640" t="s">
        <v>101</v>
      </c>
      <c r="R2640" t="s">
        <v>19268</v>
      </c>
      <c r="S2640" s="1">
        <v>45299</v>
      </c>
      <c r="T2640" t="s">
        <v>141</v>
      </c>
      <c r="U2640" t="s">
        <v>19269</v>
      </c>
      <c r="V2640" t="s">
        <v>19270</v>
      </c>
      <c r="W2640" t="s">
        <v>19271</v>
      </c>
      <c r="X2640">
        <v>2750</v>
      </c>
      <c r="Y2640">
        <v>2</v>
      </c>
      <c r="Z2640">
        <v>2200</v>
      </c>
      <c r="AA2640" t="s">
        <v>19267</v>
      </c>
      <c r="AB2640" t="s">
        <v>19267</v>
      </c>
      <c r="AC2640">
        <v>11</v>
      </c>
      <c r="AE2640" t="s">
        <v>37</v>
      </c>
      <c r="AF2640" t="s">
        <v>37</v>
      </c>
      <c r="AG2640" t="s">
        <v>19267</v>
      </c>
    </row>
    <row r="2641" spans="1:33" x14ac:dyDescent="0.3">
      <c r="A2641" t="s">
        <v>47</v>
      </c>
      <c r="B2641" t="s">
        <v>64</v>
      </c>
      <c r="C2641" t="s">
        <v>29</v>
      </c>
      <c r="D2641" t="s">
        <v>677</v>
      </c>
      <c r="E2641" t="s">
        <v>841</v>
      </c>
      <c r="F2641" t="s">
        <v>19272</v>
      </c>
      <c r="G2641" t="s">
        <v>33</v>
      </c>
      <c r="H2641" s="1">
        <v>44020</v>
      </c>
      <c r="I2641">
        <v>1200</v>
      </c>
      <c r="J2641" t="s">
        <v>19273</v>
      </c>
      <c r="K2641" t="s">
        <v>424</v>
      </c>
      <c r="L2641" t="s">
        <v>19274</v>
      </c>
      <c r="M2641" t="s">
        <v>19275</v>
      </c>
      <c r="N2641" t="s">
        <v>72</v>
      </c>
      <c r="O2641">
        <v>11</v>
      </c>
      <c r="P2641" t="s">
        <v>40</v>
      </c>
      <c r="Q2641" t="s">
        <v>41</v>
      </c>
      <c r="R2641" t="s">
        <v>19276</v>
      </c>
      <c r="S2641" s="1">
        <v>45530</v>
      </c>
      <c r="T2641" t="s">
        <v>201</v>
      </c>
      <c r="U2641" t="s">
        <v>19277</v>
      </c>
      <c r="V2641" t="s">
        <v>19278</v>
      </c>
      <c r="W2641" t="s">
        <v>4675</v>
      </c>
      <c r="X2641">
        <v>1646</v>
      </c>
      <c r="Y2641">
        <v>4</v>
      </c>
      <c r="Z2641">
        <v>2633.6000000000004</v>
      </c>
      <c r="AA2641" t="s">
        <v>19275</v>
      </c>
      <c r="AB2641" t="s">
        <v>19275</v>
      </c>
      <c r="AC2641">
        <v>10</v>
      </c>
      <c r="AE2641" t="s">
        <v>37</v>
      </c>
      <c r="AF2641" t="s">
        <v>37</v>
      </c>
      <c r="AG2641" t="s">
        <v>19275</v>
      </c>
    </row>
    <row r="2642" spans="1:33" x14ac:dyDescent="0.3">
      <c r="A2642" t="s">
        <v>133</v>
      </c>
      <c r="B2642" t="s">
        <v>157</v>
      </c>
      <c r="C2642" t="s">
        <v>29</v>
      </c>
      <c r="D2642" t="s">
        <v>206</v>
      </c>
      <c r="E2642" t="s">
        <v>183</v>
      </c>
      <c r="F2642" t="s">
        <v>19279</v>
      </c>
      <c r="G2642" t="s">
        <v>96</v>
      </c>
      <c r="H2642" s="1">
        <v>44681</v>
      </c>
      <c r="I2642">
        <v>1400</v>
      </c>
      <c r="J2642" t="s">
        <v>19280</v>
      </c>
      <c r="K2642" t="s">
        <v>1821</v>
      </c>
      <c r="L2642" t="s">
        <v>19281</v>
      </c>
      <c r="M2642" t="s">
        <v>19282</v>
      </c>
      <c r="N2642" t="s">
        <v>116</v>
      </c>
      <c r="O2642">
        <v>19</v>
      </c>
      <c r="P2642" t="s">
        <v>73</v>
      </c>
      <c r="Q2642" t="s">
        <v>58</v>
      </c>
      <c r="R2642" t="s">
        <v>19283</v>
      </c>
      <c r="S2642" s="1">
        <v>45562</v>
      </c>
      <c r="T2642" t="s">
        <v>214</v>
      </c>
      <c r="U2642" t="s">
        <v>19284</v>
      </c>
      <c r="V2642" t="s">
        <v>19285</v>
      </c>
      <c r="W2642" t="s">
        <v>4878</v>
      </c>
      <c r="X2642">
        <v>935</v>
      </c>
      <c r="Y2642">
        <v>4</v>
      </c>
      <c r="Z2642">
        <v>1496</v>
      </c>
      <c r="AA2642" t="s">
        <v>19282</v>
      </c>
      <c r="AB2642" t="s">
        <v>19282</v>
      </c>
      <c r="AC2642">
        <v>11</v>
      </c>
      <c r="AE2642" t="s">
        <v>37</v>
      </c>
      <c r="AF2642" t="s">
        <v>37</v>
      </c>
      <c r="AG2642" t="s">
        <v>19282</v>
      </c>
    </row>
    <row r="2643" spans="1:33" x14ac:dyDescent="0.3">
      <c r="A2643" t="s">
        <v>336</v>
      </c>
      <c r="B2643" t="s">
        <v>411</v>
      </c>
      <c r="C2643" t="s">
        <v>80</v>
      </c>
      <c r="D2643" t="s">
        <v>109</v>
      </c>
      <c r="E2643" t="s">
        <v>1908</v>
      </c>
      <c r="F2643" t="s">
        <v>19286</v>
      </c>
      <c r="G2643" t="s">
        <v>33</v>
      </c>
      <c r="H2643" s="1">
        <v>44491</v>
      </c>
      <c r="I2643">
        <v>1200</v>
      </c>
      <c r="J2643" t="s">
        <v>19287</v>
      </c>
      <c r="K2643" t="s">
        <v>125</v>
      </c>
      <c r="L2643" t="s">
        <v>19288</v>
      </c>
      <c r="M2643" t="s">
        <v>19289</v>
      </c>
      <c r="N2643" t="s">
        <v>39</v>
      </c>
      <c r="O2643">
        <v>11</v>
      </c>
      <c r="P2643" t="s">
        <v>73</v>
      </c>
      <c r="Q2643" t="s">
        <v>101</v>
      </c>
      <c r="R2643" t="s">
        <v>19290</v>
      </c>
      <c r="S2643" s="1">
        <v>45562</v>
      </c>
      <c r="T2643" t="s">
        <v>214</v>
      </c>
      <c r="U2643" t="s">
        <v>19291</v>
      </c>
      <c r="V2643" t="s">
        <v>19292</v>
      </c>
      <c r="W2643" t="s">
        <v>7309</v>
      </c>
      <c r="X2643">
        <v>2614</v>
      </c>
      <c r="Y2643">
        <v>5</v>
      </c>
      <c r="Z2643">
        <v>5228</v>
      </c>
      <c r="AA2643" t="s">
        <v>19289</v>
      </c>
      <c r="AB2643" t="s">
        <v>19289</v>
      </c>
      <c r="AC2643">
        <v>10</v>
      </c>
      <c r="AD2643" t="s">
        <v>87</v>
      </c>
      <c r="AF2643" t="s">
        <v>87</v>
      </c>
      <c r="AG2643" t="s">
        <v>19289</v>
      </c>
    </row>
    <row r="2644" spans="1:33" x14ac:dyDescent="0.3">
      <c r="A2644" t="s">
        <v>181</v>
      </c>
      <c r="B2644" t="s">
        <v>1483</v>
      </c>
      <c r="C2644" t="s">
        <v>29</v>
      </c>
      <c r="D2644" t="s">
        <v>206</v>
      </c>
      <c r="E2644" t="s">
        <v>1877</v>
      </c>
      <c r="F2644" t="s">
        <v>19293</v>
      </c>
      <c r="G2644" t="s">
        <v>33</v>
      </c>
      <c r="H2644" s="1">
        <v>45198</v>
      </c>
      <c r="I2644">
        <v>1300</v>
      </c>
      <c r="J2644" t="s">
        <v>19294</v>
      </c>
      <c r="K2644" t="s">
        <v>361</v>
      </c>
      <c r="L2644" t="s">
        <v>19295</v>
      </c>
      <c r="M2644" t="s">
        <v>19296</v>
      </c>
      <c r="N2644" t="s">
        <v>57</v>
      </c>
      <c r="O2644">
        <v>16</v>
      </c>
      <c r="P2644" t="s">
        <v>40</v>
      </c>
      <c r="Q2644" t="s">
        <v>74</v>
      </c>
      <c r="R2644" t="s">
        <v>19297</v>
      </c>
      <c r="S2644" s="1">
        <v>45499</v>
      </c>
      <c r="T2644" t="s">
        <v>103</v>
      </c>
      <c r="U2644" t="s">
        <v>19298</v>
      </c>
      <c r="V2644" t="s">
        <v>19299</v>
      </c>
      <c r="W2644" t="s">
        <v>8265</v>
      </c>
      <c r="X2644">
        <v>1701</v>
      </c>
      <c r="Y2644">
        <v>3</v>
      </c>
      <c r="Z2644">
        <v>2041.2</v>
      </c>
      <c r="AA2644" t="s">
        <v>19296</v>
      </c>
      <c r="AB2644" t="s">
        <v>19296</v>
      </c>
      <c r="AC2644">
        <v>10</v>
      </c>
      <c r="AE2644" t="s">
        <v>37</v>
      </c>
      <c r="AF2644" t="s">
        <v>37</v>
      </c>
      <c r="AG2644" t="s">
        <v>19296</v>
      </c>
    </row>
    <row r="2645" spans="1:33" x14ac:dyDescent="0.3">
      <c r="A2645" t="s">
        <v>27</v>
      </c>
      <c r="B2645" t="s">
        <v>108</v>
      </c>
      <c r="C2645" t="s">
        <v>49</v>
      </c>
      <c r="D2645" t="s">
        <v>219</v>
      </c>
      <c r="E2645" t="s">
        <v>511</v>
      </c>
      <c r="F2645" t="s">
        <v>19300</v>
      </c>
      <c r="G2645" t="s">
        <v>96</v>
      </c>
      <c r="H2645" s="1">
        <v>43969</v>
      </c>
      <c r="I2645">
        <v>800</v>
      </c>
      <c r="J2645" t="s">
        <v>19301</v>
      </c>
      <c r="K2645" t="s">
        <v>3813</v>
      </c>
      <c r="L2645" t="s">
        <v>19302</v>
      </c>
      <c r="M2645" t="s">
        <v>19303</v>
      </c>
      <c r="N2645" t="s">
        <v>57</v>
      </c>
      <c r="O2645">
        <v>4</v>
      </c>
      <c r="P2645" t="s">
        <v>73</v>
      </c>
      <c r="Q2645" t="s">
        <v>101</v>
      </c>
      <c r="R2645" t="s">
        <v>19304</v>
      </c>
      <c r="S2645" s="1">
        <v>45429</v>
      </c>
      <c r="T2645" t="s">
        <v>129</v>
      </c>
      <c r="U2645" t="s">
        <v>19305</v>
      </c>
      <c r="V2645" t="s">
        <v>19306</v>
      </c>
      <c r="W2645" t="s">
        <v>6643</v>
      </c>
      <c r="X2645">
        <v>2402</v>
      </c>
      <c r="Y2645">
        <v>7</v>
      </c>
      <c r="Z2645">
        <v>6725.6</v>
      </c>
      <c r="AA2645" t="s">
        <v>19303</v>
      </c>
      <c r="AB2645" t="s">
        <v>19303</v>
      </c>
      <c r="AC2645">
        <v>10</v>
      </c>
      <c r="AE2645" t="s">
        <v>37</v>
      </c>
      <c r="AF2645" t="s">
        <v>37</v>
      </c>
      <c r="AG2645" t="s">
        <v>19303</v>
      </c>
    </row>
    <row r="2646" spans="1:33" x14ac:dyDescent="0.3">
      <c r="A2646" t="s">
        <v>336</v>
      </c>
      <c r="B2646" t="s">
        <v>357</v>
      </c>
      <c r="C2646" t="s">
        <v>80</v>
      </c>
      <c r="D2646" t="s">
        <v>65</v>
      </c>
      <c r="E2646" t="s">
        <v>1168</v>
      </c>
      <c r="F2646" t="s">
        <v>19307</v>
      </c>
      <c r="G2646" t="s">
        <v>96</v>
      </c>
      <c r="H2646" s="1">
        <v>43853</v>
      </c>
      <c r="I2646">
        <v>1100</v>
      </c>
      <c r="J2646" t="s">
        <v>19308</v>
      </c>
      <c r="K2646" t="s">
        <v>350</v>
      </c>
      <c r="L2646" t="s">
        <v>19309</v>
      </c>
      <c r="M2646" t="s">
        <v>19310</v>
      </c>
      <c r="N2646" t="s">
        <v>116</v>
      </c>
      <c r="O2646">
        <v>13</v>
      </c>
      <c r="P2646" t="s">
        <v>73</v>
      </c>
      <c r="Q2646" t="s">
        <v>74</v>
      </c>
      <c r="R2646" t="s">
        <v>19311</v>
      </c>
      <c r="S2646" s="1">
        <v>45384</v>
      </c>
      <c r="T2646" t="s">
        <v>60</v>
      </c>
      <c r="U2646" t="s">
        <v>19312</v>
      </c>
      <c r="V2646" t="s">
        <v>1887</v>
      </c>
      <c r="W2646" t="s">
        <v>7682</v>
      </c>
      <c r="X2646">
        <v>2689</v>
      </c>
      <c r="Y2646">
        <v>2</v>
      </c>
      <c r="Z2646">
        <v>2151.2000000000003</v>
      </c>
      <c r="AA2646" t="s">
        <v>19310</v>
      </c>
      <c r="AB2646" t="s">
        <v>19310</v>
      </c>
      <c r="AC2646">
        <v>10</v>
      </c>
      <c r="AE2646" t="s">
        <v>37</v>
      </c>
      <c r="AF2646" t="s">
        <v>37</v>
      </c>
      <c r="AG2646" t="s">
        <v>19310</v>
      </c>
    </row>
    <row r="2647" spans="1:33" x14ac:dyDescent="0.3">
      <c r="A2647" t="s">
        <v>47</v>
      </c>
      <c r="B2647" t="s">
        <v>369</v>
      </c>
      <c r="C2647" t="s">
        <v>49</v>
      </c>
      <c r="D2647" t="s">
        <v>146</v>
      </c>
      <c r="E2647" t="s">
        <v>183</v>
      </c>
      <c r="F2647" t="s">
        <v>19313</v>
      </c>
      <c r="G2647" t="s">
        <v>33</v>
      </c>
      <c r="H2647" s="1">
        <v>45121</v>
      </c>
      <c r="I2647">
        <v>1400</v>
      </c>
      <c r="J2647" t="s">
        <v>19314</v>
      </c>
      <c r="K2647" t="s">
        <v>796</v>
      </c>
      <c r="L2647" t="s">
        <v>19315</v>
      </c>
      <c r="M2647" t="s">
        <v>19316</v>
      </c>
      <c r="N2647" t="s">
        <v>39</v>
      </c>
      <c r="O2647">
        <v>5</v>
      </c>
      <c r="P2647" t="s">
        <v>40</v>
      </c>
      <c r="Q2647" t="s">
        <v>58</v>
      </c>
      <c r="R2647" t="s">
        <v>19317</v>
      </c>
      <c r="S2647" s="1">
        <v>45440</v>
      </c>
      <c r="T2647" t="s">
        <v>129</v>
      </c>
      <c r="U2647" t="s">
        <v>19318</v>
      </c>
      <c r="V2647" t="s">
        <v>19319</v>
      </c>
      <c r="W2647" t="s">
        <v>3630</v>
      </c>
      <c r="X2647">
        <v>725</v>
      </c>
      <c r="Y2647">
        <v>3</v>
      </c>
      <c r="Z2647">
        <v>870</v>
      </c>
      <c r="AA2647" t="s">
        <v>19316</v>
      </c>
      <c r="AB2647" t="s">
        <v>19316</v>
      </c>
      <c r="AC2647">
        <v>10</v>
      </c>
      <c r="AD2647" t="s">
        <v>87</v>
      </c>
      <c r="AF2647" t="s">
        <v>87</v>
      </c>
      <c r="AG2647" t="s">
        <v>19316</v>
      </c>
    </row>
    <row r="2648" spans="1:33" x14ac:dyDescent="0.3">
      <c r="A2648" t="s">
        <v>93</v>
      </c>
      <c r="B2648" t="s">
        <v>48</v>
      </c>
      <c r="C2648" t="s">
        <v>80</v>
      </c>
      <c r="D2648" t="s">
        <v>370</v>
      </c>
      <c r="E2648" t="s">
        <v>1415</v>
      </c>
      <c r="F2648" t="s">
        <v>19320</v>
      </c>
      <c r="G2648" t="s">
        <v>96</v>
      </c>
      <c r="H2648" s="1">
        <v>45122</v>
      </c>
      <c r="I2648">
        <v>950</v>
      </c>
      <c r="J2648" t="s">
        <v>19321</v>
      </c>
      <c r="K2648" t="s">
        <v>1643</v>
      </c>
      <c r="L2648" t="s">
        <v>19322</v>
      </c>
      <c r="M2648" t="s">
        <v>19323</v>
      </c>
      <c r="N2648" t="s">
        <v>39</v>
      </c>
      <c r="O2648">
        <v>20</v>
      </c>
      <c r="P2648" t="s">
        <v>40</v>
      </c>
      <c r="Q2648" t="s">
        <v>58</v>
      </c>
      <c r="R2648" t="s">
        <v>19324</v>
      </c>
      <c r="S2648" s="1">
        <v>45300</v>
      </c>
      <c r="T2648" t="s">
        <v>141</v>
      </c>
      <c r="U2648" t="s">
        <v>19325</v>
      </c>
      <c r="V2648" t="s">
        <v>19326</v>
      </c>
      <c r="W2648" t="s">
        <v>10335</v>
      </c>
      <c r="X2648">
        <v>610</v>
      </c>
      <c r="Y2648">
        <v>4</v>
      </c>
      <c r="Z2648">
        <v>976</v>
      </c>
      <c r="AA2648" t="s">
        <v>19323</v>
      </c>
      <c r="AB2648" t="s">
        <v>19323</v>
      </c>
      <c r="AC2648">
        <v>10</v>
      </c>
      <c r="AE2648" t="s">
        <v>37</v>
      </c>
      <c r="AF2648" t="s">
        <v>37</v>
      </c>
      <c r="AG2648" t="s">
        <v>19323</v>
      </c>
    </row>
    <row r="2649" spans="1:33" x14ac:dyDescent="0.3">
      <c r="A2649" t="s">
        <v>47</v>
      </c>
      <c r="B2649" t="s">
        <v>64</v>
      </c>
      <c r="C2649" t="s">
        <v>80</v>
      </c>
      <c r="D2649" t="s">
        <v>81</v>
      </c>
      <c r="E2649" t="s">
        <v>1168</v>
      </c>
      <c r="F2649" t="s">
        <v>19327</v>
      </c>
      <c r="G2649" t="s">
        <v>33</v>
      </c>
      <c r="H2649" s="1">
        <v>43940</v>
      </c>
      <c r="I2649">
        <v>1400</v>
      </c>
      <c r="J2649" t="s">
        <v>19328</v>
      </c>
      <c r="K2649" t="s">
        <v>716</v>
      </c>
      <c r="L2649" t="s">
        <v>19329</v>
      </c>
      <c r="M2649" t="s">
        <v>19330</v>
      </c>
      <c r="N2649" t="s">
        <v>57</v>
      </c>
      <c r="O2649">
        <v>11</v>
      </c>
      <c r="P2649" t="s">
        <v>73</v>
      </c>
      <c r="Q2649" t="s">
        <v>41</v>
      </c>
      <c r="R2649" t="s">
        <v>1646</v>
      </c>
      <c r="S2649" s="1">
        <v>45607</v>
      </c>
      <c r="T2649" t="s">
        <v>165</v>
      </c>
      <c r="U2649" t="s">
        <v>19331</v>
      </c>
      <c r="V2649" t="s">
        <v>13491</v>
      </c>
      <c r="W2649" t="s">
        <v>3020</v>
      </c>
      <c r="X2649">
        <v>1582</v>
      </c>
      <c r="Y2649">
        <v>3</v>
      </c>
      <c r="Z2649">
        <v>1898.4</v>
      </c>
      <c r="AA2649" t="s">
        <v>19330</v>
      </c>
      <c r="AB2649" t="s">
        <v>19330</v>
      </c>
      <c r="AC2649">
        <v>10</v>
      </c>
      <c r="AD2649" t="s">
        <v>87</v>
      </c>
      <c r="AF2649" t="s">
        <v>87</v>
      </c>
      <c r="AG2649" t="s">
        <v>19330</v>
      </c>
    </row>
    <row r="2650" spans="1:33" x14ac:dyDescent="0.3">
      <c r="A2650" t="s">
        <v>133</v>
      </c>
      <c r="B2650" t="s">
        <v>169</v>
      </c>
      <c r="C2650" t="s">
        <v>49</v>
      </c>
      <c r="D2650" t="s">
        <v>30</v>
      </c>
      <c r="E2650" t="s">
        <v>1415</v>
      </c>
      <c r="F2650" t="s">
        <v>19332</v>
      </c>
      <c r="G2650" t="s">
        <v>96</v>
      </c>
      <c r="H2650" s="1">
        <v>44222</v>
      </c>
      <c r="I2650">
        <v>800</v>
      </c>
      <c r="J2650" t="s">
        <v>19333</v>
      </c>
      <c r="K2650" t="s">
        <v>524</v>
      </c>
      <c r="L2650" t="s">
        <v>19334</v>
      </c>
      <c r="M2650" t="s">
        <v>19335</v>
      </c>
      <c r="N2650" t="s">
        <v>72</v>
      </c>
      <c r="O2650">
        <v>6</v>
      </c>
      <c r="P2650" t="s">
        <v>40</v>
      </c>
      <c r="Q2650" t="s">
        <v>74</v>
      </c>
      <c r="R2650" t="s">
        <v>19336</v>
      </c>
      <c r="S2650" s="1">
        <v>45483</v>
      </c>
      <c r="T2650" t="s">
        <v>103</v>
      </c>
      <c r="U2650" t="s">
        <v>19337</v>
      </c>
      <c r="V2650" t="s">
        <v>19338</v>
      </c>
      <c r="W2650" t="s">
        <v>12495</v>
      </c>
      <c r="X2650">
        <v>2505</v>
      </c>
      <c r="Y2650">
        <v>6</v>
      </c>
      <c r="Z2650">
        <v>6012</v>
      </c>
      <c r="AA2650" t="s">
        <v>19335</v>
      </c>
      <c r="AB2650" t="s">
        <v>19335</v>
      </c>
      <c r="AC2650">
        <v>10</v>
      </c>
      <c r="AE2650" t="s">
        <v>37</v>
      </c>
      <c r="AF2650" t="s">
        <v>37</v>
      </c>
      <c r="AG2650" t="s">
        <v>19335</v>
      </c>
    </row>
    <row r="2651" spans="1:33" x14ac:dyDescent="0.3">
      <c r="A2651" t="s">
        <v>107</v>
      </c>
      <c r="B2651" t="s">
        <v>946</v>
      </c>
      <c r="C2651" t="s">
        <v>49</v>
      </c>
      <c r="D2651" t="s">
        <v>370</v>
      </c>
      <c r="E2651" t="s">
        <v>832</v>
      </c>
      <c r="F2651" t="s">
        <v>19339</v>
      </c>
      <c r="G2651" t="s">
        <v>33</v>
      </c>
      <c r="H2651" s="1">
        <v>44994</v>
      </c>
      <c r="I2651">
        <v>1300</v>
      </c>
      <c r="J2651" t="s">
        <v>19340</v>
      </c>
      <c r="K2651" t="s">
        <v>706</v>
      </c>
      <c r="L2651" t="s">
        <v>19341</v>
      </c>
      <c r="M2651" t="s">
        <v>19342</v>
      </c>
      <c r="N2651" t="s">
        <v>57</v>
      </c>
      <c r="O2651">
        <v>9</v>
      </c>
      <c r="P2651" t="s">
        <v>73</v>
      </c>
      <c r="Q2651" t="s">
        <v>58</v>
      </c>
      <c r="R2651" t="s">
        <v>19343</v>
      </c>
      <c r="S2651" s="1">
        <v>45417</v>
      </c>
      <c r="T2651" t="s">
        <v>129</v>
      </c>
      <c r="U2651" t="s">
        <v>19344</v>
      </c>
      <c r="V2651" t="s">
        <v>19345</v>
      </c>
      <c r="W2651" t="s">
        <v>5127</v>
      </c>
      <c r="X2651">
        <v>734</v>
      </c>
      <c r="Y2651">
        <v>2</v>
      </c>
      <c r="Z2651">
        <v>587.20000000000005</v>
      </c>
      <c r="AA2651" t="s">
        <v>19342</v>
      </c>
      <c r="AB2651" t="s">
        <v>19342</v>
      </c>
      <c r="AC2651">
        <v>11</v>
      </c>
      <c r="AE2651" t="s">
        <v>37</v>
      </c>
      <c r="AF2651" t="s">
        <v>37</v>
      </c>
      <c r="AG2651" t="s">
        <v>19342</v>
      </c>
    </row>
    <row r="2652" spans="1:33" x14ac:dyDescent="0.3">
      <c r="A2652" t="s">
        <v>336</v>
      </c>
      <c r="B2652" t="s">
        <v>568</v>
      </c>
      <c r="C2652" t="s">
        <v>49</v>
      </c>
      <c r="D2652" t="s">
        <v>241</v>
      </c>
      <c r="E2652" t="s">
        <v>559</v>
      </c>
      <c r="F2652" t="s">
        <v>19346</v>
      </c>
      <c r="G2652" t="s">
        <v>96</v>
      </c>
      <c r="H2652" s="1">
        <v>44204</v>
      </c>
      <c r="I2652">
        <v>1200</v>
      </c>
      <c r="J2652" t="s">
        <v>19347</v>
      </c>
      <c r="K2652" t="s">
        <v>879</v>
      </c>
      <c r="L2652" t="s">
        <v>19348</v>
      </c>
      <c r="M2652" t="s">
        <v>19349</v>
      </c>
      <c r="N2652" t="s">
        <v>57</v>
      </c>
      <c r="O2652">
        <v>9</v>
      </c>
      <c r="P2652" t="s">
        <v>40</v>
      </c>
      <c r="Q2652" t="s">
        <v>101</v>
      </c>
      <c r="R2652" t="s">
        <v>19350</v>
      </c>
      <c r="S2652" s="1">
        <v>45484</v>
      </c>
      <c r="T2652" t="s">
        <v>103</v>
      </c>
      <c r="U2652" t="s">
        <v>19351</v>
      </c>
      <c r="V2652" t="s">
        <v>19352</v>
      </c>
      <c r="W2652" t="s">
        <v>4817</v>
      </c>
      <c r="X2652">
        <v>867</v>
      </c>
      <c r="Y2652">
        <v>2</v>
      </c>
      <c r="Z2652">
        <v>693.6</v>
      </c>
      <c r="AA2652" t="s">
        <v>19349</v>
      </c>
      <c r="AB2652" t="s">
        <v>19349</v>
      </c>
      <c r="AC2652">
        <v>11</v>
      </c>
      <c r="AE2652" t="s">
        <v>37</v>
      </c>
      <c r="AF2652" t="s">
        <v>37</v>
      </c>
      <c r="AG2652" t="s">
        <v>19349</v>
      </c>
    </row>
    <row r="2653" spans="1:33" x14ac:dyDescent="0.3">
      <c r="A2653" t="s">
        <v>133</v>
      </c>
      <c r="B2653" t="s">
        <v>411</v>
      </c>
      <c r="C2653" t="s">
        <v>49</v>
      </c>
      <c r="D2653" t="s">
        <v>50</v>
      </c>
      <c r="E2653" t="s">
        <v>1415</v>
      </c>
      <c r="F2653" t="s">
        <v>19353</v>
      </c>
      <c r="G2653" t="s">
        <v>33</v>
      </c>
      <c r="H2653" s="1">
        <v>44804</v>
      </c>
      <c r="I2653">
        <v>950</v>
      </c>
      <c r="J2653" t="s">
        <v>19354</v>
      </c>
      <c r="K2653" t="s">
        <v>1153</v>
      </c>
      <c r="L2653" t="s">
        <v>19355</v>
      </c>
      <c r="M2653" t="s">
        <v>19356</v>
      </c>
      <c r="N2653" t="s">
        <v>116</v>
      </c>
      <c r="O2653">
        <v>6</v>
      </c>
      <c r="P2653" t="s">
        <v>73</v>
      </c>
      <c r="Q2653" t="s">
        <v>58</v>
      </c>
      <c r="R2653" t="s">
        <v>19357</v>
      </c>
      <c r="S2653" s="1">
        <v>45355</v>
      </c>
      <c r="T2653" t="s">
        <v>258</v>
      </c>
      <c r="U2653" t="s">
        <v>19358</v>
      </c>
      <c r="V2653" t="s">
        <v>19359</v>
      </c>
      <c r="W2653" t="s">
        <v>759</v>
      </c>
      <c r="X2653">
        <v>1140</v>
      </c>
      <c r="Y2653">
        <v>1</v>
      </c>
      <c r="Z2653">
        <v>456</v>
      </c>
      <c r="AA2653" t="s">
        <v>19356</v>
      </c>
      <c r="AB2653" t="s">
        <v>19356</v>
      </c>
      <c r="AC2653">
        <v>10</v>
      </c>
      <c r="AE2653" t="s">
        <v>37</v>
      </c>
      <c r="AF2653" t="s">
        <v>37</v>
      </c>
      <c r="AG2653" t="s">
        <v>19356</v>
      </c>
    </row>
    <row r="2654" spans="1:33" x14ac:dyDescent="0.3">
      <c r="A2654" t="s">
        <v>107</v>
      </c>
      <c r="B2654" t="s">
        <v>450</v>
      </c>
      <c r="C2654" t="s">
        <v>29</v>
      </c>
      <c r="D2654" t="s">
        <v>370</v>
      </c>
      <c r="E2654" t="s">
        <v>750</v>
      </c>
      <c r="F2654" t="s">
        <v>19360</v>
      </c>
      <c r="G2654" t="s">
        <v>96</v>
      </c>
      <c r="H2654" s="1">
        <v>45015</v>
      </c>
      <c r="I2654">
        <v>800</v>
      </c>
      <c r="J2654" t="s">
        <v>19361</v>
      </c>
      <c r="K2654" t="s">
        <v>581</v>
      </c>
      <c r="L2654" t="s">
        <v>19362</v>
      </c>
      <c r="M2654" t="s">
        <v>19363</v>
      </c>
      <c r="N2654" t="s">
        <v>72</v>
      </c>
      <c r="O2654">
        <v>19</v>
      </c>
      <c r="P2654" t="s">
        <v>73</v>
      </c>
      <c r="Q2654" t="s">
        <v>101</v>
      </c>
      <c r="R2654" t="s">
        <v>19364</v>
      </c>
      <c r="S2654" s="1">
        <v>45463</v>
      </c>
      <c r="T2654" t="s">
        <v>43</v>
      </c>
      <c r="U2654" t="s">
        <v>19365</v>
      </c>
      <c r="V2654" t="s">
        <v>19366</v>
      </c>
      <c r="W2654" t="s">
        <v>945</v>
      </c>
      <c r="X2654">
        <v>2165</v>
      </c>
      <c r="Y2654">
        <v>4</v>
      </c>
      <c r="Z2654">
        <v>3464</v>
      </c>
      <c r="AA2654" t="s">
        <v>19363</v>
      </c>
      <c r="AB2654" t="s">
        <v>19363</v>
      </c>
      <c r="AC2654">
        <v>10</v>
      </c>
      <c r="AD2654" t="s">
        <v>87</v>
      </c>
      <c r="AF2654" t="s">
        <v>87</v>
      </c>
      <c r="AG2654" t="s">
        <v>19363</v>
      </c>
    </row>
    <row r="2655" spans="1:33" x14ac:dyDescent="0.3">
      <c r="A2655" t="s">
        <v>93</v>
      </c>
      <c r="B2655" t="s">
        <v>262</v>
      </c>
      <c r="C2655" t="s">
        <v>80</v>
      </c>
      <c r="D2655" t="s">
        <v>50</v>
      </c>
      <c r="E2655" t="s">
        <v>2408</v>
      </c>
      <c r="F2655" t="s">
        <v>19367</v>
      </c>
      <c r="G2655" t="s">
        <v>33</v>
      </c>
      <c r="H2655" s="1">
        <v>45152</v>
      </c>
      <c r="I2655">
        <v>1200</v>
      </c>
      <c r="J2655" t="s">
        <v>19368</v>
      </c>
      <c r="K2655" t="s">
        <v>1796</v>
      </c>
      <c r="L2655" t="s">
        <v>19369</v>
      </c>
      <c r="M2655" t="s">
        <v>19370</v>
      </c>
      <c r="N2655" t="s">
        <v>39</v>
      </c>
      <c r="O2655">
        <v>19</v>
      </c>
      <c r="P2655" t="s">
        <v>40</v>
      </c>
      <c r="Q2655" t="s">
        <v>101</v>
      </c>
      <c r="R2655" t="s">
        <v>19371</v>
      </c>
      <c r="S2655" s="1">
        <v>45342</v>
      </c>
      <c r="T2655" t="s">
        <v>321</v>
      </c>
      <c r="U2655" t="s">
        <v>19372</v>
      </c>
      <c r="V2655" t="s">
        <v>19373</v>
      </c>
      <c r="W2655" t="s">
        <v>19374</v>
      </c>
      <c r="X2655">
        <v>911</v>
      </c>
      <c r="Y2655">
        <v>7</v>
      </c>
      <c r="Z2655">
        <v>2550.8000000000002</v>
      </c>
      <c r="AA2655" t="s">
        <v>19370</v>
      </c>
      <c r="AB2655" t="s">
        <v>19370</v>
      </c>
      <c r="AC2655">
        <v>10</v>
      </c>
      <c r="AD2655" t="s">
        <v>87</v>
      </c>
      <c r="AF2655" t="s">
        <v>87</v>
      </c>
      <c r="AG2655" t="s">
        <v>19370</v>
      </c>
    </row>
    <row r="2656" spans="1:33" x14ac:dyDescent="0.3">
      <c r="A2656" t="s">
        <v>133</v>
      </c>
      <c r="B2656" t="s">
        <v>784</v>
      </c>
      <c r="C2656" t="s">
        <v>29</v>
      </c>
      <c r="D2656" t="s">
        <v>219</v>
      </c>
      <c r="E2656" t="s">
        <v>401</v>
      </c>
      <c r="F2656" t="s">
        <v>19375</v>
      </c>
      <c r="G2656" t="s">
        <v>96</v>
      </c>
      <c r="H2656" s="1">
        <v>43885</v>
      </c>
      <c r="I2656">
        <v>800</v>
      </c>
      <c r="J2656" t="s">
        <v>19376</v>
      </c>
      <c r="K2656" t="s">
        <v>2433</v>
      </c>
      <c r="L2656" t="s">
        <v>19377</v>
      </c>
      <c r="M2656" t="s">
        <v>19378</v>
      </c>
      <c r="N2656" t="s">
        <v>57</v>
      </c>
      <c r="O2656">
        <v>16</v>
      </c>
      <c r="P2656" t="s">
        <v>73</v>
      </c>
      <c r="Q2656" t="s">
        <v>74</v>
      </c>
      <c r="R2656" t="s">
        <v>19379</v>
      </c>
      <c r="S2656" s="1">
        <v>45315</v>
      </c>
      <c r="T2656" t="s">
        <v>141</v>
      </c>
      <c r="U2656" t="s">
        <v>19380</v>
      </c>
      <c r="V2656" t="s">
        <v>19381</v>
      </c>
      <c r="W2656" t="s">
        <v>5192</v>
      </c>
      <c r="X2656">
        <v>1950</v>
      </c>
      <c r="Y2656">
        <v>6</v>
      </c>
      <c r="Z2656">
        <v>4680</v>
      </c>
      <c r="AA2656" t="s">
        <v>19378</v>
      </c>
      <c r="AB2656" t="s">
        <v>19378</v>
      </c>
      <c r="AC2656">
        <v>11</v>
      </c>
      <c r="AE2656" t="s">
        <v>37</v>
      </c>
      <c r="AF2656" t="s">
        <v>37</v>
      </c>
      <c r="AG2656" t="s">
        <v>19378</v>
      </c>
    </row>
    <row r="2657" spans="1:33" x14ac:dyDescent="0.3">
      <c r="A2657" t="s">
        <v>27</v>
      </c>
      <c r="B2657" t="s">
        <v>470</v>
      </c>
      <c r="C2657" t="s">
        <v>29</v>
      </c>
      <c r="D2657" t="s">
        <v>30</v>
      </c>
      <c r="E2657" t="s">
        <v>632</v>
      </c>
      <c r="F2657" t="s">
        <v>19382</v>
      </c>
      <c r="G2657" t="s">
        <v>33</v>
      </c>
      <c r="H2657" s="1">
        <v>45262</v>
      </c>
      <c r="I2657">
        <v>950</v>
      </c>
      <c r="J2657" t="s">
        <v>19383</v>
      </c>
      <c r="K2657" t="s">
        <v>414</v>
      </c>
      <c r="L2657" t="s">
        <v>19384</v>
      </c>
      <c r="M2657" t="s">
        <v>19385</v>
      </c>
      <c r="N2657" t="s">
        <v>72</v>
      </c>
      <c r="O2657">
        <v>3</v>
      </c>
      <c r="P2657" t="s">
        <v>40</v>
      </c>
      <c r="Q2657" t="s">
        <v>41</v>
      </c>
      <c r="R2657" t="s">
        <v>19386</v>
      </c>
      <c r="S2657" s="1">
        <v>45510</v>
      </c>
      <c r="T2657" t="s">
        <v>201</v>
      </c>
      <c r="U2657" t="s">
        <v>19387</v>
      </c>
      <c r="V2657" t="s">
        <v>19388</v>
      </c>
      <c r="W2657" t="s">
        <v>10085</v>
      </c>
      <c r="X2657">
        <v>1798</v>
      </c>
      <c r="Y2657">
        <v>8</v>
      </c>
      <c r="Z2657">
        <v>5753.6</v>
      </c>
      <c r="AA2657" t="s">
        <v>19385</v>
      </c>
      <c r="AB2657" t="s">
        <v>19385</v>
      </c>
      <c r="AC2657">
        <v>10</v>
      </c>
      <c r="AE2657" t="s">
        <v>37</v>
      </c>
      <c r="AF2657" t="s">
        <v>37</v>
      </c>
      <c r="AG2657" t="s">
        <v>19385</v>
      </c>
    </row>
    <row r="2658" spans="1:33" x14ac:dyDescent="0.3">
      <c r="A2658" t="s">
        <v>133</v>
      </c>
      <c r="B2658" t="s">
        <v>193</v>
      </c>
      <c r="C2658" t="s">
        <v>80</v>
      </c>
      <c r="D2658" t="s">
        <v>30</v>
      </c>
      <c r="E2658" t="s">
        <v>957</v>
      </c>
      <c r="F2658" t="s">
        <v>19389</v>
      </c>
      <c r="G2658" t="s">
        <v>33</v>
      </c>
      <c r="H2658" s="1">
        <v>44835</v>
      </c>
      <c r="I2658">
        <v>1300</v>
      </c>
      <c r="J2658" t="s">
        <v>19390</v>
      </c>
      <c r="K2658" t="s">
        <v>1293</v>
      </c>
      <c r="L2658" t="s">
        <v>19391</v>
      </c>
      <c r="M2658" t="s">
        <v>19392</v>
      </c>
      <c r="N2658" t="s">
        <v>72</v>
      </c>
      <c r="O2658">
        <v>14</v>
      </c>
      <c r="P2658" t="s">
        <v>73</v>
      </c>
      <c r="Q2658" t="s">
        <v>58</v>
      </c>
      <c r="R2658" t="s">
        <v>19393</v>
      </c>
      <c r="S2658" s="1">
        <v>45420</v>
      </c>
      <c r="T2658" t="s">
        <v>129</v>
      </c>
      <c r="U2658" t="s">
        <v>19394</v>
      </c>
      <c r="V2658" t="s">
        <v>19395</v>
      </c>
      <c r="W2658" t="s">
        <v>1576</v>
      </c>
      <c r="X2658">
        <v>2990</v>
      </c>
      <c r="Y2658">
        <v>1</v>
      </c>
      <c r="Z2658">
        <v>1196</v>
      </c>
      <c r="AA2658" t="s">
        <v>19392</v>
      </c>
      <c r="AB2658" t="s">
        <v>19392</v>
      </c>
      <c r="AC2658">
        <v>10</v>
      </c>
      <c r="AE2658" t="s">
        <v>37</v>
      </c>
      <c r="AF2658" t="s">
        <v>37</v>
      </c>
      <c r="AG2658" t="s">
        <v>19392</v>
      </c>
    </row>
    <row r="2659" spans="1:33" x14ac:dyDescent="0.3">
      <c r="A2659" t="s">
        <v>47</v>
      </c>
      <c r="B2659" t="s">
        <v>169</v>
      </c>
      <c r="C2659" t="s">
        <v>80</v>
      </c>
      <c r="D2659" t="s">
        <v>219</v>
      </c>
      <c r="E2659" t="s">
        <v>1225</v>
      </c>
      <c r="F2659" t="s">
        <v>19396</v>
      </c>
      <c r="G2659" t="s">
        <v>33</v>
      </c>
      <c r="H2659" s="1">
        <v>45027</v>
      </c>
      <c r="I2659">
        <v>1400</v>
      </c>
      <c r="J2659" t="s">
        <v>19397</v>
      </c>
      <c r="K2659" t="s">
        <v>787</v>
      </c>
      <c r="L2659" t="s">
        <v>19398</v>
      </c>
      <c r="M2659" t="s">
        <v>19399</v>
      </c>
      <c r="N2659" t="s">
        <v>39</v>
      </c>
      <c r="O2659">
        <v>20</v>
      </c>
      <c r="P2659" t="s">
        <v>73</v>
      </c>
      <c r="Q2659" t="s">
        <v>58</v>
      </c>
      <c r="R2659" t="s">
        <v>19400</v>
      </c>
      <c r="S2659" s="1">
        <v>45385</v>
      </c>
      <c r="T2659" t="s">
        <v>60</v>
      </c>
      <c r="U2659" t="s">
        <v>19401</v>
      </c>
      <c r="V2659" t="s">
        <v>19402</v>
      </c>
      <c r="W2659" t="s">
        <v>3638</v>
      </c>
      <c r="X2659">
        <v>2595</v>
      </c>
      <c r="Y2659">
        <v>3</v>
      </c>
      <c r="Z2659">
        <v>3114</v>
      </c>
      <c r="AA2659" t="s">
        <v>19399</v>
      </c>
      <c r="AB2659" t="s">
        <v>19399</v>
      </c>
      <c r="AC2659">
        <v>11</v>
      </c>
      <c r="AE2659" t="s">
        <v>37</v>
      </c>
      <c r="AF2659" t="s">
        <v>37</v>
      </c>
      <c r="AG2659" t="s">
        <v>19399</v>
      </c>
    </row>
    <row r="2660" spans="1:33" x14ac:dyDescent="0.3">
      <c r="A2660" t="s">
        <v>93</v>
      </c>
      <c r="B2660" t="s">
        <v>920</v>
      </c>
      <c r="C2660" t="s">
        <v>29</v>
      </c>
      <c r="D2660" t="s">
        <v>219</v>
      </c>
      <c r="E2660" t="s">
        <v>110</v>
      </c>
      <c r="F2660" t="s">
        <v>19403</v>
      </c>
      <c r="G2660" t="s">
        <v>96</v>
      </c>
      <c r="H2660" s="1">
        <v>44731</v>
      </c>
      <c r="I2660">
        <v>1200</v>
      </c>
      <c r="J2660" t="s">
        <v>19404</v>
      </c>
      <c r="K2660" t="s">
        <v>3086</v>
      </c>
      <c r="L2660" t="s">
        <v>19405</v>
      </c>
      <c r="M2660" t="s">
        <v>19406</v>
      </c>
      <c r="N2660" t="s">
        <v>72</v>
      </c>
      <c r="O2660">
        <v>6</v>
      </c>
      <c r="P2660" t="s">
        <v>40</v>
      </c>
      <c r="Q2660" t="s">
        <v>101</v>
      </c>
      <c r="R2660" t="s">
        <v>19407</v>
      </c>
      <c r="S2660" s="1">
        <v>45391</v>
      </c>
      <c r="T2660" t="s">
        <v>60</v>
      </c>
      <c r="U2660" t="s">
        <v>19408</v>
      </c>
      <c r="V2660" t="s">
        <v>2333</v>
      </c>
      <c r="W2660" t="s">
        <v>192</v>
      </c>
      <c r="X2660">
        <v>2009</v>
      </c>
      <c r="Y2660">
        <v>8</v>
      </c>
      <c r="Z2660">
        <v>6428.8</v>
      </c>
      <c r="AA2660" t="s">
        <v>19406</v>
      </c>
      <c r="AB2660" t="s">
        <v>19406</v>
      </c>
      <c r="AC2660">
        <v>10</v>
      </c>
      <c r="AE2660" t="s">
        <v>37</v>
      </c>
      <c r="AF2660" t="s">
        <v>37</v>
      </c>
      <c r="AG2660" t="s">
        <v>19406</v>
      </c>
    </row>
    <row r="2661" spans="1:33" x14ac:dyDescent="0.3">
      <c r="A2661" t="s">
        <v>336</v>
      </c>
      <c r="B2661" t="s">
        <v>1023</v>
      </c>
      <c r="C2661" t="s">
        <v>80</v>
      </c>
      <c r="D2661" t="s">
        <v>219</v>
      </c>
      <c r="E2661" t="s">
        <v>1674</v>
      </c>
      <c r="F2661" t="s">
        <v>19409</v>
      </c>
      <c r="G2661" t="s">
        <v>96</v>
      </c>
      <c r="H2661" s="1">
        <v>45031</v>
      </c>
      <c r="I2661">
        <v>1100</v>
      </c>
      <c r="J2661" t="s">
        <v>19410</v>
      </c>
      <c r="K2661" t="s">
        <v>434</v>
      </c>
      <c r="L2661" t="s">
        <v>19411</v>
      </c>
      <c r="M2661" t="s">
        <v>19412</v>
      </c>
      <c r="N2661" t="s">
        <v>72</v>
      </c>
      <c r="O2661">
        <v>7</v>
      </c>
      <c r="P2661" t="s">
        <v>40</v>
      </c>
      <c r="Q2661" t="s">
        <v>58</v>
      </c>
      <c r="R2661" t="s">
        <v>19413</v>
      </c>
      <c r="S2661" s="1">
        <v>45350</v>
      </c>
      <c r="T2661" t="s">
        <v>321</v>
      </c>
      <c r="U2661" t="s">
        <v>19414</v>
      </c>
      <c r="V2661" t="s">
        <v>19415</v>
      </c>
      <c r="W2661" t="s">
        <v>7251</v>
      </c>
      <c r="X2661">
        <v>2091</v>
      </c>
      <c r="Y2661">
        <v>3</v>
      </c>
      <c r="Z2661">
        <v>2509.2000000000003</v>
      </c>
      <c r="AA2661" t="s">
        <v>19412</v>
      </c>
      <c r="AB2661" t="s">
        <v>19412</v>
      </c>
      <c r="AC2661">
        <v>10</v>
      </c>
      <c r="AE2661" t="s">
        <v>37</v>
      </c>
      <c r="AF2661" t="s">
        <v>37</v>
      </c>
      <c r="AG2661" t="s">
        <v>19412</v>
      </c>
    </row>
    <row r="2662" spans="1:33" x14ac:dyDescent="0.3">
      <c r="A2662" t="s">
        <v>336</v>
      </c>
      <c r="B2662" t="s">
        <v>650</v>
      </c>
      <c r="C2662" t="s">
        <v>29</v>
      </c>
      <c r="D2662" t="s">
        <v>109</v>
      </c>
      <c r="E2662" t="s">
        <v>804</v>
      </c>
      <c r="F2662" t="s">
        <v>19416</v>
      </c>
      <c r="G2662" t="s">
        <v>33</v>
      </c>
      <c r="H2662" s="1">
        <v>45149</v>
      </c>
      <c r="I2662">
        <v>1100</v>
      </c>
      <c r="J2662" t="s">
        <v>19417</v>
      </c>
      <c r="K2662" t="s">
        <v>266</v>
      </c>
      <c r="L2662" t="s">
        <v>19418</v>
      </c>
      <c r="M2662" t="s">
        <v>19419</v>
      </c>
      <c r="N2662" t="s">
        <v>72</v>
      </c>
      <c r="O2662">
        <v>9</v>
      </c>
      <c r="P2662" t="s">
        <v>40</v>
      </c>
      <c r="Q2662" t="s">
        <v>74</v>
      </c>
      <c r="R2662" t="s">
        <v>19420</v>
      </c>
      <c r="S2662" s="1">
        <v>45328</v>
      </c>
      <c r="T2662" t="s">
        <v>321</v>
      </c>
      <c r="U2662" t="s">
        <v>19421</v>
      </c>
      <c r="V2662" t="s">
        <v>19422</v>
      </c>
      <c r="W2662" t="s">
        <v>5480</v>
      </c>
      <c r="X2662">
        <v>2267</v>
      </c>
      <c r="Y2662">
        <v>7</v>
      </c>
      <c r="Z2662">
        <v>6347.6</v>
      </c>
      <c r="AA2662" t="s">
        <v>19419</v>
      </c>
      <c r="AB2662" t="s">
        <v>19419</v>
      </c>
      <c r="AC2662">
        <v>10</v>
      </c>
      <c r="AE2662" t="s">
        <v>37</v>
      </c>
      <c r="AF2662" t="s">
        <v>37</v>
      </c>
      <c r="AG2662" t="s">
        <v>19419</v>
      </c>
    </row>
    <row r="2663" spans="1:33" x14ac:dyDescent="0.3">
      <c r="A2663" t="s">
        <v>133</v>
      </c>
      <c r="B2663" t="s">
        <v>411</v>
      </c>
      <c r="C2663" t="s">
        <v>29</v>
      </c>
      <c r="D2663" t="s">
        <v>30</v>
      </c>
      <c r="E2663" t="s">
        <v>841</v>
      </c>
      <c r="F2663" t="s">
        <v>19423</v>
      </c>
      <c r="G2663" t="s">
        <v>33</v>
      </c>
      <c r="H2663" s="1">
        <v>44497</v>
      </c>
      <c r="I2663">
        <v>1200</v>
      </c>
      <c r="J2663" t="s">
        <v>19424</v>
      </c>
      <c r="K2663" t="s">
        <v>861</v>
      </c>
      <c r="L2663" t="s">
        <v>19425</v>
      </c>
      <c r="M2663" t="s">
        <v>19426</v>
      </c>
      <c r="N2663" t="s">
        <v>57</v>
      </c>
      <c r="O2663">
        <v>8</v>
      </c>
      <c r="P2663" t="s">
        <v>40</v>
      </c>
      <c r="Q2663" t="s">
        <v>41</v>
      </c>
      <c r="R2663" t="s">
        <v>19427</v>
      </c>
      <c r="S2663" s="1">
        <v>45383</v>
      </c>
      <c r="T2663" t="s">
        <v>60</v>
      </c>
      <c r="U2663" t="s">
        <v>19428</v>
      </c>
      <c r="V2663" t="s">
        <v>19429</v>
      </c>
      <c r="W2663" t="s">
        <v>324</v>
      </c>
      <c r="X2663">
        <v>547</v>
      </c>
      <c r="Y2663">
        <v>8</v>
      </c>
      <c r="Z2663">
        <v>1750.4</v>
      </c>
      <c r="AA2663" t="s">
        <v>19426</v>
      </c>
      <c r="AB2663" t="s">
        <v>19426</v>
      </c>
      <c r="AC2663">
        <v>10</v>
      </c>
      <c r="AD2663" t="s">
        <v>87</v>
      </c>
      <c r="AF2663" t="s">
        <v>87</v>
      </c>
      <c r="AG2663" t="s">
        <v>19426</v>
      </c>
    </row>
    <row r="2664" spans="1:33" x14ac:dyDescent="0.3">
      <c r="A2664" t="s">
        <v>133</v>
      </c>
      <c r="B2664" t="s">
        <v>369</v>
      </c>
      <c r="C2664" t="s">
        <v>49</v>
      </c>
      <c r="D2664" t="s">
        <v>219</v>
      </c>
      <c r="E2664" t="s">
        <v>2849</v>
      </c>
      <c r="F2664" t="s">
        <v>19430</v>
      </c>
      <c r="G2664" t="s">
        <v>33</v>
      </c>
      <c r="H2664" s="1">
        <v>44254</v>
      </c>
      <c r="I2664">
        <v>1400</v>
      </c>
      <c r="J2664" t="s">
        <v>19431</v>
      </c>
      <c r="K2664" t="s">
        <v>2433</v>
      </c>
      <c r="L2664" t="s">
        <v>19432</v>
      </c>
      <c r="M2664" t="s">
        <v>19433</v>
      </c>
      <c r="N2664" t="s">
        <v>57</v>
      </c>
      <c r="O2664">
        <v>4</v>
      </c>
      <c r="P2664" t="s">
        <v>73</v>
      </c>
      <c r="Q2664" t="s">
        <v>101</v>
      </c>
      <c r="R2664" t="s">
        <v>19434</v>
      </c>
      <c r="S2664" s="1">
        <v>45600</v>
      </c>
      <c r="T2664" t="s">
        <v>165</v>
      </c>
      <c r="U2664" t="s">
        <v>19435</v>
      </c>
      <c r="V2664" t="s">
        <v>19436</v>
      </c>
      <c r="W2664" t="s">
        <v>5908</v>
      </c>
      <c r="X2664">
        <v>2023</v>
      </c>
      <c r="Y2664">
        <v>7</v>
      </c>
      <c r="Z2664">
        <v>5664.4000000000015</v>
      </c>
      <c r="AA2664" t="s">
        <v>19433</v>
      </c>
      <c r="AB2664" t="s">
        <v>19433</v>
      </c>
      <c r="AC2664">
        <v>10</v>
      </c>
      <c r="AE2664" t="s">
        <v>37</v>
      </c>
      <c r="AF2664" t="s">
        <v>37</v>
      </c>
      <c r="AG2664" t="s">
        <v>19433</v>
      </c>
    </row>
    <row r="2665" spans="1:33" x14ac:dyDescent="0.3">
      <c r="A2665" t="s">
        <v>47</v>
      </c>
      <c r="B2665" t="s">
        <v>182</v>
      </c>
      <c r="C2665" t="s">
        <v>29</v>
      </c>
      <c r="D2665" t="s">
        <v>241</v>
      </c>
      <c r="E2665" t="s">
        <v>559</v>
      </c>
      <c r="F2665" t="s">
        <v>19437</v>
      </c>
      <c r="G2665" t="s">
        <v>96</v>
      </c>
      <c r="H2665" s="1">
        <v>44164</v>
      </c>
      <c r="I2665">
        <v>1100</v>
      </c>
      <c r="J2665" t="s">
        <v>19438</v>
      </c>
      <c r="K2665" t="s">
        <v>1359</v>
      </c>
      <c r="L2665" t="s">
        <v>19439</v>
      </c>
      <c r="M2665" t="s">
        <v>19440</v>
      </c>
      <c r="N2665" t="s">
        <v>39</v>
      </c>
      <c r="O2665">
        <v>9</v>
      </c>
      <c r="P2665" t="s">
        <v>40</v>
      </c>
      <c r="Q2665" t="s">
        <v>58</v>
      </c>
      <c r="R2665" t="s">
        <v>19441</v>
      </c>
      <c r="S2665" s="1">
        <v>45620</v>
      </c>
      <c r="T2665" t="s">
        <v>165</v>
      </c>
      <c r="U2665" t="s">
        <v>19442</v>
      </c>
      <c r="V2665" t="s">
        <v>19443</v>
      </c>
      <c r="W2665" t="s">
        <v>3870</v>
      </c>
      <c r="X2665">
        <v>1621</v>
      </c>
      <c r="Y2665">
        <v>2</v>
      </c>
      <c r="Z2665">
        <v>1296.8000000000002</v>
      </c>
      <c r="AA2665" t="s">
        <v>19440</v>
      </c>
      <c r="AB2665" t="s">
        <v>19440</v>
      </c>
      <c r="AC2665">
        <v>10</v>
      </c>
      <c r="AE2665" t="s">
        <v>37</v>
      </c>
      <c r="AF2665" t="s">
        <v>37</v>
      </c>
      <c r="AG2665" t="s">
        <v>19440</v>
      </c>
    </row>
    <row r="2666" spans="1:33" x14ac:dyDescent="0.3">
      <c r="A2666" t="s">
        <v>47</v>
      </c>
      <c r="B2666" t="s">
        <v>79</v>
      </c>
      <c r="C2666" t="s">
        <v>29</v>
      </c>
      <c r="D2666" t="s">
        <v>219</v>
      </c>
      <c r="E2666" t="s">
        <v>832</v>
      </c>
      <c r="F2666" t="s">
        <v>19444</v>
      </c>
      <c r="G2666" t="s">
        <v>96</v>
      </c>
      <c r="H2666" s="1">
        <v>45494</v>
      </c>
      <c r="I2666">
        <v>800</v>
      </c>
      <c r="J2666" t="s">
        <v>19445</v>
      </c>
      <c r="K2666" t="s">
        <v>950</v>
      </c>
      <c r="L2666" t="s">
        <v>19446</v>
      </c>
      <c r="M2666" t="s">
        <v>19447</v>
      </c>
      <c r="N2666" t="s">
        <v>39</v>
      </c>
      <c r="O2666">
        <v>15</v>
      </c>
      <c r="P2666" t="s">
        <v>73</v>
      </c>
      <c r="Q2666" t="s">
        <v>101</v>
      </c>
      <c r="R2666" t="s">
        <v>19448</v>
      </c>
      <c r="S2666" s="1">
        <v>45312</v>
      </c>
      <c r="T2666" t="s">
        <v>141</v>
      </c>
      <c r="U2666" t="s">
        <v>19449</v>
      </c>
      <c r="V2666" t="s">
        <v>19450</v>
      </c>
      <c r="W2666" t="s">
        <v>1868</v>
      </c>
      <c r="X2666">
        <v>2335</v>
      </c>
      <c r="Y2666">
        <v>5</v>
      </c>
      <c r="Z2666">
        <v>4670</v>
      </c>
      <c r="AA2666" t="s">
        <v>19447</v>
      </c>
      <c r="AB2666" t="s">
        <v>19447</v>
      </c>
      <c r="AC2666">
        <v>10</v>
      </c>
      <c r="AD2666" t="s">
        <v>87</v>
      </c>
      <c r="AF2666" t="s">
        <v>87</v>
      </c>
      <c r="AG2666" t="s">
        <v>19447</v>
      </c>
    </row>
    <row r="2667" spans="1:33" x14ac:dyDescent="0.3">
      <c r="A2667" t="s">
        <v>121</v>
      </c>
      <c r="B2667" t="s">
        <v>205</v>
      </c>
      <c r="C2667" t="s">
        <v>29</v>
      </c>
      <c r="D2667" t="s">
        <v>219</v>
      </c>
      <c r="E2667" t="s">
        <v>242</v>
      </c>
      <c r="F2667" t="s">
        <v>19451</v>
      </c>
      <c r="G2667" t="s">
        <v>96</v>
      </c>
      <c r="H2667" s="1">
        <v>45321</v>
      </c>
      <c r="I2667">
        <v>1300</v>
      </c>
      <c r="J2667" t="s">
        <v>19452</v>
      </c>
      <c r="K2667" t="s">
        <v>1418</v>
      </c>
      <c r="L2667" t="s">
        <v>19453</v>
      </c>
      <c r="M2667" t="s">
        <v>19454</v>
      </c>
      <c r="N2667" t="s">
        <v>57</v>
      </c>
      <c r="O2667">
        <v>12</v>
      </c>
      <c r="P2667" t="s">
        <v>73</v>
      </c>
      <c r="Q2667" t="s">
        <v>41</v>
      </c>
      <c r="R2667" t="s">
        <v>19455</v>
      </c>
      <c r="S2667" s="1">
        <v>45618</v>
      </c>
      <c r="T2667" t="s">
        <v>165</v>
      </c>
      <c r="U2667" t="s">
        <v>19456</v>
      </c>
      <c r="V2667" t="s">
        <v>19457</v>
      </c>
      <c r="W2667" t="s">
        <v>5760</v>
      </c>
      <c r="X2667">
        <v>1084</v>
      </c>
      <c r="Y2667">
        <v>8</v>
      </c>
      <c r="Z2667">
        <v>3468.8</v>
      </c>
      <c r="AA2667" t="s">
        <v>19454</v>
      </c>
      <c r="AB2667" t="s">
        <v>19454</v>
      </c>
      <c r="AC2667">
        <v>10</v>
      </c>
      <c r="AE2667" t="s">
        <v>37</v>
      </c>
      <c r="AF2667" t="s">
        <v>37</v>
      </c>
      <c r="AG2667" t="s">
        <v>19454</v>
      </c>
    </row>
    <row r="2668" spans="1:33" x14ac:dyDescent="0.3">
      <c r="A2668" t="s">
        <v>336</v>
      </c>
      <c r="B2668" t="s">
        <v>920</v>
      </c>
      <c r="C2668" t="s">
        <v>49</v>
      </c>
      <c r="D2668" t="s">
        <v>219</v>
      </c>
      <c r="E2668" t="s">
        <v>490</v>
      </c>
      <c r="F2668" t="s">
        <v>9475</v>
      </c>
      <c r="G2668" t="s">
        <v>33</v>
      </c>
      <c r="H2668" s="1">
        <v>45548</v>
      </c>
      <c r="I2668">
        <v>1400</v>
      </c>
      <c r="J2668" t="s">
        <v>19458</v>
      </c>
      <c r="K2668" t="s">
        <v>233</v>
      </c>
      <c r="L2668" t="s">
        <v>19459</v>
      </c>
      <c r="M2668" t="s">
        <v>19460</v>
      </c>
      <c r="N2668" t="s">
        <v>116</v>
      </c>
      <c r="O2668">
        <v>14</v>
      </c>
      <c r="P2668" t="s">
        <v>40</v>
      </c>
      <c r="Q2668" t="s">
        <v>74</v>
      </c>
      <c r="R2668" t="s">
        <v>19461</v>
      </c>
      <c r="S2668" s="1">
        <v>45412</v>
      </c>
      <c r="T2668" t="s">
        <v>60</v>
      </c>
      <c r="U2668" t="s">
        <v>19462</v>
      </c>
      <c r="V2668" t="s">
        <v>19463</v>
      </c>
      <c r="W2668" t="s">
        <v>6038</v>
      </c>
      <c r="X2668">
        <v>2305</v>
      </c>
      <c r="Y2668">
        <v>1</v>
      </c>
      <c r="Z2668">
        <v>922</v>
      </c>
      <c r="AA2668" t="s">
        <v>19460</v>
      </c>
      <c r="AB2668" t="s">
        <v>19460</v>
      </c>
      <c r="AC2668">
        <v>11</v>
      </c>
      <c r="AE2668" t="s">
        <v>37</v>
      </c>
      <c r="AF2668" t="s">
        <v>37</v>
      </c>
      <c r="AG2668" t="s">
        <v>19460</v>
      </c>
    </row>
    <row r="2669" spans="1:33" x14ac:dyDescent="0.3">
      <c r="A2669" t="s">
        <v>336</v>
      </c>
      <c r="B2669" t="s">
        <v>218</v>
      </c>
      <c r="C2669" t="s">
        <v>49</v>
      </c>
      <c r="D2669" t="s">
        <v>50</v>
      </c>
      <c r="E2669" t="s">
        <v>986</v>
      </c>
      <c r="F2669" t="s">
        <v>19464</v>
      </c>
      <c r="G2669" t="s">
        <v>96</v>
      </c>
      <c r="H2669" s="1">
        <v>44053</v>
      </c>
      <c r="I2669">
        <v>1000</v>
      </c>
      <c r="J2669" t="s">
        <v>19465</v>
      </c>
      <c r="K2669" t="s">
        <v>113</v>
      </c>
      <c r="L2669" t="s">
        <v>19466</v>
      </c>
      <c r="M2669" t="s">
        <v>19467</v>
      </c>
      <c r="N2669" t="s">
        <v>116</v>
      </c>
      <c r="O2669">
        <v>10</v>
      </c>
      <c r="P2669" t="s">
        <v>40</v>
      </c>
      <c r="Q2669" t="s">
        <v>41</v>
      </c>
      <c r="R2669" t="s">
        <v>19468</v>
      </c>
      <c r="S2669" s="1">
        <v>45617</v>
      </c>
      <c r="T2669" t="s">
        <v>165</v>
      </c>
      <c r="U2669" t="s">
        <v>19469</v>
      </c>
      <c r="V2669" t="s">
        <v>19470</v>
      </c>
      <c r="W2669" t="s">
        <v>3372</v>
      </c>
      <c r="X2669">
        <v>2830</v>
      </c>
      <c r="Y2669">
        <v>3</v>
      </c>
      <c r="Z2669">
        <v>3396</v>
      </c>
      <c r="AA2669" t="s">
        <v>19467</v>
      </c>
      <c r="AB2669" t="s">
        <v>19467</v>
      </c>
      <c r="AC2669">
        <v>11</v>
      </c>
      <c r="AE2669" t="s">
        <v>37</v>
      </c>
      <c r="AF2669" t="s">
        <v>37</v>
      </c>
      <c r="AG2669" t="s">
        <v>19467</v>
      </c>
    </row>
    <row r="2670" spans="1:33" x14ac:dyDescent="0.3">
      <c r="A2670" t="s">
        <v>93</v>
      </c>
      <c r="B2670" t="s">
        <v>240</v>
      </c>
      <c r="C2670" t="s">
        <v>80</v>
      </c>
      <c r="D2670" t="s">
        <v>241</v>
      </c>
      <c r="E2670" t="s">
        <v>1474</v>
      </c>
      <c r="F2670" t="s">
        <v>19471</v>
      </c>
      <c r="G2670" t="s">
        <v>33</v>
      </c>
      <c r="H2670" s="1">
        <v>44479</v>
      </c>
      <c r="I2670">
        <v>950</v>
      </c>
      <c r="J2670" t="s">
        <v>19472</v>
      </c>
      <c r="K2670" t="s">
        <v>923</v>
      </c>
      <c r="L2670" t="s">
        <v>19473</v>
      </c>
      <c r="M2670" t="s">
        <v>19474</v>
      </c>
      <c r="N2670" t="s">
        <v>39</v>
      </c>
      <c r="O2670">
        <v>8</v>
      </c>
      <c r="P2670" t="s">
        <v>73</v>
      </c>
      <c r="Q2670" t="s">
        <v>58</v>
      </c>
      <c r="R2670" t="s">
        <v>19475</v>
      </c>
      <c r="S2670" s="1">
        <v>45471</v>
      </c>
      <c r="T2670" t="s">
        <v>43</v>
      </c>
      <c r="U2670" t="s">
        <v>19476</v>
      </c>
      <c r="V2670" t="s">
        <v>19477</v>
      </c>
      <c r="W2670" t="s">
        <v>1973</v>
      </c>
      <c r="X2670">
        <v>2436</v>
      </c>
      <c r="Y2670">
        <v>4</v>
      </c>
      <c r="Z2670">
        <v>3897.6000000000004</v>
      </c>
      <c r="AA2670" t="s">
        <v>19474</v>
      </c>
      <c r="AB2670" t="s">
        <v>19474</v>
      </c>
      <c r="AC2670">
        <v>10</v>
      </c>
      <c r="AD2670" t="s">
        <v>87</v>
      </c>
      <c r="AF2670" t="s">
        <v>87</v>
      </c>
      <c r="AG2670" t="s">
        <v>19474</v>
      </c>
    </row>
    <row r="2671" spans="1:33" x14ac:dyDescent="0.3">
      <c r="A2671" t="s">
        <v>93</v>
      </c>
      <c r="B2671" t="s">
        <v>169</v>
      </c>
      <c r="C2671" t="s">
        <v>49</v>
      </c>
      <c r="D2671" t="s">
        <v>65</v>
      </c>
      <c r="E2671" t="s">
        <v>1441</v>
      </c>
      <c r="F2671" t="s">
        <v>19478</v>
      </c>
      <c r="G2671" t="s">
        <v>33</v>
      </c>
      <c r="H2671" s="1">
        <v>44906</v>
      </c>
      <c r="I2671">
        <v>1200</v>
      </c>
      <c r="J2671" t="s">
        <v>19479</v>
      </c>
      <c r="K2671" t="s">
        <v>3086</v>
      </c>
      <c r="L2671" t="s">
        <v>19480</v>
      </c>
      <c r="M2671" t="s">
        <v>19481</v>
      </c>
      <c r="N2671" t="s">
        <v>116</v>
      </c>
      <c r="O2671">
        <v>5</v>
      </c>
      <c r="P2671" t="s">
        <v>40</v>
      </c>
      <c r="Q2671" t="s">
        <v>58</v>
      </c>
      <c r="R2671" t="s">
        <v>19482</v>
      </c>
      <c r="S2671" s="1">
        <v>45628</v>
      </c>
      <c r="T2671" t="s">
        <v>365</v>
      </c>
      <c r="U2671" t="s">
        <v>19483</v>
      </c>
      <c r="V2671" t="s">
        <v>19484</v>
      </c>
      <c r="W2671" t="s">
        <v>5192</v>
      </c>
      <c r="X2671">
        <v>2695</v>
      </c>
      <c r="Y2671">
        <v>6</v>
      </c>
      <c r="Z2671">
        <v>6468</v>
      </c>
      <c r="AA2671" t="s">
        <v>19481</v>
      </c>
      <c r="AB2671" t="s">
        <v>19481</v>
      </c>
      <c r="AC2671">
        <v>10</v>
      </c>
      <c r="AE2671" t="s">
        <v>37</v>
      </c>
      <c r="AF2671" t="s">
        <v>37</v>
      </c>
      <c r="AG2671" t="s">
        <v>19481</v>
      </c>
    </row>
    <row r="2672" spans="1:33" x14ac:dyDescent="0.3">
      <c r="A2672" t="s">
        <v>27</v>
      </c>
      <c r="B2672" t="s">
        <v>157</v>
      </c>
      <c r="C2672" t="s">
        <v>29</v>
      </c>
      <c r="D2672" t="s">
        <v>81</v>
      </c>
      <c r="E2672" t="s">
        <v>207</v>
      </c>
      <c r="F2672" t="s">
        <v>19485</v>
      </c>
      <c r="G2672" t="s">
        <v>96</v>
      </c>
      <c r="H2672" s="1">
        <v>44944</v>
      </c>
      <c r="I2672">
        <v>1000</v>
      </c>
      <c r="J2672" t="s">
        <v>19486</v>
      </c>
      <c r="K2672" t="s">
        <v>286</v>
      </c>
      <c r="L2672" t="s">
        <v>19487</v>
      </c>
      <c r="M2672" t="s">
        <v>19488</v>
      </c>
      <c r="N2672" t="s">
        <v>57</v>
      </c>
      <c r="O2672">
        <v>10</v>
      </c>
      <c r="P2672" t="s">
        <v>40</v>
      </c>
      <c r="Q2672" t="s">
        <v>58</v>
      </c>
      <c r="R2672" t="s">
        <v>19489</v>
      </c>
      <c r="S2672" s="1">
        <v>45493</v>
      </c>
      <c r="T2672" t="s">
        <v>103</v>
      </c>
      <c r="U2672" t="s">
        <v>19490</v>
      </c>
      <c r="V2672" t="s">
        <v>19491</v>
      </c>
      <c r="W2672" t="s">
        <v>3394</v>
      </c>
      <c r="X2672">
        <v>2892</v>
      </c>
      <c r="Y2672">
        <v>5</v>
      </c>
      <c r="Z2672">
        <v>5784</v>
      </c>
      <c r="AA2672" t="s">
        <v>19488</v>
      </c>
      <c r="AB2672" t="s">
        <v>19488</v>
      </c>
      <c r="AC2672">
        <v>10</v>
      </c>
      <c r="AE2672" t="s">
        <v>37</v>
      </c>
      <c r="AF2672" t="s">
        <v>37</v>
      </c>
      <c r="AG2672" t="s">
        <v>19488</v>
      </c>
    </row>
    <row r="2673" spans="1:33" x14ac:dyDescent="0.3">
      <c r="A2673" t="s">
        <v>47</v>
      </c>
      <c r="B2673" t="s">
        <v>28</v>
      </c>
      <c r="C2673" t="s">
        <v>49</v>
      </c>
      <c r="D2673" t="s">
        <v>81</v>
      </c>
      <c r="E2673" t="s">
        <v>230</v>
      </c>
      <c r="F2673" t="s">
        <v>19492</v>
      </c>
      <c r="G2673" t="s">
        <v>96</v>
      </c>
      <c r="H2673" s="1">
        <v>44445</v>
      </c>
      <c r="I2673">
        <v>1100</v>
      </c>
      <c r="J2673" t="s">
        <v>19493</v>
      </c>
      <c r="K2673" t="s">
        <v>69</v>
      </c>
      <c r="L2673" t="s">
        <v>19494</v>
      </c>
      <c r="M2673" t="s">
        <v>19495</v>
      </c>
      <c r="N2673" t="s">
        <v>39</v>
      </c>
      <c r="O2673">
        <v>14</v>
      </c>
      <c r="P2673" t="s">
        <v>73</v>
      </c>
      <c r="Q2673" t="s">
        <v>101</v>
      </c>
      <c r="R2673" t="s">
        <v>19496</v>
      </c>
      <c r="S2673" s="1">
        <v>45350</v>
      </c>
      <c r="T2673" t="s">
        <v>321</v>
      </c>
      <c r="U2673" t="s">
        <v>19497</v>
      </c>
      <c r="V2673" t="s">
        <v>19498</v>
      </c>
      <c r="W2673" t="s">
        <v>4015</v>
      </c>
      <c r="X2673">
        <v>2656</v>
      </c>
      <c r="Y2673">
        <v>3</v>
      </c>
      <c r="Z2673">
        <v>3187.2000000000003</v>
      </c>
      <c r="AA2673" t="s">
        <v>19495</v>
      </c>
      <c r="AB2673" t="s">
        <v>19495</v>
      </c>
      <c r="AC2673">
        <v>10</v>
      </c>
      <c r="AE2673" t="s">
        <v>37</v>
      </c>
      <c r="AF2673" t="s">
        <v>37</v>
      </c>
      <c r="AG2673" t="s">
        <v>19495</v>
      </c>
    </row>
    <row r="2674" spans="1:33" x14ac:dyDescent="0.3">
      <c r="A2674" t="s">
        <v>107</v>
      </c>
      <c r="B2674" t="s">
        <v>650</v>
      </c>
      <c r="C2674" t="s">
        <v>80</v>
      </c>
      <c r="D2674" t="s">
        <v>241</v>
      </c>
      <c r="E2674" t="s">
        <v>2408</v>
      </c>
      <c r="F2674" t="s">
        <v>19499</v>
      </c>
      <c r="G2674" t="s">
        <v>96</v>
      </c>
      <c r="H2674" s="1">
        <v>45387</v>
      </c>
      <c r="I2674">
        <v>800</v>
      </c>
      <c r="J2674" t="s">
        <v>19500</v>
      </c>
      <c r="K2674" t="s">
        <v>1359</v>
      </c>
      <c r="L2674" t="s">
        <v>19501</v>
      </c>
      <c r="M2674" t="s">
        <v>19502</v>
      </c>
      <c r="N2674" t="s">
        <v>116</v>
      </c>
      <c r="O2674">
        <v>16</v>
      </c>
      <c r="P2674" t="s">
        <v>73</v>
      </c>
      <c r="Q2674" t="s">
        <v>41</v>
      </c>
      <c r="R2674" t="s">
        <v>19503</v>
      </c>
      <c r="S2674" s="1">
        <v>45616</v>
      </c>
      <c r="T2674" t="s">
        <v>165</v>
      </c>
      <c r="U2674" t="s">
        <v>19504</v>
      </c>
      <c r="V2674" t="s">
        <v>19505</v>
      </c>
      <c r="W2674" t="s">
        <v>1398</v>
      </c>
      <c r="X2674">
        <v>1103</v>
      </c>
      <c r="Y2674">
        <v>3</v>
      </c>
      <c r="Z2674">
        <v>1323.6000000000001</v>
      </c>
      <c r="AA2674" t="s">
        <v>19502</v>
      </c>
      <c r="AB2674" t="s">
        <v>19502</v>
      </c>
      <c r="AC2674">
        <v>10</v>
      </c>
      <c r="AE2674" t="s">
        <v>37</v>
      </c>
      <c r="AF2674" t="s">
        <v>37</v>
      </c>
      <c r="AG2674" t="s">
        <v>19502</v>
      </c>
    </row>
    <row r="2675" spans="1:33" x14ac:dyDescent="0.3">
      <c r="A2675" t="s">
        <v>47</v>
      </c>
      <c r="B2675" t="s">
        <v>390</v>
      </c>
      <c r="C2675" t="s">
        <v>29</v>
      </c>
      <c r="D2675" t="s">
        <v>219</v>
      </c>
      <c r="E2675" t="s">
        <v>2849</v>
      </c>
      <c r="F2675" t="s">
        <v>19506</v>
      </c>
      <c r="G2675" t="s">
        <v>33</v>
      </c>
      <c r="H2675" s="1">
        <v>44794</v>
      </c>
      <c r="I2675">
        <v>950</v>
      </c>
      <c r="J2675" t="s">
        <v>19507</v>
      </c>
      <c r="K2675" t="s">
        <v>923</v>
      </c>
      <c r="L2675" t="s">
        <v>19508</v>
      </c>
      <c r="M2675" t="s">
        <v>19509</v>
      </c>
      <c r="N2675" t="s">
        <v>39</v>
      </c>
      <c r="O2675">
        <v>19</v>
      </c>
      <c r="P2675" t="s">
        <v>73</v>
      </c>
      <c r="Q2675" t="s">
        <v>101</v>
      </c>
      <c r="R2675" t="s">
        <v>19510</v>
      </c>
      <c r="S2675" s="1">
        <v>45322</v>
      </c>
      <c r="T2675" t="s">
        <v>141</v>
      </c>
      <c r="U2675" t="s">
        <v>19511</v>
      </c>
      <c r="V2675" t="s">
        <v>19512</v>
      </c>
      <c r="W2675" t="s">
        <v>2113</v>
      </c>
      <c r="X2675">
        <v>1251</v>
      </c>
      <c r="Y2675">
        <v>8</v>
      </c>
      <c r="Z2675">
        <v>4003.2000000000003</v>
      </c>
      <c r="AA2675" t="s">
        <v>19509</v>
      </c>
      <c r="AB2675" t="s">
        <v>19509</v>
      </c>
      <c r="AC2675">
        <v>10</v>
      </c>
      <c r="AD2675" t="s">
        <v>87</v>
      </c>
      <c r="AF2675" t="s">
        <v>87</v>
      </c>
      <c r="AG2675" t="s">
        <v>19509</v>
      </c>
    </row>
    <row r="2676" spans="1:33" x14ac:dyDescent="0.3">
      <c r="A2676" t="s">
        <v>47</v>
      </c>
      <c r="B2676" t="s">
        <v>369</v>
      </c>
      <c r="C2676" t="s">
        <v>49</v>
      </c>
      <c r="D2676" t="s">
        <v>206</v>
      </c>
      <c r="E2676" t="s">
        <v>183</v>
      </c>
      <c r="F2676" t="s">
        <v>19513</v>
      </c>
      <c r="G2676" t="s">
        <v>33</v>
      </c>
      <c r="H2676" s="1">
        <v>44517</v>
      </c>
      <c r="I2676">
        <v>800</v>
      </c>
      <c r="J2676" t="s">
        <v>19514</v>
      </c>
      <c r="K2676" t="s">
        <v>340</v>
      </c>
      <c r="L2676" t="s">
        <v>19515</v>
      </c>
      <c r="M2676" t="s">
        <v>19516</v>
      </c>
      <c r="N2676" t="s">
        <v>116</v>
      </c>
      <c r="O2676">
        <v>19</v>
      </c>
      <c r="P2676" t="s">
        <v>73</v>
      </c>
      <c r="Q2676" t="s">
        <v>58</v>
      </c>
      <c r="R2676" t="s">
        <v>19517</v>
      </c>
      <c r="S2676" s="1">
        <v>45519</v>
      </c>
      <c r="T2676" t="s">
        <v>201</v>
      </c>
      <c r="U2676" t="s">
        <v>19518</v>
      </c>
      <c r="V2676" t="s">
        <v>19519</v>
      </c>
      <c r="W2676" t="s">
        <v>13456</v>
      </c>
      <c r="X2676">
        <v>2004</v>
      </c>
      <c r="Y2676">
        <v>6</v>
      </c>
      <c r="Z2676">
        <v>4809.6000000000004</v>
      </c>
      <c r="AA2676" t="s">
        <v>19516</v>
      </c>
      <c r="AB2676" t="s">
        <v>19516</v>
      </c>
      <c r="AC2676">
        <v>10</v>
      </c>
      <c r="AD2676" t="s">
        <v>87</v>
      </c>
      <c r="AF2676" t="s">
        <v>87</v>
      </c>
      <c r="AG2676" t="s">
        <v>19516</v>
      </c>
    </row>
    <row r="2677" spans="1:33" x14ac:dyDescent="0.3">
      <c r="A2677" t="s">
        <v>336</v>
      </c>
      <c r="B2677" t="s">
        <v>79</v>
      </c>
      <c r="C2677" t="s">
        <v>80</v>
      </c>
      <c r="D2677" t="s">
        <v>146</v>
      </c>
      <c r="E2677" t="s">
        <v>273</v>
      </c>
      <c r="F2677" t="s">
        <v>19520</v>
      </c>
      <c r="G2677" t="s">
        <v>33</v>
      </c>
      <c r="H2677" s="1">
        <v>44676</v>
      </c>
      <c r="I2677">
        <v>1100</v>
      </c>
      <c r="J2677" t="s">
        <v>19521</v>
      </c>
      <c r="K2677" t="s">
        <v>825</v>
      </c>
      <c r="L2677" t="s">
        <v>19522</v>
      </c>
      <c r="M2677" t="s">
        <v>19523</v>
      </c>
      <c r="N2677" t="s">
        <v>72</v>
      </c>
      <c r="O2677">
        <v>20</v>
      </c>
      <c r="P2677" t="s">
        <v>73</v>
      </c>
      <c r="Q2677" t="s">
        <v>74</v>
      </c>
      <c r="R2677" t="s">
        <v>19524</v>
      </c>
      <c r="S2677" s="1">
        <v>45491</v>
      </c>
      <c r="T2677" t="s">
        <v>103</v>
      </c>
      <c r="U2677" t="s">
        <v>19525</v>
      </c>
      <c r="V2677" t="s">
        <v>19526</v>
      </c>
      <c r="W2677" t="s">
        <v>7557</v>
      </c>
      <c r="X2677">
        <v>934</v>
      </c>
      <c r="Y2677">
        <v>8</v>
      </c>
      <c r="Z2677">
        <v>2988.8</v>
      </c>
      <c r="AA2677" t="s">
        <v>19523</v>
      </c>
      <c r="AB2677" t="s">
        <v>19523</v>
      </c>
      <c r="AC2677">
        <v>10</v>
      </c>
      <c r="AD2677" t="s">
        <v>87</v>
      </c>
      <c r="AF2677" t="s">
        <v>87</v>
      </c>
      <c r="AG2677" t="s">
        <v>19523</v>
      </c>
    </row>
    <row r="2678" spans="1:33" x14ac:dyDescent="0.3">
      <c r="A2678" t="s">
        <v>133</v>
      </c>
      <c r="B2678" t="s">
        <v>450</v>
      </c>
      <c r="C2678" t="s">
        <v>29</v>
      </c>
      <c r="D2678" t="s">
        <v>109</v>
      </c>
      <c r="E2678" t="s">
        <v>31</v>
      </c>
      <c r="F2678" t="s">
        <v>4133</v>
      </c>
      <c r="G2678" t="s">
        <v>33</v>
      </c>
      <c r="H2678" s="1">
        <v>45257</v>
      </c>
      <c r="I2678">
        <v>1400</v>
      </c>
      <c r="J2678" t="s">
        <v>19527</v>
      </c>
      <c r="K2678" t="s">
        <v>978</v>
      </c>
      <c r="L2678" t="s">
        <v>19528</v>
      </c>
      <c r="M2678" t="s">
        <v>19529</v>
      </c>
      <c r="N2678" t="s">
        <v>116</v>
      </c>
      <c r="O2678">
        <v>10</v>
      </c>
      <c r="P2678" t="s">
        <v>73</v>
      </c>
      <c r="Q2678" t="s">
        <v>74</v>
      </c>
      <c r="R2678" t="s">
        <v>19530</v>
      </c>
      <c r="S2678" s="1">
        <v>45474</v>
      </c>
      <c r="T2678" t="s">
        <v>103</v>
      </c>
      <c r="U2678" t="s">
        <v>19531</v>
      </c>
      <c r="V2678" t="s">
        <v>19532</v>
      </c>
      <c r="W2678" t="s">
        <v>469</v>
      </c>
      <c r="X2678">
        <v>1479</v>
      </c>
      <c r="Y2678">
        <v>1</v>
      </c>
      <c r="Z2678">
        <v>591.6</v>
      </c>
      <c r="AA2678" t="s">
        <v>19529</v>
      </c>
      <c r="AB2678" t="s">
        <v>19529</v>
      </c>
      <c r="AC2678">
        <v>10</v>
      </c>
      <c r="AE2678" t="s">
        <v>37</v>
      </c>
      <c r="AF2678" t="s">
        <v>37</v>
      </c>
      <c r="AG2678" t="s">
        <v>19529</v>
      </c>
    </row>
    <row r="2679" spans="1:33" x14ac:dyDescent="0.3">
      <c r="A2679" t="s">
        <v>47</v>
      </c>
      <c r="B2679" t="s">
        <v>262</v>
      </c>
      <c r="C2679" t="s">
        <v>49</v>
      </c>
      <c r="D2679" t="s">
        <v>109</v>
      </c>
      <c r="E2679" t="s">
        <v>51</v>
      </c>
      <c r="F2679" t="s">
        <v>19533</v>
      </c>
      <c r="G2679" t="s">
        <v>96</v>
      </c>
      <c r="H2679" s="1">
        <v>44570</v>
      </c>
      <c r="I2679">
        <v>1000</v>
      </c>
      <c r="J2679" t="s">
        <v>19534</v>
      </c>
      <c r="K2679" t="s">
        <v>989</v>
      </c>
      <c r="L2679" t="s">
        <v>19535</v>
      </c>
      <c r="M2679" t="s">
        <v>19536</v>
      </c>
      <c r="N2679" t="s">
        <v>57</v>
      </c>
      <c r="O2679">
        <v>13</v>
      </c>
      <c r="P2679" t="s">
        <v>40</v>
      </c>
      <c r="Q2679" t="s">
        <v>74</v>
      </c>
      <c r="R2679" t="s">
        <v>19537</v>
      </c>
      <c r="S2679" s="1">
        <v>45568</v>
      </c>
      <c r="T2679" t="s">
        <v>177</v>
      </c>
      <c r="U2679" t="s">
        <v>19538</v>
      </c>
      <c r="V2679" t="s">
        <v>19539</v>
      </c>
      <c r="W2679" t="s">
        <v>6243</v>
      </c>
      <c r="X2679">
        <v>1686</v>
      </c>
      <c r="Y2679">
        <v>7</v>
      </c>
      <c r="Z2679">
        <v>4720.8</v>
      </c>
      <c r="AA2679" t="s">
        <v>19536</v>
      </c>
      <c r="AB2679" t="s">
        <v>19536</v>
      </c>
      <c r="AC2679">
        <v>10</v>
      </c>
      <c r="AE2679" t="s">
        <v>37</v>
      </c>
      <c r="AF2679" t="s">
        <v>37</v>
      </c>
      <c r="AG2679" t="s">
        <v>19536</v>
      </c>
    </row>
    <row r="2680" spans="1:33" x14ac:dyDescent="0.3">
      <c r="A2680" t="s">
        <v>93</v>
      </c>
      <c r="B2680" t="s">
        <v>470</v>
      </c>
      <c r="C2680" t="s">
        <v>29</v>
      </c>
      <c r="D2680" t="s">
        <v>65</v>
      </c>
      <c r="E2680" t="s">
        <v>158</v>
      </c>
      <c r="F2680" t="s">
        <v>19540</v>
      </c>
      <c r="G2680" t="s">
        <v>96</v>
      </c>
      <c r="H2680" s="1">
        <v>44783</v>
      </c>
      <c r="I2680">
        <v>1000</v>
      </c>
      <c r="J2680" t="s">
        <v>19541</v>
      </c>
      <c r="K2680" t="s">
        <v>2083</v>
      </c>
      <c r="L2680" t="s">
        <v>19542</v>
      </c>
      <c r="M2680" t="s">
        <v>19543</v>
      </c>
      <c r="N2680" t="s">
        <v>116</v>
      </c>
      <c r="O2680">
        <v>18</v>
      </c>
      <c r="P2680" t="s">
        <v>40</v>
      </c>
      <c r="Q2680" t="s">
        <v>41</v>
      </c>
      <c r="R2680" t="s">
        <v>19544</v>
      </c>
      <c r="S2680" s="1">
        <v>45462</v>
      </c>
      <c r="T2680" t="s">
        <v>43</v>
      </c>
      <c r="U2680" t="s">
        <v>19545</v>
      </c>
      <c r="V2680" t="s">
        <v>19546</v>
      </c>
      <c r="W2680" t="s">
        <v>6955</v>
      </c>
      <c r="X2680">
        <v>536</v>
      </c>
      <c r="Y2680">
        <v>2</v>
      </c>
      <c r="Z2680">
        <v>428.8</v>
      </c>
      <c r="AA2680" t="s">
        <v>19543</v>
      </c>
      <c r="AB2680" t="s">
        <v>19543</v>
      </c>
      <c r="AC2680">
        <v>10</v>
      </c>
      <c r="AE2680" t="s">
        <v>37</v>
      </c>
      <c r="AF2680" t="s">
        <v>37</v>
      </c>
      <c r="AG2680" t="s">
        <v>19543</v>
      </c>
    </row>
    <row r="2681" spans="1:33" x14ac:dyDescent="0.3">
      <c r="A2681" t="s">
        <v>47</v>
      </c>
      <c r="B2681" t="s">
        <v>169</v>
      </c>
      <c r="C2681" t="s">
        <v>80</v>
      </c>
      <c r="D2681" t="s">
        <v>206</v>
      </c>
      <c r="E2681" t="s">
        <v>1683</v>
      </c>
      <c r="F2681" t="s">
        <v>8621</v>
      </c>
      <c r="G2681" t="s">
        <v>96</v>
      </c>
      <c r="H2681" s="1">
        <v>44803</v>
      </c>
      <c r="I2681">
        <v>800</v>
      </c>
      <c r="J2681" t="s">
        <v>19547</v>
      </c>
      <c r="K2681" t="s">
        <v>150</v>
      </c>
      <c r="L2681" t="s">
        <v>19548</v>
      </c>
      <c r="M2681" t="s">
        <v>19549</v>
      </c>
      <c r="N2681" t="s">
        <v>57</v>
      </c>
      <c r="O2681">
        <v>8</v>
      </c>
      <c r="P2681" t="s">
        <v>73</v>
      </c>
      <c r="Q2681" t="s">
        <v>101</v>
      </c>
      <c r="R2681" t="s">
        <v>19550</v>
      </c>
      <c r="S2681" s="1">
        <v>45554</v>
      </c>
      <c r="T2681" t="s">
        <v>214</v>
      </c>
      <c r="U2681" t="s">
        <v>19551</v>
      </c>
      <c r="V2681" t="s">
        <v>19552</v>
      </c>
      <c r="W2681" t="s">
        <v>8059</v>
      </c>
      <c r="X2681">
        <v>1589</v>
      </c>
      <c r="Y2681">
        <v>8</v>
      </c>
      <c r="Z2681">
        <v>5084.8</v>
      </c>
      <c r="AA2681" t="s">
        <v>19549</v>
      </c>
      <c r="AB2681" t="s">
        <v>19549</v>
      </c>
      <c r="AC2681">
        <v>10</v>
      </c>
      <c r="AD2681" t="s">
        <v>87</v>
      </c>
      <c r="AF2681" t="s">
        <v>87</v>
      </c>
      <c r="AG2681" t="s">
        <v>19549</v>
      </c>
    </row>
    <row r="2682" spans="1:33" x14ac:dyDescent="0.3">
      <c r="A2682" t="s">
        <v>27</v>
      </c>
      <c r="B2682" t="s">
        <v>558</v>
      </c>
      <c r="C2682" t="s">
        <v>29</v>
      </c>
      <c r="D2682" t="s">
        <v>30</v>
      </c>
      <c r="E2682" t="s">
        <v>996</v>
      </c>
      <c r="F2682" t="s">
        <v>19553</v>
      </c>
      <c r="G2682" t="s">
        <v>33</v>
      </c>
      <c r="H2682" s="1">
        <v>45582</v>
      </c>
      <c r="I2682">
        <v>1300</v>
      </c>
      <c r="J2682" t="s">
        <v>19554</v>
      </c>
      <c r="K2682" t="s">
        <v>960</v>
      </c>
      <c r="L2682" t="s">
        <v>19555</v>
      </c>
      <c r="M2682" t="s">
        <v>19556</v>
      </c>
      <c r="N2682" t="s">
        <v>57</v>
      </c>
      <c r="O2682">
        <v>8</v>
      </c>
      <c r="P2682" t="s">
        <v>40</v>
      </c>
      <c r="Q2682" t="s">
        <v>41</v>
      </c>
      <c r="R2682" t="s">
        <v>19557</v>
      </c>
      <c r="S2682" s="1">
        <v>45501</v>
      </c>
      <c r="T2682" t="s">
        <v>103</v>
      </c>
      <c r="U2682" t="s">
        <v>19558</v>
      </c>
      <c r="V2682" t="s">
        <v>19559</v>
      </c>
      <c r="W2682" t="s">
        <v>1117</v>
      </c>
      <c r="X2682">
        <v>931</v>
      </c>
      <c r="Y2682">
        <v>4</v>
      </c>
      <c r="Z2682">
        <v>1489.6000000000001</v>
      </c>
      <c r="AA2682" t="s">
        <v>19556</v>
      </c>
      <c r="AB2682" t="s">
        <v>19556</v>
      </c>
      <c r="AC2682">
        <v>10</v>
      </c>
      <c r="AE2682" t="s">
        <v>37</v>
      </c>
      <c r="AF2682" t="s">
        <v>37</v>
      </c>
      <c r="AG2682" t="s">
        <v>19556</v>
      </c>
    </row>
    <row r="2683" spans="1:33" x14ac:dyDescent="0.3">
      <c r="A2683" t="s">
        <v>121</v>
      </c>
      <c r="B2683" t="s">
        <v>145</v>
      </c>
      <c r="C2683" t="s">
        <v>49</v>
      </c>
      <c r="D2683" t="s">
        <v>109</v>
      </c>
      <c r="E2683" t="s">
        <v>481</v>
      </c>
      <c r="F2683" t="s">
        <v>19560</v>
      </c>
      <c r="G2683" t="s">
        <v>96</v>
      </c>
      <c r="H2683" s="1">
        <v>44997</v>
      </c>
      <c r="I2683">
        <v>1400</v>
      </c>
      <c r="J2683" t="s">
        <v>19561</v>
      </c>
      <c r="K2683" t="s">
        <v>297</v>
      </c>
      <c r="L2683" t="s">
        <v>19562</v>
      </c>
      <c r="M2683" t="s">
        <v>19563</v>
      </c>
      <c r="N2683" t="s">
        <v>72</v>
      </c>
      <c r="O2683">
        <v>19</v>
      </c>
      <c r="P2683" t="s">
        <v>73</v>
      </c>
      <c r="Q2683" t="s">
        <v>58</v>
      </c>
      <c r="R2683" t="s">
        <v>19564</v>
      </c>
      <c r="S2683" s="1">
        <v>45578</v>
      </c>
      <c r="T2683" t="s">
        <v>177</v>
      </c>
      <c r="U2683" t="s">
        <v>19565</v>
      </c>
      <c r="V2683" t="s">
        <v>19566</v>
      </c>
      <c r="W2683" t="s">
        <v>945</v>
      </c>
      <c r="X2683">
        <v>1897</v>
      </c>
      <c r="Y2683">
        <v>8</v>
      </c>
      <c r="Z2683">
        <v>6070.4000000000015</v>
      </c>
      <c r="AA2683" t="s">
        <v>19563</v>
      </c>
      <c r="AB2683" t="s">
        <v>19563</v>
      </c>
      <c r="AC2683">
        <v>10</v>
      </c>
      <c r="AD2683" t="s">
        <v>87</v>
      </c>
      <c r="AF2683" t="s">
        <v>87</v>
      </c>
      <c r="AG2683" t="s">
        <v>19563</v>
      </c>
    </row>
    <row r="2684" spans="1:33" x14ac:dyDescent="0.3">
      <c r="A2684" t="s">
        <v>107</v>
      </c>
      <c r="B2684" t="s">
        <v>920</v>
      </c>
      <c r="C2684" t="s">
        <v>49</v>
      </c>
      <c r="D2684" t="s">
        <v>241</v>
      </c>
      <c r="E2684" t="s">
        <v>82</v>
      </c>
      <c r="F2684" t="s">
        <v>19567</v>
      </c>
      <c r="G2684" t="s">
        <v>96</v>
      </c>
      <c r="H2684" s="1">
        <v>45488</v>
      </c>
      <c r="I2684">
        <v>1200</v>
      </c>
      <c r="J2684" t="s">
        <v>939</v>
      </c>
      <c r="K2684" t="s">
        <v>1302</v>
      </c>
      <c r="L2684" t="s">
        <v>19568</v>
      </c>
      <c r="M2684" t="s">
        <v>19569</v>
      </c>
      <c r="N2684" t="s">
        <v>57</v>
      </c>
      <c r="O2684">
        <v>4</v>
      </c>
      <c r="P2684" t="s">
        <v>73</v>
      </c>
      <c r="Q2684" t="s">
        <v>41</v>
      </c>
      <c r="R2684" t="s">
        <v>19570</v>
      </c>
      <c r="S2684" s="1">
        <v>45314</v>
      </c>
      <c r="T2684" t="s">
        <v>141</v>
      </c>
      <c r="U2684" t="s">
        <v>19571</v>
      </c>
      <c r="V2684" t="s">
        <v>19572</v>
      </c>
      <c r="W2684" t="s">
        <v>3269</v>
      </c>
      <c r="X2684">
        <v>1730</v>
      </c>
      <c r="Y2684">
        <v>8</v>
      </c>
      <c r="Z2684">
        <v>5536</v>
      </c>
      <c r="AA2684" t="s">
        <v>19569</v>
      </c>
      <c r="AB2684" t="s">
        <v>19569</v>
      </c>
      <c r="AC2684">
        <v>11</v>
      </c>
      <c r="AE2684" t="s">
        <v>37</v>
      </c>
      <c r="AF2684" t="s">
        <v>37</v>
      </c>
      <c r="AG2684" t="s">
        <v>19569</v>
      </c>
    </row>
    <row r="2685" spans="1:33" x14ac:dyDescent="0.3">
      <c r="A2685" t="s">
        <v>93</v>
      </c>
      <c r="B2685" t="s">
        <v>108</v>
      </c>
      <c r="C2685" t="s">
        <v>29</v>
      </c>
      <c r="D2685" t="s">
        <v>65</v>
      </c>
      <c r="E2685" t="s">
        <v>1560</v>
      </c>
      <c r="F2685" t="s">
        <v>19573</v>
      </c>
      <c r="G2685" t="s">
        <v>33</v>
      </c>
      <c r="H2685" s="1">
        <v>44951</v>
      </c>
      <c r="I2685">
        <v>1100</v>
      </c>
      <c r="J2685" t="s">
        <v>19574</v>
      </c>
      <c r="K2685" t="s">
        <v>3086</v>
      </c>
      <c r="L2685" t="s">
        <v>19575</v>
      </c>
      <c r="M2685" t="s">
        <v>19576</v>
      </c>
      <c r="N2685" t="s">
        <v>57</v>
      </c>
      <c r="O2685">
        <v>11</v>
      </c>
      <c r="P2685" t="s">
        <v>73</v>
      </c>
      <c r="Q2685" t="s">
        <v>58</v>
      </c>
      <c r="R2685" t="s">
        <v>19577</v>
      </c>
      <c r="S2685" s="1">
        <v>45363</v>
      </c>
      <c r="T2685" t="s">
        <v>258</v>
      </c>
      <c r="U2685" t="s">
        <v>19578</v>
      </c>
      <c r="V2685" t="s">
        <v>19579</v>
      </c>
      <c r="W2685" t="s">
        <v>3870</v>
      </c>
      <c r="X2685">
        <v>1914</v>
      </c>
      <c r="Y2685">
        <v>4</v>
      </c>
      <c r="Z2685">
        <v>3062.4</v>
      </c>
      <c r="AA2685" t="s">
        <v>19576</v>
      </c>
      <c r="AB2685" t="s">
        <v>19576</v>
      </c>
      <c r="AC2685">
        <v>10</v>
      </c>
      <c r="AD2685" t="s">
        <v>87</v>
      </c>
      <c r="AF2685" t="s">
        <v>87</v>
      </c>
      <c r="AG2685" t="s">
        <v>19576</v>
      </c>
    </row>
    <row r="2686" spans="1:33" x14ac:dyDescent="0.3">
      <c r="A2686" t="s">
        <v>181</v>
      </c>
      <c r="B2686" t="s">
        <v>650</v>
      </c>
      <c r="C2686" t="s">
        <v>80</v>
      </c>
      <c r="D2686" t="s">
        <v>81</v>
      </c>
      <c r="E2686" t="s">
        <v>894</v>
      </c>
      <c r="F2686" t="s">
        <v>19580</v>
      </c>
      <c r="G2686" t="s">
        <v>96</v>
      </c>
      <c r="H2686" s="1">
        <v>43842</v>
      </c>
      <c r="I2686">
        <v>1200</v>
      </c>
      <c r="J2686" t="s">
        <v>19581</v>
      </c>
      <c r="K2686" t="s">
        <v>150</v>
      </c>
      <c r="L2686" t="s">
        <v>19582</v>
      </c>
      <c r="M2686" t="s">
        <v>19583</v>
      </c>
      <c r="N2686" t="s">
        <v>57</v>
      </c>
      <c r="O2686">
        <v>13</v>
      </c>
      <c r="P2686" t="s">
        <v>40</v>
      </c>
      <c r="Q2686" t="s">
        <v>74</v>
      </c>
      <c r="R2686" t="s">
        <v>19584</v>
      </c>
      <c r="S2686" s="1">
        <v>45314</v>
      </c>
      <c r="T2686" t="s">
        <v>141</v>
      </c>
      <c r="U2686" t="s">
        <v>19585</v>
      </c>
      <c r="V2686" t="s">
        <v>1108</v>
      </c>
      <c r="W2686" t="s">
        <v>1066</v>
      </c>
      <c r="X2686">
        <v>763</v>
      </c>
      <c r="Y2686">
        <v>4</v>
      </c>
      <c r="Z2686">
        <v>1220.8</v>
      </c>
      <c r="AA2686" t="s">
        <v>19583</v>
      </c>
      <c r="AB2686" t="s">
        <v>19583</v>
      </c>
      <c r="AC2686">
        <v>10</v>
      </c>
      <c r="AD2686" t="s">
        <v>87</v>
      </c>
      <c r="AF2686" t="s">
        <v>87</v>
      </c>
      <c r="AG2686" t="s">
        <v>19583</v>
      </c>
    </row>
    <row r="2687" spans="1:33" x14ac:dyDescent="0.3">
      <c r="A2687" t="s">
        <v>133</v>
      </c>
      <c r="B2687" t="s">
        <v>205</v>
      </c>
      <c r="C2687" t="s">
        <v>49</v>
      </c>
      <c r="D2687" t="s">
        <v>370</v>
      </c>
      <c r="E2687" t="s">
        <v>1049</v>
      </c>
      <c r="F2687" t="s">
        <v>19586</v>
      </c>
      <c r="G2687" t="s">
        <v>96</v>
      </c>
      <c r="H2687" s="1">
        <v>44015</v>
      </c>
      <c r="I2687">
        <v>1000</v>
      </c>
      <c r="J2687" t="s">
        <v>19587</v>
      </c>
      <c r="K2687" t="s">
        <v>1086</v>
      </c>
      <c r="L2687" t="s">
        <v>19588</v>
      </c>
      <c r="M2687" t="s">
        <v>19589</v>
      </c>
      <c r="N2687" t="s">
        <v>72</v>
      </c>
      <c r="O2687">
        <v>3</v>
      </c>
      <c r="P2687" t="s">
        <v>40</v>
      </c>
      <c r="Q2687" t="s">
        <v>101</v>
      </c>
      <c r="R2687" t="s">
        <v>19590</v>
      </c>
      <c r="S2687" s="1">
        <v>45338</v>
      </c>
      <c r="T2687" t="s">
        <v>321</v>
      </c>
      <c r="U2687" t="s">
        <v>19591</v>
      </c>
      <c r="V2687" t="s">
        <v>19592</v>
      </c>
      <c r="W2687" t="s">
        <v>10107</v>
      </c>
      <c r="X2687">
        <v>761</v>
      </c>
      <c r="Y2687">
        <v>4</v>
      </c>
      <c r="Z2687">
        <v>1217.6000000000001</v>
      </c>
      <c r="AA2687" t="s">
        <v>19589</v>
      </c>
      <c r="AB2687" t="s">
        <v>19589</v>
      </c>
      <c r="AC2687">
        <v>10</v>
      </c>
      <c r="AE2687" t="s">
        <v>37</v>
      </c>
      <c r="AF2687" t="s">
        <v>37</v>
      </c>
      <c r="AG2687" t="s">
        <v>19589</v>
      </c>
    </row>
    <row r="2688" spans="1:33" x14ac:dyDescent="0.3">
      <c r="A2688" t="s">
        <v>93</v>
      </c>
      <c r="B2688" t="s">
        <v>64</v>
      </c>
      <c r="C2688" t="s">
        <v>29</v>
      </c>
      <c r="D2688" t="s">
        <v>146</v>
      </c>
      <c r="E2688" t="s">
        <v>1225</v>
      </c>
      <c r="F2688" t="s">
        <v>19593</v>
      </c>
      <c r="G2688" t="s">
        <v>96</v>
      </c>
      <c r="H2688" s="1">
        <v>45249</v>
      </c>
      <c r="I2688">
        <v>800</v>
      </c>
      <c r="J2688" t="s">
        <v>19594</v>
      </c>
      <c r="K2688" t="s">
        <v>1293</v>
      </c>
      <c r="L2688" t="s">
        <v>19595</v>
      </c>
      <c r="M2688" t="s">
        <v>19596</v>
      </c>
      <c r="N2688" t="s">
        <v>116</v>
      </c>
      <c r="O2688">
        <v>19</v>
      </c>
      <c r="P2688" t="s">
        <v>73</v>
      </c>
      <c r="Q2688" t="s">
        <v>101</v>
      </c>
      <c r="R2688" t="s">
        <v>19597</v>
      </c>
      <c r="S2688" s="1">
        <v>45351</v>
      </c>
      <c r="T2688" t="s">
        <v>321</v>
      </c>
      <c r="U2688" t="s">
        <v>19598</v>
      </c>
      <c r="V2688" t="s">
        <v>19599</v>
      </c>
      <c r="W2688" t="s">
        <v>11287</v>
      </c>
      <c r="X2688">
        <v>1062</v>
      </c>
      <c r="Y2688">
        <v>7</v>
      </c>
      <c r="Z2688">
        <v>2973.6000000000004</v>
      </c>
      <c r="AA2688" t="s">
        <v>19596</v>
      </c>
      <c r="AB2688" t="s">
        <v>19596</v>
      </c>
      <c r="AC2688">
        <v>10</v>
      </c>
      <c r="AD2688" t="s">
        <v>87</v>
      </c>
      <c r="AF2688" t="s">
        <v>87</v>
      </c>
      <c r="AG2688" t="s">
        <v>19596</v>
      </c>
    </row>
    <row r="2689" spans="1:33" x14ac:dyDescent="0.3">
      <c r="A2689" t="s">
        <v>336</v>
      </c>
      <c r="B2689" t="s">
        <v>558</v>
      </c>
      <c r="C2689" t="s">
        <v>80</v>
      </c>
      <c r="D2689" t="s">
        <v>109</v>
      </c>
      <c r="E2689" t="s">
        <v>501</v>
      </c>
      <c r="F2689" t="s">
        <v>19600</v>
      </c>
      <c r="G2689" t="s">
        <v>33</v>
      </c>
      <c r="H2689" s="1">
        <v>45173</v>
      </c>
      <c r="I2689">
        <v>1200</v>
      </c>
      <c r="J2689" t="s">
        <v>19601</v>
      </c>
      <c r="K2689" t="s">
        <v>361</v>
      </c>
      <c r="L2689" t="s">
        <v>19602</v>
      </c>
      <c r="M2689" t="s">
        <v>19603</v>
      </c>
      <c r="N2689" t="s">
        <v>57</v>
      </c>
      <c r="O2689">
        <v>7</v>
      </c>
      <c r="P2689" t="s">
        <v>40</v>
      </c>
      <c r="Q2689" t="s">
        <v>58</v>
      </c>
      <c r="R2689" t="s">
        <v>19604</v>
      </c>
      <c r="S2689" s="1">
        <v>45365</v>
      </c>
      <c r="T2689" t="s">
        <v>258</v>
      </c>
      <c r="U2689" t="s">
        <v>19605</v>
      </c>
      <c r="V2689" t="s">
        <v>19606</v>
      </c>
      <c r="W2689" t="s">
        <v>5700</v>
      </c>
      <c r="X2689">
        <v>1925</v>
      </c>
      <c r="Y2689">
        <v>8</v>
      </c>
      <c r="Z2689">
        <v>6160</v>
      </c>
      <c r="AA2689" t="s">
        <v>19603</v>
      </c>
      <c r="AB2689" t="s">
        <v>19603</v>
      </c>
      <c r="AC2689">
        <v>10</v>
      </c>
      <c r="AE2689" t="s">
        <v>37</v>
      </c>
      <c r="AF2689" t="s">
        <v>37</v>
      </c>
      <c r="AG2689" t="s">
        <v>19603</v>
      </c>
    </row>
    <row r="2690" spans="1:33" x14ac:dyDescent="0.3">
      <c r="A2690" t="s">
        <v>336</v>
      </c>
      <c r="B2690" t="s">
        <v>411</v>
      </c>
      <c r="C2690" t="s">
        <v>80</v>
      </c>
      <c r="D2690" t="s">
        <v>219</v>
      </c>
      <c r="E2690" t="s">
        <v>283</v>
      </c>
      <c r="F2690" t="s">
        <v>19607</v>
      </c>
      <c r="G2690" t="s">
        <v>33</v>
      </c>
      <c r="H2690" s="1">
        <v>44840</v>
      </c>
      <c r="I2690">
        <v>1000</v>
      </c>
      <c r="J2690" t="s">
        <v>19608</v>
      </c>
      <c r="K2690" t="s">
        <v>706</v>
      </c>
      <c r="L2690" t="s">
        <v>19609</v>
      </c>
      <c r="M2690" t="s">
        <v>19610</v>
      </c>
      <c r="N2690" t="s">
        <v>72</v>
      </c>
      <c r="O2690">
        <v>10</v>
      </c>
      <c r="P2690" t="s">
        <v>40</v>
      </c>
      <c r="Q2690" t="s">
        <v>41</v>
      </c>
      <c r="R2690" t="s">
        <v>19611</v>
      </c>
      <c r="S2690" s="1">
        <v>45371</v>
      </c>
      <c r="T2690" t="s">
        <v>258</v>
      </c>
      <c r="U2690" t="s">
        <v>19612</v>
      </c>
      <c r="V2690" t="s">
        <v>19613</v>
      </c>
      <c r="W2690" t="s">
        <v>10777</v>
      </c>
      <c r="X2690">
        <v>1212</v>
      </c>
      <c r="Y2690">
        <v>1</v>
      </c>
      <c r="Z2690">
        <v>484.8</v>
      </c>
      <c r="AA2690" t="s">
        <v>19610</v>
      </c>
      <c r="AB2690" t="s">
        <v>19610</v>
      </c>
      <c r="AC2690">
        <v>10</v>
      </c>
      <c r="AE2690" t="s">
        <v>37</v>
      </c>
      <c r="AF2690" t="s">
        <v>37</v>
      </c>
      <c r="AG2690" t="s">
        <v>19610</v>
      </c>
    </row>
    <row r="2691" spans="1:33" x14ac:dyDescent="0.3">
      <c r="A2691" t="s">
        <v>121</v>
      </c>
      <c r="B2691" t="s">
        <v>240</v>
      </c>
      <c r="C2691" t="s">
        <v>80</v>
      </c>
      <c r="D2691" t="s">
        <v>219</v>
      </c>
      <c r="E2691" t="s">
        <v>1608</v>
      </c>
      <c r="F2691" t="s">
        <v>19614</v>
      </c>
      <c r="G2691" t="s">
        <v>33</v>
      </c>
      <c r="H2691" s="1">
        <v>44713</v>
      </c>
      <c r="I2691">
        <v>1200</v>
      </c>
      <c r="J2691" t="s">
        <v>19615</v>
      </c>
      <c r="K2691" t="s">
        <v>1686</v>
      </c>
      <c r="L2691" t="s">
        <v>19616</v>
      </c>
      <c r="M2691" t="s">
        <v>19617</v>
      </c>
      <c r="N2691" t="s">
        <v>116</v>
      </c>
      <c r="O2691">
        <v>11</v>
      </c>
      <c r="P2691" t="s">
        <v>73</v>
      </c>
      <c r="Q2691" t="s">
        <v>41</v>
      </c>
      <c r="R2691" t="s">
        <v>19618</v>
      </c>
      <c r="S2691" s="1">
        <v>45505</v>
      </c>
      <c r="T2691" t="s">
        <v>201</v>
      </c>
      <c r="U2691" t="s">
        <v>19619</v>
      </c>
      <c r="V2691" t="s">
        <v>19620</v>
      </c>
      <c r="W2691" t="s">
        <v>5789</v>
      </c>
      <c r="X2691">
        <v>1616</v>
      </c>
      <c r="Y2691">
        <v>5</v>
      </c>
      <c r="Z2691">
        <v>3232</v>
      </c>
      <c r="AA2691" t="s">
        <v>19617</v>
      </c>
      <c r="AB2691" t="s">
        <v>19617</v>
      </c>
      <c r="AC2691">
        <v>10</v>
      </c>
      <c r="AD2691" t="s">
        <v>87</v>
      </c>
      <c r="AF2691" t="s">
        <v>87</v>
      </c>
      <c r="AG2691" t="s">
        <v>19617</v>
      </c>
    </row>
    <row r="2692" spans="1:33" x14ac:dyDescent="0.3">
      <c r="A2692" t="s">
        <v>93</v>
      </c>
      <c r="B2692" t="s">
        <v>470</v>
      </c>
      <c r="C2692" t="s">
        <v>29</v>
      </c>
      <c r="D2692" t="s">
        <v>146</v>
      </c>
      <c r="E2692" t="s">
        <v>578</v>
      </c>
      <c r="F2692" t="s">
        <v>19621</v>
      </c>
      <c r="G2692" t="s">
        <v>96</v>
      </c>
      <c r="H2692" s="1">
        <v>44802</v>
      </c>
      <c r="I2692">
        <v>1300</v>
      </c>
      <c r="J2692" t="s">
        <v>19622</v>
      </c>
      <c r="K2692" t="s">
        <v>286</v>
      </c>
      <c r="L2692" t="s">
        <v>19623</v>
      </c>
      <c r="M2692" t="s">
        <v>19624</v>
      </c>
      <c r="N2692" t="s">
        <v>57</v>
      </c>
      <c r="O2692">
        <v>13</v>
      </c>
      <c r="P2692" t="s">
        <v>40</v>
      </c>
      <c r="Q2692" t="s">
        <v>58</v>
      </c>
      <c r="R2692" t="s">
        <v>1028</v>
      </c>
      <c r="S2692" s="1">
        <v>45385</v>
      </c>
      <c r="T2692" t="s">
        <v>60</v>
      </c>
      <c r="U2692" t="s">
        <v>19625</v>
      </c>
      <c r="V2692" t="s">
        <v>19626</v>
      </c>
      <c r="W2692" t="s">
        <v>5299</v>
      </c>
      <c r="X2692">
        <v>2009</v>
      </c>
      <c r="Y2692">
        <v>7</v>
      </c>
      <c r="Z2692">
        <v>5625.2000000000007</v>
      </c>
      <c r="AA2692" t="s">
        <v>19624</v>
      </c>
      <c r="AB2692" t="s">
        <v>19624</v>
      </c>
      <c r="AC2692">
        <v>11</v>
      </c>
      <c r="AE2692" t="s">
        <v>37</v>
      </c>
      <c r="AF2692" t="s">
        <v>37</v>
      </c>
      <c r="AG2692" t="s">
        <v>19624</v>
      </c>
    </row>
    <row r="2693" spans="1:33" x14ac:dyDescent="0.3">
      <c r="A2693" t="s">
        <v>133</v>
      </c>
      <c r="B2693" t="s">
        <v>606</v>
      </c>
      <c r="C2693" t="s">
        <v>49</v>
      </c>
      <c r="D2693" t="s">
        <v>30</v>
      </c>
      <c r="E2693" t="s">
        <v>501</v>
      </c>
      <c r="F2693" t="s">
        <v>19627</v>
      </c>
      <c r="G2693" t="s">
        <v>96</v>
      </c>
      <c r="H2693" s="1">
        <v>45577</v>
      </c>
      <c r="I2693">
        <v>950</v>
      </c>
      <c r="J2693" t="s">
        <v>19628</v>
      </c>
      <c r="K2693" t="s">
        <v>1086</v>
      </c>
      <c r="L2693" t="s">
        <v>19629</v>
      </c>
      <c r="M2693" t="s">
        <v>19630</v>
      </c>
      <c r="N2693" t="s">
        <v>72</v>
      </c>
      <c r="O2693">
        <v>19</v>
      </c>
      <c r="P2693" t="s">
        <v>73</v>
      </c>
      <c r="Q2693" t="s">
        <v>101</v>
      </c>
      <c r="R2693" t="s">
        <v>19631</v>
      </c>
      <c r="S2693" s="1">
        <v>45409</v>
      </c>
      <c r="T2693" t="s">
        <v>60</v>
      </c>
      <c r="U2693" t="s">
        <v>8053</v>
      </c>
      <c r="V2693" t="s">
        <v>19632</v>
      </c>
      <c r="W2693" t="s">
        <v>712</v>
      </c>
      <c r="X2693">
        <v>877</v>
      </c>
      <c r="Y2693">
        <v>7</v>
      </c>
      <c r="Z2693">
        <v>2455.6</v>
      </c>
      <c r="AA2693" t="s">
        <v>19630</v>
      </c>
      <c r="AB2693" t="s">
        <v>19630</v>
      </c>
      <c r="AC2693">
        <v>10</v>
      </c>
      <c r="AD2693" t="s">
        <v>87</v>
      </c>
      <c r="AF2693" t="s">
        <v>87</v>
      </c>
      <c r="AG2693" t="s">
        <v>19630</v>
      </c>
    </row>
    <row r="2694" spans="1:33" x14ac:dyDescent="0.3">
      <c r="A2694" t="s">
        <v>181</v>
      </c>
      <c r="B2694" t="s">
        <v>390</v>
      </c>
      <c r="C2694" t="s">
        <v>29</v>
      </c>
      <c r="D2694" t="s">
        <v>206</v>
      </c>
      <c r="E2694" t="s">
        <v>2408</v>
      </c>
      <c r="F2694" t="s">
        <v>19633</v>
      </c>
      <c r="G2694" t="s">
        <v>33</v>
      </c>
      <c r="H2694" s="1">
        <v>44888</v>
      </c>
      <c r="I2694">
        <v>1000</v>
      </c>
      <c r="J2694" t="s">
        <v>19634</v>
      </c>
      <c r="K2694" t="s">
        <v>1821</v>
      </c>
      <c r="L2694" t="s">
        <v>19635</v>
      </c>
      <c r="M2694" t="s">
        <v>19636</v>
      </c>
      <c r="N2694" t="s">
        <v>72</v>
      </c>
      <c r="O2694">
        <v>14</v>
      </c>
      <c r="P2694" t="s">
        <v>73</v>
      </c>
      <c r="Q2694" t="s">
        <v>58</v>
      </c>
      <c r="R2694" t="s">
        <v>19637</v>
      </c>
      <c r="S2694" s="1">
        <v>45452</v>
      </c>
      <c r="T2694" t="s">
        <v>43</v>
      </c>
      <c r="U2694" t="s">
        <v>19638</v>
      </c>
      <c r="V2694" t="s">
        <v>19639</v>
      </c>
      <c r="W2694" t="s">
        <v>3975</v>
      </c>
      <c r="X2694">
        <v>2692</v>
      </c>
      <c r="Y2694">
        <v>6</v>
      </c>
      <c r="Z2694">
        <v>6460.8</v>
      </c>
      <c r="AA2694" t="s">
        <v>19636</v>
      </c>
      <c r="AB2694" t="s">
        <v>19636</v>
      </c>
      <c r="AC2694">
        <v>10</v>
      </c>
      <c r="AE2694" t="s">
        <v>37</v>
      </c>
      <c r="AF2694" t="s">
        <v>37</v>
      </c>
      <c r="AG2694" t="s">
        <v>19636</v>
      </c>
    </row>
    <row r="2695" spans="1:33" x14ac:dyDescent="0.3">
      <c r="A2695" t="s">
        <v>336</v>
      </c>
      <c r="B2695" t="s">
        <v>145</v>
      </c>
      <c r="C2695" t="s">
        <v>80</v>
      </c>
      <c r="D2695" t="s">
        <v>219</v>
      </c>
      <c r="E2695" t="s">
        <v>1225</v>
      </c>
      <c r="F2695" t="s">
        <v>19640</v>
      </c>
      <c r="G2695" t="s">
        <v>96</v>
      </c>
      <c r="H2695" s="1">
        <v>44363</v>
      </c>
      <c r="I2695">
        <v>1200</v>
      </c>
      <c r="J2695" t="s">
        <v>19641</v>
      </c>
      <c r="K2695" t="s">
        <v>3054</v>
      </c>
      <c r="L2695" t="s">
        <v>19642</v>
      </c>
      <c r="M2695" t="s">
        <v>19643</v>
      </c>
      <c r="N2695" t="s">
        <v>116</v>
      </c>
      <c r="O2695">
        <v>8</v>
      </c>
      <c r="P2695" t="s">
        <v>40</v>
      </c>
      <c r="Q2695" t="s">
        <v>41</v>
      </c>
      <c r="R2695" t="s">
        <v>19644</v>
      </c>
      <c r="S2695" s="1">
        <v>45423</v>
      </c>
      <c r="T2695" t="s">
        <v>129</v>
      </c>
      <c r="U2695" t="s">
        <v>19645</v>
      </c>
      <c r="V2695" t="s">
        <v>19646</v>
      </c>
      <c r="W2695" t="s">
        <v>410</v>
      </c>
      <c r="X2695">
        <v>875</v>
      </c>
      <c r="Y2695">
        <v>7</v>
      </c>
      <c r="Z2695">
        <v>2450</v>
      </c>
      <c r="AA2695" t="s">
        <v>19643</v>
      </c>
      <c r="AB2695" t="s">
        <v>19643</v>
      </c>
      <c r="AC2695">
        <v>10</v>
      </c>
      <c r="AD2695" t="s">
        <v>87</v>
      </c>
      <c r="AF2695" t="s">
        <v>87</v>
      </c>
      <c r="AG2695" t="s">
        <v>19643</v>
      </c>
    </row>
    <row r="2696" spans="1:33" x14ac:dyDescent="0.3">
      <c r="A2696" t="s">
        <v>27</v>
      </c>
      <c r="B2696" t="s">
        <v>731</v>
      </c>
      <c r="C2696" t="s">
        <v>29</v>
      </c>
      <c r="D2696" t="s">
        <v>30</v>
      </c>
      <c r="E2696" t="s">
        <v>1005</v>
      </c>
      <c r="F2696" t="s">
        <v>19647</v>
      </c>
      <c r="G2696" t="s">
        <v>33</v>
      </c>
      <c r="H2696" s="1">
        <v>44223</v>
      </c>
      <c r="I2696">
        <v>1000</v>
      </c>
      <c r="J2696" t="s">
        <v>19648</v>
      </c>
      <c r="K2696" t="s">
        <v>1034</v>
      </c>
      <c r="L2696" t="s">
        <v>19649</v>
      </c>
      <c r="M2696" t="s">
        <v>19650</v>
      </c>
      <c r="N2696" t="s">
        <v>57</v>
      </c>
      <c r="O2696">
        <v>6</v>
      </c>
      <c r="P2696" t="s">
        <v>40</v>
      </c>
      <c r="Q2696" t="s">
        <v>58</v>
      </c>
      <c r="R2696" t="s">
        <v>19651</v>
      </c>
      <c r="S2696" s="1">
        <v>45597</v>
      </c>
      <c r="T2696" t="s">
        <v>165</v>
      </c>
      <c r="U2696" t="s">
        <v>19652</v>
      </c>
      <c r="V2696" t="s">
        <v>19653</v>
      </c>
      <c r="W2696" t="s">
        <v>548</v>
      </c>
      <c r="X2696">
        <v>940</v>
      </c>
      <c r="Y2696">
        <v>7</v>
      </c>
      <c r="Z2696">
        <v>2632</v>
      </c>
      <c r="AA2696" t="s">
        <v>19650</v>
      </c>
      <c r="AB2696" t="s">
        <v>19650</v>
      </c>
      <c r="AC2696">
        <v>10</v>
      </c>
      <c r="AE2696" t="s">
        <v>37</v>
      </c>
      <c r="AF2696" t="s">
        <v>37</v>
      </c>
      <c r="AG2696" t="s">
        <v>19650</v>
      </c>
    </row>
    <row r="2697" spans="1:33" x14ac:dyDescent="0.3">
      <c r="A2697" t="s">
        <v>107</v>
      </c>
      <c r="B2697" t="s">
        <v>568</v>
      </c>
      <c r="C2697" t="s">
        <v>29</v>
      </c>
      <c r="D2697" t="s">
        <v>81</v>
      </c>
      <c r="E2697" t="s">
        <v>1067</v>
      </c>
      <c r="F2697" t="s">
        <v>19654</v>
      </c>
      <c r="G2697" t="s">
        <v>33</v>
      </c>
      <c r="H2697" s="1">
        <v>43865</v>
      </c>
      <c r="I2697">
        <v>800</v>
      </c>
      <c r="J2697" t="s">
        <v>19655</v>
      </c>
      <c r="K2697" t="s">
        <v>85</v>
      </c>
      <c r="L2697" t="s">
        <v>19656</v>
      </c>
      <c r="M2697" t="s">
        <v>19657</v>
      </c>
      <c r="N2697" t="s">
        <v>116</v>
      </c>
      <c r="O2697">
        <v>16</v>
      </c>
      <c r="P2697" t="s">
        <v>40</v>
      </c>
      <c r="Q2697" t="s">
        <v>58</v>
      </c>
      <c r="R2697" t="s">
        <v>19658</v>
      </c>
      <c r="S2697" s="1">
        <v>45603</v>
      </c>
      <c r="T2697" t="s">
        <v>165</v>
      </c>
      <c r="U2697" t="s">
        <v>19659</v>
      </c>
      <c r="V2697" t="s">
        <v>17789</v>
      </c>
      <c r="W2697" t="s">
        <v>14635</v>
      </c>
      <c r="X2697">
        <v>2131</v>
      </c>
      <c r="Y2697">
        <v>6</v>
      </c>
      <c r="Z2697">
        <v>5114.4000000000015</v>
      </c>
      <c r="AA2697" t="s">
        <v>19657</v>
      </c>
      <c r="AB2697" t="s">
        <v>19657</v>
      </c>
      <c r="AC2697">
        <v>10</v>
      </c>
      <c r="AE2697" t="s">
        <v>37</v>
      </c>
      <c r="AF2697" t="s">
        <v>37</v>
      </c>
      <c r="AG2697" t="s">
        <v>19657</v>
      </c>
    </row>
    <row r="2698" spans="1:33" x14ac:dyDescent="0.3">
      <c r="A2698" t="s">
        <v>93</v>
      </c>
      <c r="B2698" t="s">
        <v>240</v>
      </c>
      <c r="C2698" t="s">
        <v>80</v>
      </c>
      <c r="D2698" t="s">
        <v>370</v>
      </c>
      <c r="E2698" t="s">
        <v>1693</v>
      </c>
      <c r="F2698" t="s">
        <v>19660</v>
      </c>
      <c r="G2698" t="s">
        <v>33</v>
      </c>
      <c r="H2698" s="1">
        <v>44736</v>
      </c>
      <c r="I2698">
        <v>1100</v>
      </c>
      <c r="J2698" t="s">
        <v>19661</v>
      </c>
      <c r="K2698" t="s">
        <v>571</v>
      </c>
      <c r="L2698" t="s">
        <v>19662</v>
      </c>
      <c r="M2698" t="s">
        <v>19663</v>
      </c>
      <c r="N2698" t="s">
        <v>39</v>
      </c>
      <c r="O2698">
        <v>15</v>
      </c>
      <c r="P2698" t="s">
        <v>73</v>
      </c>
      <c r="Q2698" t="s">
        <v>41</v>
      </c>
      <c r="R2698" t="s">
        <v>19664</v>
      </c>
      <c r="S2698" s="1">
        <v>45340</v>
      </c>
      <c r="T2698" t="s">
        <v>321</v>
      </c>
      <c r="U2698" t="s">
        <v>19665</v>
      </c>
      <c r="V2698" t="s">
        <v>19666</v>
      </c>
      <c r="W2698" t="s">
        <v>5365</v>
      </c>
      <c r="X2698">
        <v>959</v>
      </c>
      <c r="Y2698">
        <v>5</v>
      </c>
      <c r="Z2698">
        <v>1918</v>
      </c>
      <c r="AA2698" t="s">
        <v>19663</v>
      </c>
      <c r="AB2698" t="s">
        <v>19663</v>
      </c>
      <c r="AC2698">
        <v>11</v>
      </c>
      <c r="AE2698" t="s">
        <v>37</v>
      </c>
      <c r="AF2698" t="s">
        <v>37</v>
      </c>
      <c r="AG2698" t="s">
        <v>19663</v>
      </c>
    </row>
    <row r="2699" spans="1:33" x14ac:dyDescent="0.3">
      <c r="A2699" t="s">
        <v>121</v>
      </c>
      <c r="B2699" t="s">
        <v>411</v>
      </c>
      <c r="C2699" t="s">
        <v>29</v>
      </c>
      <c r="D2699" t="s">
        <v>50</v>
      </c>
      <c r="E2699" t="s">
        <v>957</v>
      </c>
      <c r="F2699" t="s">
        <v>19667</v>
      </c>
      <c r="G2699" t="s">
        <v>96</v>
      </c>
      <c r="H2699" s="1">
        <v>44979</v>
      </c>
      <c r="I2699">
        <v>1000</v>
      </c>
      <c r="J2699" t="s">
        <v>19668</v>
      </c>
      <c r="K2699" t="s">
        <v>706</v>
      </c>
      <c r="L2699" t="s">
        <v>19669</v>
      </c>
      <c r="M2699" t="s">
        <v>19670</v>
      </c>
      <c r="N2699" t="s">
        <v>116</v>
      </c>
      <c r="O2699">
        <v>5</v>
      </c>
      <c r="P2699" t="s">
        <v>40</v>
      </c>
      <c r="Q2699" t="s">
        <v>41</v>
      </c>
      <c r="R2699" t="s">
        <v>19671</v>
      </c>
      <c r="S2699" s="1">
        <v>45405</v>
      </c>
      <c r="T2699" t="s">
        <v>60</v>
      </c>
      <c r="U2699" t="s">
        <v>19672</v>
      </c>
      <c r="V2699" t="s">
        <v>19673</v>
      </c>
      <c r="W2699" t="s">
        <v>3277</v>
      </c>
      <c r="X2699">
        <v>2061</v>
      </c>
      <c r="Y2699">
        <v>6</v>
      </c>
      <c r="Z2699">
        <v>4946.4000000000015</v>
      </c>
      <c r="AA2699" t="s">
        <v>19670</v>
      </c>
      <c r="AB2699" t="s">
        <v>19670</v>
      </c>
      <c r="AC2699">
        <v>10</v>
      </c>
      <c r="AE2699" t="s">
        <v>37</v>
      </c>
      <c r="AF2699" t="s">
        <v>37</v>
      </c>
      <c r="AG2699" t="s">
        <v>19670</v>
      </c>
    </row>
    <row r="2700" spans="1:33" x14ac:dyDescent="0.3">
      <c r="A2700" t="s">
        <v>133</v>
      </c>
      <c r="B2700" t="s">
        <v>558</v>
      </c>
      <c r="C2700" t="s">
        <v>29</v>
      </c>
      <c r="D2700" t="s">
        <v>50</v>
      </c>
      <c r="E2700" t="s">
        <v>158</v>
      </c>
      <c r="F2700" t="s">
        <v>19674</v>
      </c>
      <c r="G2700" t="s">
        <v>96</v>
      </c>
      <c r="H2700" s="1">
        <v>44991</v>
      </c>
      <c r="I2700">
        <v>1200</v>
      </c>
      <c r="J2700" t="s">
        <v>19675</v>
      </c>
      <c r="K2700" t="s">
        <v>716</v>
      </c>
      <c r="L2700" t="s">
        <v>19676</v>
      </c>
      <c r="M2700" t="s">
        <v>19677</v>
      </c>
      <c r="N2700" t="s">
        <v>72</v>
      </c>
      <c r="O2700">
        <v>6</v>
      </c>
      <c r="P2700" t="s">
        <v>73</v>
      </c>
      <c r="Q2700" t="s">
        <v>58</v>
      </c>
      <c r="R2700" t="s">
        <v>19678</v>
      </c>
      <c r="S2700" s="1">
        <v>45510</v>
      </c>
      <c r="T2700" t="s">
        <v>201</v>
      </c>
      <c r="U2700" t="s">
        <v>19679</v>
      </c>
      <c r="V2700" t="s">
        <v>19680</v>
      </c>
      <c r="W2700" t="s">
        <v>2462</v>
      </c>
      <c r="X2700">
        <v>1864</v>
      </c>
      <c r="Y2700">
        <v>2</v>
      </c>
      <c r="Z2700">
        <v>1491.2</v>
      </c>
      <c r="AA2700" t="s">
        <v>19677</v>
      </c>
      <c r="AB2700" t="s">
        <v>19677</v>
      </c>
      <c r="AC2700">
        <v>10</v>
      </c>
      <c r="AE2700" t="s">
        <v>37</v>
      </c>
      <c r="AF2700" t="s">
        <v>37</v>
      </c>
      <c r="AG2700" t="s">
        <v>19677</v>
      </c>
    </row>
    <row r="2701" spans="1:33" x14ac:dyDescent="0.3">
      <c r="A2701" t="s">
        <v>181</v>
      </c>
      <c r="B2701" t="s">
        <v>803</v>
      </c>
      <c r="C2701" t="s">
        <v>29</v>
      </c>
      <c r="D2701" t="s">
        <v>219</v>
      </c>
      <c r="E2701" t="s">
        <v>894</v>
      </c>
      <c r="F2701" t="s">
        <v>19681</v>
      </c>
      <c r="G2701" t="s">
        <v>96</v>
      </c>
      <c r="H2701" s="1">
        <v>44297</v>
      </c>
      <c r="I2701">
        <v>1400</v>
      </c>
      <c r="J2701" t="s">
        <v>19682</v>
      </c>
      <c r="K2701" t="s">
        <v>989</v>
      </c>
      <c r="L2701" t="s">
        <v>19683</v>
      </c>
      <c r="M2701" t="s">
        <v>19684</v>
      </c>
      <c r="N2701" t="s">
        <v>116</v>
      </c>
      <c r="O2701">
        <v>10</v>
      </c>
      <c r="P2701" t="s">
        <v>73</v>
      </c>
      <c r="Q2701" t="s">
        <v>41</v>
      </c>
      <c r="R2701" t="s">
        <v>19685</v>
      </c>
      <c r="S2701" s="1">
        <v>45364</v>
      </c>
      <c r="T2701" t="s">
        <v>258</v>
      </c>
      <c r="U2701" t="s">
        <v>19686</v>
      </c>
      <c r="V2701" t="s">
        <v>19687</v>
      </c>
      <c r="W2701" t="s">
        <v>2848</v>
      </c>
      <c r="X2701">
        <v>2187</v>
      </c>
      <c r="Y2701">
        <v>4</v>
      </c>
      <c r="Z2701">
        <v>3499.2000000000003</v>
      </c>
      <c r="AA2701" t="s">
        <v>19684</v>
      </c>
      <c r="AB2701" t="s">
        <v>19684</v>
      </c>
      <c r="AC2701">
        <v>10</v>
      </c>
      <c r="AD2701" t="s">
        <v>87</v>
      </c>
      <c r="AF2701" t="s">
        <v>87</v>
      </c>
      <c r="AG2701" t="s">
        <v>19684</v>
      </c>
    </row>
    <row r="2702" spans="1:33" x14ac:dyDescent="0.3">
      <c r="A2702" t="s">
        <v>133</v>
      </c>
      <c r="B2702" t="s">
        <v>157</v>
      </c>
      <c r="C2702" t="s">
        <v>29</v>
      </c>
      <c r="D2702" t="s">
        <v>109</v>
      </c>
      <c r="E2702" t="s">
        <v>713</v>
      </c>
      <c r="F2702" t="s">
        <v>19688</v>
      </c>
      <c r="G2702" t="s">
        <v>96</v>
      </c>
      <c r="H2702" s="1">
        <v>45541</v>
      </c>
      <c r="I2702">
        <v>1200</v>
      </c>
      <c r="J2702" t="s">
        <v>19689</v>
      </c>
      <c r="K2702" t="s">
        <v>307</v>
      </c>
      <c r="L2702" t="s">
        <v>19690</v>
      </c>
      <c r="M2702" t="s">
        <v>19691</v>
      </c>
      <c r="N2702" t="s">
        <v>116</v>
      </c>
      <c r="O2702">
        <v>20</v>
      </c>
      <c r="P2702" t="s">
        <v>40</v>
      </c>
      <c r="Q2702" t="s">
        <v>74</v>
      </c>
      <c r="R2702" t="s">
        <v>19692</v>
      </c>
      <c r="S2702" s="1">
        <v>45438</v>
      </c>
      <c r="T2702" t="s">
        <v>129</v>
      </c>
      <c r="U2702" t="s">
        <v>19693</v>
      </c>
      <c r="V2702" t="s">
        <v>19694</v>
      </c>
      <c r="W2702" t="s">
        <v>1143</v>
      </c>
      <c r="X2702">
        <v>1174</v>
      </c>
      <c r="Y2702">
        <v>7</v>
      </c>
      <c r="Z2702">
        <v>3287.2000000000003</v>
      </c>
      <c r="AA2702" t="s">
        <v>19691</v>
      </c>
      <c r="AB2702" t="s">
        <v>19691</v>
      </c>
      <c r="AC2702">
        <v>10</v>
      </c>
      <c r="AE2702" t="s">
        <v>37</v>
      </c>
      <c r="AF2702" t="s">
        <v>37</v>
      </c>
      <c r="AG2702" t="s">
        <v>19691</v>
      </c>
    </row>
    <row r="2703" spans="1:33" x14ac:dyDescent="0.3">
      <c r="A2703" t="s">
        <v>47</v>
      </c>
      <c r="B2703" t="s">
        <v>985</v>
      </c>
      <c r="C2703" t="s">
        <v>29</v>
      </c>
      <c r="D2703" t="s">
        <v>146</v>
      </c>
      <c r="E2703" t="s">
        <v>82</v>
      </c>
      <c r="F2703" t="s">
        <v>19695</v>
      </c>
      <c r="G2703" t="s">
        <v>33</v>
      </c>
      <c r="H2703" s="1">
        <v>43867</v>
      </c>
      <c r="I2703">
        <v>1200</v>
      </c>
      <c r="J2703" t="s">
        <v>19696</v>
      </c>
      <c r="K2703" t="s">
        <v>853</v>
      </c>
      <c r="L2703" t="s">
        <v>19697</v>
      </c>
      <c r="M2703" t="s">
        <v>19698</v>
      </c>
      <c r="N2703" t="s">
        <v>72</v>
      </c>
      <c r="O2703">
        <v>6</v>
      </c>
      <c r="P2703" t="s">
        <v>73</v>
      </c>
      <c r="Q2703" t="s">
        <v>74</v>
      </c>
      <c r="R2703" t="s">
        <v>19699</v>
      </c>
      <c r="S2703" s="1">
        <v>45332</v>
      </c>
      <c r="T2703" t="s">
        <v>321</v>
      </c>
      <c r="U2703" t="s">
        <v>19700</v>
      </c>
      <c r="V2703" t="s">
        <v>19701</v>
      </c>
      <c r="W2703" t="s">
        <v>4833</v>
      </c>
      <c r="X2703">
        <v>1174</v>
      </c>
      <c r="Y2703">
        <v>3</v>
      </c>
      <c r="Z2703">
        <v>1408.8000000000002</v>
      </c>
      <c r="AA2703" t="s">
        <v>19698</v>
      </c>
      <c r="AB2703" t="s">
        <v>19698</v>
      </c>
      <c r="AC2703">
        <v>10</v>
      </c>
      <c r="AD2703" t="s">
        <v>87</v>
      </c>
      <c r="AF2703" t="s">
        <v>87</v>
      </c>
      <c r="AG2703" t="s">
        <v>19698</v>
      </c>
    </row>
    <row r="2704" spans="1:33" x14ac:dyDescent="0.3">
      <c r="A2704" t="s">
        <v>133</v>
      </c>
      <c r="B2704" t="s">
        <v>182</v>
      </c>
      <c r="C2704" t="s">
        <v>49</v>
      </c>
      <c r="D2704" t="s">
        <v>146</v>
      </c>
      <c r="E2704" t="s">
        <v>1949</v>
      </c>
      <c r="F2704" t="s">
        <v>19702</v>
      </c>
      <c r="G2704" t="s">
        <v>96</v>
      </c>
      <c r="H2704" s="1">
        <v>44834</v>
      </c>
      <c r="I2704">
        <v>800</v>
      </c>
      <c r="J2704" t="s">
        <v>19703</v>
      </c>
      <c r="K2704" t="s">
        <v>1086</v>
      </c>
      <c r="L2704" t="s">
        <v>19704</v>
      </c>
      <c r="M2704" t="s">
        <v>19705</v>
      </c>
      <c r="N2704" t="s">
        <v>39</v>
      </c>
      <c r="O2704">
        <v>12</v>
      </c>
      <c r="P2704" t="s">
        <v>40</v>
      </c>
      <c r="Q2704" t="s">
        <v>58</v>
      </c>
      <c r="R2704" t="s">
        <v>19706</v>
      </c>
      <c r="S2704" s="1">
        <v>45461</v>
      </c>
      <c r="T2704" t="s">
        <v>43</v>
      </c>
      <c r="U2704" t="s">
        <v>19707</v>
      </c>
      <c r="V2704" t="s">
        <v>19708</v>
      </c>
      <c r="W2704" t="s">
        <v>4169</v>
      </c>
      <c r="X2704">
        <v>1529</v>
      </c>
      <c r="Y2704">
        <v>4</v>
      </c>
      <c r="Z2704">
        <v>2446.4</v>
      </c>
      <c r="AA2704" t="s">
        <v>19705</v>
      </c>
      <c r="AB2704" t="s">
        <v>19705</v>
      </c>
      <c r="AC2704">
        <v>10</v>
      </c>
      <c r="AD2704" t="s">
        <v>87</v>
      </c>
      <c r="AF2704" t="s">
        <v>87</v>
      </c>
      <c r="AG2704" t="s">
        <v>19705</v>
      </c>
    </row>
    <row r="2705" spans="1:33" x14ac:dyDescent="0.3">
      <c r="A2705" t="s">
        <v>47</v>
      </c>
      <c r="B2705" t="s">
        <v>380</v>
      </c>
      <c r="C2705" t="s">
        <v>80</v>
      </c>
      <c r="D2705" t="s">
        <v>241</v>
      </c>
      <c r="E2705" t="s">
        <v>841</v>
      </c>
      <c r="F2705" t="s">
        <v>19709</v>
      </c>
      <c r="G2705" t="s">
        <v>96</v>
      </c>
      <c r="H2705" s="1">
        <v>44649</v>
      </c>
      <c r="I2705">
        <v>1100</v>
      </c>
      <c r="J2705" t="s">
        <v>19710</v>
      </c>
      <c r="K2705" t="s">
        <v>245</v>
      </c>
      <c r="L2705" t="s">
        <v>19711</v>
      </c>
      <c r="M2705" t="s">
        <v>19712</v>
      </c>
      <c r="N2705" t="s">
        <v>39</v>
      </c>
      <c r="O2705">
        <v>4</v>
      </c>
      <c r="P2705" t="s">
        <v>73</v>
      </c>
      <c r="Q2705" t="s">
        <v>41</v>
      </c>
      <c r="R2705" t="s">
        <v>19713</v>
      </c>
      <c r="S2705" s="1">
        <v>45344</v>
      </c>
      <c r="T2705" t="s">
        <v>321</v>
      </c>
      <c r="U2705" t="s">
        <v>19714</v>
      </c>
      <c r="V2705" t="s">
        <v>19715</v>
      </c>
      <c r="W2705" t="s">
        <v>1332</v>
      </c>
      <c r="X2705">
        <v>1635</v>
      </c>
      <c r="Y2705">
        <v>4</v>
      </c>
      <c r="Z2705">
        <v>2616</v>
      </c>
      <c r="AA2705" t="s">
        <v>19712</v>
      </c>
      <c r="AB2705" t="s">
        <v>19712</v>
      </c>
      <c r="AC2705">
        <v>10</v>
      </c>
      <c r="AD2705" t="s">
        <v>87</v>
      </c>
      <c r="AF2705" t="s">
        <v>87</v>
      </c>
      <c r="AG2705" t="s">
        <v>19712</v>
      </c>
    </row>
    <row r="2706" spans="1:33" x14ac:dyDescent="0.3">
      <c r="A2706" t="s">
        <v>133</v>
      </c>
      <c r="B2706" t="s">
        <v>218</v>
      </c>
      <c r="C2706" t="s">
        <v>80</v>
      </c>
      <c r="D2706" t="s">
        <v>677</v>
      </c>
      <c r="E2706" t="s">
        <v>421</v>
      </c>
      <c r="F2706" t="s">
        <v>6425</v>
      </c>
      <c r="G2706" t="s">
        <v>33</v>
      </c>
      <c r="H2706" s="1">
        <v>44396</v>
      </c>
      <c r="I2706">
        <v>1100</v>
      </c>
      <c r="J2706" t="s">
        <v>5464</v>
      </c>
      <c r="K2706" t="s">
        <v>350</v>
      </c>
      <c r="L2706" t="s">
        <v>19716</v>
      </c>
      <c r="M2706" t="s">
        <v>19717</v>
      </c>
      <c r="N2706" t="s">
        <v>39</v>
      </c>
      <c r="O2706">
        <v>15</v>
      </c>
      <c r="P2706" t="s">
        <v>40</v>
      </c>
      <c r="Q2706" t="s">
        <v>41</v>
      </c>
      <c r="R2706" t="s">
        <v>19718</v>
      </c>
      <c r="S2706" s="1">
        <v>45596</v>
      </c>
      <c r="T2706" t="s">
        <v>177</v>
      </c>
      <c r="U2706" t="s">
        <v>19719</v>
      </c>
      <c r="V2706" t="s">
        <v>19720</v>
      </c>
      <c r="W2706" t="s">
        <v>622</v>
      </c>
      <c r="X2706">
        <v>2505</v>
      </c>
      <c r="Y2706">
        <v>6</v>
      </c>
      <c r="Z2706">
        <v>6012</v>
      </c>
      <c r="AA2706" t="s">
        <v>19717</v>
      </c>
      <c r="AB2706" t="s">
        <v>19717</v>
      </c>
      <c r="AC2706">
        <v>10</v>
      </c>
      <c r="AE2706" t="s">
        <v>37</v>
      </c>
      <c r="AF2706" t="s">
        <v>37</v>
      </c>
      <c r="AG2706" t="s">
        <v>19717</v>
      </c>
    </row>
    <row r="2707" spans="1:33" x14ac:dyDescent="0.3">
      <c r="A2707" t="s">
        <v>27</v>
      </c>
      <c r="B2707" t="s">
        <v>1483</v>
      </c>
      <c r="C2707" t="s">
        <v>49</v>
      </c>
      <c r="D2707" t="s">
        <v>109</v>
      </c>
      <c r="E2707" t="s">
        <v>868</v>
      </c>
      <c r="F2707" t="s">
        <v>19721</v>
      </c>
      <c r="G2707" t="s">
        <v>96</v>
      </c>
      <c r="H2707" s="1">
        <v>45274</v>
      </c>
      <c r="I2707">
        <v>1300</v>
      </c>
      <c r="J2707" t="s">
        <v>19722</v>
      </c>
      <c r="K2707" t="s">
        <v>276</v>
      </c>
      <c r="L2707" t="s">
        <v>19723</v>
      </c>
      <c r="M2707" t="s">
        <v>19724</v>
      </c>
      <c r="N2707" t="s">
        <v>39</v>
      </c>
      <c r="O2707">
        <v>19</v>
      </c>
      <c r="P2707" t="s">
        <v>73</v>
      </c>
      <c r="Q2707" t="s">
        <v>101</v>
      </c>
      <c r="R2707" t="s">
        <v>19725</v>
      </c>
      <c r="S2707" s="1">
        <v>45521</v>
      </c>
      <c r="T2707" t="s">
        <v>201</v>
      </c>
      <c r="U2707" t="s">
        <v>19726</v>
      </c>
      <c r="V2707" t="s">
        <v>19727</v>
      </c>
      <c r="W2707" t="s">
        <v>867</v>
      </c>
      <c r="X2707">
        <v>1292</v>
      </c>
      <c r="Y2707">
        <v>2</v>
      </c>
      <c r="Z2707">
        <v>1033.6000000000001</v>
      </c>
      <c r="AA2707" t="s">
        <v>19724</v>
      </c>
      <c r="AB2707" t="s">
        <v>19724</v>
      </c>
      <c r="AC2707">
        <v>10</v>
      </c>
      <c r="AE2707" t="s">
        <v>37</v>
      </c>
      <c r="AF2707" t="s">
        <v>37</v>
      </c>
      <c r="AG2707" t="s">
        <v>19724</v>
      </c>
    </row>
    <row r="2708" spans="1:33" x14ac:dyDescent="0.3">
      <c r="A2708" t="s">
        <v>27</v>
      </c>
      <c r="B2708" t="s">
        <v>218</v>
      </c>
      <c r="C2708" t="s">
        <v>80</v>
      </c>
      <c r="D2708" t="s">
        <v>206</v>
      </c>
      <c r="E2708" t="s">
        <v>750</v>
      </c>
      <c r="F2708" t="s">
        <v>19728</v>
      </c>
      <c r="G2708" t="s">
        <v>33</v>
      </c>
      <c r="H2708" s="1">
        <v>45264</v>
      </c>
      <c r="I2708">
        <v>1100</v>
      </c>
      <c r="J2708" t="s">
        <v>19729</v>
      </c>
      <c r="K2708" t="s">
        <v>1086</v>
      </c>
      <c r="L2708" t="s">
        <v>19730</v>
      </c>
      <c r="M2708" t="s">
        <v>19731</v>
      </c>
      <c r="N2708" t="s">
        <v>116</v>
      </c>
      <c r="O2708">
        <v>5</v>
      </c>
      <c r="P2708" t="s">
        <v>73</v>
      </c>
      <c r="Q2708" t="s">
        <v>101</v>
      </c>
      <c r="R2708" t="s">
        <v>19732</v>
      </c>
      <c r="S2708" s="1">
        <v>45585</v>
      </c>
      <c r="T2708" t="s">
        <v>177</v>
      </c>
      <c r="U2708" t="s">
        <v>19733</v>
      </c>
      <c r="V2708" t="s">
        <v>19734</v>
      </c>
      <c r="W2708" t="s">
        <v>499</v>
      </c>
      <c r="X2708">
        <v>753</v>
      </c>
      <c r="Y2708">
        <v>2</v>
      </c>
      <c r="Z2708">
        <v>602.4</v>
      </c>
      <c r="AA2708" t="s">
        <v>19731</v>
      </c>
      <c r="AB2708" t="s">
        <v>19731</v>
      </c>
      <c r="AC2708">
        <v>10</v>
      </c>
      <c r="AD2708" t="s">
        <v>87</v>
      </c>
      <c r="AF2708" t="s">
        <v>87</v>
      </c>
      <c r="AG2708" t="s">
        <v>19731</v>
      </c>
    </row>
    <row r="2709" spans="1:33" x14ac:dyDescent="0.3">
      <c r="A2709" t="s">
        <v>27</v>
      </c>
      <c r="B2709" t="s">
        <v>218</v>
      </c>
      <c r="C2709" t="s">
        <v>80</v>
      </c>
      <c r="D2709" t="s">
        <v>370</v>
      </c>
      <c r="E2709" t="s">
        <v>2215</v>
      </c>
      <c r="F2709" t="s">
        <v>19735</v>
      </c>
      <c r="G2709" t="s">
        <v>33</v>
      </c>
      <c r="H2709" s="1">
        <v>45341</v>
      </c>
      <c r="I2709">
        <v>1400</v>
      </c>
      <c r="J2709" t="s">
        <v>19736</v>
      </c>
      <c r="K2709" t="s">
        <v>150</v>
      </c>
      <c r="L2709" t="s">
        <v>19737</v>
      </c>
      <c r="M2709" t="s">
        <v>19738</v>
      </c>
      <c r="N2709" t="s">
        <v>39</v>
      </c>
      <c r="O2709">
        <v>19</v>
      </c>
      <c r="P2709" t="s">
        <v>73</v>
      </c>
      <c r="Q2709" t="s">
        <v>74</v>
      </c>
      <c r="R2709" t="s">
        <v>19739</v>
      </c>
      <c r="S2709" s="1">
        <v>45323</v>
      </c>
      <c r="T2709" t="s">
        <v>321</v>
      </c>
      <c r="U2709" t="s">
        <v>19740</v>
      </c>
      <c r="V2709" t="s">
        <v>19741</v>
      </c>
      <c r="W2709" t="s">
        <v>3757</v>
      </c>
      <c r="X2709">
        <v>2063</v>
      </c>
      <c r="Y2709">
        <v>1</v>
      </c>
      <c r="Z2709">
        <v>825.2</v>
      </c>
      <c r="AA2709" t="s">
        <v>19738</v>
      </c>
      <c r="AB2709" t="s">
        <v>19738</v>
      </c>
      <c r="AC2709">
        <v>10</v>
      </c>
      <c r="AD2709" t="s">
        <v>87</v>
      </c>
      <c r="AF2709" t="s">
        <v>87</v>
      </c>
      <c r="AG2709" t="s">
        <v>19738</v>
      </c>
    </row>
    <row r="2710" spans="1:33" x14ac:dyDescent="0.3">
      <c r="A2710" t="s">
        <v>47</v>
      </c>
      <c r="B2710" t="s">
        <v>1118</v>
      </c>
      <c r="C2710" t="s">
        <v>80</v>
      </c>
      <c r="D2710" t="s">
        <v>30</v>
      </c>
      <c r="E2710" t="s">
        <v>358</v>
      </c>
      <c r="F2710" t="s">
        <v>19742</v>
      </c>
      <c r="G2710" t="s">
        <v>96</v>
      </c>
      <c r="H2710" s="1">
        <v>44393</v>
      </c>
      <c r="I2710">
        <v>1100</v>
      </c>
      <c r="J2710" t="s">
        <v>19743</v>
      </c>
      <c r="K2710" t="s">
        <v>1686</v>
      </c>
      <c r="L2710" t="s">
        <v>19744</v>
      </c>
      <c r="M2710" t="s">
        <v>19745</v>
      </c>
      <c r="N2710" t="s">
        <v>116</v>
      </c>
      <c r="O2710">
        <v>17</v>
      </c>
      <c r="P2710" t="s">
        <v>40</v>
      </c>
      <c r="Q2710" t="s">
        <v>74</v>
      </c>
      <c r="R2710" t="s">
        <v>19746</v>
      </c>
      <c r="S2710" s="1">
        <v>45431</v>
      </c>
      <c r="T2710" t="s">
        <v>129</v>
      </c>
      <c r="U2710" t="s">
        <v>19747</v>
      </c>
      <c r="V2710" t="s">
        <v>19748</v>
      </c>
      <c r="W2710" t="s">
        <v>14953</v>
      </c>
      <c r="X2710">
        <v>1520</v>
      </c>
      <c r="Y2710">
        <v>5</v>
      </c>
      <c r="Z2710">
        <v>3040</v>
      </c>
      <c r="AA2710" t="s">
        <v>19745</v>
      </c>
      <c r="AB2710" t="s">
        <v>19745</v>
      </c>
      <c r="AC2710">
        <v>10</v>
      </c>
      <c r="AE2710" t="s">
        <v>37</v>
      </c>
      <c r="AF2710" t="s">
        <v>37</v>
      </c>
      <c r="AG2710" t="s">
        <v>19745</v>
      </c>
    </row>
    <row r="2711" spans="1:33" x14ac:dyDescent="0.3">
      <c r="A2711" t="s">
        <v>121</v>
      </c>
      <c r="B2711" t="s">
        <v>920</v>
      </c>
      <c r="C2711" t="s">
        <v>29</v>
      </c>
      <c r="D2711" t="s">
        <v>30</v>
      </c>
      <c r="E2711" t="s">
        <v>183</v>
      </c>
      <c r="F2711" t="s">
        <v>19749</v>
      </c>
      <c r="G2711" t="s">
        <v>96</v>
      </c>
      <c r="H2711" s="1">
        <v>45278</v>
      </c>
      <c r="I2711">
        <v>950</v>
      </c>
      <c r="J2711" t="s">
        <v>19750</v>
      </c>
      <c r="K2711" t="s">
        <v>1319</v>
      </c>
      <c r="L2711" t="s">
        <v>19751</v>
      </c>
      <c r="M2711" t="s">
        <v>19752</v>
      </c>
      <c r="N2711" t="s">
        <v>72</v>
      </c>
      <c r="O2711">
        <v>5</v>
      </c>
      <c r="P2711" t="s">
        <v>40</v>
      </c>
      <c r="Q2711" t="s">
        <v>58</v>
      </c>
      <c r="R2711" t="s">
        <v>19753</v>
      </c>
      <c r="S2711" s="1">
        <v>45360</v>
      </c>
      <c r="T2711" t="s">
        <v>258</v>
      </c>
      <c r="U2711" t="s">
        <v>19754</v>
      </c>
      <c r="V2711" t="s">
        <v>19755</v>
      </c>
      <c r="W2711" t="s">
        <v>6947</v>
      </c>
      <c r="X2711">
        <v>2930</v>
      </c>
      <c r="Y2711">
        <v>3</v>
      </c>
      <c r="Z2711">
        <v>3516</v>
      </c>
      <c r="AA2711" t="s">
        <v>19752</v>
      </c>
      <c r="AB2711" t="s">
        <v>19752</v>
      </c>
      <c r="AC2711">
        <v>10</v>
      </c>
      <c r="AE2711" t="s">
        <v>37</v>
      </c>
      <c r="AF2711" t="s">
        <v>37</v>
      </c>
      <c r="AG2711" t="s">
        <v>19752</v>
      </c>
    </row>
    <row r="2712" spans="1:33" x14ac:dyDescent="0.3">
      <c r="A2712" t="s">
        <v>336</v>
      </c>
      <c r="B2712" t="s">
        <v>262</v>
      </c>
      <c r="C2712" t="s">
        <v>80</v>
      </c>
      <c r="D2712" t="s">
        <v>81</v>
      </c>
      <c r="E2712" t="s">
        <v>481</v>
      </c>
      <c r="F2712" t="s">
        <v>19756</v>
      </c>
      <c r="G2712" t="s">
        <v>96</v>
      </c>
      <c r="H2712" s="1">
        <v>45515</v>
      </c>
      <c r="I2712">
        <v>1300</v>
      </c>
      <c r="J2712" t="s">
        <v>19757</v>
      </c>
      <c r="K2712" t="s">
        <v>787</v>
      </c>
      <c r="L2712" t="s">
        <v>19758</v>
      </c>
      <c r="M2712" t="s">
        <v>19759</v>
      </c>
      <c r="N2712" t="s">
        <v>39</v>
      </c>
      <c r="O2712">
        <v>16</v>
      </c>
      <c r="P2712" t="s">
        <v>73</v>
      </c>
      <c r="Q2712" t="s">
        <v>74</v>
      </c>
      <c r="R2712" t="s">
        <v>19760</v>
      </c>
      <c r="S2712" s="1">
        <v>45615</v>
      </c>
      <c r="T2712" t="s">
        <v>165</v>
      </c>
      <c r="U2712" t="s">
        <v>19761</v>
      </c>
      <c r="V2712" t="s">
        <v>19762</v>
      </c>
      <c r="W2712" t="s">
        <v>867</v>
      </c>
      <c r="X2712">
        <v>1930</v>
      </c>
      <c r="Y2712">
        <v>8</v>
      </c>
      <c r="Z2712">
        <v>6176</v>
      </c>
      <c r="AA2712" t="s">
        <v>19759</v>
      </c>
      <c r="AB2712" t="s">
        <v>19759</v>
      </c>
      <c r="AC2712">
        <v>10</v>
      </c>
      <c r="AE2712" t="s">
        <v>37</v>
      </c>
      <c r="AF2712" t="s">
        <v>37</v>
      </c>
      <c r="AG2712" t="s">
        <v>19759</v>
      </c>
    </row>
    <row r="2713" spans="1:33" x14ac:dyDescent="0.3">
      <c r="A2713" t="s">
        <v>181</v>
      </c>
      <c r="B2713" t="s">
        <v>64</v>
      </c>
      <c r="C2713" t="s">
        <v>80</v>
      </c>
      <c r="D2713" t="s">
        <v>50</v>
      </c>
      <c r="E2713" t="s">
        <v>2153</v>
      </c>
      <c r="F2713" t="s">
        <v>19763</v>
      </c>
      <c r="G2713" t="s">
        <v>33</v>
      </c>
      <c r="H2713" s="1">
        <v>45600</v>
      </c>
      <c r="I2713">
        <v>1100</v>
      </c>
      <c r="J2713" t="s">
        <v>19764</v>
      </c>
      <c r="K2713" t="s">
        <v>706</v>
      </c>
      <c r="L2713" t="s">
        <v>19765</v>
      </c>
      <c r="M2713" t="s">
        <v>19766</v>
      </c>
      <c r="N2713" t="s">
        <v>57</v>
      </c>
      <c r="O2713">
        <v>15</v>
      </c>
      <c r="P2713" t="s">
        <v>40</v>
      </c>
      <c r="Q2713" t="s">
        <v>74</v>
      </c>
      <c r="R2713" t="s">
        <v>19767</v>
      </c>
      <c r="S2713" s="1">
        <v>45619</v>
      </c>
      <c r="T2713" t="s">
        <v>165</v>
      </c>
      <c r="U2713" t="s">
        <v>19768</v>
      </c>
      <c r="V2713" t="s">
        <v>19769</v>
      </c>
      <c r="W2713" t="s">
        <v>739</v>
      </c>
      <c r="X2713">
        <v>2069</v>
      </c>
      <c r="Y2713">
        <v>1</v>
      </c>
      <c r="Z2713">
        <v>827.6</v>
      </c>
      <c r="AA2713" t="s">
        <v>19766</v>
      </c>
      <c r="AB2713" t="s">
        <v>19766</v>
      </c>
      <c r="AC2713">
        <v>10</v>
      </c>
      <c r="AD2713" t="s">
        <v>87</v>
      </c>
      <c r="AF2713" t="s">
        <v>87</v>
      </c>
      <c r="AG2713" t="s">
        <v>19766</v>
      </c>
    </row>
    <row r="2714" spans="1:33" x14ac:dyDescent="0.3">
      <c r="A2714" t="s">
        <v>336</v>
      </c>
      <c r="B2714" t="s">
        <v>108</v>
      </c>
      <c r="C2714" t="s">
        <v>49</v>
      </c>
      <c r="D2714" t="s">
        <v>30</v>
      </c>
      <c r="E2714" t="s">
        <v>1693</v>
      </c>
      <c r="F2714" t="s">
        <v>19770</v>
      </c>
      <c r="G2714" t="s">
        <v>33</v>
      </c>
      <c r="H2714" s="1">
        <v>45446</v>
      </c>
      <c r="I2714">
        <v>1300</v>
      </c>
      <c r="J2714" t="s">
        <v>19771</v>
      </c>
      <c r="K2714" t="s">
        <v>254</v>
      </c>
      <c r="L2714" t="s">
        <v>19772</v>
      </c>
      <c r="M2714" t="s">
        <v>19773</v>
      </c>
      <c r="N2714" t="s">
        <v>116</v>
      </c>
      <c r="O2714">
        <v>6</v>
      </c>
      <c r="P2714" t="s">
        <v>73</v>
      </c>
      <c r="Q2714" t="s">
        <v>58</v>
      </c>
      <c r="R2714" t="s">
        <v>19774</v>
      </c>
      <c r="S2714" s="1">
        <v>45607</v>
      </c>
      <c r="T2714" t="s">
        <v>165</v>
      </c>
      <c r="U2714" t="s">
        <v>19775</v>
      </c>
      <c r="V2714" t="s">
        <v>19776</v>
      </c>
      <c r="W2714" t="s">
        <v>1673</v>
      </c>
      <c r="X2714">
        <v>2551</v>
      </c>
      <c r="Y2714">
        <v>4</v>
      </c>
      <c r="Z2714">
        <v>4081.6000000000004</v>
      </c>
      <c r="AA2714" t="s">
        <v>19773</v>
      </c>
      <c r="AB2714" t="s">
        <v>19773</v>
      </c>
      <c r="AC2714">
        <v>10</v>
      </c>
      <c r="AE2714" t="s">
        <v>37</v>
      </c>
      <c r="AF2714" t="s">
        <v>37</v>
      </c>
      <c r="AG2714" t="s">
        <v>19773</v>
      </c>
    </row>
    <row r="2715" spans="1:33" x14ac:dyDescent="0.3">
      <c r="A2715" t="s">
        <v>93</v>
      </c>
      <c r="B2715" t="s">
        <v>731</v>
      </c>
      <c r="C2715" t="s">
        <v>49</v>
      </c>
      <c r="D2715" t="s">
        <v>370</v>
      </c>
      <c r="E2715" t="s">
        <v>304</v>
      </c>
      <c r="F2715" t="s">
        <v>8094</v>
      </c>
      <c r="G2715" t="s">
        <v>33</v>
      </c>
      <c r="H2715" s="1">
        <v>45200</v>
      </c>
      <c r="I2715">
        <v>1100</v>
      </c>
      <c r="J2715" t="s">
        <v>19777</v>
      </c>
      <c r="K2715" t="s">
        <v>307</v>
      </c>
      <c r="L2715" t="s">
        <v>19778</v>
      </c>
      <c r="M2715" t="s">
        <v>19779</v>
      </c>
      <c r="N2715" t="s">
        <v>116</v>
      </c>
      <c r="O2715">
        <v>20</v>
      </c>
      <c r="P2715" t="s">
        <v>73</v>
      </c>
      <c r="Q2715" t="s">
        <v>74</v>
      </c>
      <c r="R2715" t="s">
        <v>19780</v>
      </c>
      <c r="S2715" s="1">
        <v>45410</v>
      </c>
      <c r="T2715" t="s">
        <v>60</v>
      </c>
      <c r="U2715" t="s">
        <v>19781</v>
      </c>
      <c r="V2715" t="s">
        <v>19782</v>
      </c>
      <c r="W2715" t="s">
        <v>6483</v>
      </c>
      <c r="X2715">
        <v>1431</v>
      </c>
      <c r="Y2715">
        <v>6</v>
      </c>
      <c r="Z2715">
        <v>3434.4</v>
      </c>
      <c r="AA2715" t="s">
        <v>19779</v>
      </c>
      <c r="AB2715" t="s">
        <v>19779</v>
      </c>
      <c r="AC2715">
        <v>10</v>
      </c>
      <c r="AE2715" t="s">
        <v>37</v>
      </c>
      <c r="AF2715" t="s">
        <v>37</v>
      </c>
      <c r="AG2715" t="s">
        <v>19779</v>
      </c>
    </row>
    <row r="2716" spans="1:33" x14ac:dyDescent="0.3">
      <c r="A2716" t="s">
        <v>47</v>
      </c>
      <c r="B2716" t="s">
        <v>568</v>
      </c>
      <c r="C2716" t="s">
        <v>29</v>
      </c>
      <c r="D2716" t="s">
        <v>109</v>
      </c>
      <c r="E2716" t="s">
        <v>147</v>
      </c>
      <c r="F2716" t="s">
        <v>19783</v>
      </c>
      <c r="G2716" t="s">
        <v>33</v>
      </c>
      <c r="H2716" s="1">
        <v>45216</v>
      </c>
      <c r="I2716">
        <v>950</v>
      </c>
      <c r="J2716" t="s">
        <v>19784</v>
      </c>
      <c r="K2716" t="s">
        <v>825</v>
      </c>
      <c r="L2716" t="s">
        <v>19785</v>
      </c>
      <c r="M2716" t="s">
        <v>19786</v>
      </c>
      <c r="N2716" t="s">
        <v>116</v>
      </c>
      <c r="O2716">
        <v>17</v>
      </c>
      <c r="P2716" t="s">
        <v>73</v>
      </c>
      <c r="Q2716" t="s">
        <v>41</v>
      </c>
      <c r="R2716" t="s">
        <v>19787</v>
      </c>
      <c r="S2716" s="1">
        <v>45376</v>
      </c>
      <c r="T2716" t="s">
        <v>258</v>
      </c>
      <c r="U2716" t="s">
        <v>19788</v>
      </c>
      <c r="V2716" t="s">
        <v>19789</v>
      </c>
      <c r="W2716" t="s">
        <v>8481</v>
      </c>
      <c r="X2716">
        <v>2620</v>
      </c>
      <c r="Y2716">
        <v>5</v>
      </c>
      <c r="Z2716">
        <v>5240</v>
      </c>
      <c r="AA2716" t="s">
        <v>19786</v>
      </c>
      <c r="AB2716" t="s">
        <v>19786</v>
      </c>
      <c r="AC2716">
        <v>10</v>
      </c>
      <c r="AE2716" t="s">
        <v>37</v>
      </c>
      <c r="AF2716" t="s">
        <v>37</v>
      </c>
      <c r="AG2716" t="s">
        <v>19786</v>
      </c>
    </row>
    <row r="2717" spans="1:33" x14ac:dyDescent="0.3">
      <c r="A2717" t="s">
        <v>121</v>
      </c>
      <c r="B2717" t="s">
        <v>325</v>
      </c>
      <c r="C2717" t="s">
        <v>29</v>
      </c>
      <c r="D2717" t="s">
        <v>146</v>
      </c>
      <c r="E2717" t="s">
        <v>559</v>
      </c>
      <c r="F2717" t="s">
        <v>19790</v>
      </c>
      <c r="G2717" t="s">
        <v>96</v>
      </c>
      <c r="H2717" s="1">
        <v>45051</v>
      </c>
      <c r="I2717">
        <v>1000</v>
      </c>
      <c r="J2717" t="s">
        <v>19791</v>
      </c>
      <c r="K2717" t="s">
        <v>835</v>
      </c>
      <c r="L2717" t="s">
        <v>19792</v>
      </c>
      <c r="M2717" t="s">
        <v>19793</v>
      </c>
      <c r="N2717" t="s">
        <v>39</v>
      </c>
      <c r="O2717">
        <v>10</v>
      </c>
      <c r="P2717" t="s">
        <v>40</v>
      </c>
      <c r="Q2717" t="s">
        <v>74</v>
      </c>
      <c r="R2717" t="s">
        <v>19794</v>
      </c>
      <c r="S2717" s="1">
        <v>45543</v>
      </c>
      <c r="T2717" t="s">
        <v>214</v>
      </c>
      <c r="U2717" t="s">
        <v>19795</v>
      </c>
      <c r="V2717" t="s">
        <v>19796</v>
      </c>
      <c r="W2717" t="s">
        <v>6839</v>
      </c>
      <c r="X2717">
        <v>1322</v>
      </c>
      <c r="Y2717">
        <v>2</v>
      </c>
      <c r="Z2717">
        <v>1057.6000000000001</v>
      </c>
      <c r="AA2717" t="s">
        <v>19793</v>
      </c>
      <c r="AB2717" t="s">
        <v>19793</v>
      </c>
      <c r="AC2717">
        <v>11</v>
      </c>
      <c r="AE2717" t="s">
        <v>37</v>
      </c>
      <c r="AF2717" t="s">
        <v>37</v>
      </c>
      <c r="AG2717" t="s">
        <v>19793</v>
      </c>
    </row>
    <row r="2718" spans="1:33" x14ac:dyDescent="0.3">
      <c r="A2718" t="s">
        <v>93</v>
      </c>
      <c r="B2718" t="s">
        <v>1118</v>
      </c>
      <c r="C2718" t="s">
        <v>49</v>
      </c>
      <c r="D2718" t="s">
        <v>146</v>
      </c>
      <c r="E2718" t="s">
        <v>170</v>
      </c>
      <c r="F2718" t="s">
        <v>19797</v>
      </c>
      <c r="G2718" t="s">
        <v>33</v>
      </c>
      <c r="H2718" s="1">
        <v>45425</v>
      </c>
      <c r="I2718">
        <v>1000</v>
      </c>
      <c r="J2718" t="s">
        <v>19798</v>
      </c>
      <c r="K2718" t="s">
        <v>1511</v>
      </c>
      <c r="L2718" t="s">
        <v>19799</v>
      </c>
      <c r="M2718" t="s">
        <v>19800</v>
      </c>
      <c r="N2718" t="s">
        <v>116</v>
      </c>
      <c r="O2718">
        <v>15</v>
      </c>
      <c r="P2718" t="s">
        <v>40</v>
      </c>
      <c r="Q2718" t="s">
        <v>74</v>
      </c>
      <c r="R2718" t="s">
        <v>19801</v>
      </c>
      <c r="S2718" s="1">
        <v>45445</v>
      </c>
      <c r="T2718" t="s">
        <v>43</v>
      </c>
      <c r="U2718" t="s">
        <v>19802</v>
      </c>
      <c r="V2718" t="s">
        <v>19803</v>
      </c>
      <c r="W2718" t="s">
        <v>7456</v>
      </c>
      <c r="X2718">
        <v>793</v>
      </c>
      <c r="Y2718">
        <v>2</v>
      </c>
      <c r="Z2718">
        <v>634.40000000000009</v>
      </c>
      <c r="AA2718" t="s">
        <v>19800</v>
      </c>
      <c r="AB2718" t="s">
        <v>19800</v>
      </c>
      <c r="AC2718">
        <v>10</v>
      </c>
      <c r="AE2718" t="s">
        <v>37</v>
      </c>
      <c r="AF2718" t="s">
        <v>37</v>
      </c>
      <c r="AG2718" t="s">
        <v>19800</v>
      </c>
    </row>
    <row r="2719" spans="1:33" x14ac:dyDescent="0.3">
      <c r="A2719" t="s">
        <v>181</v>
      </c>
      <c r="B2719" t="s">
        <v>985</v>
      </c>
      <c r="C2719" t="s">
        <v>29</v>
      </c>
      <c r="D2719" t="s">
        <v>146</v>
      </c>
      <c r="E2719" t="s">
        <v>3051</v>
      </c>
      <c r="F2719" t="s">
        <v>19804</v>
      </c>
      <c r="G2719" t="s">
        <v>33</v>
      </c>
      <c r="H2719" s="1">
        <v>44621</v>
      </c>
      <c r="I2719">
        <v>1300</v>
      </c>
      <c r="J2719" t="s">
        <v>19805</v>
      </c>
      <c r="K2719" t="s">
        <v>414</v>
      </c>
      <c r="L2719" t="s">
        <v>19806</v>
      </c>
      <c r="M2719" t="s">
        <v>19807</v>
      </c>
      <c r="N2719" t="s">
        <v>72</v>
      </c>
      <c r="O2719">
        <v>14</v>
      </c>
      <c r="P2719" t="s">
        <v>40</v>
      </c>
      <c r="Q2719" t="s">
        <v>58</v>
      </c>
      <c r="R2719" t="s">
        <v>19808</v>
      </c>
      <c r="S2719" s="1">
        <v>45624</v>
      </c>
      <c r="T2719" t="s">
        <v>165</v>
      </c>
      <c r="U2719" t="s">
        <v>19809</v>
      </c>
      <c r="V2719" t="s">
        <v>19810</v>
      </c>
      <c r="W2719" t="s">
        <v>9790</v>
      </c>
      <c r="X2719">
        <v>622</v>
      </c>
      <c r="Y2719">
        <v>6</v>
      </c>
      <c r="Z2719">
        <v>1492.8000000000002</v>
      </c>
      <c r="AA2719" t="s">
        <v>19807</v>
      </c>
      <c r="AB2719" t="s">
        <v>19807</v>
      </c>
      <c r="AC2719">
        <v>10</v>
      </c>
      <c r="AE2719" t="s">
        <v>37</v>
      </c>
      <c r="AF2719" t="s">
        <v>37</v>
      </c>
      <c r="AG2719" t="s">
        <v>19807</v>
      </c>
    </row>
    <row r="2720" spans="1:33" x14ac:dyDescent="0.3">
      <c r="A2720" t="s">
        <v>133</v>
      </c>
      <c r="B2720" t="s">
        <v>347</v>
      </c>
      <c r="C2720" t="s">
        <v>29</v>
      </c>
      <c r="D2720" t="s">
        <v>109</v>
      </c>
      <c r="E2720" t="s">
        <v>1005</v>
      </c>
      <c r="F2720" t="s">
        <v>19811</v>
      </c>
      <c r="G2720" t="s">
        <v>33</v>
      </c>
      <c r="H2720" s="1">
        <v>44382</v>
      </c>
      <c r="I2720">
        <v>800</v>
      </c>
      <c r="J2720" t="s">
        <v>13938</v>
      </c>
      <c r="K2720" t="s">
        <v>394</v>
      </c>
      <c r="L2720" t="s">
        <v>19812</v>
      </c>
      <c r="M2720" t="s">
        <v>19813</v>
      </c>
      <c r="N2720" t="s">
        <v>57</v>
      </c>
      <c r="O2720">
        <v>20</v>
      </c>
      <c r="P2720" t="s">
        <v>73</v>
      </c>
      <c r="Q2720" t="s">
        <v>58</v>
      </c>
      <c r="R2720" t="s">
        <v>19814</v>
      </c>
      <c r="S2720" s="1">
        <v>45423</v>
      </c>
      <c r="T2720" t="s">
        <v>129</v>
      </c>
      <c r="U2720" t="s">
        <v>19815</v>
      </c>
      <c r="V2720" t="s">
        <v>19816</v>
      </c>
      <c r="W2720" t="s">
        <v>10335</v>
      </c>
      <c r="X2720">
        <v>2010</v>
      </c>
      <c r="Y2720">
        <v>1</v>
      </c>
      <c r="Z2720">
        <v>804</v>
      </c>
      <c r="AA2720" t="s">
        <v>19813</v>
      </c>
      <c r="AB2720" t="s">
        <v>19813</v>
      </c>
      <c r="AC2720">
        <v>10</v>
      </c>
      <c r="AE2720" t="s">
        <v>37</v>
      </c>
      <c r="AF2720" t="s">
        <v>37</v>
      </c>
      <c r="AG2720" t="s">
        <v>19813</v>
      </c>
    </row>
    <row r="2721" spans="1:33" x14ac:dyDescent="0.3">
      <c r="A2721" t="s">
        <v>336</v>
      </c>
      <c r="B2721" t="s">
        <v>79</v>
      </c>
      <c r="C2721" t="s">
        <v>29</v>
      </c>
      <c r="D2721" t="s">
        <v>677</v>
      </c>
      <c r="E2721" t="s">
        <v>549</v>
      </c>
      <c r="F2721" t="s">
        <v>19817</v>
      </c>
      <c r="G2721" t="s">
        <v>33</v>
      </c>
      <c r="H2721" s="1">
        <v>44588</v>
      </c>
      <c r="I2721">
        <v>1000</v>
      </c>
      <c r="J2721" t="s">
        <v>10849</v>
      </c>
      <c r="K2721" t="s">
        <v>1302</v>
      </c>
      <c r="L2721" t="s">
        <v>19818</v>
      </c>
      <c r="M2721" t="s">
        <v>19819</v>
      </c>
      <c r="N2721" t="s">
        <v>39</v>
      </c>
      <c r="O2721">
        <v>18</v>
      </c>
      <c r="P2721" t="s">
        <v>73</v>
      </c>
      <c r="Q2721" t="s">
        <v>74</v>
      </c>
      <c r="R2721" t="s">
        <v>19820</v>
      </c>
      <c r="S2721" s="1">
        <v>45569</v>
      </c>
      <c r="T2721" t="s">
        <v>177</v>
      </c>
      <c r="U2721" t="s">
        <v>19821</v>
      </c>
      <c r="V2721" t="s">
        <v>19822</v>
      </c>
      <c r="W2721" t="s">
        <v>4825</v>
      </c>
      <c r="X2721">
        <v>2487</v>
      </c>
      <c r="Y2721">
        <v>6</v>
      </c>
      <c r="Z2721">
        <v>5968.8</v>
      </c>
      <c r="AA2721" t="s">
        <v>19819</v>
      </c>
      <c r="AB2721" t="s">
        <v>19819</v>
      </c>
      <c r="AC2721">
        <v>11</v>
      </c>
      <c r="AE2721" t="s">
        <v>37</v>
      </c>
      <c r="AF2721" t="s">
        <v>37</v>
      </c>
      <c r="AG2721" t="s">
        <v>19819</v>
      </c>
    </row>
    <row r="2722" spans="1:33" x14ac:dyDescent="0.3">
      <c r="A2722" t="s">
        <v>133</v>
      </c>
      <c r="B2722" t="s">
        <v>1118</v>
      </c>
      <c r="C2722" t="s">
        <v>80</v>
      </c>
      <c r="D2722" t="s">
        <v>241</v>
      </c>
      <c r="E2722" t="s">
        <v>1067</v>
      </c>
      <c r="F2722" t="s">
        <v>19823</v>
      </c>
      <c r="G2722" t="s">
        <v>96</v>
      </c>
      <c r="H2722" s="1">
        <v>44338</v>
      </c>
      <c r="I2722">
        <v>1400</v>
      </c>
      <c r="J2722" t="s">
        <v>19824</v>
      </c>
      <c r="K2722" t="s">
        <v>1319</v>
      </c>
      <c r="L2722" t="s">
        <v>19825</v>
      </c>
      <c r="M2722" t="s">
        <v>19826</v>
      </c>
      <c r="N2722" t="s">
        <v>72</v>
      </c>
      <c r="O2722">
        <v>17</v>
      </c>
      <c r="P2722" t="s">
        <v>73</v>
      </c>
      <c r="Q2722" t="s">
        <v>58</v>
      </c>
      <c r="R2722" t="s">
        <v>19827</v>
      </c>
      <c r="S2722" s="1">
        <v>45466</v>
      </c>
      <c r="T2722" t="s">
        <v>43</v>
      </c>
      <c r="U2722" t="s">
        <v>19828</v>
      </c>
      <c r="V2722" t="s">
        <v>19829</v>
      </c>
      <c r="W2722" t="s">
        <v>9967</v>
      </c>
      <c r="X2722">
        <v>733</v>
      </c>
      <c r="Y2722">
        <v>8</v>
      </c>
      <c r="Z2722">
        <v>2345.6</v>
      </c>
      <c r="AA2722" t="s">
        <v>19826</v>
      </c>
      <c r="AB2722" t="s">
        <v>19826</v>
      </c>
      <c r="AC2722">
        <v>11</v>
      </c>
      <c r="AE2722" t="s">
        <v>37</v>
      </c>
      <c r="AF2722" t="s">
        <v>37</v>
      </c>
      <c r="AG2722" t="s">
        <v>19826</v>
      </c>
    </row>
    <row r="2723" spans="1:33" x14ac:dyDescent="0.3">
      <c r="A2723" t="s">
        <v>336</v>
      </c>
      <c r="B2723" t="s">
        <v>145</v>
      </c>
      <c r="C2723" t="s">
        <v>49</v>
      </c>
      <c r="D2723" t="s">
        <v>65</v>
      </c>
      <c r="E2723" t="s">
        <v>868</v>
      </c>
      <c r="F2723" t="s">
        <v>19830</v>
      </c>
      <c r="G2723" t="s">
        <v>33</v>
      </c>
      <c r="H2723" s="1">
        <v>44429</v>
      </c>
      <c r="I2723">
        <v>950</v>
      </c>
      <c r="J2723" t="s">
        <v>19831</v>
      </c>
      <c r="K2723" t="s">
        <v>361</v>
      </c>
      <c r="L2723" t="s">
        <v>19832</v>
      </c>
      <c r="M2723" t="s">
        <v>19833</v>
      </c>
      <c r="N2723" t="s">
        <v>39</v>
      </c>
      <c r="O2723">
        <v>12</v>
      </c>
      <c r="P2723" t="s">
        <v>73</v>
      </c>
      <c r="Q2723" t="s">
        <v>101</v>
      </c>
      <c r="R2723" t="s">
        <v>19834</v>
      </c>
      <c r="S2723" s="1">
        <v>45349</v>
      </c>
      <c r="T2723" t="s">
        <v>321</v>
      </c>
      <c r="U2723" t="s">
        <v>19835</v>
      </c>
      <c r="V2723" t="s">
        <v>19836</v>
      </c>
      <c r="W2723" t="s">
        <v>18903</v>
      </c>
      <c r="X2723">
        <v>2485</v>
      </c>
      <c r="Y2723">
        <v>4</v>
      </c>
      <c r="Z2723">
        <v>3976</v>
      </c>
      <c r="AA2723" t="s">
        <v>19833</v>
      </c>
      <c r="AB2723" t="s">
        <v>19833</v>
      </c>
      <c r="AC2723">
        <v>10</v>
      </c>
      <c r="AD2723" t="s">
        <v>87</v>
      </c>
      <c r="AF2723" t="s">
        <v>87</v>
      </c>
      <c r="AG2723" t="s">
        <v>19833</v>
      </c>
    </row>
    <row r="2724" spans="1:33" x14ac:dyDescent="0.3">
      <c r="A2724" t="s">
        <v>121</v>
      </c>
      <c r="B2724" t="s">
        <v>450</v>
      </c>
      <c r="C2724" t="s">
        <v>80</v>
      </c>
      <c r="D2724" t="s">
        <v>370</v>
      </c>
      <c r="E2724" t="s">
        <v>431</v>
      </c>
      <c r="F2724" t="s">
        <v>15076</v>
      </c>
      <c r="G2724" t="s">
        <v>96</v>
      </c>
      <c r="H2724" s="1">
        <v>44924</v>
      </c>
      <c r="I2724">
        <v>1400</v>
      </c>
      <c r="J2724" t="s">
        <v>19837</v>
      </c>
      <c r="K2724" t="s">
        <v>54</v>
      </c>
      <c r="L2724" t="s">
        <v>19838</v>
      </c>
      <c r="M2724" t="s">
        <v>19839</v>
      </c>
      <c r="N2724" t="s">
        <v>72</v>
      </c>
      <c r="O2724">
        <v>11</v>
      </c>
      <c r="P2724" t="s">
        <v>73</v>
      </c>
      <c r="Q2724" t="s">
        <v>41</v>
      </c>
      <c r="R2724" t="s">
        <v>19840</v>
      </c>
      <c r="S2724" s="1">
        <v>45435</v>
      </c>
      <c r="T2724" t="s">
        <v>129</v>
      </c>
      <c r="U2724" t="s">
        <v>19841</v>
      </c>
      <c r="V2724" t="s">
        <v>19842</v>
      </c>
      <c r="W2724" t="s">
        <v>3364</v>
      </c>
      <c r="X2724">
        <v>2412</v>
      </c>
      <c r="Y2724">
        <v>3</v>
      </c>
      <c r="Z2724">
        <v>2894.4</v>
      </c>
      <c r="AA2724" t="s">
        <v>19839</v>
      </c>
      <c r="AB2724" t="s">
        <v>19839</v>
      </c>
      <c r="AC2724">
        <v>10</v>
      </c>
      <c r="AE2724" t="s">
        <v>37</v>
      </c>
      <c r="AF2724" t="s">
        <v>37</v>
      </c>
      <c r="AG2724" t="s">
        <v>19839</v>
      </c>
    </row>
    <row r="2725" spans="1:33" x14ac:dyDescent="0.3">
      <c r="A2725" t="s">
        <v>107</v>
      </c>
      <c r="B2725" t="s">
        <v>411</v>
      </c>
      <c r="C2725" t="s">
        <v>80</v>
      </c>
      <c r="D2725" t="s">
        <v>370</v>
      </c>
      <c r="E2725" t="s">
        <v>549</v>
      </c>
      <c r="F2725" t="s">
        <v>19843</v>
      </c>
      <c r="G2725" t="s">
        <v>96</v>
      </c>
      <c r="H2725" s="1">
        <v>45303</v>
      </c>
      <c r="I2725">
        <v>1300</v>
      </c>
      <c r="J2725" t="s">
        <v>19844</v>
      </c>
      <c r="K2725" t="s">
        <v>266</v>
      </c>
      <c r="L2725" t="s">
        <v>19845</v>
      </c>
      <c r="M2725" t="s">
        <v>19846</v>
      </c>
      <c r="N2725" t="s">
        <v>39</v>
      </c>
      <c r="O2725">
        <v>4</v>
      </c>
      <c r="P2725" t="s">
        <v>40</v>
      </c>
      <c r="Q2725" t="s">
        <v>58</v>
      </c>
      <c r="R2725" t="s">
        <v>19847</v>
      </c>
      <c r="S2725" s="1">
        <v>45386</v>
      </c>
      <c r="T2725" t="s">
        <v>60</v>
      </c>
      <c r="U2725" t="s">
        <v>19848</v>
      </c>
      <c r="V2725" t="s">
        <v>19849</v>
      </c>
      <c r="W2725" t="s">
        <v>12495</v>
      </c>
      <c r="X2725">
        <v>1213</v>
      </c>
      <c r="Y2725">
        <v>8</v>
      </c>
      <c r="Z2725">
        <v>3881.6000000000004</v>
      </c>
      <c r="AA2725" t="s">
        <v>19846</v>
      </c>
      <c r="AB2725" t="s">
        <v>19846</v>
      </c>
      <c r="AC2725">
        <v>10</v>
      </c>
      <c r="AE2725" t="s">
        <v>37</v>
      </c>
      <c r="AF2725" t="s">
        <v>37</v>
      </c>
      <c r="AG2725" t="s">
        <v>19846</v>
      </c>
    </row>
    <row r="2726" spans="1:33" x14ac:dyDescent="0.3">
      <c r="A2726" t="s">
        <v>181</v>
      </c>
      <c r="B2726" t="s">
        <v>369</v>
      </c>
      <c r="C2726" t="s">
        <v>80</v>
      </c>
      <c r="D2726" t="s">
        <v>677</v>
      </c>
      <c r="E2726" t="s">
        <v>326</v>
      </c>
      <c r="F2726" t="s">
        <v>19850</v>
      </c>
      <c r="G2726" t="s">
        <v>33</v>
      </c>
      <c r="H2726" s="1">
        <v>45510</v>
      </c>
      <c r="I2726">
        <v>1100</v>
      </c>
      <c r="J2726" t="s">
        <v>19851</v>
      </c>
      <c r="K2726" t="s">
        <v>394</v>
      </c>
      <c r="L2726" t="s">
        <v>19852</v>
      </c>
      <c r="M2726" t="s">
        <v>19853</v>
      </c>
      <c r="N2726" t="s">
        <v>57</v>
      </c>
      <c r="O2726">
        <v>16</v>
      </c>
      <c r="P2726" t="s">
        <v>40</v>
      </c>
      <c r="Q2726" t="s">
        <v>41</v>
      </c>
      <c r="R2726" t="s">
        <v>19854</v>
      </c>
      <c r="S2726" s="1">
        <v>45350</v>
      </c>
      <c r="T2726" t="s">
        <v>321</v>
      </c>
      <c r="U2726" t="s">
        <v>19855</v>
      </c>
      <c r="V2726" t="s">
        <v>19856</v>
      </c>
      <c r="W2726" t="s">
        <v>7097</v>
      </c>
      <c r="X2726">
        <v>1382</v>
      </c>
      <c r="Y2726">
        <v>6</v>
      </c>
      <c r="Z2726">
        <v>3316.8</v>
      </c>
      <c r="AA2726" t="s">
        <v>19853</v>
      </c>
      <c r="AB2726" t="s">
        <v>19853</v>
      </c>
      <c r="AC2726">
        <v>11</v>
      </c>
      <c r="AE2726" t="s">
        <v>37</v>
      </c>
      <c r="AF2726" t="s">
        <v>37</v>
      </c>
      <c r="AG2726" t="s">
        <v>19853</v>
      </c>
    </row>
    <row r="2727" spans="1:33" x14ac:dyDescent="0.3">
      <c r="A2727" t="s">
        <v>93</v>
      </c>
      <c r="B2727" t="s">
        <v>193</v>
      </c>
      <c r="C2727" t="s">
        <v>29</v>
      </c>
      <c r="D2727" t="s">
        <v>30</v>
      </c>
      <c r="E2727" t="s">
        <v>1290</v>
      </c>
      <c r="F2727" t="s">
        <v>19857</v>
      </c>
      <c r="G2727" t="s">
        <v>33</v>
      </c>
      <c r="H2727" s="1">
        <v>45609</v>
      </c>
      <c r="I2727">
        <v>1200</v>
      </c>
      <c r="J2727" t="s">
        <v>19858</v>
      </c>
      <c r="K2727" t="s">
        <v>493</v>
      </c>
      <c r="L2727" t="s">
        <v>19859</v>
      </c>
      <c r="M2727" t="s">
        <v>19860</v>
      </c>
      <c r="N2727" t="s">
        <v>39</v>
      </c>
      <c r="O2727">
        <v>12</v>
      </c>
      <c r="P2727" t="s">
        <v>73</v>
      </c>
      <c r="Q2727" t="s">
        <v>101</v>
      </c>
      <c r="R2727" t="s">
        <v>19861</v>
      </c>
      <c r="S2727" s="1">
        <v>45341</v>
      </c>
      <c r="T2727" t="s">
        <v>321</v>
      </c>
      <c r="U2727" t="s">
        <v>19862</v>
      </c>
      <c r="V2727" t="s">
        <v>19863</v>
      </c>
      <c r="W2727" t="s">
        <v>19864</v>
      </c>
      <c r="X2727">
        <v>2844</v>
      </c>
      <c r="Y2727">
        <v>1</v>
      </c>
      <c r="Z2727">
        <v>1137.6000000000001</v>
      </c>
      <c r="AA2727" t="s">
        <v>19860</v>
      </c>
      <c r="AB2727" t="s">
        <v>19860</v>
      </c>
      <c r="AC2727">
        <v>10</v>
      </c>
      <c r="AE2727" t="s">
        <v>37</v>
      </c>
      <c r="AF2727" t="s">
        <v>37</v>
      </c>
      <c r="AG2727" t="s">
        <v>19860</v>
      </c>
    </row>
    <row r="2728" spans="1:33" x14ac:dyDescent="0.3">
      <c r="A2728" t="s">
        <v>93</v>
      </c>
      <c r="B2728" t="s">
        <v>411</v>
      </c>
      <c r="C2728" t="s">
        <v>80</v>
      </c>
      <c r="D2728" t="s">
        <v>146</v>
      </c>
      <c r="E2728" t="s">
        <v>1005</v>
      </c>
      <c r="F2728" t="s">
        <v>19865</v>
      </c>
      <c r="G2728" t="s">
        <v>33</v>
      </c>
      <c r="H2728" s="1">
        <v>45514</v>
      </c>
      <c r="I2728">
        <v>1000</v>
      </c>
      <c r="J2728" t="s">
        <v>19866</v>
      </c>
      <c r="K2728" t="s">
        <v>414</v>
      </c>
      <c r="L2728" t="s">
        <v>19867</v>
      </c>
      <c r="M2728" t="s">
        <v>19868</v>
      </c>
      <c r="N2728" t="s">
        <v>116</v>
      </c>
      <c r="O2728">
        <v>12</v>
      </c>
      <c r="P2728" t="s">
        <v>73</v>
      </c>
      <c r="Q2728" t="s">
        <v>101</v>
      </c>
      <c r="R2728" t="s">
        <v>19869</v>
      </c>
      <c r="S2728" s="1">
        <v>45461</v>
      </c>
      <c r="T2728" t="s">
        <v>43</v>
      </c>
      <c r="U2728" t="s">
        <v>19870</v>
      </c>
      <c r="V2728" t="s">
        <v>19871</v>
      </c>
      <c r="W2728" t="s">
        <v>6084</v>
      </c>
      <c r="X2728">
        <v>2287</v>
      </c>
      <c r="Y2728">
        <v>1</v>
      </c>
      <c r="Z2728">
        <v>914.80000000000007</v>
      </c>
      <c r="AA2728" t="s">
        <v>19868</v>
      </c>
      <c r="AB2728" t="s">
        <v>19868</v>
      </c>
      <c r="AC2728">
        <v>10</v>
      </c>
      <c r="AD2728" t="s">
        <v>87</v>
      </c>
      <c r="AF2728" t="s">
        <v>87</v>
      </c>
      <c r="AG2728" t="s">
        <v>19868</v>
      </c>
    </row>
    <row r="2729" spans="1:33" x14ac:dyDescent="0.3">
      <c r="A2729" t="s">
        <v>107</v>
      </c>
      <c r="B2729" t="s">
        <v>380</v>
      </c>
      <c r="C2729" t="s">
        <v>80</v>
      </c>
      <c r="D2729" t="s">
        <v>81</v>
      </c>
      <c r="E2729" t="s">
        <v>263</v>
      </c>
      <c r="F2729" t="s">
        <v>19872</v>
      </c>
      <c r="G2729" t="s">
        <v>33</v>
      </c>
      <c r="H2729" s="1">
        <v>45310</v>
      </c>
      <c r="I2729">
        <v>1200</v>
      </c>
      <c r="J2729" t="s">
        <v>19873</v>
      </c>
      <c r="K2729" t="s">
        <v>743</v>
      </c>
      <c r="L2729" t="s">
        <v>19874</v>
      </c>
      <c r="M2729" t="s">
        <v>19875</v>
      </c>
      <c r="N2729" t="s">
        <v>116</v>
      </c>
      <c r="O2729">
        <v>9</v>
      </c>
      <c r="P2729" t="s">
        <v>40</v>
      </c>
      <c r="Q2729" t="s">
        <v>41</v>
      </c>
      <c r="R2729" t="s">
        <v>9736</v>
      </c>
      <c r="S2729" s="1">
        <v>45629</v>
      </c>
      <c r="T2729" t="s">
        <v>365</v>
      </c>
      <c r="U2729" t="s">
        <v>19876</v>
      </c>
      <c r="V2729" t="s">
        <v>19877</v>
      </c>
      <c r="W2729" t="s">
        <v>4030</v>
      </c>
      <c r="X2729">
        <v>2450</v>
      </c>
      <c r="Y2729">
        <v>7</v>
      </c>
      <c r="Z2729">
        <v>6860</v>
      </c>
      <c r="AA2729" t="s">
        <v>19875</v>
      </c>
      <c r="AB2729" t="s">
        <v>19875</v>
      </c>
      <c r="AC2729">
        <v>10</v>
      </c>
      <c r="AD2729" t="s">
        <v>87</v>
      </c>
      <c r="AF2729" t="s">
        <v>87</v>
      </c>
      <c r="AG2729" t="s">
        <v>19875</v>
      </c>
    </row>
    <row r="2730" spans="1:33" x14ac:dyDescent="0.3">
      <c r="A2730" t="s">
        <v>27</v>
      </c>
      <c r="B2730" t="s">
        <v>229</v>
      </c>
      <c r="C2730" t="s">
        <v>80</v>
      </c>
      <c r="D2730" t="s">
        <v>370</v>
      </c>
      <c r="E2730" t="s">
        <v>832</v>
      </c>
      <c r="F2730" t="s">
        <v>19878</v>
      </c>
      <c r="G2730" t="s">
        <v>33</v>
      </c>
      <c r="H2730" s="1">
        <v>44752</v>
      </c>
      <c r="I2730">
        <v>950</v>
      </c>
      <c r="J2730" t="s">
        <v>19879</v>
      </c>
      <c r="K2730" t="s">
        <v>835</v>
      </c>
      <c r="L2730" t="s">
        <v>19880</v>
      </c>
      <c r="M2730" t="s">
        <v>19881</v>
      </c>
      <c r="N2730" t="s">
        <v>57</v>
      </c>
      <c r="O2730">
        <v>15</v>
      </c>
      <c r="P2730" t="s">
        <v>73</v>
      </c>
      <c r="Q2730" t="s">
        <v>41</v>
      </c>
      <c r="R2730" t="s">
        <v>19882</v>
      </c>
      <c r="S2730" s="1">
        <v>45305</v>
      </c>
      <c r="T2730" t="s">
        <v>141</v>
      </c>
      <c r="U2730" t="s">
        <v>19883</v>
      </c>
      <c r="V2730" t="s">
        <v>19884</v>
      </c>
      <c r="W2730" t="s">
        <v>7507</v>
      </c>
      <c r="X2730">
        <v>2236</v>
      </c>
      <c r="Y2730">
        <v>4</v>
      </c>
      <c r="Z2730">
        <v>3577.6000000000004</v>
      </c>
      <c r="AA2730" t="s">
        <v>19881</v>
      </c>
      <c r="AB2730" t="s">
        <v>19881</v>
      </c>
      <c r="AC2730">
        <v>10</v>
      </c>
      <c r="AE2730" t="s">
        <v>37</v>
      </c>
      <c r="AF2730" t="s">
        <v>37</v>
      </c>
      <c r="AG2730" t="s">
        <v>19881</v>
      </c>
    </row>
    <row r="2731" spans="1:33" x14ac:dyDescent="0.3">
      <c r="A2731" t="s">
        <v>121</v>
      </c>
      <c r="B2731" t="s">
        <v>325</v>
      </c>
      <c r="C2731" t="s">
        <v>49</v>
      </c>
      <c r="D2731" t="s">
        <v>677</v>
      </c>
      <c r="E2731" t="s">
        <v>1693</v>
      </c>
      <c r="F2731" t="s">
        <v>19885</v>
      </c>
      <c r="G2731" t="s">
        <v>96</v>
      </c>
      <c r="H2731" s="1">
        <v>44026</v>
      </c>
      <c r="I2731">
        <v>950</v>
      </c>
      <c r="J2731" t="s">
        <v>19886</v>
      </c>
      <c r="K2731" t="s">
        <v>571</v>
      </c>
      <c r="L2731" t="s">
        <v>19887</v>
      </c>
      <c r="M2731" t="s">
        <v>19888</v>
      </c>
      <c r="N2731" t="s">
        <v>116</v>
      </c>
      <c r="O2731">
        <v>19</v>
      </c>
      <c r="P2731" t="s">
        <v>40</v>
      </c>
      <c r="Q2731" t="s">
        <v>101</v>
      </c>
      <c r="R2731" t="s">
        <v>19889</v>
      </c>
      <c r="S2731" s="1">
        <v>45629</v>
      </c>
      <c r="T2731" t="s">
        <v>365</v>
      </c>
      <c r="U2731" t="s">
        <v>19890</v>
      </c>
      <c r="V2731" t="s">
        <v>18669</v>
      </c>
      <c r="W2731" t="s">
        <v>659</v>
      </c>
      <c r="X2731">
        <v>2325</v>
      </c>
      <c r="Y2731">
        <v>4</v>
      </c>
      <c r="Z2731">
        <v>3720</v>
      </c>
      <c r="AA2731" t="s">
        <v>19888</v>
      </c>
      <c r="AB2731" t="s">
        <v>19888</v>
      </c>
      <c r="AC2731">
        <v>10</v>
      </c>
      <c r="AE2731" t="s">
        <v>37</v>
      </c>
      <c r="AF2731" t="s">
        <v>37</v>
      </c>
      <c r="AG2731" t="s">
        <v>19888</v>
      </c>
    </row>
    <row r="2732" spans="1:33" x14ac:dyDescent="0.3">
      <c r="A2732" t="s">
        <v>133</v>
      </c>
      <c r="B2732" t="s">
        <v>470</v>
      </c>
      <c r="C2732" t="s">
        <v>80</v>
      </c>
      <c r="D2732" t="s">
        <v>146</v>
      </c>
      <c r="E2732" t="s">
        <v>3051</v>
      </c>
      <c r="F2732" t="s">
        <v>19891</v>
      </c>
      <c r="G2732" t="s">
        <v>33</v>
      </c>
      <c r="H2732" s="1">
        <v>44698</v>
      </c>
      <c r="I2732">
        <v>800</v>
      </c>
      <c r="J2732" t="s">
        <v>19892</v>
      </c>
      <c r="K2732" t="s">
        <v>245</v>
      </c>
      <c r="L2732" t="s">
        <v>19893</v>
      </c>
      <c r="M2732" t="s">
        <v>19894</v>
      </c>
      <c r="N2732" t="s">
        <v>116</v>
      </c>
      <c r="O2732">
        <v>15</v>
      </c>
      <c r="P2732" t="s">
        <v>40</v>
      </c>
      <c r="Q2732" t="s">
        <v>41</v>
      </c>
      <c r="R2732" t="s">
        <v>19895</v>
      </c>
      <c r="S2732" s="1">
        <v>45347</v>
      </c>
      <c r="T2732" t="s">
        <v>321</v>
      </c>
      <c r="U2732" t="s">
        <v>19896</v>
      </c>
      <c r="V2732" t="s">
        <v>19897</v>
      </c>
      <c r="W2732" t="s">
        <v>3409</v>
      </c>
      <c r="X2732">
        <v>855</v>
      </c>
      <c r="Y2732">
        <v>1</v>
      </c>
      <c r="Z2732">
        <v>342</v>
      </c>
      <c r="AA2732" t="s">
        <v>19894</v>
      </c>
      <c r="AB2732" t="s">
        <v>19894</v>
      </c>
      <c r="AC2732">
        <v>10</v>
      </c>
      <c r="AD2732" t="s">
        <v>87</v>
      </c>
      <c r="AF2732" t="s">
        <v>87</v>
      </c>
      <c r="AG2732" t="s">
        <v>19894</v>
      </c>
    </row>
    <row r="2733" spans="1:33" x14ac:dyDescent="0.3">
      <c r="A2733" t="s">
        <v>133</v>
      </c>
      <c r="B2733" t="s">
        <v>946</v>
      </c>
      <c r="C2733" t="s">
        <v>49</v>
      </c>
      <c r="D2733" t="s">
        <v>81</v>
      </c>
      <c r="E2733" t="s">
        <v>2408</v>
      </c>
      <c r="F2733" t="s">
        <v>19898</v>
      </c>
      <c r="G2733" t="s">
        <v>96</v>
      </c>
      <c r="H2733" s="1">
        <v>45185</v>
      </c>
      <c r="I2733">
        <v>1100</v>
      </c>
      <c r="J2733" t="s">
        <v>19899</v>
      </c>
      <c r="K2733" t="s">
        <v>424</v>
      </c>
      <c r="L2733" t="s">
        <v>19900</v>
      </c>
      <c r="M2733" t="s">
        <v>19901</v>
      </c>
      <c r="N2733" t="s">
        <v>39</v>
      </c>
      <c r="O2733">
        <v>6</v>
      </c>
      <c r="P2733" t="s">
        <v>40</v>
      </c>
      <c r="Q2733" t="s">
        <v>58</v>
      </c>
      <c r="R2733" t="s">
        <v>19902</v>
      </c>
      <c r="S2733" s="1">
        <v>45580</v>
      </c>
      <c r="T2733" t="s">
        <v>177</v>
      </c>
      <c r="U2733" t="s">
        <v>19903</v>
      </c>
      <c r="V2733" t="s">
        <v>19904</v>
      </c>
      <c r="W2733" t="s">
        <v>2105</v>
      </c>
      <c r="X2733">
        <v>2485</v>
      </c>
      <c r="Y2733">
        <v>1</v>
      </c>
      <c r="Z2733">
        <v>994</v>
      </c>
      <c r="AA2733" t="s">
        <v>19901</v>
      </c>
      <c r="AB2733" t="s">
        <v>19901</v>
      </c>
      <c r="AC2733">
        <v>10</v>
      </c>
      <c r="AE2733" t="s">
        <v>37</v>
      </c>
      <c r="AF2733" t="s">
        <v>37</v>
      </c>
      <c r="AG2733" t="s">
        <v>19901</v>
      </c>
    </row>
    <row r="2734" spans="1:33" x14ac:dyDescent="0.3">
      <c r="A2734" t="s">
        <v>93</v>
      </c>
      <c r="B2734" t="s">
        <v>510</v>
      </c>
      <c r="C2734" t="s">
        <v>29</v>
      </c>
      <c r="D2734" t="s">
        <v>81</v>
      </c>
      <c r="E2734" t="s">
        <v>540</v>
      </c>
      <c r="F2734" t="s">
        <v>19905</v>
      </c>
      <c r="G2734" t="s">
        <v>96</v>
      </c>
      <c r="H2734" s="1">
        <v>44480</v>
      </c>
      <c r="I2734">
        <v>950</v>
      </c>
      <c r="J2734" t="s">
        <v>19906</v>
      </c>
      <c r="K2734" t="s">
        <v>137</v>
      </c>
      <c r="L2734" t="s">
        <v>19907</v>
      </c>
      <c r="M2734" t="s">
        <v>19908</v>
      </c>
      <c r="N2734" t="s">
        <v>116</v>
      </c>
      <c r="O2734">
        <v>10</v>
      </c>
      <c r="P2734" t="s">
        <v>40</v>
      </c>
      <c r="Q2734" t="s">
        <v>101</v>
      </c>
      <c r="R2734" t="s">
        <v>19909</v>
      </c>
      <c r="S2734" s="1">
        <v>45417</v>
      </c>
      <c r="T2734" t="s">
        <v>129</v>
      </c>
      <c r="U2734" t="s">
        <v>19910</v>
      </c>
      <c r="V2734" t="s">
        <v>19911</v>
      </c>
      <c r="W2734" t="s">
        <v>567</v>
      </c>
      <c r="X2734">
        <v>1721</v>
      </c>
      <c r="Y2734">
        <v>5</v>
      </c>
      <c r="Z2734">
        <v>3442</v>
      </c>
      <c r="AA2734" t="s">
        <v>19908</v>
      </c>
      <c r="AB2734" t="s">
        <v>19908</v>
      </c>
      <c r="AC2734">
        <v>10</v>
      </c>
      <c r="AE2734" t="s">
        <v>37</v>
      </c>
      <c r="AF2734" t="s">
        <v>37</v>
      </c>
      <c r="AG2734" t="s">
        <v>19908</v>
      </c>
    </row>
    <row r="2735" spans="1:33" x14ac:dyDescent="0.3">
      <c r="A2735" t="s">
        <v>107</v>
      </c>
      <c r="B2735" t="s">
        <v>920</v>
      </c>
      <c r="C2735" t="s">
        <v>29</v>
      </c>
      <c r="D2735" t="s">
        <v>30</v>
      </c>
      <c r="E2735" t="s">
        <v>1724</v>
      </c>
      <c r="F2735" t="s">
        <v>19912</v>
      </c>
      <c r="G2735" t="s">
        <v>96</v>
      </c>
      <c r="H2735" s="1">
        <v>45321</v>
      </c>
      <c r="I2735">
        <v>1100</v>
      </c>
      <c r="J2735" t="s">
        <v>13067</v>
      </c>
      <c r="K2735" t="s">
        <v>454</v>
      </c>
      <c r="L2735" t="s">
        <v>19913</v>
      </c>
      <c r="M2735" t="s">
        <v>19914</v>
      </c>
      <c r="N2735" t="s">
        <v>116</v>
      </c>
      <c r="O2735">
        <v>4</v>
      </c>
      <c r="P2735" t="s">
        <v>73</v>
      </c>
      <c r="Q2735" t="s">
        <v>41</v>
      </c>
      <c r="R2735" t="s">
        <v>19915</v>
      </c>
      <c r="S2735" s="1">
        <v>45346</v>
      </c>
      <c r="T2735" t="s">
        <v>321</v>
      </c>
      <c r="U2735" t="s">
        <v>19916</v>
      </c>
      <c r="V2735" t="s">
        <v>19917</v>
      </c>
      <c r="W2735" t="s">
        <v>1542</v>
      </c>
      <c r="X2735">
        <v>1399</v>
      </c>
      <c r="Y2735">
        <v>2</v>
      </c>
      <c r="Z2735">
        <v>1119.2</v>
      </c>
      <c r="AA2735" t="s">
        <v>19914</v>
      </c>
      <c r="AB2735" t="s">
        <v>19914</v>
      </c>
      <c r="AC2735">
        <v>10</v>
      </c>
      <c r="AE2735" t="s">
        <v>37</v>
      </c>
      <c r="AF2735" t="s">
        <v>37</v>
      </c>
      <c r="AG2735" t="s">
        <v>19914</v>
      </c>
    </row>
    <row r="2736" spans="1:33" x14ac:dyDescent="0.3">
      <c r="A2736" t="s">
        <v>181</v>
      </c>
      <c r="B2736" t="s">
        <v>229</v>
      </c>
      <c r="C2736" t="s">
        <v>80</v>
      </c>
      <c r="D2736" t="s">
        <v>677</v>
      </c>
      <c r="E2736" t="s">
        <v>122</v>
      </c>
      <c r="F2736" t="s">
        <v>19918</v>
      </c>
      <c r="G2736" t="s">
        <v>33</v>
      </c>
      <c r="H2736" s="1">
        <v>44446</v>
      </c>
      <c r="I2736">
        <v>950</v>
      </c>
      <c r="J2736" t="s">
        <v>19919</v>
      </c>
      <c r="K2736" t="s">
        <v>329</v>
      </c>
      <c r="L2736" t="s">
        <v>19920</v>
      </c>
      <c r="M2736" t="s">
        <v>19921</v>
      </c>
      <c r="N2736" t="s">
        <v>72</v>
      </c>
      <c r="O2736">
        <v>15</v>
      </c>
      <c r="P2736" t="s">
        <v>73</v>
      </c>
      <c r="Q2736" t="s">
        <v>58</v>
      </c>
      <c r="R2736" t="s">
        <v>19922</v>
      </c>
      <c r="S2736" s="1">
        <v>45343</v>
      </c>
      <c r="T2736" t="s">
        <v>321</v>
      </c>
      <c r="U2736" t="s">
        <v>19923</v>
      </c>
      <c r="V2736" t="s">
        <v>19924</v>
      </c>
      <c r="W2736" t="s">
        <v>10258</v>
      </c>
      <c r="X2736">
        <v>1146</v>
      </c>
      <c r="Y2736">
        <v>5</v>
      </c>
      <c r="Z2736">
        <v>2292</v>
      </c>
      <c r="AA2736" t="s">
        <v>19921</v>
      </c>
      <c r="AB2736" t="s">
        <v>19921</v>
      </c>
      <c r="AC2736">
        <v>10</v>
      </c>
      <c r="AD2736" t="s">
        <v>87</v>
      </c>
      <c r="AF2736" t="s">
        <v>87</v>
      </c>
      <c r="AG2736" t="s">
        <v>19921</v>
      </c>
    </row>
    <row r="2737" spans="1:33" x14ac:dyDescent="0.3">
      <c r="A2737" t="s">
        <v>133</v>
      </c>
      <c r="B2737" t="s">
        <v>347</v>
      </c>
      <c r="C2737" t="s">
        <v>29</v>
      </c>
      <c r="D2737" t="s">
        <v>81</v>
      </c>
      <c r="E2737" t="s">
        <v>841</v>
      </c>
      <c r="F2737" t="s">
        <v>19925</v>
      </c>
      <c r="G2737" t="s">
        <v>96</v>
      </c>
      <c r="H2737" s="1">
        <v>43874</v>
      </c>
      <c r="I2737">
        <v>1400</v>
      </c>
      <c r="J2737" t="s">
        <v>19926</v>
      </c>
      <c r="K2737" t="s">
        <v>1749</v>
      </c>
      <c r="L2737" t="s">
        <v>19927</v>
      </c>
      <c r="M2737" t="s">
        <v>19928</v>
      </c>
      <c r="N2737" t="s">
        <v>116</v>
      </c>
      <c r="O2737">
        <v>15</v>
      </c>
      <c r="P2737" t="s">
        <v>73</v>
      </c>
      <c r="Q2737" t="s">
        <v>74</v>
      </c>
      <c r="R2737" t="s">
        <v>19929</v>
      </c>
      <c r="S2737" s="1">
        <v>45491</v>
      </c>
      <c r="T2737" t="s">
        <v>103</v>
      </c>
      <c r="U2737" t="s">
        <v>19930</v>
      </c>
      <c r="V2737" t="s">
        <v>19931</v>
      </c>
      <c r="W2737" t="s">
        <v>9188</v>
      </c>
      <c r="X2737">
        <v>2336</v>
      </c>
      <c r="Y2737">
        <v>7</v>
      </c>
      <c r="Z2737">
        <v>6540.8</v>
      </c>
      <c r="AA2737" t="s">
        <v>19928</v>
      </c>
      <c r="AB2737" t="s">
        <v>19928</v>
      </c>
      <c r="AC2737">
        <v>10</v>
      </c>
      <c r="AD2737" t="s">
        <v>87</v>
      </c>
      <c r="AF2737" t="s">
        <v>87</v>
      </c>
      <c r="AG2737" t="s">
        <v>19928</v>
      </c>
    </row>
    <row r="2738" spans="1:33" x14ac:dyDescent="0.3">
      <c r="A2738" t="s">
        <v>107</v>
      </c>
      <c r="B2738" t="s">
        <v>64</v>
      </c>
      <c r="C2738" t="s">
        <v>80</v>
      </c>
      <c r="D2738" t="s">
        <v>206</v>
      </c>
      <c r="E2738" t="s">
        <v>481</v>
      </c>
      <c r="F2738" t="s">
        <v>19932</v>
      </c>
      <c r="G2738" t="s">
        <v>33</v>
      </c>
      <c r="H2738" s="1">
        <v>45193</v>
      </c>
      <c r="I2738">
        <v>1300</v>
      </c>
      <c r="J2738" t="s">
        <v>19933</v>
      </c>
      <c r="K2738" t="s">
        <v>1626</v>
      </c>
      <c r="L2738" t="s">
        <v>19934</v>
      </c>
      <c r="M2738" t="s">
        <v>19935</v>
      </c>
      <c r="N2738" t="s">
        <v>116</v>
      </c>
      <c r="O2738">
        <v>16</v>
      </c>
      <c r="P2738" t="s">
        <v>73</v>
      </c>
      <c r="Q2738" t="s">
        <v>41</v>
      </c>
      <c r="R2738" t="s">
        <v>19936</v>
      </c>
      <c r="S2738" s="1">
        <v>45564</v>
      </c>
      <c r="T2738" t="s">
        <v>214</v>
      </c>
      <c r="U2738" t="s">
        <v>19937</v>
      </c>
      <c r="V2738" t="s">
        <v>19938</v>
      </c>
      <c r="W2738" t="s">
        <v>6511</v>
      </c>
      <c r="X2738">
        <v>1199</v>
      </c>
      <c r="Y2738">
        <v>4</v>
      </c>
      <c r="Z2738">
        <v>1918.4</v>
      </c>
      <c r="AA2738" t="s">
        <v>19935</v>
      </c>
      <c r="AB2738" t="s">
        <v>19935</v>
      </c>
      <c r="AC2738">
        <v>10</v>
      </c>
      <c r="AE2738" t="s">
        <v>37</v>
      </c>
      <c r="AF2738" t="s">
        <v>37</v>
      </c>
      <c r="AG2738" t="s">
        <v>19935</v>
      </c>
    </row>
    <row r="2739" spans="1:33" x14ac:dyDescent="0.3">
      <c r="A2739" t="s">
        <v>93</v>
      </c>
      <c r="B2739" t="s">
        <v>325</v>
      </c>
      <c r="C2739" t="s">
        <v>80</v>
      </c>
      <c r="D2739" t="s">
        <v>370</v>
      </c>
      <c r="E2739" t="s">
        <v>401</v>
      </c>
      <c r="F2739" t="s">
        <v>19939</v>
      </c>
      <c r="G2739" t="s">
        <v>33</v>
      </c>
      <c r="H2739" s="1">
        <v>44327</v>
      </c>
      <c r="I2739">
        <v>1300</v>
      </c>
      <c r="J2739" t="s">
        <v>19940</v>
      </c>
      <c r="K2739" t="s">
        <v>1319</v>
      </c>
      <c r="L2739" t="s">
        <v>19941</v>
      </c>
      <c r="M2739" t="s">
        <v>19942</v>
      </c>
      <c r="N2739" t="s">
        <v>39</v>
      </c>
      <c r="O2739">
        <v>14</v>
      </c>
      <c r="P2739" t="s">
        <v>40</v>
      </c>
      <c r="Q2739" t="s">
        <v>41</v>
      </c>
      <c r="R2739" t="s">
        <v>19943</v>
      </c>
      <c r="S2739" s="1">
        <v>45332</v>
      </c>
      <c r="T2739" t="s">
        <v>321</v>
      </c>
      <c r="U2739" t="s">
        <v>19944</v>
      </c>
      <c r="V2739" t="s">
        <v>19945</v>
      </c>
      <c r="W2739" t="s">
        <v>19946</v>
      </c>
      <c r="X2739">
        <v>1945</v>
      </c>
      <c r="Y2739">
        <v>5</v>
      </c>
      <c r="Z2739">
        <v>3890</v>
      </c>
      <c r="AA2739" t="s">
        <v>19942</v>
      </c>
      <c r="AB2739" t="s">
        <v>19942</v>
      </c>
      <c r="AC2739">
        <v>10</v>
      </c>
      <c r="AE2739" t="s">
        <v>37</v>
      </c>
      <c r="AF2739" t="s">
        <v>37</v>
      </c>
      <c r="AG2739" t="s">
        <v>19942</v>
      </c>
    </row>
    <row r="2740" spans="1:33" x14ac:dyDescent="0.3">
      <c r="A2740" t="s">
        <v>336</v>
      </c>
      <c r="B2740" t="s">
        <v>450</v>
      </c>
      <c r="C2740" t="s">
        <v>49</v>
      </c>
      <c r="D2740" t="s">
        <v>81</v>
      </c>
      <c r="E2740" t="s">
        <v>94</v>
      </c>
      <c r="F2740" t="s">
        <v>19947</v>
      </c>
      <c r="G2740" t="s">
        <v>96</v>
      </c>
      <c r="H2740" s="1">
        <v>45464</v>
      </c>
      <c r="I2740">
        <v>1400</v>
      </c>
      <c r="J2740" t="s">
        <v>19948</v>
      </c>
      <c r="K2740" t="s">
        <v>950</v>
      </c>
      <c r="L2740" t="s">
        <v>19949</v>
      </c>
      <c r="M2740" t="s">
        <v>19950</v>
      </c>
      <c r="N2740" t="s">
        <v>116</v>
      </c>
      <c r="O2740">
        <v>6</v>
      </c>
      <c r="P2740" t="s">
        <v>73</v>
      </c>
      <c r="Q2740" t="s">
        <v>101</v>
      </c>
      <c r="R2740" t="s">
        <v>19951</v>
      </c>
      <c r="S2740" s="1">
        <v>45416</v>
      </c>
      <c r="T2740" t="s">
        <v>129</v>
      </c>
      <c r="U2740" t="s">
        <v>19952</v>
      </c>
      <c r="V2740" t="s">
        <v>19953</v>
      </c>
      <c r="W2740" t="s">
        <v>8265</v>
      </c>
      <c r="X2740">
        <v>2138</v>
      </c>
      <c r="Y2740">
        <v>7</v>
      </c>
      <c r="Z2740">
        <v>5986.4000000000015</v>
      </c>
      <c r="AA2740" t="s">
        <v>19950</v>
      </c>
      <c r="AB2740" t="s">
        <v>19950</v>
      </c>
      <c r="AC2740">
        <v>10</v>
      </c>
      <c r="AE2740" t="s">
        <v>37</v>
      </c>
      <c r="AF2740" t="s">
        <v>37</v>
      </c>
      <c r="AG2740" t="s">
        <v>19950</v>
      </c>
    </row>
    <row r="2741" spans="1:33" x14ac:dyDescent="0.3">
      <c r="A2741" t="s">
        <v>133</v>
      </c>
      <c r="B2741" t="s">
        <v>510</v>
      </c>
      <c r="C2741" t="s">
        <v>29</v>
      </c>
      <c r="D2741" t="s">
        <v>30</v>
      </c>
      <c r="E2741" t="s">
        <v>540</v>
      </c>
      <c r="F2741" t="s">
        <v>19954</v>
      </c>
      <c r="G2741" t="s">
        <v>96</v>
      </c>
      <c r="H2741" s="1">
        <v>45054</v>
      </c>
      <c r="I2741">
        <v>1200</v>
      </c>
      <c r="J2741" t="s">
        <v>19955</v>
      </c>
      <c r="K2741" t="s">
        <v>3069</v>
      </c>
      <c r="L2741" t="s">
        <v>19956</v>
      </c>
      <c r="M2741" t="s">
        <v>19957</v>
      </c>
      <c r="N2741" t="s">
        <v>116</v>
      </c>
      <c r="O2741">
        <v>20</v>
      </c>
      <c r="P2741" t="s">
        <v>40</v>
      </c>
      <c r="Q2741" t="s">
        <v>101</v>
      </c>
      <c r="R2741" t="s">
        <v>19958</v>
      </c>
      <c r="S2741" s="1">
        <v>45522</v>
      </c>
      <c r="T2741" t="s">
        <v>201</v>
      </c>
      <c r="U2741" t="s">
        <v>19959</v>
      </c>
      <c r="V2741" t="s">
        <v>19960</v>
      </c>
      <c r="W2741" t="s">
        <v>1893</v>
      </c>
      <c r="X2741">
        <v>2329</v>
      </c>
      <c r="Y2741">
        <v>7</v>
      </c>
      <c r="Z2741">
        <v>6521.2000000000007</v>
      </c>
      <c r="AA2741" t="s">
        <v>19957</v>
      </c>
      <c r="AB2741" t="s">
        <v>19957</v>
      </c>
      <c r="AC2741">
        <v>10</v>
      </c>
      <c r="AE2741" t="s">
        <v>37</v>
      </c>
      <c r="AF2741" t="s">
        <v>37</v>
      </c>
      <c r="AG2741" t="s">
        <v>19957</v>
      </c>
    </row>
    <row r="2742" spans="1:33" x14ac:dyDescent="0.3">
      <c r="A2742" t="s">
        <v>181</v>
      </c>
      <c r="B2742" t="s">
        <v>558</v>
      </c>
      <c r="C2742" t="s">
        <v>29</v>
      </c>
      <c r="D2742" t="s">
        <v>206</v>
      </c>
      <c r="E2742" t="s">
        <v>1225</v>
      </c>
      <c r="F2742" t="s">
        <v>19961</v>
      </c>
      <c r="G2742" t="s">
        <v>33</v>
      </c>
      <c r="H2742" s="1">
        <v>44372</v>
      </c>
      <c r="I2742">
        <v>800</v>
      </c>
      <c r="J2742" t="s">
        <v>19962</v>
      </c>
      <c r="K2742" t="s">
        <v>950</v>
      </c>
      <c r="L2742" t="s">
        <v>19963</v>
      </c>
      <c r="M2742" t="s">
        <v>19964</v>
      </c>
      <c r="N2742" t="s">
        <v>72</v>
      </c>
      <c r="O2742">
        <v>10</v>
      </c>
      <c r="P2742" t="s">
        <v>73</v>
      </c>
      <c r="Q2742" t="s">
        <v>74</v>
      </c>
      <c r="R2742" t="s">
        <v>19965</v>
      </c>
      <c r="S2742" s="1">
        <v>45453</v>
      </c>
      <c r="T2742" t="s">
        <v>43</v>
      </c>
      <c r="U2742" t="s">
        <v>19966</v>
      </c>
      <c r="V2742" t="s">
        <v>19967</v>
      </c>
      <c r="W2742" t="s">
        <v>2840</v>
      </c>
      <c r="X2742">
        <v>1688</v>
      </c>
      <c r="Y2742">
        <v>1</v>
      </c>
      <c r="Z2742">
        <v>675.2</v>
      </c>
      <c r="AA2742" t="s">
        <v>19964</v>
      </c>
      <c r="AB2742" t="s">
        <v>19964</v>
      </c>
      <c r="AC2742">
        <v>10</v>
      </c>
      <c r="AE2742" t="s">
        <v>37</v>
      </c>
      <c r="AF2742" t="s">
        <v>37</v>
      </c>
      <c r="AG2742" t="s">
        <v>19964</v>
      </c>
    </row>
    <row r="2743" spans="1:33" x14ac:dyDescent="0.3">
      <c r="A2743" t="s">
        <v>47</v>
      </c>
      <c r="B2743" t="s">
        <v>1128</v>
      </c>
      <c r="C2743" t="s">
        <v>49</v>
      </c>
      <c r="D2743" t="s">
        <v>677</v>
      </c>
      <c r="E2743" t="s">
        <v>986</v>
      </c>
      <c r="F2743" t="s">
        <v>19968</v>
      </c>
      <c r="G2743" t="s">
        <v>96</v>
      </c>
      <c r="H2743" s="1">
        <v>45304</v>
      </c>
      <c r="I2743">
        <v>800</v>
      </c>
      <c r="J2743" t="s">
        <v>19969</v>
      </c>
      <c r="K2743" t="s">
        <v>3054</v>
      </c>
      <c r="L2743" t="s">
        <v>19970</v>
      </c>
      <c r="M2743" t="s">
        <v>19971</v>
      </c>
      <c r="N2743" t="s">
        <v>57</v>
      </c>
      <c r="O2743">
        <v>15</v>
      </c>
      <c r="P2743" t="s">
        <v>73</v>
      </c>
      <c r="Q2743" t="s">
        <v>41</v>
      </c>
      <c r="R2743" t="s">
        <v>19972</v>
      </c>
      <c r="S2743" s="1">
        <v>45623</v>
      </c>
      <c r="T2743" t="s">
        <v>165</v>
      </c>
      <c r="U2743" t="s">
        <v>19973</v>
      </c>
      <c r="V2743" t="s">
        <v>19974</v>
      </c>
      <c r="W2743" t="s">
        <v>10201</v>
      </c>
      <c r="X2743">
        <v>2621</v>
      </c>
      <c r="Y2743">
        <v>6</v>
      </c>
      <c r="Z2743">
        <v>6290.4000000000015</v>
      </c>
      <c r="AA2743" t="s">
        <v>19971</v>
      </c>
      <c r="AB2743" t="s">
        <v>19971</v>
      </c>
      <c r="AC2743">
        <v>10</v>
      </c>
      <c r="AE2743" t="s">
        <v>37</v>
      </c>
      <c r="AF2743" t="s">
        <v>37</v>
      </c>
      <c r="AG2743" t="s">
        <v>19971</v>
      </c>
    </row>
    <row r="2744" spans="1:33" x14ac:dyDescent="0.3">
      <c r="A2744" t="s">
        <v>181</v>
      </c>
      <c r="B2744" t="s">
        <v>1118</v>
      </c>
      <c r="C2744" t="s">
        <v>29</v>
      </c>
      <c r="D2744" t="s">
        <v>109</v>
      </c>
      <c r="E2744" t="s">
        <v>1092</v>
      </c>
      <c r="F2744" t="s">
        <v>19975</v>
      </c>
      <c r="G2744" t="s">
        <v>96</v>
      </c>
      <c r="H2744" s="1">
        <v>44072</v>
      </c>
      <c r="I2744">
        <v>800</v>
      </c>
      <c r="J2744" t="s">
        <v>19976</v>
      </c>
      <c r="K2744" t="s">
        <v>394</v>
      </c>
      <c r="L2744" t="s">
        <v>19977</v>
      </c>
      <c r="M2744" t="s">
        <v>19978</v>
      </c>
      <c r="N2744" t="s">
        <v>72</v>
      </c>
      <c r="O2744">
        <v>13</v>
      </c>
      <c r="P2744" t="s">
        <v>73</v>
      </c>
      <c r="Q2744" t="s">
        <v>101</v>
      </c>
      <c r="R2744" t="s">
        <v>19979</v>
      </c>
      <c r="S2744" s="1">
        <v>45575</v>
      </c>
      <c r="T2744" t="s">
        <v>177</v>
      </c>
      <c r="U2744" t="s">
        <v>19980</v>
      </c>
      <c r="V2744" t="s">
        <v>19981</v>
      </c>
      <c r="W2744" t="s">
        <v>168</v>
      </c>
      <c r="X2744">
        <v>499</v>
      </c>
      <c r="Y2744">
        <v>8</v>
      </c>
      <c r="Z2744">
        <v>1596.8000000000002</v>
      </c>
      <c r="AA2744" t="s">
        <v>19978</v>
      </c>
      <c r="AB2744" t="s">
        <v>19978</v>
      </c>
      <c r="AC2744">
        <v>10</v>
      </c>
      <c r="AD2744" t="s">
        <v>87</v>
      </c>
      <c r="AF2744" t="s">
        <v>87</v>
      </c>
      <c r="AG2744" t="s">
        <v>19978</v>
      </c>
    </row>
    <row r="2745" spans="1:33" x14ac:dyDescent="0.3">
      <c r="A2745" t="s">
        <v>27</v>
      </c>
      <c r="B2745" t="s">
        <v>470</v>
      </c>
      <c r="C2745" t="s">
        <v>49</v>
      </c>
      <c r="D2745" t="s">
        <v>219</v>
      </c>
      <c r="E2745" t="s">
        <v>814</v>
      </c>
      <c r="F2745" t="s">
        <v>19982</v>
      </c>
      <c r="G2745" t="s">
        <v>33</v>
      </c>
      <c r="H2745" s="1">
        <v>44424</v>
      </c>
      <c r="I2745">
        <v>1100</v>
      </c>
      <c r="J2745" t="s">
        <v>19983</v>
      </c>
      <c r="K2745" t="s">
        <v>1796</v>
      </c>
      <c r="L2745" t="s">
        <v>19984</v>
      </c>
      <c r="M2745" t="s">
        <v>19985</v>
      </c>
      <c r="N2745" t="s">
        <v>39</v>
      </c>
      <c r="O2745">
        <v>18</v>
      </c>
      <c r="P2745" t="s">
        <v>40</v>
      </c>
      <c r="Q2745" t="s">
        <v>58</v>
      </c>
      <c r="R2745" t="s">
        <v>19986</v>
      </c>
      <c r="S2745" s="1">
        <v>45342</v>
      </c>
      <c r="T2745" t="s">
        <v>321</v>
      </c>
      <c r="U2745" t="s">
        <v>19987</v>
      </c>
      <c r="V2745" t="s">
        <v>19988</v>
      </c>
      <c r="W2745" t="s">
        <v>2965</v>
      </c>
      <c r="X2745">
        <v>2968</v>
      </c>
      <c r="Y2745">
        <v>8</v>
      </c>
      <c r="Z2745">
        <v>9497.6</v>
      </c>
      <c r="AA2745" t="s">
        <v>19985</v>
      </c>
      <c r="AB2745" t="s">
        <v>19985</v>
      </c>
      <c r="AC2745">
        <v>10</v>
      </c>
      <c r="AE2745" t="s">
        <v>37</v>
      </c>
      <c r="AF2745" t="s">
        <v>37</v>
      </c>
      <c r="AG2745" t="s">
        <v>19985</v>
      </c>
    </row>
    <row r="2746" spans="1:33" x14ac:dyDescent="0.3">
      <c r="A2746" t="s">
        <v>47</v>
      </c>
      <c r="B2746" t="s">
        <v>325</v>
      </c>
      <c r="C2746" t="s">
        <v>49</v>
      </c>
      <c r="D2746" t="s">
        <v>370</v>
      </c>
      <c r="E2746" t="s">
        <v>531</v>
      </c>
      <c r="F2746" t="s">
        <v>19989</v>
      </c>
      <c r="G2746" t="s">
        <v>33</v>
      </c>
      <c r="H2746" s="1">
        <v>43932</v>
      </c>
      <c r="I2746">
        <v>1200</v>
      </c>
      <c r="J2746" t="s">
        <v>19990</v>
      </c>
      <c r="K2746" t="s">
        <v>571</v>
      </c>
      <c r="L2746" t="s">
        <v>19991</v>
      </c>
      <c r="M2746" t="s">
        <v>19992</v>
      </c>
      <c r="N2746" t="s">
        <v>116</v>
      </c>
      <c r="O2746">
        <v>8</v>
      </c>
      <c r="P2746" t="s">
        <v>40</v>
      </c>
      <c r="Q2746" t="s">
        <v>74</v>
      </c>
      <c r="R2746" t="s">
        <v>19993</v>
      </c>
      <c r="S2746" s="1">
        <v>45343</v>
      </c>
      <c r="T2746" t="s">
        <v>321</v>
      </c>
      <c r="U2746" t="s">
        <v>19994</v>
      </c>
      <c r="V2746" t="s">
        <v>19995</v>
      </c>
      <c r="W2746" t="s">
        <v>19996</v>
      </c>
      <c r="X2746">
        <v>943</v>
      </c>
      <c r="Y2746">
        <v>4</v>
      </c>
      <c r="Z2746">
        <v>1508.8000000000002</v>
      </c>
      <c r="AA2746" t="s">
        <v>19992</v>
      </c>
      <c r="AB2746" t="s">
        <v>19992</v>
      </c>
      <c r="AC2746">
        <v>10</v>
      </c>
      <c r="AE2746" t="s">
        <v>37</v>
      </c>
      <c r="AF2746" t="s">
        <v>37</v>
      </c>
      <c r="AG2746" t="s">
        <v>19992</v>
      </c>
    </row>
    <row r="2747" spans="1:33" x14ac:dyDescent="0.3">
      <c r="A2747" t="s">
        <v>107</v>
      </c>
      <c r="B2747" t="s">
        <v>411</v>
      </c>
      <c r="C2747" t="s">
        <v>49</v>
      </c>
      <c r="D2747" t="s">
        <v>65</v>
      </c>
      <c r="E2747" t="s">
        <v>2957</v>
      </c>
      <c r="F2747" t="s">
        <v>19997</v>
      </c>
      <c r="G2747" t="s">
        <v>96</v>
      </c>
      <c r="H2747" s="1">
        <v>45387</v>
      </c>
      <c r="I2747">
        <v>1300</v>
      </c>
      <c r="J2747" t="s">
        <v>19998</v>
      </c>
      <c r="K2747" t="s">
        <v>1749</v>
      </c>
      <c r="L2747" t="s">
        <v>19999</v>
      </c>
      <c r="M2747" t="s">
        <v>20000</v>
      </c>
      <c r="N2747" t="s">
        <v>72</v>
      </c>
      <c r="O2747">
        <v>16</v>
      </c>
      <c r="P2747" t="s">
        <v>73</v>
      </c>
      <c r="Q2747" t="s">
        <v>74</v>
      </c>
      <c r="R2747" t="s">
        <v>20001</v>
      </c>
      <c r="S2747" s="1">
        <v>45610</v>
      </c>
      <c r="T2747" t="s">
        <v>165</v>
      </c>
      <c r="U2747" t="s">
        <v>20002</v>
      </c>
      <c r="V2747" t="s">
        <v>20003</v>
      </c>
      <c r="W2747" t="s">
        <v>4298</v>
      </c>
      <c r="X2747">
        <v>1985</v>
      </c>
      <c r="Y2747">
        <v>3</v>
      </c>
      <c r="Z2747">
        <v>2382</v>
      </c>
      <c r="AA2747" t="s">
        <v>20000</v>
      </c>
      <c r="AB2747" t="s">
        <v>20000</v>
      </c>
      <c r="AC2747">
        <v>10</v>
      </c>
      <c r="AE2747" t="s">
        <v>37</v>
      </c>
      <c r="AF2747" t="s">
        <v>37</v>
      </c>
      <c r="AG2747" t="s">
        <v>20000</v>
      </c>
    </row>
    <row r="2748" spans="1:33" x14ac:dyDescent="0.3">
      <c r="A2748" t="s">
        <v>121</v>
      </c>
      <c r="B2748" t="s">
        <v>240</v>
      </c>
      <c r="C2748" t="s">
        <v>80</v>
      </c>
      <c r="D2748" t="s">
        <v>81</v>
      </c>
      <c r="E2748" t="s">
        <v>31</v>
      </c>
      <c r="F2748" t="s">
        <v>20004</v>
      </c>
      <c r="G2748" t="s">
        <v>96</v>
      </c>
      <c r="H2748" s="1">
        <v>45331</v>
      </c>
      <c r="I2748">
        <v>1000</v>
      </c>
      <c r="J2748" t="s">
        <v>20005</v>
      </c>
      <c r="K2748" t="s">
        <v>835</v>
      </c>
      <c r="L2748" t="s">
        <v>20006</v>
      </c>
      <c r="M2748" t="s">
        <v>20007</v>
      </c>
      <c r="N2748" t="s">
        <v>72</v>
      </c>
      <c r="O2748">
        <v>5</v>
      </c>
      <c r="P2748" t="s">
        <v>40</v>
      </c>
      <c r="Q2748" t="s">
        <v>74</v>
      </c>
      <c r="R2748" t="s">
        <v>20008</v>
      </c>
      <c r="S2748" s="1">
        <v>45426</v>
      </c>
      <c r="T2748" t="s">
        <v>129</v>
      </c>
      <c r="U2748" t="s">
        <v>20009</v>
      </c>
      <c r="V2748" t="s">
        <v>20010</v>
      </c>
      <c r="W2748" t="s">
        <v>2570</v>
      </c>
      <c r="X2748">
        <v>2778</v>
      </c>
      <c r="Y2748">
        <v>7</v>
      </c>
      <c r="Z2748">
        <v>7778.4000000000015</v>
      </c>
      <c r="AA2748" t="s">
        <v>20007</v>
      </c>
      <c r="AB2748" t="s">
        <v>20007</v>
      </c>
      <c r="AC2748">
        <v>10</v>
      </c>
      <c r="AE2748" t="s">
        <v>37</v>
      </c>
      <c r="AF2748" t="s">
        <v>37</v>
      </c>
      <c r="AG2748" t="s">
        <v>20007</v>
      </c>
    </row>
    <row r="2749" spans="1:33" x14ac:dyDescent="0.3">
      <c r="A2749" t="s">
        <v>336</v>
      </c>
      <c r="B2749" t="s">
        <v>48</v>
      </c>
      <c r="C2749" t="s">
        <v>49</v>
      </c>
      <c r="D2749" t="s">
        <v>30</v>
      </c>
      <c r="E2749" t="s">
        <v>337</v>
      </c>
      <c r="F2749" t="s">
        <v>20011</v>
      </c>
      <c r="G2749" t="s">
        <v>96</v>
      </c>
      <c r="H2749" s="1">
        <v>45582</v>
      </c>
      <c r="I2749">
        <v>1400</v>
      </c>
      <c r="J2749" t="s">
        <v>20012</v>
      </c>
      <c r="K2749" t="s">
        <v>276</v>
      </c>
      <c r="L2749" t="s">
        <v>20013</v>
      </c>
      <c r="M2749" t="s">
        <v>20014</v>
      </c>
      <c r="N2749" t="s">
        <v>116</v>
      </c>
      <c r="O2749">
        <v>10</v>
      </c>
      <c r="P2749" t="s">
        <v>73</v>
      </c>
      <c r="Q2749" t="s">
        <v>41</v>
      </c>
      <c r="R2749" t="s">
        <v>20015</v>
      </c>
      <c r="S2749" s="1">
        <v>45425</v>
      </c>
      <c r="T2749" t="s">
        <v>129</v>
      </c>
      <c r="U2749" t="s">
        <v>20016</v>
      </c>
      <c r="V2749" t="s">
        <v>20017</v>
      </c>
      <c r="W2749" t="s">
        <v>587</v>
      </c>
      <c r="X2749">
        <v>2483</v>
      </c>
      <c r="Y2749">
        <v>6</v>
      </c>
      <c r="Z2749">
        <v>5959.2000000000007</v>
      </c>
      <c r="AA2749" t="s">
        <v>20014</v>
      </c>
      <c r="AB2749" t="s">
        <v>20014</v>
      </c>
      <c r="AC2749">
        <v>10</v>
      </c>
      <c r="AD2749" t="s">
        <v>87</v>
      </c>
      <c r="AF2749" t="s">
        <v>87</v>
      </c>
      <c r="AG2749" t="s">
        <v>20014</v>
      </c>
    </row>
    <row r="2750" spans="1:33" x14ac:dyDescent="0.3">
      <c r="A2750" t="s">
        <v>121</v>
      </c>
      <c r="B2750" t="s">
        <v>411</v>
      </c>
      <c r="C2750" t="s">
        <v>80</v>
      </c>
      <c r="D2750" t="s">
        <v>30</v>
      </c>
      <c r="E2750" t="s">
        <v>314</v>
      </c>
      <c r="F2750" t="s">
        <v>20018</v>
      </c>
      <c r="G2750" t="s">
        <v>33</v>
      </c>
      <c r="H2750" s="1">
        <v>44303</v>
      </c>
      <c r="I2750">
        <v>1100</v>
      </c>
      <c r="J2750" t="s">
        <v>20019</v>
      </c>
      <c r="K2750" t="s">
        <v>1086</v>
      </c>
      <c r="L2750" t="s">
        <v>20020</v>
      </c>
      <c r="M2750" t="s">
        <v>20021</v>
      </c>
      <c r="N2750" t="s">
        <v>39</v>
      </c>
      <c r="O2750">
        <v>7</v>
      </c>
      <c r="P2750" t="s">
        <v>73</v>
      </c>
      <c r="Q2750" t="s">
        <v>101</v>
      </c>
      <c r="R2750" t="s">
        <v>20022</v>
      </c>
      <c r="S2750" s="1">
        <v>45306</v>
      </c>
      <c r="T2750" t="s">
        <v>141</v>
      </c>
      <c r="U2750" t="s">
        <v>20023</v>
      </c>
      <c r="V2750" t="s">
        <v>20024</v>
      </c>
      <c r="W2750" t="s">
        <v>1885</v>
      </c>
      <c r="X2750">
        <v>734</v>
      </c>
      <c r="Y2750">
        <v>3</v>
      </c>
      <c r="Z2750">
        <v>880.80000000000007</v>
      </c>
      <c r="AA2750" t="s">
        <v>20021</v>
      </c>
      <c r="AB2750" t="s">
        <v>20021</v>
      </c>
      <c r="AC2750">
        <v>10</v>
      </c>
      <c r="AE2750" t="s">
        <v>37</v>
      </c>
      <c r="AF2750" t="s">
        <v>37</v>
      </c>
      <c r="AG2750" t="s">
        <v>20021</v>
      </c>
    </row>
    <row r="2751" spans="1:33" x14ac:dyDescent="0.3">
      <c r="A2751" t="s">
        <v>27</v>
      </c>
      <c r="B2751" t="s">
        <v>470</v>
      </c>
      <c r="C2751" t="s">
        <v>80</v>
      </c>
      <c r="D2751" t="s">
        <v>241</v>
      </c>
      <c r="E2751" t="s">
        <v>242</v>
      </c>
      <c r="F2751" t="s">
        <v>20025</v>
      </c>
      <c r="G2751" t="s">
        <v>96</v>
      </c>
      <c r="H2751" s="1">
        <v>44315</v>
      </c>
      <c r="I2751">
        <v>1200</v>
      </c>
      <c r="J2751" t="s">
        <v>20026</v>
      </c>
      <c r="K2751" t="s">
        <v>1686</v>
      </c>
      <c r="L2751" t="s">
        <v>20027</v>
      </c>
      <c r="M2751" t="s">
        <v>20028</v>
      </c>
      <c r="N2751" t="s">
        <v>72</v>
      </c>
      <c r="O2751">
        <v>16</v>
      </c>
      <c r="P2751" t="s">
        <v>73</v>
      </c>
      <c r="Q2751" t="s">
        <v>74</v>
      </c>
      <c r="R2751" t="s">
        <v>20029</v>
      </c>
      <c r="S2751" s="1">
        <v>45555</v>
      </c>
      <c r="T2751" t="s">
        <v>214</v>
      </c>
      <c r="U2751" t="s">
        <v>20030</v>
      </c>
      <c r="V2751" t="s">
        <v>20031</v>
      </c>
      <c r="W2751" t="s">
        <v>2214</v>
      </c>
      <c r="X2751">
        <v>1097</v>
      </c>
      <c r="Y2751">
        <v>2</v>
      </c>
      <c r="Z2751">
        <v>877.6</v>
      </c>
      <c r="AA2751" t="s">
        <v>20028</v>
      </c>
      <c r="AB2751" t="s">
        <v>20028</v>
      </c>
      <c r="AC2751">
        <v>10</v>
      </c>
      <c r="AE2751" t="s">
        <v>37</v>
      </c>
      <c r="AF2751" t="s">
        <v>37</v>
      </c>
      <c r="AG2751" t="s">
        <v>20028</v>
      </c>
    </row>
    <row r="2752" spans="1:33" x14ac:dyDescent="0.3">
      <c r="A2752" t="s">
        <v>27</v>
      </c>
      <c r="B2752" t="s">
        <v>193</v>
      </c>
      <c r="C2752" t="s">
        <v>80</v>
      </c>
      <c r="D2752" t="s">
        <v>146</v>
      </c>
      <c r="E2752" t="s">
        <v>441</v>
      </c>
      <c r="F2752" t="s">
        <v>20032</v>
      </c>
      <c r="G2752" t="s">
        <v>96</v>
      </c>
      <c r="H2752" s="1">
        <v>44550</v>
      </c>
      <c r="I2752">
        <v>1400</v>
      </c>
      <c r="J2752" t="s">
        <v>20033</v>
      </c>
      <c r="K2752" t="s">
        <v>923</v>
      </c>
      <c r="L2752" t="s">
        <v>20034</v>
      </c>
      <c r="M2752" t="s">
        <v>20035</v>
      </c>
      <c r="N2752" t="s">
        <v>72</v>
      </c>
      <c r="O2752">
        <v>16</v>
      </c>
      <c r="P2752" t="s">
        <v>73</v>
      </c>
      <c r="Q2752" t="s">
        <v>41</v>
      </c>
      <c r="R2752" t="s">
        <v>20036</v>
      </c>
      <c r="S2752" s="1">
        <v>45470</v>
      </c>
      <c r="T2752" t="s">
        <v>43</v>
      </c>
      <c r="U2752" t="s">
        <v>20037</v>
      </c>
      <c r="V2752" t="s">
        <v>20038</v>
      </c>
      <c r="W2752" t="s">
        <v>2825</v>
      </c>
      <c r="X2752">
        <v>2371</v>
      </c>
      <c r="Y2752">
        <v>8</v>
      </c>
      <c r="Z2752">
        <v>7587.2000000000007</v>
      </c>
      <c r="AA2752" t="s">
        <v>20035</v>
      </c>
      <c r="AB2752" t="s">
        <v>20035</v>
      </c>
      <c r="AC2752">
        <v>10</v>
      </c>
      <c r="AE2752" t="s">
        <v>37</v>
      </c>
      <c r="AF2752" t="s">
        <v>37</v>
      </c>
      <c r="AG2752" t="s">
        <v>20035</v>
      </c>
    </row>
    <row r="2753" spans="1:33" x14ac:dyDescent="0.3">
      <c r="A2753" t="s">
        <v>47</v>
      </c>
      <c r="B2753" t="s">
        <v>79</v>
      </c>
      <c r="C2753" t="s">
        <v>49</v>
      </c>
      <c r="D2753" t="s">
        <v>206</v>
      </c>
      <c r="E2753" t="s">
        <v>531</v>
      </c>
      <c r="F2753" t="s">
        <v>17884</v>
      </c>
      <c r="G2753" t="s">
        <v>96</v>
      </c>
      <c r="H2753" s="1">
        <v>43881</v>
      </c>
      <c r="I2753">
        <v>1200</v>
      </c>
      <c r="J2753" t="s">
        <v>20039</v>
      </c>
      <c r="K2753" t="s">
        <v>210</v>
      </c>
      <c r="L2753" t="s">
        <v>20040</v>
      </c>
      <c r="M2753" t="s">
        <v>20041</v>
      </c>
      <c r="N2753" t="s">
        <v>116</v>
      </c>
      <c r="O2753">
        <v>3</v>
      </c>
      <c r="P2753" t="s">
        <v>73</v>
      </c>
      <c r="Q2753" t="s">
        <v>74</v>
      </c>
      <c r="R2753" t="s">
        <v>20042</v>
      </c>
      <c r="S2753" s="1">
        <v>45404</v>
      </c>
      <c r="T2753" t="s">
        <v>60</v>
      </c>
      <c r="U2753" t="s">
        <v>20043</v>
      </c>
      <c r="V2753" t="s">
        <v>20044</v>
      </c>
      <c r="W2753" t="s">
        <v>5044</v>
      </c>
      <c r="X2753">
        <v>2673</v>
      </c>
      <c r="Y2753">
        <v>3</v>
      </c>
      <c r="Z2753">
        <v>3207.6000000000004</v>
      </c>
      <c r="AA2753" t="s">
        <v>20041</v>
      </c>
      <c r="AB2753" t="s">
        <v>20041</v>
      </c>
      <c r="AC2753">
        <v>10</v>
      </c>
      <c r="AE2753" t="s">
        <v>37</v>
      </c>
      <c r="AF2753" t="s">
        <v>37</v>
      </c>
      <c r="AG2753" t="s">
        <v>20041</v>
      </c>
    </row>
    <row r="2754" spans="1:33" x14ac:dyDescent="0.3">
      <c r="A2754" t="s">
        <v>181</v>
      </c>
      <c r="B2754" t="s">
        <v>803</v>
      </c>
      <c r="C2754" t="s">
        <v>29</v>
      </c>
      <c r="D2754" t="s">
        <v>30</v>
      </c>
      <c r="E2754" t="s">
        <v>1917</v>
      </c>
      <c r="F2754" t="s">
        <v>20045</v>
      </c>
      <c r="G2754" t="s">
        <v>33</v>
      </c>
      <c r="H2754" s="1">
        <v>45059</v>
      </c>
      <c r="I2754">
        <v>1000</v>
      </c>
      <c r="J2754" t="s">
        <v>20046</v>
      </c>
      <c r="K2754" t="s">
        <v>317</v>
      </c>
      <c r="L2754" t="s">
        <v>20047</v>
      </c>
      <c r="M2754" t="s">
        <v>20048</v>
      </c>
      <c r="N2754" t="s">
        <v>39</v>
      </c>
      <c r="O2754">
        <v>12</v>
      </c>
      <c r="P2754" t="s">
        <v>40</v>
      </c>
      <c r="Q2754" t="s">
        <v>58</v>
      </c>
      <c r="R2754" t="s">
        <v>20049</v>
      </c>
      <c r="S2754" s="1">
        <v>45341</v>
      </c>
      <c r="T2754" t="s">
        <v>321</v>
      </c>
      <c r="U2754" t="s">
        <v>20050</v>
      </c>
      <c r="V2754" t="s">
        <v>20051</v>
      </c>
      <c r="W2754" t="s">
        <v>4373</v>
      </c>
      <c r="X2754">
        <v>1160</v>
      </c>
      <c r="Y2754">
        <v>5</v>
      </c>
      <c r="Z2754">
        <v>2320</v>
      </c>
      <c r="AA2754" t="s">
        <v>20048</v>
      </c>
      <c r="AB2754" t="s">
        <v>20048</v>
      </c>
      <c r="AC2754">
        <v>10</v>
      </c>
      <c r="AE2754" t="s">
        <v>37</v>
      </c>
      <c r="AF2754" t="s">
        <v>37</v>
      </c>
      <c r="AG2754" t="s">
        <v>20048</v>
      </c>
    </row>
    <row r="2755" spans="1:33" x14ac:dyDescent="0.3">
      <c r="A2755" t="s">
        <v>93</v>
      </c>
      <c r="B2755" t="s">
        <v>48</v>
      </c>
      <c r="C2755" t="s">
        <v>80</v>
      </c>
      <c r="D2755" t="s">
        <v>50</v>
      </c>
      <c r="E2755" t="s">
        <v>1092</v>
      </c>
      <c r="F2755" t="s">
        <v>20052</v>
      </c>
      <c r="G2755" t="s">
        <v>96</v>
      </c>
      <c r="H2755" s="1">
        <v>44873</v>
      </c>
      <c r="I2755">
        <v>1300</v>
      </c>
      <c r="J2755" t="s">
        <v>20053</v>
      </c>
      <c r="K2755" t="s">
        <v>350</v>
      </c>
      <c r="L2755" t="s">
        <v>20054</v>
      </c>
      <c r="M2755" t="s">
        <v>20055</v>
      </c>
      <c r="N2755" t="s">
        <v>72</v>
      </c>
      <c r="O2755">
        <v>20</v>
      </c>
      <c r="P2755" t="s">
        <v>40</v>
      </c>
      <c r="Q2755" t="s">
        <v>101</v>
      </c>
      <c r="R2755" t="s">
        <v>20056</v>
      </c>
      <c r="S2755" s="1">
        <v>45485</v>
      </c>
      <c r="T2755" t="s">
        <v>103</v>
      </c>
      <c r="U2755" t="s">
        <v>20057</v>
      </c>
      <c r="V2755" t="s">
        <v>20058</v>
      </c>
      <c r="W2755" t="s">
        <v>19864</v>
      </c>
      <c r="X2755">
        <v>2714</v>
      </c>
      <c r="Y2755">
        <v>5</v>
      </c>
      <c r="Z2755">
        <v>5428</v>
      </c>
      <c r="AA2755" t="s">
        <v>20055</v>
      </c>
      <c r="AB2755" t="s">
        <v>20055</v>
      </c>
      <c r="AC2755">
        <v>10</v>
      </c>
      <c r="AD2755" t="s">
        <v>87</v>
      </c>
      <c r="AF2755" t="s">
        <v>87</v>
      </c>
      <c r="AG2755" t="s">
        <v>20055</v>
      </c>
    </row>
    <row r="2756" spans="1:33" x14ac:dyDescent="0.3">
      <c r="A2756" t="s">
        <v>107</v>
      </c>
      <c r="B2756" t="s">
        <v>28</v>
      </c>
      <c r="C2756" t="s">
        <v>80</v>
      </c>
      <c r="D2756" t="s">
        <v>241</v>
      </c>
      <c r="E2756" t="s">
        <v>1415</v>
      </c>
      <c r="F2756" t="s">
        <v>20059</v>
      </c>
      <c r="G2756" t="s">
        <v>33</v>
      </c>
      <c r="H2756" s="1">
        <v>44113</v>
      </c>
      <c r="I2756">
        <v>1100</v>
      </c>
      <c r="J2756" t="s">
        <v>20060</v>
      </c>
      <c r="K2756" t="s">
        <v>2083</v>
      </c>
      <c r="L2756" t="s">
        <v>20061</v>
      </c>
      <c r="M2756" t="s">
        <v>20062</v>
      </c>
      <c r="N2756" t="s">
        <v>116</v>
      </c>
      <c r="O2756">
        <v>11</v>
      </c>
      <c r="P2756" t="s">
        <v>73</v>
      </c>
      <c r="Q2756" t="s">
        <v>41</v>
      </c>
      <c r="R2756" t="s">
        <v>20063</v>
      </c>
      <c r="S2756" s="1">
        <v>45558</v>
      </c>
      <c r="T2756" t="s">
        <v>214</v>
      </c>
      <c r="U2756" t="s">
        <v>20064</v>
      </c>
      <c r="V2756" t="s">
        <v>20065</v>
      </c>
      <c r="W2756" t="s">
        <v>10427</v>
      </c>
      <c r="X2756">
        <v>2733</v>
      </c>
      <c r="Y2756">
        <v>5</v>
      </c>
      <c r="Z2756">
        <v>5466</v>
      </c>
      <c r="AA2756" t="s">
        <v>20062</v>
      </c>
      <c r="AB2756" t="s">
        <v>20062</v>
      </c>
      <c r="AC2756">
        <v>11</v>
      </c>
      <c r="AE2756" t="s">
        <v>37</v>
      </c>
      <c r="AF2756" t="s">
        <v>37</v>
      </c>
      <c r="AG2756" t="s">
        <v>20062</v>
      </c>
    </row>
    <row r="2757" spans="1:33" x14ac:dyDescent="0.3">
      <c r="A2757" t="s">
        <v>133</v>
      </c>
      <c r="B2757" t="s">
        <v>813</v>
      </c>
      <c r="C2757" t="s">
        <v>80</v>
      </c>
      <c r="D2757" t="s">
        <v>109</v>
      </c>
      <c r="E2757" t="s">
        <v>596</v>
      </c>
      <c r="F2757" t="s">
        <v>20066</v>
      </c>
      <c r="G2757" t="s">
        <v>96</v>
      </c>
      <c r="H2757" s="1">
        <v>44892</v>
      </c>
      <c r="I2757">
        <v>1200</v>
      </c>
      <c r="J2757" t="s">
        <v>20067</v>
      </c>
      <c r="K2757" t="s">
        <v>493</v>
      </c>
      <c r="L2757" t="s">
        <v>20068</v>
      </c>
      <c r="M2757" t="s">
        <v>20069</v>
      </c>
      <c r="N2757" t="s">
        <v>57</v>
      </c>
      <c r="O2757">
        <v>19</v>
      </c>
      <c r="P2757" t="s">
        <v>40</v>
      </c>
      <c r="Q2757" t="s">
        <v>101</v>
      </c>
      <c r="R2757" t="s">
        <v>20070</v>
      </c>
      <c r="S2757" s="1">
        <v>45451</v>
      </c>
      <c r="T2757" t="s">
        <v>43</v>
      </c>
      <c r="U2757" t="s">
        <v>20071</v>
      </c>
      <c r="V2757" t="s">
        <v>20072</v>
      </c>
      <c r="W2757" t="s">
        <v>722</v>
      </c>
      <c r="X2757">
        <v>1568</v>
      </c>
      <c r="Y2757">
        <v>8</v>
      </c>
      <c r="Z2757">
        <v>5017.6000000000004</v>
      </c>
      <c r="AA2757" t="s">
        <v>20069</v>
      </c>
      <c r="AB2757" t="s">
        <v>20069</v>
      </c>
      <c r="AC2757">
        <v>10</v>
      </c>
      <c r="AE2757" t="s">
        <v>37</v>
      </c>
      <c r="AF2757" t="s">
        <v>37</v>
      </c>
      <c r="AG2757" t="s">
        <v>20069</v>
      </c>
    </row>
    <row r="2758" spans="1:33" x14ac:dyDescent="0.3">
      <c r="A2758" t="s">
        <v>336</v>
      </c>
      <c r="B2758" t="s">
        <v>293</v>
      </c>
      <c r="C2758" t="s">
        <v>80</v>
      </c>
      <c r="D2758" t="s">
        <v>109</v>
      </c>
      <c r="E2758" t="s">
        <v>501</v>
      </c>
      <c r="F2758" t="s">
        <v>20073</v>
      </c>
      <c r="G2758" t="s">
        <v>96</v>
      </c>
      <c r="H2758" s="1">
        <v>45156</v>
      </c>
      <c r="I2758">
        <v>800</v>
      </c>
      <c r="J2758" t="s">
        <v>20074</v>
      </c>
      <c r="K2758" t="s">
        <v>340</v>
      </c>
      <c r="L2758" t="s">
        <v>20075</v>
      </c>
      <c r="M2758" t="s">
        <v>20076</v>
      </c>
      <c r="N2758" t="s">
        <v>116</v>
      </c>
      <c r="O2758">
        <v>8</v>
      </c>
      <c r="P2758" t="s">
        <v>73</v>
      </c>
      <c r="Q2758" t="s">
        <v>101</v>
      </c>
      <c r="R2758" t="s">
        <v>20077</v>
      </c>
      <c r="S2758" s="1">
        <v>45519</v>
      </c>
      <c r="T2758" t="s">
        <v>201</v>
      </c>
      <c r="U2758" t="s">
        <v>20078</v>
      </c>
      <c r="V2758" t="s">
        <v>20079</v>
      </c>
      <c r="W2758" t="s">
        <v>2275</v>
      </c>
      <c r="X2758">
        <v>1940</v>
      </c>
      <c r="Y2758">
        <v>6</v>
      </c>
      <c r="Z2758">
        <v>4656</v>
      </c>
      <c r="AA2758" t="s">
        <v>20076</v>
      </c>
      <c r="AB2758" t="s">
        <v>20076</v>
      </c>
      <c r="AC2758">
        <v>10</v>
      </c>
      <c r="AE2758" t="s">
        <v>37</v>
      </c>
      <c r="AF2758" t="s">
        <v>37</v>
      </c>
      <c r="AG2758" t="s">
        <v>20076</v>
      </c>
    </row>
    <row r="2759" spans="1:33" x14ac:dyDescent="0.3">
      <c r="A2759" t="s">
        <v>336</v>
      </c>
      <c r="B2759" t="s">
        <v>1023</v>
      </c>
      <c r="C2759" t="s">
        <v>49</v>
      </c>
      <c r="D2759" t="s">
        <v>81</v>
      </c>
      <c r="E2759" t="s">
        <v>511</v>
      </c>
      <c r="F2759" t="s">
        <v>20080</v>
      </c>
      <c r="G2759" t="s">
        <v>96</v>
      </c>
      <c r="H2759" s="1">
        <v>44146</v>
      </c>
      <c r="I2759">
        <v>1400</v>
      </c>
      <c r="J2759" t="s">
        <v>20081</v>
      </c>
      <c r="K2759" t="s">
        <v>680</v>
      </c>
      <c r="L2759" t="s">
        <v>20082</v>
      </c>
      <c r="M2759" t="s">
        <v>20083</v>
      </c>
      <c r="N2759" t="s">
        <v>57</v>
      </c>
      <c r="O2759">
        <v>15</v>
      </c>
      <c r="P2759" t="s">
        <v>73</v>
      </c>
      <c r="Q2759" t="s">
        <v>101</v>
      </c>
      <c r="R2759" t="s">
        <v>20084</v>
      </c>
      <c r="S2759" s="1">
        <v>45475</v>
      </c>
      <c r="T2759" t="s">
        <v>103</v>
      </c>
      <c r="U2759" t="s">
        <v>20085</v>
      </c>
      <c r="V2759" t="s">
        <v>20086</v>
      </c>
      <c r="W2759" t="s">
        <v>1022</v>
      </c>
      <c r="X2759">
        <v>904</v>
      </c>
      <c r="Y2759">
        <v>8</v>
      </c>
      <c r="Z2759">
        <v>2892.8</v>
      </c>
      <c r="AA2759" t="s">
        <v>20083</v>
      </c>
      <c r="AB2759" t="s">
        <v>20083</v>
      </c>
      <c r="AC2759">
        <v>10</v>
      </c>
      <c r="AD2759" t="s">
        <v>87</v>
      </c>
      <c r="AF2759" t="s">
        <v>87</v>
      </c>
      <c r="AG2759" t="s">
        <v>20083</v>
      </c>
    </row>
    <row r="2760" spans="1:33" x14ac:dyDescent="0.3">
      <c r="A2760" t="s">
        <v>27</v>
      </c>
      <c r="B2760" t="s">
        <v>28</v>
      </c>
      <c r="C2760" t="s">
        <v>80</v>
      </c>
      <c r="D2760" t="s">
        <v>81</v>
      </c>
      <c r="E2760" t="s">
        <v>51</v>
      </c>
      <c r="F2760" t="s">
        <v>3139</v>
      </c>
      <c r="G2760" t="s">
        <v>96</v>
      </c>
      <c r="H2760" s="1">
        <v>44502</v>
      </c>
      <c r="I2760">
        <v>1200</v>
      </c>
      <c r="J2760" t="s">
        <v>14560</v>
      </c>
      <c r="K2760" t="s">
        <v>1511</v>
      </c>
      <c r="L2760" t="s">
        <v>20087</v>
      </c>
      <c r="M2760" t="s">
        <v>20088</v>
      </c>
      <c r="N2760" t="s">
        <v>57</v>
      </c>
      <c r="O2760">
        <v>15</v>
      </c>
      <c r="P2760" t="s">
        <v>40</v>
      </c>
      <c r="Q2760" t="s">
        <v>74</v>
      </c>
      <c r="R2760" t="s">
        <v>20089</v>
      </c>
      <c r="S2760" s="1">
        <v>45499</v>
      </c>
      <c r="T2760" t="s">
        <v>103</v>
      </c>
      <c r="U2760" t="s">
        <v>13288</v>
      </c>
      <c r="V2760" t="s">
        <v>20090</v>
      </c>
      <c r="W2760" t="s">
        <v>4825</v>
      </c>
      <c r="X2760">
        <v>948</v>
      </c>
      <c r="Y2760">
        <v>5</v>
      </c>
      <c r="Z2760">
        <v>1896</v>
      </c>
      <c r="AA2760" t="s">
        <v>20088</v>
      </c>
      <c r="AB2760" t="s">
        <v>20088</v>
      </c>
      <c r="AC2760">
        <v>11</v>
      </c>
      <c r="AE2760" t="s">
        <v>37</v>
      </c>
      <c r="AF2760" t="s">
        <v>37</v>
      </c>
      <c r="AG2760" t="s">
        <v>20088</v>
      </c>
    </row>
    <row r="2761" spans="1:33" x14ac:dyDescent="0.3">
      <c r="A2761" t="s">
        <v>47</v>
      </c>
      <c r="B2761" t="s">
        <v>108</v>
      </c>
      <c r="C2761" t="s">
        <v>29</v>
      </c>
      <c r="D2761" t="s">
        <v>677</v>
      </c>
      <c r="E2761" t="s">
        <v>1693</v>
      </c>
      <c r="F2761" t="s">
        <v>20091</v>
      </c>
      <c r="G2761" t="s">
        <v>96</v>
      </c>
      <c r="H2761" s="1">
        <v>45086</v>
      </c>
      <c r="I2761">
        <v>1200</v>
      </c>
      <c r="J2761" t="s">
        <v>20092</v>
      </c>
      <c r="K2761" t="s">
        <v>1086</v>
      </c>
      <c r="L2761" t="s">
        <v>20093</v>
      </c>
      <c r="M2761" t="s">
        <v>20094</v>
      </c>
      <c r="N2761" t="s">
        <v>116</v>
      </c>
      <c r="O2761">
        <v>5</v>
      </c>
      <c r="P2761" t="s">
        <v>73</v>
      </c>
      <c r="Q2761" t="s">
        <v>41</v>
      </c>
      <c r="R2761" t="s">
        <v>20095</v>
      </c>
      <c r="S2761" s="1">
        <v>45400</v>
      </c>
      <c r="T2761" t="s">
        <v>60</v>
      </c>
      <c r="U2761" t="s">
        <v>20096</v>
      </c>
      <c r="V2761" t="s">
        <v>20097</v>
      </c>
      <c r="W2761" t="s">
        <v>2223</v>
      </c>
      <c r="X2761">
        <v>1724</v>
      </c>
      <c r="Y2761">
        <v>2</v>
      </c>
      <c r="Z2761">
        <v>1379.2</v>
      </c>
      <c r="AA2761" t="s">
        <v>20094</v>
      </c>
      <c r="AB2761" t="s">
        <v>20094</v>
      </c>
      <c r="AC2761">
        <v>10</v>
      </c>
      <c r="AD2761" t="s">
        <v>87</v>
      </c>
      <c r="AF2761" t="s">
        <v>87</v>
      </c>
      <c r="AG2761" t="s">
        <v>20094</v>
      </c>
    </row>
    <row r="2762" spans="1:33" x14ac:dyDescent="0.3">
      <c r="A2762" t="s">
        <v>93</v>
      </c>
      <c r="B2762" t="s">
        <v>48</v>
      </c>
      <c r="C2762" t="s">
        <v>29</v>
      </c>
      <c r="D2762" t="s">
        <v>677</v>
      </c>
      <c r="E2762" t="s">
        <v>2585</v>
      </c>
      <c r="F2762" t="s">
        <v>20098</v>
      </c>
      <c r="G2762" t="s">
        <v>96</v>
      </c>
      <c r="H2762" s="1">
        <v>45245</v>
      </c>
      <c r="I2762">
        <v>1000</v>
      </c>
      <c r="J2762" t="s">
        <v>20099</v>
      </c>
      <c r="K2762" t="s">
        <v>625</v>
      </c>
      <c r="L2762" t="s">
        <v>20100</v>
      </c>
      <c r="M2762" t="s">
        <v>20101</v>
      </c>
      <c r="N2762" t="s">
        <v>39</v>
      </c>
      <c r="O2762">
        <v>10</v>
      </c>
      <c r="P2762" t="s">
        <v>40</v>
      </c>
      <c r="Q2762" t="s">
        <v>74</v>
      </c>
      <c r="R2762" t="s">
        <v>20102</v>
      </c>
      <c r="S2762" s="1">
        <v>45504</v>
      </c>
      <c r="T2762" t="s">
        <v>103</v>
      </c>
      <c r="U2762" t="s">
        <v>20103</v>
      </c>
      <c r="V2762" t="s">
        <v>20104</v>
      </c>
      <c r="W2762" t="s">
        <v>8665</v>
      </c>
      <c r="X2762">
        <v>2947</v>
      </c>
      <c r="Y2762">
        <v>3</v>
      </c>
      <c r="Z2762">
        <v>3536.4</v>
      </c>
      <c r="AA2762" t="s">
        <v>20101</v>
      </c>
      <c r="AB2762" t="s">
        <v>20101</v>
      </c>
      <c r="AC2762">
        <v>10</v>
      </c>
      <c r="AD2762" t="s">
        <v>87</v>
      </c>
      <c r="AF2762" t="s">
        <v>87</v>
      </c>
      <c r="AG2762" t="s">
        <v>20101</v>
      </c>
    </row>
    <row r="2763" spans="1:33" x14ac:dyDescent="0.3">
      <c r="A2763" t="s">
        <v>107</v>
      </c>
      <c r="B2763" t="s">
        <v>262</v>
      </c>
      <c r="C2763" t="s">
        <v>29</v>
      </c>
      <c r="D2763" t="s">
        <v>206</v>
      </c>
      <c r="E2763" t="s">
        <v>750</v>
      </c>
      <c r="F2763" t="s">
        <v>20105</v>
      </c>
      <c r="G2763" t="s">
        <v>96</v>
      </c>
      <c r="H2763" s="1">
        <v>45257</v>
      </c>
      <c r="I2763">
        <v>1300</v>
      </c>
      <c r="J2763" t="s">
        <v>20106</v>
      </c>
      <c r="K2763" t="s">
        <v>743</v>
      </c>
      <c r="L2763" t="s">
        <v>20107</v>
      </c>
      <c r="M2763" t="s">
        <v>20108</v>
      </c>
      <c r="N2763" t="s">
        <v>72</v>
      </c>
      <c r="O2763">
        <v>5</v>
      </c>
      <c r="P2763" t="s">
        <v>40</v>
      </c>
      <c r="Q2763" t="s">
        <v>41</v>
      </c>
      <c r="R2763" t="s">
        <v>20109</v>
      </c>
      <c r="S2763" s="1">
        <v>45404</v>
      </c>
      <c r="T2763" t="s">
        <v>60</v>
      </c>
      <c r="U2763" t="s">
        <v>20110</v>
      </c>
      <c r="V2763" t="s">
        <v>20111</v>
      </c>
      <c r="W2763" t="s">
        <v>2887</v>
      </c>
      <c r="X2763">
        <v>2208</v>
      </c>
      <c r="Y2763">
        <v>6</v>
      </c>
      <c r="Z2763">
        <v>5299.2000000000007</v>
      </c>
      <c r="AA2763" t="s">
        <v>20108</v>
      </c>
      <c r="AB2763" t="s">
        <v>20108</v>
      </c>
      <c r="AC2763">
        <v>10</v>
      </c>
      <c r="AD2763" t="s">
        <v>87</v>
      </c>
      <c r="AF2763" t="s">
        <v>87</v>
      </c>
      <c r="AG2763" t="s">
        <v>20108</v>
      </c>
    </row>
    <row r="2764" spans="1:33" x14ac:dyDescent="0.3">
      <c r="A2764" t="s">
        <v>27</v>
      </c>
      <c r="B2764" t="s">
        <v>193</v>
      </c>
      <c r="C2764" t="s">
        <v>29</v>
      </c>
      <c r="D2764" t="s">
        <v>370</v>
      </c>
      <c r="E2764" t="s">
        <v>596</v>
      </c>
      <c r="F2764" t="s">
        <v>20112</v>
      </c>
      <c r="G2764" t="s">
        <v>96</v>
      </c>
      <c r="H2764" s="1">
        <v>44093</v>
      </c>
      <c r="I2764">
        <v>1300</v>
      </c>
      <c r="J2764" t="s">
        <v>20113</v>
      </c>
      <c r="K2764" t="s">
        <v>1368</v>
      </c>
      <c r="L2764" t="s">
        <v>20114</v>
      </c>
      <c r="M2764" t="s">
        <v>20115</v>
      </c>
      <c r="N2764" t="s">
        <v>57</v>
      </c>
      <c r="O2764">
        <v>19</v>
      </c>
      <c r="P2764" t="s">
        <v>73</v>
      </c>
      <c r="Q2764" t="s">
        <v>41</v>
      </c>
      <c r="R2764" t="s">
        <v>8377</v>
      </c>
      <c r="S2764" s="1">
        <v>45568</v>
      </c>
      <c r="T2764" t="s">
        <v>177</v>
      </c>
      <c r="U2764" t="s">
        <v>20116</v>
      </c>
      <c r="V2764" t="s">
        <v>20117</v>
      </c>
      <c r="W2764" t="s">
        <v>8730</v>
      </c>
      <c r="X2764">
        <v>2831</v>
      </c>
      <c r="Y2764">
        <v>7</v>
      </c>
      <c r="Z2764">
        <v>7926.8</v>
      </c>
      <c r="AA2764" t="s">
        <v>20115</v>
      </c>
      <c r="AB2764" t="s">
        <v>20115</v>
      </c>
      <c r="AC2764">
        <v>10</v>
      </c>
      <c r="AE2764" t="s">
        <v>37</v>
      </c>
      <c r="AF2764" t="s">
        <v>37</v>
      </c>
      <c r="AG2764" t="s">
        <v>20115</v>
      </c>
    </row>
    <row r="2765" spans="1:33" x14ac:dyDescent="0.3">
      <c r="A2765" t="s">
        <v>133</v>
      </c>
      <c r="B2765" t="s">
        <v>357</v>
      </c>
      <c r="C2765" t="s">
        <v>29</v>
      </c>
      <c r="D2765" t="s">
        <v>30</v>
      </c>
      <c r="E2765" t="s">
        <v>441</v>
      </c>
      <c r="F2765" t="s">
        <v>20118</v>
      </c>
      <c r="G2765" t="s">
        <v>96</v>
      </c>
      <c r="H2765" s="1">
        <v>45314</v>
      </c>
      <c r="I2765">
        <v>1300</v>
      </c>
      <c r="J2765" t="s">
        <v>20119</v>
      </c>
      <c r="K2765" t="s">
        <v>716</v>
      </c>
      <c r="L2765" t="s">
        <v>20120</v>
      </c>
      <c r="M2765" t="s">
        <v>20121</v>
      </c>
      <c r="N2765" t="s">
        <v>39</v>
      </c>
      <c r="O2765">
        <v>14</v>
      </c>
      <c r="P2765" t="s">
        <v>73</v>
      </c>
      <c r="Q2765" t="s">
        <v>58</v>
      </c>
      <c r="R2765" t="s">
        <v>20122</v>
      </c>
      <c r="S2765" s="1">
        <v>45439</v>
      </c>
      <c r="T2765" t="s">
        <v>129</v>
      </c>
      <c r="U2765" t="s">
        <v>20123</v>
      </c>
      <c r="V2765" t="s">
        <v>20124</v>
      </c>
      <c r="W2765" t="s">
        <v>7149</v>
      </c>
      <c r="X2765">
        <v>2054</v>
      </c>
      <c r="Y2765">
        <v>8</v>
      </c>
      <c r="Z2765">
        <v>6572.8</v>
      </c>
      <c r="AA2765" t="s">
        <v>20121</v>
      </c>
      <c r="AB2765" t="s">
        <v>20121</v>
      </c>
      <c r="AC2765">
        <v>11</v>
      </c>
      <c r="AE2765" t="s">
        <v>37</v>
      </c>
      <c r="AF2765" t="s">
        <v>37</v>
      </c>
      <c r="AG2765" t="s">
        <v>20121</v>
      </c>
    </row>
    <row r="2766" spans="1:33" x14ac:dyDescent="0.3">
      <c r="A2766" t="s">
        <v>336</v>
      </c>
      <c r="B2766" t="s">
        <v>920</v>
      </c>
      <c r="C2766" t="s">
        <v>49</v>
      </c>
      <c r="D2766" t="s">
        <v>30</v>
      </c>
      <c r="E2766" t="s">
        <v>2585</v>
      </c>
      <c r="F2766" t="s">
        <v>20125</v>
      </c>
      <c r="G2766" t="s">
        <v>96</v>
      </c>
      <c r="H2766" s="1">
        <v>45501</v>
      </c>
      <c r="I2766">
        <v>1200</v>
      </c>
      <c r="J2766" t="s">
        <v>20126</v>
      </c>
      <c r="K2766" t="s">
        <v>1418</v>
      </c>
      <c r="L2766" t="s">
        <v>20127</v>
      </c>
      <c r="M2766" t="s">
        <v>20128</v>
      </c>
      <c r="N2766" t="s">
        <v>57</v>
      </c>
      <c r="O2766">
        <v>13</v>
      </c>
      <c r="P2766" t="s">
        <v>40</v>
      </c>
      <c r="Q2766" t="s">
        <v>74</v>
      </c>
      <c r="R2766" t="s">
        <v>6844</v>
      </c>
      <c r="S2766" s="1">
        <v>45401</v>
      </c>
      <c r="T2766" t="s">
        <v>60</v>
      </c>
      <c r="U2766" t="s">
        <v>20129</v>
      </c>
      <c r="V2766" t="s">
        <v>20130</v>
      </c>
      <c r="W2766" t="s">
        <v>6454</v>
      </c>
      <c r="X2766">
        <v>1778</v>
      </c>
      <c r="Y2766">
        <v>4</v>
      </c>
      <c r="Z2766">
        <v>2844.8</v>
      </c>
      <c r="AA2766" t="s">
        <v>20128</v>
      </c>
      <c r="AB2766" t="s">
        <v>20128</v>
      </c>
      <c r="AC2766">
        <v>10</v>
      </c>
      <c r="AE2766" t="s">
        <v>37</v>
      </c>
      <c r="AF2766" t="s">
        <v>37</v>
      </c>
      <c r="AG2766" t="s">
        <v>20128</v>
      </c>
    </row>
    <row r="2767" spans="1:33" x14ac:dyDescent="0.3">
      <c r="A2767" t="s">
        <v>47</v>
      </c>
      <c r="B2767" t="s">
        <v>946</v>
      </c>
      <c r="C2767" t="s">
        <v>49</v>
      </c>
      <c r="D2767" t="s">
        <v>81</v>
      </c>
      <c r="E2767" t="s">
        <v>294</v>
      </c>
      <c r="F2767" t="s">
        <v>20131</v>
      </c>
      <c r="G2767" t="s">
        <v>96</v>
      </c>
      <c r="H2767" s="1">
        <v>44531</v>
      </c>
      <c r="I2767">
        <v>1200</v>
      </c>
      <c r="J2767" t="s">
        <v>20132</v>
      </c>
      <c r="K2767" t="s">
        <v>835</v>
      </c>
      <c r="L2767" t="s">
        <v>20133</v>
      </c>
      <c r="M2767" t="s">
        <v>20134</v>
      </c>
      <c r="N2767" t="s">
        <v>57</v>
      </c>
      <c r="O2767">
        <v>4</v>
      </c>
      <c r="P2767" t="s">
        <v>73</v>
      </c>
      <c r="Q2767" t="s">
        <v>101</v>
      </c>
      <c r="R2767" t="s">
        <v>20135</v>
      </c>
      <c r="S2767" s="1">
        <v>45626</v>
      </c>
      <c r="T2767" t="s">
        <v>165</v>
      </c>
      <c r="U2767" t="s">
        <v>20136</v>
      </c>
      <c r="V2767" t="s">
        <v>20137</v>
      </c>
      <c r="W2767" t="s">
        <v>1802</v>
      </c>
      <c r="X2767">
        <v>1413</v>
      </c>
      <c r="Y2767">
        <v>1</v>
      </c>
      <c r="Z2767">
        <v>565.20000000000005</v>
      </c>
      <c r="AA2767" t="s">
        <v>20134</v>
      </c>
      <c r="AB2767" t="s">
        <v>20134</v>
      </c>
      <c r="AC2767">
        <v>10</v>
      </c>
      <c r="AE2767" t="s">
        <v>37</v>
      </c>
      <c r="AF2767" t="s">
        <v>37</v>
      </c>
      <c r="AG2767" t="s">
        <v>20134</v>
      </c>
    </row>
    <row r="2768" spans="1:33" x14ac:dyDescent="0.3">
      <c r="A2768" t="s">
        <v>27</v>
      </c>
      <c r="B2768" t="s">
        <v>784</v>
      </c>
      <c r="C2768" t="s">
        <v>49</v>
      </c>
      <c r="D2768" t="s">
        <v>50</v>
      </c>
      <c r="E2768" t="s">
        <v>358</v>
      </c>
      <c r="F2768" t="s">
        <v>20138</v>
      </c>
      <c r="G2768" t="s">
        <v>33</v>
      </c>
      <c r="H2768" s="1">
        <v>44112</v>
      </c>
      <c r="I2768">
        <v>1400</v>
      </c>
      <c r="J2768" t="s">
        <v>20139</v>
      </c>
      <c r="K2768" t="s">
        <v>474</v>
      </c>
      <c r="L2768" t="s">
        <v>20140</v>
      </c>
      <c r="M2768" t="s">
        <v>20141</v>
      </c>
      <c r="N2768" t="s">
        <v>39</v>
      </c>
      <c r="O2768">
        <v>9</v>
      </c>
      <c r="P2768" t="s">
        <v>73</v>
      </c>
      <c r="Q2768" t="s">
        <v>101</v>
      </c>
      <c r="R2768" t="s">
        <v>20142</v>
      </c>
      <c r="S2768" s="1">
        <v>45387</v>
      </c>
      <c r="T2768" t="s">
        <v>60</v>
      </c>
      <c r="U2768" t="s">
        <v>20143</v>
      </c>
      <c r="V2768" t="s">
        <v>20144</v>
      </c>
      <c r="W2768" t="s">
        <v>2686</v>
      </c>
      <c r="X2768">
        <v>1531</v>
      </c>
      <c r="Y2768">
        <v>3</v>
      </c>
      <c r="Z2768">
        <v>1837.2</v>
      </c>
      <c r="AA2768" t="s">
        <v>20141</v>
      </c>
      <c r="AB2768" t="s">
        <v>20141</v>
      </c>
      <c r="AC2768">
        <v>10</v>
      </c>
      <c r="AE2768" t="s">
        <v>37</v>
      </c>
      <c r="AF2768" t="s">
        <v>37</v>
      </c>
      <c r="AG2768" t="s">
        <v>20141</v>
      </c>
    </row>
    <row r="2769" spans="1:33" x14ac:dyDescent="0.3">
      <c r="A2769" t="s">
        <v>133</v>
      </c>
      <c r="B2769" t="s">
        <v>380</v>
      </c>
      <c r="C2769" t="s">
        <v>29</v>
      </c>
      <c r="D2769" t="s">
        <v>241</v>
      </c>
      <c r="E2769" t="s">
        <v>1724</v>
      </c>
      <c r="F2769" t="s">
        <v>20145</v>
      </c>
      <c r="G2769" t="s">
        <v>33</v>
      </c>
      <c r="H2769" s="1">
        <v>44460</v>
      </c>
      <c r="I2769">
        <v>800</v>
      </c>
      <c r="J2769" t="s">
        <v>20146</v>
      </c>
      <c r="K2769" t="s">
        <v>1626</v>
      </c>
      <c r="L2769" t="s">
        <v>20147</v>
      </c>
      <c r="M2769" t="s">
        <v>20148</v>
      </c>
      <c r="N2769" t="s">
        <v>72</v>
      </c>
      <c r="O2769">
        <v>14</v>
      </c>
      <c r="P2769" t="s">
        <v>73</v>
      </c>
      <c r="Q2769" t="s">
        <v>41</v>
      </c>
      <c r="R2769" t="s">
        <v>20149</v>
      </c>
      <c r="S2769" s="1">
        <v>45384</v>
      </c>
      <c r="T2769" t="s">
        <v>60</v>
      </c>
      <c r="U2769" t="s">
        <v>20150</v>
      </c>
      <c r="V2769" t="s">
        <v>20151</v>
      </c>
      <c r="W2769" t="s">
        <v>5373</v>
      </c>
      <c r="X2769">
        <v>2592</v>
      </c>
      <c r="Y2769">
        <v>2</v>
      </c>
      <c r="Z2769">
        <v>2073.6</v>
      </c>
      <c r="AA2769" t="s">
        <v>20148</v>
      </c>
      <c r="AB2769" t="s">
        <v>20148</v>
      </c>
      <c r="AC2769">
        <v>10</v>
      </c>
      <c r="AD2769" t="s">
        <v>87</v>
      </c>
      <c r="AF2769" t="s">
        <v>87</v>
      </c>
      <c r="AG2769" t="s">
        <v>20148</v>
      </c>
    </row>
    <row r="2770" spans="1:33" x14ac:dyDescent="0.3">
      <c r="A2770" t="s">
        <v>181</v>
      </c>
      <c r="B2770" t="s">
        <v>606</v>
      </c>
      <c r="C2770" t="s">
        <v>29</v>
      </c>
      <c r="D2770" t="s">
        <v>677</v>
      </c>
      <c r="E2770" t="s">
        <v>641</v>
      </c>
      <c r="F2770" t="s">
        <v>20152</v>
      </c>
      <c r="G2770" t="s">
        <v>33</v>
      </c>
      <c r="H2770" s="1">
        <v>44467</v>
      </c>
      <c r="I2770">
        <v>1200</v>
      </c>
      <c r="J2770" t="s">
        <v>20153</v>
      </c>
      <c r="K2770" t="s">
        <v>1418</v>
      </c>
      <c r="L2770" t="s">
        <v>20154</v>
      </c>
      <c r="M2770" t="s">
        <v>20155</v>
      </c>
      <c r="N2770" t="s">
        <v>72</v>
      </c>
      <c r="O2770">
        <v>3</v>
      </c>
      <c r="P2770" t="s">
        <v>40</v>
      </c>
      <c r="Q2770" t="s">
        <v>74</v>
      </c>
      <c r="R2770" t="s">
        <v>20156</v>
      </c>
      <c r="S2770" s="1">
        <v>45466</v>
      </c>
      <c r="T2770" t="s">
        <v>43</v>
      </c>
      <c r="U2770" t="s">
        <v>20157</v>
      </c>
      <c r="V2770" t="s">
        <v>9467</v>
      </c>
      <c r="W2770" t="s">
        <v>2268</v>
      </c>
      <c r="X2770">
        <v>2012</v>
      </c>
      <c r="Y2770">
        <v>8</v>
      </c>
      <c r="Z2770">
        <v>6438.4000000000015</v>
      </c>
      <c r="AA2770" t="s">
        <v>20155</v>
      </c>
      <c r="AB2770" t="s">
        <v>20155</v>
      </c>
      <c r="AC2770">
        <v>10</v>
      </c>
      <c r="AE2770" t="s">
        <v>37</v>
      </c>
      <c r="AF2770" t="s">
        <v>37</v>
      </c>
      <c r="AG2770" t="s">
        <v>20155</v>
      </c>
    </row>
    <row r="2771" spans="1:33" x14ac:dyDescent="0.3">
      <c r="A2771" t="s">
        <v>121</v>
      </c>
      <c r="B2771" t="s">
        <v>325</v>
      </c>
      <c r="C2771" t="s">
        <v>80</v>
      </c>
      <c r="D2771" t="s">
        <v>241</v>
      </c>
      <c r="E2771" t="s">
        <v>147</v>
      </c>
      <c r="F2771" t="s">
        <v>20158</v>
      </c>
      <c r="G2771" t="s">
        <v>33</v>
      </c>
      <c r="H2771" s="1">
        <v>44485</v>
      </c>
      <c r="I2771">
        <v>950</v>
      </c>
      <c r="J2771" t="s">
        <v>15578</v>
      </c>
      <c r="K2771" t="s">
        <v>493</v>
      </c>
      <c r="L2771" t="s">
        <v>20159</v>
      </c>
      <c r="M2771" t="s">
        <v>20160</v>
      </c>
      <c r="N2771" t="s">
        <v>116</v>
      </c>
      <c r="O2771">
        <v>19</v>
      </c>
      <c r="P2771" t="s">
        <v>73</v>
      </c>
      <c r="Q2771" t="s">
        <v>101</v>
      </c>
      <c r="R2771" t="s">
        <v>20161</v>
      </c>
      <c r="S2771" s="1">
        <v>45485</v>
      </c>
      <c r="T2771" t="s">
        <v>103</v>
      </c>
      <c r="U2771" t="s">
        <v>20162</v>
      </c>
      <c r="V2771" t="s">
        <v>20163</v>
      </c>
      <c r="W2771" t="s">
        <v>2748</v>
      </c>
      <c r="X2771">
        <v>1497</v>
      </c>
      <c r="Y2771">
        <v>8</v>
      </c>
      <c r="Z2771">
        <v>4790.4000000000015</v>
      </c>
      <c r="AA2771" t="s">
        <v>20160</v>
      </c>
      <c r="AB2771" t="s">
        <v>20160</v>
      </c>
      <c r="AC2771">
        <v>10</v>
      </c>
      <c r="AE2771" t="s">
        <v>37</v>
      </c>
      <c r="AF2771" t="s">
        <v>37</v>
      </c>
      <c r="AG2771" t="s">
        <v>20160</v>
      </c>
    </row>
    <row r="2772" spans="1:33" x14ac:dyDescent="0.3">
      <c r="A2772" t="s">
        <v>47</v>
      </c>
      <c r="B2772" t="s">
        <v>347</v>
      </c>
      <c r="C2772" t="s">
        <v>29</v>
      </c>
      <c r="D2772" t="s">
        <v>65</v>
      </c>
      <c r="E2772" t="s">
        <v>391</v>
      </c>
      <c r="F2772" t="s">
        <v>20164</v>
      </c>
      <c r="G2772" t="s">
        <v>33</v>
      </c>
      <c r="H2772" s="1">
        <v>45620</v>
      </c>
      <c r="I2772">
        <v>1200</v>
      </c>
      <c r="J2772" t="s">
        <v>20165</v>
      </c>
      <c r="K2772" t="s">
        <v>340</v>
      </c>
      <c r="L2772" t="s">
        <v>20166</v>
      </c>
      <c r="M2772" t="s">
        <v>20167</v>
      </c>
      <c r="N2772" t="s">
        <v>57</v>
      </c>
      <c r="O2772">
        <v>9</v>
      </c>
      <c r="P2772" t="s">
        <v>40</v>
      </c>
      <c r="Q2772" t="s">
        <v>74</v>
      </c>
      <c r="R2772" t="s">
        <v>20168</v>
      </c>
      <c r="S2772" s="1">
        <v>45354</v>
      </c>
      <c r="T2772" t="s">
        <v>258</v>
      </c>
      <c r="U2772" t="s">
        <v>20169</v>
      </c>
      <c r="V2772" t="s">
        <v>20170</v>
      </c>
      <c r="W2772" t="s">
        <v>4260</v>
      </c>
      <c r="X2772">
        <v>2691</v>
      </c>
      <c r="Y2772">
        <v>7</v>
      </c>
      <c r="Z2772">
        <v>7534.8</v>
      </c>
      <c r="AA2772" t="s">
        <v>20167</v>
      </c>
      <c r="AB2772" t="s">
        <v>20167</v>
      </c>
      <c r="AC2772">
        <v>10</v>
      </c>
      <c r="AE2772" t="s">
        <v>37</v>
      </c>
      <c r="AF2772" t="s">
        <v>37</v>
      </c>
      <c r="AG2772" t="s">
        <v>20167</v>
      </c>
    </row>
    <row r="2773" spans="1:33" x14ac:dyDescent="0.3">
      <c r="A2773" t="s">
        <v>133</v>
      </c>
      <c r="B2773" t="s">
        <v>145</v>
      </c>
      <c r="C2773" t="s">
        <v>49</v>
      </c>
      <c r="D2773" t="s">
        <v>219</v>
      </c>
      <c r="E2773" t="s">
        <v>3122</v>
      </c>
      <c r="F2773" t="s">
        <v>20171</v>
      </c>
      <c r="G2773" t="s">
        <v>33</v>
      </c>
      <c r="H2773" s="1">
        <v>45038</v>
      </c>
      <c r="I2773">
        <v>1300</v>
      </c>
      <c r="J2773" t="s">
        <v>20172</v>
      </c>
      <c r="K2773" t="s">
        <v>3054</v>
      </c>
      <c r="L2773" t="s">
        <v>20173</v>
      </c>
      <c r="M2773" t="s">
        <v>20174</v>
      </c>
      <c r="N2773" t="s">
        <v>72</v>
      </c>
      <c r="O2773">
        <v>13</v>
      </c>
      <c r="P2773" t="s">
        <v>40</v>
      </c>
      <c r="Q2773" t="s">
        <v>41</v>
      </c>
      <c r="R2773" t="s">
        <v>20175</v>
      </c>
      <c r="S2773" s="1">
        <v>45600</v>
      </c>
      <c r="T2773" t="s">
        <v>165</v>
      </c>
      <c r="U2773" t="s">
        <v>20176</v>
      </c>
      <c r="V2773" t="s">
        <v>20177</v>
      </c>
      <c r="W2773" t="s">
        <v>3438</v>
      </c>
      <c r="X2773">
        <v>1333</v>
      </c>
      <c r="Y2773">
        <v>5</v>
      </c>
      <c r="Z2773">
        <v>2666</v>
      </c>
      <c r="AA2773" t="s">
        <v>20174</v>
      </c>
      <c r="AB2773" t="s">
        <v>20174</v>
      </c>
      <c r="AC2773">
        <v>10</v>
      </c>
      <c r="AE2773" t="s">
        <v>37</v>
      </c>
      <c r="AF2773" t="s">
        <v>37</v>
      </c>
      <c r="AG2773" t="s">
        <v>20174</v>
      </c>
    </row>
    <row r="2774" spans="1:33" x14ac:dyDescent="0.3">
      <c r="A2774" t="s">
        <v>181</v>
      </c>
      <c r="B2774" t="s">
        <v>411</v>
      </c>
      <c r="C2774" t="s">
        <v>29</v>
      </c>
      <c r="D2774" t="s">
        <v>81</v>
      </c>
      <c r="E2774" t="s">
        <v>531</v>
      </c>
      <c r="F2774" t="s">
        <v>20178</v>
      </c>
      <c r="G2774" t="s">
        <v>96</v>
      </c>
      <c r="H2774" s="1">
        <v>45299</v>
      </c>
      <c r="I2774">
        <v>1300</v>
      </c>
      <c r="J2774" t="s">
        <v>20179</v>
      </c>
      <c r="K2774" t="s">
        <v>1418</v>
      </c>
      <c r="L2774" t="s">
        <v>20180</v>
      </c>
      <c r="M2774" t="s">
        <v>20181</v>
      </c>
      <c r="N2774" t="s">
        <v>72</v>
      </c>
      <c r="O2774">
        <v>20</v>
      </c>
      <c r="P2774" t="s">
        <v>73</v>
      </c>
      <c r="Q2774" t="s">
        <v>74</v>
      </c>
      <c r="R2774" t="s">
        <v>20182</v>
      </c>
      <c r="S2774" s="1">
        <v>45539</v>
      </c>
      <c r="T2774" t="s">
        <v>214</v>
      </c>
      <c r="U2774" t="s">
        <v>20183</v>
      </c>
      <c r="V2774" t="s">
        <v>20184</v>
      </c>
      <c r="W2774" t="s">
        <v>8265</v>
      </c>
      <c r="X2774">
        <v>640</v>
      </c>
      <c r="Y2774">
        <v>3</v>
      </c>
      <c r="Z2774">
        <v>768</v>
      </c>
      <c r="AA2774" t="s">
        <v>20181</v>
      </c>
      <c r="AB2774" t="s">
        <v>20181</v>
      </c>
      <c r="AC2774">
        <v>11</v>
      </c>
      <c r="AE2774" t="s">
        <v>37</v>
      </c>
      <c r="AF2774" t="s">
        <v>37</v>
      </c>
      <c r="AG2774" t="s">
        <v>20181</v>
      </c>
    </row>
    <row r="2775" spans="1:33" x14ac:dyDescent="0.3">
      <c r="A2775" t="s">
        <v>93</v>
      </c>
      <c r="B2775" t="s">
        <v>218</v>
      </c>
      <c r="C2775" t="s">
        <v>29</v>
      </c>
      <c r="D2775" t="s">
        <v>219</v>
      </c>
      <c r="E2775" t="s">
        <v>337</v>
      </c>
      <c r="F2775" t="s">
        <v>20185</v>
      </c>
      <c r="G2775" t="s">
        <v>96</v>
      </c>
      <c r="H2775" s="1">
        <v>43922</v>
      </c>
      <c r="I2775">
        <v>1300</v>
      </c>
      <c r="J2775" t="s">
        <v>20186</v>
      </c>
      <c r="K2775" t="s">
        <v>404</v>
      </c>
      <c r="L2775" t="s">
        <v>20187</v>
      </c>
      <c r="M2775" t="s">
        <v>20188</v>
      </c>
      <c r="N2775" t="s">
        <v>116</v>
      </c>
      <c r="O2775">
        <v>16</v>
      </c>
      <c r="P2775" t="s">
        <v>73</v>
      </c>
      <c r="Q2775" t="s">
        <v>101</v>
      </c>
      <c r="R2775" t="s">
        <v>20189</v>
      </c>
      <c r="S2775" s="1">
        <v>45332</v>
      </c>
      <c r="T2775" t="s">
        <v>321</v>
      </c>
      <c r="U2775" t="s">
        <v>20190</v>
      </c>
      <c r="V2775" t="s">
        <v>20191</v>
      </c>
      <c r="W2775" t="s">
        <v>2616</v>
      </c>
      <c r="X2775">
        <v>1960</v>
      </c>
      <c r="Y2775">
        <v>8</v>
      </c>
      <c r="Z2775">
        <v>6272</v>
      </c>
      <c r="AA2775" t="s">
        <v>20188</v>
      </c>
      <c r="AB2775" t="s">
        <v>20188</v>
      </c>
      <c r="AC2775">
        <v>10</v>
      </c>
      <c r="AE2775" t="s">
        <v>37</v>
      </c>
      <c r="AF2775" t="s">
        <v>37</v>
      </c>
      <c r="AG2775" t="s">
        <v>20188</v>
      </c>
    </row>
    <row r="2776" spans="1:33" x14ac:dyDescent="0.3">
      <c r="A2776" t="s">
        <v>133</v>
      </c>
      <c r="B2776" t="s">
        <v>293</v>
      </c>
      <c r="C2776" t="s">
        <v>80</v>
      </c>
      <c r="D2776" t="s">
        <v>219</v>
      </c>
      <c r="E2776" t="s">
        <v>471</v>
      </c>
      <c r="F2776" t="s">
        <v>20192</v>
      </c>
      <c r="G2776" t="s">
        <v>96</v>
      </c>
      <c r="H2776" s="1">
        <v>44035</v>
      </c>
      <c r="I2776">
        <v>800</v>
      </c>
      <c r="J2776" t="s">
        <v>20193</v>
      </c>
      <c r="K2776" t="s">
        <v>137</v>
      </c>
      <c r="L2776" t="s">
        <v>20194</v>
      </c>
      <c r="M2776" t="s">
        <v>20195</v>
      </c>
      <c r="N2776" t="s">
        <v>39</v>
      </c>
      <c r="O2776">
        <v>19</v>
      </c>
      <c r="P2776" t="s">
        <v>40</v>
      </c>
      <c r="Q2776" t="s">
        <v>58</v>
      </c>
      <c r="R2776" t="s">
        <v>20196</v>
      </c>
      <c r="S2776" s="1">
        <v>45595</v>
      </c>
      <c r="T2776" t="s">
        <v>177</v>
      </c>
      <c r="U2776" t="s">
        <v>20197</v>
      </c>
      <c r="V2776" t="s">
        <v>20198</v>
      </c>
      <c r="W2776" t="s">
        <v>7404</v>
      </c>
      <c r="X2776">
        <v>596</v>
      </c>
      <c r="Y2776">
        <v>6</v>
      </c>
      <c r="Z2776">
        <v>1430.4</v>
      </c>
      <c r="AA2776" t="s">
        <v>20195</v>
      </c>
      <c r="AB2776" t="s">
        <v>20195</v>
      </c>
      <c r="AC2776">
        <v>10</v>
      </c>
      <c r="AE2776" t="s">
        <v>37</v>
      </c>
      <c r="AF2776" t="s">
        <v>37</v>
      </c>
      <c r="AG2776" t="s">
        <v>20195</v>
      </c>
    </row>
    <row r="2777" spans="1:33" x14ac:dyDescent="0.3">
      <c r="A2777" t="s">
        <v>181</v>
      </c>
      <c r="B2777" t="s">
        <v>813</v>
      </c>
      <c r="C2777" t="s">
        <v>49</v>
      </c>
      <c r="D2777" t="s">
        <v>241</v>
      </c>
      <c r="E2777" t="s">
        <v>1917</v>
      </c>
      <c r="F2777" t="s">
        <v>20199</v>
      </c>
      <c r="G2777" t="s">
        <v>96</v>
      </c>
      <c r="H2777" s="1">
        <v>44105</v>
      </c>
      <c r="I2777">
        <v>1000</v>
      </c>
      <c r="J2777" t="s">
        <v>20200</v>
      </c>
      <c r="K2777" t="s">
        <v>743</v>
      </c>
      <c r="L2777" t="s">
        <v>20201</v>
      </c>
      <c r="M2777" t="s">
        <v>20202</v>
      </c>
      <c r="N2777" t="s">
        <v>72</v>
      </c>
      <c r="O2777">
        <v>11</v>
      </c>
      <c r="P2777" t="s">
        <v>73</v>
      </c>
      <c r="Q2777" t="s">
        <v>41</v>
      </c>
      <c r="R2777" t="s">
        <v>20203</v>
      </c>
      <c r="S2777" s="1">
        <v>45561</v>
      </c>
      <c r="T2777" t="s">
        <v>214</v>
      </c>
      <c r="U2777" t="s">
        <v>20204</v>
      </c>
      <c r="V2777" t="s">
        <v>20205</v>
      </c>
      <c r="W2777" t="s">
        <v>686</v>
      </c>
      <c r="X2777">
        <v>2259</v>
      </c>
      <c r="Y2777">
        <v>2</v>
      </c>
      <c r="Z2777">
        <v>1807.2</v>
      </c>
      <c r="AA2777" t="s">
        <v>20202</v>
      </c>
      <c r="AB2777" t="s">
        <v>20202</v>
      </c>
      <c r="AC2777">
        <v>10</v>
      </c>
      <c r="AE2777" t="s">
        <v>37</v>
      </c>
      <c r="AF2777" t="s">
        <v>37</v>
      </c>
      <c r="AG2777" t="s">
        <v>20202</v>
      </c>
    </row>
    <row r="2778" spans="1:33" x14ac:dyDescent="0.3">
      <c r="A2778" t="s">
        <v>93</v>
      </c>
      <c r="B2778" t="s">
        <v>803</v>
      </c>
      <c r="C2778" t="s">
        <v>49</v>
      </c>
      <c r="D2778" t="s">
        <v>81</v>
      </c>
      <c r="E2778" t="s">
        <v>304</v>
      </c>
      <c r="F2778" t="s">
        <v>20206</v>
      </c>
      <c r="G2778" t="s">
        <v>33</v>
      </c>
      <c r="H2778" s="1">
        <v>45547</v>
      </c>
      <c r="I2778">
        <v>1100</v>
      </c>
      <c r="J2778" t="s">
        <v>20207</v>
      </c>
      <c r="K2778" t="s">
        <v>3069</v>
      </c>
      <c r="L2778" t="s">
        <v>20208</v>
      </c>
      <c r="M2778" t="s">
        <v>20209</v>
      </c>
      <c r="N2778" t="s">
        <v>57</v>
      </c>
      <c r="O2778">
        <v>13</v>
      </c>
      <c r="P2778" t="s">
        <v>40</v>
      </c>
      <c r="Q2778" t="s">
        <v>74</v>
      </c>
      <c r="R2778" t="s">
        <v>20210</v>
      </c>
      <c r="S2778" s="1">
        <v>45449</v>
      </c>
      <c r="T2778" t="s">
        <v>43</v>
      </c>
      <c r="U2778" t="s">
        <v>20211</v>
      </c>
      <c r="V2778" t="s">
        <v>20212</v>
      </c>
      <c r="W2778" t="s">
        <v>2105</v>
      </c>
      <c r="X2778">
        <v>691</v>
      </c>
      <c r="Y2778">
        <v>5</v>
      </c>
      <c r="Z2778">
        <v>1382</v>
      </c>
      <c r="AA2778" t="s">
        <v>20209</v>
      </c>
      <c r="AB2778" t="s">
        <v>20209</v>
      </c>
      <c r="AC2778">
        <v>10</v>
      </c>
      <c r="AD2778" t="s">
        <v>87</v>
      </c>
      <c r="AF2778" t="s">
        <v>87</v>
      </c>
      <c r="AG2778" t="s">
        <v>20209</v>
      </c>
    </row>
    <row r="2779" spans="1:33" x14ac:dyDescent="0.3">
      <c r="A2779" t="s">
        <v>27</v>
      </c>
      <c r="B2779" t="s">
        <v>470</v>
      </c>
      <c r="C2779" t="s">
        <v>29</v>
      </c>
      <c r="D2779" t="s">
        <v>50</v>
      </c>
      <c r="E2779" t="s">
        <v>1441</v>
      </c>
      <c r="F2779" t="s">
        <v>15598</v>
      </c>
      <c r="G2779" t="s">
        <v>33</v>
      </c>
      <c r="H2779" s="1">
        <v>44778</v>
      </c>
      <c r="I2779">
        <v>1300</v>
      </c>
      <c r="J2779" t="s">
        <v>20213</v>
      </c>
      <c r="K2779" t="s">
        <v>960</v>
      </c>
      <c r="L2779" t="s">
        <v>20214</v>
      </c>
      <c r="M2779" t="s">
        <v>20215</v>
      </c>
      <c r="N2779" t="s">
        <v>39</v>
      </c>
      <c r="O2779">
        <v>13</v>
      </c>
      <c r="P2779" t="s">
        <v>40</v>
      </c>
      <c r="Q2779" t="s">
        <v>41</v>
      </c>
      <c r="R2779" t="s">
        <v>20216</v>
      </c>
      <c r="S2779" s="1">
        <v>45356</v>
      </c>
      <c r="T2779" t="s">
        <v>258</v>
      </c>
      <c r="U2779" t="s">
        <v>20217</v>
      </c>
      <c r="V2779" t="s">
        <v>20218</v>
      </c>
      <c r="W2779" t="s">
        <v>9561</v>
      </c>
      <c r="X2779">
        <v>854</v>
      </c>
      <c r="Y2779">
        <v>6</v>
      </c>
      <c r="Z2779">
        <v>2049.6</v>
      </c>
      <c r="AA2779" t="s">
        <v>20215</v>
      </c>
      <c r="AB2779" t="s">
        <v>20215</v>
      </c>
      <c r="AC2779">
        <v>11</v>
      </c>
      <c r="AE2779" t="s">
        <v>37</v>
      </c>
      <c r="AF2779" t="s">
        <v>37</v>
      </c>
      <c r="AG2779" t="s">
        <v>20215</v>
      </c>
    </row>
    <row r="2780" spans="1:33" x14ac:dyDescent="0.3">
      <c r="A2780" t="s">
        <v>336</v>
      </c>
      <c r="B2780" t="s">
        <v>108</v>
      </c>
      <c r="C2780" t="s">
        <v>29</v>
      </c>
      <c r="D2780" t="s">
        <v>50</v>
      </c>
      <c r="E2780" t="s">
        <v>3439</v>
      </c>
      <c r="F2780" t="s">
        <v>20219</v>
      </c>
      <c r="G2780" t="s">
        <v>96</v>
      </c>
      <c r="H2780" s="1">
        <v>44312</v>
      </c>
      <c r="I2780">
        <v>1200</v>
      </c>
      <c r="J2780" t="s">
        <v>20220</v>
      </c>
      <c r="K2780" t="s">
        <v>233</v>
      </c>
      <c r="L2780" t="s">
        <v>20221</v>
      </c>
      <c r="M2780" t="s">
        <v>20222</v>
      </c>
      <c r="N2780" t="s">
        <v>116</v>
      </c>
      <c r="O2780">
        <v>3</v>
      </c>
      <c r="P2780" t="s">
        <v>40</v>
      </c>
      <c r="Q2780" t="s">
        <v>74</v>
      </c>
      <c r="R2780" t="s">
        <v>20223</v>
      </c>
      <c r="S2780" s="1">
        <v>45308</v>
      </c>
      <c r="T2780" t="s">
        <v>141</v>
      </c>
      <c r="U2780" t="s">
        <v>20224</v>
      </c>
      <c r="V2780" t="s">
        <v>20225</v>
      </c>
      <c r="W2780" t="s">
        <v>1159</v>
      </c>
      <c r="X2780">
        <v>1903</v>
      </c>
      <c r="Y2780">
        <v>2</v>
      </c>
      <c r="Z2780">
        <v>1522.4</v>
      </c>
      <c r="AA2780" t="s">
        <v>20222</v>
      </c>
      <c r="AB2780" t="s">
        <v>20222</v>
      </c>
      <c r="AC2780">
        <v>10</v>
      </c>
      <c r="AE2780" t="s">
        <v>37</v>
      </c>
      <c r="AF2780" t="s">
        <v>37</v>
      </c>
      <c r="AG2780" t="s">
        <v>20222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3755A-AAF6-4443-906C-23D380D42D33}">
  <dimension ref="A3:G32"/>
  <sheetViews>
    <sheetView workbookViewId="0">
      <selection activeCell="G4" sqref="G4"/>
    </sheetView>
  </sheetViews>
  <sheetFormatPr defaultRowHeight="14.4" x14ac:dyDescent="0.3"/>
  <cols>
    <col min="1" max="1" width="12.5546875" bestFit="1" customWidth="1"/>
    <col min="2" max="2" width="11.6640625" bestFit="1" customWidth="1"/>
    <col min="3" max="3" width="15.88671875" bestFit="1" customWidth="1"/>
    <col min="4" max="4" width="16.6640625" bestFit="1" customWidth="1"/>
    <col min="5" max="5" width="27.6640625" bestFit="1" customWidth="1"/>
    <col min="6" max="6" width="24.88671875" bestFit="1" customWidth="1"/>
    <col min="7" max="7" width="11.6640625" bestFit="1" customWidth="1"/>
    <col min="9" max="9" width="21.77734375" bestFit="1" customWidth="1"/>
  </cols>
  <sheetData>
    <row r="3" spans="1:7" x14ac:dyDescent="0.3">
      <c r="A3" t="s">
        <v>20243</v>
      </c>
      <c r="B3" t="s">
        <v>20261</v>
      </c>
      <c r="C3" t="s">
        <v>20260</v>
      </c>
      <c r="D3" t="s">
        <v>20262</v>
      </c>
      <c r="E3" t="s">
        <v>20263</v>
      </c>
      <c r="F3" s="8" t="s">
        <v>20273</v>
      </c>
      <c r="G3" t="s">
        <v>20243</v>
      </c>
    </row>
    <row r="4" spans="1:7" x14ac:dyDescent="0.3">
      <c r="A4">
        <v>8842540.4000000022</v>
      </c>
      <c r="B4">
        <v>12572</v>
      </c>
      <c r="C4">
        <v>2779</v>
      </c>
      <c r="D4" s="7">
        <f>GETPIVOTDATA("Sales",$A$3)/GETPIVOTDATA("Order ID",$C$3)</f>
        <v>3181.9145016192883</v>
      </c>
      <c r="E4">
        <v>100</v>
      </c>
      <c r="F4" s="8">
        <v>0.28249730118748251</v>
      </c>
      <c r="G4">
        <v>8842540.4000000022</v>
      </c>
    </row>
    <row r="7" spans="1:7" x14ac:dyDescent="0.3">
      <c r="A7" s="5" t="s">
        <v>20245</v>
      </c>
      <c r="B7" t="s">
        <v>20243</v>
      </c>
    </row>
    <row r="8" spans="1:7" x14ac:dyDescent="0.3">
      <c r="A8" s="6" t="s">
        <v>20254</v>
      </c>
    </row>
    <row r="9" spans="1:7" x14ac:dyDescent="0.3">
      <c r="A9" s="9">
        <v>1</v>
      </c>
      <c r="B9">
        <v>791005.59999999986</v>
      </c>
    </row>
    <row r="10" spans="1:7" x14ac:dyDescent="0.3">
      <c r="A10" s="6" t="s">
        <v>20255</v>
      </c>
    </row>
    <row r="11" spans="1:7" x14ac:dyDescent="0.3">
      <c r="A11" s="9">
        <v>2</v>
      </c>
      <c r="B11">
        <v>839878.79999999981</v>
      </c>
    </row>
    <row r="12" spans="1:7" x14ac:dyDescent="0.3">
      <c r="A12" s="6" t="s">
        <v>20257</v>
      </c>
    </row>
    <row r="13" spans="1:7" x14ac:dyDescent="0.3">
      <c r="A13" s="9">
        <v>3</v>
      </c>
      <c r="B13">
        <v>765862.40000000049</v>
      </c>
    </row>
    <row r="14" spans="1:7" x14ac:dyDescent="0.3">
      <c r="A14" s="6" t="s">
        <v>20250</v>
      </c>
    </row>
    <row r="15" spans="1:7" x14ac:dyDescent="0.3">
      <c r="A15" s="9">
        <v>4</v>
      </c>
      <c r="B15">
        <v>816146.79999999935</v>
      </c>
    </row>
    <row r="16" spans="1:7" x14ac:dyDescent="0.3">
      <c r="A16" s="6" t="s">
        <v>129</v>
      </c>
    </row>
    <row r="17" spans="1:2" x14ac:dyDescent="0.3">
      <c r="A17" s="9">
        <v>5</v>
      </c>
      <c r="B17">
        <v>756070.79999999981</v>
      </c>
    </row>
    <row r="18" spans="1:2" x14ac:dyDescent="0.3">
      <c r="A18" s="6" t="s">
        <v>20248</v>
      </c>
    </row>
    <row r="19" spans="1:2" x14ac:dyDescent="0.3">
      <c r="A19" s="9">
        <v>6</v>
      </c>
      <c r="B19">
        <v>754773.1999999996</v>
      </c>
    </row>
    <row r="20" spans="1:2" x14ac:dyDescent="0.3">
      <c r="A20" s="6" t="s">
        <v>20251</v>
      </c>
    </row>
    <row r="21" spans="1:2" x14ac:dyDescent="0.3">
      <c r="A21" s="9">
        <v>7</v>
      </c>
      <c r="B21">
        <v>790390.79999999993</v>
      </c>
    </row>
    <row r="22" spans="1:2" x14ac:dyDescent="0.3">
      <c r="A22" s="6" t="s">
        <v>20253</v>
      </c>
    </row>
    <row r="23" spans="1:2" x14ac:dyDescent="0.3">
      <c r="A23" s="9">
        <v>8</v>
      </c>
      <c r="B23">
        <v>818039.99999999988</v>
      </c>
    </row>
    <row r="24" spans="1:2" x14ac:dyDescent="0.3">
      <c r="A24" s="6" t="s">
        <v>20252</v>
      </c>
    </row>
    <row r="25" spans="1:2" x14ac:dyDescent="0.3">
      <c r="A25" s="9">
        <v>9</v>
      </c>
      <c r="B25">
        <v>686611.59999999963</v>
      </c>
    </row>
    <row r="26" spans="1:2" x14ac:dyDescent="0.3">
      <c r="A26" s="6" t="s">
        <v>20249</v>
      </c>
    </row>
    <row r="27" spans="1:2" x14ac:dyDescent="0.3">
      <c r="A27" s="9">
        <v>10</v>
      </c>
      <c r="B27">
        <v>806040.40000000037</v>
      </c>
    </row>
    <row r="28" spans="1:2" x14ac:dyDescent="0.3">
      <c r="A28" s="6" t="s">
        <v>20256</v>
      </c>
    </row>
    <row r="29" spans="1:2" x14ac:dyDescent="0.3">
      <c r="A29" s="9">
        <v>11</v>
      </c>
      <c r="B29">
        <v>918799.2000000003</v>
      </c>
    </row>
    <row r="30" spans="1:2" x14ac:dyDescent="0.3">
      <c r="A30" s="6" t="s">
        <v>20258</v>
      </c>
    </row>
    <row r="31" spans="1:2" x14ac:dyDescent="0.3">
      <c r="A31" s="9">
        <v>12</v>
      </c>
      <c r="B31">
        <v>98920.799999999988</v>
      </c>
    </row>
    <row r="32" spans="1:2" x14ac:dyDescent="0.3">
      <c r="A32" s="6" t="s">
        <v>20246</v>
      </c>
      <c r="B32">
        <v>8842540.4000000022</v>
      </c>
    </row>
  </sheetData>
  <pageMargins left="0.7" right="0.7" top="0.75" bottom="0.75" header="0.3" footer="0.3"/>
  <drawing r:id="rId8"/>
  <extLst>
    <ext xmlns:x14="http://schemas.microsoft.com/office/spreadsheetml/2009/9/main" uri="{05C60535-1F16-4fd2-B633-F4F36F0B64E0}">
      <x14:sparklineGroups xmlns:xm="http://schemas.microsoft.com/office/excel/2006/main">
        <x14:sparklineGroup displayEmptyCellsAs="gap" high="1" xr2:uid="{562D3748-2EA0-4CFA-862C-1055AA35356B}">
          <x14:colorSeries rgb="FFFF0000"/>
          <x14:colorNegative rgb="FF0070C0"/>
          <x14:colorAxis rgb="FF000000"/>
          <x14:colorMarkers rgb="FF0070C0"/>
          <x14:colorFirst rgb="FF0070C0"/>
          <x14:colorLast rgb="FF0070C0"/>
          <x14:colorHigh rgb="FF0070C0"/>
          <x14:colorLow rgb="FF0070C0"/>
          <x14:sparklines>
            <x14:sparkline>
              <xm:f>'kpi linechart'!A4</xm:f>
              <xm:sqref>A5</xm:sqref>
            </x14:sparkline>
          </x14:sparklines>
        </x14:sparklineGroup>
      </x14:sparklineGroups>
    </ex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C8B5-AA31-411B-970F-D374549C0804}">
  <dimension ref="A3:B7"/>
  <sheetViews>
    <sheetView topLeftCell="G1"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5" t="s">
        <v>20245</v>
      </c>
      <c r="B3" t="s">
        <v>20243</v>
      </c>
    </row>
    <row r="4" spans="1:2" x14ac:dyDescent="0.3">
      <c r="A4" s="6" t="s">
        <v>80</v>
      </c>
      <c r="B4">
        <v>3018398.8000000026</v>
      </c>
    </row>
    <row r="5" spans="1:2" x14ac:dyDescent="0.3">
      <c r="A5" s="6" t="s">
        <v>49</v>
      </c>
      <c r="B5">
        <v>2954828.4000000013</v>
      </c>
    </row>
    <row r="6" spans="1:2" x14ac:dyDescent="0.3">
      <c r="A6" s="6" t="s">
        <v>29</v>
      </c>
      <c r="B6">
        <v>2869313.1999999979</v>
      </c>
    </row>
    <row r="7" spans="1:2" x14ac:dyDescent="0.3">
      <c r="A7" s="6" t="s">
        <v>20246</v>
      </c>
      <c r="B7">
        <v>8842540.4000000022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2397-BE75-4A23-A2B7-4EE4DAF83AB8}">
  <dimension ref="A3:B14"/>
  <sheetViews>
    <sheetView workbookViewId="0">
      <selection activeCell="G26" sqref="G26"/>
    </sheetView>
  </sheetViews>
  <sheetFormatPr defaultRowHeight="14.4" x14ac:dyDescent="0.3"/>
  <cols>
    <col min="1" max="1" width="12.5546875" bestFit="1" customWidth="1"/>
    <col min="2" max="2" width="11.6640625" bestFit="1" customWidth="1"/>
  </cols>
  <sheetData>
    <row r="3" spans="1:2" x14ac:dyDescent="0.3">
      <c r="A3" s="5" t="s">
        <v>20245</v>
      </c>
      <c r="B3" t="s">
        <v>20243</v>
      </c>
    </row>
    <row r="4" spans="1:2" x14ac:dyDescent="0.3">
      <c r="A4" s="6" t="s">
        <v>667</v>
      </c>
      <c r="B4">
        <v>39009.200000000004</v>
      </c>
    </row>
    <row r="5" spans="1:2" x14ac:dyDescent="0.3">
      <c r="A5" s="6" t="s">
        <v>1058</v>
      </c>
      <c r="B5">
        <v>30987.200000000004</v>
      </c>
    </row>
    <row r="6" spans="1:2" x14ac:dyDescent="0.3">
      <c r="A6" s="6" t="s">
        <v>3247</v>
      </c>
      <c r="B6">
        <v>32221.599999999999</v>
      </c>
    </row>
    <row r="7" spans="1:2" x14ac:dyDescent="0.3">
      <c r="A7" s="6" t="s">
        <v>2538</v>
      </c>
      <c r="B7">
        <v>35178</v>
      </c>
    </row>
    <row r="8" spans="1:2" x14ac:dyDescent="0.3">
      <c r="A8" s="6" t="s">
        <v>2748</v>
      </c>
      <c r="B8">
        <v>36420.800000000003</v>
      </c>
    </row>
    <row r="9" spans="1:2" x14ac:dyDescent="0.3">
      <c r="A9" s="6" t="s">
        <v>3826</v>
      </c>
      <c r="B9">
        <v>31285.599999999999</v>
      </c>
    </row>
    <row r="10" spans="1:2" x14ac:dyDescent="0.3">
      <c r="A10" s="6" t="s">
        <v>2616</v>
      </c>
      <c r="B10">
        <v>32167.600000000002</v>
      </c>
    </row>
    <row r="11" spans="1:2" x14ac:dyDescent="0.3">
      <c r="A11" s="6" t="s">
        <v>5299</v>
      </c>
      <c r="B11">
        <v>35679.200000000004</v>
      </c>
    </row>
    <row r="12" spans="1:2" x14ac:dyDescent="0.3">
      <c r="A12" s="6" t="s">
        <v>1893</v>
      </c>
      <c r="B12">
        <v>33326</v>
      </c>
    </row>
    <row r="13" spans="1:2" x14ac:dyDescent="0.3">
      <c r="A13" s="6" t="s">
        <v>9102</v>
      </c>
      <c r="B13">
        <v>30986</v>
      </c>
    </row>
    <row r="14" spans="1:2" x14ac:dyDescent="0.3">
      <c r="A14" s="6" t="s">
        <v>20246</v>
      </c>
      <c r="B14">
        <v>337261.19999999995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7D60B-BAD8-402D-83FD-2DFC25404DDA}">
  <dimension ref="A3:E25"/>
  <sheetViews>
    <sheetView workbookViewId="0">
      <selection activeCell="A15" sqref="A15"/>
    </sheetView>
  </sheetViews>
  <sheetFormatPr defaultRowHeight="14.4" x14ac:dyDescent="0.3"/>
  <cols>
    <col min="1" max="1" width="17.33203125" bestFit="1" customWidth="1"/>
    <col min="2" max="2" width="11.6640625" bestFit="1" customWidth="1"/>
    <col min="4" max="4" width="17.33203125" bestFit="1" customWidth="1"/>
    <col min="5" max="5" width="10" bestFit="1" customWidth="1"/>
  </cols>
  <sheetData>
    <row r="3" spans="1:5" x14ac:dyDescent="0.3">
      <c r="A3" s="5" t="s">
        <v>20245</v>
      </c>
      <c r="B3" t="s">
        <v>20243</v>
      </c>
      <c r="D3" t="s">
        <v>20265</v>
      </c>
      <c r="E3" t="s">
        <v>20266</v>
      </c>
    </row>
    <row r="4" spans="1:5" x14ac:dyDescent="0.3">
      <c r="A4" s="6" t="s">
        <v>20242</v>
      </c>
      <c r="B4">
        <v>213453.99999999997</v>
      </c>
      <c r="D4" t="str">
        <f>A4</f>
        <v>Andhra Pradesh</v>
      </c>
      <c r="E4">
        <f>GETPIVOTDATA("[Measures].[Sum of Sales]",$A$3,"[Zudio_sales_data].[State]","[Zudio_sales_data].[State].&amp;[Andhra Pradesh]")</f>
        <v>213453.99999999997</v>
      </c>
    </row>
    <row r="5" spans="1:5" x14ac:dyDescent="0.3">
      <c r="A5" s="6" t="s">
        <v>20235</v>
      </c>
      <c r="B5">
        <v>211583.99999999994</v>
      </c>
      <c r="D5" t="str">
        <f t="shared" ref="D5:D25" si="0">A5</f>
        <v>Assam</v>
      </c>
      <c r="E5">
        <f>GETPIVOTDATA("[Measures].[Sum of Sales]",$A$3,"[Zudio_sales_data].[State]","[Zudio_sales_data].[State].&amp;[Assam]")</f>
        <v>211583.99999999994</v>
      </c>
    </row>
    <row r="6" spans="1:5" x14ac:dyDescent="0.3">
      <c r="A6" s="6" t="s">
        <v>20239</v>
      </c>
      <c r="B6">
        <v>211697.59999999992</v>
      </c>
      <c r="D6" t="str">
        <f t="shared" si="0"/>
        <v>Bihar</v>
      </c>
      <c r="E6">
        <f>GETPIVOTDATA("[Measures].[Sum of Sales]",$A$3,"[Zudio_sales_data].[State]","[Zudio_sales_data].[State].&amp;[Bihar]")</f>
        <v>211697.59999999992</v>
      </c>
    </row>
    <row r="7" spans="1:5" x14ac:dyDescent="0.3">
      <c r="A7" s="6" t="s">
        <v>145</v>
      </c>
      <c r="B7">
        <v>187812.79999999996</v>
      </c>
      <c r="D7" t="str">
        <f t="shared" si="0"/>
        <v>Chandigarh</v>
      </c>
      <c r="E7">
        <f>GETPIVOTDATA("[Measures].[Sum of Sales]",$A$3,"[Zudio_sales_data].[State]","[Zudio_sales_data].[State].&amp;[Chandigarh]")</f>
        <v>187812.79999999996</v>
      </c>
    </row>
    <row r="8" spans="1:5" x14ac:dyDescent="0.3">
      <c r="A8" s="6" t="s">
        <v>450</v>
      </c>
      <c r="B8">
        <v>227924</v>
      </c>
      <c r="D8" t="str">
        <f t="shared" si="0"/>
        <v>Chhattisgarh</v>
      </c>
      <c r="E8">
        <f>GETPIVOTDATA("[Measures].[Sum of Sales]",$A$3,"[Zudio_sales_data].[State]","[Zudio_sales_data].[State].&amp;[Chhattisgarh]")</f>
        <v>227924</v>
      </c>
    </row>
    <row r="9" spans="1:5" x14ac:dyDescent="0.3">
      <c r="A9" s="6" t="s">
        <v>121</v>
      </c>
      <c r="B9">
        <v>228078.39999999997</v>
      </c>
      <c r="D9" t="str">
        <f t="shared" si="0"/>
        <v>Delhi</v>
      </c>
      <c r="E9">
        <f>GETPIVOTDATA("[Measures].[Sum of Sales]",$A$3,"[Zudio_sales_data].[State]","[Zudio_sales_data].[State].&amp;[Delhi]")</f>
        <v>228078.39999999997</v>
      </c>
    </row>
    <row r="10" spans="1:5" x14ac:dyDescent="0.3">
      <c r="A10" s="6" t="s">
        <v>357</v>
      </c>
      <c r="B10">
        <v>203632.4</v>
      </c>
      <c r="D10" t="str">
        <f t="shared" si="0"/>
        <v>Goa</v>
      </c>
      <c r="E10">
        <f>GETPIVOTDATA("[Measures].[Sum of Sales]",$A$3,"[Zudio_sales_data].[State]","[Zudio_sales_data].[State].&amp;[Goa]")</f>
        <v>203632.4</v>
      </c>
    </row>
    <row r="11" spans="1:5" x14ac:dyDescent="0.3">
      <c r="A11" s="6" t="s">
        <v>27</v>
      </c>
      <c r="B11">
        <v>921890.39999999967</v>
      </c>
      <c r="D11" t="str">
        <f t="shared" si="0"/>
        <v>Gujarat</v>
      </c>
      <c r="E11">
        <f>GETPIVOTDATA("[Measures].[Sum of Sales]",$A$3,"[Zudio_sales_data].[State]","[Zudio_sales_data].[State].&amp;[Gujarat]")</f>
        <v>921890.39999999967</v>
      </c>
    </row>
    <row r="12" spans="1:5" x14ac:dyDescent="0.3">
      <c r="A12" s="6" t="s">
        <v>20234</v>
      </c>
      <c r="B12">
        <v>214726</v>
      </c>
      <c r="D12" t="str">
        <f t="shared" si="0"/>
        <v>Haryana</v>
      </c>
      <c r="E12">
        <f>GETPIVOTDATA("[Measures].[Sum of Sales]",$A$3,"[Zudio_sales_data].[State]","[Zudio_sales_data].[State].&amp;[Haryana]")</f>
        <v>214726</v>
      </c>
    </row>
    <row r="13" spans="1:5" x14ac:dyDescent="0.3">
      <c r="A13" s="6" t="s">
        <v>20237</v>
      </c>
      <c r="B13">
        <v>215214.40000000011</v>
      </c>
      <c r="D13" t="str">
        <f t="shared" si="0"/>
        <v>Jammu and Kashmir</v>
      </c>
      <c r="E13">
        <f>GETPIVOTDATA("[Measures].[Sum of Sales]",$A$3,"[Zudio_sales_data].[State]","[Zudio_sales_data].[State].&amp;[Jammu and Kashmir]")</f>
        <v>215214.40000000011</v>
      </c>
    </row>
    <row r="14" spans="1:5" x14ac:dyDescent="0.3">
      <c r="A14" s="6" t="s">
        <v>20241</v>
      </c>
      <c r="B14">
        <v>217012.00000000003</v>
      </c>
      <c r="D14" t="str">
        <f t="shared" si="0"/>
        <v>Jharkhand</v>
      </c>
      <c r="E14">
        <f>GETPIVOTDATA("[Measures].[Sum of Sales]",$A$3,"[Zudio_sales_data].[State]","[Zudio_sales_data].[State].&amp;[Jharkhand]")</f>
        <v>217012.00000000003</v>
      </c>
    </row>
    <row r="15" spans="1:5" x14ac:dyDescent="0.3">
      <c r="A15" s="6" t="s">
        <v>133</v>
      </c>
      <c r="B15">
        <v>424235.59999999992</v>
      </c>
      <c r="D15" t="str">
        <f t="shared" si="0"/>
        <v>Karnataka</v>
      </c>
      <c r="E15">
        <f>GETPIVOTDATA("[Measures].[Sum of Sales]",$A$3,"[Zudio_sales_data].[State]","[Zudio_sales_data].[State].&amp;[Karnataka]")</f>
        <v>424235.59999999992</v>
      </c>
    </row>
    <row r="16" spans="1:5" x14ac:dyDescent="0.3">
      <c r="A16" s="6" t="s">
        <v>20238</v>
      </c>
      <c r="B16">
        <v>172963.60000000003</v>
      </c>
      <c r="D16" t="str">
        <f t="shared" si="0"/>
        <v>Kerala</v>
      </c>
      <c r="E16">
        <f>GETPIVOTDATA("[Measures].[Sum of Sales]",$A$3,"[Zudio_sales_data].[State]","[Zudio_sales_data].[State].&amp;[Kerala]")</f>
        <v>172963.60000000003</v>
      </c>
    </row>
    <row r="17" spans="1:5" x14ac:dyDescent="0.3">
      <c r="A17" s="6" t="s">
        <v>20233</v>
      </c>
      <c r="B17">
        <v>419755.99999999994</v>
      </c>
      <c r="D17" t="str">
        <f t="shared" si="0"/>
        <v>Madhya Pradesh</v>
      </c>
      <c r="E17">
        <f>GETPIVOTDATA("[Measures].[Sum of Sales]",$A$3,"[Zudio_sales_data].[State]","[Zudio_sales_data].[State].&amp;[Madhya Pradesh]")</f>
        <v>419755.99999999994</v>
      </c>
    </row>
    <row r="18" spans="1:5" x14ac:dyDescent="0.3">
      <c r="A18" s="6" t="s">
        <v>181</v>
      </c>
      <c r="B18">
        <v>1941807.6000000008</v>
      </c>
      <c r="D18" t="str">
        <f t="shared" si="0"/>
        <v>Maharashtra</v>
      </c>
      <c r="E18">
        <f>GETPIVOTDATA("[Measures].[Sum of Sales]",$A$3,"[Zudio_sales_data].[State]","[Zudio_sales_data].[State].&amp;[Maharashtra]")</f>
        <v>1941807.6000000008</v>
      </c>
    </row>
    <row r="19" spans="1:5" x14ac:dyDescent="0.3">
      <c r="A19" s="6" t="s">
        <v>20240</v>
      </c>
      <c r="B19">
        <v>197334</v>
      </c>
      <c r="D19" t="str">
        <f t="shared" si="0"/>
        <v>Puducherry</v>
      </c>
      <c r="E19">
        <f>GETPIVOTDATA("[Measures].[Sum of Sales]",$A$3,"[Zudio_sales_data].[State]","[Zudio_sales_data].[State].&amp;[Puducherry]")</f>
        <v>197334</v>
      </c>
    </row>
    <row r="20" spans="1:5" x14ac:dyDescent="0.3">
      <c r="A20" s="6" t="s">
        <v>107</v>
      </c>
      <c r="B20">
        <v>208220.80000000002</v>
      </c>
      <c r="D20" t="str">
        <f t="shared" si="0"/>
        <v>Rajasthan</v>
      </c>
      <c r="E20">
        <f>GETPIVOTDATA("[Measures].[Sum of Sales]",$A$3,"[Zudio_sales_data].[State]","[Zudio_sales_data].[State].&amp;[Rajasthan]")</f>
        <v>208220.80000000002</v>
      </c>
    </row>
    <row r="21" spans="1:5" x14ac:dyDescent="0.3">
      <c r="A21" s="6" t="s">
        <v>336</v>
      </c>
      <c r="B21">
        <v>782751.6</v>
      </c>
      <c r="D21" t="str">
        <f t="shared" si="0"/>
        <v>Tamil Nadu</v>
      </c>
      <c r="E21">
        <f>GETPIVOTDATA("[Measures].[Sum of Sales]",$A$3,"[Zudio_sales_data].[State]","[Zudio_sales_data].[State].&amp;[Tamil Nadu]")</f>
        <v>782751.6</v>
      </c>
    </row>
    <row r="22" spans="1:5" x14ac:dyDescent="0.3">
      <c r="A22" s="6" t="s">
        <v>20236</v>
      </c>
      <c r="B22">
        <v>236784.4</v>
      </c>
      <c r="D22" t="str">
        <f t="shared" si="0"/>
        <v>Telangana</v>
      </c>
      <c r="E22">
        <f>GETPIVOTDATA("[Measures].[Sum of Sales]",$A$3,"[Zudio_sales_data].[State]","[Zudio_sales_data].[State].&amp;[Telangana]")</f>
        <v>236784.4</v>
      </c>
    </row>
    <row r="23" spans="1:5" x14ac:dyDescent="0.3">
      <c r="A23" s="6" t="s">
        <v>93</v>
      </c>
      <c r="B23">
        <v>1187057.6000000001</v>
      </c>
      <c r="D23" t="str">
        <f t="shared" si="0"/>
        <v>Uttar Pradesh</v>
      </c>
      <c r="E23">
        <f>GETPIVOTDATA("[Measures].[Sum of Sales]",$A$3,"[Zudio_sales_data].[State]","[Zudio_sales_data].[State].&amp;[Uttar Pradesh]")</f>
        <v>1187057.6000000001</v>
      </c>
    </row>
    <row r="24" spans="1:5" x14ac:dyDescent="0.3">
      <c r="A24" s="6" t="s">
        <v>47</v>
      </c>
      <c r="B24">
        <v>218603.19999999998</v>
      </c>
      <c r="D24" t="str">
        <f t="shared" si="0"/>
        <v>West Bengal</v>
      </c>
      <c r="E24">
        <f>GETPIVOTDATA("[Measures].[Sum of Sales]",$A$3,"[Zudio_sales_data].[State]","[Zudio_sales_data].[State].&amp;[West Bengal]")</f>
        <v>218603.19999999998</v>
      </c>
    </row>
    <row r="25" spans="1:5" x14ac:dyDescent="0.3">
      <c r="A25" s="6" t="s">
        <v>20246</v>
      </c>
      <c r="B25">
        <v>8842540.4000000022</v>
      </c>
      <c r="D25" t="str">
        <f t="shared" si="0"/>
        <v>Grand Total</v>
      </c>
      <c r="E25">
        <f>GETPIVOTDATA("[Measures].[Sum of Sales]",$A$3)</f>
        <v>8842540.4000000022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985BB-D22C-45DC-A98C-38CAEF3BF2BD}">
  <dimension ref="A3:E46"/>
  <sheetViews>
    <sheetView zoomScale="69" workbookViewId="0">
      <selection activeCell="B17" sqref="B17"/>
    </sheetView>
  </sheetViews>
  <sheetFormatPr defaultRowHeight="14.4" x14ac:dyDescent="0.3"/>
  <cols>
    <col min="1" max="1" width="15.109375" bestFit="1" customWidth="1"/>
    <col min="2" max="2" width="12" bestFit="1" customWidth="1"/>
    <col min="4" max="4" width="15.109375" bestFit="1" customWidth="1"/>
  </cols>
  <sheetData>
    <row r="3" spans="1:5" x14ac:dyDescent="0.3">
      <c r="A3" s="5" t="s">
        <v>20245</v>
      </c>
      <c r="B3" t="s">
        <v>20243</v>
      </c>
      <c r="D3" t="s">
        <v>20267</v>
      </c>
      <c r="E3" t="s">
        <v>20266</v>
      </c>
    </row>
    <row r="4" spans="1:5" x14ac:dyDescent="0.3">
      <c r="A4" s="6" t="s">
        <v>169</v>
      </c>
      <c r="B4">
        <v>173441.60000000003</v>
      </c>
      <c r="D4" t="str">
        <f>A4</f>
        <v>Agra</v>
      </c>
      <c r="E4">
        <f>GETPIVOTDATA("[Measures].[Sum of Sales]",A4,"[Zudio_sales_data].[City]","[Zudio_sales_data].[City].&amp;[Agra]")</f>
        <v>173441.60000000003</v>
      </c>
    </row>
    <row r="5" spans="1:5" x14ac:dyDescent="0.3">
      <c r="A5" s="6" t="s">
        <v>731</v>
      </c>
      <c r="B5">
        <v>240031.19999999995</v>
      </c>
      <c r="D5" t="str">
        <f t="shared" ref="D5:D46" si="0">A5</f>
        <v>Ahmedabad</v>
      </c>
      <c r="E5">
        <f>GETPIVOTDATA("[Measures].[Sum of Sales]",$A$3,"[Zudio_sales_data].[City]","[Zudio_sales_data].[City].&amp;[Ahmedabad]")</f>
        <v>240031.19999999995</v>
      </c>
    </row>
    <row r="6" spans="1:5" x14ac:dyDescent="0.3">
      <c r="A6" s="6" t="s">
        <v>411</v>
      </c>
      <c r="B6">
        <v>212798</v>
      </c>
      <c r="D6" t="str">
        <f t="shared" si="0"/>
        <v>Aurangabad</v>
      </c>
      <c r="E6">
        <f>GETPIVOTDATA("[Measures].[Sum of Sales]",$A$3,"[Zudio_sales_data].[City]","[Zudio_sales_data].[City].&amp;[Aurangabad]")</f>
        <v>212798</v>
      </c>
    </row>
    <row r="7" spans="1:5" x14ac:dyDescent="0.3">
      <c r="A7" s="6" t="s">
        <v>108</v>
      </c>
      <c r="B7">
        <v>191677.2</v>
      </c>
      <c r="D7" t="str">
        <f t="shared" si="0"/>
        <v>Bengaluru</v>
      </c>
      <c r="E7">
        <f>GETPIVOTDATA("[Measures].[Sum of Sales]",$A$3,"[Zudio_sales_data].[City]","[Zudio_sales_data].[City].&amp;[Bengaluru]")</f>
        <v>191677.2</v>
      </c>
    </row>
    <row r="8" spans="1:5" x14ac:dyDescent="0.3">
      <c r="A8" s="6" t="s">
        <v>240</v>
      </c>
      <c r="B8">
        <v>253830.40000000002</v>
      </c>
      <c r="D8" t="str">
        <f t="shared" si="0"/>
        <v>Bhopal</v>
      </c>
      <c r="E8">
        <f>GETPIVOTDATA("[Measures].[Sum of Sales]",$A$3,"[Zudio_sales_data].[City]","[Zudio_sales_data].[City].&amp;[Bhopal]")</f>
        <v>253830.40000000002</v>
      </c>
    </row>
    <row r="9" spans="1:5" x14ac:dyDescent="0.3">
      <c r="A9" s="6" t="s">
        <v>145</v>
      </c>
      <c r="B9">
        <v>187812.79999999996</v>
      </c>
      <c r="D9" t="str">
        <f t="shared" si="0"/>
        <v>Chandigarh</v>
      </c>
      <c r="E9">
        <f>GETPIVOTDATA("[Measures].[Sum of Sales]",$A$3,"[Zudio_sales_data].[City]","[Zudio_sales_data].[City].&amp;[Chandigarh]")</f>
        <v>187812.79999999996</v>
      </c>
    </row>
    <row r="10" spans="1:5" x14ac:dyDescent="0.3">
      <c r="A10" s="6" t="s">
        <v>262</v>
      </c>
      <c r="B10">
        <v>265269.99999999994</v>
      </c>
      <c r="D10" t="str">
        <f t="shared" si="0"/>
        <v>Chennai</v>
      </c>
      <c r="E10">
        <f>GETPIVOTDATA("[Measures].[Sum of Sales]",$A$3,"[Zudio_sales_data].[City]","[Zudio_sales_data].[City].&amp;[Chennai]")</f>
        <v>265269.99999999994</v>
      </c>
    </row>
    <row r="11" spans="1:5" x14ac:dyDescent="0.3">
      <c r="A11" s="6" t="s">
        <v>450</v>
      </c>
      <c r="B11">
        <v>227924</v>
      </c>
      <c r="D11" t="str">
        <f t="shared" si="0"/>
        <v>Chhattisgarh</v>
      </c>
      <c r="E11">
        <f>GETPIVOTDATA("[Measures].[Sum of Sales]",$A$3,"[Zudio_sales_data].[City]","[Zudio_sales_data].[City].&amp;[Chhattisgarh]")</f>
        <v>227924</v>
      </c>
    </row>
    <row r="12" spans="1:5" x14ac:dyDescent="0.3">
      <c r="A12" s="6" t="s">
        <v>500</v>
      </c>
      <c r="B12">
        <v>292838.00000000006</v>
      </c>
      <c r="D12" t="str">
        <f t="shared" si="0"/>
        <v>Coimbatore</v>
      </c>
      <c r="E12">
        <f>GETPIVOTDATA("[Measures].[Sum of Sales]",$A$3,"[Zudio_sales_data].[City]","[Zudio_sales_data].[City].&amp;[Coimbatore]")</f>
        <v>292838.00000000006</v>
      </c>
    </row>
    <row r="13" spans="1:5" x14ac:dyDescent="0.3">
      <c r="A13" s="6" t="s">
        <v>325</v>
      </c>
      <c r="B13">
        <v>214726</v>
      </c>
      <c r="D13" t="str">
        <f t="shared" si="0"/>
        <v>Faridabad</v>
      </c>
      <c r="E13">
        <f>GETPIVOTDATA("[Measures].[Sum of Sales]",$A$3,"[Zudio_sales_data].[City]","[Zudio_sales_data].[City].&amp;[Faridabad]")</f>
        <v>214726</v>
      </c>
    </row>
    <row r="14" spans="1:5" x14ac:dyDescent="0.3">
      <c r="A14" s="6" t="s">
        <v>357</v>
      </c>
      <c r="B14">
        <v>203632.4</v>
      </c>
      <c r="D14" t="str">
        <f t="shared" si="0"/>
        <v>Goa</v>
      </c>
      <c r="E14">
        <f>GETPIVOTDATA("[Measures].[Sum of Sales]",$A$3,"[Zudio_sales_data].[City]","[Zudio_sales_data].[City].&amp;[Goa]")</f>
        <v>203632.4</v>
      </c>
    </row>
    <row r="15" spans="1:5" x14ac:dyDescent="0.3">
      <c r="A15" s="6" t="s">
        <v>48</v>
      </c>
      <c r="B15">
        <v>211583.99999999994</v>
      </c>
      <c r="D15" t="str">
        <f t="shared" si="0"/>
        <v>Guwahati</v>
      </c>
      <c r="E15">
        <f>GETPIVOTDATA("[Measures].[Sum of Sales]",$A$3,"[Zudio_sales_data].[City]","[Zudio_sales_data].[City].&amp;[Guwahati]")</f>
        <v>211583.99999999994</v>
      </c>
    </row>
    <row r="16" spans="1:5" x14ac:dyDescent="0.3">
      <c r="A16" s="6" t="s">
        <v>79</v>
      </c>
      <c r="B16">
        <v>236784.4</v>
      </c>
      <c r="D16" t="str">
        <f t="shared" si="0"/>
        <v>Hyderabad</v>
      </c>
      <c r="E16">
        <f>GETPIVOTDATA("[Measures].[Sum of Sales]",$A$3,"[Zudio_sales_data].[City]","[Zudio_sales_data].[City].&amp;[Hyderabad]")</f>
        <v>236784.4</v>
      </c>
    </row>
    <row r="17" spans="1:5" x14ac:dyDescent="0.3">
      <c r="A17" s="6" t="s">
        <v>218</v>
      </c>
      <c r="B17">
        <v>165925.60000000003</v>
      </c>
      <c r="D17" t="str">
        <f t="shared" si="0"/>
        <v>Indore</v>
      </c>
      <c r="E17">
        <f>GETPIVOTDATA("[Measures].[Sum of Sales]",$A$3,"[Zudio_sales_data].[City]","[Zudio_sales_data].[City].&amp;[Indore]")</f>
        <v>165925.60000000003</v>
      </c>
    </row>
    <row r="18" spans="1:5" x14ac:dyDescent="0.3">
      <c r="A18" s="6" t="s">
        <v>510</v>
      </c>
      <c r="B18">
        <v>208220.80000000002</v>
      </c>
      <c r="D18" t="str">
        <f t="shared" si="0"/>
        <v>Jaipur</v>
      </c>
      <c r="E18">
        <f>GETPIVOTDATA("[Measures].[Sum of Sales]",$A$3,"[Zudio_sales_data].[City]","[Zudio_sales_data].[City].&amp;[Jaipur]")</f>
        <v>208220.80000000002</v>
      </c>
    </row>
    <row r="19" spans="1:5" x14ac:dyDescent="0.3">
      <c r="A19" s="6" t="s">
        <v>182</v>
      </c>
      <c r="B19">
        <v>251615.20000000004</v>
      </c>
      <c r="D19" t="str">
        <f t="shared" si="0"/>
        <v>Jalna</v>
      </c>
      <c r="E19">
        <f>GETPIVOTDATA("[Measures].[Sum of Sales]",$A$3,"[Zudio_sales_data].[City]","[Zudio_sales_data].[City].&amp;[Jalna]")</f>
        <v>251615.20000000004</v>
      </c>
    </row>
    <row r="20" spans="1:5" x14ac:dyDescent="0.3">
      <c r="A20" s="6" t="s">
        <v>1483</v>
      </c>
      <c r="B20">
        <v>215214.40000000011</v>
      </c>
      <c r="D20" t="str">
        <f t="shared" si="0"/>
        <v>Jammu</v>
      </c>
      <c r="E20">
        <f>GETPIVOTDATA("[Measures].[Sum of Sales]",$A$3,"[Zudio_sales_data].[City]","[Zudio_sales_data].[City].&amp;[Jammu]")</f>
        <v>215214.40000000011</v>
      </c>
    </row>
    <row r="21" spans="1:5" x14ac:dyDescent="0.3">
      <c r="A21" s="6" t="s">
        <v>293</v>
      </c>
      <c r="B21">
        <v>180632.80000000002</v>
      </c>
      <c r="D21" t="str">
        <f t="shared" si="0"/>
        <v>Kanpur</v>
      </c>
      <c r="E21">
        <f>GETPIVOTDATA("[Measures].[Sum of Sales]",$A$3,"[Zudio_sales_data].[City]","[Zudio_sales_data].[City].&amp;[Kanpur]")</f>
        <v>180632.80000000002</v>
      </c>
    </row>
    <row r="22" spans="1:5" x14ac:dyDescent="0.3">
      <c r="A22" s="6" t="s">
        <v>650</v>
      </c>
      <c r="B22">
        <v>172963.60000000003</v>
      </c>
      <c r="D22" t="str">
        <f t="shared" si="0"/>
        <v>Kochi</v>
      </c>
      <c r="E22">
        <f>GETPIVOTDATA("[Measures].[Sum of Sales]",$A$3,"[Zudio_sales_data].[City]","[Zudio_sales_data].[City].&amp;[Kochi]")</f>
        <v>172963.60000000003</v>
      </c>
    </row>
    <row r="23" spans="1:5" x14ac:dyDescent="0.3">
      <c r="A23" s="6" t="s">
        <v>606</v>
      </c>
      <c r="B23">
        <v>210026.00000000003</v>
      </c>
      <c r="D23" t="str">
        <f t="shared" si="0"/>
        <v>Kolhapur</v>
      </c>
      <c r="E23">
        <f>GETPIVOTDATA("[Measures].[Sum of Sales]",$A$3,"[Zudio_sales_data].[City]","[Zudio_sales_data].[City].&amp;[Kolhapur]")</f>
        <v>210026.00000000003</v>
      </c>
    </row>
    <row r="24" spans="1:5" x14ac:dyDescent="0.3">
      <c r="A24" s="6" t="s">
        <v>1128</v>
      </c>
      <c r="B24">
        <v>218603.19999999998</v>
      </c>
      <c r="D24" t="str">
        <f t="shared" si="0"/>
        <v>Kolkata</v>
      </c>
      <c r="E24">
        <f>GETPIVOTDATA("[Measures].[Sum of Sales]",$A$3,"[Zudio_sales_data].[City]","[Zudio_sales_data].[City].&amp;[Kolkata]")</f>
        <v>218603.19999999998</v>
      </c>
    </row>
    <row r="25" spans="1:5" x14ac:dyDescent="0.3">
      <c r="A25" s="6" t="s">
        <v>784</v>
      </c>
      <c r="B25">
        <v>211228.00000000003</v>
      </c>
      <c r="D25" t="str">
        <f t="shared" si="0"/>
        <v>Lucknow</v>
      </c>
      <c r="E25">
        <f>GETPIVOTDATA("[Measures].[Sum of Sales]",$A$3,"[Zudio_sales_data].[City]","[Zudio_sales_data].[City].&amp;[Lucknow]")</f>
        <v>211228.00000000003</v>
      </c>
    </row>
    <row r="26" spans="1:5" x14ac:dyDescent="0.3">
      <c r="A26" s="6" t="s">
        <v>1023</v>
      </c>
      <c r="B26">
        <v>224643.6</v>
      </c>
      <c r="D26" t="str">
        <f t="shared" si="0"/>
        <v>Madurai</v>
      </c>
      <c r="E26">
        <f>GETPIVOTDATA("[Measures].[Sum of Sales]",$A$3,"[Zudio_sales_data].[City]","[Zudio_sales_data].[City].&amp;[Madurai]")</f>
        <v>224643.6</v>
      </c>
    </row>
    <row r="27" spans="1:5" x14ac:dyDescent="0.3">
      <c r="A27" s="6" t="s">
        <v>568</v>
      </c>
      <c r="B27">
        <v>217478.39999999999</v>
      </c>
      <c r="D27" t="str">
        <f t="shared" si="0"/>
        <v>Meerut</v>
      </c>
      <c r="E27">
        <f>GETPIVOTDATA("[Measures].[Sum of Sales]",$A$3,"[Zudio_sales_data].[City]","[Zudio_sales_data].[City].&amp;[Meerut]")</f>
        <v>217478.39999999999</v>
      </c>
    </row>
    <row r="28" spans="1:5" x14ac:dyDescent="0.3">
      <c r="A28" s="6" t="s">
        <v>813</v>
      </c>
      <c r="B28">
        <v>136612</v>
      </c>
      <c r="D28" t="str">
        <f t="shared" si="0"/>
        <v>Mumbai</v>
      </c>
      <c r="E28">
        <f>GETPIVOTDATA("[Measures].[Sum of Sales]",$A$3,"[Zudio_sales_data].[City]","[Zudio_sales_data].[City].&amp;[Mumbai]")</f>
        <v>136612</v>
      </c>
    </row>
    <row r="29" spans="1:5" x14ac:dyDescent="0.3">
      <c r="A29" s="6" t="s">
        <v>229</v>
      </c>
      <c r="B29">
        <v>232558.40000000005</v>
      </c>
      <c r="D29" t="str">
        <f t="shared" si="0"/>
        <v>Mysuru</v>
      </c>
      <c r="E29">
        <f>GETPIVOTDATA("[Measures].[Sum of Sales]",$A$3,"[Zudio_sales_data].[City]","[Zudio_sales_data].[City].&amp;[Mysuru]")</f>
        <v>232558.40000000005</v>
      </c>
    </row>
    <row r="30" spans="1:5" x14ac:dyDescent="0.3">
      <c r="A30" s="6" t="s">
        <v>985</v>
      </c>
      <c r="B30">
        <v>183591.60000000006</v>
      </c>
      <c r="D30" t="str">
        <f t="shared" si="0"/>
        <v>Nagpur</v>
      </c>
      <c r="E30">
        <f>GETPIVOTDATA("[Measures].[Sum of Sales]",$A$3,"[Zudio_sales_data].[City]","[Zudio_sales_data].[City].&amp;[Nagpur]")</f>
        <v>183591.60000000006</v>
      </c>
    </row>
    <row r="31" spans="1:5" x14ac:dyDescent="0.3">
      <c r="A31" s="6" t="s">
        <v>64</v>
      </c>
      <c r="B31">
        <v>184724.40000000002</v>
      </c>
      <c r="D31" t="str">
        <f t="shared" si="0"/>
        <v>Nashik</v>
      </c>
      <c r="E31">
        <f>GETPIVOTDATA("[Measures].[Sum of Sales]",$A$3,"[Zudio_sales_data].[City]","[Zudio_sales_data].[City].&amp;[Nashik]")</f>
        <v>184724.40000000002</v>
      </c>
    </row>
    <row r="32" spans="1:5" x14ac:dyDescent="0.3">
      <c r="A32" s="6" t="s">
        <v>946</v>
      </c>
      <c r="B32">
        <v>228078.39999999997</v>
      </c>
      <c r="D32" t="str">
        <f t="shared" si="0"/>
        <v>New Delhi</v>
      </c>
      <c r="E32">
        <f>GETPIVOTDATA("[Measures].[Sum of Sales]",$A$3,"[Zudio_sales_data].[City]","[Zudio_sales_data].[City].&amp;[New Delhi]")</f>
        <v>228078.39999999997</v>
      </c>
    </row>
    <row r="33" spans="1:5" x14ac:dyDescent="0.3">
      <c r="A33" s="6" t="s">
        <v>1118</v>
      </c>
      <c r="B33">
        <v>191889.60000000003</v>
      </c>
      <c r="D33" t="str">
        <f t="shared" si="0"/>
        <v>Noida</v>
      </c>
      <c r="E33">
        <f>GETPIVOTDATA("[Measures].[Sum of Sales]",$A$3,"[Zudio_sales_data].[City]","[Zudio_sales_data].[City].&amp;[Noida]")</f>
        <v>191889.60000000003</v>
      </c>
    </row>
    <row r="34" spans="1:5" x14ac:dyDescent="0.3">
      <c r="A34" s="6" t="s">
        <v>28</v>
      </c>
      <c r="B34">
        <v>211697.59999999992</v>
      </c>
      <c r="D34" t="str">
        <f t="shared" si="0"/>
        <v>Patna</v>
      </c>
      <c r="E34">
        <f>GETPIVOTDATA("[Measures].[Sum of Sales]",$A$3,"[Zudio_sales_data].[City]","[Zudio_sales_data].[City].&amp;[Patna]")</f>
        <v>211697.59999999992</v>
      </c>
    </row>
    <row r="35" spans="1:5" x14ac:dyDescent="0.3">
      <c r="A35" s="6" t="s">
        <v>347</v>
      </c>
      <c r="B35">
        <v>197334</v>
      </c>
      <c r="D35" t="str">
        <f t="shared" si="0"/>
        <v>Pondicherry</v>
      </c>
      <c r="E35">
        <f>GETPIVOTDATA("[Measures].[Sum of Sales]",$A$3,"[Zudio_sales_data].[City]","[Zudio_sales_data].[City].&amp;[Pondicherry]")</f>
        <v>197334</v>
      </c>
    </row>
    <row r="36" spans="1:5" x14ac:dyDescent="0.3">
      <c r="A36" s="6" t="s">
        <v>380</v>
      </c>
      <c r="B36">
        <v>195982.00000000006</v>
      </c>
      <c r="D36" t="str">
        <f t="shared" si="0"/>
        <v>Pune</v>
      </c>
      <c r="E36">
        <f>GETPIVOTDATA("[Measures].[Sum of Sales]",$A$3,"[Zudio_sales_data].[City]","[Zudio_sales_data].[City].&amp;[Pune]")</f>
        <v>195982.00000000006</v>
      </c>
    </row>
    <row r="37" spans="1:5" x14ac:dyDescent="0.3">
      <c r="A37" s="6" t="s">
        <v>803</v>
      </c>
      <c r="B37">
        <v>270530.80000000005</v>
      </c>
      <c r="D37" t="str">
        <f t="shared" si="0"/>
        <v>Rajkot</v>
      </c>
      <c r="E37">
        <f>GETPIVOTDATA("[Measures].[Sum of Sales]",$A$3,"[Zudio_sales_data].[City]","[Zudio_sales_data].[City].&amp;[Rajkot]")</f>
        <v>270530.80000000005</v>
      </c>
    </row>
    <row r="38" spans="1:5" x14ac:dyDescent="0.3">
      <c r="A38" s="6" t="s">
        <v>157</v>
      </c>
      <c r="B38">
        <v>217012.00000000003</v>
      </c>
      <c r="D38" t="str">
        <f t="shared" si="0"/>
        <v>Ranchi</v>
      </c>
      <c r="E38">
        <f>GETPIVOTDATA("[Measures].[Sum of Sales]",$A$3,"[Zudio_sales_data].[City]","[Zudio_sales_data].[City].&amp;[Ranchi]")</f>
        <v>217012.00000000003</v>
      </c>
    </row>
    <row r="39" spans="1:5" x14ac:dyDescent="0.3">
      <c r="A39" s="6" t="s">
        <v>920</v>
      </c>
      <c r="B39">
        <v>199460.80000000002</v>
      </c>
      <c r="D39" t="str">
        <f t="shared" si="0"/>
        <v>Satara</v>
      </c>
      <c r="E39">
        <f>GETPIVOTDATA("[Measures].[Sum of Sales]",$A$3,"[Zudio_sales_data].[City]","[Zudio_sales_data].[City].&amp;[Satara]")</f>
        <v>199460.80000000002</v>
      </c>
    </row>
    <row r="40" spans="1:5" x14ac:dyDescent="0.3">
      <c r="A40" s="6" t="s">
        <v>470</v>
      </c>
      <c r="B40">
        <v>177992.79999999996</v>
      </c>
      <c r="D40" t="str">
        <f t="shared" si="0"/>
        <v>Solapur</v>
      </c>
      <c r="E40">
        <f>GETPIVOTDATA("[Measures].[Sum of Sales]",$A$3,"[Zudio_sales_data].[City]","[Zudio_sales_data].[City].&amp;[Solapur]")</f>
        <v>177992.79999999996</v>
      </c>
    </row>
    <row r="41" spans="1:5" x14ac:dyDescent="0.3">
      <c r="A41" s="6" t="s">
        <v>558</v>
      </c>
      <c r="B41">
        <v>213316.00000000006</v>
      </c>
      <c r="D41" t="str">
        <f t="shared" si="0"/>
        <v>Surat</v>
      </c>
      <c r="E41">
        <f>GETPIVOTDATA("[Measures].[Sum of Sales]",$A$3,"[Zudio_sales_data].[City]","[Zudio_sales_data].[City].&amp;[Surat]")</f>
        <v>213316.00000000006</v>
      </c>
    </row>
    <row r="42" spans="1:5" x14ac:dyDescent="0.3">
      <c r="A42" s="6" t="s">
        <v>369</v>
      </c>
      <c r="B42">
        <v>189004.79999999999</v>
      </c>
      <c r="D42" t="str">
        <f t="shared" si="0"/>
        <v>Thane</v>
      </c>
      <c r="E42">
        <f>GETPIVOTDATA("[Measures].[Sum of Sales]",$A$3,"[Zudio_sales_data].[City]","[Zudio_sales_data].[City].&amp;[Thane]")</f>
        <v>189004.79999999999</v>
      </c>
    </row>
    <row r="43" spans="1:5" x14ac:dyDescent="0.3">
      <c r="A43" s="6" t="s">
        <v>193</v>
      </c>
      <c r="B43">
        <v>198012.40000000008</v>
      </c>
      <c r="D43" t="str">
        <f t="shared" si="0"/>
        <v>Vadodara</v>
      </c>
      <c r="E43">
        <f>GETPIVOTDATA("[Measures].[Sum of Sales]",$A$3,"[Zudio_sales_data].[City]","[Zudio_sales_data].[City].&amp;[Vadodara]")</f>
        <v>198012.40000000008</v>
      </c>
    </row>
    <row r="44" spans="1:5" x14ac:dyDescent="0.3">
      <c r="A44" s="6" t="s">
        <v>205</v>
      </c>
      <c r="B44">
        <v>212387.20000000004</v>
      </c>
      <c r="D44" t="str">
        <f t="shared" si="0"/>
        <v>Varanasi</v>
      </c>
      <c r="E44">
        <f>GETPIVOTDATA("[Measures].[Sum of Sales]",$A$3,"[Zudio_sales_data].[City]","[Zudio_sales_data].[City].&amp;[Visakhapatnam]")</f>
        <v>213453.99999999997</v>
      </c>
    </row>
    <row r="45" spans="1:5" x14ac:dyDescent="0.3">
      <c r="A45" s="6" t="s">
        <v>390</v>
      </c>
      <c r="B45">
        <v>213453.99999999997</v>
      </c>
      <c r="D45" t="str">
        <f t="shared" si="0"/>
        <v>Visakhapatnam</v>
      </c>
      <c r="E45">
        <f>GETPIVOTDATA("[Measures].[Sum of Sales]",$A$3,"[Zudio_sales_data].[City]","[Zudio_sales_data].[City].&amp;[Visakhapatnam]")</f>
        <v>213453.99999999997</v>
      </c>
    </row>
    <row r="46" spans="1:5" x14ac:dyDescent="0.3">
      <c r="A46" s="6" t="s">
        <v>20246</v>
      </c>
      <c r="B46">
        <v>8842540.4000000022</v>
      </c>
      <c r="D46" t="str">
        <f t="shared" si="0"/>
        <v>Grand Total</v>
      </c>
      <c r="E46">
        <f>GETPIVOTDATA("[Measures].[Sum of Sales]",$A$3)</f>
        <v>8842540.4000000022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2335-CCD3-4084-A8AB-9DCE09ABF5C4}">
  <dimension ref="A2:E45"/>
  <sheetViews>
    <sheetView topLeftCell="D1" zoomScale="59" zoomScaleNormal="100" workbookViewId="0">
      <selection activeCell="J23" sqref="J23"/>
    </sheetView>
  </sheetViews>
  <sheetFormatPr defaultRowHeight="14.4" x14ac:dyDescent="0.3"/>
  <cols>
    <col min="1" max="1" width="18.5546875" bestFit="1" customWidth="1"/>
    <col min="2" max="2" width="17.21875" bestFit="1" customWidth="1"/>
    <col min="4" max="4" width="13.44140625" customWidth="1"/>
    <col min="5" max="5" width="13.6640625" bestFit="1" customWidth="1"/>
  </cols>
  <sheetData>
    <row r="2" spans="1:5" x14ac:dyDescent="0.3">
      <c r="A2" s="5" t="s">
        <v>20245</v>
      </c>
      <c r="B2" t="s">
        <v>20243</v>
      </c>
      <c r="D2" t="s">
        <v>20268</v>
      </c>
      <c r="E2" t="s">
        <v>20269</v>
      </c>
    </row>
    <row r="3" spans="1:5" x14ac:dyDescent="0.3">
      <c r="A3" s="6" t="s">
        <v>500</v>
      </c>
      <c r="B3">
        <v>292838.00000000006</v>
      </c>
      <c r="D3">
        <f>_xlfn.RANK.EQ(GETPIVOTDATA("[Measures].[Sum of Sales]",$A$2,"[Zudio_sales_data].[City]","[Zudio_sales_data].[City].&amp;["&amp;A3&amp;"]"),$B$3:$B$44,0)</f>
        <v>1</v>
      </c>
      <c r="E3" t="str">
        <f>IF(D3&lt;=3,"High",IF(D3&lt;=7,"Medium","Low"))</f>
        <v>High</v>
      </c>
    </row>
    <row r="4" spans="1:5" x14ac:dyDescent="0.3">
      <c r="A4" s="6" t="s">
        <v>803</v>
      </c>
      <c r="B4">
        <v>270530.80000000005</v>
      </c>
      <c r="D4">
        <f t="shared" ref="D4:D44" si="0">_xlfn.RANK.EQ(GETPIVOTDATA("[Measures].[Sum of Sales]",$A$2,"[Zudio_sales_data].[City]","[Zudio_sales_data].[City].&amp;["&amp;A4&amp;"]"),$B$3:$B$44,0)</f>
        <v>2</v>
      </c>
      <c r="E4" t="str">
        <f>IF(D4&lt;=3,"High",IF(D4&lt;=7,"Medium","Low"))</f>
        <v>High</v>
      </c>
    </row>
    <row r="5" spans="1:5" x14ac:dyDescent="0.3">
      <c r="A5" s="6" t="s">
        <v>262</v>
      </c>
      <c r="B5">
        <v>265269.99999999994</v>
      </c>
      <c r="D5">
        <f t="shared" si="0"/>
        <v>3</v>
      </c>
      <c r="E5" t="str">
        <f t="shared" ref="E5:E44" si="1">IF(D5&lt;=3,"High",IF(D5&lt;=7,"Medium","Low"))</f>
        <v>High</v>
      </c>
    </row>
    <row r="6" spans="1:5" x14ac:dyDescent="0.3">
      <c r="A6" s="6" t="s">
        <v>240</v>
      </c>
      <c r="B6">
        <v>253830.40000000002</v>
      </c>
      <c r="D6">
        <f t="shared" si="0"/>
        <v>4</v>
      </c>
      <c r="E6" t="str">
        <f t="shared" si="1"/>
        <v>Medium</v>
      </c>
    </row>
    <row r="7" spans="1:5" x14ac:dyDescent="0.3">
      <c r="A7" s="6" t="s">
        <v>182</v>
      </c>
      <c r="B7">
        <v>251615.20000000004</v>
      </c>
      <c r="D7">
        <f t="shared" si="0"/>
        <v>5</v>
      </c>
      <c r="E7" t="str">
        <f t="shared" si="1"/>
        <v>Medium</v>
      </c>
    </row>
    <row r="8" spans="1:5" x14ac:dyDescent="0.3">
      <c r="A8" s="6" t="s">
        <v>731</v>
      </c>
      <c r="B8">
        <v>240031.19999999995</v>
      </c>
      <c r="D8">
        <f t="shared" si="0"/>
        <v>6</v>
      </c>
      <c r="E8" t="str">
        <f t="shared" si="1"/>
        <v>Medium</v>
      </c>
    </row>
    <row r="9" spans="1:5" x14ac:dyDescent="0.3">
      <c r="A9" s="6" t="s">
        <v>79</v>
      </c>
      <c r="B9">
        <v>236784.4</v>
      </c>
      <c r="D9">
        <f t="shared" si="0"/>
        <v>7</v>
      </c>
      <c r="E9" t="str">
        <f t="shared" si="1"/>
        <v>Medium</v>
      </c>
    </row>
    <row r="10" spans="1:5" x14ac:dyDescent="0.3">
      <c r="A10" s="6" t="s">
        <v>229</v>
      </c>
      <c r="B10">
        <v>232558.40000000005</v>
      </c>
      <c r="D10">
        <f t="shared" si="0"/>
        <v>8</v>
      </c>
      <c r="E10" t="str">
        <f t="shared" si="1"/>
        <v>Low</v>
      </c>
    </row>
    <row r="11" spans="1:5" x14ac:dyDescent="0.3">
      <c r="A11" s="6" t="s">
        <v>946</v>
      </c>
      <c r="B11">
        <v>228078.39999999997</v>
      </c>
      <c r="D11">
        <f t="shared" si="0"/>
        <v>9</v>
      </c>
      <c r="E11" t="str">
        <f t="shared" si="1"/>
        <v>Low</v>
      </c>
    </row>
    <row r="12" spans="1:5" x14ac:dyDescent="0.3">
      <c r="A12" s="6" t="s">
        <v>450</v>
      </c>
      <c r="B12">
        <v>227924</v>
      </c>
      <c r="D12">
        <f t="shared" si="0"/>
        <v>10</v>
      </c>
      <c r="E12" t="str">
        <f t="shared" si="1"/>
        <v>Low</v>
      </c>
    </row>
    <row r="13" spans="1:5" x14ac:dyDescent="0.3">
      <c r="A13" s="6" t="s">
        <v>1023</v>
      </c>
      <c r="B13">
        <v>224643.6</v>
      </c>
      <c r="D13">
        <f t="shared" si="0"/>
        <v>11</v>
      </c>
      <c r="E13" t="str">
        <f t="shared" si="1"/>
        <v>Low</v>
      </c>
    </row>
    <row r="14" spans="1:5" x14ac:dyDescent="0.3">
      <c r="A14" s="6" t="s">
        <v>1128</v>
      </c>
      <c r="B14">
        <v>218603.19999999998</v>
      </c>
      <c r="D14">
        <f t="shared" si="0"/>
        <v>12</v>
      </c>
      <c r="E14" t="str">
        <f t="shared" si="1"/>
        <v>Low</v>
      </c>
    </row>
    <row r="15" spans="1:5" x14ac:dyDescent="0.3">
      <c r="A15" s="6" t="s">
        <v>568</v>
      </c>
      <c r="B15">
        <v>217478.39999999999</v>
      </c>
      <c r="D15">
        <f t="shared" si="0"/>
        <v>13</v>
      </c>
      <c r="E15" t="str">
        <f t="shared" si="1"/>
        <v>Low</v>
      </c>
    </row>
    <row r="16" spans="1:5" x14ac:dyDescent="0.3">
      <c r="A16" s="6" t="s">
        <v>157</v>
      </c>
      <c r="B16">
        <v>217012.00000000003</v>
      </c>
      <c r="D16">
        <f t="shared" si="0"/>
        <v>14</v>
      </c>
      <c r="E16" t="str">
        <f t="shared" si="1"/>
        <v>Low</v>
      </c>
    </row>
    <row r="17" spans="1:5" x14ac:dyDescent="0.3">
      <c r="A17" s="6" t="s">
        <v>1483</v>
      </c>
      <c r="B17">
        <v>215214.40000000011</v>
      </c>
      <c r="D17">
        <f t="shared" si="0"/>
        <v>15</v>
      </c>
      <c r="E17" t="str">
        <f t="shared" si="1"/>
        <v>Low</v>
      </c>
    </row>
    <row r="18" spans="1:5" x14ac:dyDescent="0.3">
      <c r="A18" s="6" t="s">
        <v>325</v>
      </c>
      <c r="B18">
        <v>214726</v>
      </c>
      <c r="D18">
        <f t="shared" si="0"/>
        <v>16</v>
      </c>
      <c r="E18" t="str">
        <f t="shared" si="1"/>
        <v>Low</v>
      </c>
    </row>
    <row r="19" spans="1:5" x14ac:dyDescent="0.3">
      <c r="A19" s="6" t="s">
        <v>390</v>
      </c>
      <c r="B19">
        <v>213453.99999999997</v>
      </c>
      <c r="D19">
        <f t="shared" si="0"/>
        <v>17</v>
      </c>
      <c r="E19" t="str">
        <f t="shared" si="1"/>
        <v>Low</v>
      </c>
    </row>
    <row r="20" spans="1:5" x14ac:dyDescent="0.3">
      <c r="A20" s="6" t="s">
        <v>558</v>
      </c>
      <c r="B20">
        <v>213316.00000000006</v>
      </c>
      <c r="D20">
        <f t="shared" si="0"/>
        <v>18</v>
      </c>
      <c r="E20" t="str">
        <f t="shared" si="1"/>
        <v>Low</v>
      </c>
    </row>
    <row r="21" spans="1:5" x14ac:dyDescent="0.3">
      <c r="A21" s="6" t="s">
        <v>411</v>
      </c>
      <c r="B21">
        <v>212798</v>
      </c>
      <c r="D21">
        <f t="shared" si="0"/>
        <v>19</v>
      </c>
      <c r="E21" t="str">
        <f t="shared" si="1"/>
        <v>Low</v>
      </c>
    </row>
    <row r="22" spans="1:5" x14ac:dyDescent="0.3">
      <c r="A22" s="6" t="s">
        <v>205</v>
      </c>
      <c r="B22">
        <v>212387.20000000004</v>
      </c>
      <c r="D22">
        <f t="shared" si="0"/>
        <v>20</v>
      </c>
      <c r="E22" t="str">
        <f t="shared" si="1"/>
        <v>Low</v>
      </c>
    </row>
    <row r="23" spans="1:5" x14ac:dyDescent="0.3">
      <c r="A23" s="6" t="s">
        <v>28</v>
      </c>
      <c r="B23">
        <v>211697.59999999992</v>
      </c>
      <c r="D23">
        <f t="shared" si="0"/>
        <v>21</v>
      </c>
      <c r="E23" t="str">
        <f t="shared" si="1"/>
        <v>Low</v>
      </c>
    </row>
    <row r="24" spans="1:5" x14ac:dyDescent="0.3">
      <c r="A24" s="6" t="s">
        <v>48</v>
      </c>
      <c r="B24">
        <v>211583.99999999994</v>
      </c>
      <c r="D24">
        <f t="shared" si="0"/>
        <v>22</v>
      </c>
      <c r="E24" t="str">
        <f t="shared" si="1"/>
        <v>Low</v>
      </c>
    </row>
    <row r="25" spans="1:5" x14ac:dyDescent="0.3">
      <c r="A25" s="6" t="s">
        <v>784</v>
      </c>
      <c r="B25">
        <v>211228.00000000003</v>
      </c>
      <c r="D25">
        <f t="shared" si="0"/>
        <v>23</v>
      </c>
      <c r="E25" t="str">
        <f t="shared" si="1"/>
        <v>Low</v>
      </c>
    </row>
    <row r="26" spans="1:5" x14ac:dyDescent="0.3">
      <c r="A26" s="6" t="s">
        <v>606</v>
      </c>
      <c r="B26">
        <v>210026.00000000003</v>
      </c>
      <c r="D26">
        <f t="shared" si="0"/>
        <v>24</v>
      </c>
      <c r="E26" t="str">
        <f t="shared" si="1"/>
        <v>Low</v>
      </c>
    </row>
    <row r="27" spans="1:5" x14ac:dyDescent="0.3">
      <c r="A27" s="6" t="s">
        <v>510</v>
      </c>
      <c r="B27">
        <v>208220.80000000002</v>
      </c>
      <c r="D27">
        <f t="shared" si="0"/>
        <v>25</v>
      </c>
      <c r="E27" t="str">
        <f t="shared" si="1"/>
        <v>Low</v>
      </c>
    </row>
    <row r="28" spans="1:5" x14ac:dyDescent="0.3">
      <c r="A28" s="6" t="s">
        <v>357</v>
      </c>
      <c r="B28">
        <v>203632.4</v>
      </c>
      <c r="D28">
        <f t="shared" si="0"/>
        <v>26</v>
      </c>
      <c r="E28" t="str">
        <f t="shared" si="1"/>
        <v>Low</v>
      </c>
    </row>
    <row r="29" spans="1:5" x14ac:dyDescent="0.3">
      <c r="A29" s="6" t="s">
        <v>920</v>
      </c>
      <c r="B29">
        <v>199460.80000000002</v>
      </c>
      <c r="D29">
        <f t="shared" si="0"/>
        <v>27</v>
      </c>
      <c r="E29" t="str">
        <f t="shared" si="1"/>
        <v>Low</v>
      </c>
    </row>
    <row r="30" spans="1:5" x14ac:dyDescent="0.3">
      <c r="A30" s="6" t="s">
        <v>193</v>
      </c>
      <c r="B30">
        <v>198012.40000000008</v>
      </c>
      <c r="D30">
        <f t="shared" si="0"/>
        <v>28</v>
      </c>
      <c r="E30" t="str">
        <f t="shared" si="1"/>
        <v>Low</v>
      </c>
    </row>
    <row r="31" spans="1:5" x14ac:dyDescent="0.3">
      <c r="A31" s="6" t="s">
        <v>347</v>
      </c>
      <c r="B31">
        <v>197334</v>
      </c>
      <c r="D31">
        <f t="shared" si="0"/>
        <v>29</v>
      </c>
      <c r="E31" t="str">
        <f t="shared" si="1"/>
        <v>Low</v>
      </c>
    </row>
    <row r="32" spans="1:5" x14ac:dyDescent="0.3">
      <c r="A32" s="6" t="s">
        <v>380</v>
      </c>
      <c r="B32">
        <v>195982.00000000006</v>
      </c>
      <c r="D32">
        <f t="shared" si="0"/>
        <v>30</v>
      </c>
      <c r="E32" t="str">
        <f t="shared" si="1"/>
        <v>Low</v>
      </c>
    </row>
    <row r="33" spans="1:5" x14ac:dyDescent="0.3">
      <c r="A33" s="6" t="s">
        <v>1118</v>
      </c>
      <c r="B33">
        <v>191889.60000000003</v>
      </c>
      <c r="D33">
        <f t="shared" si="0"/>
        <v>31</v>
      </c>
      <c r="E33" t="str">
        <f t="shared" si="1"/>
        <v>Low</v>
      </c>
    </row>
    <row r="34" spans="1:5" x14ac:dyDescent="0.3">
      <c r="A34" s="6" t="s">
        <v>108</v>
      </c>
      <c r="B34">
        <v>191677.2</v>
      </c>
      <c r="D34">
        <f t="shared" si="0"/>
        <v>32</v>
      </c>
      <c r="E34" t="str">
        <f t="shared" si="1"/>
        <v>Low</v>
      </c>
    </row>
    <row r="35" spans="1:5" x14ac:dyDescent="0.3">
      <c r="A35" s="6" t="s">
        <v>369</v>
      </c>
      <c r="B35">
        <v>189004.79999999999</v>
      </c>
      <c r="D35">
        <f t="shared" si="0"/>
        <v>33</v>
      </c>
      <c r="E35" t="str">
        <f t="shared" si="1"/>
        <v>Low</v>
      </c>
    </row>
    <row r="36" spans="1:5" x14ac:dyDescent="0.3">
      <c r="A36" s="6" t="s">
        <v>145</v>
      </c>
      <c r="B36">
        <v>187812.79999999996</v>
      </c>
      <c r="D36">
        <f t="shared" si="0"/>
        <v>34</v>
      </c>
      <c r="E36" t="str">
        <f t="shared" si="1"/>
        <v>Low</v>
      </c>
    </row>
    <row r="37" spans="1:5" x14ac:dyDescent="0.3">
      <c r="A37" s="6" t="s">
        <v>64</v>
      </c>
      <c r="B37">
        <v>184724.40000000002</v>
      </c>
      <c r="D37">
        <f t="shared" si="0"/>
        <v>35</v>
      </c>
      <c r="E37" t="str">
        <f t="shared" si="1"/>
        <v>Low</v>
      </c>
    </row>
    <row r="38" spans="1:5" x14ac:dyDescent="0.3">
      <c r="A38" s="6" t="s">
        <v>985</v>
      </c>
      <c r="B38">
        <v>183591.60000000006</v>
      </c>
      <c r="D38">
        <f t="shared" si="0"/>
        <v>36</v>
      </c>
      <c r="E38" t="str">
        <f t="shared" si="1"/>
        <v>Low</v>
      </c>
    </row>
    <row r="39" spans="1:5" x14ac:dyDescent="0.3">
      <c r="A39" s="6" t="s">
        <v>293</v>
      </c>
      <c r="B39">
        <v>180632.80000000002</v>
      </c>
      <c r="D39">
        <f t="shared" si="0"/>
        <v>37</v>
      </c>
      <c r="E39" t="str">
        <f t="shared" si="1"/>
        <v>Low</v>
      </c>
    </row>
    <row r="40" spans="1:5" x14ac:dyDescent="0.3">
      <c r="A40" s="6" t="s">
        <v>470</v>
      </c>
      <c r="B40">
        <v>177992.79999999996</v>
      </c>
      <c r="D40">
        <f t="shared" si="0"/>
        <v>38</v>
      </c>
      <c r="E40" t="str">
        <f t="shared" si="1"/>
        <v>Low</v>
      </c>
    </row>
    <row r="41" spans="1:5" x14ac:dyDescent="0.3">
      <c r="A41" s="6" t="s">
        <v>169</v>
      </c>
      <c r="B41">
        <v>173441.60000000003</v>
      </c>
      <c r="D41">
        <f t="shared" si="0"/>
        <v>39</v>
      </c>
      <c r="E41" t="str">
        <f t="shared" si="1"/>
        <v>Low</v>
      </c>
    </row>
    <row r="42" spans="1:5" x14ac:dyDescent="0.3">
      <c r="A42" s="6" t="s">
        <v>650</v>
      </c>
      <c r="B42">
        <v>172963.60000000003</v>
      </c>
      <c r="D42">
        <f t="shared" si="0"/>
        <v>40</v>
      </c>
      <c r="E42" t="str">
        <f t="shared" si="1"/>
        <v>Low</v>
      </c>
    </row>
    <row r="43" spans="1:5" x14ac:dyDescent="0.3">
      <c r="A43" s="6" t="s">
        <v>218</v>
      </c>
      <c r="B43">
        <v>165925.60000000003</v>
      </c>
      <c r="D43">
        <f t="shared" si="0"/>
        <v>41</v>
      </c>
      <c r="E43" t="str">
        <f t="shared" si="1"/>
        <v>Low</v>
      </c>
    </row>
    <row r="44" spans="1:5" x14ac:dyDescent="0.3">
      <c r="A44" s="6" t="s">
        <v>813</v>
      </c>
      <c r="B44">
        <v>136612</v>
      </c>
      <c r="D44">
        <f t="shared" si="0"/>
        <v>42</v>
      </c>
      <c r="E44" t="str">
        <f t="shared" si="1"/>
        <v>Low</v>
      </c>
    </row>
    <row r="45" spans="1:5" x14ac:dyDescent="0.3">
      <c r="A45" s="6" t="s">
        <v>20246</v>
      </c>
      <c r="B45">
        <v>8842540.4000000022</v>
      </c>
    </row>
  </sheetData>
  <conditionalFormatting sqref="D2:D44">
    <cfRule type="top10" dxfId="1" priority="1" bottom="1" rank="3"/>
  </conditionalFormatting>
  <conditionalFormatting sqref="E2:E44">
    <cfRule type="expression" dxfId="0" priority="3">
      <formula>$E3=High</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ED70-FC7D-4C46-96FD-99AE3FCADFD0}">
  <dimension ref="A3:B104"/>
  <sheetViews>
    <sheetView zoomScale="83" workbookViewId="0">
      <selection activeCell="B17" sqref="B17"/>
    </sheetView>
  </sheetViews>
  <sheetFormatPr defaultRowHeight="14.4" x14ac:dyDescent="0.3"/>
  <cols>
    <col min="1" max="1" width="12.77734375" bestFit="1" customWidth="1"/>
    <col min="2" max="2" width="11.6640625" bestFit="1" customWidth="1"/>
  </cols>
  <sheetData>
    <row r="3" spans="1:2" x14ac:dyDescent="0.3">
      <c r="A3" s="5" t="s">
        <v>20245</v>
      </c>
      <c r="B3" t="s">
        <v>20243</v>
      </c>
    </row>
    <row r="4" spans="1:2" x14ac:dyDescent="0.3">
      <c r="A4" s="6" t="s">
        <v>147</v>
      </c>
      <c r="B4">
        <v>90884.4</v>
      </c>
    </row>
    <row r="5" spans="1:2" x14ac:dyDescent="0.3">
      <c r="A5" s="6" t="s">
        <v>391</v>
      </c>
      <c r="B5">
        <v>85810.000000000015</v>
      </c>
    </row>
    <row r="6" spans="1:2" x14ac:dyDescent="0.3">
      <c r="A6" s="6" t="s">
        <v>326</v>
      </c>
      <c r="B6">
        <v>129647.99999999999</v>
      </c>
    </row>
    <row r="7" spans="1:2" x14ac:dyDescent="0.3">
      <c r="A7" s="6" t="s">
        <v>314</v>
      </c>
      <c r="B7">
        <v>74319.200000000012</v>
      </c>
    </row>
    <row r="8" spans="1:2" x14ac:dyDescent="0.3">
      <c r="A8" s="6" t="s">
        <v>3309</v>
      </c>
      <c r="B8">
        <v>70313.60000000002</v>
      </c>
    </row>
    <row r="9" spans="1:2" x14ac:dyDescent="0.3">
      <c r="A9" s="6" t="s">
        <v>170</v>
      </c>
      <c r="B9">
        <v>102809.59999999999</v>
      </c>
    </row>
    <row r="10" spans="1:2" x14ac:dyDescent="0.3">
      <c r="A10" s="6" t="s">
        <v>1949</v>
      </c>
      <c r="B10">
        <v>121893.20000000001</v>
      </c>
    </row>
    <row r="11" spans="1:2" x14ac:dyDescent="0.3">
      <c r="A11" s="6" t="s">
        <v>134</v>
      </c>
      <c r="B11">
        <v>82644.800000000003</v>
      </c>
    </row>
    <row r="12" spans="1:2" x14ac:dyDescent="0.3">
      <c r="A12" s="6" t="s">
        <v>1365</v>
      </c>
      <c r="B12">
        <v>60924.800000000003</v>
      </c>
    </row>
    <row r="13" spans="1:2" x14ac:dyDescent="0.3">
      <c r="A13" s="6" t="s">
        <v>431</v>
      </c>
      <c r="B13">
        <v>102812.40000000004</v>
      </c>
    </row>
    <row r="14" spans="1:2" x14ac:dyDescent="0.3">
      <c r="A14" s="6" t="s">
        <v>531</v>
      </c>
      <c r="B14">
        <v>116789.2</v>
      </c>
    </row>
    <row r="15" spans="1:2" x14ac:dyDescent="0.3">
      <c r="A15" s="6" t="s">
        <v>641</v>
      </c>
      <c r="B15">
        <v>106598.00000000001</v>
      </c>
    </row>
    <row r="16" spans="1:2" x14ac:dyDescent="0.3">
      <c r="A16" s="6" t="s">
        <v>263</v>
      </c>
      <c r="B16">
        <v>125409.20000000004</v>
      </c>
    </row>
    <row r="17" spans="1:2" x14ac:dyDescent="0.3">
      <c r="A17" s="6" t="s">
        <v>1049</v>
      </c>
      <c r="B17">
        <v>102971.20000000001</v>
      </c>
    </row>
    <row r="18" spans="1:2" x14ac:dyDescent="0.3">
      <c r="A18" s="6" t="s">
        <v>975</v>
      </c>
      <c r="B18">
        <v>53148</v>
      </c>
    </row>
    <row r="19" spans="1:2" x14ac:dyDescent="0.3">
      <c r="A19" s="6" t="s">
        <v>1005</v>
      </c>
      <c r="B19">
        <v>77515.999999999985</v>
      </c>
    </row>
    <row r="20" spans="1:2" x14ac:dyDescent="0.3">
      <c r="A20" s="6" t="s">
        <v>986</v>
      </c>
      <c r="B20">
        <v>91347.199999999983</v>
      </c>
    </row>
    <row r="21" spans="1:2" x14ac:dyDescent="0.3">
      <c r="A21" s="6" t="s">
        <v>1168</v>
      </c>
      <c r="B21">
        <v>75908.800000000003</v>
      </c>
    </row>
    <row r="22" spans="1:2" x14ac:dyDescent="0.3">
      <c r="A22" s="6" t="s">
        <v>158</v>
      </c>
      <c r="B22">
        <v>76962.000000000015</v>
      </c>
    </row>
    <row r="23" spans="1:2" x14ac:dyDescent="0.3">
      <c r="A23" s="6" t="s">
        <v>441</v>
      </c>
      <c r="B23">
        <v>88470.399999999994</v>
      </c>
    </row>
    <row r="24" spans="1:2" x14ac:dyDescent="0.3">
      <c r="A24" s="6" t="s">
        <v>750</v>
      </c>
      <c r="B24">
        <v>105757.60000000002</v>
      </c>
    </row>
    <row r="25" spans="1:2" x14ac:dyDescent="0.3">
      <c r="A25" s="6" t="s">
        <v>1693</v>
      </c>
      <c r="B25">
        <v>98494.800000000017</v>
      </c>
    </row>
    <row r="26" spans="1:2" x14ac:dyDescent="0.3">
      <c r="A26" s="6" t="s">
        <v>490</v>
      </c>
      <c r="B26">
        <v>85680</v>
      </c>
    </row>
    <row r="27" spans="1:2" x14ac:dyDescent="0.3">
      <c r="A27" s="6" t="s">
        <v>3122</v>
      </c>
      <c r="B27">
        <v>66790.399999999994</v>
      </c>
    </row>
    <row r="28" spans="1:2" x14ac:dyDescent="0.3">
      <c r="A28" s="6" t="s">
        <v>481</v>
      </c>
      <c r="B28">
        <v>95854.8</v>
      </c>
    </row>
    <row r="29" spans="1:2" x14ac:dyDescent="0.3">
      <c r="A29" s="6" t="s">
        <v>521</v>
      </c>
      <c r="B29">
        <v>76862.400000000009</v>
      </c>
    </row>
    <row r="30" spans="1:2" x14ac:dyDescent="0.3">
      <c r="A30" s="6" t="s">
        <v>1415</v>
      </c>
      <c r="B30">
        <v>75010</v>
      </c>
    </row>
    <row r="31" spans="1:2" x14ac:dyDescent="0.3">
      <c r="A31" s="6" t="s">
        <v>2585</v>
      </c>
      <c r="B31">
        <v>51740.400000000009</v>
      </c>
    </row>
    <row r="32" spans="1:2" x14ac:dyDescent="0.3">
      <c r="A32" s="6" t="s">
        <v>230</v>
      </c>
      <c r="B32">
        <v>95290.000000000015</v>
      </c>
    </row>
    <row r="33" spans="1:2" x14ac:dyDescent="0.3">
      <c r="A33" s="6" t="s">
        <v>1092</v>
      </c>
      <c r="B33">
        <v>59413.200000000012</v>
      </c>
    </row>
    <row r="34" spans="1:2" x14ac:dyDescent="0.3">
      <c r="A34" s="6" t="s">
        <v>632</v>
      </c>
      <c r="B34">
        <v>108876.80000000005</v>
      </c>
    </row>
    <row r="35" spans="1:2" x14ac:dyDescent="0.3">
      <c r="A35" s="6" t="s">
        <v>1543</v>
      </c>
      <c r="B35">
        <v>78521.600000000006</v>
      </c>
    </row>
    <row r="36" spans="1:2" x14ac:dyDescent="0.3">
      <c r="A36" s="6" t="s">
        <v>471</v>
      </c>
      <c r="B36">
        <v>93997.200000000012</v>
      </c>
    </row>
    <row r="37" spans="1:2" x14ac:dyDescent="0.3">
      <c r="A37" s="6" t="s">
        <v>501</v>
      </c>
      <c r="B37">
        <v>103522.40000000002</v>
      </c>
    </row>
    <row r="38" spans="1:2" x14ac:dyDescent="0.3">
      <c r="A38" s="6" t="s">
        <v>273</v>
      </c>
      <c r="B38">
        <v>79460.000000000015</v>
      </c>
    </row>
    <row r="39" spans="1:2" x14ac:dyDescent="0.3">
      <c r="A39" s="6" t="s">
        <v>1608</v>
      </c>
      <c r="B39">
        <v>81074.399999999994</v>
      </c>
    </row>
    <row r="40" spans="1:2" x14ac:dyDescent="0.3">
      <c r="A40" s="6" t="s">
        <v>832</v>
      </c>
      <c r="B40">
        <v>88635.999999999985</v>
      </c>
    </row>
    <row r="41" spans="1:2" x14ac:dyDescent="0.3">
      <c r="A41" s="6" t="s">
        <v>2849</v>
      </c>
      <c r="B41">
        <v>67696.000000000015</v>
      </c>
    </row>
    <row r="42" spans="1:2" x14ac:dyDescent="0.3">
      <c r="A42" s="6" t="s">
        <v>110</v>
      </c>
      <c r="B42">
        <v>103022.40000000001</v>
      </c>
    </row>
    <row r="43" spans="1:2" x14ac:dyDescent="0.3">
      <c r="A43" s="6" t="s">
        <v>2215</v>
      </c>
      <c r="B43">
        <v>79237.600000000006</v>
      </c>
    </row>
    <row r="44" spans="1:2" x14ac:dyDescent="0.3">
      <c r="A44" s="6" t="s">
        <v>1908</v>
      </c>
      <c r="B44">
        <v>99341.200000000026</v>
      </c>
    </row>
    <row r="45" spans="1:2" x14ac:dyDescent="0.3">
      <c r="A45" s="6" t="s">
        <v>3051</v>
      </c>
      <c r="B45">
        <v>55381.2</v>
      </c>
    </row>
    <row r="46" spans="1:2" x14ac:dyDescent="0.3">
      <c r="A46" s="6" t="s">
        <v>1067</v>
      </c>
      <c r="B46">
        <v>62223.999999999985</v>
      </c>
    </row>
    <row r="47" spans="1:2" x14ac:dyDescent="0.3">
      <c r="A47" s="6" t="s">
        <v>31</v>
      </c>
      <c r="B47">
        <v>106917.20000000001</v>
      </c>
    </row>
    <row r="48" spans="1:2" x14ac:dyDescent="0.3">
      <c r="A48" s="6" t="s">
        <v>122</v>
      </c>
      <c r="B48">
        <v>71667.599999999991</v>
      </c>
    </row>
    <row r="49" spans="1:2" x14ac:dyDescent="0.3">
      <c r="A49" s="6" t="s">
        <v>1474</v>
      </c>
      <c r="B49">
        <v>51788.799999999996</v>
      </c>
    </row>
    <row r="50" spans="1:2" x14ac:dyDescent="0.3">
      <c r="A50" s="6" t="s">
        <v>957</v>
      </c>
      <c r="B50">
        <v>44951.199999999997</v>
      </c>
    </row>
    <row r="51" spans="1:2" x14ac:dyDescent="0.3">
      <c r="A51" s="6" t="s">
        <v>51</v>
      </c>
      <c r="B51">
        <v>60738.80000000001</v>
      </c>
    </row>
    <row r="52" spans="1:2" x14ac:dyDescent="0.3">
      <c r="A52" s="6" t="s">
        <v>703</v>
      </c>
      <c r="B52">
        <v>77154.400000000009</v>
      </c>
    </row>
    <row r="53" spans="1:2" x14ac:dyDescent="0.3">
      <c r="A53" s="6" t="s">
        <v>740</v>
      </c>
      <c r="B53">
        <v>94666.800000000017</v>
      </c>
    </row>
    <row r="54" spans="1:2" x14ac:dyDescent="0.3">
      <c r="A54" s="6" t="s">
        <v>1917</v>
      </c>
      <c r="B54">
        <v>74906.8</v>
      </c>
    </row>
    <row r="55" spans="1:2" x14ac:dyDescent="0.3">
      <c r="A55" s="6" t="s">
        <v>207</v>
      </c>
      <c r="B55">
        <v>110808</v>
      </c>
    </row>
    <row r="56" spans="1:2" x14ac:dyDescent="0.3">
      <c r="A56" s="6" t="s">
        <v>371</v>
      </c>
      <c r="B56">
        <v>96722.4</v>
      </c>
    </row>
    <row r="57" spans="1:2" x14ac:dyDescent="0.3">
      <c r="A57" s="6" t="s">
        <v>1724</v>
      </c>
      <c r="B57">
        <v>98508.000000000015</v>
      </c>
    </row>
    <row r="58" spans="1:2" x14ac:dyDescent="0.3">
      <c r="A58" s="6" t="s">
        <v>996</v>
      </c>
      <c r="B58">
        <v>74695.599999999991</v>
      </c>
    </row>
    <row r="59" spans="1:2" x14ac:dyDescent="0.3">
      <c r="A59" s="6" t="s">
        <v>304</v>
      </c>
      <c r="B59">
        <v>118227.59999999999</v>
      </c>
    </row>
    <row r="60" spans="1:2" x14ac:dyDescent="0.3">
      <c r="A60" s="6" t="s">
        <v>1014</v>
      </c>
      <c r="B60">
        <v>65554</v>
      </c>
    </row>
    <row r="61" spans="1:2" x14ac:dyDescent="0.3">
      <c r="A61" s="6" t="s">
        <v>242</v>
      </c>
      <c r="B61">
        <v>77275.199999999997</v>
      </c>
    </row>
    <row r="62" spans="1:2" x14ac:dyDescent="0.3">
      <c r="A62" s="6" t="s">
        <v>2486</v>
      </c>
      <c r="B62">
        <v>59476</v>
      </c>
    </row>
    <row r="63" spans="1:2" x14ac:dyDescent="0.3">
      <c r="A63" s="6" t="s">
        <v>183</v>
      </c>
      <c r="B63">
        <v>113348.00000000001</v>
      </c>
    </row>
    <row r="64" spans="1:2" x14ac:dyDescent="0.3">
      <c r="A64" s="6" t="s">
        <v>850</v>
      </c>
      <c r="B64">
        <v>106309.6</v>
      </c>
    </row>
    <row r="65" spans="1:2" x14ac:dyDescent="0.3">
      <c r="A65" s="6" t="s">
        <v>596</v>
      </c>
      <c r="B65">
        <v>111078.8</v>
      </c>
    </row>
    <row r="66" spans="1:2" x14ac:dyDescent="0.3">
      <c r="A66" s="6" t="s">
        <v>687</v>
      </c>
      <c r="B66">
        <v>64024.399999999987</v>
      </c>
    </row>
    <row r="67" spans="1:2" x14ac:dyDescent="0.3">
      <c r="A67" s="6" t="s">
        <v>401</v>
      </c>
      <c r="B67">
        <v>65454.80000000001</v>
      </c>
    </row>
    <row r="68" spans="1:2" x14ac:dyDescent="0.3">
      <c r="A68" s="6" t="s">
        <v>1674</v>
      </c>
      <c r="B68">
        <v>52684.799999999988</v>
      </c>
    </row>
    <row r="69" spans="1:2" x14ac:dyDescent="0.3">
      <c r="A69" s="6" t="s">
        <v>894</v>
      </c>
      <c r="B69">
        <v>108343.2</v>
      </c>
    </row>
    <row r="70" spans="1:2" x14ac:dyDescent="0.3">
      <c r="A70" s="6" t="s">
        <v>3439</v>
      </c>
      <c r="B70">
        <v>75834.8</v>
      </c>
    </row>
    <row r="71" spans="1:2" x14ac:dyDescent="0.3">
      <c r="A71" s="6" t="s">
        <v>540</v>
      </c>
      <c r="B71">
        <v>114509.6</v>
      </c>
    </row>
    <row r="72" spans="1:2" x14ac:dyDescent="0.3">
      <c r="A72" s="6" t="s">
        <v>1683</v>
      </c>
      <c r="B72">
        <v>93199.200000000012</v>
      </c>
    </row>
    <row r="73" spans="1:2" x14ac:dyDescent="0.3">
      <c r="A73" s="6" t="s">
        <v>66</v>
      </c>
      <c r="B73">
        <v>102116.80000000002</v>
      </c>
    </row>
    <row r="74" spans="1:2" x14ac:dyDescent="0.3">
      <c r="A74" s="6" t="s">
        <v>1290</v>
      </c>
      <c r="B74">
        <v>68648.399999999994</v>
      </c>
    </row>
    <row r="75" spans="1:2" x14ac:dyDescent="0.3">
      <c r="A75" s="6" t="s">
        <v>713</v>
      </c>
      <c r="B75">
        <v>80350.399999999994</v>
      </c>
    </row>
    <row r="76" spans="1:2" x14ac:dyDescent="0.3">
      <c r="A76" s="6" t="s">
        <v>82</v>
      </c>
      <c r="B76">
        <v>86653.999999999985</v>
      </c>
    </row>
    <row r="77" spans="1:2" x14ac:dyDescent="0.3">
      <c r="A77" s="6" t="s">
        <v>2957</v>
      </c>
      <c r="B77">
        <v>106580.79999999999</v>
      </c>
    </row>
    <row r="78" spans="1:2" x14ac:dyDescent="0.3">
      <c r="A78" s="6" t="s">
        <v>381</v>
      </c>
      <c r="B78">
        <v>114191.60000000002</v>
      </c>
    </row>
    <row r="79" spans="1:2" x14ac:dyDescent="0.3">
      <c r="A79" s="6" t="s">
        <v>2408</v>
      </c>
      <c r="B79">
        <v>78098.8</v>
      </c>
    </row>
    <row r="80" spans="1:2" x14ac:dyDescent="0.3">
      <c r="A80" s="6" t="s">
        <v>194</v>
      </c>
      <c r="B80">
        <v>117060.40000000001</v>
      </c>
    </row>
    <row r="81" spans="1:2" x14ac:dyDescent="0.3">
      <c r="A81" s="6" t="s">
        <v>1225</v>
      </c>
      <c r="B81">
        <v>102225.60000000001</v>
      </c>
    </row>
    <row r="82" spans="1:2" x14ac:dyDescent="0.3">
      <c r="A82" s="6" t="s">
        <v>1441</v>
      </c>
      <c r="B82">
        <v>82608.799999999988</v>
      </c>
    </row>
    <row r="83" spans="1:2" x14ac:dyDescent="0.3">
      <c r="A83" s="6" t="s">
        <v>804</v>
      </c>
      <c r="B83">
        <v>79326.400000000009</v>
      </c>
    </row>
    <row r="84" spans="1:2" x14ac:dyDescent="0.3">
      <c r="A84" s="6" t="s">
        <v>511</v>
      </c>
      <c r="B84">
        <v>106932</v>
      </c>
    </row>
    <row r="85" spans="1:2" x14ac:dyDescent="0.3">
      <c r="A85" s="6" t="s">
        <v>549</v>
      </c>
      <c r="B85">
        <v>114342.8</v>
      </c>
    </row>
    <row r="86" spans="1:2" x14ac:dyDescent="0.3">
      <c r="A86" s="6" t="s">
        <v>1877</v>
      </c>
      <c r="B86">
        <v>87042.799999999988</v>
      </c>
    </row>
    <row r="87" spans="1:2" x14ac:dyDescent="0.3">
      <c r="A87" s="6" t="s">
        <v>814</v>
      </c>
      <c r="B87">
        <v>66542.399999999994</v>
      </c>
    </row>
    <row r="88" spans="1:2" x14ac:dyDescent="0.3">
      <c r="A88" s="6" t="s">
        <v>451</v>
      </c>
      <c r="B88">
        <v>55054.400000000009</v>
      </c>
    </row>
    <row r="89" spans="1:2" x14ac:dyDescent="0.3">
      <c r="A89" s="6" t="s">
        <v>1534</v>
      </c>
      <c r="B89">
        <v>97415.199999999983</v>
      </c>
    </row>
    <row r="90" spans="1:2" x14ac:dyDescent="0.3">
      <c r="A90" s="6" t="s">
        <v>947</v>
      </c>
      <c r="B90">
        <v>119597.60000000002</v>
      </c>
    </row>
    <row r="91" spans="1:2" x14ac:dyDescent="0.3">
      <c r="A91" s="6" t="s">
        <v>1560</v>
      </c>
      <c r="B91">
        <v>105042.8</v>
      </c>
    </row>
    <row r="92" spans="1:2" x14ac:dyDescent="0.3">
      <c r="A92" s="6" t="s">
        <v>337</v>
      </c>
      <c r="B92">
        <v>89098.8</v>
      </c>
    </row>
    <row r="93" spans="1:2" x14ac:dyDescent="0.3">
      <c r="A93" s="6" t="s">
        <v>578</v>
      </c>
      <c r="B93">
        <v>150441.20000000004</v>
      </c>
    </row>
    <row r="94" spans="1:2" x14ac:dyDescent="0.3">
      <c r="A94" s="6" t="s">
        <v>94</v>
      </c>
      <c r="B94">
        <v>79686.8</v>
      </c>
    </row>
    <row r="95" spans="1:2" x14ac:dyDescent="0.3">
      <c r="A95" s="6" t="s">
        <v>358</v>
      </c>
      <c r="B95">
        <v>91124.799999999988</v>
      </c>
    </row>
    <row r="96" spans="1:2" x14ac:dyDescent="0.3">
      <c r="A96" s="6" t="s">
        <v>283</v>
      </c>
      <c r="B96">
        <v>85406</v>
      </c>
    </row>
    <row r="97" spans="1:2" x14ac:dyDescent="0.3">
      <c r="A97" s="6" t="s">
        <v>559</v>
      </c>
      <c r="B97">
        <v>84866</v>
      </c>
    </row>
    <row r="98" spans="1:2" x14ac:dyDescent="0.3">
      <c r="A98" s="6" t="s">
        <v>421</v>
      </c>
      <c r="B98">
        <v>97777.599999999977</v>
      </c>
    </row>
    <row r="99" spans="1:2" x14ac:dyDescent="0.3">
      <c r="A99" s="6" t="s">
        <v>294</v>
      </c>
      <c r="B99">
        <v>76483.200000000026</v>
      </c>
    </row>
    <row r="100" spans="1:2" x14ac:dyDescent="0.3">
      <c r="A100" s="6" t="s">
        <v>1177</v>
      </c>
      <c r="B100">
        <v>87250.8</v>
      </c>
    </row>
    <row r="101" spans="1:2" x14ac:dyDescent="0.3">
      <c r="A101" s="6" t="s">
        <v>841</v>
      </c>
      <c r="B101">
        <v>90989.200000000012</v>
      </c>
    </row>
    <row r="102" spans="1:2" x14ac:dyDescent="0.3">
      <c r="A102" s="6" t="s">
        <v>2153</v>
      </c>
      <c r="B102">
        <v>102320.80000000002</v>
      </c>
    </row>
    <row r="103" spans="1:2" x14ac:dyDescent="0.3">
      <c r="A103" s="6" t="s">
        <v>868</v>
      </c>
      <c r="B103">
        <v>99353.200000000026</v>
      </c>
    </row>
    <row r="104" spans="1:2" x14ac:dyDescent="0.3">
      <c r="A104" s="6" t="s">
        <v>20246</v>
      </c>
      <c r="B104">
        <v>8842540.4000000022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1E04-DEE6-4F6C-AD7C-096347E0D7E9}">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87018-0CCC-44EE-8543-D7CD14AFFE81}">
  <dimension ref="A3:B14"/>
  <sheetViews>
    <sheetView workbookViewId="0">
      <selection activeCell="B8" sqref="B8"/>
    </sheetView>
  </sheetViews>
  <sheetFormatPr defaultRowHeight="14.4" x14ac:dyDescent="0.3"/>
  <cols>
    <col min="1" max="1" width="12.5546875" bestFit="1" customWidth="1"/>
    <col min="2" max="2" width="11.6640625" bestFit="1" customWidth="1"/>
  </cols>
  <sheetData>
    <row r="3" spans="1:2" x14ac:dyDescent="0.3">
      <c r="A3" s="5" t="s">
        <v>20245</v>
      </c>
      <c r="B3" t="s">
        <v>20243</v>
      </c>
    </row>
    <row r="4" spans="1:2" x14ac:dyDescent="0.3">
      <c r="A4" s="6" t="s">
        <v>500</v>
      </c>
      <c r="B4">
        <v>292838.00000000006</v>
      </c>
    </row>
    <row r="5" spans="1:2" x14ac:dyDescent="0.3">
      <c r="A5" s="6" t="s">
        <v>803</v>
      </c>
      <c r="B5">
        <v>270530.80000000005</v>
      </c>
    </row>
    <row r="6" spans="1:2" x14ac:dyDescent="0.3">
      <c r="A6" s="6" t="s">
        <v>262</v>
      </c>
      <c r="B6">
        <v>265269.99999999994</v>
      </c>
    </row>
    <row r="7" spans="1:2" x14ac:dyDescent="0.3">
      <c r="A7" s="6" t="s">
        <v>240</v>
      </c>
      <c r="B7">
        <v>253830.40000000002</v>
      </c>
    </row>
    <row r="8" spans="1:2" x14ac:dyDescent="0.3">
      <c r="A8" s="6" t="s">
        <v>182</v>
      </c>
      <c r="B8">
        <v>251615.20000000004</v>
      </c>
    </row>
    <row r="9" spans="1:2" x14ac:dyDescent="0.3">
      <c r="A9" s="6" t="s">
        <v>731</v>
      </c>
      <c r="B9">
        <v>240031.19999999995</v>
      </c>
    </row>
    <row r="10" spans="1:2" x14ac:dyDescent="0.3">
      <c r="A10" s="6" t="s">
        <v>79</v>
      </c>
      <c r="B10">
        <v>236784.4</v>
      </c>
    </row>
    <row r="11" spans="1:2" x14ac:dyDescent="0.3">
      <c r="A11" s="6" t="s">
        <v>229</v>
      </c>
      <c r="B11">
        <v>232558.40000000005</v>
      </c>
    </row>
    <row r="12" spans="1:2" x14ac:dyDescent="0.3">
      <c r="A12" s="6" t="s">
        <v>946</v>
      </c>
      <c r="B12">
        <v>228078.39999999997</v>
      </c>
    </row>
    <row r="13" spans="1:2" x14ac:dyDescent="0.3">
      <c r="A13" s="6" t="s">
        <v>450</v>
      </c>
      <c r="B13">
        <v>227924</v>
      </c>
    </row>
    <row r="14" spans="1:2" x14ac:dyDescent="0.3">
      <c r="A14" s="6" t="s">
        <v>20246</v>
      </c>
      <c r="B14">
        <v>2499460.8000000007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4303-0FBA-4975-8334-F4823ED2CD65}">
  <dimension ref="A3:B25"/>
  <sheetViews>
    <sheetView workbookViewId="0">
      <selection activeCell="G6" sqref="G6:G8"/>
    </sheetView>
  </sheetViews>
  <sheetFormatPr defaultRowHeight="14.4" x14ac:dyDescent="0.3"/>
  <cols>
    <col min="1" max="1" width="17.33203125" bestFit="1" customWidth="1"/>
    <col min="2" max="2" width="11.6640625" bestFit="1" customWidth="1"/>
  </cols>
  <sheetData>
    <row r="3" spans="1:2" x14ac:dyDescent="0.3">
      <c r="A3" s="5" t="s">
        <v>20245</v>
      </c>
      <c r="B3" t="s">
        <v>20243</v>
      </c>
    </row>
    <row r="4" spans="1:2" x14ac:dyDescent="0.3">
      <c r="A4" s="6" t="s">
        <v>181</v>
      </c>
      <c r="B4">
        <v>1941807.6000000008</v>
      </c>
    </row>
    <row r="5" spans="1:2" x14ac:dyDescent="0.3">
      <c r="A5" s="6" t="s">
        <v>93</v>
      </c>
      <c r="B5">
        <v>1187057.6000000001</v>
      </c>
    </row>
    <row r="6" spans="1:2" x14ac:dyDescent="0.3">
      <c r="A6" s="6" t="s">
        <v>27</v>
      </c>
      <c r="B6">
        <v>921890.39999999967</v>
      </c>
    </row>
    <row r="7" spans="1:2" x14ac:dyDescent="0.3">
      <c r="A7" s="6" t="s">
        <v>336</v>
      </c>
      <c r="B7">
        <v>782751.6</v>
      </c>
    </row>
    <row r="8" spans="1:2" x14ac:dyDescent="0.3">
      <c r="A8" s="6" t="s">
        <v>133</v>
      </c>
      <c r="B8">
        <v>424235.59999999992</v>
      </c>
    </row>
    <row r="9" spans="1:2" x14ac:dyDescent="0.3">
      <c r="A9" s="6" t="s">
        <v>20233</v>
      </c>
      <c r="B9">
        <v>419755.99999999994</v>
      </c>
    </row>
    <row r="10" spans="1:2" x14ac:dyDescent="0.3">
      <c r="A10" s="6" t="s">
        <v>20236</v>
      </c>
      <c r="B10">
        <v>236784.4</v>
      </c>
    </row>
    <row r="11" spans="1:2" x14ac:dyDescent="0.3">
      <c r="A11" s="6" t="s">
        <v>121</v>
      </c>
      <c r="B11">
        <v>228078.39999999997</v>
      </c>
    </row>
    <row r="12" spans="1:2" x14ac:dyDescent="0.3">
      <c r="A12" s="6" t="s">
        <v>450</v>
      </c>
      <c r="B12">
        <v>227924</v>
      </c>
    </row>
    <row r="13" spans="1:2" x14ac:dyDescent="0.3">
      <c r="A13" s="6" t="s">
        <v>47</v>
      </c>
      <c r="B13">
        <v>218603.19999999998</v>
      </c>
    </row>
    <row r="14" spans="1:2" x14ac:dyDescent="0.3">
      <c r="A14" s="6" t="s">
        <v>20241</v>
      </c>
      <c r="B14">
        <v>217012.00000000003</v>
      </c>
    </row>
    <row r="15" spans="1:2" x14ac:dyDescent="0.3">
      <c r="A15" s="6" t="s">
        <v>20237</v>
      </c>
      <c r="B15">
        <v>215214.40000000011</v>
      </c>
    </row>
    <row r="16" spans="1:2" x14ac:dyDescent="0.3">
      <c r="A16" s="6" t="s">
        <v>20234</v>
      </c>
      <c r="B16">
        <v>214726</v>
      </c>
    </row>
    <row r="17" spans="1:2" x14ac:dyDescent="0.3">
      <c r="A17" s="6" t="s">
        <v>20242</v>
      </c>
      <c r="B17">
        <v>213453.99999999997</v>
      </c>
    </row>
    <row r="18" spans="1:2" x14ac:dyDescent="0.3">
      <c r="A18" s="6" t="s">
        <v>20239</v>
      </c>
      <c r="B18">
        <v>211697.59999999992</v>
      </c>
    </row>
    <row r="19" spans="1:2" x14ac:dyDescent="0.3">
      <c r="A19" s="6" t="s">
        <v>20235</v>
      </c>
      <c r="B19">
        <v>211583.99999999994</v>
      </c>
    </row>
    <row r="20" spans="1:2" x14ac:dyDescent="0.3">
      <c r="A20" s="6" t="s">
        <v>107</v>
      </c>
      <c r="B20">
        <v>208220.80000000002</v>
      </c>
    </row>
    <row r="21" spans="1:2" x14ac:dyDescent="0.3">
      <c r="A21" s="6" t="s">
        <v>357</v>
      </c>
      <c r="B21">
        <v>203632.4</v>
      </c>
    </row>
    <row r="22" spans="1:2" x14ac:dyDescent="0.3">
      <c r="A22" s="6" t="s">
        <v>20240</v>
      </c>
      <c r="B22">
        <v>197334</v>
      </c>
    </row>
    <row r="23" spans="1:2" x14ac:dyDescent="0.3">
      <c r="A23" s="6" t="s">
        <v>145</v>
      </c>
      <c r="B23">
        <v>187812.79999999996</v>
      </c>
    </row>
    <row r="24" spans="1:2" x14ac:dyDescent="0.3">
      <c r="A24" s="6" t="s">
        <v>20238</v>
      </c>
      <c r="B24">
        <v>172963.60000000003</v>
      </c>
    </row>
    <row r="25" spans="1:2" x14ac:dyDescent="0.3">
      <c r="A25" s="6" t="s">
        <v>20246</v>
      </c>
      <c r="B25">
        <v>8842540.4000000022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0A855-1D59-4E7E-8F30-53BBA7817158}">
  <dimension ref="A1:AG2780"/>
  <sheetViews>
    <sheetView tabSelected="1" topLeftCell="A2" workbookViewId="0">
      <selection activeCell="X2771" sqref="X2771"/>
    </sheetView>
  </sheetViews>
  <sheetFormatPr defaultRowHeight="14.4" x14ac:dyDescent="0.3"/>
  <cols>
    <col min="1" max="1" width="17.33203125" bestFit="1" customWidth="1"/>
    <col min="2" max="2" width="13.5546875" bestFit="1" customWidth="1"/>
    <col min="3" max="3" width="10.77734375" bestFit="1" customWidth="1"/>
    <col min="4" max="4" width="14.77734375" bestFit="1" customWidth="1"/>
    <col min="5" max="5" width="15" bestFit="1" customWidth="1"/>
    <col min="6" max="6" width="13.109375" bestFit="1" customWidth="1"/>
    <col min="7" max="7" width="12.21875" bestFit="1" customWidth="1"/>
    <col min="8" max="8" width="17.109375" style="4" bestFit="1" customWidth="1"/>
    <col min="9" max="9" width="16.77734375" bestFit="1" customWidth="1"/>
    <col min="10" max="10" width="24.5546875" bestFit="1" customWidth="1"/>
    <col min="11" max="11" width="13" bestFit="1" customWidth="1"/>
    <col min="12" max="12" width="57.21875" bestFit="1" customWidth="1"/>
    <col min="13" max="13" width="14.33203125" bestFit="1" customWidth="1"/>
    <col min="14" max="14" width="14.109375" bestFit="1" customWidth="1"/>
    <col min="15" max="15" width="17" bestFit="1" customWidth="1"/>
    <col min="16" max="16" width="12.77734375" bestFit="1" customWidth="1"/>
    <col min="17" max="17" width="19.44140625" bestFit="1" customWidth="1"/>
    <col min="18" max="18" width="17.6640625" bestFit="1" customWidth="1"/>
    <col min="19" max="19" width="10.21875" bestFit="1" customWidth="1"/>
    <col min="20" max="20" width="12.33203125" style="4" bestFit="1" customWidth="1"/>
    <col min="21" max="21" width="11.88671875" bestFit="1" customWidth="1"/>
    <col min="22" max="22" width="9" bestFit="1" customWidth="1"/>
    <col min="23" max="23" width="13.5546875" bestFit="1" customWidth="1"/>
    <col min="24" max="24" width="21.6640625" bestFit="1" customWidth="1"/>
    <col min="25" max="25" width="12.109375" bestFit="1" customWidth="1"/>
    <col min="26" max="26" width="7.33203125" bestFit="1" customWidth="1"/>
    <col min="27" max="27" width="10.5546875" bestFit="1" customWidth="1"/>
    <col min="28" max="28" width="7.44140625" bestFit="1" customWidth="1"/>
    <col min="29" max="29" width="16.77734375" customWidth="1"/>
    <col min="30" max="30" width="17.33203125" bestFit="1" customWidth="1"/>
    <col min="31" max="31" width="16.77734375" customWidth="1"/>
    <col min="32" max="32" width="14.21875" bestFit="1" customWidth="1"/>
    <col min="33" max="33" width="14.44140625" bestFit="1" customWidth="1"/>
  </cols>
  <sheetData>
    <row r="1" spans="1:33" x14ac:dyDescent="0.3">
      <c r="A1" t="s">
        <v>0</v>
      </c>
      <c r="B1" t="s">
        <v>1</v>
      </c>
      <c r="C1" t="s">
        <v>2</v>
      </c>
      <c r="D1" t="s">
        <v>3</v>
      </c>
      <c r="E1" t="s">
        <v>4</v>
      </c>
      <c r="F1" t="s">
        <v>5</v>
      </c>
      <c r="G1" t="s">
        <v>6</v>
      </c>
      <c r="H1" s="4" t="s">
        <v>7</v>
      </c>
      <c r="I1" t="s">
        <v>8</v>
      </c>
      <c r="J1" t="s">
        <v>9</v>
      </c>
      <c r="K1" t="s">
        <v>10</v>
      </c>
      <c r="L1" t="s">
        <v>11</v>
      </c>
      <c r="M1" t="s">
        <v>12</v>
      </c>
      <c r="N1" t="s">
        <v>13</v>
      </c>
      <c r="O1" t="s">
        <v>14</v>
      </c>
      <c r="P1" t="s">
        <v>15</v>
      </c>
      <c r="Q1" t="s">
        <v>16</v>
      </c>
      <c r="R1" t="s">
        <v>17</v>
      </c>
      <c r="S1" t="s">
        <v>18</v>
      </c>
      <c r="T1" s="4" t="s">
        <v>19</v>
      </c>
      <c r="U1" t="s">
        <v>20247</v>
      </c>
      <c r="V1" t="s">
        <v>20</v>
      </c>
      <c r="W1" t="s">
        <v>21</v>
      </c>
      <c r="X1" t="s">
        <v>22</v>
      </c>
      <c r="Y1" t="s">
        <v>23</v>
      </c>
      <c r="Z1" t="s">
        <v>24</v>
      </c>
      <c r="AA1" t="s">
        <v>25</v>
      </c>
      <c r="AB1" t="s">
        <v>26</v>
      </c>
      <c r="AC1" t="s">
        <v>20244</v>
      </c>
      <c r="AD1" t="s">
        <v>20270</v>
      </c>
      <c r="AE1" s="7" t="s">
        <v>20271</v>
      </c>
      <c r="AF1" t="s">
        <v>20272</v>
      </c>
      <c r="AG1" t="s">
        <v>20264</v>
      </c>
    </row>
    <row r="2" spans="1:33" x14ac:dyDescent="0.3">
      <c r="A2" t="s">
        <v>133</v>
      </c>
      <c r="B2" t="s">
        <v>108</v>
      </c>
      <c r="C2" t="s">
        <v>80</v>
      </c>
      <c r="D2" t="s">
        <v>81</v>
      </c>
      <c r="E2" t="s">
        <v>134</v>
      </c>
      <c r="F2" t="s">
        <v>135</v>
      </c>
      <c r="G2" t="s">
        <v>96</v>
      </c>
      <c r="H2" s="4">
        <v>44347</v>
      </c>
      <c r="I2">
        <v>1100</v>
      </c>
      <c r="J2" t="s">
        <v>136</v>
      </c>
      <c r="K2" t="s">
        <v>137</v>
      </c>
      <c r="L2" t="s">
        <v>138</v>
      </c>
      <c r="M2" t="s">
        <v>87</v>
      </c>
      <c r="N2" t="s">
        <v>139</v>
      </c>
      <c r="O2" t="s">
        <v>116</v>
      </c>
      <c r="P2">
        <v>13</v>
      </c>
      <c r="Q2" t="s">
        <v>40</v>
      </c>
      <c r="R2" t="s">
        <v>58</v>
      </c>
      <c r="S2" t="s">
        <v>140</v>
      </c>
      <c r="T2" s="4">
        <v>45309</v>
      </c>
      <c r="U2">
        <v>1</v>
      </c>
      <c r="V2" t="s">
        <v>20254</v>
      </c>
      <c r="W2" t="s">
        <v>142</v>
      </c>
      <c r="X2" t="s">
        <v>143</v>
      </c>
      <c r="Y2" t="s">
        <v>144</v>
      </c>
      <c r="Z2">
        <v>1764</v>
      </c>
      <c r="AA2">
        <v>1</v>
      </c>
      <c r="AB2">
        <v>705.6</v>
      </c>
      <c r="AC2">
        <v>705.6</v>
      </c>
      <c r="AD2" s="8">
        <v>0.35</v>
      </c>
      <c r="AE2" s="7">
        <v>246.95999999999998</v>
      </c>
      <c r="AF2">
        <v>0.35</v>
      </c>
      <c r="AG2" t="str">
        <f t="shared" ref="AG2:AG65" si="0">IF(AB2&gt;=100000,"₹"&amp;TEXT(AB2/100000,"0.0")&amp;" L",
IF(AB2&gt;=1000,"₹"&amp;TEXT(AB2/1000,"0")&amp;" K",
"₹"&amp;AB2))</f>
        <v>₹705.6</v>
      </c>
    </row>
    <row r="3" spans="1:33" x14ac:dyDescent="0.3">
      <c r="A3" t="s">
        <v>93</v>
      </c>
      <c r="B3" t="s">
        <v>293</v>
      </c>
      <c r="C3" t="s">
        <v>80</v>
      </c>
      <c r="D3" t="s">
        <v>65</v>
      </c>
      <c r="E3" t="s">
        <v>294</v>
      </c>
      <c r="F3" t="s">
        <v>295</v>
      </c>
      <c r="G3" t="s">
        <v>33</v>
      </c>
      <c r="H3" s="4">
        <v>44198</v>
      </c>
      <c r="I3">
        <v>1100</v>
      </c>
      <c r="J3" t="s">
        <v>296</v>
      </c>
      <c r="K3" t="s">
        <v>297</v>
      </c>
      <c r="L3" t="s">
        <v>298</v>
      </c>
      <c r="M3" t="s">
        <v>37</v>
      </c>
      <c r="N3" t="s">
        <v>299</v>
      </c>
      <c r="O3" t="s">
        <v>72</v>
      </c>
      <c r="P3">
        <v>7</v>
      </c>
      <c r="Q3" t="s">
        <v>73</v>
      </c>
      <c r="R3" t="s">
        <v>58</v>
      </c>
      <c r="S3" t="s">
        <v>300</v>
      </c>
      <c r="T3" s="4">
        <v>45315</v>
      </c>
      <c r="U3">
        <v>1</v>
      </c>
      <c r="V3" t="s">
        <v>20254</v>
      </c>
      <c r="W3" t="s">
        <v>301</v>
      </c>
      <c r="X3" t="s">
        <v>302</v>
      </c>
      <c r="Y3" t="s">
        <v>303</v>
      </c>
      <c r="Z3">
        <v>1740</v>
      </c>
      <c r="AA3">
        <v>6</v>
      </c>
      <c r="AB3">
        <v>4176</v>
      </c>
      <c r="AC3">
        <v>696</v>
      </c>
      <c r="AD3" s="8">
        <v>0.35</v>
      </c>
      <c r="AE3" s="7">
        <v>1461.6</v>
      </c>
      <c r="AF3">
        <v>0.35</v>
      </c>
      <c r="AG3" t="str">
        <f t="shared" si="0"/>
        <v>₹4 K</v>
      </c>
    </row>
    <row r="4" spans="1:33" x14ac:dyDescent="0.3">
      <c r="A4" t="s">
        <v>27</v>
      </c>
      <c r="B4" t="s">
        <v>558</v>
      </c>
      <c r="C4" t="s">
        <v>29</v>
      </c>
      <c r="D4" t="s">
        <v>146</v>
      </c>
      <c r="E4" t="s">
        <v>540</v>
      </c>
      <c r="F4" t="s">
        <v>588</v>
      </c>
      <c r="G4" t="s">
        <v>33</v>
      </c>
      <c r="H4" s="4">
        <v>45082</v>
      </c>
      <c r="I4">
        <v>1300</v>
      </c>
      <c r="J4" t="s">
        <v>589</v>
      </c>
      <c r="K4" t="s">
        <v>414</v>
      </c>
      <c r="L4" t="s">
        <v>590</v>
      </c>
      <c r="M4" t="s">
        <v>87</v>
      </c>
      <c r="N4" t="s">
        <v>591</v>
      </c>
      <c r="O4" t="s">
        <v>39</v>
      </c>
      <c r="P4">
        <v>6</v>
      </c>
      <c r="Q4" t="s">
        <v>40</v>
      </c>
      <c r="R4" t="s">
        <v>101</v>
      </c>
      <c r="S4" t="s">
        <v>592</v>
      </c>
      <c r="T4" s="4">
        <v>45296</v>
      </c>
      <c r="U4">
        <v>1</v>
      </c>
      <c r="V4" t="s">
        <v>20254</v>
      </c>
      <c r="W4" t="s">
        <v>593</v>
      </c>
      <c r="X4" t="s">
        <v>594</v>
      </c>
      <c r="Y4" t="s">
        <v>595</v>
      </c>
      <c r="Z4">
        <v>1889</v>
      </c>
      <c r="AA4">
        <v>6</v>
      </c>
      <c r="AB4">
        <v>4533.6000000000004</v>
      </c>
      <c r="AC4">
        <v>755.6</v>
      </c>
      <c r="AD4" s="8">
        <v>0.28000000000000003</v>
      </c>
      <c r="AE4" s="7">
        <v>1269.4080000000001</v>
      </c>
      <c r="AF4">
        <v>0.28000000000000003</v>
      </c>
      <c r="AG4" t="str">
        <f t="shared" si="0"/>
        <v>₹5 K</v>
      </c>
    </row>
    <row r="5" spans="1:33" x14ac:dyDescent="0.3">
      <c r="A5" t="s">
        <v>181</v>
      </c>
      <c r="B5" t="s">
        <v>64</v>
      </c>
      <c r="C5" t="s">
        <v>29</v>
      </c>
      <c r="D5" t="s">
        <v>81</v>
      </c>
      <c r="E5" t="s">
        <v>841</v>
      </c>
      <c r="F5" t="s">
        <v>842</v>
      </c>
      <c r="G5" t="s">
        <v>96</v>
      </c>
      <c r="H5" s="4">
        <v>45320</v>
      </c>
      <c r="I5">
        <v>1400</v>
      </c>
      <c r="J5" t="s">
        <v>843</v>
      </c>
      <c r="K5" t="s">
        <v>186</v>
      </c>
      <c r="L5" t="s">
        <v>844</v>
      </c>
      <c r="M5" t="s">
        <v>87</v>
      </c>
      <c r="N5" t="s">
        <v>845</v>
      </c>
      <c r="O5" t="s">
        <v>57</v>
      </c>
      <c r="P5">
        <v>4</v>
      </c>
      <c r="Q5" t="s">
        <v>40</v>
      </c>
      <c r="R5" t="s">
        <v>58</v>
      </c>
      <c r="S5" t="s">
        <v>846</v>
      </c>
      <c r="T5" s="4">
        <v>45292</v>
      </c>
      <c r="U5">
        <v>1</v>
      </c>
      <c r="V5" t="s">
        <v>20254</v>
      </c>
      <c r="W5" t="s">
        <v>847</v>
      </c>
      <c r="X5" t="s">
        <v>848</v>
      </c>
      <c r="Y5" t="s">
        <v>849</v>
      </c>
      <c r="Z5">
        <v>1200</v>
      </c>
      <c r="AA5">
        <v>1</v>
      </c>
      <c r="AB5">
        <v>480</v>
      </c>
      <c r="AC5">
        <v>480</v>
      </c>
      <c r="AD5" s="8">
        <v>0.28000000000000003</v>
      </c>
      <c r="AE5" s="7">
        <v>134.4</v>
      </c>
      <c r="AF5">
        <v>0.28000000000000003</v>
      </c>
      <c r="AG5" t="str">
        <f t="shared" si="0"/>
        <v>₹480</v>
      </c>
    </row>
    <row r="6" spans="1:33" x14ac:dyDescent="0.3">
      <c r="A6" t="s">
        <v>93</v>
      </c>
      <c r="B6" t="s">
        <v>169</v>
      </c>
      <c r="C6" t="s">
        <v>49</v>
      </c>
      <c r="D6" t="s">
        <v>241</v>
      </c>
      <c r="E6" t="s">
        <v>641</v>
      </c>
      <c r="F6" t="s">
        <v>859</v>
      </c>
      <c r="G6" t="s">
        <v>96</v>
      </c>
      <c r="H6" s="4">
        <v>45371</v>
      </c>
      <c r="I6">
        <v>1300</v>
      </c>
      <c r="J6" t="s">
        <v>860</v>
      </c>
      <c r="K6" t="s">
        <v>861</v>
      </c>
      <c r="L6" t="s">
        <v>862</v>
      </c>
      <c r="M6" t="s">
        <v>87</v>
      </c>
      <c r="N6" t="s">
        <v>863</v>
      </c>
      <c r="O6" t="s">
        <v>39</v>
      </c>
      <c r="P6">
        <v>13</v>
      </c>
      <c r="Q6" t="s">
        <v>73</v>
      </c>
      <c r="R6" t="s">
        <v>74</v>
      </c>
      <c r="S6" t="s">
        <v>864</v>
      </c>
      <c r="T6" s="4">
        <v>45315</v>
      </c>
      <c r="U6">
        <v>1</v>
      </c>
      <c r="V6" t="s">
        <v>20254</v>
      </c>
      <c r="W6" t="s">
        <v>865</v>
      </c>
      <c r="X6" t="s">
        <v>866</v>
      </c>
      <c r="Y6" t="s">
        <v>867</v>
      </c>
      <c r="Z6">
        <v>2354</v>
      </c>
      <c r="AA6">
        <v>4</v>
      </c>
      <c r="AB6">
        <v>3766.4</v>
      </c>
      <c r="AC6">
        <v>941.6</v>
      </c>
      <c r="AD6" s="8">
        <v>0.22</v>
      </c>
      <c r="AE6" s="7">
        <v>828.60800000000006</v>
      </c>
      <c r="AF6">
        <v>0.22</v>
      </c>
      <c r="AG6" t="str">
        <f t="shared" si="0"/>
        <v>₹4 K</v>
      </c>
    </row>
    <row r="7" spans="1:33" x14ac:dyDescent="0.3">
      <c r="A7" t="s">
        <v>93</v>
      </c>
      <c r="B7" t="s">
        <v>1118</v>
      </c>
      <c r="C7" t="s">
        <v>49</v>
      </c>
      <c r="D7" t="s">
        <v>109</v>
      </c>
      <c r="E7" t="s">
        <v>451</v>
      </c>
      <c r="F7" t="s">
        <v>1267</v>
      </c>
      <c r="G7" t="s">
        <v>96</v>
      </c>
      <c r="H7" s="4">
        <v>43909</v>
      </c>
      <c r="I7">
        <v>1400</v>
      </c>
      <c r="J7" t="s">
        <v>1268</v>
      </c>
      <c r="K7" t="s">
        <v>706</v>
      </c>
      <c r="L7" t="s">
        <v>1269</v>
      </c>
      <c r="M7" t="s">
        <v>37</v>
      </c>
      <c r="N7" t="s">
        <v>1270</v>
      </c>
      <c r="O7" t="s">
        <v>39</v>
      </c>
      <c r="P7">
        <v>4</v>
      </c>
      <c r="Q7" t="s">
        <v>73</v>
      </c>
      <c r="R7" t="s">
        <v>58</v>
      </c>
      <c r="S7" t="s">
        <v>1271</v>
      </c>
      <c r="T7" s="4">
        <v>45318</v>
      </c>
      <c r="U7">
        <v>1</v>
      </c>
      <c r="V7" t="s">
        <v>20254</v>
      </c>
      <c r="W7" t="s">
        <v>1272</v>
      </c>
      <c r="X7" t="s">
        <v>1273</v>
      </c>
      <c r="Y7" t="s">
        <v>1274</v>
      </c>
      <c r="Z7">
        <v>1441</v>
      </c>
      <c r="AA7">
        <v>2</v>
      </c>
      <c r="AB7">
        <v>1152.8</v>
      </c>
      <c r="AC7">
        <v>576.4</v>
      </c>
      <c r="AD7" s="8">
        <v>0.22</v>
      </c>
      <c r="AE7" s="7">
        <v>253.61599999999999</v>
      </c>
      <c r="AF7">
        <v>0.22</v>
      </c>
      <c r="AG7" t="str">
        <f t="shared" si="0"/>
        <v>₹1 K</v>
      </c>
    </row>
    <row r="8" spans="1:33" x14ac:dyDescent="0.3">
      <c r="A8" t="s">
        <v>181</v>
      </c>
      <c r="B8" t="s">
        <v>470</v>
      </c>
      <c r="C8" t="s">
        <v>49</v>
      </c>
      <c r="D8" t="s">
        <v>241</v>
      </c>
      <c r="E8" t="s">
        <v>1290</v>
      </c>
      <c r="F8" t="s">
        <v>1291</v>
      </c>
      <c r="G8" t="s">
        <v>33</v>
      </c>
      <c r="H8" s="4">
        <v>44132</v>
      </c>
      <c r="I8">
        <v>800</v>
      </c>
      <c r="J8" t="s">
        <v>1292</v>
      </c>
      <c r="K8" t="s">
        <v>1293</v>
      </c>
      <c r="L8" t="s">
        <v>1294</v>
      </c>
      <c r="M8" t="s">
        <v>37</v>
      </c>
      <c r="N8" t="s">
        <v>1295</v>
      </c>
      <c r="O8" t="s">
        <v>116</v>
      </c>
      <c r="P8">
        <v>6</v>
      </c>
      <c r="Q8" t="s">
        <v>73</v>
      </c>
      <c r="R8" t="s">
        <v>74</v>
      </c>
      <c r="S8" t="s">
        <v>1296</v>
      </c>
      <c r="T8" s="4">
        <v>45297</v>
      </c>
      <c r="U8">
        <v>1</v>
      </c>
      <c r="V8" t="s">
        <v>20254</v>
      </c>
      <c r="W8" t="s">
        <v>1297</v>
      </c>
      <c r="X8" t="s">
        <v>1298</v>
      </c>
      <c r="Y8" t="s">
        <v>1299</v>
      </c>
      <c r="Z8">
        <v>2063</v>
      </c>
      <c r="AA8">
        <v>5</v>
      </c>
      <c r="AB8">
        <v>4126</v>
      </c>
      <c r="AC8">
        <v>825.2</v>
      </c>
      <c r="AD8" s="8">
        <v>0.22</v>
      </c>
      <c r="AE8" s="7">
        <v>907.72</v>
      </c>
      <c r="AF8">
        <v>0.22</v>
      </c>
      <c r="AG8" t="str">
        <f t="shared" si="0"/>
        <v>₹4 K</v>
      </c>
    </row>
    <row r="9" spans="1:33" x14ac:dyDescent="0.3">
      <c r="A9" t="s">
        <v>20233</v>
      </c>
      <c r="B9" t="s">
        <v>218</v>
      </c>
      <c r="C9" t="s">
        <v>80</v>
      </c>
      <c r="D9" t="s">
        <v>146</v>
      </c>
      <c r="E9" t="s">
        <v>750</v>
      </c>
      <c r="F9" t="s">
        <v>1341</v>
      </c>
      <c r="G9" t="s">
        <v>33</v>
      </c>
      <c r="H9" s="4">
        <v>44416</v>
      </c>
      <c r="I9">
        <v>950</v>
      </c>
      <c r="J9" t="s">
        <v>1342</v>
      </c>
      <c r="K9" t="s">
        <v>716</v>
      </c>
      <c r="L9" t="s">
        <v>1343</v>
      </c>
      <c r="M9" t="s">
        <v>87</v>
      </c>
      <c r="N9" t="s">
        <v>1344</v>
      </c>
      <c r="O9" t="s">
        <v>72</v>
      </c>
      <c r="P9">
        <v>9</v>
      </c>
      <c r="Q9" t="s">
        <v>40</v>
      </c>
      <c r="R9" t="s">
        <v>101</v>
      </c>
      <c r="S9" t="s">
        <v>1345</v>
      </c>
      <c r="T9" s="4">
        <v>45307</v>
      </c>
      <c r="U9">
        <v>1</v>
      </c>
      <c r="V9" t="s">
        <v>20254</v>
      </c>
      <c r="W9" t="s">
        <v>1346</v>
      </c>
      <c r="X9" t="s">
        <v>1347</v>
      </c>
      <c r="Y9" t="s">
        <v>1348</v>
      </c>
      <c r="Z9">
        <v>1854</v>
      </c>
      <c r="AA9">
        <v>7</v>
      </c>
      <c r="AB9">
        <v>5191.2000000000007</v>
      </c>
      <c r="AC9">
        <v>741.60000000000014</v>
      </c>
      <c r="AD9" s="8">
        <v>0.35</v>
      </c>
      <c r="AE9" s="7">
        <v>1816.92</v>
      </c>
      <c r="AF9">
        <v>0.35</v>
      </c>
      <c r="AG9" t="str">
        <f t="shared" si="0"/>
        <v>₹5 K</v>
      </c>
    </row>
    <row r="10" spans="1:33" x14ac:dyDescent="0.3">
      <c r="A10" t="s">
        <v>93</v>
      </c>
      <c r="B10" t="s">
        <v>293</v>
      </c>
      <c r="C10" t="s">
        <v>80</v>
      </c>
      <c r="D10" t="s">
        <v>30</v>
      </c>
      <c r="E10" t="s">
        <v>1049</v>
      </c>
      <c r="F10" t="s">
        <v>1458</v>
      </c>
      <c r="G10" t="s">
        <v>96</v>
      </c>
      <c r="H10" s="4">
        <v>44749</v>
      </c>
      <c r="I10">
        <v>1400</v>
      </c>
      <c r="J10" t="s">
        <v>1459</v>
      </c>
      <c r="K10" t="s">
        <v>350</v>
      </c>
      <c r="L10" t="s">
        <v>1460</v>
      </c>
      <c r="M10" t="s">
        <v>37</v>
      </c>
      <c r="N10" t="s">
        <v>1461</v>
      </c>
      <c r="O10" t="s">
        <v>57</v>
      </c>
      <c r="P10">
        <v>14</v>
      </c>
      <c r="Q10" t="s">
        <v>73</v>
      </c>
      <c r="R10" t="s">
        <v>74</v>
      </c>
      <c r="S10" t="s">
        <v>1462</v>
      </c>
      <c r="T10" s="4">
        <v>45294</v>
      </c>
      <c r="U10">
        <v>1</v>
      </c>
      <c r="V10" t="s">
        <v>20254</v>
      </c>
      <c r="W10" t="s">
        <v>1463</v>
      </c>
      <c r="X10" t="s">
        <v>1464</v>
      </c>
      <c r="Y10" t="s">
        <v>1465</v>
      </c>
      <c r="Z10">
        <v>2627</v>
      </c>
      <c r="AA10">
        <v>3</v>
      </c>
      <c r="AB10">
        <v>3152.4</v>
      </c>
      <c r="AC10">
        <v>1050.8</v>
      </c>
      <c r="AD10" s="8">
        <v>0.35</v>
      </c>
      <c r="AE10" s="7">
        <v>1103.3399999999999</v>
      </c>
      <c r="AF10">
        <v>0.35</v>
      </c>
      <c r="AG10" t="str">
        <f t="shared" si="0"/>
        <v>₹3 K</v>
      </c>
    </row>
    <row r="11" spans="1:33" x14ac:dyDescent="0.3">
      <c r="A11" t="s">
        <v>27</v>
      </c>
      <c r="B11" t="s">
        <v>731</v>
      </c>
      <c r="C11" t="s">
        <v>49</v>
      </c>
      <c r="D11" t="s">
        <v>241</v>
      </c>
      <c r="E11" t="s">
        <v>511</v>
      </c>
      <c r="F11" t="s">
        <v>1577</v>
      </c>
      <c r="G11" t="s">
        <v>33</v>
      </c>
      <c r="H11" s="4">
        <v>43982</v>
      </c>
      <c r="I11">
        <v>1000</v>
      </c>
      <c r="J11" t="s">
        <v>1578</v>
      </c>
      <c r="K11" t="s">
        <v>1034</v>
      </c>
      <c r="L11" t="s">
        <v>1579</v>
      </c>
      <c r="M11" t="s">
        <v>37</v>
      </c>
      <c r="N11" t="s">
        <v>1580</v>
      </c>
      <c r="O11" t="s">
        <v>116</v>
      </c>
      <c r="P11">
        <v>14</v>
      </c>
      <c r="Q11" t="s">
        <v>40</v>
      </c>
      <c r="R11" t="s">
        <v>41</v>
      </c>
      <c r="S11" t="s">
        <v>1581</v>
      </c>
      <c r="T11" s="4">
        <v>45309</v>
      </c>
      <c r="U11">
        <v>1</v>
      </c>
      <c r="V11" t="s">
        <v>20254</v>
      </c>
      <c r="W11" t="s">
        <v>1582</v>
      </c>
      <c r="X11" t="s">
        <v>1583</v>
      </c>
      <c r="Y11" t="s">
        <v>1584</v>
      </c>
      <c r="Z11">
        <v>2689</v>
      </c>
      <c r="AA11">
        <v>6</v>
      </c>
      <c r="AB11">
        <v>6453.6</v>
      </c>
      <c r="AC11">
        <v>1075.6000000000001</v>
      </c>
      <c r="AD11" s="8">
        <v>0.22</v>
      </c>
      <c r="AE11" s="7">
        <v>1419.7920000000001</v>
      </c>
      <c r="AF11">
        <v>0.22</v>
      </c>
      <c r="AG11" t="str">
        <f t="shared" si="0"/>
        <v>₹6 K</v>
      </c>
    </row>
    <row r="12" spans="1:33" x14ac:dyDescent="0.3">
      <c r="A12" t="s">
        <v>121</v>
      </c>
      <c r="B12" t="s">
        <v>946</v>
      </c>
      <c r="C12" t="s">
        <v>29</v>
      </c>
      <c r="D12" t="s">
        <v>677</v>
      </c>
      <c r="E12" t="s">
        <v>273</v>
      </c>
      <c r="F12" t="s">
        <v>1624</v>
      </c>
      <c r="G12" t="s">
        <v>96</v>
      </c>
      <c r="H12" s="4">
        <v>45011</v>
      </c>
      <c r="I12">
        <v>1400</v>
      </c>
      <c r="J12" t="s">
        <v>1625</v>
      </c>
      <c r="K12" t="s">
        <v>1626</v>
      </c>
      <c r="L12" t="s">
        <v>1627</v>
      </c>
      <c r="M12" t="s">
        <v>87</v>
      </c>
      <c r="N12" t="s">
        <v>1628</v>
      </c>
      <c r="O12" t="s">
        <v>57</v>
      </c>
      <c r="P12">
        <v>3</v>
      </c>
      <c r="Q12" t="s">
        <v>40</v>
      </c>
      <c r="R12" t="s">
        <v>41</v>
      </c>
      <c r="S12" t="s">
        <v>1629</v>
      </c>
      <c r="T12" s="4">
        <v>45297</v>
      </c>
      <c r="U12">
        <v>1</v>
      </c>
      <c r="V12" t="s">
        <v>20254</v>
      </c>
      <c r="W12" t="s">
        <v>1630</v>
      </c>
      <c r="X12" t="s">
        <v>1631</v>
      </c>
      <c r="Y12" t="s">
        <v>1632</v>
      </c>
      <c r="Z12">
        <v>1085</v>
      </c>
      <c r="AA12">
        <v>3</v>
      </c>
      <c r="AB12">
        <v>1302</v>
      </c>
      <c r="AC12">
        <v>434</v>
      </c>
      <c r="AD12" s="8">
        <v>0.28000000000000003</v>
      </c>
      <c r="AE12" s="7">
        <v>364.56000000000006</v>
      </c>
      <c r="AF12">
        <v>0.28000000000000003</v>
      </c>
      <c r="AG12" t="str">
        <f t="shared" si="0"/>
        <v>₹1 K</v>
      </c>
    </row>
    <row r="13" spans="1:33" x14ac:dyDescent="0.3">
      <c r="A13" t="s">
        <v>20235</v>
      </c>
      <c r="B13" t="s">
        <v>48</v>
      </c>
      <c r="C13" t="s">
        <v>49</v>
      </c>
      <c r="D13" t="s">
        <v>30</v>
      </c>
      <c r="E13" t="s">
        <v>540</v>
      </c>
      <c r="F13" t="s">
        <v>1658</v>
      </c>
      <c r="G13" t="s">
        <v>33</v>
      </c>
      <c r="H13" s="4">
        <v>44726</v>
      </c>
      <c r="I13">
        <v>1200</v>
      </c>
      <c r="J13" t="s">
        <v>1659</v>
      </c>
      <c r="K13" t="s">
        <v>340</v>
      </c>
      <c r="L13" t="s">
        <v>1660</v>
      </c>
      <c r="M13" t="s">
        <v>87</v>
      </c>
      <c r="N13" t="s">
        <v>1661</v>
      </c>
      <c r="O13" t="s">
        <v>39</v>
      </c>
      <c r="P13">
        <v>20</v>
      </c>
      <c r="Q13" t="s">
        <v>40</v>
      </c>
      <c r="R13" t="s">
        <v>41</v>
      </c>
      <c r="S13" t="s">
        <v>1662</v>
      </c>
      <c r="T13" s="4">
        <v>45306</v>
      </c>
      <c r="U13">
        <v>1</v>
      </c>
      <c r="V13" t="s">
        <v>20254</v>
      </c>
      <c r="W13" t="s">
        <v>1663</v>
      </c>
      <c r="X13" t="s">
        <v>1664</v>
      </c>
      <c r="Y13" t="s">
        <v>1665</v>
      </c>
      <c r="Z13">
        <v>2177</v>
      </c>
      <c r="AA13">
        <v>7</v>
      </c>
      <c r="AB13">
        <v>6095.6</v>
      </c>
      <c r="AC13">
        <v>870.80000000000007</v>
      </c>
      <c r="AD13" s="8">
        <v>0.22</v>
      </c>
      <c r="AE13" s="7">
        <v>1341.0320000000002</v>
      </c>
      <c r="AF13">
        <v>0.22</v>
      </c>
      <c r="AG13" t="str">
        <f t="shared" si="0"/>
        <v>₹6 K</v>
      </c>
    </row>
    <row r="14" spans="1:33" x14ac:dyDescent="0.3">
      <c r="A14" t="s">
        <v>107</v>
      </c>
      <c r="B14" t="s">
        <v>510</v>
      </c>
      <c r="C14" t="s">
        <v>80</v>
      </c>
      <c r="D14" t="s">
        <v>677</v>
      </c>
      <c r="E14" t="s">
        <v>841</v>
      </c>
      <c r="F14" t="s">
        <v>1666</v>
      </c>
      <c r="G14" t="s">
        <v>33</v>
      </c>
      <c r="H14" s="4">
        <v>43834</v>
      </c>
      <c r="I14">
        <v>1200</v>
      </c>
      <c r="J14" t="s">
        <v>1667</v>
      </c>
      <c r="K14" t="s">
        <v>85</v>
      </c>
      <c r="L14" t="s">
        <v>1668</v>
      </c>
      <c r="M14" t="s">
        <v>87</v>
      </c>
      <c r="N14" t="s">
        <v>1669</v>
      </c>
      <c r="O14" t="s">
        <v>72</v>
      </c>
      <c r="P14">
        <v>18</v>
      </c>
      <c r="Q14" t="s">
        <v>40</v>
      </c>
      <c r="R14" t="s">
        <v>74</v>
      </c>
      <c r="S14" t="s">
        <v>1670</v>
      </c>
      <c r="T14" s="4">
        <v>45320</v>
      </c>
      <c r="U14">
        <v>1</v>
      </c>
      <c r="V14" t="s">
        <v>20254</v>
      </c>
      <c r="W14" t="s">
        <v>1671</v>
      </c>
      <c r="X14" t="s">
        <v>1672</v>
      </c>
      <c r="Y14" t="s">
        <v>1673</v>
      </c>
      <c r="Z14">
        <v>2550</v>
      </c>
      <c r="AA14">
        <v>5</v>
      </c>
      <c r="AB14">
        <v>5100</v>
      </c>
      <c r="AC14">
        <v>1020</v>
      </c>
      <c r="AD14" s="8">
        <v>0.35</v>
      </c>
      <c r="AE14" s="7">
        <v>1785</v>
      </c>
      <c r="AF14">
        <v>0.35</v>
      </c>
      <c r="AG14" t="str">
        <f t="shared" si="0"/>
        <v>₹5 K</v>
      </c>
    </row>
    <row r="15" spans="1:33" x14ac:dyDescent="0.3">
      <c r="A15" t="s">
        <v>20238</v>
      </c>
      <c r="B15" t="s">
        <v>650</v>
      </c>
      <c r="C15" t="s">
        <v>29</v>
      </c>
      <c r="D15" t="s">
        <v>677</v>
      </c>
      <c r="E15" t="s">
        <v>947</v>
      </c>
      <c r="F15" t="s">
        <v>1708</v>
      </c>
      <c r="G15" t="s">
        <v>33</v>
      </c>
      <c r="H15" s="4">
        <v>43958</v>
      </c>
      <c r="I15">
        <v>1400</v>
      </c>
      <c r="J15" t="s">
        <v>1709</v>
      </c>
      <c r="K15" t="s">
        <v>1121</v>
      </c>
      <c r="L15" t="s">
        <v>1710</v>
      </c>
      <c r="M15" t="s">
        <v>37</v>
      </c>
      <c r="N15" t="s">
        <v>1711</v>
      </c>
      <c r="O15" t="s">
        <v>72</v>
      </c>
      <c r="P15">
        <v>16</v>
      </c>
      <c r="Q15" t="s">
        <v>40</v>
      </c>
      <c r="R15" t="s">
        <v>101</v>
      </c>
      <c r="S15" t="s">
        <v>1712</v>
      </c>
      <c r="T15" s="4">
        <v>45296</v>
      </c>
      <c r="U15">
        <v>1</v>
      </c>
      <c r="V15" t="s">
        <v>20254</v>
      </c>
      <c r="W15" t="s">
        <v>1713</v>
      </c>
      <c r="X15" t="s">
        <v>1714</v>
      </c>
      <c r="Y15" t="s">
        <v>1715</v>
      </c>
      <c r="Z15">
        <v>2661</v>
      </c>
      <c r="AA15">
        <v>7</v>
      </c>
      <c r="AB15">
        <v>7450.8</v>
      </c>
      <c r="AC15">
        <v>1064.4000000000001</v>
      </c>
      <c r="AD15" s="8">
        <v>0.28000000000000003</v>
      </c>
      <c r="AE15" s="7">
        <v>2086.2240000000002</v>
      </c>
      <c r="AF15">
        <v>0.28000000000000003</v>
      </c>
      <c r="AG15" t="str">
        <f t="shared" si="0"/>
        <v>₹7 K</v>
      </c>
    </row>
    <row r="16" spans="1:33" x14ac:dyDescent="0.3">
      <c r="A16" t="s">
        <v>181</v>
      </c>
      <c r="B16" t="s">
        <v>920</v>
      </c>
      <c r="C16" t="s">
        <v>49</v>
      </c>
      <c r="D16" t="s">
        <v>370</v>
      </c>
      <c r="E16" t="s">
        <v>531</v>
      </c>
      <c r="F16" t="s">
        <v>1998</v>
      </c>
      <c r="G16" t="s">
        <v>33</v>
      </c>
      <c r="H16" s="4">
        <v>44622</v>
      </c>
      <c r="I16">
        <v>800</v>
      </c>
      <c r="J16" t="s">
        <v>1999</v>
      </c>
      <c r="K16" t="s">
        <v>1319</v>
      </c>
      <c r="L16" t="s">
        <v>2000</v>
      </c>
      <c r="M16" t="s">
        <v>87</v>
      </c>
      <c r="N16" t="s">
        <v>2001</v>
      </c>
      <c r="O16" t="s">
        <v>39</v>
      </c>
      <c r="P16">
        <v>3</v>
      </c>
      <c r="Q16" t="s">
        <v>73</v>
      </c>
      <c r="R16" t="s">
        <v>58</v>
      </c>
      <c r="S16" t="s">
        <v>2002</v>
      </c>
      <c r="T16" s="4">
        <v>45296</v>
      </c>
      <c r="U16">
        <v>1</v>
      </c>
      <c r="V16" t="s">
        <v>20254</v>
      </c>
      <c r="W16" t="s">
        <v>2003</v>
      </c>
      <c r="X16" t="s">
        <v>2004</v>
      </c>
      <c r="Y16" t="s">
        <v>239</v>
      </c>
      <c r="Z16">
        <v>2859</v>
      </c>
      <c r="AA16">
        <v>2</v>
      </c>
      <c r="AB16">
        <v>2287.2000000000003</v>
      </c>
      <c r="AC16">
        <v>1143.6000000000001</v>
      </c>
      <c r="AD16" s="8">
        <v>0.22</v>
      </c>
      <c r="AE16" s="7">
        <v>503.18400000000008</v>
      </c>
      <c r="AF16">
        <v>0.22</v>
      </c>
      <c r="AG16" t="str">
        <f t="shared" si="0"/>
        <v>₹2 K</v>
      </c>
    </row>
    <row r="17" spans="1:33" x14ac:dyDescent="0.3">
      <c r="A17" t="s">
        <v>181</v>
      </c>
      <c r="B17" t="s">
        <v>920</v>
      </c>
      <c r="C17" t="s">
        <v>49</v>
      </c>
      <c r="D17" t="s">
        <v>206</v>
      </c>
      <c r="E17" t="s">
        <v>1474</v>
      </c>
      <c r="F17" t="s">
        <v>2005</v>
      </c>
      <c r="G17" t="s">
        <v>96</v>
      </c>
      <c r="H17" s="4">
        <v>45561</v>
      </c>
      <c r="I17">
        <v>1300</v>
      </c>
      <c r="J17" t="s">
        <v>2006</v>
      </c>
      <c r="K17" t="s">
        <v>716</v>
      </c>
      <c r="L17" t="s">
        <v>2007</v>
      </c>
      <c r="M17" t="s">
        <v>37</v>
      </c>
      <c r="N17" t="s">
        <v>2008</v>
      </c>
      <c r="O17" t="s">
        <v>39</v>
      </c>
      <c r="P17">
        <v>6</v>
      </c>
      <c r="Q17" t="s">
        <v>73</v>
      </c>
      <c r="R17" t="s">
        <v>74</v>
      </c>
      <c r="S17" t="s">
        <v>2009</v>
      </c>
      <c r="T17" s="4">
        <v>45313</v>
      </c>
      <c r="U17">
        <v>1</v>
      </c>
      <c r="V17" t="s">
        <v>20254</v>
      </c>
      <c r="W17" t="s">
        <v>2010</v>
      </c>
      <c r="X17" t="s">
        <v>2011</v>
      </c>
      <c r="Y17" t="s">
        <v>2012</v>
      </c>
      <c r="Z17">
        <v>616</v>
      </c>
      <c r="AA17">
        <v>6</v>
      </c>
      <c r="AB17">
        <v>1478.4</v>
      </c>
      <c r="AC17">
        <v>246.4</v>
      </c>
      <c r="AD17" s="8">
        <v>0.22</v>
      </c>
      <c r="AE17" s="7">
        <v>325.24800000000005</v>
      </c>
      <c r="AF17">
        <v>0.22</v>
      </c>
      <c r="AG17" t="str">
        <f t="shared" si="0"/>
        <v>₹1 K</v>
      </c>
    </row>
    <row r="18" spans="1:33" x14ac:dyDescent="0.3">
      <c r="A18" t="s">
        <v>20233</v>
      </c>
      <c r="B18" t="s">
        <v>218</v>
      </c>
      <c r="C18" t="s">
        <v>49</v>
      </c>
      <c r="D18" t="s">
        <v>50</v>
      </c>
      <c r="E18" t="s">
        <v>401</v>
      </c>
      <c r="F18" t="s">
        <v>2013</v>
      </c>
      <c r="G18" t="s">
        <v>33</v>
      </c>
      <c r="H18" s="4">
        <v>44679</v>
      </c>
      <c r="I18">
        <v>1000</v>
      </c>
      <c r="J18" t="s">
        <v>2014</v>
      </c>
      <c r="K18" t="s">
        <v>680</v>
      </c>
      <c r="L18" t="s">
        <v>2015</v>
      </c>
      <c r="M18" t="s">
        <v>37</v>
      </c>
      <c r="N18" t="s">
        <v>2016</v>
      </c>
      <c r="O18" t="s">
        <v>72</v>
      </c>
      <c r="P18">
        <v>4</v>
      </c>
      <c r="Q18" t="s">
        <v>73</v>
      </c>
      <c r="R18" t="s">
        <v>58</v>
      </c>
      <c r="S18" t="s">
        <v>2017</v>
      </c>
      <c r="T18" s="4">
        <v>45304</v>
      </c>
      <c r="U18">
        <v>1</v>
      </c>
      <c r="V18" t="s">
        <v>20254</v>
      </c>
      <c r="W18" t="s">
        <v>2018</v>
      </c>
      <c r="X18" t="s">
        <v>2019</v>
      </c>
      <c r="Y18" t="s">
        <v>2020</v>
      </c>
      <c r="Z18">
        <v>2128</v>
      </c>
      <c r="AA18">
        <v>6</v>
      </c>
      <c r="AB18">
        <v>5107.2000000000007</v>
      </c>
      <c r="AC18">
        <v>851.20000000000016</v>
      </c>
      <c r="AD18" s="8">
        <v>0.22</v>
      </c>
      <c r="AE18" s="7">
        <v>1123.5840000000001</v>
      </c>
      <c r="AF18">
        <v>0.22</v>
      </c>
      <c r="AG18" t="str">
        <f t="shared" si="0"/>
        <v>₹5 K</v>
      </c>
    </row>
    <row r="19" spans="1:33" x14ac:dyDescent="0.3">
      <c r="A19" t="s">
        <v>27</v>
      </c>
      <c r="B19" t="s">
        <v>731</v>
      </c>
      <c r="C19" t="s">
        <v>49</v>
      </c>
      <c r="D19" t="s">
        <v>81</v>
      </c>
      <c r="E19" t="s">
        <v>1674</v>
      </c>
      <c r="F19" t="s">
        <v>2043</v>
      </c>
      <c r="G19" t="s">
        <v>33</v>
      </c>
      <c r="H19" s="4">
        <v>44681</v>
      </c>
      <c r="I19">
        <v>1100</v>
      </c>
      <c r="J19" t="s">
        <v>2044</v>
      </c>
      <c r="K19" t="s">
        <v>54</v>
      </c>
      <c r="L19" t="s">
        <v>2045</v>
      </c>
      <c r="M19" t="s">
        <v>37</v>
      </c>
      <c r="N19" t="s">
        <v>2046</v>
      </c>
      <c r="O19" t="s">
        <v>72</v>
      </c>
      <c r="P19">
        <v>17</v>
      </c>
      <c r="Q19" t="s">
        <v>73</v>
      </c>
      <c r="R19" t="s">
        <v>101</v>
      </c>
      <c r="S19" t="s">
        <v>2047</v>
      </c>
      <c r="T19" s="4">
        <v>45321</v>
      </c>
      <c r="U19">
        <v>1</v>
      </c>
      <c r="V19" t="s">
        <v>20254</v>
      </c>
      <c r="W19" t="s">
        <v>2048</v>
      </c>
      <c r="X19" t="s">
        <v>2049</v>
      </c>
      <c r="Y19" t="s">
        <v>557</v>
      </c>
      <c r="Z19">
        <v>759</v>
      </c>
      <c r="AA19">
        <v>2</v>
      </c>
      <c r="AB19">
        <v>607.20000000000005</v>
      </c>
      <c r="AC19">
        <v>303.60000000000002</v>
      </c>
      <c r="AD19" s="8">
        <v>0.22</v>
      </c>
      <c r="AE19" s="7">
        <v>133.584</v>
      </c>
      <c r="AF19">
        <v>0.22</v>
      </c>
      <c r="AG19" t="str">
        <f t="shared" si="0"/>
        <v>₹607.2</v>
      </c>
    </row>
    <row r="20" spans="1:33" x14ac:dyDescent="0.3">
      <c r="A20" t="s">
        <v>20238</v>
      </c>
      <c r="B20" t="s">
        <v>650</v>
      </c>
      <c r="C20" t="s">
        <v>80</v>
      </c>
      <c r="D20" t="s">
        <v>50</v>
      </c>
      <c r="E20" t="s">
        <v>1441</v>
      </c>
      <c r="F20" t="s">
        <v>2066</v>
      </c>
      <c r="G20" t="s">
        <v>33</v>
      </c>
      <c r="H20" s="4">
        <v>45131</v>
      </c>
      <c r="I20">
        <v>950</v>
      </c>
      <c r="J20" t="s">
        <v>2067</v>
      </c>
      <c r="K20" t="s">
        <v>245</v>
      </c>
      <c r="L20" t="s">
        <v>2068</v>
      </c>
      <c r="M20" t="s">
        <v>87</v>
      </c>
      <c r="N20" t="s">
        <v>2069</v>
      </c>
      <c r="O20" t="s">
        <v>116</v>
      </c>
      <c r="P20">
        <v>15</v>
      </c>
      <c r="Q20" t="s">
        <v>40</v>
      </c>
      <c r="R20" t="s">
        <v>41</v>
      </c>
      <c r="S20" t="s">
        <v>2070</v>
      </c>
      <c r="T20" s="4">
        <v>45303</v>
      </c>
      <c r="U20">
        <v>1</v>
      </c>
      <c r="V20" t="s">
        <v>20254</v>
      </c>
      <c r="W20" t="s">
        <v>2071</v>
      </c>
      <c r="X20" t="s">
        <v>2072</v>
      </c>
      <c r="Y20" t="s">
        <v>1559</v>
      </c>
      <c r="Z20">
        <v>680</v>
      </c>
      <c r="AA20">
        <v>5</v>
      </c>
      <c r="AB20">
        <v>1360</v>
      </c>
      <c r="AC20">
        <v>272</v>
      </c>
      <c r="AD20" s="8">
        <v>0.35</v>
      </c>
      <c r="AE20" s="7">
        <v>475.99999999999994</v>
      </c>
      <c r="AF20">
        <v>0.35</v>
      </c>
      <c r="AG20" t="str">
        <f t="shared" si="0"/>
        <v>₹1 K</v>
      </c>
    </row>
    <row r="21" spans="1:33" x14ac:dyDescent="0.3">
      <c r="A21" t="s">
        <v>133</v>
      </c>
      <c r="B21" t="s">
        <v>229</v>
      </c>
      <c r="C21" t="s">
        <v>29</v>
      </c>
      <c r="D21" t="s">
        <v>50</v>
      </c>
      <c r="E21" t="s">
        <v>31</v>
      </c>
      <c r="F21" t="s">
        <v>2200</v>
      </c>
      <c r="G21" t="s">
        <v>96</v>
      </c>
      <c r="H21" s="4">
        <v>45118</v>
      </c>
      <c r="I21">
        <v>1300</v>
      </c>
      <c r="J21" t="s">
        <v>2201</v>
      </c>
      <c r="K21" t="s">
        <v>989</v>
      </c>
      <c r="L21" t="s">
        <v>2202</v>
      </c>
      <c r="M21" t="s">
        <v>37</v>
      </c>
      <c r="N21" t="s">
        <v>2203</v>
      </c>
      <c r="O21" t="s">
        <v>57</v>
      </c>
      <c r="P21">
        <v>7</v>
      </c>
      <c r="Q21" t="s">
        <v>73</v>
      </c>
      <c r="R21" t="s">
        <v>74</v>
      </c>
      <c r="S21" t="s">
        <v>2204</v>
      </c>
      <c r="T21" s="4">
        <v>45319</v>
      </c>
      <c r="U21">
        <v>1</v>
      </c>
      <c r="V21" t="s">
        <v>20254</v>
      </c>
      <c r="W21" t="s">
        <v>2205</v>
      </c>
      <c r="X21" t="s">
        <v>2206</v>
      </c>
      <c r="Y21" t="s">
        <v>539</v>
      </c>
      <c r="Z21">
        <v>798</v>
      </c>
      <c r="AA21">
        <v>2</v>
      </c>
      <c r="AB21">
        <v>638.40000000000009</v>
      </c>
      <c r="AC21">
        <v>319.20000000000005</v>
      </c>
      <c r="AD21" s="8">
        <v>0.28000000000000003</v>
      </c>
      <c r="AE21" s="7">
        <v>178.75200000000004</v>
      </c>
      <c r="AF21">
        <v>0.28000000000000003</v>
      </c>
      <c r="AG21" t="str">
        <f t="shared" si="0"/>
        <v>₹638.4</v>
      </c>
    </row>
    <row r="22" spans="1:33" x14ac:dyDescent="0.3">
      <c r="A22" t="s">
        <v>107</v>
      </c>
      <c r="B22" t="s">
        <v>510</v>
      </c>
      <c r="C22" t="s">
        <v>29</v>
      </c>
      <c r="D22" t="s">
        <v>206</v>
      </c>
      <c r="E22" t="s">
        <v>170</v>
      </c>
      <c r="F22" t="s">
        <v>2276</v>
      </c>
      <c r="G22" t="s">
        <v>96</v>
      </c>
      <c r="H22" s="4">
        <v>44177</v>
      </c>
      <c r="I22">
        <v>950</v>
      </c>
      <c r="J22" t="s">
        <v>2277</v>
      </c>
      <c r="K22" t="s">
        <v>307</v>
      </c>
      <c r="L22" t="s">
        <v>2278</v>
      </c>
      <c r="M22" t="s">
        <v>37</v>
      </c>
      <c r="N22" t="s">
        <v>2279</v>
      </c>
      <c r="O22" t="s">
        <v>72</v>
      </c>
      <c r="P22">
        <v>12</v>
      </c>
      <c r="Q22" t="s">
        <v>40</v>
      </c>
      <c r="R22" t="s">
        <v>101</v>
      </c>
      <c r="S22" t="s">
        <v>2280</v>
      </c>
      <c r="T22" s="4">
        <v>45322</v>
      </c>
      <c r="U22">
        <v>1</v>
      </c>
      <c r="V22" t="s">
        <v>20254</v>
      </c>
      <c r="W22" t="s">
        <v>2281</v>
      </c>
      <c r="X22" t="s">
        <v>2282</v>
      </c>
      <c r="Y22" t="s">
        <v>2283</v>
      </c>
      <c r="Z22">
        <v>2202</v>
      </c>
      <c r="AA22">
        <v>8</v>
      </c>
      <c r="AB22">
        <v>7046.4000000000015</v>
      </c>
      <c r="AC22">
        <v>880.80000000000018</v>
      </c>
      <c r="AD22" s="8">
        <v>0.28000000000000003</v>
      </c>
      <c r="AE22" s="7">
        <v>1972.9920000000006</v>
      </c>
      <c r="AF22">
        <v>0.28000000000000003</v>
      </c>
      <c r="AG22" t="str">
        <f t="shared" si="0"/>
        <v>₹7 K</v>
      </c>
    </row>
    <row r="23" spans="1:33" x14ac:dyDescent="0.3">
      <c r="A23" t="s">
        <v>93</v>
      </c>
      <c r="B23" t="s">
        <v>568</v>
      </c>
      <c r="C23" t="s">
        <v>29</v>
      </c>
      <c r="D23" t="s">
        <v>65</v>
      </c>
      <c r="E23" t="s">
        <v>481</v>
      </c>
      <c r="F23" t="s">
        <v>2340</v>
      </c>
      <c r="G23" t="s">
        <v>96</v>
      </c>
      <c r="H23" s="4">
        <v>45082</v>
      </c>
      <c r="I23">
        <v>1100</v>
      </c>
      <c r="J23" t="s">
        <v>2341</v>
      </c>
      <c r="K23" t="s">
        <v>978</v>
      </c>
      <c r="L23" t="s">
        <v>2342</v>
      </c>
      <c r="M23" t="s">
        <v>87</v>
      </c>
      <c r="N23" t="s">
        <v>2343</v>
      </c>
      <c r="O23" t="s">
        <v>39</v>
      </c>
      <c r="P23">
        <v>12</v>
      </c>
      <c r="Q23" t="s">
        <v>73</v>
      </c>
      <c r="R23" t="s">
        <v>58</v>
      </c>
      <c r="S23" t="s">
        <v>2344</v>
      </c>
      <c r="T23" s="4">
        <v>45306</v>
      </c>
      <c r="U23">
        <v>1</v>
      </c>
      <c r="V23" t="s">
        <v>20254</v>
      </c>
      <c r="W23" t="s">
        <v>2345</v>
      </c>
      <c r="X23" t="s">
        <v>2346</v>
      </c>
      <c r="Y23" t="s">
        <v>767</v>
      </c>
      <c r="Z23">
        <v>2470</v>
      </c>
      <c r="AA23">
        <v>7</v>
      </c>
      <c r="AB23">
        <v>6916</v>
      </c>
      <c r="AC23">
        <v>988</v>
      </c>
      <c r="AD23" s="8">
        <v>0.28000000000000003</v>
      </c>
      <c r="AE23" s="7">
        <v>1936.4800000000002</v>
      </c>
      <c r="AF23">
        <v>0.28000000000000003</v>
      </c>
      <c r="AG23" t="str">
        <f t="shared" si="0"/>
        <v>₹7 K</v>
      </c>
    </row>
    <row r="24" spans="1:33" x14ac:dyDescent="0.3">
      <c r="A24" t="s">
        <v>181</v>
      </c>
      <c r="B24" t="s">
        <v>182</v>
      </c>
      <c r="C24" t="s">
        <v>80</v>
      </c>
      <c r="D24" t="s">
        <v>81</v>
      </c>
      <c r="E24" t="s">
        <v>263</v>
      </c>
      <c r="F24" t="s">
        <v>2431</v>
      </c>
      <c r="G24" t="s">
        <v>96</v>
      </c>
      <c r="H24" s="4">
        <v>45588</v>
      </c>
      <c r="I24">
        <v>1300</v>
      </c>
      <c r="J24" t="s">
        <v>2432</v>
      </c>
      <c r="K24" t="s">
        <v>2433</v>
      </c>
      <c r="L24" t="s">
        <v>2434</v>
      </c>
      <c r="M24" t="s">
        <v>37</v>
      </c>
      <c r="N24" t="s">
        <v>2435</v>
      </c>
      <c r="O24" t="s">
        <v>39</v>
      </c>
      <c r="P24">
        <v>13</v>
      </c>
      <c r="Q24" t="s">
        <v>73</v>
      </c>
      <c r="R24" t="s">
        <v>74</v>
      </c>
      <c r="S24" t="s">
        <v>2436</v>
      </c>
      <c r="T24" s="4">
        <v>45310</v>
      </c>
      <c r="U24">
        <v>1</v>
      </c>
      <c r="V24" t="s">
        <v>20254</v>
      </c>
      <c r="W24" t="s">
        <v>2437</v>
      </c>
      <c r="X24" t="s">
        <v>2438</v>
      </c>
      <c r="Y24" t="s">
        <v>2439</v>
      </c>
      <c r="Z24">
        <v>727</v>
      </c>
      <c r="AA24">
        <v>5</v>
      </c>
      <c r="AB24">
        <v>1454</v>
      </c>
      <c r="AC24">
        <v>290.8</v>
      </c>
      <c r="AD24" s="8">
        <v>0.35</v>
      </c>
      <c r="AE24" s="7">
        <v>508.9</v>
      </c>
      <c r="AF24">
        <v>0.35</v>
      </c>
      <c r="AG24" t="str">
        <f t="shared" si="0"/>
        <v>₹1 K</v>
      </c>
    </row>
    <row r="25" spans="1:33" x14ac:dyDescent="0.3">
      <c r="A25" t="s">
        <v>336</v>
      </c>
      <c r="B25" t="s">
        <v>1023</v>
      </c>
      <c r="C25" t="s">
        <v>80</v>
      </c>
      <c r="D25" t="s">
        <v>109</v>
      </c>
      <c r="E25" t="s">
        <v>471</v>
      </c>
      <c r="F25" t="s">
        <v>904</v>
      </c>
      <c r="G25" t="s">
        <v>96</v>
      </c>
      <c r="H25" s="4">
        <v>44904</v>
      </c>
      <c r="I25">
        <v>1000</v>
      </c>
      <c r="J25" t="s">
        <v>2471</v>
      </c>
      <c r="K25" t="s">
        <v>625</v>
      </c>
      <c r="L25" t="s">
        <v>2472</v>
      </c>
      <c r="M25" t="s">
        <v>37</v>
      </c>
      <c r="N25" t="s">
        <v>2473</v>
      </c>
      <c r="O25" t="s">
        <v>72</v>
      </c>
      <c r="P25">
        <v>11</v>
      </c>
      <c r="Q25" t="s">
        <v>40</v>
      </c>
      <c r="R25" t="s">
        <v>101</v>
      </c>
      <c r="S25" t="s">
        <v>2474</v>
      </c>
      <c r="T25" s="4">
        <v>45317</v>
      </c>
      <c r="U25">
        <v>1</v>
      </c>
      <c r="V25" t="s">
        <v>20254</v>
      </c>
      <c r="W25" t="s">
        <v>2475</v>
      </c>
      <c r="X25" t="s">
        <v>2476</v>
      </c>
      <c r="Y25" t="s">
        <v>2477</v>
      </c>
      <c r="Z25">
        <v>2049</v>
      </c>
      <c r="AA25">
        <v>2</v>
      </c>
      <c r="AB25">
        <v>1639.2</v>
      </c>
      <c r="AC25">
        <v>819.6</v>
      </c>
      <c r="AD25" s="8">
        <v>0.35</v>
      </c>
      <c r="AE25" s="7">
        <v>573.72</v>
      </c>
      <c r="AF25">
        <v>0.35</v>
      </c>
      <c r="AG25" t="str">
        <f t="shared" si="0"/>
        <v>₹2 K</v>
      </c>
    </row>
    <row r="26" spans="1:33" x14ac:dyDescent="0.3">
      <c r="A26" t="s">
        <v>107</v>
      </c>
      <c r="B26" t="s">
        <v>510</v>
      </c>
      <c r="C26" t="s">
        <v>49</v>
      </c>
      <c r="D26" t="s">
        <v>81</v>
      </c>
      <c r="E26" t="s">
        <v>947</v>
      </c>
      <c r="F26" t="s">
        <v>2531</v>
      </c>
      <c r="G26" t="s">
        <v>33</v>
      </c>
      <c r="H26" s="4">
        <v>44940</v>
      </c>
      <c r="I26">
        <v>950</v>
      </c>
      <c r="J26" t="s">
        <v>2532</v>
      </c>
      <c r="K26" t="s">
        <v>424</v>
      </c>
      <c r="L26" t="s">
        <v>2533</v>
      </c>
      <c r="M26" t="s">
        <v>37</v>
      </c>
      <c r="N26" t="s">
        <v>2534</v>
      </c>
      <c r="O26" t="s">
        <v>39</v>
      </c>
      <c r="P26">
        <v>6</v>
      </c>
      <c r="Q26" t="s">
        <v>40</v>
      </c>
      <c r="R26" t="s">
        <v>58</v>
      </c>
      <c r="S26" t="s">
        <v>2535</v>
      </c>
      <c r="T26" s="4">
        <v>45316</v>
      </c>
      <c r="U26">
        <v>1</v>
      </c>
      <c r="V26" t="s">
        <v>20254</v>
      </c>
      <c r="W26" t="s">
        <v>2536</v>
      </c>
      <c r="X26" t="s">
        <v>2537</v>
      </c>
      <c r="Y26" t="s">
        <v>2538</v>
      </c>
      <c r="Z26">
        <v>1472</v>
      </c>
      <c r="AA26">
        <v>6</v>
      </c>
      <c r="AB26">
        <v>3532.8</v>
      </c>
      <c r="AC26">
        <v>588.80000000000007</v>
      </c>
      <c r="AD26" s="8">
        <v>0.22</v>
      </c>
      <c r="AE26" s="7">
        <v>777.21600000000001</v>
      </c>
      <c r="AF26">
        <v>0.22</v>
      </c>
      <c r="AG26" t="str">
        <f t="shared" si="0"/>
        <v>₹4 K</v>
      </c>
    </row>
    <row r="27" spans="1:33" x14ac:dyDescent="0.3">
      <c r="A27" t="s">
        <v>27</v>
      </c>
      <c r="B27" t="s">
        <v>558</v>
      </c>
      <c r="C27" t="s">
        <v>49</v>
      </c>
      <c r="D27" t="s">
        <v>81</v>
      </c>
      <c r="E27" t="s">
        <v>94</v>
      </c>
      <c r="F27" t="s">
        <v>2609</v>
      </c>
      <c r="G27" t="s">
        <v>33</v>
      </c>
      <c r="H27" s="4">
        <v>45402</v>
      </c>
      <c r="I27">
        <v>1400</v>
      </c>
      <c r="J27" t="s">
        <v>2610</v>
      </c>
      <c r="K27" t="s">
        <v>210</v>
      </c>
      <c r="L27" t="s">
        <v>2611</v>
      </c>
      <c r="M27" t="s">
        <v>37</v>
      </c>
      <c r="N27" t="s">
        <v>2612</v>
      </c>
      <c r="O27" t="s">
        <v>116</v>
      </c>
      <c r="P27">
        <v>18</v>
      </c>
      <c r="Q27" t="s">
        <v>73</v>
      </c>
      <c r="R27" t="s">
        <v>58</v>
      </c>
      <c r="S27" t="s">
        <v>2613</v>
      </c>
      <c r="T27" s="4">
        <v>45313</v>
      </c>
      <c r="U27">
        <v>1</v>
      </c>
      <c r="V27" t="s">
        <v>20254</v>
      </c>
      <c r="W27" t="s">
        <v>2614</v>
      </c>
      <c r="X27" t="s">
        <v>2615</v>
      </c>
      <c r="Y27" t="s">
        <v>2616</v>
      </c>
      <c r="Z27">
        <v>2731</v>
      </c>
      <c r="AA27">
        <v>8</v>
      </c>
      <c r="AB27">
        <v>8739.2000000000007</v>
      </c>
      <c r="AC27">
        <v>1092.4000000000001</v>
      </c>
      <c r="AD27" s="8">
        <v>0.22</v>
      </c>
      <c r="AE27" s="7">
        <v>1922.6240000000003</v>
      </c>
      <c r="AF27">
        <v>0.22</v>
      </c>
      <c r="AG27" t="str">
        <f t="shared" si="0"/>
        <v>₹9 K</v>
      </c>
    </row>
    <row r="28" spans="1:33" x14ac:dyDescent="0.3">
      <c r="A28" t="s">
        <v>93</v>
      </c>
      <c r="B28" t="s">
        <v>784</v>
      </c>
      <c r="C28" t="s">
        <v>80</v>
      </c>
      <c r="D28" t="s">
        <v>109</v>
      </c>
      <c r="E28" t="s">
        <v>1092</v>
      </c>
      <c r="F28" t="s">
        <v>2703</v>
      </c>
      <c r="G28" t="s">
        <v>96</v>
      </c>
      <c r="H28" s="4">
        <v>45571</v>
      </c>
      <c r="I28">
        <v>1400</v>
      </c>
      <c r="J28" t="s">
        <v>1102</v>
      </c>
      <c r="K28" t="s">
        <v>297</v>
      </c>
      <c r="L28" t="s">
        <v>2704</v>
      </c>
      <c r="M28" t="s">
        <v>87</v>
      </c>
      <c r="N28" t="s">
        <v>2705</v>
      </c>
      <c r="O28" t="s">
        <v>39</v>
      </c>
      <c r="P28">
        <v>16</v>
      </c>
      <c r="Q28" t="s">
        <v>40</v>
      </c>
      <c r="R28" t="s">
        <v>74</v>
      </c>
      <c r="S28" t="s">
        <v>2706</v>
      </c>
      <c r="T28" s="4">
        <v>45319</v>
      </c>
      <c r="U28">
        <v>1</v>
      </c>
      <c r="V28" t="s">
        <v>20254</v>
      </c>
      <c r="W28" t="s">
        <v>2707</v>
      </c>
      <c r="X28" t="s">
        <v>2708</v>
      </c>
      <c r="Y28" t="s">
        <v>2709</v>
      </c>
      <c r="Z28">
        <v>1194</v>
      </c>
      <c r="AA28">
        <v>8</v>
      </c>
      <c r="AB28">
        <v>3820.8</v>
      </c>
      <c r="AC28">
        <v>477.6</v>
      </c>
      <c r="AD28" s="8">
        <v>0.35</v>
      </c>
      <c r="AE28" s="7">
        <v>1337.28</v>
      </c>
      <c r="AF28">
        <v>0.35</v>
      </c>
      <c r="AG28" t="str">
        <f t="shared" si="0"/>
        <v>₹4 K</v>
      </c>
    </row>
    <row r="29" spans="1:33" x14ac:dyDescent="0.3">
      <c r="A29" t="s">
        <v>450</v>
      </c>
      <c r="B29" t="s">
        <v>450</v>
      </c>
      <c r="C29" t="s">
        <v>29</v>
      </c>
      <c r="D29" t="s">
        <v>219</v>
      </c>
      <c r="E29" t="s">
        <v>641</v>
      </c>
      <c r="F29" t="s">
        <v>2741</v>
      </c>
      <c r="G29" t="s">
        <v>33</v>
      </c>
      <c r="H29" s="4">
        <v>44736</v>
      </c>
      <c r="I29">
        <v>1200</v>
      </c>
      <c r="J29" t="s">
        <v>2742</v>
      </c>
      <c r="K29" t="s">
        <v>787</v>
      </c>
      <c r="L29" t="s">
        <v>2743</v>
      </c>
      <c r="M29" t="s">
        <v>37</v>
      </c>
      <c r="N29" t="s">
        <v>2744</v>
      </c>
      <c r="O29" t="s">
        <v>72</v>
      </c>
      <c r="P29">
        <v>3</v>
      </c>
      <c r="Q29" t="s">
        <v>73</v>
      </c>
      <c r="R29" t="s">
        <v>74</v>
      </c>
      <c r="S29" t="s">
        <v>2745</v>
      </c>
      <c r="T29" s="4">
        <v>45310</v>
      </c>
      <c r="U29">
        <v>1</v>
      </c>
      <c r="V29" t="s">
        <v>20254</v>
      </c>
      <c r="W29" t="s">
        <v>2746</v>
      </c>
      <c r="X29" t="s">
        <v>2747</v>
      </c>
      <c r="Y29" t="s">
        <v>2748</v>
      </c>
      <c r="Z29">
        <v>1321</v>
      </c>
      <c r="AA29">
        <v>8</v>
      </c>
      <c r="AB29">
        <v>4227.2</v>
      </c>
      <c r="AC29">
        <v>528.4</v>
      </c>
      <c r="AD29" s="8">
        <v>0.28000000000000003</v>
      </c>
      <c r="AE29" s="7">
        <v>1183.616</v>
      </c>
      <c r="AF29">
        <v>0.28000000000000003</v>
      </c>
      <c r="AG29" t="str">
        <f t="shared" si="0"/>
        <v>₹4 K</v>
      </c>
    </row>
    <row r="30" spans="1:33" x14ac:dyDescent="0.3">
      <c r="A30" t="s">
        <v>121</v>
      </c>
      <c r="B30" t="s">
        <v>946</v>
      </c>
      <c r="C30" t="s">
        <v>49</v>
      </c>
      <c r="D30" t="s">
        <v>65</v>
      </c>
      <c r="E30" t="s">
        <v>122</v>
      </c>
      <c r="F30" t="s">
        <v>2841</v>
      </c>
      <c r="G30" t="s">
        <v>33</v>
      </c>
      <c r="H30" s="4">
        <v>45192</v>
      </c>
      <c r="I30">
        <v>1000</v>
      </c>
      <c r="J30" t="s">
        <v>2842</v>
      </c>
      <c r="K30" t="s">
        <v>853</v>
      </c>
      <c r="L30" t="s">
        <v>2843</v>
      </c>
      <c r="M30" t="s">
        <v>87</v>
      </c>
      <c r="N30" t="s">
        <v>2844</v>
      </c>
      <c r="O30" t="s">
        <v>39</v>
      </c>
      <c r="P30">
        <v>15</v>
      </c>
      <c r="Q30" t="s">
        <v>40</v>
      </c>
      <c r="R30" t="s">
        <v>41</v>
      </c>
      <c r="S30" t="s">
        <v>2845</v>
      </c>
      <c r="T30" s="4">
        <v>45309</v>
      </c>
      <c r="U30">
        <v>1</v>
      </c>
      <c r="V30" t="s">
        <v>20254</v>
      </c>
      <c r="W30" t="s">
        <v>2846</v>
      </c>
      <c r="X30" t="s">
        <v>2847</v>
      </c>
      <c r="Y30" t="s">
        <v>2848</v>
      </c>
      <c r="Z30">
        <v>2039</v>
      </c>
      <c r="AA30">
        <v>8</v>
      </c>
      <c r="AB30">
        <v>6524.8</v>
      </c>
      <c r="AC30">
        <v>815.6</v>
      </c>
      <c r="AD30" s="8">
        <v>0.22</v>
      </c>
      <c r="AE30" s="7">
        <v>1435.4560000000001</v>
      </c>
      <c r="AF30">
        <v>0.22</v>
      </c>
      <c r="AG30" t="str">
        <f t="shared" si="0"/>
        <v>₹7 K</v>
      </c>
    </row>
    <row r="31" spans="1:33" x14ac:dyDescent="0.3">
      <c r="A31" t="s">
        <v>181</v>
      </c>
      <c r="B31" t="s">
        <v>182</v>
      </c>
      <c r="C31" t="s">
        <v>49</v>
      </c>
      <c r="D31" t="s">
        <v>677</v>
      </c>
      <c r="E31" t="s">
        <v>2849</v>
      </c>
      <c r="F31" t="s">
        <v>2850</v>
      </c>
      <c r="G31" t="s">
        <v>33</v>
      </c>
      <c r="H31" s="4">
        <v>45120</v>
      </c>
      <c r="I31">
        <v>950</v>
      </c>
      <c r="J31" t="s">
        <v>2851</v>
      </c>
      <c r="K31" t="s">
        <v>950</v>
      </c>
      <c r="L31" t="s">
        <v>2852</v>
      </c>
      <c r="M31" t="s">
        <v>37</v>
      </c>
      <c r="N31" t="s">
        <v>2853</v>
      </c>
      <c r="O31" t="s">
        <v>116</v>
      </c>
      <c r="P31">
        <v>18</v>
      </c>
      <c r="Q31" t="s">
        <v>40</v>
      </c>
      <c r="R31" t="s">
        <v>101</v>
      </c>
      <c r="S31" t="s">
        <v>2854</v>
      </c>
      <c r="T31" s="4">
        <v>45295</v>
      </c>
      <c r="U31">
        <v>1</v>
      </c>
      <c r="V31" t="s">
        <v>20254</v>
      </c>
      <c r="W31" t="s">
        <v>2855</v>
      </c>
      <c r="X31" t="s">
        <v>2856</v>
      </c>
      <c r="Y31" t="s">
        <v>2857</v>
      </c>
      <c r="Z31">
        <v>1660</v>
      </c>
      <c r="AA31">
        <v>8</v>
      </c>
      <c r="AB31">
        <v>5312</v>
      </c>
      <c r="AC31">
        <v>664</v>
      </c>
      <c r="AD31" s="8">
        <v>0.22</v>
      </c>
      <c r="AE31" s="7">
        <v>1168.6400000000001</v>
      </c>
      <c r="AF31">
        <v>0.22</v>
      </c>
      <c r="AG31" t="str">
        <f t="shared" si="0"/>
        <v>₹5 K</v>
      </c>
    </row>
    <row r="32" spans="1:33" x14ac:dyDescent="0.3">
      <c r="A32" t="s">
        <v>181</v>
      </c>
      <c r="B32" t="s">
        <v>813</v>
      </c>
      <c r="C32" t="s">
        <v>49</v>
      </c>
      <c r="D32" t="s">
        <v>370</v>
      </c>
      <c r="E32" t="s">
        <v>3051</v>
      </c>
      <c r="F32" t="s">
        <v>3052</v>
      </c>
      <c r="G32" t="s">
        <v>96</v>
      </c>
      <c r="H32" s="4">
        <v>44963</v>
      </c>
      <c r="I32">
        <v>800</v>
      </c>
      <c r="J32" t="s">
        <v>3053</v>
      </c>
      <c r="K32" t="s">
        <v>3054</v>
      </c>
      <c r="L32" t="s">
        <v>3055</v>
      </c>
      <c r="M32" t="s">
        <v>37</v>
      </c>
      <c r="N32" t="s">
        <v>3056</v>
      </c>
      <c r="O32" t="s">
        <v>116</v>
      </c>
      <c r="P32">
        <v>20</v>
      </c>
      <c r="Q32" t="s">
        <v>40</v>
      </c>
      <c r="R32" t="s">
        <v>101</v>
      </c>
      <c r="S32" t="s">
        <v>3057</v>
      </c>
      <c r="T32" s="4">
        <v>45308</v>
      </c>
      <c r="U32">
        <v>1</v>
      </c>
      <c r="V32" t="s">
        <v>20254</v>
      </c>
      <c r="W32" t="s">
        <v>3058</v>
      </c>
      <c r="X32" t="s">
        <v>3059</v>
      </c>
      <c r="Y32" t="s">
        <v>1500</v>
      </c>
      <c r="Z32">
        <v>1596</v>
      </c>
      <c r="AA32">
        <v>3</v>
      </c>
      <c r="AB32">
        <v>1915.2</v>
      </c>
      <c r="AC32">
        <v>638.4</v>
      </c>
      <c r="AD32" s="8">
        <v>0.22</v>
      </c>
      <c r="AE32" s="7">
        <v>421.34399999999999</v>
      </c>
      <c r="AF32">
        <v>0.22</v>
      </c>
      <c r="AG32" t="str">
        <f t="shared" si="0"/>
        <v>₹2 K</v>
      </c>
    </row>
    <row r="33" spans="1:33" x14ac:dyDescent="0.3">
      <c r="A33" t="s">
        <v>20235</v>
      </c>
      <c r="B33" t="s">
        <v>48</v>
      </c>
      <c r="C33" t="s">
        <v>29</v>
      </c>
      <c r="D33" t="s">
        <v>81</v>
      </c>
      <c r="E33" t="s">
        <v>337</v>
      </c>
      <c r="F33" t="s">
        <v>3170</v>
      </c>
      <c r="G33" t="s">
        <v>33</v>
      </c>
      <c r="H33" s="4">
        <v>45355</v>
      </c>
      <c r="I33">
        <v>1200</v>
      </c>
      <c r="J33" t="s">
        <v>3171</v>
      </c>
      <c r="K33" t="s">
        <v>1162</v>
      </c>
      <c r="L33" t="s">
        <v>3172</v>
      </c>
      <c r="M33" t="s">
        <v>87</v>
      </c>
      <c r="N33" t="s">
        <v>3173</v>
      </c>
      <c r="O33" t="s">
        <v>116</v>
      </c>
      <c r="P33">
        <v>10</v>
      </c>
      <c r="Q33" t="s">
        <v>73</v>
      </c>
      <c r="R33" t="s">
        <v>101</v>
      </c>
      <c r="S33" t="s">
        <v>3174</v>
      </c>
      <c r="T33" s="4">
        <v>45298</v>
      </c>
      <c r="U33">
        <v>1</v>
      </c>
      <c r="V33" t="s">
        <v>20254</v>
      </c>
      <c r="W33" t="s">
        <v>3175</v>
      </c>
      <c r="X33" t="s">
        <v>3176</v>
      </c>
      <c r="Y33" t="s">
        <v>3177</v>
      </c>
      <c r="Z33">
        <v>2632</v>
      </c>
      <c r="AA33">
        <v>5</v>
      </c>
      <c r="AB33">
        <v>5264</v>
      </c>
      <c r="AC33">
        <v>1052.8</v>
      </c>
      <c r="AD33" s="8">
        <v>0.28000000000000003</v>
      </c>
      <c r="AE33" s="7">
        <v>1473.92</v>
      </c>
      <c r="AF33">
        <v>0.28000000000000003</v>
      </c>
      <c r="AG33" t="str">
        <f t="shared" si="0"/>
        <v>₹5 K</v>
      </c>
    </row>
    <row r="34" spans="1:33" x14ac:dyDescent="0.3">
      <c r="A34" t="s">
        <v>336</v>
      </c>
      <c r="B34" t="s">
        <v>1023</v>
      </c>
      <c r="C34" t="s">
        <v>49</v>
      </c>
      <c r="D34" t="s">
        <v>81</v>
      </c>
      <c r="E34" t="s">
        <v>337</v>
      </c>
      <c r="F34" t="s">
        <v>3209</v>
      </c>
      <c r="G34" t="s">
        <v>96</v>
      </c>
      <c r="H34" s="4">
        <v>44498</v>
      </c>
      <c r="I34">
        <v>1400</v>
      </c>
      <c r="J34" t="s">
        <v>3210</v>
      </c>
      <c r="K34" t="s">
        <v>1486</v>
      </c>
      <c r="L34" t="s">
        <v>3211</v>
      </c>
      <c r="M34" t="s">
        <v>37</v>
      </c>
      <c r="N34" t="s">
        <v>3212</v>
      </c>
      <c r="O34" t="s">
        <v>116</v>
      </c>
      <c r="P34">
        <v>7</v>
      </c>
      <c r="Q34" t="s">
        <v>40</v>
      </c>
      <c r="R34" t="s">
        <v>58</v>
      </c>
      <c r="S34" t="s">
        <v>3213</v>
      </c>
      <c r="T34" s="4">
        <v>45293</v>
      </c>
      <c r="U34">
        <v>1</v>
      </c>
      <c r="V34" t="s">
        <v>20254</v>
      </c>
      <c r="W34" t="s">
        <v>3214</v>
      </c>
      <c r="X34" t="s">
        <v>3215</v>
      </c>
      <c r="Y34" t="s">
        <v>3216</v>
      </c>
      <c r="Z34">
        <v>2900</v>
      </c>
      <c r="AA34">
        <v>4</v>
      </c>
      <c r="AB34">
        <v>4640</v>
      </c>
      <c r="AC34">
        <v>1160</v>
      </c>
      <c r="AD34" s="8">
        <v>0.22</v>
      </c>
      <c r="AE34" s="7">
        <v>1020.8</v>
      </c>
      <c r="AF34">
        <v>0.22</v>
      </c>
      <c r="AG34" t="str">
        <f t="shared" si="0"/>
        <v>₹5 K</v>
      </c>
    </row>
    <row r="35" spans="1:33" x14ac:dyDescent="0.3">
      <c r="A35" t="s">
        <v>181</v>
      </c>
      <c r="B35" t="s">
        <v>182</v>
      </c>
      <c r="C35" t="s">
        <v>80</v>
      </c>
      <c r="D35" t="s">
        <v>50</v>
      </c>
      <c r="E35" t="s">
        <v>894</v>
      </c>
      <c r="F35" t="s">
        <v>3240</v>
      </c>
      <c r="G35" t="s">
        <v>96</v>
      </c>
      <c r="H35" s="4">
        <v>45137</v>
      </c>
      <c r="I35">
        <v>950</v>
      </c>
      <c r="J35" t="s">
        <v>3241</v>
      </c>
      <c r="K35" t="s">
        <v>3086</v>
      </c>
      <c r="L35" t="s">
        <v>3242</v>
      </c>
      <c r="M35" t="s">
        <v>37</v>
      </c>
      <c r="N35" t="s">
        <v>3243</v>
      </c>
      <c r="O35" t="s">
        <v>116</v>
      </c>
      <c r="P35">
        <v>15</v>
      </c>
      <c r="Q35" t="s">
        <v>40</v>
      </c>
      <c r="R35" t="s">
        <v>41</v>
      </c>
      <c r="S35" t="s">
        <v>3244</v>
      </c>
      <c r="T35" s="4">
        <v>45312</v>
      </c>
      <c r="U35">
        <v>1</v>
      </c>
      <c r="V35" t="s">
        <v>20254</v>
      </c>
      <c r="W35" t="s">
        <v>3245</v>
      </c>
      <c r="X35" t="s">
        <v>3246</v>
      </c>
      <c r="Y35" t="s">
        <v>3247</v>
      </c>
      <c r="Z35">
        <v>2530</v>
      </c>
      <c r="AA35">
        <v>7</v>
      </c>
      <c r="AB35">
        <v>7084</v>
      </c>
      <c r="AC35">
        <v>1012</v>
      </c>
      <c r="AD35" s="8">
        <v>0.35</v>
      </c>
      <c r="AE35" s="7">
        <v>2479.3999999999996</v>
      </c>
      <c r="AF35">
        <v>0.35</v>
      </c>
      <c r="AG35" t="str">
        <f t="shared" si="0"/>
        <v>₹7 K</v>
      </c>
    </row>
    <row r="36" spans="1:33" x14ac:dyDescent="0.3">
      <c r="A36" t="s">
        <v>145</v>
      </c>
      <c r="B36" t="s">
        <v>145</v>
      </c>
      <c r="C36" t="s">
        <v>80</v>
      </c>
      <c r="D36" t="s">
        <v>241</v>
      </c>
      <c r="E36" t="s">
        <v>957</v>
      </c>
      <c r="F36" t="s">
        <v>3380</v>
      </c>
      <c r="G36" t="s">
        <v>96</v>
      </c>
      <c r="H36" s="4">
        <v>44019</v>
      </c>
      <c r="I36">
        <v>1400</v>
      </c>
      <c r="J36" t="s">
        <v>3381</v>
      </c>
      <c r="K36" t="s">
        <v>1749</v>
      </c>
      <c r="L36" t="s">
        <v>3382</v>
      </c>
      <c r="M36" t="s">
        <v>87</v>
      </c>
      <c r="N36" t="s">
        <v>3383</v>
      </c>
      <c r="O36" t="s">
        <v>116</v>
      </c>
      <c r="P36">
        <v>11</v>
      </c>
      <c r="Q36" t="s">
        <v>73</v>
      </c>
      <c r="R36" t="s">
        <v>41</v>
      </c>
      <c r="S36" t="s">
        <v>3384</v>
      </c>
      <c r="T36" s="4">
        <v>45315</v>
      </c>
      <c r="U36">
        <v>1</v>
      </c>
      <c r="V36" t="s">
        <v>20254</v>
      </c>
      <c r="W36" t="s">
        <v>3385</v>
      </c>
      <c r="X36" t="s">
        <v>3386</v>
      </c>
      <c r="Y36" t="s">
        <v>1159</v>
      </c>
      <c r="Z36">
        <v>1822</v>
      </c>
      <c r="AA36">
        <v>3</v>
      </c>
      <c r="AB36">
        <v>2186.4</v>
      </c>
      <c r="AC36">
        <v>728.80000000000007</v>
      </c>
      <c r="AD36" s="8">
        <v>0.35</v>
      </c>
      <c r="AE36" s="7">
        <v>765.24</v>
      </c>
      <c r="AF36">
        <v>0.35</v>
      </c>
      <c r="AG36" t="str">
        <f t="shared" si="0"/>
        <v>₹2 K</v>
      </c>
    </row>
    <row r="37" spans="1:33" x14ac:dyDescent="0.3">
      <c r="A37" t="s">
        <v>181</v>
      </c>
      <c r="B37" t="s">
        <v>606</v>
      </c>
      <c r="C37" t="s">
        <v>29</v>
      </c>
      <c r="D37" t="s">
        <v>146</v>
      </c>
      <c r="E37" t="s">
        <v>283</v>
      </c>
      <c r="F37" t="s">
        <v>3395</v>
      </c>
      <c r="G37" t="s">
        <v>96</v>
      </c>
      <c r="H37" s="4">
        <v>44515</v>
      </c>
      <c r="I37">
        <v>1400</v>
      </c>
      <c r="J37" t="s">
        <v>3396</v>
      </c>
      <c r="K37" t="s">
        <v>317</v>
      </c>
      <c r="L37" t="s">
        <v>3397</v>
      </c>
      <c r="M37" t="s">
        <v>37</v>
      </c>
      <c r="N37" t="s">
        <v>3398</v>
      </c>
      <c r="O37" t="s">
        <v>116</v>
      </c>
      <c r="P37">
        <v>19</v>
      </c>
      <c r="Q37" t="s">
        <v>40</v>
      </c>
      <c r="R37" t="s">
        <v>101</v>
      </c>
      <c r="S37" t="s">
        <v>3399</v>
      </c>
      <c r="T37" s="4">
        <v>45303</v>
      </c>
      <c r="U37">
        <v>1</v>
      </c>
      <c r="V37" t="s">
        <v>20254</v>
      </c>
      <c r="W37" t="s">
        <v>3400</v>
      </c>
      <c r="X37" t="s">
        <v>3401</v>
      </c>
      <c r="Y37" t="s">
        <v>2501</v>
      </c>
      <c r="Z37">
        <v>1073</v>
      </c>
      <c r="AA37">
        <v>3</v>
      </c>
      <c r="AB37">
        <v>1287.6000000000001</v>
      </c>
      <c r="AC37">
        <v>429.20000000000005</v>
      </c>
      <c r="AD37" s="8">
        <v>0.28000000000000003</v>
      </c>
      <c r="AE37" s="7">
        <v>360.52800000000008</v>
      </c>
      <c r="AF37">
        <v>0.28000000000000003</v>
      </c>
      <c r="AG37" t="str">
        <f t="shared" si="0"/>
        <v>₹1 K</v>
      </c>
    </row>
    <row r="38" spans="1:33" x14ac:dyDescent="0.3">
      <c r="A38" t="s">
        <v>20236</v>
      </c>
      <c r="B38" t="s">
        <v>79</v>
      </c>
      <c r="C38" t="s">
        <v>29</v>
      </c>
      <c r="D38" t="s">
        <v>81</v>
      </c>
      <c r="E38" t="s">
        <v>740</v>
      </c>
      <c r="F38" t="s">
        <v>3410</v>
      </c>
      <c r="G38" t="s">
        <v>96</v>
      </c>
      <c r="H38" s="4">
        <v>44248</v>
      </c>
      <c r="I38">
        <v>1200</v>
      </c>
      <c r="J38" t="s">
        <v>3411</v>
      </c>
      <c r="K38" t="s">
        <v>1302</v>
      </c>
      <c r="L38" t="s">
        <v>3412</v>
      </c>
      <c r="M38" t="s">
        <v>37</v>
      </c>
      <c r="N38" t="s">
        <v>3413</v>
      </c>
      <c r="O38" t="s">
        <v>116</v>
      </c>
      <c r="P38">
        <v>7</v>
      </c>
      <c r="Q38" t="s">
        <v>40</v>
      </c>
      <c r="R38" t="s">
        <v>41</v>
      </c>
      <c r="S38" t="s">
        <v>3414</v>
      </c>
      <c r="T38" s="4">
        <v>45321</v>
      </c>
      <c r="U38">
        <v>1</v>
      </c>
      <c r="V38" t="s">
        <v>20254</v>
      </c>
      <c r="W38" t="s">
        <v>3415</v>
      </c>
      <c r="X38" t="s">
        <v>3416</v>
      </c>
      <c r="Y38" t="s">
        <v>876</v>
      </c>
      <c r="Z38">
        <v>1572</v>
      </c>
      <c r="AA38">
        <v>1</v>
      </c>
      <c r="AB38">
        <v>628.80000000000007</v>
      </c>
      <c r="AC38">
        <v>628.80000000000007</v>
      </c>
      <c r="AD38" s="8">
        <v>0.28000000000000003</v>
      </c>
      <c r="AE38" s="7">
        <v>176.06400000000005</v>
      </c>
      <c r="AF38">
        <v>0.28000000000000003</v>
      </c>
      <c r="AG38" t="str">
        <f t="shared" si="0"/>
        <v>₹628.8</v>
      </c>
    </row>
    <row r="39" spans="1:33" x14ac:dyDescent="0.3">
      <c r="A39" t="s">
        <v>20234</v>
      </c>
      <c r="B39" t="s">
        <v>325</v>
      </c>
      <c r="C39" t="s">
        <v>29</v>
      </c>
      <c r="D39" t="s">
        <v>677</v>
      </c>
      <c r="E39" t="s">
        <v>850</v>
      </c>
      <c r="F39" t="s">
        <v>3431</v>
      </c>
      <c r="G39" t="s">
        <v>33</v>
      </c>
      <c r="H39" s="4">
        <v>45495</v>
      </c>
      <c r="I39">
        <v>1200</v>
      </c>
      <c r="J39" t="s">
        <v>3432</v>
      </c>
      <c r="K39" t="s">
        <v>1418</v>
      </c>
      <c r="L39" t="s">
        <v>3433</v>
      </c>
      <c r="M39" t="s">
        <v>37</v>
      </c>
      <c r="N39" t="s">
        <v>3434</v>
      </c>
      <c r="O39" t="s">
        <v>116</v>
      </c>
      <c r="P39">
        <v>14</v>
      </c>
      <c r="Q39" t="s">
        <v>73</v>
      </c>
      <c r="R39" t="s">
        <v>101</v>
      </c>
      <c r="S39" t="s">
        <v>3435</v>
      </c>
      <c r="T39" s="4">
        <v>45292</v>
      </c>
      <c r="U39">
        <v>1</v>
      </c>
      <c r="V39" t="s">
        <v>20254</v>
      </c>
      <c r="W39" t="s">
        <v>3436</v>
      </c>
      <c r="X39" t="s">
        <v>3437</v>
      </c>
      <c r="Y39" t="s">
        <v>3438</v>
      </c>
      <c r="Z39">
        <v>2499</v>
      </c>
      <c r="AA39">
        <v>7</v>
      </c>
      <c r="AB39">
        <v>6997.2000000000007</v>
      </c>
      <c r="AC39">
        <v>999.60000000000014</v>
      </c>
      <c r="AD39" s="8">
        <v>0.28000000000000003</v>
      </c>
      <c r="AE39" s="7">
        <v>1959.2160000000003</v>
      </c>
      <c r="AF39">
        <v>0.28000000000000003</v>
      </c>
      <c r="AG39" t="str">
        <f t="shared" si="0"/>
        <v>₹7 K</v>
      </c>
    </row>
    <row r="40" spans="1:33" x14ac:dyDescent="0.3">
      <c r="A40" t="s">
        <v>93</v>
      </c>
      <c r="B40" t="s">
        <v>169</v>
      </c>
      <c r="C40" t="s">
        <v>49</v>
      </c>
      <c r="D40" t="s">
        <v>50</v>
      </c>
      <c r="E40" t="s">
        <v>1724</v>
      </c>
      <c r="F40" t="s">
        <v>3455</v>
      </c>
      <c r="G40" t="s">
        <v>33</v>
      </c>
      <c r="H40" s="4">
        <v>44266</v>
      </c>
      <c r="I40">
        <v>1400</v>
      </c>
      <c r="J40" t="s">
        <v>3456</v>
      </c>
      <c r="K40" t="s">
        <v>1821</v>
      </c>
      <c r="L40" t="s">
        <v>3457</v>
      </c>
      <c r="M40" t="s">
        <v>37</v>
      </c>
      <c r="N40" t="s">
        <v>3458</v>
      </c>
      <c r="O40" t="s">
        <v>39</v>
      </c>
      <c r="P40">
        <v>10</v>
      </c>
      <c r="Q40" t="s">
        <v>40</v>
      </c>
      <c r="R40" t="s">
        <v>41</v>
      </c>
      <c r="S40" t="s">
        <v>3459</v>
      </c>
      <c r="T40" s="4">
        <v>45306</v>
      </c>
      <c r="U40">
        <v>1</v>
      </c>
      <c r="V40" t="s">
        <v>20254</v>
      </c>
      <c r="W40" t="s">
        <v>3460</v>
      </c>
      <c r="X40" t="s">
        <v>3461</v>
      </c>
      <c r="Y40" t="s">
        <v>2570</v>
      </c>
      <c r="Z40">
        <v>2043</v>
      </c>
      <c r="AA40">
        <v>8</v>
      </c>
      <c r="AB40">
        <v>6537.6</v>
      </c>
      <c r="AC40">
        <v>817.2</v>
      </c>
      <c r="AD40" s="8">
        <v>0.22</v>
      </c>
      <c r="AE40" s="7">
        <v>1438.2720000000002</v>
      </c>
      <c r="AF40">
        <v>0.22</v>
      </c>
      <c r="AG40" t="str">
        <f t="shared" si="0"/>
        <v>₹7 K</v>
      </c>
    </row>
    <row r="41" spans="1:33" x14ac:dyDescent="0.3">
      <c r="A41" t="s">
        <v>450</v>
      </c>
      <c r="B41" t="s">
        <v>450</v>
      </c>
      <c r="C41" t="s">
        <v>49</v>
      </c>
      <c r="D41" t="s">
        <v>146</v>
      </c>
      <c r="E41" t="s">
        <v>703</v>
      </c>
      <c r="F41" t="s">
        <v>3492</v>
      </c>
      <c r="G41" t="s">
        <v>33</v>
      </c>
      <c r="H41" s="4">
        <v>44852</v>
      </c>
      <c r="I41">
        <v>1100</v>
      </c>
      <c r="J41" t="s">
        <v>3493</v>
      </c>
      <c r="K41" t="s">
        <v>581</v>
      </c>
      <c r="L41" t="s">
        <v>3494</v>
      </c>
      <c r="M41" t="s">
        <v>37</v>
      </c>
      <c r="N41" t="s">
        <v>3495</v>
      </c>
      <c r="O41" t="s">
        <v>72</v>
      </c>
      <c r="P41">
        <v>17</v>
      </c>
      <c r="Q41" t="s">
        <v>73</v>
      </c>
      <c r="R41" t="s">
        <v>101</v>
      </c>
      <c r="S41" t="s">
        <v>3496</v>
      </c>
      <c r="T41" s="4">
        <v>45307</v>
      </c>
      <c r="U41">
        <v>1</v>
      </c>
      <c r="V41" t="s">
        <v>20254</v>
      </c>
      <c r="W41" t="s">
        <v>3497</v>
      </c>
      <c r="X41" t="s">
        <v>3498</v>
      </c>
      <c r="Y41" t="s">
        <v>2801</v>
      </c>
      <c r="Z41">
        <v>2426</v>
      </c>
      <c r="AA41">
        <v>4</v>
      </c>
      <c r="AB41">
        <v>3881.6000000000004</v>
      </c>
      <c r="AC41">
        <v>970.40000000000009</v>
      </c>
      <c r="AD41" s="8">
        <v>0.22</v>
      </c>
      <c r="AE41" s="7">
        <v>853.95200000000011</v>
      </c>
      <c r="AF41">
        <v>0.22</v>
      </c>
      <c r="AG41" t="str">
        <f t="shared" si="0"/>
        <v>₹4 K</v>
      </c>
    </row>
    <row r="42" spans="1:33" x14ac:dyDescent="0.3">
      <c r="A42" t="s">
        <v>181</v>
      </c>
      <c r="B42" t="s">
        <v>380</v>
      </c>
      <c r="C42" t="s">
        <v>49</v>
      </c>
      <c r="D42" t="s">
        <v>81</v>
      </c>
      <c r="E42" t="s">
        <v>947</v>
      </c>
      <c r="F42" t="s">
        <v>3556</v>
      </c>
      <c r="G42" t="s">
        <v>96</v>
      </c>
      <c r="H42" s="4">
        <v>43952</v>
      </c>
      <c r="I42">
        <v>1200</v>
      </c>
      <c r="J42" t="s">
        <v>3557</v>
      </c>
      <c r="K42" t="s">
        <v>245</v>
      </c>
      <c r="L42" t="s">
        <v>3558</v>
      </c>
      <c r="M42" t="s">
        <v>87</v>
      </c>
      <c r="N42" t="s">
        <v>3559</v>
      </c>
      <c r="O42" t="s">
        <v>39</v>
      </c>
      <c r="P42">
        <v>13</v>
      </c>
      <c r="Q42" t="s">
        <v>73</v>
      </c>
      <c r="R42" t="s">
        <v>101</v>
      </c>
      <c r="S42" t="s">
        <v>3560</v>
      </c>
      <c r="T42" s="4">
        <v>45322</v>
      </c>
      <c r="U42">
        <v>1</v>
      </c>
      <c r="V42" t="s">
        <v>20254</v>
      </c>
      <c r="W42" t="s">
        <v>3561</v>
      </c>
      <c r="X42" t="s">
        <v>3562</v>
      </c>
      <c r="Y42" t="s">
        <v>3563</v>
      </c>
      <c r="Z42">
        <v>2015</v>
      </c>
      <c r="AA42">
        <v>6</v>
      </c>
      <c r="AB42">
        <v>4836</v>
      </c>
      <c r="AC42">
        <v>806</v>
      </c>
      <c r="AD42" s="8">
        <v>0.22</v>
      </c>
      <c r="AE42" s="7">
        <v>1063.92</v>
      </c>
      <c r="AF42">
        <v>0.22</v>
      </c>
      <c r="AG42" t="str">
        <f t="shared" si="0"/>
        <v>₹5 K</v>
      </c>
    </row>
    <row r="43" spans="1:33" x14ac:dyDescent="0.3">
      <c r="A43" t="s">
        <v>181</v>
      </c>
      <c r="B43" t="s">
        <v>813</v>
      </c>
      <c r="C43" t="s">
        <v>29</v>
      </c>
      <c r="D43" t="s">
        <v>81</v>
      </c>
      <c r="E43" t="s">
        <v>1908</v>
      </c>
      <c r="F43" t="s">
        <v>3623</v>
      </c>
      <c r="G43" t="s">
        <v>96</v>
      </c>
      <c r="H43" s="4">
        <v>45316</v>
      </c>
      <c r="I43">
        <v>800</v>
      </c>
      <c r="J43" t="s">
        <v>3624</v>
      </c>
      <c r="K43" t="s">
        <v>404</v>
      </c>
      <c r="L43" t="s">
        <v>3625</v>
      </c>
      <c r="M43" t="s">
        <v>87</v>
      </c>
      <c r="N43" t="s">
        <v>3626</v>
      </c>
      <c r="O43" t="s">
        <v>116</v>
      </c>
      <c r="P43">
        <v>5</v>
      </c>
      <c r="Q43" t="s">
        <v>73</v>
      </c>
      <c r="R43" t="s">
        <v>41</v>
      </c>
      <c r="S43" t="s">
        <v>3627</v>
      </c>
      <c r="T43" s="4">
        <v>45296</v>
      </c>
      <c r="U43">
        <v>1</v>
      </c>
      <c r="V43" t="s">
        <v>20254</v>
      </c>
      <c r="W43" t="s">
        <v>3628</v>
      </c>
      <c r="X43" t="s">
        <v>3629</v>
      </c>
      <c r="Y43" t="s">
        <v>3630</v>
      </c>
      <c r="Z43">
        <v>2199</v>
      </c>
      <c r="AA43">
        <v>5</v>
      </c>
      <c r="AB43">
        <v>4398</v>
      </c>
      <c r="AC43">
        <v>879.6</v>
      </c>
      <c r="AD43" s="8">
        <v>0.28000000000000003</v>
      </c>
      <c r="AE43" s="7">
        <v>1231.44</v>
      </c>
      <c r="AF43">
        <v>0.28000000000000003</v>
      </c>
      <c r="AG43" t="str">
        <f t="shared" si="0"/>
        <v>₹4 K</v>
      </c>
    </row>
    <row r="44" spans="1:33" x14ac:dyDescent="0.3">
      <c r="A44" t="s">
        <v>357</v>
      </c>
      <c r="B44" t="s">
        <v>357</v>
      </c>
      <c r="C44" t="s">
        <v>80</v>
      </c>
      <c r="D44" t="s">
        <v>30</v>
      </c>
      <c r="E44" t="s">
        <v>147</v>
      </c>
      <c r="F44" t="s">
        <v>3670</v>
      </c>
      <c r="G44" t="s">
        <v>33</v>
      </c>
      <c r="H44" s="4">
        <v>45406</v>
      </c>
      <c r="I44">
        <v>950</v>
      </c>
      <c r="J44" t="s">
        <v>3671</v>
      </c>
      <c r="K44" t="s">
        <v>463</v>
      </c>
      <c r="L44" t="s">
        <v>3672</v>
      </c>
      <c r="M44" t="s">
        <v>87</v>
      </c>
      <c r="N44" t="s">
        <v>3673</v>
      </c>
      <c r="O44" t="s">
        <v>39</v>
      </c>
      <c r="P44">
        <v>9</v>
      </c>
      <c r="Q44" t="s">
        <v>73</v>
      </c>
      <c r="R44" t="s">
        <v>74</v>
      </c>
      <c r="S44" t="s">
        <v>3674</v>
      </c>
      <c r="T44" s="4">
        <v>45311</v>
      </c>
      <c r="U44">
        <v>1</v>
      </c>
      <c r="V44" t="s">
        <v>20254</v>
      </c>
      <c r="W44" t="s">
        <v>3675</v>
      </c>
      <c r="X44" t="s">
        <v>3676</v>
      </c>
      <c r="Y44" t="s">
        <v>1810</v>
      </c>
      <c r="Z44">
        <v>2791</v>
      </c>
      <c r="AA44">
        <v>5</v>
      </c>
      <c r="AB44">
        <v>5582</v>
      </c>
      <c r="AC44">
        <v>1116.4000000000001</v>
      </c>
      <c r="AD44" s="8">
        <v>0.35</v>
      </c>
      <c r="AE44" s="7">
        <v>1953.6999999999998</v>
      </c>
      <c r="AF44">
        <v>0.35</v>
      </c>
      <c r="AG44" t="str">
        <f t="shared" si="0"/>
        <v>₹6 K</v>
      </c>
    </row>
    <row r="45" spans="1:33" x14ac:dyDescent="0.3">
      <c r="A45" t="s">
        <v>336</v>
      </c>
      <c r="B45" t="s">
        <v>262</v>
      </c>
      <c r="C45" t="s">
        <v>80</v>
      </c>
      <c r="D45" t="s">
        <v>65</v>
      </c>
      <c r="E45" t="s">
        <v>713</v>
      </c>
      <c r="F45" t="s">
        <v>3721</v>
      </c>
      <c r="G45" t="s">
        <v>96</v>
      </c>
      <c r="H45" s="4">
        <v>44636</v>
      </c>
      <c r="I45">
        <v>1200</v>
      </c>
      <c r="J45" t="s">
        <v>3722</v>
      </c>
      <c r="K45" t="s">
        <v>233</v>
      </c>
      <c r="L45" t="s">
        <v>3723</v>
      </c>
      <c r="M45" t="s">
        <v>37</v>
      </c>
      <c r="N45" t="s">
        <v>3724</v>
      </c>
      <c r="O45" t="s">
        <v>72</v>
      </c>
      <c r="P45">
        <v>8</v>
      </c>
      <c r="Q45" t="s">
        <v>73</v>
      </c>
      <c r="R45" t="s">
        <v>58</v>
      </c>
      <c r="S45" t="s">
        <v>3725</v>
      </c>
      <c r="T45" s="4">
        <v>45318</v>
      </c>
      <c r="U45">
        <v>1</v>
      </c>
      <c r="V45" t="s">
        <v>20254</v>
      </c>
      <c r="W45" t="s">
        <v>3726</v>
      </c>
      <c r="X45" t="s">
        <v>3727</v>
      </c>
      <c r="Y45" t="s">
        <v>3728</v>
      </c>
      <c r="Z45">
        <v>2756</v>
      </c>
      <c r="AA45">
        <v>7</v>
      </c>
      <c r="AB45">
        <v>7716.8</v>
      </c>
      <c r="AC45">
        <v>1102.4000000000001</v>
      </c>
      <c r="AD45" s="8">
        <v>0.35</v>
      </c>
      <c r="AE45" s="7">
        <v>2700.88</v>
      </c>
      <c r="AF45">
        <v>0.35</v>
      </c>
      <c r="AG45" t="str">
        <f t="shared" si="0"/>
        <v>₹8 K</v>
      </c>
    </row>
    <row r="46" spans="1:33" x14ac:dyDescent="0.3">
      <c r="A46" t="s">
        <v>93</v>
      </c>
      <c r="B46" t="s">
        <v>169</v>
      </c>
      <c r="C46" t="s">
        <v>49</v>
      </c>
      <c r="D46" t="s">
        <v>219</v>
      </c>
      <c r="E46" t="s">
        <v>2215</v>
      </c>
      <c r="F46" t="s">
        <v>3743</v>
      </c>
      <c r="G46" t="s">
        <v>96</v>
      </c>
      <c r="H46" s="4">
        <v>44936</v>
      </c>
      <c r="I46">
        <v>1000</v>
      </c>
      <c r="J46" t="s">
        <v>3744</v>
      </c>
      <c r="K46" t="s">
        <v>150</v>
      </c>
      <c r="L46" t="s">
        <v>3745</v>
      </c>
      <c r="M46" t="s">
        <v>37</v>
      </c>
      <c r="N46" t="s">
        <v>3746</v>
      </c>
      <c r="O46" t="s">
        <v>116</v>
      </c>
      <c r="P46">
        <v>9</v>
      </c>
      <c r="Q46" t="s">
        <v>73</v>
      </c>
      <c r="R46" t="s">
        <v>58</v>
      </c>
      <c r="S46" t="s">
        <v>3747</v>
      </c>
      <c r="T46" s="4">
        <v>45311</v>
      </c>
      <c r="U46">
        <v>1</v>
      </c>
      <c r="V46" t="s">
        <v>20254</v>
      </c>
      <c r="W46" t="s">
        <v>3748</v>
      </c>
      <c r="X46" t="s">
        <v>3749</v>
      </c>
      <c r="Y46" t="s">
        <v>1933</v>
      </c>
      <c r="Z46">
        <v>1676</v>
      </c>
      <c r="AA46">
        <v>6</v>
      </c>
      <c r="AB46">
        <v>4022.4</v>
      </c>
      <c r="AC46">
        <v>670.4</v>
      </c>
      <c r="AD46" s="8">
        <v>0.22</v>
      </c>
      <c r="AE46" s="7">
        <v>884.928</v>
      </c>
      <c r="AF46">
        <v>0.22</v>
      </c>
      <c r="AG46" t="str">
        <f t="shared" si="0"/>
        <v>₹4 K</v>
      </c>
    </row>
    <row r="47" spans="1:33" x14ac:dyDescent="0.3">
      <c r="A47" t="s">
        <v>336</v>
      </c>
      <c r="B47" t="s">
        <v>1023</v>
      </c>
      <c r="C47" t="s">
        <v>29</v>
      </c>
      <c r="D47" t="s">
        <v>65</v>
      </c>
      <c r="E47" t="s">
        <v>1543</v>
      </c>
      <c r="F47" t="s">
        <v>3781</v>
      </c>
      <c r="G47" t="s">
        <v>33</v>
      </c>
      <c r="H47" s="4">
        <v>44787</v>
      </c>
      <c r="I47">
        <v>1300</v>
      </c>
      <c r="J47" t="s">
        <v>3782</v>
      </c>
      <c r="K47" t="s">
        <v>1821</v>
      </c>
      <c r="L47" t="s">
        <v>3783</v>
      </c>
      <c r="M47" t="s">
        <v>87</v>
      </c>
      <c r="N47" t="s">
        <v>3784</v>
      </c>
      <c r="O47" t="s">
        <v>57</v>
      </c>
      <c r="P47">
        <v>4</v>
      </c>
      <c r="Q47" t="s">
        <v>73</v>
      </c>
      <c r="R47" t="s">
        <v>41</v>
      </c>
      <c r="S47" t="s">
        <v>3785</v>
      </c>
      <c r="T47" s="4">
        <v>45307</v>
      </c>
      <c r="U47">
        <v>1</v>
      </c>
      <c r="V47" t="s">
        <v>20254</v>
      </c>
      <c r="W47" t="s">
        <v>3786</v>
      </c>
      <c r="X47" t="s">
        <v>3787</v>
      </c>
      <c r="Y47" t="s">
        <v>3788</v>
      </c>
      <c r="Z47">
        <v>2503</v>
      </c>
      <c r="AA47">
        <v>8</v>
      </c>
      <c r="AB47">
        <v>8009.6</v>
      </c>
      <c r="AC47">
        <v>1001.2</v>
      </c>
      <c r="AD47" s="8">
        <v>0.28000000000000003</v>
      </c>
      <c r="AE47" s="7">
        <v>2242.6880000000001</v>
      </c>
      <c r="AF47">
        <v>0.28000000000000003</v>
      </c>
      <c r="AG47" t="str">
        <f t="shared" si="0"/>
        <v>₹8 K</v>
      </c>
    </row>
    <row r="48" spans="1:33" x14ac:dyDescent="0.3">
      <c r="A48" t="s">
        <v>27</v>
      </c>
      <c r="B48" t="s">
        <v>193</v>
      </c>
      <c r="C48" t="s">
        <v>29</v>
      </c>
      <c r="D48" t="s">
        <v>50</v>
      </c>
      <c r="E48" t="s">
        <v>540</v>
      </c>
      <c r="F48" t="s">
        <v>3796</v>
      </c>
      <c r="G48" t="s">
        <v>33</v>
      </c>
      <c r="H48" s="4">
        <v>45322</v>
      </c>
      <c r="I48">
        <v>1300</v>
      </c>
      <c r="J48" t="s">
        <v>3797</v>
      </c>
      <c r="K48" t="s">
        <v>923</v>
      </c>
      <c r="L48" t="s">
        <v>3798</v>
      </c>
      <c r="M48" t="s">
        <v>87</v>
      </c>
      <c r="N48" t="s">
        <v>3799</v>
      </c>
      <c r="O48" t="s">
        <v>116</v>
      </c>
      <c r="P48">
        <v>14</v>
      </c>
      <c r="Q48" t="s">
        <v>40</v>
      </c>
      <c r="R48" t="s">
        <v>58</v>
      </c>
      <c r="S48" t="s">
        <v>3800</v>
      </c>
      <c r="T48" s="4">
        <v>45317</v>
      </c>
      <c r="U48">
        <v>1</v>
      </c>
      <c r="V48" t="s">
        <v>20254</v>
      </c>
      <c r="W48" t="s">
        <v>3801</v>
      </c>
      <c r="X48" t="s">
        <v>3802</v>
      </c>
      <c r="Y48" t="s">
        <v>2709</v>
      </c>
      <c r="Z48">
        <v>1465</v>
      </c>
      <c r="AA48">
        <v>6</v>
      </c>
      <c r="AB48">
        <v>3516</v>
      </c>
      <c r="AC48">
        <v>586</v>
      </c>
      <c r="AD48" s="8">
        <v>0.28000000000000003</v>
      </c>
      <c r="AE48" s="7">
        <v>984.48000000000013</v>
      </c>
      <c r="AF48">
        <v>0.28000000000000003</v>
      </c>
      <c r="AG48" t="str">
        <f t="shared" si="0"/>
        <v>₹4 K</v>
      </c>
    </row>
    <row r="49" spans="1:33" x14ac:dyDescent="0.3">
      <c r="A49" t="s">
        <v>20240</v>
      </c>
      <c r="B49" t="s">
        <v>347</v>
      </c>
      <c r="C49" t="s">
        <v>80</v>
      </c>
      <c r="D49" t="s">
        <v>206</v>
      </c>
      <c r="E49" t="s">
        <v>740</v>
      </c>
      <c r="F49" t="s">
        <v>3968</v>
      </c>
      <c r="G49" t="s">
        <v>33</v>
      </c>
      <c r="H49" s="4">
        <v>44787</v>
      </c>
      <c r="I49">
        <v>1400</v>
      </c>
      <c r="J49" t="s">
        <v>3969</v>
      </c>
      <c r="K49" t="s">
        <v>680</v>
      </c>
      <c r="L49" t="s">
        <v>3970</v>
      </c>
      <c r="M49" t="s">
        <v>37</v>
      </c>
      <c r="N49" t="s">
        <v>3971</v>
      </c>
      <c r="O49" t="s">
        <v>39</v>
      </c>
      <c r="P49">
        <v>12</v>
      </c>
      <c r="Q49" t="s">
        <v>40</v>
      </c>
      <c r="R49" t="s">
        <v>74</v>
      </c>
      <c r="S49" t="s">
        <v>3972</v>
      </c>
      <c r="T49" s="4">
        <v>45312</v>
      </c>
      <c r="U49">
        <v>1</v>
      </c>
      <c r="V49" t="s">
        <v>20254</v>
      </c>
      <c r="W49" t="s">
        <v>3973</v>
      </c>
      <c r="X49" t="s">
        <v>3974</v>
      </c>
      <c r="Y49" t="s">
        <v>3975</v>
      </c>
      <c r="Z49">
        <v>1788</v>
      </c>
      <c r="AA49">
        <v>6</v>
      </c>
      <c r="AB49">
        <v>4291.2</v>
      </c>
      <c r="AC49">
        <v>715.19999999999993</v>
      </c>
      <c r="AD49" s="8">
        <v>0.35</v>
      </c>
      <c r="AE49" s="7">
        <v>1501.9199999999998</v>
      </c>
      <c r="AF49">
        <v>0.35</v>
      </c>
      <c r="AG49" t="str">
        <f t="shared" si="0"/>
        <v>₹4 K</v>
      </c>
    </row>
    <row r="50" spans="1:33" x14ac:dyDescent="0.3">
      <c r="A50" t="s">
        <v>145</v>
      </c>
      <c r="B50" t="s">
        <v>145</v>
      </c>
      <c r="C50" t="s">
        <v>49</v>
      </c>
      <c r="D50" t="s">
        <v>677</v>
      </c>
      <c r="E50" t="s">
        <v>391</v>
      </c>
      <c r="F50" t="s">
        <v>4070</v>
      </c>
      <c r="G50" t="s">
        <v>96</v>
      </c>
      <c r="H50" s="4">
        <v>44560</v>
      </c>
      <c r="I50">
        <v>1200</v>
      </c>
      <c r="J50" t="s">
        <v>4071</v>
      </c>
      <c r="K50" t="s">
        <v>35</v>
      </c>
      <c r="L50" t="s">
        <v>4072</v>
      </c>
      <c r="M50" t="s">
        <v>37</v>
      </c>
      <c r="N50" t="s">
        <v>4073</v>
      </c>
      <c r="O50" t="s">
        <v>57</v>
      </c>
      <c r="P50">
        <v>8</v>
      </c>
      <c r="Q50" t="s">
        <v>73</v>
      </c>
      <c r="R50" t="s">
        <v>101</v>
      </c>
      <c r="S50" t="s">
        <v>4074</v>
      </c>
      <c r="T50" s="4">
        <v>45305</v>
      </c>
      <c r="U50">
        <v>1</v>
      </c>
      <c r="V50" t="s">
        <v>20254</v>
      </c>
      <c r="W50" t="s">
        <v>4075</v>
      </c>
      <c r="X50" t="s">
        <v>4076</v>
      </c>
      <c r="Y50" t="s">
        <v>4077</v>
      </c>
      <c r="Z50">
        <v>1200</v>
      </c>
      <c r="AA50">
        <v>7</v>
      </c>
      <c r="AB50">
        <v>3360</v>
      </c>
      <c r="AC50">
        <v>480</v>
      </c>
      <c r="AD50" s="8">
        <v>0.22</v>
      </c>
      <c r="AE50" s="7">
        <v>739.2</v>
      </c>
      <c r="AF50">
        <v>0.22</v>
      </c>
      <c r="AG50" t="str">
        <f t="shared" si="0"/>
        <v>₹3 K</v>
      </c>
    </row>
    <row r="51" spans="1:33" x14ac:dyDescent="0.3">
      <c r="A51" t="s">
        <v>145</v>
      </c>
      <c r="B51" t="s">
        <v>145</v>
      </c>
      <c r="C51" t="s">
        <v>29</v>
      </c>
      <c r="D51" t="s">
        <v>81</v>
      </c>
      <c r="E51" t="s">
        <v>122</v>
      </c>
      <c r="F51" t="s">
        <v>4193</v>
      </c>
      <c r="G51" t="s">
        <v>96</v>
      </c>
      <c r="H51" s="4">
        <v>43869</v>
      </c>
      <c r="I51">
        <v>1300</v>
      </c>
      <c r="J51" t="s">
        <v>4194</v>
      </c>
      <c r="K51" t="s">
        <v>173</v>
      </c>
      <c r="L51" t="s">
        <v>4195</v>
      </c>
      <c r="M51" t="s">
        <v>37</v>
      </c>
      <c r="N51" t="s">
        <v>4196</v>
      </c>
      <c r="O51" t="s">
        <v>116</v>
      </c>
      <c r="P51">
        <v>10</v>
      </c>
      <c r="Q51" t="s">
        <v>73</v>
      </c>
      <c r="R51" t="s">
        <v>58</v>
      </c>
      <c r="S51" t="s">
        <v>4197</v>
      </c>
      <c r="T51" s="4">
        <v>45315</v>
      </c>
      <c r="U51">
        <v>1</v>
      </c>
      <c r="V51" t="s">
        <v>20254</v>
      </c>
      <c r="W51" t="s">
        <v>4198</v>
      </c>
      <c r="X51" t="s">
        <v>4199</v>
      </c>
      <c r="Y51" t="s">
        <v>4200</v>
      </c>
      <c r="Z51">
        <v>1080</v>
      </c>
      <c r="AA51">
        <v>2</v>
      </c>
      <c r="AB51">
        <v>864</v>
      </c>
      <c r="AC51">
        <v>432</v>
      </c>
      <c r="AD51" s="8">
        <v>0.28000000000000003</v>
      </c>
      <c r="AE51" s="7">
        <v>241.92000000000002</v>
      </c>
      <c r="AF51">
        <v>0.28000000000000003</v>
      </c>
      <c r="AG51" t="str">
        <f t="shared" si="0"/>
        <v>₹864</v>
      </c>
    </row>
    <row r="52" spans="1:33" x14ac:dyDescent="0.3">
      <c r="A52" t="s">
        <v>93</v>
      </c>
      <c r="B52" t="s">
        <v>205</v>
      </c>
      <c r="C52" t="s">
        <v>29</v>
      </c>
      <c r="D52" t="s">
        <v>109</v>
      </c>
      <c r="E52" t="s">
        <v>263</v>
      </c>
      <c r="F52" t="s">
        <v>4216</v>
      </c>
      <c r="G52" t="s">
        <v>33</v>
      </c>
      <c r="H52" s="4">
        <v>44809</v>
      </c>
      <c r="I52">
        <v>1400</v>
      </c>
      <c r="J52" t="s">
        <v>4217</v>
      </c>
      <c r="K52" t="s">
        <v>1477</v>
      </c>
      <c r="L52" t="s">
        <v>4218</v>
      </c>
      <c r="M52" t="s">
        <v>37</v>
      </c>
      <c r="N52" t="s">
        <v>4219</v>
      </c>
      <c r="O52" t="s">
        <v>116</v>
      </c>
      <c r="P52">
        <v>9</v>
      </c>
      <c r="Q52" t="s">
        <v>40</v>
      </c>
      <c r="R52" t="s">
        <v>101</v>
      </c>
      <c r="S52" t="s">
        <v>4220</v>
      </c>
      <c r="T52" s="4">
        <v>45295</v>
      </c>
      <c r="U52">
        <v>1</v>
      </c>
      <c r="V52" t="s">
        <v>20254</v>
      </c>
      <c r="W52" t="s">
        <v>4221</v>
      </c>
      <c r="X52" t="s">
        <v>4222</v>
      </c>
      <c r="Y52" t="s">
        <v>2793</v>
      </c>
      <c r="Z52">
        <v>1823</v>
      </c>
      <c r="AA52">
        <v>8</v>
      </c>
      <c r="AB52">
        <v>5833.6</v>
      </c>
      <c r="AC52">
        <v>729.2</v>
      </c>
      <c r="AD52" s="8">
        <v>0.28000000000000003</v>
      </c>
      <c r="AE52" s="7">
        <v>1633.4080000000004</v>
      </c>
      <c r="AF52">
        <v>0.28000000000000003</v>
      </c>
      <c r="AG52" t="str">
        <f t="shared" si="0"/>
        <v>₹6 K</v>
      </c>
    </row>
    <row r="53" spans="1:33" x14ac:dyDescent="0.3">
      <c r="A53" t="s">
        <v>93</v>
      </c>
      <c r="B53" t="s">
        <v>205</v>
      </c>
      <c r="C53" t="s">
        <v>49</v>
      </c>
      <c r="D53" t="s">
        <v>370</v>
      </c>
      <c r="E53" t="s">
        <v>804</v>
      </c>
      <c r="F53" t="s">
        <v>4291</v>
      </c>
      <c r="G53" t="s">
        <v>33</v>
      </c>
      <c r="H53" s="4">
        <v>45229</v>
      </c>
      <c r="I53">
        <v>1000</v>
      </c>
      <c r="J53" t="s">
        <v>4292</v>
      </c>
      <c r="K53" t="s">
        <v>222</v>
      </c>
      <c r="L53" t="s">
        <v>4293</v>
      </c>
      <c r="M53" t="s">
        <v>87</v>
      </c>
      <c r="N53" t="s">
        <v>4294</v>
      </c>
      <c r="O53" t="s">
        <v>39</v>
      </c>
      <c r="P53">
        <v>12</v>
      </c>
      <c r="Q53" t="s">
        <v>40</v>
      </c>
      <c r="R53" t="s">
        <v>58</v>
      </c>
      <c r="S53" t="s">
        <v>4295</v>
      </c>
      <c r="T53" s="4">
        <v>45294</v>
      </c>
      <c r="U53">
        <v>1</v>
      </c>
      <c r="V53" t="s">
        <v>20254</v>
      </c>
      <c r="W53" t="s">
        <v>4296</v>
      </c>
      <c r="X53" t="s">
        <v>4297</v>
      </c>
      <c r="Y53" t="s">
        <v>4298</v>
      </c>
      <c r="Z53">
        <v>2017</v>
      </c>
      <c r="AA53">
        <v>5</v>
      </c>
      <c r="AB53">
        <v>4034</v>
      </c>
      <c r="AC53">
        <v>806.8</v>
      </c>
      <c r="AD53" s="8">
        <v>0.22</v>
      </c>
      <c r="AE53" s="7">
        <v>887.48</v>
      </c>
      <c r="AF53">
        <v>0.22</v>
      </c>
      <c r="AG53" t="str">
        <f t="shared" si="0"/>
        <v>₹4 K</v>
      </c>
    </row>
    <row r="54" spans="1:33" x14ac:dyDescent="0.3">
      <c r="A54" t="s">
        <v>181</v>
      </c>
      <c r="B54" t="s">
        <v>64</v>
      </c>
      <c r="C54" t="s">
        <v>49</v>
      </c>
      <c r="D54" t="s">
        <v>370</v>
      </c>
      <c r="E54" t="s">
        <v>1365</v>
      </c>
      <c r="F54" t="s">
        <v>4342</v>
      </c>
      <c r="G54" t="s">
        <v>96</v>
      </c>
      <c r="H54" s="4">
        <v>44261</v>
      </c>
      <c r="I54">
        <v>950</v>
      </c>
      <c r="J54" t="s">
        <v>4343</v>
      </c>
      <c r="K54" t="s">
        <v>85</v>
      </c>
      <c r="L54" t="s">
        <v>4344</v>
      </c>
      <c r="M54" t="s">
        <v>87</v>
      </c>
      <c r="N54" t="s">
        <v>4345</v>
      </c>
      <c r="O54" t="s">
        <v>57</v>
      </c>
      <c r="P54">
        <v>8</v>
      </c>
      <c r="Q54" t="s">
        <v>73</v>
      </c>
      <c r="R54" t="s">
        <v>74</v>
      </c>
      <c r="S54" t="s">
        <v>4346</v>
      </c>
      <c r="T54" s="4">
        <v>45315</v>
      </c>
      <c r="U54">
        <v>1</v>
      </c>
      <c r="V54" t="s">
        <v>20254</v>
      </c>
      <c r="W54" t="s">
        <v>4347</v>
      </c>
      <c r="X54" t="s">
        <v>4348</v>
      </c>
      <c r="Y54" t="s">
        <v>4349</v>
      </c>
      <c r="Z54">
        <v>1314</v>
      </c>
      <c r="AA54">
        <v>8</v>
      </c>
      <c r="AB54">
        <v>4204.8</v>
      </c>
      <c r="AC54">
        <v>525.6</v>
      </c>
      <c r="AD54" s="8">
        <v>0.22</v>
      </c>
      <c r="AE54" s="7">
        <v>925.05600000000004</v>
      </c>
      <c r="AF54">
        <v>0.22</v>
      </c>
      <c r="AG54" t="str">
        <f t="shared" si="0"/>
        <v>₹4 K</v>
      </c>
    </row>
    <row r="55" spans="1:33" x14ac:dyDescent="0.3">
      <c r="A55" t="s">
        <v>47</v>
      </c>
      <c r="B55" t="s">
        <v>1128</v>
      </c>
      <c r="C55" t="s">
        <v>29</v>
      </c>
      <c r="D55" t="s">
        <v>677</v>
      </c>
      <c r="E55" t="s">
        <v>531</v>
      </c>
      <c r="F55" t="s">
        <v>4374</v>
      </c>
      <c r="G55" t="s">
        <v>33</v>
      </c>
      <c r="H55" s="4">
        <v>44866</v>
      </c>
      <c r="I55">
        <v>950</v>
      </c>
      <c r="J55" t="s">
        <v>4375</v>
      </c>
      <c r="K55" t="s">
        <v>173</v>
      </c>
      <c r="L55" t="s">
        <v>4376</v>
      </c>
      <c r="M55" t="s">
        <v>37</v>
      </c>
      <c r="N55" t="s">
        <v>4377</v>
      </c>
      <c r="O55" t="s">
        <v>57</v>
      </c>
      <c r="P55">
        <v>12</v>
      </c>
      <c r="Q55" t="s">
        <v>73</v>
      </c>
      <c r="R55" t="s">
        <v>41</v>
      </c>
      <c r="S55" t="s">
        <v>4378</v>
      </c>
      <c r="T55" s="4">
        <v>45297</v>
      </c>
      <c r="U55">
        <v>1</v>
      </c>
      <c r="V55" t="s">
        <v>20254</v>
      </c>
      <c r="W55" t="s">
        <v>4379</v>
      </c>
      <c r="X55" t="s">
        <v>4380</v>
      </c>
      <c r="Y55" t="s">
        <v>4030</v>
      </c>
      <c r="Z55">
        <v>546</v>
      </c>
      <c r="AA55">
        <v>4</v>
      </c>
      <c r="AB55">
        <v>873.6</v>
      </c>
      <c r="AC55">
        <v>218.4</v>
      </c>
      <c r="AD55" s="8">
        <v>0.28000000000000003</v>
      </c>
      <c r="AE55" s="7">
        <v>244.60800000000003</v>
      </c>
      <c r="AF55">
        <v>0.28000000000000003</v>
      </c>
      <c r="AG55" t="str">
        <f t="shared" si="0"/>
        <v>₹873.6</v>
      </c>
    </row>
    <row r="56" spans="1:33" x14ac:dyDescent="0.3">
      <c r="A56" t="s">
        <v>20237</v>
      </c>
      <c r="B56" t="s">
        <v>1483</v>
      </c>
      <c r="C56" t="s">
        <v>29</v>
      </c>
      <c r="D56" t="s">
        <v>677</v>
      </c>
      <c r="E56" t="s">
        <v>326</v>
      </c>
      <c r="F56" t="s">
        <v>4521</v>
      </c>
      <c r="G56" t="s">
        <v>96</v>
      </c>
      <c r="H56" s="4">
        <v>43896</v>
      </c>
      <c r="I56">
        <v>1000</v>
      </c>
      <c r="J56" t="s">
        <v>4522</v>
      </c>
      <c r="K56" t="s">
        <v>960</v>
      </c>
      <c r="L56" t="s">
        <v>4523</v>
      </c>
      <c r="M56" t="s">
        <v>37</v>
      </c>
      <c r="N56" t="s">
        <v>4524</v>
      </c>
      <c r="O56" t="s">
        <v>39</v>
      </c>
      <c r="P56">
        <v>9</v>
      </c>
      <c r="Q56" t="s">
        <v>73</v>
      </c>
      <c r="R56" t="s">
        <v>74</v>
      </c>
      <c r="S56" t="s">
        <v>4525</v>
      </c>
      <c r="T56" s="4">
        <v>45300</v>
      </c>
      <c r="U56">
        <v>1</v>
      </c>
      <c r="V56" t="s">
        <v>20254</v>
      </c>
      <c r="W56" t="s">
        <v>4526</v>
      </c>
      <c r="X56" t="s">
        <v>4527</v>
      </c>
      <c r="Y56" t="s">
        <v>1665</v>
      </c>
      <c r="Z56">
        <v>1575</v>
      </c>
      <c r="AA56">
        <v>8</v>
      </c>
      <c r="AB56">
        <v>5040</v>
      </c>
      <c r="AC56">
        <v>630</v>
      </c>
      <c r="AD56" s="8">
        <v>0.28000000000000003</v>
      </c>
      <c r="AE56" s="7">
        <v>1411.2</v>
      </c>
      <c r="AF56">
        <v>0.28000000000000003</v>
      </c>
      <c r="AG56" t="str">
        <f t="shared" si="0"/>
        <v>₹5 K</v>
      </c>
    </row>
    <row r="57" spans="1:33" x14ac:dyDescent="0.3">
      <c r="A57" t="s">
        <v>181</v>
      </c>
      <c r="B57" t="s">
        <v>606</v>
      </c>
      <c r="C57" t="s">
        <v>80</v>
      </c>
      <c r="D57" t="s">
        <v>65</v>
      </c>
      <c r="E57" t="s">
        <v>381</v>
      </c>
      <c r="F57" t="s">
        <v>4609</v>
      </c>
      <c r="G57" t="s">
        <v>96</v>
      </c>
      <c r="H57" s="4">
        <v>44258</v>
      </c>
      <c r="I57">
        <v>800</v>
      </c>
      <c r="J57" t="s">
        <v>4610</v>
      </c>
      <c r="K57" t="s">
        <v>825</v>
      </c>
      <c r="L57" t="s">
        <v>4611</v>
      </c>
      <c r="M57" t="s">
        <v>37</v>
      </c>
      <c r="N57" t="s">
        <v>4612</v>
      </c>
      <c r="O57" t="s">
        <v>116</v>
      </c>
      <c r="P57">
        <v>15</v>
      </c>
      <c r="Q57" t="s">
        <v>73</v>
      </c>
      <c r="R57" t="s">
        <v>74</v>
      </c>
      <c r="S57" t="s">
        <v>4613</v>
      </c>
      <c r="T57" s="4">
        <v>45318</v>
      </c>
      <c r="U57">
        <v>1</v>
      </c>
      <c r="V57" t="s">
        <v>20254</v>
      </c>
      <c r="W57" t="s">
        <v>4614</v>
      </c>
      <c r="X57" t="s">
        <v>4615</v>
      </c>
      <c r="Y57" t="s">
        <v>3908</v>
      </c>
      <c r="Z57">
        <v>1787</v>
      </c>
      <c r="AA57">
        <v>2</v>
      </c>
      <c r="AB57">
        <v>1429.6000000000001</v>
      </c>
      <c r="AC57">
        <v>714.80000000000007</v>
      </c>
      <c r="AD57" s="8">
        <v>0.35</v>
      </c>
      <c r="AE57" s="7">
        <v>500.36</v>
      </c>
      <c r="AF57">
        <v>0.35</v>
      </c>
      <c r="AG57" t="str">
        <f t="shared" si="0"/>
        <v>₹1 K</v>
      </c>
    </row>
    <row r="58" spans="1:33" x14ac:dyDescent="0.3">
      <c r="A58" t="s">
        <v>121</v>
      </c>
      <c r="B58" t="s">
        <v>946</v>
      </c>
      <c r="C58" t="s">
        <v>29</v>
      </c>
      <c r="D58" t="s">
        <v>219</v>
      </c>
      <c r="E58" t="s">
        <v>421</v>
      </c>
      <c r="F58" t="s">
        <v>4637</v>
      </c>
      <c r="G58" t="s">
        <v>33</v>
      </c>
      <c r="H58" s="4">
        <v>43890</v>
      </c>
      <c r="I58">
        <v>800</v>
      </c>
      <c r="J58" t="s">
        <v>4638</v>
      </c>
      <c r="K58" t="s">
        <v>266</v>
      </c>
      <c r="L58" t="s">
        <v>4639</v>
      </c>
      <c r="M58" t="s">
        <v>37</v>
      </c>
      <c r="N58" t="s">
        <v>4640</v>
      </c>
      <c r="O58" t="s">
        <v>116</v>
      </c>
      <c r="P58">
        <v>5</v>
      </c>
      <c r="Q58" t="s">
        <v>73</v>
      </c>
      <c r="R58" t="s">
        <v>101</v>
      </c>
      <c r="S58" t="s">
        <v>4641</v>
      </c>
      <c r="T58" s="4">
        <v>45314</v>
      </c>
      <c r="U58">
        <v>1</v>
      </c>
      <c r="V58" t="s">
        <v>20254</v>
      </c>
      <c r="W58" t="s">
        <v>4642</v>
      </c>
      <c r="X58" t="s">
        <v>4643</v>
      </c>
      <c r="Y58" t="s">
        <v>4644</v>
      </c>
      <c r="Z58">
        <v>2759</v>
      </c>
      <c r="AA58">
        <v>2</v>
      </c>
      <c r="AB58">
        <v>2207.2000000000003</v>
      </c>
      <c r="AC58">
        <v>1103.6000000000001</v>
      </c>
      <c r="AD58" s="8">
        <v>0.28000000000000003</v>
      </c>
      <c r="AE58" s="7">
        <v>618.01600000000019</v>
      </c>
      <c r="AF58">
        <v>0.28000000000000003</v>
      </c>
      <c r="AG58" t="str">
        <f t="shared" si="0"/>
        <v>₹2 K</v>
      </c>
    </row>
    <row r="59" spans="1:33" x14ac:dyDescent="0.3">
      <c r="A59" t="s">
        <v>336</v>
      </c>
      <c r="B59" t="s">
        <v>500</v>
      </c>
      <c r="C59" t="s">
        <v>80</v>
      </c>
      <c r="D59" t="s">
        <v>65</v>
      </c>
      <c r="E59" t="s">
        <v>2957</v>
      </c>
      <c r="F59" t="s">
        <v>4652</v>
      </c>
      <c r="G59" t="s">
        <v>33</v>
      </c>
      <c r="H59" s="4">
        <v>44641</v>
      </c>
      <c r="I59">
        <v>800</v>
      </c>
      <c r="J59" t="s">
        <v>4653</v>
      </c>
      <c r="K59" t="s">
        <v>1862</v>
      </c>
      <c r="L59" t="s">
        <v>4654</v>
      </c>
      <c r="M59" t="s">
        <v>87</v>
      </c>
      <c r="N59" t="s">
        <v>4655</v>
      </c>
      <c r="O59" t="s">
        <v>116</v>
      </c>
      <c r="P59">
        <v>9</v>
      </c>
      <c r="Q59" t="s">
        <v>40</v>
      </c>
      <c r="R59" t="s">
        <v>74</v>
      </c>
      <c r="S59" t="s">
        <v>4656</v>
      </c>
      <c r="T59" s="4">
        <v>45302</v>
      </c>
      <c r="U59">
        <v>1</v>
      </c>
      <c r="V59" t="s">
        <v>20254</v>
      </c>
      <c r="W59" t="s">
        <v>4657</v>
      </c>
      <c r="X59" t="s">
        <v>4658</v>
      </c>
      <c r="Y59" t="s">
        <v>4659</v>
      </c>
      <c r="Z59">
        <v>958</v>
      </c>
      <c r="AA59">
        <v>8</v>
      </c>
      <c r="AB59">
        <v>3065.6000000000004</v>
      </c>
      <c r="AC59">
        <v>383.20000000000005</v>
      </c>
      <c r="AD59" s="8">
        <v>0.35</v>
      </c>
      <c r="AE59" s="7">
        <v>1072.96</v>
      </c>
      <c r="AF59">
        <v>0.35</v>
      </c>
      <c r="AG59" t="str">
        <f t="shared" si="0"/>
        <v>₹3 K</v>
      </c>
    </row>
    <row r="60" spans="1:33" x14ac:dyDescent="0.3">
      <c r="A60" t="s">
        <v>27</v>
      </c>
      <c r="B60" t="s">
        <v>558</v>
      </c>
      <c r="C60" t="s">
        <v>80</v>
      </c>
      <c r="D60" t="s">
        <v>65</v>
      </c>
      <c r="E60" t="s">
        <v>850</v>
      </c>
      <c r="F60" t="s">
        <v>4742</v>
      </c>
      <c r="G60" t="s">
        <v>96</v>
      </c>
      <c r="H60" s="4">
        <v>45279</v>
      </c>
      <c r="I60">
        <v>1100</v>
      </c>
      <c r="J60" t="s">
        <v>4743</v>
      </c>
      <c r="K60" t="s">
        <v>861</v>
      </c>
      <c r="L60" t="s">
        <v>4744</v>
      </c>
      <c r="M60" t="s">
        <v>37</v>
      </c>
      <c r="N60" t="s">
        <v>4745</v>
      </c>
      <c r="O60" t="s">
        <v>72</v>
      </c>
      <c r="P60">
        <v>19</v>
      </c>
      <c r="Q60" t="s">
        <v>40</v>
      </c>
      <c r="R60" t="s">
        <v>41</v>
      </c>
      <c r="S60" t="s">
        <v>4746</v>
      </c>
      <c r="T60" s="4">
        <v>45300</v>
      </c>
      <c r="U60">
        <v>1</v>
      </c>
      <c r="V60" t="s">
        <v>20254</v>
      </c>
      <c r="W60" t="s">
        <v>4747</v>
      </c>
      <c r="X60" t="s">
        <v>4748</v>
      </c>
      <c r="Y60" t="s">
        <v>4749</v>
      </c>
      <c r="Z60">
        <v>2798</v>
      </c>
      <c r="AA60">
        <v>2</v>
      </c>
      <c r="AB60">
        <v>2238.4</v>
      </c>
      <c r="AC60">
        <v>1119.2</v>
      </c>
      <c r="AD60" s="8">
        <v>0.35</v>
      </c>
      <c r="AE60" s="7">
        <v>783.43999999999994</v>
      </c>
      <c r="AF60">
        <v>0.35</v>
      </c>
      <c r="AG60" t="str">
        <f t="shared" si="0"/>
        <v>₹2 K</v>
      </c>
    </row>
    <row r="61" spans="1:33" x14ac:dyDescent="0.3">
      <c r="A61" t="s">
        <v>181</v>
      </c>
      <c r="B61" t="s">
        <v>470</v>
      </c>
      <c r="C61" t="s">
        <v>29</v>
      </c>
      <c r="D61" t="s">
        <v>370</v>
      </c>
      <c r="E61" t="s">
        <v>337</v>
      </c>
      <c r="F61" t="s">
        <v>4788</v>
      </c>
      <c r="G61" t="s">
        <v>33</v>
      </c>
      <c r="H61" s="4">
        <v>44926</v>
      </c>
      <c r="I61">
        <v>1000</v>
      </c>
      <c r="J61" t="s">
        <v>4789</v>
      </c>
      <c r="K61" t="s">
        <v>317</v>
      </c>
      <c r="L61" t="s">
        <v>4790</v>
      </c>
      <c r="M61" t="s">
        <v>37</v>
      </c>
      <c r="N61" t="s">
        <v>4791</v>
      </c>
      <c r="O61" t="s">
        <v>39</v>
      </c>
      <c r="P61">
        <v>18</v>
      </c>
      <c r="Q61" t="s">
        <v>73</v>
      </c>
      <c r="R61" t="s">
        <v>101</v>
      </c>
      <c r="S61" t="s">
        <v>4792</v>
      </c>
      <c r="T61" s="4">
        <v>45322</v>
      </c>
      <c r="U61">
        <v>1</v>
      </c>
      <c r="V61" t="s">
        <v>20254</v>
      </c>
      <c r="W61" t="s">
        <v>4793</v>
      </c>
      <c r="X61" t="s">
        <v>4794</v>
      </c>
      <c r="Y61" t="s">
        <v>4795</v>
      </c>
      <c r="Z61">
        <v>2767</v>
      </c>
      <c r="AA61">
        <v>6</v>
      </c>
      <c r="AB61">
        <v>6640.8</v>
      </c>
      <c r="AC61">
        <v>1106.8</v>
      </c>
      <c r="AD61" s="8">
        <v>0.28000000000000003</v>
      </c>
      <c r="AE61" s="7">
        <v>1859.4240000000002</v>
      </c>
      <c r="AF61">
        <v>0.28000000000000003</v>
      </c>
      <c r="AG61" t="str">
        <f t="shared" si="0"/>
        <v>₹7 K</v>
      </c>
    </row>
    <row r="62" spans="1:33" x14ac:dyDescent="0.3">
      <c r="A62" t="s">
        <v>93</v>
      </c>
      <c r="B62" t="s">
        <v>169</v>
      </c>
      <c r="C62" t="s">
        <v>80</v>
      </c>
      <c r="D62" t="s">
        <v>370</v>
      </c>
      <c r="E62" t="s">
        <v>471</v>
      </c>
      <c r="F62" t="s">
        <v>760</v>
      </c>
      <c r="G62" t="s">
        <v>33</v>
      </c>
      <c r="H62" s="4">
        <v>44425</v>
      </c>
      <c r="I62">
        <v>800</v>
      </c>
      <c r="J62" t="s">
        <v>4796</v>
      </c>
      <c r="K62" t="s">
        <v>950</v>
      </c>
      <c r="L62" t="s">
        <v>4797</v>
      </c>
      <c r="M62" t="s">
        <v>37</v>
      </c>
      <c r="N62" t="s">
        <v>4798</v>
      </c>
      <c r="O62" t="s">
        <v>39</v>
      </c>
      <c r="P62">
        <v>15</v>
      </c>
      <c r="Q62" t="s">
        <v>40</v>
      </c>
      <c r="R62" t="s">
        <v>101</v>
      </c>
      <c r="S62" t="s">
        <v>4799</v>
      </c>
      <c r="T62" s="4">
        <v>45306</v>
      </c>
      <c r="U62">
        <v>1</v>
      </c>
      <c r="V62" t="s">
        <v>20254</v>
      </c>
      <c r="W62" t="s">
        <v>4800</v>
      </c>
      <c r="X62" t="s">
        <v>4801</v>
      </c>
      <c r="Y62" t="s">
        <v>4802</v>
      </c>
      <c r="Z62">
        <v>995</v>
      </c>
      <c r="AA62">
        <v>7</v>
      </c>
      <c r="AB62">
        <v>2786</v>
      </c>
      <c r="AC62">
        <v>398</v>
      </c>
      <c r="AD62" s="8">
        <v>0.35</v>
      </c>
      <c r="AE62" s="7">
        <v>975.09999999999991</v>
      </c>
      <c r="AF62">
        <v>0.35</v>
      </c>
      <c r="AG62" t="str">
        <f t="shared" si="0"/>
        <v>₹3 K</v>
      </c>
    </row>
    <row r="63" spans="1:33" x14ac:dyDescent="0.3">
      <c r="A63" t="s">
        <v>450</v>
      </c>
      <c r="B63" t="s">
        <v>450</v>
      </c>
      <c r="C63" t="s">
        <v>49</v>
      </c>
      <c r="D63" t="s">
        <v>50</v>
      </c>
      <c r="E63" t="s">
        <v>490</v>
      </c>
      <c r="F63" t="s">
        <v>4970</v>
      </c>
      <c r="G63" t="s">
        <v>96</v>
      </c>
      <c r="H63" s="4">
        <v>45365</v>
      </c>
      <c r="I63">
        <v>950</v>
      </c>
      <c r="J63" t="s">
        <v>4971</v>
      </c>
      <c r="K63" t="s">
        <v>1477</v>
      </c>
      <c r="L63" t="s">
        <v>4972</v>
      </c>
      <c r="M63" t="s">
        <v>37</v>
      </c>
      <c r="N63" t="s">
        <v>4973</v>
      </c>
      <c r="O63" t="s">
        <v>72</v>
      </c>
      <c r="P63">
        <v>8</v>
      </c>
      <c r="Q63" t="s">
        <v>73</v>
      </c>
      <c r="R63" t="s">
        <v>41</v>
      </c>
      <c r="S63" t="s">
        <v>4974</v>
      </c>
      <c r="T63" s="4">
        <v>45306</v>
      </c>
      <c r="U63">
        <v>1</v>
      </c>
      <c r="V63" t="s">
        <v>20254</v>
      </c>
      <c r="W63" t="s">
        <v>4975</v>
      </c>
      <c r="X63" t="s">
        <v>4976</v>
      </c>
      <c r="Y63" t="s">
        <v>4062</v>
      </c>
      <c r="Z63">
        <v>1098</v>
      </c>
      <c r="AA63">
        <v>8</v>
      </c>
      <c r="AB63">
        <v>3513.6000000000004</v>
      </c>
      <c r="AC63">
        <v>439.20000000000005</v>
      </c>
      <c r="AD63" s="8">
        <v>0.22</v>
      </c>
      <c r="AE63" s="7">
        <v>772.99200000000008</v>
      </c>
      <c r="AF63">
        <v>0.22</v>
      </c>
      <c r="AG63" t="str">
        <f t="shared" si="0"/>
        <v>₹4 K</v>
      </c>
    </row>
    <row r="64" spans="1:33" x14ac:dyDescent="0.3">
      <c r="A64" t="s">
        <v>145</v>
      </c>
      <c r="B64" t="s">
        <v>145</v>
      </c>
      <c r="C64" t="s">
        <v>80</v>
      </c>
      <c r="D64" t="s">
        <v>50</v>
      </c>
      <c r="E64" t="s">
        <v>804</v>
      </c>
      <c r="F64" t="s">
        <v>5030</v>
      </c>
      <c r="G64" t="s">
        <v>96</v>
      </c>
      <c r="H64" s="4">
        <v>44050</v>
      </c>
      <c r="I64">
        <v>950</v>
      </c>
      <c r="J64" t="s">
        <v>5031</v>
      </c>
      <c r="K64" t="s">
        <v>493</v>
      </c>
      <c r="L64" t="s">
        <v>5032</v>
      </c>
      <c r="M64" t="s">
        <v>37</v>
      </c>
      <c r="N64" t="s">
        <v>5033</v>
      </c>
      <c r="O64" t="s">
        <v>116</v>
      </c>
      <c r="P64">
        <v>19</v>
      </c>
      <c r="Q64" t="s">
        <v>40</v>
      </c>
      <c r="R64" t="s">
        <v>58</v>
      </c>
      <c r="S64" t="s">
        <v>5034</v>
      </c>
      <c r="T64" s="4">
        <v>45317</v>
      </c>
      <c r="U64">
        <v>1</v>
      </c>
      <c r="V64" t="s">
        <v>20254</v>
      </c>
      <c r="W64" t="s">
        <v>5035</v>
      </c>
      <c r="X64" t="s">
        <v>5036</v>
      </c>
      <c r="Y64" t="s">
        <v>548</v>
      </c>
      <c r="Z64">
        <v>2542</v>
      </c>
      <c r="AA64">
        <v>5</v>
      </c>
      <c r="AB64">
        <v>5084</v>
      </c>
      <c r="AC64">
        <v>1016.8</v>
      </c>
      <c r="AD64" s="8">
        <v>0.35</v>
      </c>
      <c r="AE64" s="7">
        <v>1779.3999999999999</v>
      </c>
      <c r="AF64">
        <v>0.35</v>
      </c>
      <c r="AG64" t="str">
        <f t="shared" si="0"/>
        <v>₹5 K</v>
      </c>
    </row>
    <row r="65" spans="1:33" x14ac:dyDescent="0.3">
      <c r="A65" t="s">
        <v>357</v>
      </c>
      <c r="B65" t="s">
        <v>357</v>
      </c>
      <c r="C65" t="s">
        <v>49</v>
      </c>
      <c r="D65" t="s">
        <v>206</v>
      </c>
      <c r="E65" t="s">
        <v>194</v>
      </c>
      <c r="F65" t="s">
        <v>5053</v>
      </c>
      <c r="G65" t="s">
        <v>33</v>
      </c>
      <c r="H65" s="4">
        <v>45609</v>
      </c>
      <c r="I65">
        <v>950</v>
      </c>
      <c r="J65" t="s">
        <v>5054</v>
      </c>
      <c r="K65" t="s">
        <v>1686</v>
      </c>
      <c r="L65" t="s">
        <v>5055</v>
      </c>
      <c r="M65" t="s">
        <v>37</v>
      </c>
      <c r="N65" t="s">
        <v>5056</v>
      </c>
      <c r="O65" t="s">
        <v>57</v>
      </c>
      <c r="P65">
        <v>6</v>
      </c>
      <c r="Q65" t="s">
        <v>40</v>
      </c>
      <c r="R65" t="s">
        <v>58</v>
      </c>
      <c r="S65" t="s">
        <v>5057</v>
      </c>
      <c r="T65" s="4">
        <v>45294</v>
      </c>
      <c r="U65">
        <v>1</v>
      </c>
      <c r="V65" t="s">
        <v>20254</v>
      </c>
      <c r="W65" t="s">
        <v>5058</v>
      </c>
      <c r="X65" t="s">
        <v>5059</v>
      </c>
      <c r="Y65" t="s">
        <v>4215</v>
      </c>
      <c r="Z65">
        <v>1562</v>
      </c>
      <c r="AA65">
        <v>7</v>
      </c>
      <c r="AB65">
        <v>4373.6000000000004</v>
      </c>
      <c r="AC65">
        <v>624.80000000000007</v>
      </c>
      <c r="AD65" s="8">
        <v>0.22</v>
      </c>
      <c r="AE65" s="7">
        <v>962.19200000000012</v>
      </c>
      <c r="AF65">
        <v>0.22</v>
      </c>
      <c r="AG65" t="str">
        <f t="shared" si="0"/>
        <v>₹4 K</v>
      </c>
    </row>
    <row r="66" spans="1:33" x14ac:dyDescent="0.3">
      <c r="A66" t="s">
        <v>133</v>
      </c>
      <c r="B66" t="s">
        <v>229</v>
      </c>
      <c r="C66" t="s">
        <v>29</v>
      </c>
      <c r="D66" t="s">
        <v>146</v>
      </c>
      <c r="E66" t="s">
        <v>1365</v>
      </c>
      <c r="F66" t="s">
        <v>5112</v>
      </c>
      <c r="G66" t="s">
        <v>33</v>
      </c>
      <c r="H66" s="4">
        <v>44885</v>
      </c>
      <c r="I66">
        <v>1200</v>
      </c>
      <c r="J66" t="s">
        <v>5113</v>
      </c>
      <c r="K66" t="s">
        <v>1153</v>
      </c>
      <c r="L66" t="s">
        <v>5114</v>
      </c>
      <c r="M66" t="s">
        <v>37</v>
      </c>
      <c r="N66" t="s">
        <v>5115</v>
      </c>
      <c r="O66" t="s">
        <v>72</v>
      </c>
      <c r="P66">
        <v>18</v>
      </c>
      <c r="Q66" t="s">
        <v>73</v>
      </c>
      <c r="R66" t="s">
        <v>58</v>
      </c>
      <c r="S66" t="s">
        <v>5116</v>
      </c>
      <c r="T66" s="4">
        <v>45298</v>
      </c>
      <c r="U66">
        <v>1</v>
      </c>
      <c r="V66" t="s">
        <v>20254</v>
      </c>
      <c r="W66" t="s">
        <v>5117</v>
      </c>
      <c r="X66" t="s">
        <v>5118</v>
      </c>
      <c r="Y66" t="s">
        <v>5119</v>
      </c>
      <c r="Z66">
        <v>2712</v>
      </c>
      <c r="AA66">
        <v>4</v>
      </c>
      <c r="AB66">
        <v>4339.2</v>
      </c>
      <c r="AC66">
        <v>1084.8</v>
      </c>
      <c r="AD66" s="8">
        <v>0.28000000000000003</v>
      </c>
      <c r="AE66" s="7">
        <v>1214.9760000000001</v>
      </c>
      <c r="AF66">
        <v>0.28000000000000003</v>
      </c>
      <c r="AG66" t="str">
        <f t="shared" ref="AG66:AG129" si="1">IF(AB66&gt;=100000,"₹"&amp;TEXT(AB66/100000,"0.0")&amp;" L",
IF(AB66&gt;=1000,"₹"&amp;TEXT(AB66/1000,"0")&amp;" K",
"₹"&amp;AB66))</f>
        <v>₹4 K</v>
      </c>
    </row>
    <row r="67" spans="1:33" x14ac:dyDescent="0.3">
      <c r="A67" t="s">
        <v>27</v>
      </c>
      <c r="B67" t="s">
        <v>731</v>
      </c>
      <c r="C67" t="s">
        <v>80</v>
      </c>
      <c r="D67" t="s">
        <v>370</v>
      </c>
      <c r="E67" t="s">
        <v>66</v>
      </c>
      <c r="F67" t="s">
        <v>5135</v>
      </c>
      <c r="G67" t="s">
        <v>33</v>
      </c>
      <c r="H67" s="4">
        <v>44533</v>
      </c>
      <c r="I67">
        <v>1300</v>
      </c>
      <c r="J67" t="s">
        <v>5136</v>
      </c>
      <c r="K67" t="s">
        <v>85</v>
      </c>
      <c r="L67" t="s">
        <v>5137</v>
      </c>
      <c r="M67" t="s">
        <v>87</v>
      </c>
      <c r="N67" t="s">
        <v>5138</v>
      </c>
      <c r="O67" t="s">
        <v>39</v>
      </c>
      <c r="P67">
        <v>5</v>
      </c>
      <c r="Q67" t="s">
        <v>73</v>
      </c>
      <c r="R67" t="s">
        <v>74</v>
      </c>
      <c r="S67" t="s">
        <v>5139</v>
      </c>
      <c r="T67" s="4">
        <v>45299</v>
      </c>
      <c r="U67">
        <v>1</v>
      </c>
      <c r="V67" t="s">
        <v>20254</v>
      </c>
      <c r="W67" t="s">
        <v>5140</v>
      </c>
      <c r="X67" t="s">
        <v>5141</v>
      </c>
      <c r="Y67" t="s">
        <v>292</v>
      </c>
      <c r="Z67">
        <v>1415</v>
      </c>
      <c r="AA67">
        <v>6</v>
      </c>
      <c r="AB67">
        <v>3396</v>
      </c>
      <c r="AC67">
        <v>566</v>
      </c>
      <c r="AD67" s="8">
        <v>0.35</v>
      </c>
      <c r="AE67" s="7">
        <v>1188.5999999999999</v>
      </c>
      <c r="AF67">
        <v>0.35</v>
      </c>
      <c r="AG67" t="str">
        <f t="shared" si="1"/>
        <v>₹3 K</v>
      </c>
    </row>
    <row r="68" spans="1:33" x14ac:dyDescent="0.3">
      <c r="A68" t="s">
        <v>336</v>
      </c>
      <c r="B68" t="s">
        <v>262</v>
      </c>
      <c r="C68" t="s">
        <v>29</v>
      </c>
      <c r="D68" t="s">
        <v>50</v>
      </c>
      <c r="E68" t="s">
        <v>451</v>
      </c>
      <c r="F68" t="s">
        <v>5142</v>
      </c>
      <c r="G68" t="s">
        <v>96</v>
      </c>
      <c r="H68" s="4">
        <v>43962</v>
      </c>
      <c r="I68">
        <v>950</v>
      </c>
      <c r="J68" t="s">
        <v>5143</v>
      </c>
      <c r="K68" t="s">
        <v>1418</v>
      </c>
      <c r="L68" t="s">
        <v>5144</v>
      </c>
      <c r="M68" t="s">
        <v>87</v>
      </c>
      <c r="N68" t="s">
        <v>5145</v>
      </c>
      <c r="O68" t="s">
        <v>39</v>
      </c>
      <c r="P68">
        <v>10</v>
      </c>
      <c r="Q68" t="s">
        <v>40</v>
      </c>
      <c r="R68" t="s">
        <v>58</v>
      </c>
      <c r="S68" t="s">
        <v>5146</v>
      </c>
      <c r="T68" s="4">
        <v>45299</v>
      </c>
      <c r="U68">
        <v>1</v>
      </c>
      <c r="V68" t="s">
        <v>20254</v>
      </c>
      <c r="W68" t="s">
        <v>5147</v>
      </c>
      <c r="X68" t="s">
        <v>5148</v>
      </c>
      <c r="Y68" t="s">
        <v>1632</v>
      </c>
      <c r="Z68">
        <v>1417</v>
      </c>
      <c r="AA68">
        <v>3</v>
      </c>
      <c r="AB68">
        <v>1700.4</v>
      </c>
      <c r="AC68">
        <v>566.80000000000007</v>
      </c>
      <c r="AD68" s="8">
        <v>0.28000000000000003</v>
      </c>
      <c r="AE68" s="7">
        <v>476.11200000000008</v>
      </c>
      <c r="AF68">
        <v>0.28000000000000003</v>
      </c>
      <c r="AG68" t="str">
        <f t="shared" si="1"/>
        <v>₹2 K</v>
      </c>
    </row>
    <row r="69" spans="1:33" x14ac:dyDescent="0.3">
      <c r="A69" t="s">
        <v>20236</v>
      </c>
      <c r="B69" t="s">
        <v>79</v>
      </c>
      <c r="C69" t="s">
        <v>49</v>
      </c>
      <c r="D69" t="s">
        <v>677</v>
      </c>
      <c r="E69" t="s">
        <v>194</v>
      </c>
      <c r="F69" t="s">
        <v>5193</v>
      </c>
      <c r="G69" t="s">
        <v>33</v>
      </c>
      <c r="H69" s="4">
        <v>44091</v>
      </c>
      <c r="I69">
        <v>1100</v>
      </c>
      <c r="J69" t="s">
        <v>5194</v>
      </c>
      <c r="K69" t="s">
        <v>329</v>
      </c>
      <c r="L69" t="s">
        <v>5195</v>
      </c>
      <c r="M69" t="s">
        <v>37</v>
      </c>
      <c r="N69" t="s">
        <v>5196</v>
      </c>
      <c r="O69" t="s">
        <v>72</v>
      </c>
      <c r="P69">
        <v>5</v>
      </c>
      <c r="Q69" t="s">
        <v>73</v>
      </c>
      <c r="R69" t="s">
        <v>58</v>
      </c>
      <c r="S69" t="s">
        <v>5197</v>
      </c>
      <c r="T69" s="4">
        <v>45318</v>
      </c>
      <c r="U69">
        <v>1</v>
      </c>
      <c r="V69" t="s">
        <v>20254</v>
      </c>
      <c r="W69" t="s">
        <v>5198</v>
      </c>
      <c r="X69" t="s">
        <v>5199</v>
      </c>
      <c r="Y69" t="s">
        <v>217</v>
      </c>
      <c r="Z69">
        <v>1430</v>
      </c>
      <c r="AA69">
        <v>2</v>
      </c>
      <c r="AB69">
        <v>1144</v>
      </c>
      <c r="AC69">
        <v>572</v>
      </c>
      <c r="AD69" s="8">
        <v>0.22</v>
      </c>
      <c r="AE69" s="7">
        <v>251.68</v>
      </c>
      <c r="AF69">
        <v>0.22</v>
      </c>
      <c r="AG69" t="str">
        <f t="shared" si="1"/>
        <v>₹1 K</v>
      </c>
    </row>
    <row r="70" spans="1:33" x14ac:dyDescent="0.3">
      <c r="A70" t="s">
        <v>27</v>
      </c>
      <c r="B70" t="s">
        <v>731</v>
      </c>
      <c r="C70" t="s">
        <v>80</v>
      </c>
      <c r="D70" t="s">
        <v>677</v>
      </c>
      <c r="E70" t="s">
        <v>549</v>
      </c>
      <c r="F70" t="s">
        <v>5214</v>
      </c>
      <c r="G70" t="s">
        <v>96</v>
      </c>
      <c r="H70" s="4">
        <v>45534</v>
      </c>
      <c r="I70">
        <v>1100</v>
      </c>
      <c r="J70" t="s">
        <v>5215</v>
      </c>
      <c r="K70" t="s">
        <v>1686</v>
      </c>
      <c r="L70" t="s">
        <v>5216</v>
      </c>
      <c r="M70" t="s">
        <v>37</v>
      </c>
      <c r="N70" t="s">
        <v>5217</v>
      </c>
      <c r="O70" t="s">
        <v>116</v>
      </c>
      <c r="P70">
        <v>9</v>
      </c>
      <c r="Q70" t="s">
        <v>73</v>
      </c>
      <c r="R70" t="s">
        <v>58</v>
      </c>
      <c r="S70" t="s">
        <v>5218</v>
      </c>
      <c r="T70" s="4">
        <v>45321</v>
      </c>
      <c r="U70">
        <v>1</v>
      </c>
      <c r="V70" t="s">
        <v>20254</v>
      </c>
      <c r="W70" t="s">
        <v>5219</v>
      </c>
      <c r="X70" t="s">
        <v>5220</v>
      </c>
      <c r="Y70" t="s">
        <v>5221</v>
      </c>
      <c r="Z70">
        <v>2982</v>
      </c>
      <c r="AA70">
        <v>7</v>
      </c>
      <c r="AB70">
        <v>8349.6</v>
      </c>
      <c r="AC70">
        <v>1192.8</v>
      </c>
      <c r="AD70" s="8">
        <v>0.35</v>
      </c>
      <c r="AE70" s="7">
        <v>2922.36</v>
      </c>
      <c r="AF70">
        <v>0.35</v>
      </c>
      <c r="AG70" t="str">
        <f t="shared" si="1"/>
        <v>₹8 K</v>
      </c>
    </row>
    <row r="71" spans="1:33" x14ac:dyDescent="0.3">
      <c r="A71" t="s">
        <v>336</v>
      </c>
      <c r="B71" t="s">
        <v>500</v>
      </c>
      <c r="C71" t="s">
        <v>29</v>
      </c>
      <c r="D71" t="s">
        <v>146</v>
      </c>
      <c r="E71" t="s">
        <v>511</v>
      </c>
      <c r="F71" t="s">
        <v>2090</v>
      </c>
      <c r="G71" t="s">
        <v>33</v>
      </c>
      <c r="H71" s="4">
        <v>44749</v>
      </c>
      <c r="I71">
        <v>1200</v>
      </c>
      <c r="J71" t="s">
        <v>5352</v>
      </c>
      <c r="K71" t="s">
        <v>1686</v>
      </c>
      <c r="L71" t="s">
        <v>5353</v>
      </c>
      <c r="M71" t="s">
        <v>37</v>
      </c>
      <c r="N71" t="s">
        <v>5354</v>
      </c>
      <c r="O71" t="s">
        <v>72</v>
      </c>
      <c r="P71">
        <v>15</v>
      </c>
      <c r="Q71" t="s">
        <v>40</v>
      </c>
      <c r="R71" t="s">
        <v>41</v>
      </c>
      <c r="S71" t="s">
        <v>5355</v>
      </c>
      <c r="T71" s="4">
        <v>45321</v>
      </c>
      <c r="U71">
        <v>1</v>
      </c>
      <c r="V71" t="s">
        <v>20254</v>
      </c>
      <c r="W71" t="s">
        <v>5356</v>
      </c>
      <c r="X71" t="s">
        <v>5357</v>
      </c>
      <c r="Y71" t="s">
        <v>3563</v>
      </c>
      <c r="Z71">
        <v>2608</v>
      </c>
      <c r="AA71">
        <v>7</v>
      </c>
      <c r="AB71">
        <v>7302.4000000000015</v>
      </c>
      <c r="AC71">
        <v>1043.2000000000003</v>
      </c>
      <c r="AD71" s="8">
        <v>0.28000000000000003</v>
      </c>
      <c r="AE71" s="7">
        <v>2044.6720000000007</v>
      </c>
      <c r="AF71">
        <v>0.28000000000000003</v>
      </c>
      <c r="AG71" t="str">
        <f t="shared" si="1"/>
        <v>₹7 K</v>
      </c>
    </row>
    <row r="72" spans="1:33" x14ac:dyDescent="0.3">
      <c r="A72" t="s">
        <v>336</v>
      </c>
      <c r="B72" t="s">
        <v>1023</v>
      </c>
      <c r="C72" t="s">
        <v>29</v>
      </c>
      <c r="D72" t="s">
        <v>206</v>
      </c>
      <c r="E72" t="s">
        <v>401</v>
      </c>
      <c r="F72" t="s">
        <v>5374</v>
      </c>
      <c r="G72" t="s">
        <v>33</v>
      </c>
      <c r="H72" s="4">
        <v>44031</v>
      </c>
      <c r="I72">
        <v>950</v>
      </c>
      <c r="J72" t="s">
        <v>5375</v>
      </c>
      <c r="K72" t="s">
        <v>329</v>
      </c>
      <c r="L72" t="s">
        <v>5376</v>
      </c>
      <c r="M72" t="s">
        <v>37</v>
      </c>
      <c r="N72" t="s">
        <v>5377</v>
      </c>
      <c r="O72" t="s">
        <v>116</v>
      </c>
      <c r="P72">
        <v>16</v>
      </c>
      <c r="Q72" t="s">
        <v>40</v>
      </c>
      <c r="R72" t="s">
        <v>58</v>
      </c>
      <c r="S72" t="s">
        <v>5378</v>
      </c>
      <c r="T72" s="4">
        <v>45302</v>
      </c>
      <c r="U72">
        <v>1</v>
      </c>
      <c r="V72" t="s">
        <v>20254</v>
      </c>
      <c r="W72" t="s">
        <v>5379</v>
      </c>
      <c r="X72" t="s">
        <v>5380</v>
      </c>
      <c r="Y72" t="s">
        <v>5381</v>
      </c>
      <c r="Z72">
        <v>534</v>
      </c>
      <c r="AA72">
        <v>2</v>
      </c>
      <c r="AB72">
        <v>427.20000000000005</v>
      </c>
      <c r="AC72">
        <v>213.60000000000002</v>
      </c>
      <c r="AD72" s="8">
        <v>0.28000000000000003</v>
      </c>
      <c r="AE72" s="7">
        <v>119.61600000000003</v>
      </c>
      <c r="AF72">
        <v>0.28000000000000003</v>
      </c>
      <c r="AG72" t="str">
        <f t="shared" si="1"/>
        <v>₹427.2</v>
      </c>
    </row>
    <row r="73" spans="1:33" x14ac:dyDescent="0.3">
      <c r="A73" t="s">
        <v>181</v>
      </c>
      <c r="B73" t="s">
        <v>411</v>
      </c>
      <c r="C73" t="s">
        <v>49</v>
      </c>
      <c r="D73" t="s">
        <v>30</v>
      </c>
      <c r="E73" t="s">
        <v>1724</v>
      </c>
      <c r="F73" t="s">
        <v>5397</v>
      </c>
      <c r="G73" t="s">
        <v>33</v>
      </c>
      <c r="H73" s="4">
        <v>45314</v>
      </c>
      <c r="I73">
        <v>1100</v>
      </c>
      <c r="J73" t="s">
        <v>5398</v>
      </c>
      <c r="K73" t="s">
        <v>317</v>
      </c>
      <c r="L73" t="s">
        <v>5399</v>
      </c>
      <c r="M73" t="s">
        <v>37</v>
      </c>
      <c r="N73" t="s">
        <v>5400</v>
      </c>
      <c r="O73" t="s">
        <v>72</v>
      </c>
      <c r="P73">
        <v>17</v>
      </c>
      <c r="Q73" t="s">
        <v>73</v>
      </c>
      <c r="R73" t="s">
        <v>101</v>
      </c>
      <c r="S73" t="s">
        <v>5401</v>
      </c>
      <c r="T73" s="4">
        <v>45295</v>
      </c>
      <c r="U73">
        <v>1</v>
      </c>
      <c r="V73" t="s">
        <v>20254</v>
      </c>
      <c r="W73" t="s">
        <v>5402</v>
      </c>
      <c r="X73" t="s">
        <v>5403</v>
      </c>
      <c r="Y73" t="s">
        <v>5404</v>
      </c>
      <c r="Z73">
        <v>2392</v>
      </c>
      <c r="AA73">
        <v>6</v>
      </c>
      <c r="AB73">
        <v>5740.8</v>
      </c>
      <c r="AC73">
        <v>956.80000000000007</v>
      </c>
      <c r="AD73" s="8">
        <v>0.22</v>
      </c>
      <c r="AE73" s="7">
        <v>1262.9760000000001</v>
      </c>
      <c r="AF73">
        <v>0.22</v>
      </c>
      <c r="AG73" t="str">
        <f t="shared" si="1"/>
        <v>₹6 K</v>
      </c>
    </row>
    <row r="74" spans="1:33" x14ac:dyDescent="0.3">
      <c r="A74" t="s">
        <v>336</v>
      </c>
      <c r="B74" t="s">
        <v>1023</v>
      </c>
      <c r="C74" t="s">
        <v>29</v>
      </c>
      <c r="D74" t="s">
        <v>30</v>
      </c>
      <c r="E74" t="s">
        <v>3439</v>
      </c>
      <c r="F74" t="s">
        <v>5450</v>
      </c>
      <c r="G74" t="s">
        <v>33</v>
      </c>
      <c r="H74" s="4">
        <v>44125</v>
      </c>
      <c r="I74">
        <v>950</v>
      </c>
      <c r="J74" t="s">
        <v>5451</v>
      </c>
      <c r="K74" t="s">
        <v>254</v>
      </c>
      <c r="L74" t="s">
        <v>5452</v>
      </c>
      <c r="M74" t="s">
        <v>37</v>
      </c>
      <c r="N74" t="s">
        <v>5453</v>
      </c>
      <c r="O74" t="s">
        <v>39</v>
      </c>
      <c r="P74">
        <v>10</v>
      </c>
      <c r="Q74" t="s">
        <v>40</v>
      </c>
      <c r="R74" t="s">
        <v>41</v>
      </c>
      <c r="S74" t="s">
        <v>5454</v>
      </c>
      <c r="T74" s="4">
        <v>45295</v>
      </c>
      <c r="U74">
        <v>1</v>
      </c>
      <c r="V74" t="s">
        <v>20254</v>
      </c>
      <c r="W74" t="s">
        <v>5455</v>
      </c>
      <c r="X74" t="s">
        <v>5456</v>
      </c>
      <c r="Y74" t="s">
        <v>5457</v>
      </c>
      <c r="Z74">
        <v>813</v>
      </c>
      <c r="AA74">
        <v>7</v>
      </c>
      <c r="AB74">
        <v>2276.4</v>
      </c>
      <c r="AC74">
        <v>325.2</v>
      </c>
      <c r="AD74" s="8">
        <v>0.28000000000000003</v>
      </c>
      <c r="AE74" s="7">
        <v>637.39200000000005</v>
      </c>
      <c r="AF74">
        <v>0.28000000000000003</v>
      </c>
      <c r="AG74" t="str">
        <f t="shared" si="1"/>
        <v>₹2 K</v>
      </c>
    </row>
    <row r="75" spans="1:33" x14ac:dyDescent="0.3">
      <c r="A75" t="s">
        <v>93</v>
      </c>
      <c r="B75" t="s">
        <v>205</v>
      </c>
      <c r="C75" t="s">
        <v>49</v>
      </c>
      <c r="D75" t="s">
        <v>241</v>
      </c>
      <c r="E75" t="s">
        <v>1560</v>
      </c>
      <c r="F75" t="s">
        <v>5496</v>
      </c>
      <c r="G75" t="s">
        <v>33</v>
      </c>
      <c r="H75" s="4">
        <v>45229</v>
      </c>
      <c r="I75">
        <v>950</v>
      </c>
      <c r="J75" t="s">
        <v>5497</v>
      </c>
      <c r="K75" t="s">
        <v>361</v>
      </c>
      <c r="L75" t="s">
        <v>5498</v>
      </c>
      <c r="M75" t="s">
        <v>37</v>
      </c>
      <c r="N75" t="s">
        <v>5499</v>
      </c>
      <c r="O75" t="s">
        <v>39</v>
      </c>
      <c r="P75">
        <v>5</v>
      </c>
      <c r="Q75" t="s">
        <v>40</v>
      </c>
      <c r="R75" t="s">
        <v>74</v>
      </c>
      <c r="S75" t="s">
        <v>5500</v>
      </c>
      <c r="T75" s="4">
        <v>45311</v>
      </c>
      <c r="U75">
        <v>1</v>
      </c>
      <c r="V75" t="s">
        <v>20254</v>
      </c>
      <c r="W75" t="s">
        <v>5501</v>
      </c>
      <c r="X75" t="s">
        <v>5502</v>
      </c>
      <c r="Y75" t="s">
        <v>5503</v>
      </c>
      <c r="Z75">
        <v>2429</v>
      </c>
      <c r="AA75">
        <v>1</v>
      </c>
      <c r="AB75">
        <v>971.6</v>
      </c>
      <c r="AC75">
        <v>971.6</v>
      </c>
      <c r="AD75" s="8">
        <v>0.22</v>
      </c>
      <c r="AE75" s="7">
        <v>213.75200000000001</v>
      </c>
      <c r="AF75">
        <v>0.22</v>
      </c>
      <c r="AG75" t="str">
        <f t="shared" si="1"/>
        <v>₹971.6</v>
      </c>
    </row>
    <row r="76" spans="1:33" x14ac:dyDescent="0.3">
      <c r="A76" t="s">
        <v>93</v>
      </c>
      <c r="B76" t="s">
        <v>1118</v>
      </c>
      <c r="C76" t="s">
        <v>49</v>
      </c>
      <c r="D76" t="s">
        <v>241</v>
      </c>
      <c r="E76" t="s">
        <v>294</v>
      </c>
      <c r="F76" t="s">
        <v>5613</v>
      </c>
      <c r="G76" t="s">
        <v>96</v>
      </c>
      <c r="H76" s="4">
        <v>44494</v>
      </c>
      <c r="I76">
        <v>1300</v>
      </c>
      <c r="J76" t="s">
        <v>5614</v>
      </c>
      <c r="K76" t="s">
        <v>1359</v>
      </c>
      <c r="L76" t="s">
        <v>5615</v>
      </c>
      <c r="M76" t="s">
        <v>87</v>
      </c>
      <c r="N76" t="s">
        <v>5616</v>
      </c>
      <c r="O76" t="s">
        <v>72</v>
      </c>
      <c r="P76">
        <v>10</v>
      </c>
      <c r="Q76" t="s">
        <v>40</v>
      </c>
      <c r="R76" t="s">
        <v>41</v>
      </c>
      <c r="S76" t="s">
        <v>5617</v>
      </c>
      <c r="T76" s="4">
        <v>45314</v>
      </c>
      <c r="U76">
        <v>1</v>
      </c>
      <c r="V76" t="s">
        <v>20254</v>
      </c>
      <c r="W76" t="s">
        <v>5618</v>
      </c>
      <c r="X76" t="s">
        <v>5619</v>
      </c>
      <c r="Y76" t="s">
        <v>5620</v>
      </c>
      <c r="Z76">
        <v>2552</v>
      </c>
      <c r="AA76">
        <v>5</v>
      </c>
      <c r="AB76">
        <v>5104</v>
      </c>
      <c r="AC76">
        <v>1020.8</v>
      </c>
      <c r="AD76" s="8">
        <v>0.22</v>
      </c>
      <c r="AE76" s="7">
        <v>1122.8800000000001</v>
      </c>
      <c r="AF76">
        <v>0.22</v>
      </c>
      <c r="AG76" t="str">
        <f t="shared" si="1"/>
        <v>₹5 K</v>
      </c>
    </row>
    <row r="77" spans="1:33" x14ac:dyDescent="0.3">
      <c r="A77" t="s">
        <v>47</v>
      </c>
      <c r="B77" t="s">
        <v>1128</v>
      </c>
      <c r="C77" t="s">
        <v>29</v>
      </c>
      <c r="D77" t="s">
        <v>81</v>
      </c>
      <c r="E77" t="s">
        <v>1534</v>
      </c>
      <c r="F77" t="s">
        <v>5672</v>
      </c>
      <c r="G77" t="s">
        <v>96</v>
      </c>
      <c r="H77" s="4">
        <v>44047</v>
      </c>
      <c r="I77">
        <v>1100</v>
      </c>
      <c r="J77" t="s">
        <v>5673</v>
      </c>
      <c r="K77" t="s">
        <v>960</v>
      </c>
      <c r="L77" t="s">
        <v>5674</v>
      </c>
      <c r="M77" t="s">
        <v>37</v>
      </c>
      <c r="N77" t="s">
        <v>5675</v>
      </c>
      <c r="O77" t="s">
        <v>116</v>
      </c>
      <c r="P77">
        <v>3</v>
      </c>
      <c r="Q77" t="s">
        <v>40</v>
      </c>
      <c r="R77" t="s">
        <v>74</v>
      </c>
      <c r="S77" t="s">
        <v>5676</v>
      </c>
      <c r="T77" s="4">
        <v>45296</v>
      </c>
      <c r="U77">
        <v>1</v>
      </c>
      <c r="V77" t="s">
        <v>20254</v>
      </c>
      <c r="W77" t="s">
        <v>5677</v>
      </c>
      <c r="X77" t="s">
        <v>5678</v>
      </c>
      <c r="Y77" t="s">
        <v>282</v>
      </c>
      <c r="Z77">
        <v>1352</v>
      </c>
      <c r="AA77">
        <v>6</v>
      </c>
      <c r="AB77">
        <v>3244.8</v>
      </c>
      <c r="AC77">
        <v>540.80000000000007</v>
      </c>
      <c r="AD77" s="8">
        <v>0.28000000000000003</v>
      </c>
      <c r="AE77" s="7">
        <v>908.5440000000001</v>
      </c>
      <c r="AF77">
        <v>0.28000000000000003</v>
      </c>
      <c r="AG77" t="str">
        <f t="shared" si="1"/>
        <v>₹3 K</v>
      </c>
    </row>
    <row r="78" spans="1:33" x14ac:dyDescent="0.3">
      <c r="A78" t="s">
        <v>336</v>
      </c>
      <c r="B78" t="s">
        <v>262</v>
      </c>
      <c r="C78" t="s">
        <v>49</v>
      </c>
      <c r="D78" t="s">
        <v>206</v>
      </c>
      <c r="E78" t="s">
        <v>632</v>
      </c>
      <c r="F78" t="s">
        <v>5952</v>
      </c>
      <c r="G78" t="s">
        <v>33</v>
      </c>
      <c r="H78" s="4">
        <v>45226</v>
      </c>
      <c r="I78">
        <v>1000</v>
      </c>
      <c r="J78" t="s">
        <v>5953</v>
      </c>
      <c r="K78" t="s">
        <v>276</v>
      </c>
      <c r="L78" t="s">
        <v>5954</v>
      </c>
      <c r="M78" t="s">
        <v>37</v>
      </c>
      <c r="N78" t="s">
        <v>5955</v>
      </c>
      <c r="O78" t="s">
        <v>72</v>
      </c>
      <c r="P78">
        <v>14</v>
      </c>
      <c r="Q78" t="s">
        <v>73</v>
      </c>
      <c r="R78" t="s">
        <v>101</v>
      </c>
      <c r="S78" t="s">
        <v>5956</v>
      </c>
      <c r="T78" s="4">
        <v>45298</v>
      </c>
      <c r="U78">
        <v>1</v>
      </c>
      <c r="V78" t="s">
        <v>20254</v>
      </c>
      <c r="W78" t="s">
        <v>5957</v>
      </c>
      <c r="X78" t="s">
        <v>5958</v>
      </c>
      <c r="Y78" t="s">
        <v>3301</v>
      </c>
      <c r="Z78">
        <v>2948</v>
      </c>
      <c r="AA78">
        <v>4</v>
      </c>
      <c r="AB78">
        <v>4716.8</v>
      </c>
      <c r="AC78">
        <v>1179.2</v>
      </c>
      <c r="AD78" s="8">
        <v>0.22</v>
      </c>
      <c r="AE78" s="7">
        <v>1037.6960000000001</v>
      </c>
      <c r="AF78">
        <v>0.22</v>
      </c>
      <c r="AG78" t="str">
        <f t="shared" si="1"/>
        <v>₹5 K</v>
      </c>
    </row>
    <row r="79" spans="1:33" x14ac:dyDescent="0.3">
      <c r="A79" t="s">
        <v>181</v>
      </c>
      <c r="B79" t="s">
        <v>182</v>
      </c>
      <c r="C79" t="s">
        <v>29</v>
      </c>
      <c r="D79" t="s">
        <v>30</v>
      </c>
      <c r="E79" t="s">
        <v>1441</v>
      </c>
      <c r="F79" t="s">
        <v>5959</v>
      </c>
      <c r="G79" t="s">
        <v>33</v>
      </c>
      <c r="H79" s="4">
        <v>45121</v>
      </c>
      <c r="I79">
        <v>1300</v>
      </c>
      <c r="J79" t="s">
        <v>5960</v>
      </c>
      <c r="K79" t="s">
        <v>825</v>
      </c>
      <c r="L79" t="s">
        <v>5961</v>
      </c>
      <c r="M79" t="s">
        <v>37</v>
      </c>
      <c r="N79" t="s">
        <v>5962</v>
      </c>
      <c r="O79" t="s">
        <v>39</v>
      </c>
      <c r="P79">
        <v>7</v>
      </c>
      <c r="Q79" t="s">
        <v>73</v>
      </c>
      <c r="R79" t="s">
        <v>74</v>
      </c>
      <c r="S79" t="s">
        <v>5963</v>
      </c>
      <c r="T79" s="4">
        <v>45319</v>
      </c>
      <c r="U79">
        <v>1</v>
      </c>
      <c r="V79" t="s">
        <v>20254</v>
      </c>
      <c r="W79" t="s">
        <v>5964</v>
      </c>
      <c r="X79" t="s">
        <v>5965</v>
      </c>
      <c r="Y79" t="s">
        <v>5966</v>
      </c>
      <c r="Z79">
        <v>1481</v>
      </c>
      <c r="AA79">
        <v>8</v>
      </c>
      <c r="AB79">
        <v>4739.2</v>
      </c>
      <c r="AC79">
        <v>592.4</v>
      </c>
      <c r="AD79" s="8">
        <v>0.28000000000000003</v>
      </c>
      <c r="AE79" s="7">
        <v>1326.9760000000001</v>
      </c>
      <c r="AF79">
        <v>0.28000000000000003</v>
      </c>
      <c r="AG79" t="str">
        <f t="shared" si="1"/>
        <v>₹5 K</v>
      </c>
    </row>
    <row r="80" spans="1:33" x14ac:dyDescent="0.3">
      <c r="A80" t="s">
        <v>27</v>
      </c>
      <c r="B80" t="s">
        <v>193</v>
      </c>
      <c r="C80" t="s">
        <v>49</v>
      </c>
      <c r="D80" t="s">
        <v>370</v>
      </c>
      <c r="E80" t="s">
        <v>1534</v>
      </c>
      <c r="F80" t="s">
        <v>5995</v>
      </c>
      <c r="G80" t="s">
        <v>96</v>
      </c>
      <c r="H80" s="4">
        <v>44103</v>
      </c>
      <c r="I80">
        <v>1300</v>
      </c>
      <c r="J80" t="s">
        <v>5996</v>
      </c>
      <c r="K80" t="s">
        <v>716</v>
      </c>
      <c r="L80" t="s">
        <v>5997</v>
      </c>
      <c r="M80" t="s">
        <v>87</v>
      </c>
      <c r="N80" t="s">
        <v>5998</v>
      </c>
      <c r="O80" t="s">
        <v>116</v>
      </c>
      <c r="P80">
        <v>11</v>
      </c>
      <c r="Q80" t="s">
        <v>73</v>
      </c>
      <c r="R80" t="s">
        <v>101</v>
      </c>
      <c r="S80" t="s">
        <v>5999</v>
      </c>
      <c r="T80" s="4">
        <v>45293</v>
      </c>
      <c r="U80">
        <v>1</v>
      </c>
      <c r="V80" t="s">
        <v>20254</v>
      </c>
      <c r="W80" t="s">
        <v>6000</v>
      </c>
      <c r="X80" t="s">
        <v>6001</v>
      </c>
      <c r="Y80" t="s">
        <v>6002</v>
      </c>
      <c r="Z80">
        <v>1958</v>
      </c>
      <c r="AA80">
        <v>1</v>
      </c>
      <c r="AB80">
        <v>783.2</v>
      </c>
      <c r="AC80">
        <v>783.2</v>
      </c>
      <c r="AD80" s="8">
        <v>0.22</v>
      </c>
      <c r="AE80" s="7">
        <v>172.304</v>
      </c>
      <c r="AF80">
        <v>0.22</v>
      </c>
      <c r="AG80" t="str">
        <f t="shared" si="1"/>
        <v>₹783.2</v>
      </c>
    </row>
    <row r="81" spans="1:33" x14ac:dyDescent="0.3">
      <c r="A81" t="s">
        <v>133</v>
      </c>
      <c r="B81" t="s">
        <v>108</v>
      </c>
      <c r="C81" t="s">
        <v>80</v>
      </c>
      <c r="D81" t="s">
        <v>206</v>
      </c>
      <c r="E81" t="s">
        <v>1724</v>
      </c>
      <c r="F81" t="s">
        <v>6200</v>
      </c>
      <c r="G81" t="s">
        <v>33</v>
      </c>
      <c r="H81" s="4">
        <v>44932</v>
      </c>
      <c r="I81">
        <v>1100</v>
      </c>
      <c r="J81" t="s">
        <v>6201</v>
      </c>
      <c r="K81" t="s">
        <v>1103</v>
      </c>
      <c r="L81" t="s">
        <v>6202</v>
      </c>
      <c r="M81" t="s">
        <v>37</v>
      </c>
      <c r="N81" t="s">
        <v>6203</v>
      </c>
      <c r="O81" t="s">
        <v>72</v>
      </c>
      <c r="P81">
        <v>11</v>
      </c>
      <c r="Q81" t="s">
        <v>40</v>
      </c>
      <c r="R81" t="s">
        <v>101</v>
      </c>
      <c r="S81" t="s">
        <v>6204</v>
      </c>
      <c r="T81" s="4">
        <v>45320</v>
      </c>
      <c r="U81">
        <v>1</v>
      </c>
      <c r="V81" t="s">
        <v>20254</v>
      </c>
      <c r="W81" t="s">
        <v>6205</v>
      </c>
      <c r="X81" t="s">
        <v>6206</v>
      </c>
      <c r="Y81" t="s">
        <v>1449</v>
      </c>
      <c r="Z81">
        <v>1223</v>
      </c>
      <c r="AA81">
        <v>6</v>
      </c>
      <c r="AB81">
        <v>2935.2000000000003</v>
      </c>
      <c r="AC81">
        <v>489.20000000000005</v>
      </c>
      <c r="AD81" s="8">
        <v>0.35</v>
      </c>
      <c r="AE81" s="7">
        <v>1027.32</v>
      </c>
      <c r="AF81">
        <v>0.35</v>
      </c>
      <c r="AG81" t="str">
        <f t="shared" si="1"/>
        <v>₹3 K</v>
      </c>
    </row>
    <row r="82" spans="1:33" x14ac:dyDescent="0.3">
      <c r="A82" t="s">
        <v>357</v>
      </c>
      <c r="B82" t="s">
        <v>357</v>
      </c>
      <c r="C82" t="s">
        <v>80</v>
      </c>
      <c r="D82" t="s">
        <v>30</v>
      </c>
      <c r="E82" t="s">
        <v>207</v>
      </c>
      <c r="F82" t="s">
        <v>6346</v>
      </c>
      <c r="G82" t="s">
        <v>33</v>
      </c>
      <c r="H82" s="4">
        <v>44070</v>
      </c>
      <c r="I82">
        <v>1200</v>
      </c>
      <c r="J82" t="s">
        <v>6347</v>
      </c>
      <c r="K82" t="s">
        <v>1319</v>
      </c>
      <c r="L82" t="s">
        <v>6348</v>
      </c>
      <c r="M82" t="s">
        <v>87</v>
      </c>
      <c r="N82" t="s">
        <v>6349</v>
      </c>
      <c r="O82" t="s">
        <v>116</v>
      </c>
      <c r="P82">
        <v>15</v>
      </c>
      <c r="Q82" t="s">
        <v>73</v>
      </c>
      <c r="R82" t="s">
        <v>58</v>
      </c>
      <c r="S82" t="s">
        <v>6350</v>
      </c>
      <c r="T82" s="4">
        <v>45294</v>
      </c>
      <c r="U82">
        <v>1</v>
      </c>
      <c r="V82" t="s">
        <v>20254</v>
      </c>
      <c r="W82" t="s">
        <v>6351</v>
      </c>
      <c r="X82" t="s">
        <v>6352</v>
      </c>
      <c r="Y82" t="s">
        <v>6140</v>
      </c>
      <c r="Z82">
        <v>1384</v>
      </c>
      <c r="AA82">
        <v>5</v>
      </c>
      <c r="AB82">
        <v>2768</v>
      </c>
      <c r="AC82">
        <v>553.6</v>
      </c>
      <c r="AD82" s="8">
        <v>0.35</v>
      </c>
      <c r="AE82" s="7">
        <v>968.8</v>
      </c>
      <c r="AF82">
        <v>0.35</v>
      </c>
      <c r="AG82" t="str">
        <f t="shared" si="1"/>
        <v>₹3 K</v>
      </c>
    </row>
    <row r="83" spans="1:33" x14ac:dyDescent="0.3">
      <c r="A83" t="s">
        <v>93</v>
      </c>
      <c r="B83" t="s">
        <v>169</v>
      </c>
      <c r="C83" t="s">
        <v>49</v>
      </c>
      <c r="D83" t="s">
        <v>146</v>
      </c>
      <c r="E83" t="s">
        <v>1693</v>
      </c>
      <c r="F83" t="s">
        <v>6733</v>
      </c>
      <c r="G83" t="s">
        <v>33</v>
      </c>
      <c r="H83" s="4">
        <v>44654</v>
      </c>
      <c r="I83">
        <v>1000</v>
      </c>
      <c r="J83" t="s">
        <v>6734</v>
      </c>
      <c r="K83" t="s">
        <v>35</v>
      </c>
      <c r="L83" t="s">
        <v>6735</v>
      </c>
      <c r="M83" t="s">
        <v>87</v>
      </c>
      <c r="N83" t="s">
        <v>6736</v>
      </c>
      <c r="O83" t="s">
        <v>39</v>
      </c>
      <c r="P83">
        <v>18</v>
      </c>
      <c r="Q83" t="s">
        <v>40</v>
      </c>
      <c r="R83" t="s">
        <v>58</v>
      </c>
      <c r="S83" t="s">
        <v>6737</v>
      </c>
      <c r="T83" s="4">
        <v>45303</v>
      </c>
      <c r="U83">
        <v>1</v>
      </c>
      <c r="V83" t="s">
        <v>20254</v>
      </c>
      <c r="W83" t="s">
        <v>6738</v>
      </c>
      <c r="X83" t="s">
        <v>6739</v>
      </c>
      <c r="Y83" t="s">
        <v>460</v>
      </c>
      <c r="Z83">
        <v>1778</v>
      </c>
      <c r="AA83">
        <v>3</v>
      </c>
      <c r="AB83">
        <v>2133.6</v>
      </c>
      <c r="AC83">
        <v>711.19999999999993</v>
      </c>
      <c r="AD83" s="8">
        <v>0.22</v>
      </c>
      <c r="AE83" s="7">
        <v>469.392</v>
      </c>
      <c r="AF83">
        <v>0.22</v>
      </c>
      <c r="AG83" t="str">
        <f t="shared" si="1"/>
        <v>₹2 K</v>
      </c>
    </row>
    <row r="84" spans="1:33" x14ac:dyDescent="0.3">
      <c r="A84" t="s">
        <v>93</v>
      </c>
      <c r="B84" t="s">
        <v>169</v>
      </c>
      <c r="C84" t="s">
        <v>80</v>
      </c>
      <c r="D84" t="s">
        <v>50</v>
      </c>
      <c r="E84" t="s">
        <v>314</v>
      </c>
      <c r="F84" t="s">
        <v>6769</v>
      </c>
      <c r="G84" t="s">
        <v>96</v>
      </c>
      <c r="H84" s="4">
        <v>44597</v>
      </c>
      <c r="I84">
        <v>1200</v>
      </c>
      <c r="J84" t="s">
        <v>6770</v>
      </c>
      <c r="K84" t="s">
        <v>897</v>
      </c>
      <c r="L84" t="s">
        <v>6771</v>
      </c>
      <c r="M84" t="s">
        <v>37</v>
      </c>
      <c r="N84" t="s">
        <v>6772</v>
      </c>
      <c r="O84" t="s">
        <v>72</v>
      </c>
      <c r="P84">
        <v>20</v>
      </c>
      <c r="Q84" t="s">
        <v>73</v>
      </c>
      <c r="R84" t="s">
        <v>41</v>
      </c>
      <c r="S84" t="s">
        <v>772</v>
      </c>
      <c r="T84" s="4">
        <v>45314</v>
      </c>
      <c r="U84">
        <v>1</v>
      </c>
      <c r="V84" t="s">
        <v>20254</v>
      </c>
      <c r="W84" t="s">
        <v>6773</v>
      </c>
      <c r="X84" t="s">
        <v>6774</v>
      </c>
      <c r="Y84" t="s">
        <v>1022</v>
      </c>
      <c r="Z84">
        <v>1964</v>
      </c>
      <c r="AA84">
        <v>2</v>
      </c>
      <c r="AB84">
        <v>1571.2</v>
      </c>
      <c r="AC84">
        <v>785.6</v>
      </c>
      <c r="AD84" s="8">
        <v>0.35</v>
      </c>
      <c r="AE84" s="7">
        <v>549.91999999999996</v>
      </c>
      <c r="AF84">
        <v>0.35</v>
      </c>
      <c r="AG84" t="str">
        <f t="shared" si="1"/>
        <v>₹2 K</v>
      </c>
    </row>
    <row r="85" spans="1:33" x14ac:dyDescent="0.3">
      <c r="A85" t="s">
        <v>20239</v>
      </c>
      <c r="B85" t="s">
        <v>28</v>
      </c>
      <c r="C85" t="s">
        <v>29</v>
      </c>
      <c r="D85" t="s">
        <v>206</v>
      </c>
      <c r="E85" t="s">
        <v>804</v>
      </c>
      <c r="F85" t="s">
        <v>6891</v>
      </c>
      <c r="G85" t="s">
        <v>96</v>
      </c>
      <c r="H85" s="4">
        <v>45218</v>
      </c>
      <c r="I85">
        <v>1200</v>
      </c>
      <c r="J85" t="s">
        <v>6892</v>
      </c>
      <c r="K85" t="s">
        <v>3086</v>
      </c>
      <c r="L85" t="s">
        <v>6893</v>
      </c>
      <c r="M85" t="s">
        <v>87</v>
      </c>
      <c r="N85" t="s">
        <v>6894</v>
      </c>
      <c r="O85" t="s">
        <v>39</v>
      </c>
      <c r="P85">
        <v>6</v>
      </c>
      <c r="Q85" t="s">
        <v>40</v>
      </c>
      <c r="R85" t="s">
        <v>41</v>
      </c>
      <c r="S85" t="s">
        <v>6895</v>
      </c>
      <c r="T85" s="4">
        <v>45316</v>
      </c>
      <c r="U85">
        <v>1</v>
      </c>
      <c r="V85" t="s">
        <v>20254</v>
      </c>
      <c r="W85" t="s">
        <v>6896</v>
      </c>
      <c r="X85" t="s">
        <v>6897</v>
      </c>
      <c r="Y85" t="s">
        <v>6855</v>
      </c>
      <c r="Z85">
        <v>1207</v>
      </c>
      <c r="AA85">
        <v>8</v>
      </c>
      <c r="AB85">
        <v>3862.4</v>
      </c>
      <c r="AC85">
        <v>482.8</v>
      </c>
      <c r="AD85" s="8">
        <v>0.28000000000000003</v>
      </c>
      <c r="AE85" s="7">
        <v>1081.4720000000002</v>
      </c>
      <c r="AF85">
        <v>0.28000000000000003</v>
      </c>
      <c r="AG85" t="str">
        <f t="shared" si="1"/>
        <v>₹4 K</v>
      </c>
    </row>
    <row r="86" spans="1:33" x14ac:dyDescent="0.3">
      <c r="A86" t="s">
        <v>181</v>
      </c>
      <c r="B86" t="s">
        <v>813</v>
      </c>
      <c r="C86" t="s">
        <v>80</v>
      </c>
      <c r="D86" t="s">
        <v>146</v>
      </c>
      <c r="E86" t="s">
        <v>1693</v>
      </c>
      <c r="F86" t="s">
        <v>6962</v>
      </c>
      <c r="G86" t="s">
        <v>96</v>
      </c>
      <c r="H86" s="4">
        <v>43858</v>
      </c>
      <c r="I86">
        <v>1200</v>
      </c>
      <c r="J86" t="s">
        <v>6963</v>
      </c>
      <c r="K86" t="s">
        <v>1796</v>
      </c>
      <c r="L86" t="s">
        <v>6964</v>
      </c>
      <c r="M86" t="s">
        <v>87</v>
      </c>
      <c r="N86" t="s">
        <v>6965</v>
      </c>
      <c r="O86" t="s">
        <v>116</v>
      </c>
      <c r="P86">
        <v>9</v>
      </c>
      <c r="Q86" t="s">
        <v>73</v>
      </c>
      <c r="R86" t="s">
        <v>41</v>
      </c>
      <c r="S86" t="s">
        <v>6966</v>
      </c>
      <c r="T86" s="4">
        <v>45292</v>
      </c>
      <c r="U86">
        <v>1</v>
      </c>
      <c r="V86" t="s">
        <v>20254</v>
      </c>
      <c r="W86" t="s">
        <v>6967</v>
      </c>
      <c r="X86" t="s">
        <v>6968</v>
      </c>
      <c r="Y86" t="s">
        <v>2801</v>
      </c>
      <c r="Z86">
        <v>1653</v>
      </c>
      <c r="AA86">
        <v>7</v>
      </c>
      <c r="AB86">
        <v>4628.4000000000015</v>
      </c>
      <c r="AC86">
        <v>661.20000000000016</v>
      </c>
      <c r="AD86" s="8">
        <v>0.35</v>
      </c>
      <c r="AE86" s="7">
        <v>1619.9400000000005</v>
      </c>
      <c r="AF86">
        <v>0.35</v>
      </c>
      <c r="AG86" t="str">
        <f t="shared" si="1"/>
        <v>₹5 K</v>
      </c>
    </row>
    <row r="87" spans="1:33" x14ac:dyDescent="0.3">
      <c r="A87" t="s">
        <v>336</v>
      </c>
      <c r="B87" t="s">
        <v>262</v>
      </c>
      <c r="C87" t="s">
        <v>29</v>
      </c>
      <c r="D87" t="s">
        <v>109</v>
      </c>
      <c r="E87" t="s">
        <v>713</v>
      </c>
      <c r="F87" t="s">
        <v>7157</v>
      </c>
      <c r="G87" t="s">
        <v>33</v>
      </c>
      <c r="H87" s="4">
        <v>44509</v>
      </c>
      <c r="I87">
        <v>950</v>
      </c>
      <c r="J87" t="s">
        <v>7158</v>
      </c>
      <c r="K87" t="s">
        <v>161</v>
      </c>
      <c r="L87" t="s">
        <v>7159</v>
      </c>
      <c r="M87" t="s">
        <v>37</v>
      </c>
      <c r="N87" t="s">
        <v>7160</v>
      </c>
      <c r="O87" t="s">
        <v>57</v>
      </c>
      <c r="P87">
        <v>17</v>
      </c>
      <c r="Q87" t="s">
        <v>73</v>
      </c>
      <c r="R87" t="s">
        <v>74</v>
      </c>
      <c r="S87" t="s">
        <v>7161</v>
      </c>
      <c r="T87" s="4">
        <v>45315</v>
      </c>
      <c r="U87">
        <v>1</v>
      </c>
      <c r="V87" t="s">
        <v>20254</v>
      </c>
      <c r="W87" t="s">
        <v>7162</v>
      </c>
      <c r="X87" t="s">
        <v>7163</v>
      </c>
      <c r="Y87" t="s">
        <v>4683</v>
      </c>
      <c r="Z87">
        <v>2294</v>
      </c>
      <c r="AA87">
        <v>5</v>
      </c>
      <c r="AB87">
        <v>4588</v>
      </c>
      <c r="AC87">
        <v>917.6</v>
      </c>
      <c r="AD87" s="8">
        <v>0.28000000000000003</v>
      </c>
      <c r="AE87" s="7">
        <v>1284.6400000000001</v>
      </c>
      <c r="AF87">
        <v>0.28000000000000003</v>
      </c>
      <c r="AG87" t="str">
        <f t="shared" si="1"/>
        <v>₹5 K</v>
      </c>
    </row>
    <row r="88" spans="1:33" x14ac:dyDescent="0.3">
      <c r="A88" t="s">
        <v>121</v>
      </c>
      <c r="B88" t="s">
        <v>946</v>
      </c>
      <c r="C88" t="s">
        <v>29</v>
      </c>
      <c r="D88" t="s">
        <v>219</v>
      </c>
      <c r="E88" t="s">
        <v>371</v>
      </c>
      <c r="F88" t="s">
        <v>7208</v>
      </c>
      <c r="G88" t="s">
        <v>33</v>
      </c>
      <c r="H88" s="4">
        <v>44463</v>
      </c>
      <c r="I88">
        <v>1300</v>
      </c>
      <c r="J88" t="s">
        <v>7209</v>
      </c>
      <c r="K88" t="s">
        <v>307</v>
      </c>
      <c r="L88" t="s">
        <v>7210</v>
      </c>
      <c r="M88" t="s">
        <v>37</v>
      </c>
      <c r="N88" t="s">
        <v>7211</v>
      </c>
      <c r="O88" t="s">
        <v>72</v>
      </c>
      <c r="P88">
        <v>6</v>
      </c>
      <c r="Q88" t="s">
        <v>40</v>
      </c>
      <c r="R88" t="s">
        <v>58</v>
      </c>
      <c r="S88" t="s">
        <v>7212</v>
      </c>
      <c r="T88" s="4">
        <v>45310</v>
      </c>
      <c r="U88">
        <v>1</v>
      </c>
      <c r="V88" t="s">
        <v>20254</v>
      </c>
      <c r="W88" t="s">
        <v>7213</v>
      </c>
      <c r="X88" t="s">
        <v>7214</v>
      </c>
      <c r="Y88" t="s">
        <v>2902</v>
      </c>
      <c r="Z88">
        <v>2412</v>
      </c>
      <c r="AA88">
        <v>2</v>
      </c>
      <c r="AB88">
        <v>1929.6000000000001</v>
      </c>
      <c r="AC88">
        <v>964.80000000000007</v>
      </c>
      <c r="AD88" s="8">
        <v>0.28000000000000003</v>
      </c>
      <c r="AE88" s="7">
        <v>540.28800000000012</v>
      </c>
      <c r="AF88">
        <v>0.28000000000000003</v>
      </c>
      <c r="AG88" t="str">
        <f t="shared" si="1"/>
        <v>₹2 K</v>
      </c>
    </row>
    <row r="89" spans="1:33" x14ac:dyDescent="0.3">
      <c r="A89" t="s">
        <v>181</v>
      </c>
      <c r="B89" t="s">
        <v>920</v>
      </c>
      <c r="C89" t="s">
        <v>49</v>
      </c>
      <c r="D89" t="s">
        <v>219</v>
      </c>
      <c r="E89" t="s">
        <v>1441</v>
      </c>
      <c r="F89" t="s">
        <v>7258</v>
      </c>
      <c r="G89" t="s">
        <v>96</v>
      </c>
      <c r="H89" s="4">
        <v>43968</v>
      </c>
      <c r="I89">
        <v>1200</v>
      </c>
      <c r="J89" t="s">
        <v>7259</v>
      </c>
      <c r="K89" t="s">
        <v>3054</v>
      </c>
      <c r="L89" t="s">
        <v>7260</v>
      </c>
      <c r="M89" t="s">
        <v>87</v>
      </c>
      <c r="N89" t="s">
        <v>7261</v>
      </c>
      <c r="O89" t="s">
        <v>57</v>
      </c>
      <c r="P89">
        <v>18</v>
      </c>
      <c r="Q89" t="s">
        <v>73</v>
      </c>
      <c r="R89" t="s">
        <v>58</v>
      </c>
      <c r="S89" t="s">
        <v>7262</v>
      </c>
      <c r="T89" s="4">
        <v>45293</v>
      </c>
      <c r="U89">
        <v>1</v>
      </c>
      <c r="V89" t="s">
        <v>20254</v>
      </c>
      <c r="W89" t="s">
        <v>7263</v>
      </c>
      <c r="X89" t="s">
        <v>7264</v>
      </c>
      <c r="Y89" t="s">
        <v>3193</v>
      </c>
      <c r="Z89">
        <v>1628</v>
      </c>
      <c r="AA89">
        <v>3</v>
      </c>
      <c r="AB89">
        <v>1953.6000000000001</v>
      </c>
      <c r="AC89">
        <v>651.20000000000005</v>
      </c>
      <c r="AD89" s="8">
        <v>0.22</v>
      </c>
      <c r="AE89" s="7">
        <v>429.79200000000003</v>
      </c>
      <c r="AF89">
        <v>0.22</v>
      </c>
      <c r="AG89" t="str">
        <f t="shared" si="1"/>
        <v>₹2 K</v>
      </c>
    </row>
    <row r="90" spans="1:33" x14ac:dyDescent="0.3">
      <c r="A90" t="s">
        <v>357</v>
      </c>
      <c r="B90" t="s">
        <v>357</v>
      </c>
      <c r="C90" t="s">
        <v>49</v>
      </c>
      <c r="D90" t="s">
        <v>109</v>
      </c>
      <c r="E90" t="s">
        <v>490</v>
      </c>
      <c r="F90" t="s">
        <v>7318</v>
      </c>
      <c r="G90" t="s">
        <v>33</v>
      </c>
      <c r="H90" s="4">
        <v>45161</v>
      </c>
      <c r="I90">
        <v>1000</v>
      </c>
      <c r="J90" t="s">
        <v>7319</v>
      </c>
      <c r="K90" t="s">
        <v>424</v>
      </c>
      <c r="L90" t="s">
        <v>7320</v>
      </c>
      <c r="M90" t="s">
        <v>37</v>
      </c>
      <c r="N90" t="s">
        <v>7321</v>
      </c>
      <c r="O90" t="s">
        <v>57</v>
      </c>
      <c r="P90">
        <v>11</v>
      </c>
      <c r="Q90" t="s">
        <v>40</v>
      </c>
      <c r="R90" t="s">
        <v>101</v>
      </c>
      <c r="S90" t="s">
        <v>7322</v>
      </c>
      <c r="T90" s="4">
        <v>45298</v>
      </c>
      <c r="U90">
        <v>1</v>
      </c>
      <c r="V90" t="s">
        <v>20254</v>
      </c>
      <c r="W90" t="s">
        <v>7323</v>
      </c>
      <c r="X90" t="s">
        <v>7324</v>
      </c>
      <c r="Y90" t="s">
        <v>7325</v>
      </c>
      <c r="Z90">
        <v>2227</v>
      </c>
      <c r="AA90">
        <v>3</v>
      </c>
      <c r="AB90">
        <v>2672.4</v>
      </c>
      <c r="AC90">
        <v>890.80000000000007</v>
      </c>
      <c r="AD90" s="8">
        <v>0.22</v>
      </c>
      <c r="AE90" s="7">
        <v>587.928</v>
      </c>
      <c r="AF90">
        <v>0.22</v>
      </c>
      <c r="AG90" t="str">
        <f t="shared" si="1"/>
        <v>₹3 K</v>
      </c>
    </row>
    <row r="91" spans="1:33" x14ac:dyDescent="0.3">
      <c r="A91" t="s">
        <v>107</v>
      </c>
      <c r="B91" t="s">
        <v>510</v>
      </c>
      <c r="C91" t="s">
        <v>49</v>
      </c>
      <c r="D91" t="s">
        <v>65</v>
      </c>
      <c r="E91" t="s">
        <v>1949</v>
      </c>
      <c r="F91" t="s">
        <v>7579</v>
      </c>
      <c r="G91" t="s">
        <v>33</v>
      </c>
      <c r="H91" s="4">
        <v>45005</v>
      </c>
      <c r="I91">
        <v>1200</v>
      </c>
      <c r="J91" t="s">
        <v>7580</v>
      </c>
      <c r="K91" t="s">
        <v>3054</v>
      </c>
      <c r="L91" t="s">
        <v>7581</v>
      </c>
      <c r="M91" t="s">
        <v>37</v>
      </c>
      <c r="N91" t="s">
        <v>7582</v>
      </c>
      <c r="O91" t="s">
        <v>39</v>
      </c>
      <c r="P91">
        <v>7</v>
      </c>
      <c r="Q91" t="s">
        <v>40</v>
      </c>
      <c r="R91" t="s">
        <v>58</v>
      </c>
      <c r="S91" t="s">
        <v>7583</v>
      </c>
      <c r="T91" s="4">
        <v>45297</v>
      </c>
      <c r="U91">
        <v>1</v>
      </c>
      <c r="V91" t="s">
        <v>20254</v>
      </c>
      <c r="W91" t="s">
        <v>7584</v>
      </c>
      <c r="X91" t="s">
        <v>7585</v>
      </c>
      <c r="Y91" t="s">
        <v>7586</v>
      </c>
      <c r="Z91">
        <v>2394</v>
      </c>
      <c r="AA91">
        <v>6</v>
      </c>
      <c r="AB91">
        <v>5745.6</v>
      </c>
      <c r="AC91">
        <v>957.6</v>
      </c>
      <c r="AD91" s="8">
        <v>0.22</v>
      </c>
      <c r="AE91" s="7">
        <v>1264.0320000000002</v>
      </c>
      <c r="AF91">
        <v>0.22</v>
      </c>
      <c r="AG91" t="str">
        <f t="shared" si="1"/>
        <v>₹6 K</v>
      </c>
    </row>
    <row r="92" spans="1:33" x14ac:dyDescent="0.3">
      <c r="A92" t="s">
        <v>20233</v>
      </c>
      <c r="B92" t="s">
        <v>240</v>
      </c>
      <c r="C92" t="s">
        <v>49</v>
      </c>
      <c r="D92" t="s">
        <v>206</v>
      </c>
      <c r="E92" t="s">
        <v>713</v>
      </c>
      <c r="F92" t="s">
        <v>7675</v>
      </c>
      <c r="G92" t="s">
        <v>33</v>
      </c>
      <c r="H92" s="4">
        <v>44459</v>
      </c>
      <c r="I92">
        <v>950</v>
      </c>
      <c r="J92" t="s">
        <v>7676</v>
      </c>
      <c r="K92" t="s">
        <v>923</v>
      </c>
      <c r="L92" t="s">
        <v>7677</v>
      </c>
      <c r="M92" t="s">
        <v>37</v>
      </c>
      <c r="N92" t="s">
        <v>7678</v>
      </c>
      <c r="O92" t="s">
        <v>116</v>
      </c>
      <c r="P92">
        <v>20</v>
      </c>
      <c r="Q92" t="s">
        <v>73</v>
      </c>
      <c r="R92" t="s">
        <v>101</v>
      </c>
      <c r="S92" t="s">
        <v>7679</v>
      </c>
      <c r="T92" s="4">
        <v>45295</v>
      </c>
      <c r="U92">
        <v>1</v>
      </c>
      <c r="V92" t="s">
        <v>20254</v>
      </c>
      <c r="W92" t="s">
        <v>7680</v>
      </c>
      <c r="X92" t="s">
        <v>7681</v>
      </c>
      <c r="Y92" t="s">
        <v>7682</v>
      </c>
      <c r="Z92">
        <v>1681</v>
      </c>
      <c r="AA92">
        <v>4</v>
      </c>
      <c r="AB92">
        <v>2689.6000000000004</v>
      </c>
      <c r="AC92">
        <v>672.40000000000009</v>
      </c>
      <c r="AD92" s="8">
        <v>0.22</v>
      </c>
      <c r="AE92" s="7">
        <v>591.7120000000001</v>
      </c>
      <c r="AF92">
        <v>0.22</v>
      </c>
      <c r="AG92" t="str">
        <f t="shared" si="1"/>
        <v>₹3 K</v>
      </c>
    </row>
    <row r="93" spans="1:33" x14ac:dyDescent="0.3">
      <c r="A93" t="s">
        <v>20234</v>
      </c>
      <c r="B93" t="s">
        <v>325</v>
      </c>
      <c r="C93" t="s">
        <v>29</v>
      </c>
      <c r="D93" t="s">
        <v>370</v>
      </c>
      <c r="E93" t="s">
        <v>1225</v>
      </c>
      <c r="F93" t="s">
        <v>7705</v>
      </c>
      <c r="G93" t="s">
        <v>96</v>
      </c>
      <c r="H93" s="4">
        <v>44937</v>
      </c>
      <c r="I93">
        <v>1300</v>
      </c>
      <c r="J93" t="s">
        <v>7706</v>
      </c>
      <c r="K93" t="s">
        <v>384</v>
      </c>
      <c r="L93" t="s">
        <v>7707</v>
      </c>
      <c r="M93" t="s">
        <v>37</v>
      </c>
      <c r="N93" t="s">
        <v>7708</v>
      </c>
      <c r="O93" t="s">
        <v>39</v>
      </c>
      <c r="P93">
        <v>11</v>
      </c>
      <c r="Q93" t="s">
        <v>40</v>
      </c>
      <c r="R93" t="s">
        <v>101</v>
      </c>
      <c r="S93" t="s">
        <v>7709</v>
      </c>
      <c r="T93" s="4">
        <v>45301</v>
      </c>
      <c r="U93">
        <v>1</v>
      </c>
      <c r="V93" t="s">
        <v>20254</v>
      </c>
      <c r="W93" t="s">
        <v>7710</v>
      </c>
      <c r="X93" t="s">
        <v>7711</v>
      </c>
      <c r="Y93" t="s">
        <v>6955</v>
      </c>
      <c r="Z93">
        <v>2080</v>
      </c>
      <c r="AA93">
        <v>1</v>
      </c>
      <c r="AB93">
        <v>832</v>
      </c>
      <c r="AC93">
        <v>832</v>
      </c>
      <c r="AD93" s="8">
        <v>0.28000000000000003</v>
      </c>
      <c r="AE93" s="7">
        <v>232.96000000000004</v>
      </c>
      <c r="AF93">
        <v>0.28000000000000003</v>
      </c>
      <c r="AG93" t="str">
        <f t="shared" si="1"/>
        <v>₹832</v>
      </c>
    </row>
    <row r="94" spans="1:33" x14ac:dyDescent="0.3">
      <c r="A94" t="s">
        <v>93</v>
      </c>
      <c r="B94" t="s">
        <v>1118</v>
      </c>
      <c r="C94" t="s">
        <v>29</v>
      </c>
      <c r="D94" t="s">
        <v>50</v>
      </c>
      <c r="E94" t="s">
        <v>230</v>
      </c>
      <c r="F94" t="s">
        <v>7762</v>
      </c>
      <c r="G94" t="s">
        <v>96</v>
      </c>
      <c r="H94" s="4">
        <v>45567</v>
      </c>
      <c r="I94">
        <v>950</v>
      </c>
      <c r="J94" t="s">
        <v>7763</v>
      </c>
      <c r="K94" t="s">
        <v>1486</v>
      </c>
      <c r="L94" t="s">
        <v>7764</v>
      </c>
      <c r="M94" t="s">
        <v>87</v>
      </c>
      <c r="N94" t="s">
        <v>7765</v>
      </c>
      <c r="O94" t="s">
        <v>57</v>
      </c>
      <c r="P94">
        <v>13</v>
      </c>
      <c r="Q94" t="s">
        <v>40</v>
      </c>
      <c r="R94" t="s">
        <v>101</v>
      </c>
      <c r="S94" t="s">
        <v>7766</v>
      </c>
      <c r="T94" s="4">
        <v>45304</v>
      </c>
      <c r="U94">
        <v>1</v>
      </c>
      <c r="V94" t="s">
        <v>20254</v>
      </c>
      <c r="W94" t="s">
        <v>7767</v>
      </c>
      <c r="X94" t="s">
        <v>7768</v>
      </c>
      <c r="Y94" t="s">
        <v>2253</v>
      </c>
      <c r="Z94">
        <v>2572</v>
      </c>
      <c r="AA94">
        <v>5</v>
      </c>
      <c r="AB94">
        <v>5144</v>
      </c>
      <c r="AC94">
        <v>1028.8</v>
      </c>
      <c r="AD94" s="8">
        <v>0.28000000000000003</v>
      </c>
      <c r="AE94" s="7">
        <v>1440.3200000000002</v>
      </c>
      <c r="AF94">
        <v>0.28000000000000003</v>
      </c>
      <c r="AG94" t="str">
        <f t="shared" si="1"/>
        <v>₹5 K</v>
      </c>
    </row>
    <row r="95" spans="1:33" x14ac:dyDescent="0.3">
      <c r="A95" t="s">
        <v>93</v>
      </c>
      <c r="B95" t="s">
        <v>784</v>
      </c>
      <c r="C95" t="s">
        <v>29</v>
      </c>
      <c r="D95" t="s">
        <v>65</v>
      </c>
      <c r="E95" t="s">
        <v>441</v>
      </c>
      <c r="F95" t="s">
        <v>7777</v>
      </c>
      <c r="G95" t="s">
        <v>96</v>
      </c>
      <c r="H95" s="4">
        <v>43871</v>
      </c>
      <c r="I95">
        <v>1100</v>
      </c>
      <c r="J95" t="s">
        <v>7778</v>
      </c>
      <c r="K95" t="s">
        <v>340</v>
      </c>
      <c r="L95" t="s">
        <v>7779</v>
      </c>
      <c r="M95" t="s">
        <v>87</v>
      </c>
      <c r="N95" t="s">
        <v>7780</v>
      </c>
      <c r="O95" t="s">
        <v>57</v>
      </c>
      <c r="P95">
        <v>13</v>
      </c>
      <c r="Q95" t="s">
        <v>73</v>
      </c>
      <c r="R95" t="s">
        <v>41</v>
      </c>
      <c r="S95" t="s">
        <v>5071</v>
      </c>
      <c r="T95" s="4">
        <v>45317</v>
      </c>
      <c r="U95">
        <v>1</v>
      </c>
      <c r="V95" t="s">
        <v>20254</v>
      </c>
      <c r="W95" t="s">
        <v>7781</v>
      </c>
      <c r="X95" t="s">
        <v>7782</v>
      </c>
      <c r="Y95" t="s">
        <v>2778</v>
      </c>
      <c r="Z95">
        <v>640</v>
      </c>
      <c r="AA95">
        <v>5</v>
      </c>
      <c r="AB95">
        <v>1280</v>
      </c>
      <c r="AC95">
        <v>256</v>
      </c>
      <c r="AD95" s="8">
        <v>0.28000000000000003</v>
      </c>
      <c r="AE95" s="7">
        <v>358.40000000000003</v>
      </c>
      <c r="AF95">
        <v>0.28000000000000003</v>
      </c>
      <c r="AG95" t="str">
        <f t="shared" si="1"/>
        <v>₹1 K</v>
      </c>
    </row>
    <row r="96" spans="1:33" x14ac:dyDescent="0.3">
      <c r="A96" t="s">
        <v>20237</v>
      </c>
      <c r="B96" t="s">
        <v>1483</v>
      </c>
      <c r="C96" t="s">
        <v>29</v>
      </c>
      <c r="D96" t="s">
        <v>65</v>
      </c>
      <c r="E96" t="s">
        <v>481</v>
      </c>
      <c r="F96" t="s">
        <v>7896</v>
      </c>
      <c r="G96" t="s">
        <v>33</v>
      </c>
      <c r="H96" s="4">
        <v>45526</v>
      </c>
      <c r="I96">
        <v>1100</v>
      </c>
      <c r="J96" t="s">
        <v>7897</v>
      </c>
      <c r="K96" t="s">
        <v>493</v>
      </c>
      <c r="L96" t="s">
        <v>7898</v>
      </c>
      <c r="M96" t="s">
        <v>37</v>
      </c>
      <c r="N96" t="s">
        <v>7899</v>
      </c>
      <c r="O96" t="s">
        <v>39</v>
      </c>
      <c r="P96">
        <v>16</v>
      </c>
      <c r="Q96" t="s">
        <v>73</v>
      </c>
      <c r="R96" t="s">
        <v>58</v>
      </c>
      <c r="S96" t="s">
        <v>7900</v>
      </c>
      <c r="T96" s="4">
        <v>45301</v>
      </c>
      <c r="U96">
        <v>1</v>
      </c>
      <c r="V96" t="s">
        <v>20254</v>
      </c>
      <c r="W96" t="s">
        <v>7901</v>
      </c>
      <c r="X96" t="s">
        <v>7902</v>
      </c>
      <c r="Y96" t="s">
        <v>7903</v>
      </c>
      <c r="Z96">
        <v>1848</v>
      </c>
      <c r="AA96">
        <v>8</v>
      </c>
      <c r="AB96">
        <v>5913.6</v>
      </c>
      <c r="AC96">
        <v>739.2</v>
      </c>
      <c r="AD96" s="8">
        <v>0.28000000000000003</v>
      </c>
      <c r="AE96" s="7">
        <v>1655.8080000000002</v>
      </c>
      <c r="AF96">
        <v>0.28000000000000003</v>
      </c>
      <c r="AG96" t="str">
        <f t="shared" si="1"/>
        <v>₹6 K</v>
      </c>
    </row>
    <row r="97" spans="1:33" x14ac:dyDescent="0.3">
      <c r="A97" t="s">
        <v>336</v>
      </c>
      <c r="B97" t="s">
        <v>262</v>
      </c>
      <c r="C97" t="s">
        <v>80</v>
      </c>
      <c r="D97" t="s">
        <v>65</v>
      </c>
      <c r="E97" t="s">
        <v>1049</v>
      </c>
      <c r="F97" t="s">
        <v>8039</v>
      </c>
      <c r="G97" t="s">
        <v>33</v>
      </c>
      <c r="H97" s="4">
        <v>45124</v>
      </c>
      <c r="I97">
        <v>1300</v>
      </c>
      <c r="J97" t="s">
        <v>8040</v>
      </c>
      <c r="K97" t="s">
        <v>1162</v>
      </c>
      <c r="L97" t="s">
        <v>8041</v>
      </c>
      <c r="M97" t="s">
        <v>37</v>
      </c>
      <c r="N97" t="s">
        <v>8042</v>
      </c>
      <c r="O97" t="s">
        <v>57</v>
      </c>
      <c r="P97">
        <v>18</v>
      </c>
      <c r="Q97" t="s">
        <v>73</v>
      </c>
      <c r="R97" t="s">
        <v>41</v>
      </c>
      <c r="S97" t="s">
        <v>8043</v>
      </c>
      <c r="T97" s="4">
        <v>45321</v>
      </c>
      <c r="U97">
        <v>1</v>
      </c>
      <c r="V97" t="s">
        <v>20254</v>
      </c>
      <c r="W97" t="s">
        <v>8044</v>
      </c>
      <c r="X97" t="s">
        <v>8045</v>
      </c>
      <c r="Y97" t="s">
        <v>2933</v>
      </c>
      <c r="Z97">
        <v>612</v>
      </c>
      <c r="AA97">
        <v>6</v>
      </c>
      <c r="AB97">
        <v>1468.8000000000002</v>
      </c>
      <c r="AC97">
        <v>244.80000000000004</v>
      </c>
      <c r="AD97" s="8">
        <v>0.35</v>
      </c>
      <c r="AE97" s="7">
        <v>514.08000000000004</v>
      </c>
      <c r="AF97">
        <v>0.35</v>
      </c>
      <c r="AG97" t="str">
        <f t="shared" si="1"/>
        <v>₹1 K</v>
      </c>
    </row>
    <row r="98" spans="1:33" x14ac:dyDescent="0.3">
      <c r="A98" t="s">
        <v>181</v>
      </c>
      <c r="B98" t="s">
        <v>380</v>
      </c>
      <c r="C98" t="s">
        <v>80</v>
      </c>
      <c r="D98" t="s">
        <v>30</v>
      </c>
      <c r="E98" t="s">
        <v>273</v>
      </c>
      <c r="F98" t="s">
        <v>8053</v>
      </c>
      <c r="G98" t="s">
        <v>33</v>
      </c>
      <c r="H98" s="4">
        <v>43985</v>
      </c>
      <c r="I98">
        <v>1000</v>
      </c>
      <c r="J98" t="s">
        <v>4053</v>
      </c>
      <c r="K98" t="s">
        <v>897</v>
      </c>
      <c r="L98" t="s">
        <v>8054</v>
      </c>
      <c r="M98" t="s">
        <v>87</v>
      </c>
      <c r="N98" t="s">
        <v>8055</v>
      </c>
      <c r="O98" t="s">
        <v>72</v>
      </c>
      <c r="P98">
        <v>3</v>
      </c>
      <c r="Q98" t="s">
        <v>40</v>
      </c>
      <c r="R98" t="s">
        <v>41</v>
      </c>
      <c r="S98" t="s">
        <v>8056</v>
      </c>
      <c r="T98" s="4">
        <v>45299</v>
      </c>
      <c r="U98">
        <v>1</v>
      </c>
      <c r="V98" t="s">
        <v>20254</v>
      </c>
      <c r="W98" t="s">
        <v>8057</v>
      </c>
      <c r="X98" t="s">
        <v>8058</v>
      </c>
      <c r="Y98" t="s">
        <v>8059</v>
      </c>
      <c r="Z98">
        <v>1804</v>
      </c>
      <c r="AA98">
        <v>3</v>
      </c>
      <c r="AB98">
        <v>2164.8000000000002</v>
      </c>
      <c r="AC98">
        <v>721.6</v>
      </c>
      <c r="AD98" s="8">
        <v>0.35</v>
      </c>
      <c r="AE98" s="7">
        <v>757.68000000000006</v>
      </c>
      <c r="AF98">
        <v>0.35</v>
      </c>
      <c r="AG98" t="str">
        <f t="shared" si="1"/>
        <v>₹2 K</v>
      </c>
    </row>
    <row r="99" spans="1:33" x14ac:dyDescent="0.3">
      <c r="A99" t="s">
        <v>93</v>
      </c>
      <c r="B99" t="s">
        <v>1118</v>
      </c>
      <c r="C99" t="s">
        <v>80</v>
      </c>
      <c r="D99" t="s">
        <v>146</v>
      </c>
      <c r="E99" t="s">
        <v>304</v>
      </c>
      <c r="F99" t="s">
        <v>8130</v>
      </c>
      <c r="G99" t="s">
        <v>33</v>
      </c>
      <c r="H99" s="4">
        <v>44654</v>
      </c>
      <c r="I99">
        <v>950</v>
      </c>
      <c r="J99" t="s">
        <v>8131</v>
      </c>
      <c r="K99" t="s">
        <v>161</v>
      </c>
      <c r="L99" t="s">
        <v>8132</v>
      </c>
      <c r="M99" t="s">
        <v>37</v>
      </c>
      <c r="N99" t="s">
        <v>8133</v>
      </c>
      <c r="O99" t="s">
        <v>116</v>
      </c>
      <c r="P99">
        <v>7</v>
      </c>
      <c r="Q99" t="s">
        <v>73</v>
      </c>
      <c r="R99" t="s">
        <v>41</v>
      </c>
      <c r="S99" t="s">
        <v>8134</v>
      </c>
      <c r="T99" s="4">
        <v>45312</v>
      </c>
      <c r="U99">
        <v>1</v>
      </c>
      <c r="V99" t="s">
        <v>20254</v>
      </c>
      <c r="W99" t="s">
        <v>8135</v>
      </c>
      <c r="X99" t="s">
        <v>8136</v>
      </c>
      <c r="Y99" t="s">
        <v>292</v>
      </c>
      <c r="Z99">
        <v>2448</v>
      </c>
      <c r="AA99">
        <v>5</v>
      </c>
      <c r="AB99">
        <v>4896</v>
      </c>
      <c r="AC99">
        <v>979.2</v>
      </c>
      <c r="AD99" s="8">
        <v>0.35</v>
      </c>
      <c r="AE99" s="7">
        <v>1713.6</v>
      </c>
      <c r="AF99">
        <v>0.35</v>
      </c>
      <c r="AG99" t="str">
        <f t="shared" si="1"/>
        <v>₹5 K</v>
      </c>
    </row>
    <row r="100" spans="1:33" x14ac:dyDescent="0.3">
      <c r="A100" t="s">
        <v>20242</v>
      </c>
      <c r="B100" t="s">
        <v>390</v>
      </c>
      <c r="C100" t="s">
        <v>29</v>
      </c>
      <c r="D100" t="s">
        <v>81</v>
      </c>
      <c r="E100" t="s">
        <v>1724</v>
      </c>
      <c r="F100" t="s">
        <v>8295</v>
      </c>
      <c r="G100" t="s">
        <v>96</v>
      </c>
      <c r="H100" s="4">
        <v>45262</v>
      </c>
      <c r="I100">
        <v>1100</v>
      </c>
      <c r="J100" t="s">
        <v>8296</v>
      </c>
      <c r="K100" t="s">
        <v>3054</v>
      </c>
      <c r="L100" t="s">
        <v>8297</v>
      </c>
      <c r="M100" t="s">
        <v>37</v>
      </c>
      <c r="N100" t="s">
        <v>8298</v>
      </c>
      <c r="O100" t="s">
        <v>72</v>
      </c>
      <c r="P100">
        <v>20</v>
      </c>
      <c r="Q100" t="s">
        <v>40</v>
      </c>
      <c r="R100" t="s">
        <v>58</v>
      </c>
      <c r="S100" t="s">
        <v>8299</v>
      </c>
      <c r="T100" s="4">
        <v>45300</v>
      </c>
      <c r="U100">
        <v>1</v>
      </c>
      <c r="V100" t="s">
        <v>20254</v>
      </c>
      <c r="W100" t="s">
        <v>8300</v>
      </c>
      <c r="X100" t="s">
        <v>8301</v>
      </c>
      <c r="Y100" t="s">
        <v>8302</v>
      </c>
      <c r="Z100">
        <v>606</v>
      </c>
      <c r="AA100">
        <v>7</v>
      </c>
      <c r="AB100">
        <v>1696.8000000000002</v>
      </c>
      <c r="AC100">
        <v>242.40000000000003</v>
      </c>
      <c r="AD100" s="8">
        <v>0.28000000000000003</v>
      </c>
      <c r="AE100" s="7">
        <v>475.1040000000001</v>
      </c>
      <c r="AF100">
        <v>0.28000000000000003</v>
      </c>
      <c r="AG100" t="str">
        <f t="shared" si="1"/>
        <v>₹2 K</v>
      </c>
    </row>
    <row r="101" spans="1:33" x14ac:dyDescent="0.3">
      <c r="A101" t="s">
        <v>181</v>
      </c>
      <c r="B101" t="s">
        <v>380</v>
      </c>
      <c r="C101" t="s">
        <v>49</v>
      </c>
      <c r="D101" t="s">
        <v>109</v>
      </c>
      <c r="E101" t="s">
        <v>51</v>
      </c>
      <c r="F101" t="s">
        <v>8381</v>
      </c>
      <c r="G101" t="s">
        <v>96</v>
      </c>
      <c r="H101" s="4">
        <v>44488</v>
      </c>
      <c r="I101">
        <v>950</v>
      </c>
      <c r="J101" t="s">
        <v>8382</v>
      </c>
      <c r="K101" t="s">
        <v>524</v>
      </c>
      <c r="L101" t="s">
        <v>8383</v>
      </c>
      <c r="M101" t="s">
        <v>87</v>
      </c>
      <c r="N101" t="s">
        <v>8384</v>
      </c>
      <c r="O101" t="s">
        <v>39</v>
      </c>
      <c r="P101">
        <v>14</v>
      </c>
      <c r="Q101" t="s">
        <v>40</v>
      </c>
      <c r="R101" t="s">
        <v>58</v>
      </c>
      <c r="S101" t="s">
        <v>8385</v>
      </c>
      <c r="T101" s="4">
        <v>45298</v>
      </c>
      <c r="U101">
        <v>1</v>
      </c>
      <c r="V101" t="s">
        <v>20254</v>
      </c>
      <c r="W101" t="s">
        <v>8386</v>
      </c>
      <c r="X101" t="s">
        <v>8387</v>
      </c>
      <c r="Y101" t="s">
        <v>8388</v>
      </c>
      <c r="Z101">
        <v>2499</v>
      </c>
      <c r="AA101">
        <v>1</v>
      </c>
      <c r="AB101">
        <v>999.6</v>
      </c>
      <c r="AC101">
        <v>999.6</v>
      </c>
      <c r="AD101" s="8">
        <v>0.22</v>
      </c>
      <c r="AE101" s="7">
        <v>219.91200000000001</v>
      </c>
      <c r="AF101">
        <v>0.22</v>
      </c>
      <c r="AG101" t="str">
        <f t="shared" si="1"/>
        <v>₹999.6</v>
      </c>
    </row>
    <row r="102" spans="1:33" x14ac:dyDescent="0.3">
      <c r="A102" t="s">
        <v>20237</v>
      </c>
      <c r="B102" t="s">
        <v>1483</v>
      </c>
      <c r="C102" t="s">
        <v>29</v>
      </c>
      <c r="D102" t="s">
        <v>677</v>
      </c>
      <c r="E102" t="s">
        <v>578</v>
      </c>
      <c r="F102" t="s">
        <v>8502</v>
      </c>
      <c r="G102" t="s">
        <v>96</v>
      </c>
      <c r="H102" s="4">
        <v>44521</v>
      </c>
      <c r="I102">
        <v>950</v>
      </c>
      <c r="J102" t="s">
        <v>8503</v>
      </c>
      <c r="K102" t="s">
        <v>571</v>
      </c>
      <c r="L102" t="s">
        <v>8504</v>
      </c>
      <c r="M102" t="s">
        <v>37</v>
      </c>
      <c r="N102" t="s">
        <v>8505</v>
      </c>
      <c r="O102" t="s">
        <v>116</v>
      </c>
      <c r="P102">
        <v>13</v>
      </c>
      <c r="Q102" t="s">
        <v>73</v>
      </c>
      <c r="R102" t="s">
        <v>74</v>
      </c>
      <c r="S102" t="s">
        <v>8506</v>
      </c>
      <c r="T102" s="4">
        <v>45298</v>
      </c>
      <c r="U102">
        <v>1</v>
      </c>
      <c r="V102" t="s">
        <v>20254</v>
      </c>
      <c r="W102" t="s">
        <v>8507</v>
      </c>
      <c r="X102" t="s">
        <v>8508</v>
      </c>
      <c r="Y102" t="s">
        <v>5029</v>
      </c>
      <c r="Z102">
        <v>2458</v>
      </c>
      <c r="AA102">
        <v>2</v>
      </c>
      <c r="AB102">
        <v>1966.4</v>
      </c>
      <c r="AC102">
        <v>983.2</v>
      </c>
      <c r="AD102" s="8">
        <v>0.28000000000000003</v>
      </c>
      <c r="AE102" s="7">
        <v>550.5920000000001</v>
      </c>
      <c r="AF102">
        <v>0.28000000000000003</v>
      </c>
      <c r="AG102" t="str">
        <f t="shared" si="1"/>
        <v>₹2 K</v>
      </c>
    </row>
    <row r="103" spans="1:33" x14ac:dyDescent="0.3">
      <c r="A103" t="s">
        <v>20233</v>
      </c>
      <c r="B103" t="s">
        <v>240</v>
      </c>
      <c r="C103" t="s">
        <v>29</v>
      </c>
      <c r="D103" t="s">
        <v>206</v>
      </c>
      <c r="E103" t="s">
        <v>371</v>
      </c>
      <c r="F103" t="s">
        <v>8614</v>
      </c>
      <c r="G103" t="s">
        <v>33</v>
      </c>
      <c r="H103" s="4">
        <v>45213</v>
      </c>
      <c r="I103">
        <v>1400</v>
      </c>
      <c r="J103" t="s">
        <v>8615</v>
      </c>
      <c r="K103" t="s">
        <v>524</v>
      </c>
      <c r="L103" t="s">
        <v>8616</v>
      </c>
      <c r="M103" t="s">
        <v>87</v>
      </c>
      <c r="N103" t="s">
        <v>8617</v>
      </c>
      <c r="O103" t="s">
        <v>57</v>
      </c>
      <c r="P103">
        <v>8</v>
      </c>
      <c r="Q103" t="s">
        <v>73</v>
      </c>
      <c r="R103" t="s">
        <v>41</v>
      </c>
      <c r="S103" t="s">
        <v>8618</v>
      </c>
      <c r="T103" s="4">
        <v>45292</v>
      </c>
      <c r="U103">
        <v>1</v>
      </c>
      <c r="V103" t="s">
        <v>20254</v>
      </c>
      <c r="W103" t="s">
        <v>8619</v>
      </c>
      <c r="X103" t="s">
        <v>8620</v>
      </c>
      <c r="Y103" t="s">
        <v>3177</v>
      </c>
      <c r="Z103">
        <v>2106</v>
      </c>
      <c r="AA103">
        <v>1</v>
      </c>
      <c r="AB103">
        <v>842.40000000000009</v>
      </c>
      <c r="AC103">
        <v>842.40000000000009</v>
      </c>
      <c r="AD103" s="8">
        <v>0.28000000000000003</v>
      </c>
      <c r="AE103" s="7">
        <v>235.87200000000004</v>
      </c>
      <c r="AF103">
        <v>0.28000000000000003</v>
      </c>
      <c r="AG103" t="str">
        <f t="shared" si="1"/>
        <v>₹842.4</v>
      </c>
    </row>
    <row r="104" spans="1:33" x14ac:dyDescent="0.3">
      <c r="A104" t="s">
        <v>121</v>
      </c>
      <c r="B104" t="s">
        <v>946</v>
      </c>
      <c r="C104" t="s">
        <v>29</v>
      </c>
      <c r="D104" t="s">
        <v>206</v>
      </c>
      <c r="E104" t="s">
        <v>1005</v>
      </c>
      <c r="F104" t="s">
        <v>8651</v>
      </c>
      <c r="G104" t="s">
        <v>96</v>
      </c>
      <c r="H104" s="4">
        <v>45508</v>
      </c>
      <c r="I104">
        <v>1300</v>
      </c>
      <c r="J104" t="s">
        <v>8652</v>
      </c>
      <c r="K104" t="s">
        <v>340</v>
      </c>
      <c r="L104" t="s">
        <v>8653</v>
      </c>
      <c r="M104" t="s">
        <v>37</v>
      </c>
      <c r="N104" t="s">
        <v>8654</v>
      </c>
      <c r="O104" t="s">
        <v>39</v>
      </c>
      <c r="P104">
        <v>14</v>
      </c>
      <c r="Q104" t="s">
        <v>73</v>
      </c>
      <c r="R104" t="s">
        <v>41</v>
      </c>
      <c r="S104" t="s">
        <v>8655</v>
      </c>
      <c r="T104" s="4">
        <v>45309</v>
      </c>
      <c r="U104">
        <v>1</v>
      </c>
      <c r="V104" t="s">
        <v>20254</v>
      </c>
      <c r="W104" t="s">
        <v>8656</v>
      </c>
      <c r="X104" t="s">
        <v>8657</v>
      </c>
      <c r="Y104" t="s">
        <v>8481</v>
      </c>
      <c r="Z104">
        <v>1751</v>
      </c>
      <c r="AA104">
        <v>5</v>
      </c>
      <c r="AB104">
        <v>3502</v>
      </c>
      <c r="AC104">
        <v>700.4</v>
      </c>
      <c r="AD104" s="8">
        <v>0.28000000000000003</v>
      </c>
      <c r="AE104" s="7">
        <v>980.56000000000006</v>
      </c>
      <c r="AF104">
        <v>0.28000000000000003</v>
      </c>
      <c r="AG104" t="str">
        <f t="shared" si="1"/>
        <v>₹4 K</v>
      </c>
    </row>
    <row r="105" spans="1:33" x14ac:dyDescent="0.3">
      <c r="A105" t="s">
        <v>20233</v>
      </c>
      <c r="B105" t="s">
        <v>218</v>
      </c>
      <c r="C105" t="s">
        <v>29</v>
      </c>
      <c r="D105" t="s">
        <v>241</v>
      </c>
      <c r="E105" t="s">
        <v>1543</v>
      </c>
      <c r="F105" t="s">
        <v>8673</v>
      </c>
      <c r="G105" t="s">
        <v>96</v>
      </c>
      <c r="H105" s="4">
        <v>44052</v>
      </c>
      <c r="I105">
        <v>800</v>
      </c>
      <c r="J105" t="s">
        <v>8674</v>
      </c>
      <c r="K105" t="s">
        <v>350</v>
      </c>
      <c r="L105" t="s">
        <v>8675</v>
      </c>
      <c r="M105" t="s">
        <v>37</v>
      </c>
      <c r="N105" t="s">
        <v>8676</v>
      </c>
      <c r="O105" t="s">
        <v>39</v>
      </c>
      <c r="P105">
        <v>11</v>
      </c>
      <c r="Q105" t="s">
        <v>73</v>
      </c>
      <c r="R105" t="s">
        <v>58</v>
      </c>
      <c r="S105" t="s">
        <v>8677</v>
      </c>
      <c r="T105" s="4">
        <v>45313</v>
      </c>
      <c r="U105">
        <v>1</v>
      </c>
      <c r="V105" t="s">
        <v>20254</v>
      </c>
      <c r="W105" t="s">
        <v>8678</v>
      </c>
      <c r="X105" t="s">
        <v>8679</v>
      </c>
      <c r="Y105" t="s">
        <v>6534</v>
      </c>
      <c r="Z105">
        <v>1779</v>
      </c>
      <c r="AA105">
        <v>5</v>
      </c>
      <c r="AB105">
        <v>3558</v>
      </c>
      <c r="AC105">
        <v>711.6</v>
      </c>
      <c r="AD105" s="8">
        <v>0.28000000000000003</v>
      </c>
      <c r="AE105" s="7">
        <v>996.24000000000012</v>
      </c>
      <c r="AF105">
        <v>0.28000000000000003</v>
      </c>
      <c r="AG105" t="str">
        <f t="shared" si="1"/>
        <v>₹4 K</v>
      </c>
    </row>
    <row r="106" spans="1:33" x14ac:dyDescent="0.3">
      <c r="A106" t="s">
        <v>145</v>
      </c>
      <c r="B106" t="s">
        <v>145</v>
      </c>
      <c r="C106" t="s">
        <v>29</v>
      </c>
      <c r="D106" t="s">
        <v>219</v>
      </c>
      <c r="E106" t="s">
        <v>110</v>
      </c>
      <c r="F106" t="s">
        <v>8723</v>
      </c>
      <c r="G106" t="s">
        <v>33</v>
      </c>
      <c r="H106" s="4">
        <v>44128</v>
      </c>
      <c r="I106">
        <v>1300</v>
      </c>
      <c r="J106" t="s">
        <v>8724</v>
      </c>
      <c r="K106" t="s">
        <v>254</v>
      </c>
      <c r="L106" t="s">
        <v>8725</v>
      </c>
      <c r="M106" t="s">
        <v>87</v>
      </c>
      <c r="N106" t="s">
        <v>8726</v>
      </c>
      <c r="O106" t="s">
        <v>72</v>
      </c>
      <c r="P106">
        <v>12</v>
      </c>
      <c r="Q106" t="s">
        <v>73</v>
      </c>
      <c r="R106" t="s">
        <v>101</v>
      </c>
      <c r="S106" t="s">
        <v>8727</v>
      </c>
      <c r="T106" s="4">
        <v>45300</v>
      </c>
      <c r="U106">
        <v>1</v>
      </c>
      <c r="V106" t="s">
        <v>20254</v>
      </c>
      <c r="W106" t="s">
        <v>8728</v>
      </c>
      <c r="X106" t="s">
        <v>8729</v>
      </c>
      <c r="Y106" t="s">
        <v>8730</v>
      </c>
      <c r="Z106">
        <v>2729</v>
      </c>
      <c r="AA106">
        <v>2</v>
      </c>
      <c r="AB106">
        <v>2183.2000000000003</v>
      </c>
      <c r="AC106">
        <v>1091.6000000000001</v>
      </c>
      <c r="AD106" s="8">
        <v>0.28000000000000003</v>
      </c>
      <c r="AE106" s="7">
        <v>611.29600000000016</v>
      </c>
      <c r="AF106">
        <v>0.28000000000000003</v>
      </c>
      <c r="AG106" t="str">
        <f t="shared" si="1"/>
        <v>₹2 K</v>
      </c>
    </row>
    <row r="107" spans="1:33" x14ac:dyDescent="0.3">
      <c r="A107" t="s">
        <v>27</v>
      </c>
      <c r="B107" t="s">
        <v>803</v>
      </c>
      <c r="C107" t="s">
        <v>49</v>
      </c>
      <c r="D107" t="s">
        <v>65</v>
      </c>
      <c r="E107" t="s">
        <v>304</v>
      </c>
      <c r="F107" t="s">
        <v>9139</v>
      </c>
      <c r="G107" t="s">
        <v>96</v>
      </c>
      <c r="H107" s="4">
        <v>44594</v>
      </c>
      <c r="I107">
        <v>950</v>
      </c>
      <c r="J107" t="s">
        <v>9140</v>
      </c>
      <c r="K107" t="s">
        <v>1319</v>
      </c>
      <c r="L107" t="s">
        <v>9141</v>
      </c>
      <c r="M107" t="s">
        <v>87</v>
      </c>
      <c r="N107" t="s">
        <v>9142</v>
      </c>
      <c r="O107" t="s">
        <v>57</v>
      </c>
      <c r="P107">
        <v>18</v>
      </c>
      <c r="Q107" t="s">
        <v>73</v>
      </c>
      <c r="R107" t="s">
        <v>101</v>
      </c>
      <c r="S107" t="s">
        <v>9143</v>
      </c>
      <c r="T107" s="4">
        <v>45306</v>
      </c>
      <c r="U107">
        <v>1</v>
      </c>
      <c r="V107" t="s">
        <v>20254</v>
      </c>
      <c r="W107" t="s">
        <v>9144</v>
      </c>
      <c r="X107" t="s">
        <v>9145</v>
      </c>
      <c r="Y107" t="s">
        <v>3826</v>
      </c>
      <c r="Z107">
        <v>2582</v>
      </c>
      <c r="AA107">
        <v>7</v>
      </c>
      <c r="AB107">
        <v>7229.6</v>
      </c>
      <c r="AC107">
        <v>1032.8</v>
      </c>
      <c r="AD107" s="8">
        <v>0.22</v>
      </c>
      <c r="AE107" s="7">
        <v>1590.5120000000002</v>
      </c>
      <c r="AF107">
        <v>0.22</v>
      </c>
      <c r="AG107" t="str">
        <f t="shared" si="1"/>
        <v>₹7 K</v>
      </c>
    </row>
    <row r="108" spans="1:33" x14ac:dyDescent="0.3">
      <c r="A108" t="s">
        <v>20241</v>
      </c>
      <c r="B108" t="s">
        <v>157</v>
      </c>
      <c r="C108" t="s">
        <v>49</v>
      </c>
      <c r="D108" t="s">
        <v>50</v>
      </c>
      <c r="E108" t="s">
        <v>194</v>
      </c>
      <c r="F108" t="s">
        <v>9146</v>
      </c>
      <c r="G108" t="s">
        <v>33</v>
      </c>
      <c r="H108" s="4">
        <v>44030</v>
      </c>
      <c r="I108">
        <v>1400</v>
      </c>
      <c r="J108" t="s">
        <v>9147</v>
      </c>
      <c r="K108" t="s">
        <v>113</v>
      </c>
      <c r="L108" t="s">
        <v>9148</v>
      </c>
      <c r="M108" t="s">
        <v>87</v>
      </c>
      <c r="N108" t="s">
        <v>9149</v>
      </c>
      <c r="O108" t="s">
        <v>116</v>
      </c>
      <c r="P108">
        <v>12</v>
      </c>
      <c r="Q108" t="s">
        <v>40</v>
      </c>
      <c r="R108" t="s">
        <v>74</v>
      </c>
      <c r="S108" t="s">
        <v>9150</v>
      </c>
      <c r="T108" s="4">
        <v>45301</v>
      </c>
      <c r="U108">
        <v>1</v>
      </c>
      <c r="V108" t="s">
        <v>20254</v>
      </c>
      <c r="W108" t="s">
        <v>9151</v>
      </c>
      <c r="X108" t="s">
        <v>9152</v>
      </c>
      <c r="Y108" t="s">
        <v>9153</v>
      </c>
      <c r="Z108">
        <v>2554</v>
      </c>
      <c r="AA108">
        <v>4</v>
      </c>
      <c r="AB108">
        <v>4086.4</v>
      </c>
      <c r="AC108">
        <v>1021.6</v>
      </c>
      <c r="AD108" s="8">
        <v>0.22</v>
      </c>
      <c r="AE108" s="7">
        <v>899.00800000000004</v>
      </c>
      <c r="AF108">
        <v>0.22</v>
      </c>
      <c r="AG108" t="str">
        <f t="shared" si="1"/>
        <v>₹4 K</v>
      </c>
    </row>
    <row r="109" spans="1:33" x14ac:dyDescent="0.3">
      <c r="A109" t="s">
        <v>450</v>
      </c>
      <c r="B109" t="s">
        <v>450</v>
      </c>
      <c r="C109" t="s">
        <v>49</v>
      </c>
      <c r="D109" t="s">
        <v>65</v>
      </c>
      <c r="E109" t="s">
        <v>1365</v>
      </c>
      <c r="F109" t="s">
        <v>9189</v>
      </c>
      <c r="G109" t="s">
        <v>96</v>
      </c>
      <c r="H109" s="4">
        <v>44376</v>
      </c>
      <c r="I109">
        <v>800</v>
      </c>
      <c r="J109" t="s">
        <v>9190</v>
      </c>
      <c r="K109" t="s">
        <v>1418</v>
      </c>
      <c r="L109" t="s">
        <v>9191</v>
      </c>
      <c r="M109" t="s">
        <v>37</v>
      </c>
      <c r="N109" t="s">
        <v>9192</v>
      </c>
      <c r="O109" t="s">
        <v>57</v>
      </c>
      <c r="P109">
        <v>9</v>
      </c>
      <c r="Q109" t="s">
        <v>40</v>
      </c>
      <c r="R109" t="s">
        <v>74</v>
      </c>
      <c r="S109" t="s">
        <v>9193</v>
      </c>
      <c r="T109" s="4">
        <v>45309</v>
      </c>
      <c r="U109">
        <v>1</v>
      </c>
      <c r="V109" t="s">
        <v>20254</v>
      </c>
      <c r="W109" t="s">
        <v>9194</v>
      </c>
      <c r="X109" t="s">
        <v>9195</v>
      </c>
      <c r="Y109" t="s">
        <v>2809</v>
      </c>
      <c r="Z109">
        <v>1709</v>
      </c>
      <c r="AA109">
        <v>1</v>
      </c>
      <c r="AB109">
        <v>683.6</v>
      </c>
      <c r="AC109">
        <v>683.6</v>
      </c>
      <c r="AD109" s="8">
        <v>0.22</v>
      </c>
      <c r="AE109" s="7">
        <v>150.392</v>
      </c>
      <c r="AF109">
        <v>0.22</v>
      </c>
      <c r="AG109" t="str">
        <f t="shared" si="1"/>
        <v>₹683.6</v>
      </c>
    </row>
    <row r="110" spans="1:33" x14ac:dyDescent="0.3">
      <c r="A110" t="s">
        <v>93</v>
      </c>
      <c r="B110" t="s">
        <v>169</v>
      </c>
      <c r="C110" t="s">
        <v>80</v>
      </c>
      <c r="D110" t="s">
        <v>81</v>
      </c>
      <c r="E110" t="s">
        <v>1683</v>
      </c>
      <c r="F110" t="s">
        <v>9203</v>
      </c>
      <c r="G110" t="s">
        <v>96</v>
      </c>
      <c r="H110" s="4">
        <v>44415</v>
      </c>
      <c r="I110">
        <v>950</v>
      </c>
      <c r="J110" t="s">
        <v>9204</v>
      </c>
      <c r="K110" t="s">
        <v>384</v>
      </c>
      <c r="L110" t="s">
        <v>9205</v>
      </c>
      <c r="M110" t="s">
        <v>37</v>
      </c>
      <c r="N110" t="s">
        <v>9206</v>
      </c>
      <c r="O110" t="s">
        <v>116</v>
      </c>
      <c r="P110">
        <v>14</v>
      </c>
      <c r="Q110" t="s">
        <v>73</v>
      </c>
      <c r="R110" t="s">
        <v>58</v>
      </c>
      <c r="S110" t="s">
        <v>9207</v>
      </c>
      <c r="T110" s="4">
        <v>45293</v>
      </c>
      <c r="U110">
        <v>1</v>
      </c>
      <c r="V110" t="s">
        <v>20254</v>
      </c>
      <c r="W110" t="s">
        <v>9208</v>
      </c>
      <c r="X110" t="s">
        <v>7012</v>
      </c>
      <c r="Y110" t="s">
        <v>1414</v>
      </c>
      <c r="Z110">
        <v>1939</v>
      </c>
      <c r="AA110">
        <v>1</v>
      </c>
      <c r="AB110">
        <v>775.6</v>
      </c>
      <c r="AC110">
        <v>775.6</v>
      </c>
      <c r="AD110" s="8">
        <v>0.35</v>
      </c>
      <c r="AE110" s="7">
        <v>271.45999999999998</v>
      </c>
      <c r="AF110">
        <v>0.35</v>
      </c>
      <c r="AG110" t="str">
        <f t="shared" si="1"/>
        <v>₹775.6</v>
      </c>
    </row>
    <row r="111" spans="1:33" x14ac:dyDescent="0.3">
      <c r="A111" t="s">
        <v>93</v>
      </c>
      <c r="B111" t="s">
        <v>205</v>
      </c>
      <c r="C111" t="s">
        <v>49</v>
      </c>
      <c r="D111" t="s">
        <v>81</v>
      </c>
      <c r="E111" t="s">
        <v>1949</v>
      </c>
      <c r="F111" t="s">
        <v>9266</v>
      </c>
      <c r="G111" t="s">
        <v>96</v>
      </c>
      <c r="H111" s="4">
        <v>43888</v>
      </c>
      <c r="I111">
        <v>1400</v>
      </c>
      <c r="J111" t="s">
        <v>9267</v>
      </c>
      <c r="K111" t="s">
        <v>1368</v>
      </c>
      <c r="L111" t="s">
        <v>9268</v>
      </c>
      <c r="M111" t="s">
        <v>87</v>
      </c>
      <c r="N111" t="s">
        <v>9269</v>
      </c>
      <c r="O111" t="s">
        <v>39</v>
      </c>
      <c r="P111">
        <v>10</v>
      </c>
      <c r="Q111" t="s">
        <v>73</v>
      </c>
      <c r="R111" t="s">
        <v>41</v>
      </c>
      <c r="S111" t="s">
        <v>9270</v>
      </c>
      <c r="T111" s="4">
        <v>45316</v>
      </c>
      <c r="U111">
        <v>1</v>
      </c>
      <c r="V111" t="s">
        <v>20254</v>
      </c>
      <c r="W111" t="s">
        <v>9271</v>
      </c>
      <c r="X111" t="s">
        <v>9272</v>
      </c>
      <c r="Y111" t="s">
        <v>9273</v>
      </c>
      <c r="Z111">
        <v>2088</v>
      </c>
      <c r="AA111">
        <v>3</v>
      </c>
      <c r="AB111">
        <v>2505.6000000000004</v>
      </c>
      <c r="AC111">
        <v>835.20000000000016</v>
      </c>
      <c r="AD111" s="8">
        <v>0.22</v>
      </c>
      <c r="AE111" s="7">
        <v>551.23200000000008</v>
      </c>
      <c r="AF111">
        <v>0.22</v>
      </c>
      <c r="AG111" t="str">
        <f t="shared" si="1"/>
        <v>₹3 K</v>
      </c>
    </row>
    <row r="112" spans="1:33" x14ac:dyDescent="0.3">
      <c r="A112" t="s">
        <v>107</v>
      </c>
      <c r="B112" t="s">
        <v>510</v>
      </c>
      <c r="C112" t="s">
        <v>49</v>
      </c>
      <c r="D112" t="s">
        <v>241</v>
      </c>
      <c r="E112" t="s">
        <v>490</v>
      </c>
      <c r="F112" t="s">
        <v>9379</v>
      </c>
      <c r="G112" t="s">
        <v>96</v>
      </c>
      <c r="H112" s="4">
        <v>44709</v>
      </c>
      <c r="I112">
        <v>1400</v>
      </c>
      <c r="J112" t="s">
        <v>9380</v>
      </c>
      <c r="K112" t="s">
        <v>2083</v>
      </c>
      <c r="L112" t="s">
        <v>9381</v>
      </c>
      <c r="M112" t="s">
        <v>37</v>
      </c>
      <c r="N112" t="s">
        <v>9382</v>
      </c>
      <c r="O112" t="s">
        <v>57</v>
      </c>
      <c r="P112">
        <v>17</v>
      </c>
      <c r="Q112" t="s">
        <v>73</v>
      </c>
      <c r="R112" t="s">
        <v>74</v>
      </c>
      <c r="S112" t="s">
        <v>9383</v>
      </c>
      <c r="T112" s="4">
        <v>45313</v>
      </c>
      <c r="U112">
        <v>1</v>
      </c>
      <c r="V112" t="s">
        <v>20254</v>
      </c>
      <c r="W112" t="s">
        <v>9384</v>
      </c>
      <c r="X112" t="s">
        <v>9385</v>
      </c>
      <c r="Y112" t="s">
        <v>9386</v>
      </c>
      <c r="Z112">
        <v>1103</v>
      </c>
      <c r="AA112">
        <v>7</v>
      </c>
      <c r="AB112">
        <v>3088.4</v>
      </c>
      <c r="AC112">
        <v>441.2</v>
      </c>
      <c r="AD112" s="8">
        <v>0.22</v>
      </c>
      <c r="AE112" s="7">
        <v>679.44799999999998</v>
      </c>
      <c r="AF112">
        <v>0.22</v>
      </c>
      <c r="AG112" t="str">
        <f t="shared" si="1"/>
        <v>₹3 K</v>
      </c>
    </row>
    <row r="113" spans="1:33" x14ac:dyDescent="0.3">
      <c r="A113" t="s">
        <v>133</v>
      </c>
      <c r="B113" t="s">
        <v>108</v>
      </c>
      <c r="C113" t="s">
        <v>80</v>
      </c>
      <c r="D113" t="s">
        <v>146</v>
      </c>
      <c r="E113" t="s">
        <v>134</v>
      </c>
      <c r="F113" t="s">
        <v>9461</v>
      </c>
      <c r="G113" t="s">
        <v>33</v>
      </c>
      <c r="H113" s="4">
        <v>45266</v>
      </c>
      <c r="I113">
        <v>950</v>
      </c>
      <c r="J113" t="s">
        <v>9462</v>
      </c>
      <c r="K113" t="s">
        <v>125</v>
      </c>
      <c r="L113" t="s">
        <v>9463</v>
      </c>
      <c r="M113" t="s">
        <v>87</v>
      </c>
      <c r="N113" t="s">
        <v>9464</v>
      </c>
      <c r="O113" t="s">
        <v>39</v>
      </c>
      <c r="P113">
        <v>8</v>
      </c>
      <c r="Q113" t="s">
        <v>40</v>
      </c>
      <c r="R113" t="s">
        <v>74</v>
      </c>
      <c r="S113" t="s">
        <v>9465</v>
      </c>
      <c r="T113" s="4">
        <v>45299</v>
      </c>
      <c r="U113">
        <v>1</v>
      </c>
      <c r="V113" t="s">
        <v>20254</v>
      </c>
      <c r="W113" t="s">
        <v>9466</v>
      </c>
      <c r="X113" t="s">
        <v>9467</v>
      </c>
      <c r="Y113" t="s">
        <v>1465</v>
      </c>
      <c r="Z113">
        <v>1200</v>
      </c>
      <c r="AA113">
        <v>2</v>
      </c>
      <c r="AB113">
        <v>960</v>
      </c>
      <c r="AC113">
        <v>480</v>
      </c>
      <c r="AD113" s="8">
        <v>0.35</v>
      </c>
      <c r="AE113" s="7">
        <v>336</v>
      </c>
      <c r="AF113">
        <v>0.35</v>
      </c>
      <c r="AG113" t="str">
        <f t="shared" si="1"/>
        <v>₹960</v>
      </c>
    </row>
    <row r="114" spans="1:33" x14ac:dyDescent="0.3">
      <c r="A114" t="s">
        <v>20235</v>
      </c>
      <c r="B114" t="s">
        <v>48</v>
      </c>
      <c r="C114" t="s">
        <v>49</v>
      </c>
      <c r="D114" t="s">
        <v>65</v>
      </c>
      <c r="E114" t="s">
        <v>1724</v>
      </c>
      <c r="F114" t="s">
        <v>9849</v>
      </c>
      <c r="G114" t="s">
        <v>96</v>
      </c>
      <c r="H114" s="4">
        <v>44897</v>
      </c>
      <c r="I114">
        <v>800</v>
      </c>
      <c r="J114" t="s">
        <v>9850</v>
      </c>
      <c r="K114" t="s">
        <v>493</v>
      </c>
      <c r="L114" t="s">
        <v>9851</v>
      </c>
      <c r="M114" t="s">
        <v>87</v>
      </c>
      <c r="N114" t="s">
        <v>9852</v>
      </c>
      <c r="O114" t="s">
        <v>116</v>
      </c>
      <c r="P114">
        <v>18</v>
      </c>
      <c r="Q114" t="s">
        <v>73</v>
      </c>
      <c r="R114" t="s">
        <v>101</v>
      </c>
      <c r="S114" t="s">
        <v>9853</v>
      </c>
      <c r="T114" s="4">
        <v>45298</v>
      </c>
      <c r="U114">
        <v>1</v>
      </c>
      <c r="V114" t="s">
        <v>20254</v>
      </c>
      <c r="W114" t="s">
        <v>9854</v>
      </c>
      <c r="X114" t="s">
        <v>9855</v>
      </c>
      <c r="Y114" t="s">
        <v>5283</v>
      </c>
      <c r="Z114">
        <v>983</v>
      </c>
      <c r="AA114">
        <v>7</v>
      </c>
      <c r="AB114">
        <v>2752.4</v>
      </c>
      <c r="AC114">
        <v>393.2</v>
      </c>
      <c r="AD114" s="8">
        <v>0.22</v>
      </c>
      <c r="AE114" s="7">
        <v>605.52800000000002</v>
      </c>
      <c r="AF114">
        <v>0.22</v>
      </c>
      <c r="AG114" t="str">
        <f t="shared" si="1"/>
        <v>₹3 K</v>
      </c>
    </row>
    <row r="115" spans="1:33" x14ac:dyDescent="0.3">
      <c r="A115" t="s">
        <v>121</v>
      </c>
      <c r="B115" t="s">
        <v>946</v>
      </c>
      <c r="C115" t="s">
        <v>49</v>
      </c>
      <c r="D115" t="s">
        <v>219</v>
      </c>
      <c r="E115" t="s">
        <v>242</v>
      </c>
      <c r="F115" t="s">
        <v>9974</v>
      </c>
      <c r="G115" t="s">
        <v>33</v>
      </c>
      <c r="H115" s="4">
        <v>45576</v>
      </c>
      <c r="I115">
        <v>950</v>
      </c>
      <c r="J115" t="s">
        <v>9975</v>
      </c>
      <c r="K115" t="s">
        <v>3069</v>
      </c>
      <c r="L115" t="s">
        <v>9976</v>
      </c>
      <c r="M115" t="s">
        <v>37</v>
      </c>
      <c r="N115" t="s">
        <v>9977</v>
      </c>
      <c r="O115" t="s">
        <v>72</v>
      </c>
      <c r="P115">
        <v>5</v>
      </c>
      <c r="Q115" t="s">
        <v>40</v>
      </c>
      <c r="R115" t="s">
        <v>74</v>
      </c>
      <c r="S115" t="s">
        <v>9978</v>
      </c>
      <c r="T115" s="4">
        <v>45309</v>
      </c>
      <c r="U115">
        <v>1</v>
      </c>
      <c r="V115" t="s">
        <v>20254</v>
      </c>
      <c r="W115" t="s">
        <v>9979</v>
      </c>
      <c r="X115" t="s">
        <v>9000</v>
      </c>
      <c r="Y115" t="s">
        <v>6360</v>
      </c>
      <c r="Z115">
        <v>2292</v>
      </c>
      <c r="AA115">
        <v>6</v>
      </c>
      <c r="AB115">
        <v>5500.8</v>
      </c>
      <c r="AC115">
        <v>916.80000000000007</v>
      </c>
      <c r="AD115" s="8">
        <v>0.22</v>
      </c>
      <c r="AE115" s="7">
        <v>1210.1760000000002</v>
      </c>
      <c r="AF115">
        <v>0.22</v>
      </c>
      <c r="AG115" t="str">
        <f t="shared" si="1"/>
        <v>₹6 K</v>
      </c>
    </row>
    <row r="116" spans="1:33" x14ac:dyDescent="0.3">
      <c r="A116" t="s">
        <v>181</v>
      </c>
      <c r="B116" t="s">
        <v>411</v>
      </c>
      <c r="C116" t="s">
        <v>29</v>
      </c>
      <c r="D116" t="s">
        <v>30</v>
      </c>
      <c r="E116" t="s">
        <v>894</v>
      </c>
      <c r="F116" t="s">
        <v>10001</v>
      </c>
      <c r="G116" t="s">
        <v>96</v>
      </c>
      <c r="H116" s="4">
        <v>44251</v>
      </c>
      <c r="I116">
        <v>1400</v>
      </c>
      <c r="J116" t="s">
        <v>10002</v>
      </c>
      <c r="K116" t="s">
        <v>329</v>
      </c>
      <c r="L116" t="s">
        <v>10003</v>
      </c>
      <c r="M116" t="s">
        <v>37</v>
      </c>
      <c r="N116" t="s">
        <v>10004</v>
      </c>
      <c r="O116" t="s">
        <v>116</v>
      </c>
      <c r="P116">
        <v>20</v>
      </c>
      <c r="Q116" t="s">
        <v>73</v>
      </c>
      <c r="R116" t="s">
        <v>101</v>
      </c>
      <c r="S116" t="s">
        <v>10005</v>
      </c>
      <c r="T116" s="4">
        <v>45315</v>
      </c>
      <c r="U116">
        <v>1</v>
      </c>
      <c r="V116" t="s">
        <v>20254</v>
      </c>
      <c r="W116" t="s">
        <v>10006</v>
      </c>
      <c r="X116" t="s">
        <v>10007</v>
      </c>
      <c r="Y116" t="s">
        <v>8316</v>
      </c>
      <c r="Z116">
        <v>753</v>
      </c>
      <c r="AA116">
        <v>8</v>
      </c>
      <c r="AB116">
        <v>2409.6</v>
      </c>
      <c r="AC116">
        <v>301.2</v>
      </c>
      <c r="AD116" s="8">
        <v>0.28000000000000003</v>
      </c>
      <c r="AE116" s="7">
        <v>674.68799999999999</v>
      </c>
      <c r="AF116">
        <v>0.28000000000000003</v>
      </c>
      <c r="AG116" t="str">
        <f t="shared" si="1"/>
        <v>₹2 K</v>
      </c>
    </row>
    <row r="117" spans="1:33" x14ac:dyDescent="0.3">
      <c r="A117" t="s">
        <v>20236</v>
      </c>
      <c r="B117" t="s">
        <v>79</v>
      </c>
      <c r="C117" t="s">
        <v>80</v>
      </c>
      <c r="D117" t="s">
        <v>109</v>
      </c>
      <c r="E117" t="s">
        <v>814</v>
      </c>
      <c r="F117" t="s">
        <v>10078</v>
      </c>
      <c r="G117" t="s">
        <v>33</v>
      </c>
      <c r="H117" s="4">
        <v>43973</v>
      </c>
      <c r="I117">
        <v>1200</v>
      </c>
      <c r="J117" t="s">
        <v>10079</v>
      </c>
      <c r="K117" t="s">
        <v>150</v>
      </c>
      <c r="L117" t="s">
        <v>10080</v>
      </c>
      <c r="M117" t="s">
        <v>87</v>
      </c>
      <c r="N117" t="s">
        <v>10081</v>
      </c>
      <c r="O117" t="s">
        <v>72</v>
      </c>
      <c r="P117">
        <v>8</v>
      </c>
      <c r="Q117" t="s">
        <v>40</v>
      </c>
      <c r="R117" t="s">
        <v>58</v>
      </c>
      <c r="S117" t="s">
        <v>10082</v>
      </c>
      <c r="T117" s="4">
        <v>45296</v>
      </c>
      <c r="U117">
        <v>1</v>
      </c>
      <c r="V117" t="s">
        <v>20254</v>
      </c>
      <c r="W117" t="s">
        <v>10083</v>
      </c>
      <c r="X117" t="s">
        <v>10084</v>
      </c>
      <c r="Y117" t="s">
        <v>10085</v>
      </c>
      <c r="Z117">
        <v>1255</v>
      </c>
      <c r="AA117">
        <v>4</v>
      </c>
      <c r="AB117">
        <v>2008</v>
      </c>
      <c r="AC117">
        <v>502</v>
      </c>
      <c r="AD117" s="8">
        <v>0.35</v>
      </c>
      <c r="AE117" s="7">
        <v>702.8</v>
      </c>
      <c r="AF117">
        <v>0.35</v>
      </c>
      <c r="AG117" t="str">
        <f t="shared" si="1"/>
        <v>₹2 K</v>
      </c>
    </row>
    <row r="118" spans="1:33" x14ac:dyDescent="0.3">
      <c r="A118" t="s">
        <v>181</v>
      </c>
      <c r="B118" t="s">
        <v>64</v>
      </c>
      <c r="C118" t="s">
        <v>49</v>
      </c>
      <c r="D118" t="s">
        <v>50</v>
      </c>
      <c r="E118" t="s">
        <v>304</v>
      </c>
      <c r="F118" t="s">
        <v>10244</v>
      </c>
      <c r="G118" t="s">
        <v>33</v>
      </c>
      <c r="H118" s="4">
        <v>45589</v>
      </c>
      <c r="I118">
        <v>1300</v>
      </c>
      <c r="J118" t="s">
        <v>10245</v>
      </c>
      <c r="K118" t="s">
        <v>197</v>
      </c>
      <c r="L118" t="s">
        <v>10246</v>
      </c>
      <c r="M118" t="s">
        <v>37</v>
      </c>
      <c r="N118" t="s">
        <v>10247</v>
      </c>
      <c r="O118" t="s">
        <v>72</v>
      </c>
      <c r="P118">
        <v>10</v>
      </c>
      <c r="Q118" t="s">
        <v>73</v>
      </c>
      <c r="R118" t="s">
        <v>41</v>
      </c>
      <c r="S118" t="s">
        <v>10248</v>
      </c>
      <c r="T118" s="4">
        <v>45293</v>
      </c>
      <c r="U118">
        <v>1</v>
      </c>
      <c r="V118" t="s">
        <v>20254</v>
      </c>
      <c r="W118" t="s">
        <v>10249</v>
      </c>
      <c r="X118" t="s">
        <v>10250</v>
      </c>
      <c r="Y118" t="s">
        <v>7186</v>
      </c>
      <c r="Z118">
        <v>1177</v>
      </c>
      <c r="AA118">
        <v>8</v>
      </c>
      <c r="AB118">
        <v>3766.4</v>
      </c>
      <c r="AC118">
        <v>470.8</v>
      </c>
      <c r="AD118" s="8">
        <v>0.22</v>
      </c>
      <c r="AE118" s="7">
        <v>828.60800000000006</v>
      </c>
      <c r="AF118">
        <v>0.22</v>
      </c>
      <c r="AG118" t="str">
        <f t="shared" si="1"/>
        <v>₹4 K</v>
      </c>
    </row>
    <row r="119" spans="1:33" x14ac:dyDescent="0.3">
      <c r="A119" t="s">
        <v>181</v>
      </c>
      <c r="B119" t="s">
        <v>182</v>
      </c>
      <c r="C119" t="s">
        <v>49</v>
      </c>
      <c r="D119" t="s">
        <v>146</v>
      </c>
      <c r="E119" t="s">
        <v>713</v>
      </c>
      <c r="F119" t="s">
        <v>10306</v>
      </c>
      <c r="G119" t="s">
        <v>33</v>
      </c>
      <c r="H119" s="4">
        <v>45144</v>
      </c>
      <c r="I119">
        <v>1000</v>
      </c>
      <c r="J119" t="s">
        <v>10307</v>
      </c>
      <c r="K119" t="s">
        <v>329</v>
      </c>
      <c r="L119" t="s">
        <v>10308</v>
      </c>
      <c r="M119" t="s">
        <v>87</v>
      </c>
      <c r="N119" t="s">
        <v>10309</v>
      </c>
      <c r="O119" t="s">
        <v>39</v>
      </c>
      <c r="P119">
        <v>10</v>
      </c>
      <c r="Q119" t="s">
        <v>73</v>
      </c>
      <c r="R119" t="s">
        <v>58</v>
      </c>
      <c r="S119" t="s">
        <v>10310</v>
      </c>
      <c r="T119" s="4">
        <v>45301</v>
      </c>
      <c r="U119">
        <v>1</v>
      </c>
      <c r="V119" t="s">
        <v>20254</v>
      </c>
      <c r="W119" t="s">
        <v>10311</v>
      </c>
      <c r="X119" t="s">
        <v>10312</v>
      </c>
      <c r="Y119" t="s">
        <v>2600</v>
      </c>
      <c r="Z119">
        <v>2490</v>
      </c>
      <c r="AA119">
        <v>3</v>
      </c>
      <c r="AB119">
        <v>2988</v>
      </c>
      <c r="AC119">
        <v>996</v>
      </c>
      <c r="AD119" s="8">
        <v>0.22</v>
      </c>
      <c r="AE119" s="7">
        <v>657.36</v>
      </c>
      <c r="AF119">
        <v>0.22</v>
      </c>
      <c r="AG119" t="str">
        <f t="shared" si="1"/>
        <v>₹3 K</v>
      </c>
    </row>
    <row r="120" spans="1:33" x14ac:dyDescent="0.3">
      <c r="A120" t="s">
        <v>20238</v>
      </c>
      <c r="B120" t="s">
        <v>650</v>
      </c>
      <c r="C120" t="s">
        <v>49</v>
      </c>
      <c r="D120" t="s">
        <v>65</v>
      </c>
      <c r="E120" t="s">
        <v>421</v>
      </c>
      <c r="F120" t="s">
        <v>10392</v>
      </c>
      <c r="G120" t="s">
        <v>96</v>
      </c>
      <c r="H120" s="4">
        <v>45230</v>
      </c>
      <c r="I120">
        <v>800</v>
      </c>
      <c r="J120" t="s">
        <v>10393</v>
      </c>
      <c r="K120" t="s">
        <v>1862</v>
      </c>
      <c r="L120" t="s">
        <v>10394</v>
      </c>
      <c r="M120" t="s">
        <v>37</v>
      </c>
      <c r="N120" t="s">
        <v>10395</v>
      </c>
      <c r="O120" t="s">
        <v>57</v>
      </c>
      <c r="P120">
        <v>10</v>
      </c>
      <c r="Q120" t="s">
        <v>73</v>
      </c>
      <c r="R120" t="s">
        <v>74</v>
      </c>
      <c r="S120" t="s">
        <v>10396</v>
      </c>
      <c r="T120" s="4">
        <v>45316</v>
      </c>
      <c r="U120">
        <v>1</v>
      </c>
      <c r="V120" t="s">
        <v>20254</v>
      </c>
      <c r="W120" t="s">
        <v>10397</v>
      </c>
      <c r="X120" t="s">
        <v>10398</v>
      </c>
      <c r="Y120" t="s">
        <v>8316</v>
      </c>
      <c r="Z120">
        <v>1880</v>
      </c>
      <c r="AA120">
        <v>1</v>
      </c>
      <c r="AB120">
        <v>752</v>
      </c>
      <c r="AC120">
        <v>752</v>
      </c>
      <c r="AD120" s="8">
        <v>0.22</v>
      </c>
      <c r="AE120" s="7">
        <v>165.44</v>
      </c>
      <c r="AF120">
        <v>0.22</v>
      </c>
      <c r="AG120" t="str">
        <f t="shared" si="1"/>
        <v>₹752</v>
      </c>
    </row>
    <row r="121" spans="1:33" x14ac:dyDescent="0.3">
      <c r="A121" t="s">
        <v>93</v>
      </c>
      <c r="B121" t="s">
        <v>784</v>
      </c>
      <c r="C121" t="s">
        <v>80</v>
      </c>
      <c r="D121" t="s">
        <v>81</v>
      </c>
      <c r="E121" t="s">
        <v>521</v>
      </c>
      <c r="F121" t="s">
        <v>10463</v>
      </c>
      <c r="G121" t="s">
        <v>33</v>
      </c>
      <c r="H121" s="4">
        <v>43928</v>
      </c>
      <c r="I121">
        <v>950</v>
      </c>
      <c r="J121" t="s">
        <v>10464</v>
      </c>
      <c r="K121" t="s">
        <v>1293</v>
      </c>
      <c r="L121" t="s">
        <v>10465</v>
      </c>
      <c r="M121" t="s">
        <v>37</v>
      </c>
      <c r="N121" t="s">
        <v>10466</v>
      </c>
      <c r="O121" t="s">
        <v>72</v>
      </c>
      <c r="P121">
        <v>4</v>
      </c>
      <c r="Q121" t="s">
        <v>73</v>
      </c>
      <c r="R121" t="s">
        <v>41</v>
      </c>
      <c r="S121" t="s">
        <v>10467</v>
      </c>
      <c r="T121" s="4">
        <v>45315</v>
      </c>
      <c r="U121">
        <v>1</v>
      </c>
      <c r="V121" t="s">
        <v>20254</v>
      </c>
      <c r="W121" t="s">
        <v>10468</v>
      </c>
      <c r="X121" t="s">
        <v>10469</v>
      </c>
      <c r="Y121" t="s">
        <v>876</v>
      </c>
      <c r="Z121">
        <v>2219</v>
      </c>
      <c r="AA121">
        <v>6</v>
      </c>
      <c r="AB121">
        <v>5325.6</v>
      </c>
      <c r="AC121">
        <v>887.6</v>
      </c>
      <c r="AD121" s="8">
        <v>0.35</v>
      </c>
      <c r="AE121" s="7">
        <v>1863.96</v>
      </c>
      <c r="AF121">
        <v>0.35</v>
      </c>
      <c r="AG121" t="str">
        <f t="shared" si="1"/>
        <v>₹5 K</v>
      </c>
    </row>
    <row r="122" spans="1:33" x14ac:dyDescent="0.3">
      <c r="A122" t="s">
        <v>181</v>
      </c>
      <c r="B122" t="s">
        <v>985</v>
      </c>
      <c r="C122" t="s">
        <v>49</v>
      </c>
      <c r="D122" t="s">
        <v>219</v>
      </c>
      <c r="E122" t="s">
        <v>521</v>
      </c>
      <c r="F122" t="s">
        <v>10527</v>
      </c>
      <c r="G122" t="s">
        <v>96</v>
      </c>
      <c r="H122" s="4">
        <v>45291</v>
      </c>
      <c r="I122">
        <v>1100</v>
      </c>
      <c r="J122" t="s">
        <v>10528</v>
      </c>
      <c r="K122" t="s">
        <v>1293</v>
      </c>
      <c r="L122" t="s">
        <v>10529</v>
      </c>
      <c r="M122" t="s">
        <v>87</v>
      </c>
      <c r="N122" t="s">
        <v>10530</v>
      </c>
      <c r="O122" t="s">
        <v>116</v>
      </c>
      <c r="P122">
        <v>10</v>
      </c>
      <c r="Q122" t="s">
        <v>73</v>
      </c>
      <c r="R122" t="s">
        <v>101</v>
      </c>
      <c r="S122" t="s">
        <v>10531</v>
      </c>
      <c r="T122" s="4">
        <v>45316</v>
      </c>
      <c r="U122">
        <v>1</v>
      </c>
      <c r="V122" t="s">
        <v>20254</v>
      </c>
      <c r="W122" t="s">
        <v>10532</v>
      </c>
      <c r="X122" t="s">
        <v>10533</v>
      </c>
      <c r="Y122" t="s">
        <v>5789</v>
      </c>
      <c r="Z122">
        <v>513</v>
      </c>
      <c r="AA122">
        <v>3</v>
      </c>
      <c r="AB122">
        <v>615.6</v>
      </c>
      <c r="AC122">
        <v>205.20000000000002</v>
      </c>
      <c r="AD122" s="8">
        <v>0.22</v>
      </c>
      <c r="AE122" s="7">
        <v>135.43200000000002</v>
      </c>
      <c r="AF122">
        <v>0.22</v>
      </c>
      <c r="AG122" t="str">
        <f t="shared" si="1"/>
        <v>₹615.6</v>
      </c>
    </row>
    <row r="123" spans="1:33" x14ac:dyDescent="0.3">
      <c r="A123" t="s">
        <v>450</v>
      </c>
      <c r="B123" t="s">
        <v>450</v>
      </c>
      <c r="C123" t="s">
        <v>80</v>
      </c>
      <c r="D123" t="s">
        <v>81</v>
      </c>
      <c r="E123" t="s">
        <v>1908</v>
      </c>
      <c r="F123" t="s">
        <v>10599</v>
      </c>
      <c r="G123" t="s">
        <v>96</v>
      </c>
      <c r="H123" s="4">
        <v>44830</v>
      </c>
      <c r="I123">
        <v>1100</v>
      </c>
      <c r="J123" t="s">
        <v>10600</v>
      </c>
      <c r="K123" t="s">
        <v>1121</v>
      </c>
      <c r="L123" t="s">
        <v>10601</v>
      </c>
      <c r="M123" t="s">
        <v>37</v>
      </c>
      <c r="N123" t="s">
        <v>10602</v>
      </c>
      <c r="O123" t="s">
        <v>57</v>
      </c>
      <c r="P123">
        <v>11</v>
      </c>
      <c r="Q123" t="s">
        <v>40</v>
      </c>
      <c r="R123" t="s">
        <v>74</v>
      </c>
      <c r="S123" t="s">
        <v>10603</v>
      </c>
      <c r="T123" s="4">
        <v>45317</v>
      </c>
      <c r="U123">
        <v>1</v>
      </c>
      <c r="V123" t="s">
        <v>20254</v>
      </c>
      <c r="W123" t="s">
        <v>10604</v>
      </c>
      <c r="X123" t="s">
        <v>10605</v>
      </c>
      <c r="Y123" t="s">
        <v>3333</v>
      </c>
      <c r="Z123">
        <v>1637</v>
      </c>
      <c r="AA123">
        <v>6</v>
      </c>
      <c r="AB123">
        <v>3928.8</v>
      </c>
      <c r="AC123">
        <v>654.80000000000007</v>
      </c>
      <c r="AD123" s="8">
        <v>0.35</v>
      </c>
      <c r="AE123" s="7">
        <v>1375.08</v>
      </c>
      <c r="AF123">
        <v>0.35</v>
      </c>
      <c r="AG123" t="str">
        <f t="shared" si="1"/>
        <v>₹4 K</v>
      </c>
    </row>
    <row r="124" spans="1:33" x14ac:dyDescent="0.3">
      <c r="A124" t="s">
        <v>20241</v>
      </c>
      <c r="B124" t="s">
        <v>157</v>
      </c>
      <c r="C124" t="s">
        <v>29</v>
      </c>
      <c r="D124" t="s">
        <v>109</v>
      </c>
      <c r="E124" t="s">
        <v>1543</v>
      </c>
      <c r="F124" t="s">
        <v>10701</v>
      </c>
      <c r="G124" t="s">
        <v>96</v>
      </c>
      <c r="H124" s="4">
        <v>45185</v>
      </c>
      <c r="I124">
        <v>1100</v>
      </c>
      <c r="J124" t="s">
        <v>10702</v>
      </c>
      <c r="K124" t="s">
        <v>1846</v>
      </c>
      <c r="L124" t="s">
        <v>10703</v>
      </c>
      <c r="M124" t="s">
        <v>37</v>
      </c>
      <c r="N124" t="s">
        <v>10704</v>
      </c>
      <c r="O124" t="s">
        <v>72</v>
      </c>
      <c r="P124">
        <v>13</v>
      </c>
      <c r="Q124" t="s">
        <v>73</v>
      </c>
      <c r="R124" t="s">
        <v>58</v>
      </c>
      <c r="S124" t="s">
        <v>10705</v>
      </c>
      <c r="T124" s="4">
        <v>45297</v>
      </c>
      <c r="U124">
        <v>1</v>
      </c>
      <c r="V124" t="s">
        <v>20254</v>
      </c>
      <c r="W124" t="s">
        <v>10706</v>
      </c>
      <c r="X124" t="s">
        <v>10707</v>
      </c>
      <c r="Y124" t="s">
        <v>4520</v>
      </c>
      <c r="Z124">
        <v>2590</v>
      </c>
      <c r="AA124">
        <v>7</v>
      </c>
      <c r="AB124">
        <v>7252</v>
      </c>
      <c r="AC124">
        <v>1036</v>
      </c>
      <c r="AD124" s="8">
        <v>0.28000000000000003</v>
      </c>
      <c r="AE124" s="7">
        <v>2030.5600000000002</v>
      </c>
      <c r="AF124">
        <v>0.28000000000000003</v>
      </c>
      <c r="AG124" t="str">
        <f t="shared" si="1"/>
        <v>₹7 K</v>
      </c>
    </row>
    <row r="125" spans="1:33" x14ac:dyDescent="0.3">
      <c r="A125" t="s">
        <v>450</v>
      </c>
      <c r="B125" t="s">
        <v>450</v>
      </c>
      <c r="C125" t="s">
        <v>49</v>
      </c>
      <c r="D125" t="s">
        <v>65</v>
      </c>
      <c r="E125" t="s">
        <v>2215</v>
      </c>
      <c r="F125" t="s">
        <v>10820</v>
      </c>
      <c r="G125" t="s">
        <v>33</v>
      </c>
      <c r="H125" s="4">
        <v>44191</v>
      </c>
      <c r="I125">
        <v>1400</v>
      </c>
      <c r="J125" t="s">
        <v>10821</v>
      </c>
      <c r="K125" t="s">
        <v>1153</v>
      </c>
      <c r="L125" t="s">
        <v>10822</v>
      </c>
      <c r="M125" t="s">
        <v>37</v>
      </c>
      <c r="N125" t="s">
        <v>10823</v>
      </c>
      <c r="O125" t="s">
        <v>39</v>
      </c>
      <c r="P125">
        <v>4</v>
      </c>
      <c r="Q125" t="s">
        <v>73</v>
      </c>
      <c r="R125" t="s">
        <v>74</v>
      </c>
      <c r="S125" t="s">
        <v>10824</v>
      </c>
      <c r="T125" s="4">
        <v>45319</v>
      </c>
      <c r="U125">
        <v>1</v>
      </c>
      <c r="V125" t="s">
        <v>20254</v>
      </c>
      <c r="W125" t="s">
        <v>10825</v>
      </c>
      <c r="X125" t="s">
        <v>10826</v>
      </c>
      <c r="Y125" t="s">
        <v>6659</v>
      </c>
      <c r="Z125">
        <v>2659</v>
      </c>
      <c r="AA125">
        <v>4</v>
      </c>
      <c r="AB125">
        <v>4254.4000000000015</v>
      </c>
      <c r="AC125">
        <v>1063.6000000000004</v>
      </c>
      <c r="AD125" s="8">
        <v>0.22</v>
      </c>
      <c r="AE125" s="7">
        <v>935.9680000000003</v>
      </c>
      <c r="AF125">
        <v>0.22</v>
      </c>
      <c r="AG125" t="str">
        <f t="shared" si="1"/>
        <v>₹4 K</v>
      </c>
    </row>
    <row r="126" spans="1:33" x14ac:dyDescent="0.3">
      <c r="A126" t="s">
        <v>181</v>
      </c>
      <c r="B126" t="s">
        <v>380</v>
      </c>
      <c r="C126" t="s">
        <v>49</v>
      </c>
      <c r="D126" t="s">
        <v>109</v>
      </c>
      <c r="E126" t="s">
        <v>841</v>
      </c>
      <c r="F126" t="s">
        <v>10827</v>
      </c>
      <c r="G126" t="s">
        <v>96</v>
      </c>
      <c r="H126" s="4">
        <v>44654</v>
      </c>
      <c r="I126">
        <v>950</v>
      </c>
      <c r="J126" t="s">
        <v>10828</v>
      </c>
      <c r="K126" t="s">
        <v>454</v>
      </c>
      <c r="L126" t="s">
        <v>10829</v>
      </c>
      <c r="M126" t="s">
        <v>37</v>
      </c>
      <c r="N126" t="s">
        <v>10830</v>
      </c>
      <c r="O126" t="s">
        <v>72</v>
      </c>
      <c r="P126">
        <v>4</v>
      </c>
      <c r="Q126" t="s">
        <v>73</v>
      </c>
      <c r="R126" t="s">
        <v>101</v>
      </c>
      <c r="S126" t="s">
        <v>10831</v>
      </c>
      <c r="T126" s="4">
        <v>45311</v>
      </c>
      <c r="U126">
        <v>1</v>
      </c>
      <c r="V126" t="s">
        <v>20254</v>
      </c>
      <c r="W126" t="s">
        <v>10832</v>
      </c>
      <c r="X126" t="s">
        <v>10833</v>
      </c>
      <c r="Y126" t="s">
        <v>2948</v>
      </c>
      <c r="Z126">
        <v>2348</v>
      </c>
      <c r="AA126">
        <v>5</v>
      </c>
      <c r="AB126">
        <v>4696</v>
      </c>
      <c r="AC126">
        <v>939.2</v>
      </c>
      <c r="AD126" s="8">
        <v>0.22</v>
      </c>
      <c r="AE126" s="7">
        <v>1033.1200000000001</v>
      </c>
      <c r="AF126">
        <v>0.22</v>
      </c>
      <c r="AG126" t="str">
        <f t="shared" si="1"/>
        <v>₹5 K</v>
      </c>
    </row>
    <row r="127" spans="1:33" x14ac:dyDescent="0.3">
      <c r="A127" t="s">
        <v>133</v>
      </c>
      <c r="B127" t="s">
        <v>229</v>
      </c>
      <c r="C127" t="s">
        <v>29</v>
      </c>
      <c r="D127" t="s">
        <v>30</v>
      </c>
      <c r="E127" t="s">
        <v>540</v>
      </c>
      <c r="F127" t="s">
        <v>10869</v>
      </c>
      <c r="G127" t="s">
        <v>96</v>
      </c>
      <c r="H127" s="4">
        <v>45340</v>
      </c>
      <c r="I127">
        <v>1400</v>
      </c>
      <c r="J127" t="s">
        <v>10870</v>
      </c>
      <c r="K127" t="s">
        <v>2083</v>
      </c>
      <c r="L127" t="s">
        <v>10871</v>
      </c>
      <c r="M127" t="s">
        <v>87</v>
      </c>
      <c r="N127" t="s">
        <v>10872</v>
      </c>
      <c r="O127" t="s">
        <v>72</v>
      </c>
      <c r="P127">
        <v>18</v>
      </c>
      <c r="Q127" t="s">
        <v>40</v>
      </c>
      <c r="R127" t="s">
        <v>41</v>
      </c>
      <c r="S127" t="s">
        <v>10873</v>
      </c>
      <c r="T127" s="4">
        <v>45319</v>
      </c>
      <c r="U127">
        <v>1</v>
      </c>
      <c r="V127" t="s">
        <v>20254</v>
      </c>
      <c r="W127" t="s">
        <v>10874</v>
      </c>
      <c r="X127" t="s">
        <v>10875</v>
      </c>
      <c r="Y127" t="s">
        <v>10876</v>
      </c>
      <c r="Z127">
        <v>1679</v>
      </c>
      <c r="AA127">
        <v>1</v>
      </c>
      <c r="AB127">
        <v>671.6</v>
      </c>
      <c r="AC127">
        <v>671.6</v>
      </c>
      <c r="AD127" s="8">
        <v>0.28000000000000003</v>
      </c>
      <c r="AE127" s="7">
        <v>188.04800000000003</v>
      </c>
      <c r="AF127">
        <v>0.28000000000000003</v>
      </c>
      <c r="AG127" t="str">
        <f t="shared" si="1"/>
        <v>₹671.6</v>
      </c>
    </row>
    <row r="128" spans="1:33" x14ac:dyDescent="0.3">
      <c r="A128" t="s">
        <v>93</v>
      </c>
      <c r="B128" t="s">
        <v>293</v>
      </c>
      <c r="C128" t="s">
        <v>80</v>
      </c>
      <c r="D128" t="s">
        <v>30</v>
      </c>
      <c r="E128" t="s">
        <v>868</v>
      </c>
      <c r="F128" t="s">
        <v>10891</v>
      </c>
      <c r="G128" t="s">
        <v>96</v>
      </c>
      <c r="H128" s="4">
        <v>44106</v>
      </c>
      <c r="I128">
        <v>1000</v>
      </c>
      <c r="J128" t="s">
        <v>10892</v>
      </c>
      <c r="K128" t="s">
        <v>1302</v>
      </c>
      <c r="L128" t="s">
        <v>10893</v>
      </c>
      <c r="M128" t="s">
        <v>37</v>
      </c>
      <c r="N128" t="s">
        <v>10894</v>
      </c>
      <c r="O128" t="s">
        <v>39</v>
      </c>
      <c r="P128">
        <v>13</v>
      </c>
      <c r="Q128" t="s">
        <v>73</v>
      </c>
      <c r="R128" t="s">
        <v>74</v>
      </c>
      <c r="S128" t="s">
        <v>10895</v>
      </c>
      <c r="T128" s="4">
        <v>45305</v>
      </c>
      <c r="U128">
        <v>1</v>
      </c>
      <c r="V128" t="s">
        <v>20254</v>
      </c>
      <c r="W128" t="s">
        <v>10896</v>
      </c>
      <c r="X128" t="s">
        <v>10897</v>
      </c>
      <c r="Y128" t="s">
        <v>1266</v>
      </c>
      <c r="Z128">
        <v>2010</v>
      </c>
      <c r="AA128">
        <v>8</v>
      </c>
      <c r="AB128">
        <v>6432</v>
      </c>
      <c r="AC128">
        <v>804</v>
      </c>
      <c r="AD128" s="8">
        <v>0.35</v>
      </c>
      <c r="AE128" s="7">
        <v>2251.1999999999998</v>
      </c>
      <c r="AF128">
        <v>0.35</v>
      </c>
      <c r="AG128" t="str">
        <f t="shared" si="1"/>
        <v>₹6 K</v>
      </c>
    </row>
    <row r="129" spans="1:33" x14ac:dyDescent="0.3">
      <c r="A129" t="s">
        <v>121</v>
      </c>
      <c r="B129" t="s">
        <v>946</v>
      </c>
      <c r="C129" t="s">
        <v>49</v>
      </c>
      <c r="D129" t="s">
        <v>219</v>
      </c>
      <c r="E129" t="s">
        <v>82</v>
      </c>
      <c r="F129" t="s">
        <v>10898</v>
      </c>
      <c r="G129" t="s">
        <v>96</v>
      </c>
      <c r="H129" s="4">
        <v>44827</v>
      </c>
      <c r="I129">
        <v>1000</v>
      </c>
      <c r="J129" t="s">
        <v>10899</v>
      </c>
      <c r="K129" t="s">
        <v>1052</v>
      </c>
      <c r="L129" t="s">
        <v>10900</v>
      </c>
      <c r="M129" t="s">
        <v>37</v>
      </c>
      <c r="N129" t="s">
        <v>10901</v>
      </c>
      <c r="O129" t="s">
        <v>72</v>
      </c>
      <c r="P129">
        <v>12</v>
      </c>
      <c r="Q129" t="s">
        <v>73</v>
      </c>
      <c r="R129" t="s">
        <v>74</v>
      </c>
      <c r="S129" t="s">
        <v>10902</v>
      </c>
      <c r="T129" s="4">
        <v>45305</v>
      </c>
      <c r="U129">
        <v>1</v>
      </c>
      <c r="V129" t="s">
        <v>20254</v>
      </c>
      <c r="W129" t="s">
        <v>10903</v>
      </c>
      <c r="X129" t="s">
        <v>10904</v>
      </c>
      <c r="Y129" t="s">
        <v>1673</v>
      </c>
      <c r="Z129">
        <v>2470</v>
      </c>
      <c r="AA129">
        <v>7</v>
      </c>
      <c r="AB129">
        <v>6916</v>
      </c>
      <c r="AC129">
        <v>988</v>
      </c>
      <c r="AD129" s="8">
        <v>0.22</v>
      </c>
      <c r="AE129" s="7">
        <v>1521.52</v>
      </c>
      <c r="AF129">
        <v>0.22</v>
      </c>
      <c r="AG129" t="str">
        <f t="shared" si="1"/>
        <v>₹7 K</v>
      </c>
    </row>
    <row r="130" spans="1:33" x14ac:dyDescent="0.3">
      <c r="A130" t="s">
        <v>357</v>
      </c>
      <c r="B130" t="s">
        <v>357</v>
      </c>
      <c r="C130" t="s">
        <v>80</v>
      </c>
      <c r="D130" t="s">
        <v>370</v>
      </c>
      <c r="E130" t="s">
        <v>521</v>
      </c>
      <c r="F130" t="s">
        <v>11037</v>
      </c>
      <c r="G130" t="s">
        <v>96</v>
      </c>
      <c r="H130" s="4">
        <v>45181</v>
      </c>
      <c r="I130">
        <v>800</v>
      </c>
      <c r="J130" t="s">
        <v>11038</v>
      </c>
      <c r="K130" t="s">
        <v>454</v>
      </c>
      <c r="L130" t="s">
        <v>11039</v>
      </c>
      <c r="M130" t="s">
        <v>87</v>
      </c>
      <c r="N130" t="s">
        <v>11040</v>
      </c>
      <c r="O130" t="s">
        <v>72</v>
      </c>
      <c r="P130">
        <v>3</v>
      </c>
      <c r="Q130" t="s">
        <v>40</v>
      </c>
      <c r="R130" t="s">
        <v>74</v>
      </c>
      <c r="S130" t="s">
        <v>11041</v>
      </c>
      <c r="T130" s="4">
        <v>45307</v>
      </c>
      <c r="U130">
        <v>1</v>
      </c>
      <c r="V130" t="s">
        <v>20254</v>
      </c>
      <c r="W130" t="s">
        <v>11042</v>
      </c>
      <c r="X130" t="s">
        <v>11043</v>
      </c>
      <c r="Y130" t="s">
        <v>1340</v>
      </c>
      <c r="Z130">
        <v>1651</v>
      </c>
      <c r="AA130">
        <v>7</v>
      </c>
      <c r="AB130">
        <v>4622.8</v>
      </c>
      <c r="AC130">
        <v>660.4</v>
      </c>
      <c r="AD130" s="8">
        <v>0.35</v>
      </c>
      <c r="AE130" s="7">
        <v>1617.98</v>
      </c>
      <c r="AF130">
        <v>0.35</v>
      </c>
      <c r="AG130" t="str">
        <f t="shared" ref="AG130:AG193" si="2">IF(AB130&gt;=100000,"₹"&amp;TEXT(AB130/100000,"0.0")&amp;" L",
IF(AB130&gt;=1000,"₹"&amp;TEXT(AB130/1000,"0")&amp;" K",
"₹"&amp;AB130))</f>
        <v>₹5 K</v>
      </c>
    </row>
    <row r="131" spans="1:33" x14ac:dyDescent="0.3">
      <c r="A131" t="s">
        <v>450</v>
      </c>
      <c r="B131" t="s">
        <v>450</v>
      </c>
      <c r="C131" t="s">
        <v>80</v>
      </c>
      <c r="D131" t="s">
        <v>677</v>
      </c>
      <c r="E131" t="s">
        <v>947</v>
      </c>
      <c r="F131" t="s">
        <v>11174</v>
      </c>
      <c r="G131" t="s">
        <v>96</v>
      </c>
      <c r="H131" s="4">
        <v>45221</v>
      </c>
      <c r="I131">
        <v>1300</v>
      </c>
      <c r="J131" t="s">
        <v>11175</v>
      </c>
      <c r="K131" t="s">
        <v>950</v>
      </c>
      <c r="L131" t="s">
        <v>11176</v>
      </c>
      <c r="M131" t="s">
        <v>37</v>
      </c>
      <c r="N131" t="s">
        <v>11177</v>
      </c>
      <c r="O131" t="s">
        <v>39</v>
      </c>
      <c r="P131">
        <v>19</v>
      </c>
      <c r="Q131" t="s">
        <v>73</v>
      </c>
      <c r="R131" t="s">
        <v>41</v>
      </c>
      <c r="S131" t="s">
        <v>11178</v>
      </c>
      <c r="T131" s="4">
        <v>45307</v>
      </c>
      <c r="U131">
        <v>1</v>
      </c>
      <c r="V131" t="s">
        <v>20254</v>
      </c>
      <c r="W131" t="s">
        <v>11179</v>
      </c>
      <c r="X131" t="s">
        <v>11180</v>
      </c>
      <c r="Y131" t="s">
        <v>2361</v>
      </c>
      <c r="Z131">
        <v>1835</v>
      </c>
      <c r="AA131">
        <v>7</v>
      </c>
      <c r="AB131">
        <v>5138</v>
      </c>
      <c r="AC131">
        <v>734</v>
      </c>
      <c r="AD131" s="8">
        <v>0.35</v>
      </c>
      <c r="AE131" s="7">
        <v>1798.3</v>
      </c>
      <c r="AF131">
        <v>0.35</v>
      </c>
      <c r="AG131" t="str">
        <f t="shared" si="2"/>
        <v>₹5 K</v>
      </c>
    </row>
    <row r="132" spans="1:33" x14ac:dyDescent="0.3">
      <c r="A132" t="s">
        <v>181</v>
      </c>
      <c r="B132" t="s">
        <v>813</v>
      </c>
      <c r="C132" t="s">
        <v>49</v>
      </c>
      <c r="D132" t="s">
        <v>370</v>
      </c>
      <c r="E132" t="s">
        <v>1005</v>
      </c>
      <c r="F132" t="s">
        <v>11231</v>
      </c>
      <c r="G132" t="s">
        <v>96</v>
      </c>
      <c r="H132" s="4">
        <v>43917</v>
      </c>
      <c r="I132">
        <v>800</v>
      </c>
      <c r="J132" t="s">
        <v>11232</v>
      </c>
      <c r="K132" t="s">
        <v>54</v>
      </c>
      <c r="L132" t="s">
        <v>11233</v>
      </c>
      <c r="M132" t="s">
        <v>87</v>
      </c>
      <c r="N132" t="s">
        <v>11234</v>
      </c>
      <c r="O132" t="s">
        <v>57</v>
      </c>
      <c r="P132">
        <v>8</v>
      </c>
      <c r="Q132" t="s">
        <v>73</v>
      </c>
      <c r="R132" t="s">
        <v>101</v>
      </c>
      <c r="S132" t="s">
        <v>11235</v>
      </c>
      <c r="T132" s="4">
        <v>45294</v>
      </c>
      <c r="U132">
        <v>1</v>
      </c>
      <c r="V132" t="s">
        <v>20254</v>
      </c>
      <c r="W132" t="s">
        <v>11236</v>
      </c>
      <c r="X132" t="s">
        <v>11237</v>
      </c>
      <c r="Y132" t="s">
        <v>2639</v>
      </c>
      <c r="Z132">
        <v>821</v>
      </c>
      <c r="AA132">
        <v>1</v>
      </c>
      <c r="AB132">
        <v>328.40000000000003</v>
      </c>
      <c r="AC132">
        <v>328.40000000000003</v>
      </c>
      <c r="AD132" s="8">
        <v>0.22</v>
      </c>
      <c r="AE132" s="7">
        <v>72.248000000000005</v>
      </c>
      <c r="AF132">
        <v>0.22</v>
      </c>
      <c r="AG132" t="str">
        <f t="shared" si="2"/>
        <v>₹328.4</v>
      </c>
    </row>
    <row r="133" spans="1:33" x14ac:dyDescent="0.3">
      <c r="A133" t="s">
        <v>181</v>
      </c>
      <c r="B133" t="s">
        <v>985</v>
      </c>
      <c r="C133" t="s">
        <v>29</v>
      </c>
      <c r="D133" t="s">
        <v>370</v>
      </c>
      <c r="E133" t="s">
        <v>2585</v>
      </c>
      <c r="F133" t="s">
        <v>11332</v>
      </c>
      <c r="G133" t="s">
        <v>96</v>
      </c>
      <c r="H133" s="4">
        <v>44522</v>
      </c>
      <c r="I133">
        <v>1300</v>
      </c>
      <c r="J133" t="s">
        <v>11333</v>
      </c>
      <c r="K133" t="s">
        <v>787</v>
      </c>
      <c r="L133" t="s">
        <v>11334</v>
      </c>
      <c r="M133" t="s">
        <v>37</v>
      </c>
      <c r="N133" t="s">
        <v>11335</v>
      </c>
      <c r="O133" t="s">
        <v>57</v>
      </c>
      <c r="P133">
        <v>5</v>
      </c>
      <c r="Q133" t="s">
        <v>40</v>
      </c>
      <c r="R133" t="s">
        <v>101</v>
      </c>
      <c r="S133" t="s">
        <v>11336</v>
      </c>
      <c r="T133" s="4">
        <v>45309</v>
      </c>
      <c r="U133">
        <v>1</v>
      </c>
      <c r="V133" t="s">
        <v>20254</v>
      </c>
      <c r="W133" t="s">
        <v>11337</v>
      </c>
      <c r="X133" t="s">
        <v>11338</v>
      </c>
      <c r="Y133" t="s">
        <v>595</v>
      </c>
      <c r="Z133">
        <v>1164</v>
      </c>
      <c r="AA133">
        <v>4</v>
      </c>
      <c r="AB133">
        <v>1862.4</v>
      </c>
      <c r="AC133">
        <v>465.6</v>
      </c>
      <c r="AD133" s="8">
        <v>0.28000000000000003</v>
      </c>
      <c r="AE133" s="7">
        <v>521.47200000000009</v>
      </c>
      <c r="AF133">
        <v>0.28000000000000003</v>
      </c>
      <c r="AG133" t="str">
        <f t="shared" si="2"/>
        <v>₹2 K</v>
      </c>
    </row>
    <row r="134" spans="1:33" x14ac:dyDescent="0.3">
      <c r="A134" t="s">
        <v>27</v>
      </c>
      <c r="B134" t="s">
        <v>193</v>
      </c>
      <c r="C134" t="s">
        <v>29</v>
      </c>
      <c r="D134" t="s">
        <v>241</v>
      </c>
      <c r="E134" t="s">
        <v>381</v>
      </c>
      <c r="F134" t="s">
        <v>11496</v>
      </c>
      <c r="G134" t="s">
        <v>96</v>
      </c>
      <c r="H134" s="4">
        <v>44837</v>
      </c>
      <c r="I134">
        <v>1200</v>
      </c>
      <c r="J134" t="s">
        <v>11497</v>
      </c>
      <c r="K134" t="s">
        <v>222</v>
      </c>
      <c r="L134" t="s">
        <v>11498</v>
      </c>
      <c r="M134" t="s">
        <v>87</v>
      </c>
      <c r="N134" t="s">
        <v>11499</v>
      </c>
      <c r="O134" t="s">
        <v>116</v>
      </c>
      <c r="P134">
        <v>4</v>
      </c>
      <c r="Q134" t="s">
        <v>40</v>
      </c>
      <c r="R134" t="s">
        <v>58</v>
      </c>
      <c r="S134" t="s">
        <v>11500</v>
      </c>
      <c r="T134" s="4">
        <v>45299</v>
      </c>
      <c r="U134">
        <v>1</v>
      </c>
      <c r="V134" t="s">
        <v>20254</v>
      </c>
      <c r="W134" t="s">
        <v>11501</v>
      </c>
      <c r="X134" t="s">
        <v>11502</v>
      </c>
      <c r="Y134" t="s">
        <v>640</v>
      </c>
      <c r="Z134">
        <v>1651</v>
      </c>
      <c r="AA134">
        <v>4</v>
      </c>
      <c r="AB134">
        <v>2641.6000000000004</v>
      </c>
      <c r="AC134">
        <v>660.40000000000009</v>
      </c>
      <c r="AD134" s="8">
        <v>0.28000000000000003</v>
      </c>
      <c r="AE134" s="7">
        <v>739.64800000000014</v>
      </c>
      <c r="AF134">
        <v>0.28000000000000003</v>
      </c>
      <c r="AG134" t="str">
        <f t="shared" si="2"/>
        <v>₹3 K</v>
      </c>
    </row>
    <row r="135" spans="1:33" x14ac:dyDescent="0.3">
      <c r="A135" t="s">
        <v>47</v>
      </c>
      <c r="B135" t="s">
        <v>1128</v>
      </c>
      <c r="C135" t="s">
        <v>80</v>
      </c>
      <c r="D135" t="s">
        <v>370</v>
      </c>
      <c r="E135" t="s">
        <v>578</v>
      </c>
      <c r="F135" t="s">
        <v>11510</v>
      </c>
      <c r="G135" t="s">
        <v>96</v>
      </c>
      <c r="H135" s="4">
        <v>44494</v>
      </c>
      <c r="I135">
        <v>1400</v>
      </c>
      <c r="J135" t="s">
        <v>11511</v>
      </c>
      <c r="K135" t="s">
        <v>297</v>
      </c>
      <c r="L135" t="s">
        <v>11512</v>
      </c>
      <c r="M135" t="s">
        <v>87</v>
      </c>
      <c r="N135" t="s">
        <v>11513</v>
      </c>
      <c r="O135" t="s">
        <v>39</v>
      </c>
      <c r="P135">
        <v>16</v>
      </c>
      <c r="Q135" t="s">
        <v>73</v>
      </c>
      <c r="R135" t="s">
        <v>58</v>
      </c>
      <c r="S135" t="s">
        <v>11514</v>
      </c>
      <c r="T135" s="4">
        <v>45321</v>
      </c>
      <c r="U135">
        <v>1</v>
      </c>
      <c r="V135" t="s">
        <v>20254</v>
      </c>
      <c r="W135" t="s">
        <v>11515</v>
      </c>
      <c r="X135" t="s">
        <v>11516</v>
      </c>
      <c r="Y135" t="s">
        <v>3469</v>
      </c>
      <c r="Z135">
        <v>901</v>
      </c>
      <c r="AA135">
        <v>5</v>
      </c>
      <c r="AB135">
        <v>1802</v>
      </c>
      <c r="AC135">
        <v>360.4</v>
      </c>
      <c r="AD135" s="8">
        <v>0.35</v>
      </c>
      <c r="AE135" s="7">
        <v>630.69999999999993</v>
      </c>
      <c r="AF135">
        <v>0.35</v>
      </c>
      <c r="AG135" t="str">
        <f t="shared" si="2"/>
        <v>₹2 K</v>
      </c>
    </row>
    <row r="136" spans="1:33" x14ac:dyDescent="0.3">
      <c r="A136" t="s">
        <v>93</v>
      </c>
      <c r="B136" t="s">
        <v>568</v>
      </c>
      <c r="C136" t="s">
        <v>29</v>
      </c>
      <c r="D136" t="s">
        <v>146</v>
      </c>
      <c r="E136" t="s">
        <v>242</v>
      </c>
      <c r="F136" t="s">
        <v>11698</v>
      </c>
      <c r="G136" t="s">
        <v>96</v>
      </c>
      <c r="H136" s="4">
        <v>45126</v>
      </c>
      <c r="I136">
        <v>1000</v>
      </c>
      <c r="J136" t="s">
        <v>11699</v>
      </c>
      <c r="K136" t="s">
        <v>796</v>
      </c>
      <c r="L136" t="s">
        <v>11700</v>
      </c>
      <c r="M136" t="s">
        <v>87</v>
      </c>
      <c r="N136" t="s">
        <v>11701</v>
      </c>
      <c r="O136" t="s">
        <v>72</v>
      </c>
      <c r="P136">
        <v>19</v>
      </c>
      <c r="Q136" t="s">
        <v>73</v>
      </c>
      <c r="R136" t="s">
        <v>101</v>
      </c>
      <c r="S136" t="s">
        <v>11702</v>
      </c>
      <c r="T136" s="4">
        <v>45302</v>
      </c>
      <c r="U136">
        <v>1</v>
      </c>
      <c r="V136" t="s">
        <v>20254</v>
      </c>
      <c r="W136" t="s">
        <v>11703</v>
      </c>
      <c r="X136" t="s">
        <v>11704</v>
      </c>
      <c r="Y136" t="s">
        <v>2161</v>
      </c>
      <c r="Z136">
        <v>2468</v>
      </c>
      <c r="AA136">
        <v>7</v>
      </c>
      <c r="AB136">
        <v>6910.4000000000015</v>
      </c>
      <c r="AC136">
        <v>987.20000000000016</v>
      </c>
      <c r="AD136" s="8">
        <v>0.28000000000000003</v>
      </c>
      <c r="AE136" s="7">
        <v>1934.9120000000005</v>
      </c>
      <c r="AF136">
        <v>0.28000000000000003</v>
      </c>
      <c r="AG136" t="str">
        <f t="shared" si="2"/>
        <v>₹7 K</v>
      </c>
    </row>
    <row r="137" spans="1:33" x14ac:dyDescent="0.3">
      <c r="A137" t="s">
        <v>181</v>
      </c>
      <c r="B137" t="s">
        <v>182</v>
      </c>
      <c r="C137" t="s">
        <v>80</v>
      </c>
      <c r="D137" t="s">
        <v>30</v>
      </c>
      <c r="E137" t="s">
        <v>549</v>
      </c>
      <c r="F137" t="s">
        <v>11838</v>
      </c>
      <c r="G137" t="s">
        <v>96</v>
      </c>
      <c r="H137" s="4">
        <v>44612</v>
      </c>
      <c r="I137">
        <v>1000</v>
      </c>
      <c r="J137" t="s">
        <v>11839</v>
      </c>
      <c r="K137" t="s">
        <v>680</v>
      </c>
      <c r="L137" t="s">
        <v>11840</v>
      </c>
      <c r="M137" t="s">
        <v>37</v>
      </c>
      <c r="N137" t="s">
        <v>11841</v>
      </c>
      <c r="O137" t="s">
        <v>116</v>
      </c>
      <c r="P137">
        <v>7</v>
      </c>
      <c r="Q137" t="s">
        <v>73</v>
      </c>
      <c r="R137" t="s">
        <v>58</v>
      </c>
      <c r="S137" t="s">
        <v>11842</v>
      </c>
      <c r="T137" s="4">
        <v>45310</v>
      </c>
      <c r="U137">
        <v>1</v>
      </c>
      <c r="V137" t="s">
        <v>20254</v>
      </c>
      <c r="W137" t="s">
        <v>11843</v>
      </c>
      <c r="X137" t="s">
        <v>11844</v>
      </c>
      <c r="Y137" t="s">
        <v>1517</v>
      </c>
      <c r="Z137">
        <v>1651</v>
      </c>
      <c r="AA137">
        <v>6</v>
      </c>
      <c r="AB137">
        <v>3962.4</v>
      </c>
      <c r="AC137">
        <v>660.4</v>
      </c>
      <c r="AD137" s="8">
        <v>0.35</v>
      </c>
      <c r="AE137" s="7">
        <v>1386.84</v>
      </c>
      <c r="AF137">
        <v>0.35</v>
      </c>
      <c r="AG137" t="str">
        <f t="shared" si="2"/>
        <v>₹4 K</v>
      </c>
    </row>
    <row r="138" spans="1:33" x14ac:dyDescent="0.3">
      <c r="A138" t="s">
        <v>20242</v>
      </c>
      <c r="B138" t="s">
        <v>390</v>
      </c>
      <c r="C138" t="s">
        <v>29</v>
      </c>
      <c r="D138" t="s">
        <v>109</v>
      </c>
      <c r="E138" t="s">
        <v>230</v>
      </c>
      <c r="F138" t="s">
        <v>11952</v>
      </c>
      <c r="G138" t="s">
        <v>33</v>
      </c>
      <c r="H138" s="4">
        <v>44830</v>
      </c>
      <c r="I138">
        <v>1200</v>
      </c>
      <c r="J138" t="s">
        <v>11953</v>
      </c>
      <c r="K138" t="s">
        <v>394</v>
      </c>
      <c r="L138" t="s">
        <v>11954</v>
      </c>
      <c r="M138" t="s">
        <v>87</v>
      </c>
      <c r="N138" t="s">
        <v>11955</v>
      </c>
      <c r="O138" t="s">
        <v>72</v>
      </c>
      <c r="P138">
        <v>18</v>
      </c>
      <c r="Q138" t="s">
        <v>40</v>
      </c>
      <c r="R138" t="s">
        <v>101</v>
      </c>
      <c r="S138" t="s">
        <v>11956</v>
      </c>
      <c r="T138" s="4">
        <v>45320</v>
      </c>
      <c r="U138">
        <v>1</v>
      </c>
      <c r="V138" t="s">
        <v>20254</v>
      </c>
      <c r="W138" t="s">
        <v>11957</v>
      </c>
      <c r="X138" t="s">
        <v>11958</v>
      </c>
      <c r="Y138" t="s">
        <v>3654</v>
      </c>
      <c r="Z138">
        <v>1536</v>
      </c>
      <c r="AA138">
        <v>8</v>
      </c>
      <c r="AB138">
        <v>4915.2000000000007</v>
      </c>
      <c r="AC138">
        <v>614.40000000000009</v>
      </c>
      <c r="AD138" s="8">
        <v>0.28000000000000003</v>
      </c>
      <c r="AE138" s="7">
        <v>1376.2560000000003</v>
      </c>
      <c r="AF138">
        <v>0.28000000000000003</v>
      </c>
      <c r="AG138" t="str">
        <f t="shared" si="2"/>
        <v>₹5 K</v>
      </c>
    </row>
    <row r="139" spans="1:33" x14ac:dyDescent="0.3">
      <c r="A139" t="s">
        <v>181</v>
      </c>
      <c r="B139" t="s">
        <v>64</v>
      </c>
      <c r="C139" t="s">
        <v>29</v>
      </c>
      <c r="D139" t="s">
        <v>219</v>
      </c>
      <c r="E139" t="s">
        <v>1014</v>
      </c>
      <c r="F139" t="s">
        <v>12215</v>
      </c>
      <c r="G139" t="s">
        <v>33</v>
      </c>
      <c r="H139" s="4">
        <v>44264</v>
      </c>
      <c r="I139">
        <v>1000</v>
      </c>
      <c r="J139" t="s">
        <v>12216</v>
      </c>
      <c r="K139" t="s">
        <v>653</v>
      </c>
      <c r="L139" t="s">
        <v>12217</v>
      </c>
      <c r="M139" t="s">
        <v>37</v>
      </c>
      <c r="N139" t="s">
        <v>12218</v>
      </c>
      <c r="O139" t="s">
        <v>72</v>
      </c>
      <c r="P139">
        <v>14</v>
      </c>
      <c r="Q139" t="s">
        <v>40</v>
      </c>
      <c r="R139" t="s">
        <v>41</v>
      </c>
      <c r="S139" t="s">
        <v>12219</v>
      </c>
      <c r="T139" s="4">
        <v>45321</v>
      </c>
      <c r="U139">
        <v>1</v>
      </c>
      <c r="V139" t="s">
        <v>20254</v>
      </c>
      <c r="W139" t="s">
        <v>12220</v>
      </c>
      <c r="X139" t="s">
        <v>12221</v>
      </c>
      <c r="Y139" t="s">
        <v>1607</v>
      </c>
      <c r="Z139">
        <v>2970</v>
      </c>
      <c r="AA139">
        <v>3</v>
      </c>
      <c r="AB139">
        <v>3564</v>
      </c>
      <c r="AC139">
        <v>1188</v>
      </c>
      <c r="AD139" s="8">
        <v>0.28000000000000003</v>
      </c>
      <c r="AE139" s="7">
        <v>997.92000000000007</v>
      </c>
      <c r="AF139">
        <v>0.28000000000000003</v>
      </c>
      <c r="AG139" t="str">
        <f t="shared" si="2"/>
        <v>₹4 K</v>
      </c>
    </row>
    <row r="140" spans="1:33" x14ac:dyDescent="0.3">
      <c r="A140" t="s">
        <v>20242</v>
      </c>
      <c r="B140" t="s">
        <v>390</v>
      </c>
      <c r="C140" t="s">
        <v>49</v>
      </c>
      <c r="D140" t="s">
        <v>50</v>
      </c>
      <c r="E140" t="s">
        <v>471</v>
      </c>
      <c r="F140" t="s">
        <v>12315</v>
      </c>
      <c r="G140" t="s">
        <v>96</v>
      </c>
      <c r="H140" s="4">
        <v>44511</v>
      </c>
      <c r="I140">
        <v>800</v>
      </c>
      <c r="J140" t="s">
        <v>12316</v>
      </c>
      <c r="K140" t="s">
        <v>173</v>
      </c>
      <c r="L140" t="s">
        <v>12317</v>
      </c>
      <c r="M140" t="s">
        <v>37</v>
      </c>
      <c r="N140" t="s">
        <v>12318</v>
      </c>
      <c r="O140" t="s">
        <v>39</v>
      </c>
      <c r="P140">
        <v>17</v>
      </c>
      <c r="Q140" t="s">
        <v>40</v>
      </c>
      <c r="R140" t="s">
        <v>74</v>
      </c>
      <c r="S140" t="s">
        <v>12319</v>
      </c>
      <c r="T140" s="4">
        <v>45296</v>
      </c>
      <c r="U140">
        <v>1</v>
      </c>
      <c r="V140" t="s">
        <v>20254</v>
      </c>
      <c r="W140" t="s">
        <v>12320</v>
      </c>
      <c r="X140" t="s">
        <v>12321</v>
      </c>
      <c r="Y140" t="s">
        <v>7881</v>
      </c>
      <c r="Z140">
        <v>1873</v>
      </c>
      <c r="AA140">
        <v>5</v>
      </c>
      <c r="AB140">
        <v>3746</v>
      </c>
      <c r="AC140">
        <v>749.2</v>
      </c>
      <c r="AD140" s="8">
        <v>0.22</v>
      </c>
      <c r="AE140" s="7">
        <v>824.12</v>
      </c>
      <c r="AF140">
        <v>0.22</v>
      </c>
      <c r="AG140" t="str">
        <f t="shared" si="2"/>
        <v>₹4 K</v>
      </c>
    </row>
    <row r="141" spans="1:33" x14ac:dyDescent="0.3">
      <c r="A141" t="s">
        <v>336</v>
      </c>
      <c r="B141" t="s">
        <v>1023</v>
      </c>
      <c r="C141" t="s">
        <v>49</v>
      </c>
      <c r="D141" t="s">
        <v>219</v>
      </c>
      <c r="E141" t="s">
        <v>2849</v>
      </c>
      <c r="F141" t="s">
        <v>12343</v>
      </c>
      <c r="G141" t="s">
        <v>96</v>
      </c>
      <c r="H141" s="4">
        <v>44171</v>
      </c>
      <c r="I141">
        <v>1400</v>
      </c>
      <c r="J141" t="s">
        <v>12344</v>
      </c>
      <c r="K141" t="s">
        <v>222</v>
      </c>
      <c r="L141" t="s">
        <v>12345</v>
      </c>
      <c r="M141" t="s">
        <v>37</v>
      </c>
      <c r="N141" t="s">
        <v>12346</v>
      </c>
      <c r="O141" t="s">
        <v>39</v>
      </c>
      <c r="P141">
        <v>17</v>
      </c>
      <c r="Q141" t="s">
        <v>40</v>
      </c>
      <c r="R141" t="s">
        <v>58</v>
      </c>
      <c r="S141" t="s">
        <v>12347</v>
      </c>
      <c r="T141" s="4">
        <v>45318</v>
      </c>
      <c r="U141">
        <v>1</v>
      </c>
      <c r="V141" t="s">
        <v>20254</v>
      </c>
      <c r="W141" t="s">
        <v>12348</v>
      </c>
      <c r="X141" t="s">
        <v>12349</v>
      </c>
      <c r="Y141" t="s">
        <v>12350</v>
      </c>
      <c r="Z141">
        <v>2971</v>
      </c>
      <c r="AA141">
        <v>5</v>
      </c>
      <c r="AB141">
        <v>5942</v>
      </c>
      <c r="AC141">
        <v>1188.4000000000001</v>
      </c>
      <c r="AD141" s="8">
        <v>0.22</v>
      </c>
      <c r="AE141" s="7">
        <v>1307.24</v>
      </c>
      <c r="AF141">
        <v>0.22</v>
      </c>
      <c r="AG141" t="str">
        <f t="shared" si="2"/>
        <v>₹6 K</v>
      </c>
    </row>
    <row r="142" spans="1:33" x14ac:dyDescent="0.3">
      <c r="A142" t="s">
        <v>133</v>
      </c>
      <c r="B142" t="s">
        <v>108</v>
      </c>
      <c r="C142" t="s">
        <v>49</v>
      </c>
      <c r="D142" t="s">
        <v>241</v>
      </c>
      <c r="E142" t="s">
        <v>3051</v>
      </c>
      <c r="F142" t="s">
        <v>805</v>
      </c>
      <c r="G142" t="s">
        <v>96</v>
      </c>
      <c r="H142" s="4">
        <v>45395</v>
      </c>
      <c r="I142">
        <v>1000</v>
      </c>
      <c r="J142" t="s">
        <v>12392</v>
      </c>
      <c r="K142" t="s">
        <v>1418</v>
      </c>
      <c r="L142" t="s">
        <v>12393</v>
      </c>
      <c r="M142" t="s">
        <v>37</v>
      </c>
      <c r="N142" t="s">
        <v>12394</v>
      </c>
      <c r="O142" t="s">
        <v>72</v>
      </c>
      <c r="P142">
        <v>15</v>
      </c>
      <c r="Q142" t="s">
        <v>40</v>
      </c>
      <c r="R142" t="s">
        <v>101</v>
      </c>
      <c r="S142" t="s">
        <v>12395</v>
      </c>
      <c r="T142" s="4">
        <v>45321</v>
      </c>
      <c r="U142">
        <v>1</v>
      </c>
      <c r="V142" t="s">
        <v>20254</v>
      </c>
      <c r="W142" t="s">
        <v>12396</v>
      </c>
      <c r="X142" t="s">
        <v>12397</v>
      </c>
      <c r="Y142" t="s">
        <v>1802</v>
      </c>
      <c r="Z142">
        <v>1686</v>
      </c>
      <c r="AA142">
        <v>1</v>
      </c>
      <c r="AB142">
        <v>674.40000000000009</v>
      </c>
      <c r="AC142">
        <v>674.40000000000009</v>
      </c>
      <c r="AD142" s="8">
        <v>0.22</v>
      </c>
      <c r="AE142" s="7">
        <v>148.36800000000002</v>
      </c>
      <c r="AF142">
        <v>0.22</v>
      </c>
      <c r="AG142" t="str">
        <f t="shared" si="2"/>
        <v>₹674.4</v>
      </c>
    </row>
    <row r="143" spans="1:33" x14ac:dyDescent="0.3">
      <c r="A143" t="s">
        <v>27</v>
      </c>
      <c r="B143" t="s">
        <v>558</v>
      </c>
      <c r="C143" t="s">
        <v>49</v>
      </c>
      <c r="D143" t="s">
        <v>219</v>
      </c>
      <c r="E143" t="s">
        <v>1049</v>
      </c>
      <c r="F143" t="s">
        <v>12468</v>
      </c>
      <c r="G143" t="s">
        <v>96</v>
      </c>
      <c r="H143" s="4">
        <v>44726</v>
      </c>
      <c r="I143">
        <v>1400</v>
      </c>
      <c r="J143" t="s">
        <v>12469</v>
      </c>
      <c r="K143" t="s">
        <v>454</v>
      </c>
      <c r="L143" t="s">
        <v>12470</v>
      </c>
      <c r="M143" t="s">
        <v>37</v>
      </c>
      <c r="N143" t="s">
        <v>12471</v>
      </c>
      <c r="O143" t="s">
        <v>57</v>
      </c>
      <c r="P143">
        <v>7</v>
      </c>
      <c r="Q143" t="s">
        <v>40</v>
      </c>
      <c r="R143" t="s">
        <v>101</v>
      </c>
      <c r="S143" t="s">
        <v>12472</v>
      </c>
      <c r="T143" s="4">
        <v>45311</v>
      </c>
      <c r="U143">
        <v>1</v>
      </c>
      <c r="V143" t="s">
        <v>20254</v>
      </c>
      <c r="W143" t="s">
        <v>12473</v>
      </c>
      <c r="X143" t="s">
        <v>12474</v>
      </c>
      <c r="Y143" t="s">
        <v>379</v>
      </c>
      <c r="Z143">
        <v>1677</v>
      </c>
      <c r="AA143">
        <v>1</v>
      </c>
      <c r="AB143">
        <v>670.80000000000007</v>
      </c>
      <c r="AC143">
        <v>670.80000000000007</v>
      </c>
      <c r="AD143" s="8">
        <v>0.22</v>
      </c>
      <c r="AE143" s="7">
        <v>147.57600000000002</v>
      </c>
      <c r="AF143">
        <v>0.22</v>
      </c>
      <c r="AG143" t="str">
        <f t="shared" si="2"/>
        <v>₹670.8</v>
      </c>
    </row>
    <row r="144" spans="1:33" x14ac:dyDescent="0.3">
      <c r="A144" t="s">
        <v>357</v>
      </c>
      <c r="B144" t="s">
        <v>357</v>
      </c>
      <c r="C144" t="s">
        <v>29</v>
      </c>
      <c r="D144" t="s">
        <v>65</v>
      </c>
      <c r="E144" t="s">
        <v>51</v>
      </c>
      <c r="F144" t="s">
        <v>12481</v>
      </c>
      <c r="G144" t="s">
        <v>33</v>
      </c>
      <c r="H144" s="4">
        <v>44475</v>
      </c>
      <c r="I144">
        <v>950</v>
      </c>
      <c r="J144" t="s">
        <v>12482</v>
      </c>
      <c r="K144" t="s">
        <v>329</v>
      </c>
      <c r="L144" t="s">
        <v>12483</v>
      </c>
      <c r="M144" t="s">
        <v>37</v>
      </c>
      <c r="N144" t="s">
        <v>12484</v>
      </c>
      <c r="O144" t="s">
        <v>39</v>
      </c>
      <c r="P144">
        <v>12</v>
      </c>
      <c r="Q144" t="s">
        <v>40</v>
      </c>
      <c r="R144" t="s">
        <v>41</v>
      </c>
      <c r="S144" t="s">
        <v>12485</v>
      </c>
      <c r="T144" s="4">
        <v>45310</v>
      </c>
      <c r="U144">
        <v>1</v>
      </c>
      <c r="V144" t="s">
        <v>20254</v>
      </c>
      <c r="W144" t="s">
        <v>12486</v>
      </c>
      <c r="X144" t="s">
        <v>12487</v>
      </c>
      <c r="Y144" t="s">
        <v>4683</v>
      </c>
      <c r="Z144">
        <v>773</v>
      </c>
      <c r="AA144">
        <v>1</v>
      </c>
      <c r="AB144">
        <v>309.20000000000005</v>
      </c>
      <c r="AC144">
        <v>309.20000000000005</v>
      </c>
      <c r="AD144" s="8">
        <v>0.28000000000000003</v>
      </c>
      <c r="AE144" s="7">
        <v>86.576000000000022</v>
      </c>
      <c r="AF144">
        <v>0.28000000000000003</v>
      </c>
      <c r="AG144" t="str">
        <f t="shared" si="2"/>
        <v>₹309.2</v>
      </c>
    </row>
    <row r="145" spans="1:33" x14ac:dyDescent="0.3">
      <c r="A145" t="s">
        <v>181</v>
      </c>
      <c r="B145" t="s">
        <v>920</v>
      </c>
      <c r="C145" t="s">
        <v>29</v>
      </c>
      <c r="D145" t="s">
        <v>370</v>
      </c>
      <c r="E145" t="s">
        <v>1683</v>
      </c>
      <c r="F145" t="s">
        <v>12844</v>
      </c>
      <c r="G145" t="s">
        <v>96</v>
      </c>
      <c r="H145" s="4">
        <v>44459</v>
      </c>
      <c r="I145">
        <v>1000</v>
      </c>
      <c r="J145" t="s">
        <v>12845</v>
      </c>
      <c r="K145" t="s">
        <v>173</v>
      </c>
      <c r="L145" t="s">
        <v>12846</v>
      </c>
      <c r="M145" t="s">
        <v>87</v>
      </c>
      <c r="N145" t="s">
        <v>12847</v>
      </c>
      <c r="O145" t="s">
        <v>39</v>
      </c>
      <c r="P145">
        <v>12</v>
      </c>
      <c r="Q145" t="s">
        <v>40</v>
      </c>
      <c r="R145" t="s">
        <v>74</v>
      </c>
      <c r="S145" t="s">
        <v>12848</v>
      </c>
      <c r="T145" s="4">
        <v>45322</v>
      </c>
      <c r="U145">
        <v>1</v>
      </c>
      <c r="V145" t="s">
        <v>20254</v>
      </c>
      <c r="W145" t="s">
        <v>12849</v>
      </c>
      <c r="X145" t="s">
        <v>12850</v>
      </c>
      <c r="Y145" t="s">
        <v>1316</v>
      </c>
      <c r="Z145">
        <v>979</v>
      </c>
      <c r="AA145">
        <v>6</v>
      </c>
      <c r="AB145">
        <v>2349.6</v>
      </c>
      <c r="AC145">
        <v>391.59999999999997</v>
      </c>
      <c r="AD145" s="8">
        <v>0.28000000000000003</v>
      </c>
      <c r="AE145" s="7">
        <v>657.88800000000003</v>
      </c>
      <c r="AF145">
        <v>0.28000000000000003</v>
      </c>
      <c r="AG145" t="str">
        <f t="shared" si="2"/>
        <v>₹2 K</v>
      </c>
    </row>
    <row r="146" spans="1:33" x14ac:dyDescent="0.3">
      <c r="A146" t="s">
        <v>133</v>
      </c>
      <c r="B146" t="s">
        <v>108</v>
      </c>
      <c r="C146" t="s">
        <v>80</v>
      </c>
      <c r="D146" t="s">
        <v>50</v>
      </c>
      <c r="E146" t="s">
        <v>1608</v>
      </c>
      <c r="F146" t="s">
        <v>12872</v>
      </c>
      <c r="G146" t="s">
        <v>96</v>
      </c>
      <c r="H146" s="4">
        <v>44618</v>
      </c>
      <c r="I146">
        <v>1300</v>
      </c>
      <c r="J146" t="s">
        <v>12873</v>
      </c>
      <c r="K146" t="s">
        <v>434</v>
      </c>
      <c r="L146" t="s">
        <v>12874</v>
      </c>
      <c r="M146" t="s">
        <v>37</v>
      </c>
      <c r="N146" t="s">
        <v>12875</v>
      </c>
      <c r="O146" t="s">
        <v>72</v>
      </c>
      <c r="P146">
        <v>9</v>
      </c>
      <c r="Q146" t="s">
        <v>40</v>
      </c>
      <c r="R146" t="s">
        <v>101</v>
      </c>
      <c r="S146" t="s">
        <v>12876</v>
      </c>
      <c r="T146" s="4">
        <v>45298</v>
      </c>
      <c r="U146">
        <v>1</v>
      </c>
      <c r="V146" t="s">
        <v>20254</v>
      </c>
      <c r="W146" t="s">
        <v>12877</v>
      </c>
      <c r="X146" t="s">
        <v>12878</v>
      </c>
      <c r="Y146" t="s">
        <v>5893</v>
      </c>
      <c r="Z146">
        <v>1630</v>
      </c>
      <c r="AA146">
        <v>2</v>
      </c>
      <c r="AB146">
        <v>1304</v>
      </c>
      <c r="AC146">
        <v>652</v>
      </c>
      <c r="AD146" s="8">
        <v>0.35</v>
      </c>
      <c r="AE146" s="7">
        <v>456.4</v>
      </c>
      <c r="AF146">
        <v>0.35</v>
      </c>
      <c r="AG146" t="str">
        <f t="shared" si="2"/>
        <v>₹1 K</v>
      </c>
    </row>
    <row r="147" spans="1:33" x14ac:dyDescent="0.3">
      <c r="A147" t="s">
        <v>93</v>
      </c>
      <c r="B147" t="s">
        <v>205</v>
      </c>
      <c r="C147" t="s">
        <v>49</v>
      </c>
      <c r="D147" t="s">
        <v>65</v>
      </c>
      <c r="E147" t="s">
        <v>996</v>
      </c>
      <c r="F147" t="s">
        <v>13066</v>
      </c>
      <c r="G147" t="s">
        <v>33</v>
      </c>
      <c r="H147" s="4">
        <v>43920</v>
      </c>
      <c r="I147">
        <v>1400</v>
      </c>
      <c r="J147" t="s">
        <v>13067</v>
      </c>
      <c r="K147" t="s">
        <v>394</v>
      </c>
      <c r="L147" t="s">
        <v>13068</v>
      </c>
      <c r="M147" t="s">
        <v>37</v>
      </c>
      <c r="N147" t="s">
        <v>13069</v>
      </c>
      <c r="O147" t="s">
        <v>39</v>
      </c>
      <c r="P147">
        <v>17</v>
      </c>
      <c r="Q147" t="s">
        <v>73</v>
      </c>
      <c r="R147" t="s">
        <v>74</v>
      </c>
      <c r="S147" t="s">
        <v>13070</v>
      </c>
      <c r="T147" s="4">
        <v>45292</v>
      </c>
      <c r="U147">
        <v>1</v>
      </c>
      <c r="V147" t="s">
        <v>20254</v>
      </c>
      <c r="W147" t="s">
        <v>13071</v>
      </c>
      <c r="X147" t="s">
        <v>13072</v>
      </c>
      <c r="Y147" t="s">
        <v>13073</v>
      </c>
      <c r="Z147">
        <v>2600</v>
      </c>
      <c r="AA147">
        <v>1</v>
      </c>
      <c r="AB147">
        <v>1040</v>
      </c>
      <c r="AC147">
        <v>1040</v>
      </c>
      <c r="AD147" s="8">
        <v>0.22</v>
      </c>
      <c r="AE147" s="7">
        <v>228.8</v>
      </c>
      <c r="AF147">
        <v>0.22</v>
      </c>
      <c r="AG147" t="str">
        <f t="shared" si="2"/>
        <v>₹1 K</v>
      </c>
    </row>
    <row r="148" spans="1:33" x14ac:dyDescent="0.3">
      <c r="A148" t="s">
        <v>20238</v>
      </c>
      <c r="B148" t="s">
        <v>650</v>
      </c>
      <c r="C148" t="s">
        <v>49</v>
      </c>
      <c r="D148" t="s">
        <v>241</v>
      </c>
      <c r="E148" t="s">
        <v>358</v>
      </c>
      <c r="F148" t="s">
        <v>13163</v>
      </c>
      <c r="G148" t="s">
        <v>96</v>
      </c>
      <c r="H148" s="4">
        <v>45083</v>
      </c>
      <c r="I148">
        <v>1100</v>
      </c>
      <c r="J148" t="s">
        <v>13164</v>
      </c>
      <c r="K148" t="s">
        <v>3069</v>
      </c>
      <c r="L148" t="s">
        <v>13165</v>
      </c>
      <c r="M148" t="s">
        <v>37</v>
      </c>
      <c r="N148" t="s">
        <v>13166</v>
      </c>
      <c r="O148" t="s">
        <v>116</v>
      </c>
      <c r="P148">
        <v>13</v>
      </c>
      <c r="Q148" t="s">
        <v>73</v>
      </c>
      <c r="R148" t="s">
        <v>58</v>
      </c>
      <c r="S148" t="s">
        <v>13167</v>
      </c>
      <c r="T148" s="4">
        <v>45305</v>
      </c>
      <c r="U148">
        <v>1</v>
      </c>
      <c r="V148" t="s">
        <v>20254</v>
      </c>
      <c r="W148" t="s">
        <v>13168</v>
      </c>
      <c r="X148" t="s">
        <v>13169</v>
      </c>
      <c r="Y148" t="s">
        <v>4667</v>
      </c>
      <c r="Z148">
        <v>2854</v>
      </c>
      <c r="AA148">
        <v>8</v>
      </c>
      <c r="AB148">
        <v>9132.8000000000011</v>
      </c>
      <c r="AC148">
        <v>1141.6000000000001</v>
      </c>
      <c r="AD148" s="8">
        <v>0.22</v>
      </c>
      <c r="AE148" s="7">
        <v>2009.2160000000003</v>
      </c>
      <c r="AF148">
        <v>0.22</v>
      </c>
      <c r="AG148" t="str">
        <f t="shared" si="2"/>
        <v>₹9 K</v>
      </c>
    </row>
    <row r="149" spans="1:33" x14ac:dyDescent="0.3">
      <c r="A149" t="s">
        <v>93</v>
      </c>
      <c r="B149" t="s">
        <v>784</v>
      </c>
      <c r="C149" t="s">
        <v>29</v>
      </c>
      <c r="D149" t="s">
        <v>241</v>
      </c>
      <c r="E149" t="s">
        <v>814</v>
      </c>
      <c r="F149" t="s">
        <v>13246</v>
      </c>
      <c r="G149" t="s">
        <v>33</v>
      </c>
      <c r="H149" s="4">
        <v>45165</v>
      </c>
      <c r="I149">
        <v>950</v>
      </c>
      <c r="J149" t="s">
        <v>13247</v>
      </c>
      <c r="K149" t="s">
        <v>1319</v>
      </c>
      <c r="L149" t="s">
        <v>13248</v>
      </c>
      <c r="M149" t="s">
        <v>37</v>
      </c>
      <c r="N149" t="s">
        <v>13249</v>
      </c>
      <c r="O149" t="s">
        <v>72</v>
      </c>
      <c r="P149">
        <v>16</v>
      </c>
      <c r="Q149" t="s">
        <v>40</v>
      </c>
      <c r="R149" t="s">
        <v>58</v>
      </c>
      <c r="S149" t="s">
        <v>13250</v>
      </c>
      <c r="T149" s="4">
        <v>45303</v>
      </c>
      <c r="U149">
        <v>1</v>
      </c>
      <c r="V149" t="s">
        <v>20254</v>
      </c>
      <c r="W149" t="s">
        <v>13251</v>
      </c>
      <c r="X149" t="s">
        <v>13252</v>
      </c>
      <c r="Y149" t="s">
        <v>812</v>
      </c>
      <c r="Z149">
        <v>2611</v>
      </c>
      <c r="AA149">
        <v>2</v>
      </c>
      <c r="AB149">
        <v>2088.8000000000002</v>
      </c>
      <c r="AC149">
        <v>1044.4000000000001</v>
      </c>
      <c r="AD149" s="8">
        <v>0.28000000000000003</v>
      </c>
      <c r="AE149" s="7">
        <v>584.86400000000015</v>
      </c>
      <c r="AF149">
        <v>0.28000000000000003</v>
      </c>
      <c r="AG149" t="str">
        <f t="shared" si="2"/>
        <v>₹2 K</v>
      </c>
    </row>
    <row r="150" spans="1:33" x14ac:dyDescent="0.3">
      <c r="A150" t="s">
        <v>133</v>
      </c>
      <c r="B150" t="s">
        <v>229</v>
      </c>
      <c r="C150" t="s">
        <v>80</v>
      </c>
      <c r="D150" t="s">
        <v>241</v>
      </c>
      <c r="E150" t="s">
        <v>94</v>
      </c>
      <c r="F150" t="s">
        <v>13274</v>
      </c>
      <c r="G150" t="s">
        <v>33</v>
      </c>
      <c r="H150" s="4">
        <v>43976</v>
      </c>
      <c r="I150">
        <v>1200</v>
      </c>
      <c r="J150" t="s">
        <v>13275</v>
      </c>
      <c r="K150" t="s">
        <v>307</v>
      </c>
      <c r="L150" t="s">
        <v>13276</v>
      </c>
      <c r="M150" t="s">
        <v>37</v>
      </c>
      <c r="N150" t="s">
        <v>13277</v>
      </c>
      <c r="O150" t="s">
        <v>39</v>
      </c>
      <c r="P150">
        <v>3</v>
      </c>
      <c r="Q150" t="s">
        <v>40</v>
      </c>
      <c r="R150" t="s">
        <v>101</v>
      </c>
      <c r="S150" t="s">
        <v>13278</v>
      </c>
      <c r="T150" s="4">
        <v>45316</v>
      </c>
      <c r="U150">
        <v>1</v>
      </c>
      <c r="V150" t="s">
        <v>20254</v>
      </c>
      <c r="W150" t="s">
        <v>13279</v>
      </c>
      <c r="X150" t="s">
        <v>13280</v>
      </c>
      <c r="Y150" t="s">
        <v>4795</v>
      </c>
      <c r="Z150">
        <v>570</v>
      </c>
      <c r="AA150">
        <v>1</v>
      </c>
      <c r="AB150">
        <v>228</v>
      </c>
      <c r="AC150">
        <v>228</v>
      </c>
      <c r="AD150" s="8">
        <v>0.35</v>
      </c>
      <c r="AE150" s="7">
        <v>79.8</v>
      </c>
      <c r="AF150">
        <v>0.35</v>
      </c>
      <c r="AG150" t="str">
        <f t="shared" si="2"/>
        <v>₹228</v>
      </c>
    </row>
    <row r="151" spans="1:33" x14ac:dyDescent="0.3">
      <c r="A151" t="s">
        <v>27</v>
      </c>
      <c r="B151" t="s">
        <v>731</v>
      </c>
      <c r="C151" t="s">
        <v>29</v>
      </c>
      <c r="D151" t="s">
        <v>219</v>
      </c>
      <c r="E151" t="s">
        <v>868</v>
      </c>
      <c r="F151" t="s">
        <v>13302</v>
      </c>
      <c r="G151" t="s">
        <v>33</v>
      </c>
      <c r="H151" s="4">
        <v>45072</v>
      </c>
      <c r="I151">
        <v>1300</v>
      </c>
      <c r="J151" t="s">
        <v>13303</v>
      </c>
      <c r="K151" t="s">
        <v>1260</v>
      </c>
      <c r="L151" t="s">
        <v>13304</v>
      </c>
      <c r="M151" t="s">
        <v>87</v>
      </c>
      <c r="N151" t="s">
        <v>13305</v>
      </c>
      <c r="O151" t="s">
        <v>72</v>
      </c>
      <c r="P151">
        <v>19</v>
      </c>
      <c r="Q151" t="s">
        <v>40</v>
      </c>
      <c r="R151" t="s">
        <v>41</v>
      </c>
      <c r="S151" t="s">
        <v>13306</v>
      </c>
      <c r="T151" s="4">
        <v>45303</v>
      </c>
      <c r="U151">
        <v>1</v>
      </c>
      <c r="V151" t="s">
        <v>20254</v>
      </c>
      <c r="W151" t="s">
        <v>13307</v>
      </c>
      <c r="X151" t="s">
        <v>13308</v>
      </c>
      <c r="Y151" t="s">
        <v>10258</v>
      </c>
      <c r="Z151">
        <v>795</v>
      </c>
      <c r="AA151">
        <v>2</v>
      </c>
      <c r="AB151">
        <v>636</v>
      </c>
      <c r="AC151">
        <v>318</v>
      </c>
      <c r="AD151" s="8">
        <v>0.28000000000000003</v>
      </c>
      <c r="AE151" s="7">
        <v>178.08</v>
      </c>
      <c r="AF151">
        <v>0.28000000000000003</v>
      </c>
      <c r="AG151" t="str">
        <f t="shared" si="2"/>
        <v>₹636</v>
      </c>
    </row>
    <row r="152" spans="1:33" x14ac:dyDescent="0.3">
      <c r="A152" t="s">
        <v>181</v>
      </c>
      <c r="B152" t="s">
        <v>985</v>
      </c>
      <c r="C152" t="s">
        <v>49</v>
      </c>
      <c r="D152" t="s">
        <v>146</v>
      </c>
      <c r="E152" t="s">
        <v>1917</v>
      </c>
      <c r="F152" t="s">
        <v>13330</v>
      </c>
      <c r="G152" t="s">
        <v>96</v>
      </c>
      <c r="H152" s="4">
        <v>43836</v>
      </c>
      <c r="I152">
        <v>1300</v>
      </c>
      <c r="J152" t="s">
        <v>13331</v>
      </c>
      <c r="K152" t="s">
        <v>653</v>
      </c>
      <c r="L152" t="s">
        <v>13332</v>
      </c>
      <c r="M152" t="s">
        <v>37</v>
      </c>
      <c r="N152" t="s">
        <v>13333</v>
      </c>
      <c r="O152" t="s">
        <v>116</v>
      </c>
      <c r="P152">
        <v>8</v>
      </c>
      <c r="Q152" t="s">
        <v>73</v>
      </c>
      <c r="R152" t="s">
        <v>58</v>
      </c>
      <c r="S152" t="s">
        <v>13334</v>
      </c>
      <c r="T152" s="4">
        <v>45298</v>
      </c>
      <c r="U152">
        <v>1</v>
      </c>
      <c r="V152" t="s">
        <v>20254</v>
      </c>
      <c r="W152" t="s">
        <v>13335</v>
      </c>
      <c r="X152" t="s">
        <v>13336</v>
      </c>
      <c r="Y152" t="s">
        <v>13337</v>
      </c>
      <c r="Z152">
        <v>2175</v>
      </c>
      <c r="AA152">
        <v>8</v>
      </c>
      <c r="AB152">
        <v>6960</v>
      </c>
      <c r="AC152">
        <v>870</v>
      </c>
      <c r="AD152" s="8">
        <v>0.22</v>
      </c>
      <c r="AE152" s="7">
        <v>1531.2</v>
      </c>
      <c r="AF152">
        <v>0.22</v>
      </c>
      <c r="AG152" t="str">
        <f t="shared" si="2"/>
        <v>₹7 K</v>
      </c>
    </row>
    <row r="153" spans="1:33" x14ac:dyDescent="0.3">
      <c r="A153" t="s">
        <v>20241</v>
      </c>
      <c r="B153" t="s">
        <v>157</v>
      </c>
      <c r="C153" t="s">
        <v>49</v>
      </c>
      <c r="D153" t="s">
        <v>81</v>
      </c>
      <c r="E153" t="s">
        <v>326</v>
      </c>
      <c r="F153" t="s">
        <v>13430</v>
      </c>
      <c r="G153" t="s">
        <v>33</v>
      </c>
      <c r="H153" s="4">
        <v>43877</v>
      </c>
      <c r="I153">
        <v>1200</v>
      </c>
      <c r="J153" t="s">
        <v>13431</v>
      </c>
      <c r="K153" t="s">
        <v>725</v>
      </c>
      <c r="L153" t="s">
        <v>13432</v>
      </c>
      <c r="M153" t="s">
        <v>87</v>
      </c>
      <c r="N153" t="s">
        <v>13433</v>
      </c>
      <c r="O153" t="s">
        <v>72</v>
      </c>
      <c r="P153">
        <v>18</v>
      </c>
      <c r="Q153" t="s">
        <v>40</v>
      </c>
      <c r="R153" t="s">
        <v>41</v>
      </c>
      <c r="S153" t="s">
        <v>3466</v>
      </c>
      <c r="T153" s="4">
        <v>45296</v>
      </c>
      <c r="U153">
        <v>1</v>
      </c>
      <c r="V153" t="s">
        <v>20254</v>
      </c>
      <c r="W153" t="s">
        <v>13434</v>
      </c>
      <c r="X153" t="s">
        <v>13435</v>
      </c>
      <c r="Y153" t="s">
        <v>2793</v>
      </c>
      <c r="Z153">
        <v>549</v>
      </c>
      <c r="AA153">
        <v>1</v>
      </c>
      <c r="AB153">
        <v>219.60000000000002</v>
      </c>
      <c r="AC153">
        <v>219.60000000000002</v>
      </c>
      <c r="AD153" s="8">
        <v>0.22</v>
      </c>
      <c r="AE153" s="7">
        <v>48.312000000000005</v>
      </c>
      <c r="AF153">
        <v>0.22</v>
      </c>
      <c r="AG153" t="str">
        <f t="shared" si="2"/>
        <v>₹219.6</v>
      </c>
    </row>
    <row r="154" spans="1:33" x14ac:dyDescent="0.3">
      <c r="A154" t="s">
        <v>133</v>
      </c>
      <c r="B154" t="s">
        <v>229</v>
      </c>
      <c r="C154" t="s">
        <v>49</v>
      </c>
      <c r="D154" t="s">
        <v>241</v>
      </c>
      <c r="E154" t="s">
        <v>1724</v>
      </c>
      <c r="F154" t="s">
        <v>13678</v>
      </c>
      <c r="G154" t="s">
        <v>33</v>
      </c>
      <c r="H154" s="4">
        <v>45189</v>
      </c>
      <c r="I154">
        <v>1300</v>
      </c>
      <c r="J154" t="s">
        <v>13679</v>
      </c>
      <c r="K154" t="s">
        <v>414</v>
      </c>
      <c r="L154" t="s">
        <v>13680</v>
      </c>
      <c r="M154" t="s">
        <v>87</v>
      </c>
      <c r="N154" t="s">
        <v>13681</v>
      </c>
      <c r="O154" t="s">
        <v>116</v>
      </c>
      <c r="P154">
        <v>15</v>
      </c>
      <c r="Q154" t="s">
        <v>73</v>
      </c>
      <c r="R154" t="s">
        <v>101</v>
      </c>
      <c r="S154" t="s">
        <v>13682</v>
      </c>
      <c r="T154" s="4">
        <v>45305</v>
      </c>
      <c r="U154">
        <v>1</v>
      </c>
      <c r="V154" t="s">
        <v>20254</v>
      </c>
      <c r="W154" t="s">
        <v>13683</v>
      </c>
      <c r="X154" t="s">
        <v>13684</v>
      </c>
      <c r="Y154" t="s">
        <v>9790</v>
      </c>
      <c r="Z154">
        <v>2150</v>
      </c>
      <c r="AA154">
        <v>1</v>
      </c>
      <c r="AB154">
        <v>860</v>
      </c>
      <c r="AC154">
        <v>860</v>
      </c>
      <c r="AD154" s="8">
        <v>0.22</v>
      </c>
      <c r="AE154" s="7">
        <v>189.2</v>
      </c>
      <c r="AF154">
        <v>0.22</v>
      </c>
      <c r="AG154" t="str">
        <f t="shared" si="2"/>
        <v>₹860</v>
      </c>
    </row>
    <row r="155" spans="1:33" x14ac:dyDescent="0.3">
      <c r="A155" t="s">
        <v>20233</v>
      </c>
      <c r="B155" t="s">
        <v>240</v>
      </c>
      <c r="C155" t="s">
        <v>80</v>
      </c>
      <c r="D155" t="s">
        <v>206</v>
      </c>
      <c r="E155" t="s">
        <v>2585</v>
      </c>
      <c r="F155" t="s">
        <v>13740</v>
      </c>
      <c r="G155" t="s">
        <v>96</v>
      </c>
      <c r="H155" s="4">
        <v>45280</v>
      </c>
      <c r="I155">
        <v>1000</v>
      </c>
      <c r="J155" t="s">
        <v>13741</v>
      </c>
      <c r="K155" t="s">
        <v>266</v>
      </c>
      <c r="L155" t="s">
        <v>13742</v>
      </c>
      <c r="M155" t="s">
        <v>37</v>
      </c>
      <c r="N155" t="s">
        <v>13743</v>
      </c>
      <c r="O155" t="s">
        <v>39</v>
      </c>
      <c r="P155">
        <v>16</v>
      </c>
      <c r="Q155" t="s">
        <v>73</v>
      </c>
      <c r="R155" t="s">
        <v>41</v>
      </c>
      <c r="S155" t="s">
        <v>13744</v>
      </c>
      <c r="T155" s="4">
        <v>45302</v>
      </c>
      <c r="U155">
        <v>1</v>
      </c>
      <c r="V155" t="s">
        <v>20254</v>
      </c>
      <c r="W155" t="s">
        <v>13745</v>
      </c>
      <c r="X155" t="s">
        <v>13746</v>
      </c>
      <c r="Y155" t="s">
        <v>1332</v>
      </c>
      <c r="Z155">
        <v>1574</v>
      </c>
      <c r="AA155">
        <v>3</v>
      </c>
      <c r="AB155">
        <v>1888.8000000000002</v>
      </c>
      <c r="AC155">
        <v>629.6</v>
      </c>
      <c r="AD155" s="8">
        <v>0.35</v>
      </c>
      <c r="AE155" s="7">
        <v>661.08</v>
      </c>
      <c r="AF155">
        <v>0.35</v>
      </c>
      <c r="AG155" t="str">
        <f t="shared" si="2"/>
        <v>₹2 K</v>
      </c>
    </row>
    <row r="156" spans="1:33" x14ac:dyDescent="0.3">
      <c r="A156" t="s">
        <v>93</v>
      </c>
      <c r="B156" t="s">
        <v>568</v>
      </c>
      <c r="C156" t="s">
        <v>80</v>
      </c>
      <c r="D156" t="s">
        <v>241</v>
      </c>
      <c r="E156" t="s">
        <v>2153</v>
      </c>
      <c r="F156" t="s">
        <v>13985</v>
      </c>
      <c r="G156" t="s">
        <v>33</v>
      </c>
      <c r="H156" s="4">
        <v>45248</v>
      </c>
      <c r="I156">
        <v>1400</v>
      </c>
      <c r="J156" t="s">
        <v>13986</v>
      </c>
      <c r="K156" t="s">
        <v>1486</v>
      </c>
      <c r="L156" t="s">
        <v>13987</v>
      </c>
      <c r="M156" t="s">
        <v>37</v>
      </c>
      <c r="N156" t="s">
        <v>13988</v>
      </c>
      <c r="O156" t="s">
        <v>57</v>
      </c>
      <c r="P156">
        <v>5</v>
      </c>
      <c r="Q156" t="s">
        <v>40</v>
      </c>
      <c r="R156" t="s">
        <v>101</v>
      </c>
      <c r="S156" t="s">
        <v>13989</v>
      </c>
      <c r="T156" s="4">
        <v>45295</v>
      </c>
      <c r="U156">
        <v>1</v>
      </c>
      <c r="V156" t="s">
        <v>20254</v>
      </c>
      <c r="W156" t="s">
        <v>13990</v>
      </c>
      <c r="X156" t="s">
        <v>13991</v>
      </c>
      <c r="Y156" t="s">
        <v>204</v>
      </c>
      <c r="Z156">
        <v>2826</v>
      </c>
      <c r="AA156">
        <v>1</v>
      </c>
      <c r="AB156">
        <v>1130.4000000000001</v>
      </c>
      <c r="AC156">
        <v>1130.4000000000001</v>
      </c>
      <c r="AD156" s="8">
        <v>0.35</v>
      </c>
      <c r="AE156" s="7">
        <v>395.64</v>
      </c>
      <c r="AF156">
        <v>0.35</v>
      </c>
      <c r="AG156" t="str">
        <f t="shared" si="2"/>
        <v>₹1 K</v>
      </c>
    </row>
    <row r="157" spans="1:33" x14ac:dyDescent="0.3">
      <c r="A157" t="s">
        <v>20236</v>
      </c>
      <c r="B157" t="s">
        <v>79</v>
      </c>
      <c r="C157" t="s">
        <v>29</v>
      </c>
      <c r="D157" t="s">
        <v>65</v>
      </c>
      <c r="E157" t="s">
        <v>3051</v>
      </c>
      <c r="F157" t="s">
        <v>14063</v>
      </c>
      <c r="G157" t="s">
        <v>33</v>
      </c>
      <c r="H157" s="4">
        <v>44713</v>
      </c>
      <c r="I157">
        <v>800</v>
      </c>
      <c r="J157" t="s">
        <v>14064</v>
      </c>
      <c r="K157" t="s">
        <v>454</v>
      </c>
      <c r="L157" t="s">
        <v>14065</v>
      </c>
      <c r="M157" t="s">
        <v>87</v>
      </c>
      <c r="N157" t="s">
        <v>14066</v>
      </c>
      <c r="O157" t="s">
        <v>72</v>
      </c>
      <c r="P157">
        <v>5</v>
      </c>
      <c r="Q157" t="s">
        <v>40</v>
      </c>
      <c r="R157" t="s">
        <v>74</v>
      </c>
      <c r="S157" t="s">
        <v>14067</v>
      </c>
      <c r="T157" s="4">
        <v>45307</v>
      </c>
      <c r="U157">
        <v>1</v>
      </c>
      <c r="V157" t="s">
        <v>20254</v>
      </c>
      <c r="W157" t="s">
        <v>14068</v>
      </c>
      <c r="X157" t="s">
        <v>14069</v>
      </c>
      <c r="Y157" t="s">
        <v>822</v>
      </c>
      <c r="Z157">
        <v>967</v>
      </c>
      <c r="AA157">
        <v>2</v>
      </c>
      <c r="AB157">
        <v>773.6</v>
      </c>
      <c r="AC157">
        <v>386.8</v>
      </c>
      <c r="AD157" s="8">
        <v>0.28000000000000003</v>
      </c>
      <c r="AE157" s="7">
        <v>216.60800000000003</v>
      </c>
      <c r="AF157">
        <v>0.28000000000000003</v>
      </c>
      <c r="AG157" t="str">
        <f t="shared" si="2"/>
        <v>₹773.6</v>
      </c>
    </row>
    <row r="158" spans="1:33" x14ac:dyDescent="0.3">
      <c r="A158" t="s">
        <v>27</v>
      </c>
      <c r="B158" t="s">
        <v>193</v>
      </c>
      <c r="C158" t="s">
        <v>49</v>
      </c>
      <c r="D158" t="s">
        <v>81</v>
      </c>
      <c r="E158" t="s">
        <v>391</v>
      </c>
      <c r="F158" t="s">
        <v>14092</v>
      </c>
      <c r="G158" t="s">
        <v>96</v>
      </c>
      <c r="H158" s="4">
        <v>45199</v>
      </c>
      <c r="I158">
        <v>1200</v>
      </c>
      <c r="J158" t="s">
        <v>14093</v>
      </c>
      <c r="K158" t="s">
        <v>753</v>
      </c>
      <c r="L158" t="s">
        <v>14094</v>
      </c>
      <c r="M158" t="s">
        <v>37</v>
      </c>
      <c r="N158" t="s">
        <v>14095</v>
      </c>
      <c r="O158" t="s">
        <v>72</v>
      </c>
      <c r="P158">
        <v>9</v>
      </c>
      <c r="Q158" t="s">
        <v>40</v>
      </c>
      <c r="R158" t="s">
        <v>58</v>
      </c>
      <c r="S158" t="s">
        <v>14096</v>
      </c>
      <c r="T158" s="4">
        <v>45312</v>
      </c>
      <c r="U158">
        <v>1</v>
      </c>
      <c r="V158" t="s">
        <v>20254</v>
      </c>
      <c r="W158" t="s">
        <v>14097</v>
      </c>
      <c r="X158" t="s">
        <v>14098</v>
      </c>
      <c r="Y158" t="s">
        <v>4038</v>
      </c>
      <c r="Z158">
        <v>810</v>
      </c>
      <c r="AA158">
        <v>6</v>
      </c>
      <c r="AB158">
        <v>1944</v>
      </c>
      <c r="AC158">
        <v>324</v>
      </c>
      <c r="AD158" s="8">
        <v>0.22</v>
      </c>
      <c r="AE158" s="7">
        <v>427.68</v>
      </c>
      <c r="AF158">
        <v>0.22</v>
      </c>
      <c r="AG158" t="str">
        <f t="shared" si="2"/>
        <v>₹2 K</v>
      </c>
    </row>
    <row r="159" spans="1:33" x14ac:dyDescent="0.3">
      <c r="A159" t="s">
        <v>181</v>
      </c>
      <c r="B159" t="s">
        <v>813</v>
      </c>
      <c r="C159" t="s">
        <v>29</v>
      </c>
      <c r="D159" t="s">
        <v>81</v>
      </c>
      <c r="E159" t="s">
        <v>1067</v>
      </c>
      <c r="F159" t="s">
        <v>14162</v>
      </c>
      <c r="G159" t="s">
        <v>33</v>
      </c>
      <c r="H159" s="4">
        <v>44455</v>
      </c>
      <c r="I159">
        <v>1400</v>
      </c>
      <c r="J159" t="s">
        <v>14163</v>
      </c>
      <c r="K159" t="s">
        <v>1643</v>
      </c>
      <c r="L159" t="s">
        <v>14164</v>
      </c>
      <c r="M159" t="s">
        <v>87</v>
      </c>
      <c r="N159" t="s">
        <v>14165</v>
      </c>
      <c r="O159" t="s">
        <v>72</v>
      </c>
      <c r="P159">
        <v>16</v>
      </c>
      <c r="Q159" t="s">
        <v>73</v>
      </c>
      <c r="R159" t="s">
        <v>41</v>
      </c>
      <c r="S159" t="s">
        <v>14166</v>
      </c>
      <c r="T159" s="4">
        <v>45309</v>
      </c>
      <c r="U159">
        <v>1</v>
      </c>
      <c r="V159" t="s">
        <v>20254</v>
      </c>
      <c r="W159" t="s">
        <v>14167</v>
      </c>
      <c r="X159" t="s">
        <v>14168</v>
      </c>
      <c r="Y159" t="s">
        <v>9674</v>
      </c>
      <c r="Z159">
        <v>1187</v>
      </c>
      <c r="AA159">
        <v>2</v>
      </c>
      <c r="AB159">
        <v>949.6</v>
      </c>
      <c r="AC159">
        <v>474.8</v>
      </c>
      <c r="AD159" s="8">
        <v>0.28000000000000003</v>
      </c>
      <c r="AE159" s="7">
        <v>265.88800000000003</v>
      </c>
      <c r="AF159">
        <v>0.28000000000000003</v>
      </c>
      <c r="AG159" t="str">
        <f t="shared" si="2"/>
        <v>₹949.6</v>
      </c>
    </row>
    <row r="160" spans="1:33" x14ac:dyDescent="0.3">
      <c r="A160" t="s">
        <v>133</v>
      </c>
      <c r="B160" t="s">
        <v>108</v>
      </c>
      <c r="C160" t="s">
        <v>49</v>
      </c>
      <c r="D160" t="s">
        <v>219</v>
      </c>
      <c r="E160" t="s">
        <v>421</v>
      </c>
      <c r="F160" t="s">
        <v>14176</v>
      </c>
      <c r="G160" t="s">
        <v>96</v>
      </c>
      <c r="H160" s="4">
        <v>45251</v>
      </c>
      <c r="I160">
        <v>950</v>
      </c>
      <c r="J160" t="s">
        <v>14177</v>
      </c>
      <c r="K160" t="s">
        <v>960</v>
      </c>
      <c r="L160" t="s">
        <v>14178</v>
      </c>
      <c r="M160" t="s">
        <v>37</v>
      </c>
      <c r="N160" t="s">
        <v>14179</v>
      </c>
      <c r="O160" t="s">
        <v>39</v>
      </c>
      <c r="P160">
        <v>9</v>
      </c>
      <c r="Q160" t="s">
        <v>40</v>
      </c>
      <c r="R160" t="s">
        <v>41</v>
      </c>
      <c r="S160" t="s">
        <v>14180</v>
      </c>
      <c r="T160" s="4">
        <v>45311</v>
      </c>
      <c r="U160">
        <v>1</v>
      </c>
      <c r="V160" t="s">
        <v>20254</v>
      </c>
      <c r="W160" t="s">
        <v>14181</v>
      </c>
      <c r="X160" t="s">
        <v>14182</v>
      </c>
      <c r="Y160" t="s">
        <v>4306</v>
      </c>
      <c r="Z160">
        <v>1213</v>
      </c>
      <c r="AA160">
        <v>7</v>
      </c>
      <c r="AB160">
        <v>3396.4</v>
      </c>
      <c r="AC160">
        <v>485.2</v>
      </c>
      <c r="AD160" s="8">
        <v>0.22</v>
      </c>
      <c r="AE160" s="7">
        <v>747.20799999999997</v>
      </c>
      <c r="AF160">
        <v>0.22</v>
      </c>
      <c r="AG160" t="str">
        <f t="shared" si="2"/>
        <v>₹3 K</v>
      </c>
    </row>
    <row r="161" spans="1:33" x14ac:dyDescent="0.3">
      <c r="A161" t="s">
        <v>181</v>
      </c>
      <c r="B161" t="s">
        <v>182</v>
      </c>
      <c r="C161" t="s">
        <v>29</v>
      </c>
      <c r="D161" t="s">
        <v>677</v>
      </c>
      <c r="E161" t="s">
        <v>51</v>
      </c>
      <c r="F161" t="s">
        <v>14204</v>
      </c>
      <c r="G161" t="s">
        <v>96</v>
      </c>
      <c r="H161" s="4">
        <v>45218</v>
      </c>
      <c r="I161">
        <v>800</v>
      </c>
      <c r="J161" t="s">
        <v>14205</v>
      </c>
      <c r="K161" t="s">
        <v>978</v>
      </c>
      <c r="L161" t="s">
        <v>14206</v>
      </c>
      <c r="M161" t="s">
        <v>37</v>
      </c>
      <c r="N161" t="s">
        <v>14207</v>
      </c>
      <c r="O161" t="s">
        <v>57</v>
      </c>
      <c r="P161">
        <v>3</v>
      </c>
      <c r="Q161" t="s">
        <v>73</v>
      </c>
      <c r="R161" t="s">
        <v>101</v>
      </c>
      <c r="S161" t="s">
        <v>14208</v>
      </c>
      <c r="T161" s="4">
        <v>45318</v>
      </c>
      <c r="U161">
        <v>1</v>
      </c>
      <c r="V161" t="s">
        <v>20254</v>
      </c>
      <c r="W161" t="s">
        <v>14209</v>
      </c>
      <c r="X161" t="s">
        <v>14210</v>
      </c>
      <c r="Y161" t="s">
        <v>4608</v>
      </c>
      <c r="Z161">
        <v>1069</v>
      </c>
      <c r="AA161">
        <v>6</v>
      </c>
      <c r="AB161">
        <v>2565.6000000000004</v>
      </c>
      <c r="AC161">
        <v>427.60000000000008</v>
      </c>
      <c r="AD161" s="8">
        <v>0.28000000000000003</v>
      </c>
      <c r="AE161" s="7">
        <v>718.36800000000017</v>
      </c>
      <c r="AF161">
        <v>0.28000000000000003</v>
      </c>
      <c r="AG161" t="str">
        <f t="shared" si="2"/>
        <v>₹3 K</v>
      </c>
    </row>
    <row r="162" spans="1:33" x14ac:dyDescent="0.3">
      <c r="A162" t="s">
        <v>121</v>
      </c>
      <c r="B162" t="s">
        <v>946</v>
      </c>
      <c r="C162" t="s">
        <v>49</v>
      </c>
      <c r="D162" t="s">
        <v>219</v>
      </c>
      <c r="E162" t="s">
        <v>273</v>
      </c>
      <c r="F162" t="s">
        <v>14380</v>
      </c>
      <c r="G162" t="s">
        <v>96</v>
      </c>
      <c r="H162" s="4">
        <v>45127</v>
      </c>
      <c r="I162">
        <v>1000</v>
      </c>
      <c r="J162" t="s">
        <v>14381</v>
      </c>
      <c r="K162" t="s">
        <v>571</v>
      </c>
      <c r="L162" t="s">
        <v>14382</v>
      </c>
      <c r="M162" t="s">
        <v>37</v>
      </c>
      <c r="N162" t="s">
        <v>14383</v>
      </c>
      <c r="O162" t="s">
        <v>116</v>
      </c>
      <c r="P162">
        <v>15</v>
      </c>
      <c r="Q162" t="s">
        <v>40</v>
      </c>
      <c r="R162" t="s">
        <v>58</v>
      </c>
      <c r="S162" t="s">
        <v>14384</v>
      </c>
      <c r="T162" s="4">
        <v>45305</v>
      </c>
      <c r="U162">
        <v>1</v>
      </c>
      <c r="V162" t="s">
        <v>20254</v>
      </c>
      <c r="W162" t="s">
        <v>14385</v>
      </c>
      <c r="X162" t="s">
        <v>14386</v>
      </c>
      <c r="Y162" t="s">
        <v>995</v>
      </c>
      <c r="Z162">
        <v>1080</v>
      </c>
      <c r="AA162">
        <v>2</v>
      </c>
      <c r="AB162">
        <v>864</v>
      </c>
      <c r="AC162">
        <v>432</v>
      </c>
      <c r="AD162" s="8">
        <v>0.22</v>
      </c>
      <c r="AE162" s="7">
        <v>190.08</v>
      </c>
      <c r="AF162">
        <v>0.22</v>
      </c>
      <c r="AG162" t="str">
        <f t="shared" si="2"/>
        <v>₹864</v>
      </c>
    </row>
    <row r="163" spans="1:33" x14ac:dyDescent="0.3">
      <c r="A163" t="s">
        <v>181</v>
      </c>
      <c r="B163" t="s">
        <v>606</v>
      </c>
      <c r="C163" t="s">
        <v>80</v>
      </c>
      <c r="D163" t="s">
        <v>146</v>
      </c>
      <c r="E163" t="s">
        <v>194</v>
      </c>
      <c r="F163" t="s">
        <v>10578</v>
      </c>
      <c r="G163" t="s">
        <v>33</v>
      </c>
      <c r="H163" s="4">
        <v>44199</v>
      </c>
      <c r="I163">
        <v>1000</v>
      </c>
      <c r="J163" t="s">
        <v>14387</v>
      </c>
      <c r="K163" t="s">
        <v>186</v>
      </c>
      <c r="L163" t="s">
        <v>14388</v>
      </c>
      <c r="M163" t="s">
        <v>87</v>
      </c>
      <c r="N163" t="s">
        <v>14389</v>
      </c>
      <c r="O163" t="s">
        <v>116</v>
      </c>
      <c r="P163">
        <v>13</v>
      </c>
      <c r="Q163" t="s">
        <v>40</v>
      </c>
      <c r="R163" t="s">
        <v>58</v>
      </c>
      <c r="S163" t="s">
        <v>14390</v>
      </c>
      <c r="T163" s="4">
        <v>45300</v>
      </c>
      <c r="U163">
        <v>1</v>
      </c>
      <c r="V163" t="s">
        <v>20254</v>
      </c>
      <c r="W163" t="s">
        <v>14391</v>
      </c>
      <c r="X163" t="s">
        <v>14392</v>
      </c>
      <c r="Y163" t="s">
        <v>11259</v>
      </c>
      <c r="Z163">
        <v>2992</v>
      </c>
      <c r="AA163">
        <v>8</v>
      </c>
      <c r="AB163">
        <v>9574.4</v>
      </c>
      <c r="AC163">
        <v>1196.8</v>
      </c>
      <c r="AD163" s="8">
        <v>0.35</v>
      </c>
      <c r="AE163" s="7">
        <v>3351.0399999999995</v>
      </c>
      <c r="AF163">
        <v>0.35</v>
      </c>
      <c r="AG163" t="str">
        <f t="shared" si="2"/>
        <v>₹10 K</v>
      </c>
    </row>
    <row r="164" spans="1:33" x14ac:dyDescent="0.3">
      <c r="A164" t="s">
        <v>357</v>
      </c>
      <c r="B164" t="s">
        <v>357</v>
      </c>
      <c r="C164" t="s">
        <v>49</v>
      </c>
      <c r="D164" t="s">
        <v>81</v>
      </c>
      <c r="E164" t="s">
        <v>740</v>
      </c>
      <c r="F164" t="s">
        <v>14413</v>
      </c>
      <c r="G164" t="s">
        <v>33</v>
      </c>
      <c r="H164" s="4">
        <v>44210</v>
      </c>
      <c r="I164">
        <v>950</v>
      </c>
      <c r="J164" t="s">
        <v>14414</v>
      </c>
      <c r="K164" t="s">
        <v>923</v>
      </c>
      <c r="L164" t="s">
        <v>14415</v>
      </c>
      <c r="M164" t="s">
        <v>87</v>
      </c>
      <c r="N164" t="s">
        <v>14416</v>
      </c>
      <c r="O164" t="s">
        <v>57</v>
      </c>
      <c r="P164">
        <v>6</v>
      </c>
      <c r="Q164" t="s">
        <v>73</v>
      </c>
      <c r="R164" t="s">
        <v>41</v>
      </c>
      <c r="S164" t="s">
        <v>14417</v>
      </c>
      <c r="T164" s="4">
        <v>45311</v>
      </c>
      <c r="U164">
        <v>1</v>
      </c>
      <c r="V164" t="s">
        <v>20254</v>
      </c>
      <c r="W164" t="s">
        <v>14418</v>
      </c>
      <c r="X164" t="s">
        <v>14419</v>
      </c>
      <c r="Y164" t="s">
        <v>1551</v>
      </c>
      <c r="Z164">
        <v>1229</v>
      </c>
      <c r="AA164">
        <v>7</v>
      </c>
      <c r="AB164">
        <v>3441.2000000000003</v>
      </c>
      <c r="AC164">
        <v>491.6</v>
      </c>
      <c r="AD164" s="8">
        <v>0.22</v>
      </c>
      <c r="AE164" s="7">
        <v>757.06400000000008</v>
      </c>
      <c r="AF164">
        <v>0.22</v>
      </c>
      <c r="AG164" t="str">
        <f t="shared" si="2"/>
        <v>₹3 K</v>
      </c>
    </row>
    <row r="165" spans="1:33" x14ac:dyDescent="0.3">
      <c r="A165" t="s">
        <v>20233</v>
      </c>
      <c r="B165" t="s">
        <v>240</v>
      </c>
      <c r="C165" t="s">
        <v>49</v>
      </c>
      <c r="D165" t="s">
        <v>241</v>
      </c>
      <c r="E165" t="s">
        <v>521</v>
      </c>
      <c r="F165" t="s">
        <v>14510</v>
      </c>
      <c r="G165" t="s">
        <v>96</v>
      </c>
      <c r="H165" s="4">
        <v>44181</v>
      </c>
      <c r="I165">
        <v>1200</v>
      </c>
      <c r="J165" t="s">
        <v>14511</v>
      </c>
      <c r="K165" t="s">
        <v>454</v>
      </c>
      <c r="L165" t="s">
        <v>14512</v>
      </c>
      <c r="M165" t="s">
        <v>37</v>
      </c>
      <c r="N165" t="s">
        <v>14513</v>
      </c>
      <c r="O165" t="s">
        <v>57</v>
      </c>
      <c r="P165">
        <v>11</v>
      </c>
      <c r="Q165" t="s">
        <v>40</v>
      </c>
      <c r="R165" t="s">
        <v>101</v>
      </c>
      <c r="S165" t="s">
        <v>14514</v>
      </c>
      <c r="T165" s="4">
        <v>45312</v>
      </c>
      <c r="U165">
        <v>1</v>
      </c>
      <c r="V165" t="s">
        <v>20254</v>
      </c>
      <c r="W165" t="s">
        <v>14515</v>
      </c>
      <c r="X165" t="s">
        <v>14516</v>
      </c>
      <c r="Y165" t="s">
        <v>2057</v>
      </c>
      <c r="Z165">
        <v>1213</v>
      </c>
      <c r="AA165">
        <v>4</v>
      </c>
      <c r="AB165">
        <v>1940.8000000000002</v>
      </c>
      <c r="AC165">
        <v>485.20000000000005</v>
      </c>
      <c r="AD165" s="8">
        <v>0.22</v>
      </c>
      <c r="AE165" s="7">
        <v>426.97600000000006</v>
      </c>
      <c r="AF165">
        <v>0.22</v>
      </c>
      <c r="AG165" t="str">
        <f t="shared" si="2"/>
        <v>₹2 K</v>
      </c>
    </row>
    <row r="166" spans="1:33" x14ac:dyDescent="0.3">
      <c r="A166" t="s">
        <v>20236</v>
      </c>
      <c r="B166" t="s">
        <v>79</v>
      </c>
      <c r="C166" t="s">
        <v>49</v>
      </c>
      <c r="D166" t="s">
        <v>81</v>
      </c>
      <c r="E166" t="s">
        <v>158</v>
      </c>
      <c r="F166" t="s">
        <v>14538</v>
      </c>
      <c r="G166" t="s">
        <v>96</v>
      </c>
      <c r="H166" s="4">
        <v>45552</v>
      </c>
      <c r="I166">
        <v>950</v>
      </c>
      <c r="J166" t="s">
        <v>14539</v>
      </c>
      <c r="K166" t="s">
        <v>3054</v>
      </c>
      <c r="L166" t="s">
        <v>14540</v>
      </c>
      <c r="M166" t="s">
        <v>87</v>
      </c>
      <c r="N166" t="s">
        <v>14541</v>
      </c>
      <c r="O166" t="s">
        <v>72</v>
      </c>
      <c r="P166">
        <v>9</v>
      </c>
      <c r="Q166" t="s">
        <v>40</v>
      </c>
      <c r="R166" t="s">
        <v>58</v>
      </c>
      <c r="S166" t="s">
        <v>14542</v>
      </c>
      <c r="T166" s="4">
        <v>45311</v>
      </c>
      <c r="U166">
        <v>1</v>
      </c>
      <c r="V166" t="s">
        <v>20254</v>
      </c>
      <c r="W166" t="s">
        <v>14543</v>
      </c>
      <c r="X166" t="s">
        <v>14544</v>
      </c>
      <c r="Y166" t="s">
        <v>739</v>
      </c>
      <c r="Z166">
        <v>1966</v>
      </c>
      <c r="AA166">
        <v>3</v>
      </c>
      <c r="AB166">
        <v>2359.2000000000003</v>
      </c>
      <c r="AC166">
        <v>786.40000000000009</v>
      </c>
      <c r="AD166" s="8">
        <v>0.22</v>
      </c>
      <c r="AE166" s="7">
        <v>519.02400000000011</v>
      </c>
      <c r="AF166">
        <v>0.22</v>
      </c>
      <c r="AG166" t="str">
        <f t="shared" si="2"/>
        <v>₹2 K</v>
      </c>
    </row>
    <row r="167" spans="1:33" x14ac:dyDescent="0.3">
      <c r="A167" t="s">
        <v>133</v>
      </c>
      <c r="B167" t="s">
        <v>108</v>
      </c>
      <c r="C167" t="s">
        <v>29</v>
      </c>
      <c r="D167" t="s">
        <v>206</v>
      </c>
      <c r="E167" t="s">
        <v>549</v>
      </c>
      <c r="F167" t="s">
        <v>14731</v>
      </c>
      <c r="G167" t="s">
        <v>96</v>
      </c>
      <c r="H167" s="4">
        <v>45216</v>
      </c>
      <c r="I167">
        <v>1200</v>
      </c>
      <c r="J167" t="s">
        <v>14732</v>
      </c>
      <c r="K167" t="s">
        <v>1162</v>
      </c>
      <c r="L167" t="s">
        <v>14733</v>
      </c>
      <c r="M167" t="s">
        <v>37</v>
      </c>
      <c r="N167" t="s">
        <v>14734</v>
      </c>
      <c r="O167" t="s">
        <v>116</v>
      </c>
      <c r="P167">
        <v>13</v>
      </c>
      <c r="Q167" t="s">
        <v>73</v>
      </c>
      <c r="R167" t="s">
        <v>58</v>
      </c>
      <c r="S167" t="s">
        <v>14735</v>
      </c>
      <c r="T167" s="4">
        <v>45303</v>
      </c>
      <c r="U167">
        <v>1</v>
      </c>
      <c r="V167" t="s">
        <v>20254</v>
      </c>
      <c r="W167" t="s">
        <v>14736</v>
      </c>
      <c r="X167" t="s">
        <v>14737</v>
      </c>
      <c r="Y167" t="s">
        <v>1893</v>
      </c>
      <c r="Z167">
        <v>838</v>
      </c>
      <c r="AA167">
        <v>1</v>
      </c>
      <c r="AB167">
        <v>335.20000000000005</v>
      </c>
      <c r="AC167">
        <v>335.20000000000005</v>
      </c>
      <c r="AD167" s="8">
        <v>0.28000000000000003</v>
      </c>
      <c r="AE167" s="7">
        <v>93.856000000000023</v>
      </c>
      <c r="AF167">
        <v>0.28000000000000003</v>
      </c>
      <c r="AG167" t="str">
        <f t="shared" si="2"/>
        <v>₹335.2</v>
      </c>
    </row>
    <row r="168" spans="1:33" x14ac:dyDescent="0.3">
      <c r="A168" t="s">
        <v>181</v>
      </c>
      <c r="B168" t="s">
        <v>813</v>
      </c>
      <c r="C168" t="s">
        <v>49</v>
      </c>
      <c r="D168" t="s">
        <v>30</v>
      </c>
      <c r="E168" t="s">
        <v>3439</v>
      </c>
      <c r="F168" t="s">
        <v>14843</v>
      </c>
      <c r="G168" t="s">
        <v>33</v>
      </c>
      <c r="H168" s="4">
        <v>44207</v>
      </c>
      <c r="I168">
        <v>1300</v>
      </c>
      <c r="J168" t="s">
        <v>14844</v>
      </c>
      <c r="K168" t="s">
        <v>787</v>
      </c>
      <c r="L168" t="s">
        <v>14845</v>
      </c>
      <c r="M168" t="s">
        <v>37</v>
      </c>
      <c r="N168" t="s">
        <v>14846</v>
      </c>
      <c r="O168" t="s">
        <v>39</v>
      </c>
      <c r="P168">
        <v>7</v>
      </c>
      <c r="Q168" t="s">
        <v>73</v>
      </c>
      <c r="R168" t="s">
        <v>101</v>
      </c>
      <c r="S168" t="s">
        <v>14847</v>
      </c>
      <c r="T168" s="4">
        <v>45297</v>
      </c>
      <c r="U168">
        <v>1</v>
      </c>
      <c r="V168" t="s">
        <v>20254</v>
      </c>
      <c r="W168" t="s">
        <v>14848</v>
      </c>
      <c r="X168" t="s">
        <v>14849</v>
      </c>
      <c r="Y168" t="s">
        <v>1835</v>
      </c>
      <c r="Z168">
        <v>2920</v>
      </c>
      <c r="AA168">
        <v>1</v>
      </c>
      <c r="AB168">
        <v>1168</v>
      </c>
      <c r="AC168">
        <v>1168</v>
      </c>
      <c r="AD168" s="8">
        <v>0.22</v>
      </c>
      <c r="AE168" s="7">
        <v>256.95999999999998</v>
      </c>
      <c r="AF168">
        <v>0.22</v>
      </c>
      <c r="AG168" t="str">
        <f t="shared" si="2"/>
        <v>₹1 K</v>
      </c>
    </row>
    <row r="169" spans="1:33" x14ac:dyDescent="0.3">
      <c r="A169" t="s">
        <v>27</v>
      </c>
      <c r="B169" t="s">
        <v>731</v>
      </c>
      <c r="C169" t="s">
        <v>49</v>
      </c>
      <c r="D169" t="s">
        <v>219</v>
      </c>
      <c r="E169" t="s">
        <v>511</v>
      </c>
      <c r="F169" t="s">
        <v>14857</v>
      </c>
      <c r="G169" t="s">
        <v>33</v>
      </c>
      <c r="H169" s="4">
        <v>44151</v>
      </c>
      <c r="I169">
        <v>1000</v>
      </c>
      <c r="J169" t="s">
        <v>14858</v>
      </c>
      <c r="K169" t="s">
        <v>1368</v>
      </c>
      <c r="L169" t="s">
        <v>14859</v>
      </c>
      <c r="M169" t="s">
        <v>87</v>
      </c>
      <c r="N169" t="s">
        <v>14860</v>
      </c>
      <c r="O169" t="s">
        <v>116</v>
      </c>
      <c r="P169">
        <v>16</v>
      </c>
      <c r="Q169" t="s">
        <v>40</v>
      </c>
      <c r="R169" t="s">
        <v>41</v>
      </c>
      <c r="S169" t="s">
        <v>14861</v>
      </c>
      <c r="T169" s="4">
        <v>45317</v>
      </c>
      <c r="U169">
        <v>1</v>
      </c>
      <c r="V169" t="s">
        <v>20254</v>
      </c>
      <c r="W169" t="s">
        <v>14862</v>
      </c>
      <c r="X169" t="s">
        <v>14863</v>
      </c>
      <c r="Y169" t="s">
        <v>1075</v>
      </c>
      <c r="Z169">
        <v>2645</v>
      </c>
      <c r="AA169">
        <v>2</v>
      </c>
      <c r="AB169">
        <v>2116</v>
      </c>
      <c r="AC169">
        <v>1058</v>
      </c>
      <c r="AD169" s="8">
        <v>0.22</v>
      </c>
      <c r="AE169" s="7">
        <v>465.52</v>
      </c>
      <c r="AF169">
        <v>0.22</v>
      </c>
      <c r="AG169" t="str">
        <f t="shared" si="2"/>
        <v>₹2 K</v>
      </c>
    </row>
    <row r="170" spans="1:33" x14ac:dyDescent="0.3">
      <c r="A170" t="s">
        <v>181</v>
      </c>
      <c r="B170" t="s">
        <v>470</v>
      </c>
      <c r="C170" t="s">
        <v>80</v>
      </c>
      <c r="D170" t="s">
        <v>50</v>
      </c>
      <c r="E170" t="s">
        <v>230</v>
      </c>
      <c r="F170" t="s">
        <v>14884</v>
      </c>
      <c r="G170" t="s">
        <v>96</v>
      </c>
      <c r="H170" s="4">
        <v>45104</v>
      </c>
      <c r="I170">
        <v>1300</v>
      </c>
      <c r="J170" t="s">
        <v>14885</v>
      </c>
      <c r="K170" t="s">
        <v>493</v>
      </c>
      <c r="L170" t="s">
        <v>14886</v>
      </c>
      <c r="M170" t="s">
        <v>37</v>
      </c>
      <c r="N170" t="s">
        <v>14887</v>
      </c>
      <c r="O170" t="s">
        <v>72</v>
      </c>
      <c r="P170">
        <v>9</v>
      </c>
      <c r="Q170" t="s">
        <v>40</v>
      </c>
      <c r="R170" t="s">
        <v>58</v>
      </c>
      <c r="S170" t="s">
        <v>14888</v>
      </c>
      <c r="T170" s="4">
        <v>45300</v>
      </c>
      <c r="U170">
        <v>1</v>
      </c>
      <c r="V170" t="s">
        <v>20254</v>
      </c>
      <c r="W170" t="s">
        <v>14889</v>
      </c>
      <c r="X170" t="s">
        <v>14890</v>
      </c>
      <c r="Y170" t="s">
        <v>7354</v>
      </c>
      <c r="Z170">
        <v>612</v>
      </c>
      <c r="AA170">
        <v>8</v>
      </c>
      <c r="AB170">
        <v>1958.4</v>
      </c>
      <c r="AC170">
        <v>244.8</v>
      </c>
      <c r="AD170" s="8">
        <v>0.35</v>
      </c>
      <c r="AE170" s="7">
        <v>685.43999999999994</v>
      </c>
      <c r="AF170">
        <v>0.35</v>
      </c>
      <c r="AG170" t="str">
        <f t="shared" si="2"/>
        <v>₹2 K</v>
      </c>
    </row>
    <row r="171" spans="1:33" x14ac:dyDescent="0.3">
      <c r="A171" t="s">
        <v>47</v>
      </c>
      <c r="B171" t="s">
        <v>1128</v>
      </c>
      <c r="C171" t="s">
        <v>29</v>
      </c>
      <c r="D171" t="s">
        <v>370</v>
      </c>
      <c r="E171" t="s">
        <v>1693</v>
      </c>
      <c r="F171" t="s">
        <v>14968</v>
      </c>
      <c r="G171" t="s">
        <v>33</v>
      </c>
      <c r="H171" s="4">
        <v>44901</v>
      </c>
      <c r="I171">
        <v>1100</v>
      </c>
      <c r="J171" t="s">
        <v>14969</v>
      </c>
      <c r="K171" t="s">
        <v>404</v>
      </c>
      <c r="L171" t="s">
        <v>14970</v>
      </c>
      <c r="M171" t="s">
        <v>37</v>
      </c>
      <c r="N171" t="s">
        <v>14971</v>
      </c>
      <c r="O171" t="s">
        <v>116</v>
      </c>
      <c r="P171">
        <v>16</v>
      </c>
      <c r="Q171" t="s">
        <v>40</v>
      </c>
      <c r="R171" t="s">
        <v>101</v>
      </c>
      <c r="S171" t="s">
        <v>14972</v>
      </c>
      <c r="T171" s="4">
        <v>45296</v>
      </c>
      <c r="U171">
        <v>1</v>
      </c>
      <c r="V171" t="s">
        <v>20254</v>
      </c>
      <c r="W171" t="s">
        <v>14973</v>
      </c>
      <c r="X171" t="s">
        <v>14974</v>
      </c>
      <c r="Y171" t="s">
        <v>1835</v>
      </c>
      <c r="Z171">
        <v>2387</v>
      </c>
      <c r="AA171">
        <v>6</v>
      </c>
      <c r="AB171">
        <v>5728.8</v>
      </c>
      <c r="AC171">
        <v>954.80000000000007</v>
      </c>
      <c r="AD171" s="8">
        <v>0.28000000000000003</v>
      </c>
      <c r="AE171" s="7">
        <v>1604.0640000000003</v>
      </c>
      <c r="AF171">
        <v>0.28000000000000003</v>
      </c>
      <c r="AG171" t="str">
        <f t="shared" si="2"/>
        <v>₹6 K</v>
      </c>
    </row>
    <row r="172" spans="1:33" x14ac:dyDescent="0.3">
      <c r="A172" t="s">
        <v>450</v>
      </c>
      <c r="B172" t="s">
        <v>450</v>
      </c>
      <c r="C172" t="s">
        <v>80</v>
      </c>
      <c r="D172" t="s">
        <v>206</v>
      </c>
      <c r="E172" t="s">
        <v>957</v>
      </c>
      <c r="F172" t="s">
        <v>15070</v>
      </c>
      <c r="G172" t="s">
        <v>96</v>
      </c>
      <c r="H172" s="4">
        <v>44899</v>
      </c>
      <c r="I172">
        <v>1400</v>
      </c>
      <c r="J172" t="s">
        <v>7421</v>
      </c>
      <c r="K172" t="s">
        <v>1368</v>
      </c>
      <c r="L172" t="s">
        <v>15071</v>
      </c>
      <c r="M172" t="s">
        <v>87</v>
      </c>
      <c r="N172" t="s">
        <v>15072</v>
      </c>
      <c r="O172" t="s">
        <v>72</v>
      </c>
      <c r="P172">
        <v>12</v>
      </c>
      <c r="Q172" t="s">
        <v>40</v>
      </c>
      <c r="R172" t="s">
        <v>101</v>
      </c>
      <c r="S172" t="s">
        <v>15073</v>
      </c>
      <c r="T172" s="4">
        <v>45293</v>
      </c>
      <c r="U172">
        <v>1</v>
      </c>
      <c r="V172" t="s">
        <v>20254</v>
      </c>
      <c r="W172" t="s">
        <v>15074</v>
      </c>
      <c r="X172" t="s">
        <v>15075</v>
      </c>
      <c r="Y172" t="s">
        <v>1414</v>
      </c>
      <c r="Z172">
        <v>1899</v>
      </c>
      <c r="AA172">
        <v>1</v>
      </c>
      <c r="AB172">
        <v>759.6</v>
      </c>
      <c r="AC172">
        <v>759.6</v>
      </c>
      <c r="AD172" s="8">
        <v>0.35</v>
      </c>
      <c r="AE172" s="7">
        <v>265.86</v>
      </c>
      <c r="AF172">
        <v>0.35</v>
      </c>
      <c r="AG172" t="str">
        <f t="shared" si="2"/>
        <v>₹759.6</v>
      </c>
    </row>
    <row r="173" spans="1:33" x14ac:dyDescent="0.3">
      <c r="A173" t="s">
        <v>336</v>
      </c>
      <c r="B173" t="s">
        <v>1023</v>
      </c>
      <c r="C173" t="s">
        <v>29</v>
      </c>
      <c r="D173" t="s">
        <v>241</v>
      </c>
      <c r="E173" t="s">
        <v>549</v>
      </c>
      <c r="F173" t="s">
        <v>15076</v>
      </c>
      <c r="G173" t="s">
        <v>33</v>
      </c>
      <c r="H173" s="4">
        <v>45279</v>
      </c>
      <c r="I173">
        <v>1000</v>
      </c>
      <c r="J173" t="s">
        <v>15077</v>
      </c>
      <c r="K173" t="s">
        <v>879</v>
      </c>
      <c r="L173" t="s">
        <v>15078</v>
      </c>
      <c r="M173" t="s">
        <v>37</v>
      </c>
      <c r="N173" t="s">
        <v>15079</v>
      </c>
      <c r="O173" t="s">
        <v>39</v>
      </c>
      <c r="P173">
        <v>15</v>
      </c>
      <c r="Q173" t="s">
        <v>73</v>
      </c>
      <c r="R173" t="s">
        <v>101</v>
      </c>
      <c r="S173" t="s">
        <v>15080</v>
      </c>
      <c r="T173" s="4">
        <v>45322</v>
      </c>
      <c r="U173">
        <v>1</v>
      </c>
      <c r="V173" t="s">
        <v>20254</v>
      </c>
      <c r="W173" t="s">
        <v>15081</v>
      </c>
      <c r="X173" t="s">
        <v>15082</v>
      </c>
      <c r="Y173" t="s">
        <v>6555</v>
      </c>
      <c r="Z173">
        <v>710</v>
      </c>
      <c r="AA173">
        <v>1</v>
      </c>
      <c r="AB173">
        <v>284</v>
      </c>
      <c r="AC173">
        <v>284</v>
      </c>
      <c r="AD173" s="8">
        <v>0.28000000000000003</v>
      </c>
      <c r="AE173" s="7">
        <v>79.52000000000001</v>
      </c>
      <c r="AF173">
        <v>0.28000000000000003</v>
      </c>
      <c r="AG173" t="str">
        <f t="shared" si="2"/>
        <v>₹284</v>
      </c>
    </row>
    <row r="174" spans="1:33" x14ac:dyDescent="0.3">
      <c r="A174" t="s">
        <v>20233</v>
      </c>
      <c r="B174" t="s">
        <v>218</v>
      </c>
      <c r="C174" t="s">
        <v>49</v>
      </c>
      <c r="D174" t="s">
        <v>50</v>
      </c>
      <c r="E174" t="s">
        <v>3122</v>
      </c>
      <c r="F174" t="s">
        <v>15138</v>
      </c>
      <c r="G174" t="s">
        <v>33</v>
      </c>
      <c r="H174" s="4">
        <v>44794</v>
      </c>
      <c r="I174">
        <v>1000</v>
      </c>
      <c r="J174" t="s">
        <v>15139</v>
      </c>
      <c r="K174" t="s">
        <v>394</v>
      </c>
      <c r="L174" t="s">
        <v>15140</v>
      </c>
      <c r="M174" t="s">
        <v>37</v>
      </c>
      <c r="N174" t="s">
        <v>15141</v>
      </c>
      <c r="O174" t="s">
        <v>39</v>
      </c>
      <c r="P174">
        <v>5</v>
      </c>
      <c r="Q174" t="s">
        <v>40</v>
      </c>
      <c r="R174" t="s">
        <v>101</v>
      </c>
      <c r="S174" t="s">
        <v>15142</v>
      </c>
      <c r="T174" s="4">
        <v>45294</v>
      </c>
      <c r="U174">
        <v>1</v>
      </c>
      <c r="V174" t="s">
        <v>20254</v>
      </c>
      <c r="W174" t="s">
        <v>15143</v>
      </c>
      <c r="X174" t="s">
        <v>15144</v>
      </c>
      <c r="Y174" t="s">
        <v>5412</v>
      </c>
      <c r="Z174">
        <v>2836</v>
      </c>
      <c r="AA174">
        <v>3</v>
      </c>
      <c r="AB174">
        <v>3403.2000000000003</v>
      </c>
      <c r="AC174">
        <v>1134.4000000000001</v>
      </c>
      <c r="AD174" s="8">
        <v>0.22</v>
      </c>
      <c r="AE174" s="7">
        <v>748.70400000000006</v>
      </c>
      <c r="AF174">
        <v>0.22</v>
      </c>
      <c r="AG174" t="str">
        <f t="shared" si="2"/>
        <v>₹3 K</v>
      </c>
    </row>
    <row r="175" spans="1:33" x14ac:dyDescent="0.3">
      <c r="A175" t="s">
        <v>20242</v>
      </c>
      <c r="B175" t="s">
        <v>390</v>
      </c>
      <c r="C175" t="s">
        <v>49</v>
      </c>
      <c r="D175" t="s">
        <v>30</v>
      </c>
      <c r="E175" t="s">
        <v>401</v>
      </c>
      <c r="F175" t="s">
        <v>15145</v>
      </c>
      <c r="G175" t="s">
        <v>96</v>
      </c>
      <c r="H175" s="4">
        <v>43846</v>
      </c>
      <c r="I175">
        <v>1400</v>
      </c>
      <c r="J175" t="s">
        <v>15146</v>
      </c>
      <c r="K175" t="s">
        <v>514</v>
      </c>
      <c r="L175" t="s">
        <v>15147</v>
      </c>
      <c r="M175" t="s">
        <v>37</v>
      </c>
      <c r="N175" t="s">
        <v>15148</v>
      </c>
      <c r="O175" t="s">
        <v>72</v>
      </c>
      <c r="P175">
        <v>9</v>
      </c>
      <c r="Q175" t="s">
        <v>73</v>
      </c>
      <c r="R175" t="s">
        <v>74</v>
      </c>
      <c r="S175" t="s">
        <v>15149</v>
      </c>
      <c r="T175" s="4">
        <v>45316</v>
      </c>
      <c r="U175">
        <v>1</v>
      </c>
      <c r="V175" t="s">
        <v>20254</v>
      </c>
      <c r="W175" t="s">
        <v>15150</v>
      </c>
      <c r="X175" t="s">
        <v>15151</v>
      </c>
      <c r="Y175" t="s">
        <v>5916</v>
      </c>
      <c r="Z175">
        <v>1047</v>
      </c>
      <c r="AA175">
        <v>6</v>
      </c>
      <c r="AB175">
        <v>2512.8000000000002</v>
      </c>
      <c r="AC175">
        <v>418.8</v>
      </c>
      <c r="AD175" s="8">
        <v>0.22</v>
      </c>
      <c r="AE175" s="7">
        <v>552.81600000000003</v>
      </c>
      <c r="AF175">
        <v>0.22</v>
      </c>
      <c r="AG175" t="str">
        <f t="shared" si="2"/>
        <v>₹3 K</v>
      </c>
    </row>
    <row r="176" spans="1:33" x14ac:dyDescent="0.3">
      <c r="A176" t="s">
        <v>181</v>
      </c>
      <c r="B176" t="s">
        <v>411</v>
      </c>
      <c r="C176" t="s">
        <v>29</v>
      </c>
      <c r="D176" t="s">
        <v>206</v>
      </c>
      <c r="E176" t="s">
        <v>66</v>
      </c>
      <c r="F176" t="s">
        <v>15152</v>
      </c>
      <c r="G176" t="s">
        <v>96</v>
      </c>
      <c r="H176" s="4">
        <v>44047</v>
      </c>
      <c r="I176">
        <v>1100</v>
      </c>
      <c r="J176" t="s">
        <v>15153</v>
      </c>
      <c r="K176" t="s">
        <v>1086</v>
      </c>
      <c r="L176" t="s">
        <v>15154</v>
      </c>
      <c r="M176" t="s">
        <v>87</v>
      </c>
      <c r="N176" t="s">
        <v>15155</v>
      </c>
      <c r="O176" t="s">
        <v>57</v>
      </c>
      <c r="P176">
        <v>6</v>
      </c>
      <c r="Q176" t="s">
        <v>40</v>
      </c>
      <c r="R176" t="s">
        <v>58</v>
      </c>
      <c r="S176" t="s">
        <v>15156</v>
      </c>
      <c r="T176" s="4">
        <v>45310</v>
      </c>
      <c r="U176">
        <v>1</v>
      </c>
      <c r="V176" t="s">
        <v>20254</v>
      </c>
      <c r="W176" t="s">
        <v>15157</v>
      </c>
      <c r="X176" t="s">
        <v>15158</v>
      </c>
      <c r="Y176" t="s">
        <v>10085</v>
      </c>
      <c r="Z176">
        <v>808</v>
      </c>
      <c r="AA176">
        <v>4</v>
      </c>
      <c r="AB176">
        <v>1292.8000000000002</v>
      </c>
      <c r="AC176">
        <v>323.20000000000005</v>
      </c>
      <c r="AD176" s="8">
        <v>0.28000000000000003</v>
      </c>
      <c r="AE176" s="7">
        <v>361.98400000000009</v>
      </c>
      <c r="AF176">
        <v>0.28000000000000003</v>
      </c>
      <c r="AG176" t="str">
        <f t="shared" si="2"/>
        <v>₹1 K</v>
      </c>
    </row>
    <row r="177" spans="1:33" x14ac:dyDescent="0.3">
      <c r="A177" t="s">
        <v>20238</v>
      </c>
      <c r="B177" t="s">
        <v>650</v>
      </c>
      <c r="C177" t="s">
        <v>80</v>
      </c>
      <c r="D177" t="s">
        <v>206</v>
      </c>
      <c r="E177" t="s">
        <v>421</v>
      </c>
      <c r="F177" t="s">
        <v>15265</v>
      </c>
      <c r="G177" t="s">
        <v>96</v>
      </c>
      <c r="H177" s="4">
        <v>44981</v>
      </c>
      <c r="I177">
        <v>1200</v>
      </c>
      <c r="J177" t="s">
        <v>15266</v>
      </c>
      <c r="K177" t="s">
        <v>524</v>
      </c>
      <c r="L177" t="s">
        <v>15267</v>
      </c>
      <c r="M177" t="s">
        <v>87</v>
      </c>
      <c r="N177" t="s">
        <v>15268</v>
      </c>
      <c r="O177" t="s">
        <v>72</v>
      </c>
      <c r="P177">
        <v>12</v>
      </c>
      <c r="Q177" t="s">
        <v>40</v>
      </c>
      <c r="R177" t="s">
        <v>74</v>
      </c>
      <c r="S177" t="s">
        <v>15269</v>
      </c>
      <c r="T177" s="4">
        <v>45311</v>
      </c>
      <c r="U177">
        <v>1</v>
      </c>
      <c r="V177" t="s">
        <v>20254</v>
      </c>
      <c r="W177" t="s">
        <v>15270</v>
      </c>
      <c r="X177" t="s">
        <v>15271</v>
      </c>
      <c r="Y177" t="s">
        <v>1551</v>
      </c>
      <c r="Z177">
        <v>1337</v>
      </c>
      <c r="AA177">
        <v>5</v>
      </c>
      <c r="AB177">
        <v>2674</v>
      </c>
      <c r="AC177">
        <v>534.79999999999995</v>
      </c>
      <c r="AD177" s="8">
        <v>0.35</v>
      </c>
      <c r="AE177" s="7">
        <v>935.9</v>
      </c>
      <c r="AF177">
        <v>0.35</v>
      </c>
      <c r="AG177" t="str">
        <f t="shared" si="2"/>
        <v>₹3 K</v>
      </c>
    </row>
    <row r="178" spans="1:33" x14ac:dyDescent="0.3">
      <c r="A178" t="s">
        <v>93</v>
      </c>
      <c r="B178" t="s">
        <v>205</v>
      </c>
      <c r="C178" t="s">
        <v>29</v>
      </c>
      <c r="D178" t="s">
        <v>677</v>
      </c>
      <c r="E178" t="s">
        <v>531</v>
      </c>
      <c r="F178" t="s">
        <v>15285</v>
      </c>
      <c r="G178" t="s">
        <v>96</v>
      </c>
      <c r="H178" s="4">
        <v>45606</v>
      </c>
      <c r="I178">
        <v>1200</v>
      </c>
      <c r="J178" t="s">
        <v>15286</v>
      </c>
      <c r="K178" t="s">
        <v>897</v>
      </c>
      <c r="L178" t="s">
        <v>15287</v>
      </c>
      <c r="M178" t="s">
        <v>87</v>
      </c>
      <c r="N178" t="s">
        <v>15288</v>
      </c>
      <c r="O178" t="s">
        <v>39</v>
      </c>
      <c r="P178">
        <v>20</v>
      </c>
      <c r="Q178" t="s">
        <v>40</v>
      </c>
      <c r="R178" t="s">
        <v>58</v>
      </c>
      <c r="S178" t="s">
        <v>15289</v>
      </c>
      <c r="T178" s="4">
        <v>45294</v>
      </c>
      <c r="U178">
        <v>1</v>
      </c>
      <c r="V178" t="s">
        <v>20254</v>
      </c>
      <c r="W178" t="s">
        <v>15290</v>
      </c>
      <c r="X178" t="s">
        <v>15291</v>
      </c>
      <c r="Y178" t="s">
        <v>15292</v>
      </c>
      <c r="Z178">
        <v>1372</v>
      </c>
      <c r="AA178">
        <v>7</v>
      </c>
      <c r="AB178">
        <v>3841.6000000000004</v>
      </c>
      <c r="AC178">
        <v>548.80000000000007</v>
      </c>
      <c r="AD178" s="8">
        <v>0.28000000000000003</v>
      </c>
      <c r="AE178" s="7">
        <v>1075.6480000000001</v>
      </c>
      <c r="AF178">
        <v>0.28000000000000003</v>
      </c>
      <c r="AG178" t="str">
        <f t="shared" si="2"/>
        <v>₹4 K</v>
      </c>
    </row>
    <row r="179" spans="1:33" x14ac:dyDescent="0.3">
      <c r="A179" t="s">
        <v>27</v>
      </c>
      <c r="B179" t="s">
        <v>731</v>
      </c>
      <c r="C179" t="s">
        <v>29</v>
      </c>
      <c r="D179" t="s">
        <v>109</v>
      </c>
      <c r="E179" t="s">
        <v>122</v>
      </c>
      <c r="F179" t="s">
        <v>15347</v>
      </c>
      <c r="G179" t="s">
        <v>96</v>
      </c>
      <c r="H179" s="4">
        <v>43911</v>
      </c>
      <c r="I179">
        <v>1300</v>
      </c>
      <c r="J179" t="s">
        <v>15348</v>
      </c>
      <c r="K179" t="s">
        <v>493</v>
      </c>
      <c r="L179" t="s">
        <v>15349</v>
      </c>
      <c r="M179" t="s">
        <v>87</v>
      </c>
      <c r="N179" t="s">
        <v>15350</v>
      </c>
      <c r="O179" t="s">
        <v>57</v>
      </c>
      <c r="P179">
        <v>8</v>
      </c>
      <c r="Q179" t="s">
        <v>73</v>
      </c>
      <c r="R179" t="s">
        <v>41</v>
      </c>
      <c r="S179" t="s">
        <v>15351</v>
      </c>
      <c r="T179" s="4">
        <v>45292</v>
      </c>
      <c r="U179">
        <v>1</v>
      </c>
      <c r="V179" t="s">
        <v>20254</v>
      </c>
      <c r="W179" t="s">
        <v>15352</v>
      </c>
      <c r="X179" t="s">
        <v>15353</v>
      </c>
      <c r="Y179" t="s">
        <v>530</v>
      </c>
      <c r="Z179">
        <v>1630</v>
      </c>
      <c r="AA179">
        <v>1</v>
      </c>
      <c r="AB179">
        <v>652</v>
      </c>
      <c r="AC179">
        <v>652</v>
      </c>
      <c r="AD179" s="8">
        <v>0.28000000000000003</v>
      </c>
      <c r="AE179" s="7">
        <v>182.56000000000003</v>
      </c>
      <c r="AF179">
        <v>0.28000000000000003</v>
      </c>
      <c r="AG179" t="str">
        <f t="shared" si="2"/>
        <v>₹652</v>
      </c>
    </row>
    <row r="180" spans="1:33" x14ac:dyDescent="0.3">
      <c r="A180" t="s">
        <v>20237</v>
      </c>
      <c r="B180" t="s">
        <v>1483</v>
      </c>
      <c r="C180" t="s">
        <v>29</v>
      </c>
      <c r="D180" t="s">
        <v>370</v>
      </c>
      <c r="E180" t="s">
        <v>490</v>
      </c>
      <c r="F180" t="s">
        <v>15411</v>
      </c>
      <c r="G180" t="s">
        <v>33</v>
      </c>
      <c r="H180" s="4">
        <v>43903</v>
      </c>
      <c r="I180">
        <v>1300</v>
      </c>
      <c r="J180" t="s">
        <v>15412</v>
      </c>
      <c r="K180" t="s">
        <v>361</v>
      </c>
      <c r="L180" t="s">
        <v>15413</v>
      </c>
      <c r="M180" t="s">
        <v>37</v>
      </c>
      <c r="N180" t="s">
        <v>15414</v>
      </c>
      <c r="O180" t="s">
        <v>116</v>
      </c>
      <c r="P180">
        <v>19</v>
      </c>
      <c r="Q180" t="s">
        <v>40</v>
      </c>
      <c r="R180" t="s">
        <v>58</v>
      </c>
      <c r="S180" t="s">
        <v>15415</v>
      </c>
      <c r="T180" s="4">
        <v>45294</v>
      </c>
      <c r="U180">
        <v>1</v>
      </c>
      <c r="V180" t="s">
        <v>20254</v>
      </c>
      <c r="W180" t="s">
        <v>15416</v>
      </c>
      <c r="X180" t="s">
        <v>15417</v>
      </c>
      <c r="Y180" t="s">
        <v>2570</v>
      </c>
      <c r="Z180">
        <v>2697</v>
      </c>
      <c r="AA180">
        <v>2</v>
      </c>
      <c r="AB180">
        <v>2157.6</v>
      </c>
      <c r="AC180">
        <v>1078.8</v>
      </c>
      <c r="AD180" s="8">
        <v>0.28000000000000003</v>
      </c>
      <c r="AE180" s="7">
        <v>604.12800000000004</v>
      </c>
      <c r="AF180">
        <v>0.28000000000000003</v>
      </c>
      <c r="AG180" t="str">
        <f t="shared" si="2"/>
        <v>₹2 K</v>
      </c>
    </row>
    <row r="181" spans="1:33" x14ac:dyDescent="0.3">
      <c r="A181" t="s">
        <v>181</v>
      </c>
      <c r="B181" t="s">
        <v>182</v>
      </c>
      <c r="C181" t="s">
        <v>49</v>
      </c>
      <c r="D181" t="s">
        <v>219</v>
      </c>
      <c r="E181" t="s">
        <v>273</v>
      </c>
      <c r="F181" t="s">
        <v>15431</v>
      </c>
      <c r="G181" t="s">
        <v>33</v>
      </c>
      <c r="H181" s="4">
        <v>43875</v>
      </c>
      <c r="I181">
        <v>1300</v>
      </c>
      <c r="J181" t="s">
        <v>15432</v>
      </c>
      <c r="K181" t="s">
        <v>914</v>
      </c>
      <c r="L181" t="s">
        <v>15433</v>
      </c>
      <c r="M181" t="s">
        <v>37</v>
      </c>
      <c r="N181" t="s">
        <v>15434</v>
      </c>
      <c r="O181" t="s">
        <v>72</v>
      </c>
      <c r="P181">
        <v>7</v>
      </c>
      <c r="Q181" t="s">
        <v>73</v>
      </c>
      <c r="R181" t="s">
        <v>74</v>
      </c>
      <c r="S181" t="s">
        <v>15435</v>
      </c>
      <c r="T181" s="4">
        <v>45322</v>
      </c>
      <c r="U181">
        <v>1</v>
      </c>
      <c r="V181" t="s">
        <v>20254</v>
      </c>
      <c r="W181" t="s">
        <v>15436</v>
      </c>
      <c r="X181" t="s">
        <v>15437</v>
      </c>
      <c r="Y181" t="s">
        <v>15438</v>
      </c>
      <c r="Z181">
        <v>2812</v>
      </c>
      <c r="AA181">
        <v>8</v>
      </c>
      <c r="AB181">
        <v>8998.4</v>
      </c>
      <c r="AC181">
        <v>1124.8</v>
      </c>
      <c r="AD181" s="8">
        <v>0.22</v>
      </c>
      <c r="AE181" s="7">
        <v>1979.6479999999999</v>
      </c>
      <c r="AF181">
        <v>0.22</v>
      </c>
      <c r="AG181" t="str">
        <f t="shared" si="2"/>
        <v>₹9 K</v>
      </c>
    </row>
    <row r="182" spans="1:33" x14ac:dyDescent="0.3">
      <c r="A182" t="s">
        <v>107</v>
      </c>
      <c r="B182" t="s">
        <v>510</v>
      </c>
      <c r="C182" t="s">
        <v>80</v>
      </c>
      <c r="D182" t="s">
        <v>241</v>
      </c>
      <c r="E182" t="s">
        <v>242</v>
      </c>
      <c r="F182" t="s">
        <v>15439</v>
      </c>
      <c r="G182" t="s">
        <v>33</v>
      </c>
      <c r="H182" s="4">
        <v>44404</v>
      </c>
      <c r="I182">
        <v>1000</v>
      </c>
      <c r="J182" t="s">
        <v>6990</v>
      </c>
      <c r="K182" t="s">
        <v>286</v>
      </c>
      <c r="L182" t="s">
        <v>15440</v>
      </c>
      <c r="M182" t="s">
        <v>87</v>
      </c>
      <c r="N182" t="s">
        <v>15441</v>
      </c>
      <c r="O182" t="s">
        <v>116</v>
      </c>
      <c r="P182">
        <v>4</v>
      </c>
      <c r="Q182" t="s">
        <v>40</v>
      </c>
      <c r="R182" t="s">
        <v>74</v>
      </c>
      <c r="S182" t="s">
        <v>15442</v>
      </c>
      <c r="T182" s="4">
        <v>45299</v>
      </c>
      <c r="U182">
        <v>1</v>
      </c>
      <c r="V182" t="s">
        <v>20254</v>
      </c>
      <c r="W182" t="s">
        <v>15443</v>
      </c>
      <c r="X182" t="s">
        <v>15444</v>
      </c>
      <c r="Y182" t="s">
        <v>400</v>
      </c>
      <c r="Z182">
        <v>1418</v>
      </c>
      <c r="AA182">
        <v>7</v>
      </c>
      <c r="AB182">
        <v>3970.4</v>
      </c>
      <c r="AC182">
        <v>567.20000000000005</v>
      </c>
      <c r="AD182" s="8">
        <v>0.35</v>
      </c>
      <c r="AE182" s="7">
        <v>1389.6399999999999</v>
      </c>
      <c r="AF182">
        <v>0.35</v>
      </c>
      <c r="AG182" t="str">
        <f t="shared" si="2"/>
        <v>₹4 K</v>
      </c>
    </row>
    <row r="183" spans="1:33" x14ac:dyDescent="0.3">
      <c r="A183" t="s">
        <v>181</v>
      </c>
      <c r="B183" t="s">
        <v>985</v>
      </c>
      <c r="C183" t="s">
        <v>49</v>
      </c>
      <c r="D183" t="s">
        <v>677</v>
      </c>
      <c r="E183" t="s">
        <v>481</v>
      </c>
      <c r="F183" t="s">
        <v>15687</v>
      </c>
      <c r="G183" t="s">
        <v>33</v>
      </c>
      <c r="H183" s="4">
        <v>44866</v>
      </c>
      <c r="I183">
        <v>1100</v>
      </c>
      <c r="J183" t="s">
        <v>15688</v>
      </c>
      <c r="K183" t="s">
        <v>210</v>
      </c>
      <c r="L183" t="s">
        <v>15689</v>
      </c>
      <c r="M183" t="s">
        <v>37</v>
      </c>
      <c r="N183" t="s">
        <v>15690</v>
      </c>
      <c r="O183" t="s">
        <v>72</v>
      </c>
      <c r="P183">
        <v>5</v>
      </c>
      <c r="Q183" t="s">
        <v>40</v>
      </c>
      <c r="R183" t="s">
        <v>58</v>
      </c>
      <c r="S183" t="s">
        <v>15691</v>
      </c>
      <c r="T183" s="4">
        <v>45306</v>
      </c>
      <c r="U183">
        <v>1</v>
      </c>
      <c r="V183" t="s">
        <v>20254</v>
      </c>
      <c r="W183" t="s">
        <v>15692</v>
      </c>
      <c r="X183" t="s">
        <v>15693</v>
      </c>
      <c r="Y183" t="s">
        <v>3341</v>
      </c>
      <c r="Z183">
        <v>781</v>
      </c>
      <c r="AA183">
        <v>5</v>
      </c>
      <c r="AB183">
        <v>1562</v>
      </c>
      <c r="AC183">
        <v>312.39999999999998</v>
      </c>
      <c r="AD183" s="8">
        <v>0.22</v>
      </c>
      <c r="AE183" s="7">
        <v>343.64</v>
      </c>
      <c r="AF183">
        <v>0.22</v>
      </c>
      <c r="AG183" t="str">
        <f t="shared" si="2"/>
        <v>₹2 K</v>
      </c>
    </row>
    <row r="184" spans="1:33" x14ac:dyDescent="0.3">
      <c r="A184" t="s">
        <v>93</v>
      </c>
      <c r="B184" t="s">
        <v>1118</v>
      </c>
      <c r="C184" t="s">
        <v>80</v>
      </c>
      <c r="D184" t="s">
        <v>30</v>
      </c>
      <c r="E184" t="s">
        <v>263</v>
      </c>
      <c r="F184" t="s">
        <v>7114</v>
      </c>
      <c r="G184" t="s">
        <v>33</v>
      </c>
      <c r="H184" s="4">
        <v>43901</v>
      </c>
      <c r="I184">
        <v>1100</v>
      </c>
      <c r="J184" t="s">
        <v>15832</v>
      </c>
      <c r="K184" t="s">
        <v>276</v>
      </c>
      <c r="L184" t="s">
        <v>15833</v>
      </c>
      <c r="M184" t="s">
        <v>87</v>
      </c>
      <c r="N184" t="s">
        <v>15834</v>
      </c>
      <c r="O184" t="s">
        <v>72</v>
      </c>
      <c r="P184">
        <v>8</v>
      </c>
      <c r="Q184" t="s">
        <v>73</v>
      </c>
      <c r="R184" t="s">
        <v>41</v>
      </c>
      <c r="S184" t="s">
        <v>15835</v>
      </c>
      <c r="T184" s="4">
        <v>45305</v>
      </c>
      <c r="U184">
        <v>1</v>
      </c>
      <c r="V184" t="s">
        <v>20254</v>
      </c>
      <c r="W184" t="s">
        <v>15836</v>
      </c>
      <c r="X184" t="s">
        <v>15837</v>
      </c>
      <c r="Y184" t="s">
        <v>2214</v>
      </c>
      <c r="Z184">
        <v>2009</v>
      </c>
      <c r="AA184">
        <v>2</v>
      </c>
      <c r="AB184">
        <v>1607.2</v>
      </c>
      <c r="AC184">
        <v>803.6</v>
      </c>
      <c r="AD184" s="8">
        <v>0.35</v>
      </c>
      <c r="AE184" s="7">
        <v>562.52</v>
      </c>
      <c r="AF184">
        <v>0.35</v>
      </c>
      <c r="AG184" t="str">
        <f t="shared" si="2"/>
        <v>₹2 K</v>
      </c>
    </row>
    <row r="185" spans="1:33" x14ac:dyDescent="0.3">
      <c r="A185" t="s">
        <v>93</v>
      </c>
      <c r="B185" t="s">
        <v>784</v>
      </c>
      <c r="C185" t="s">
        <v>49</v>
      </c>
      <c r="D185" t="s">
        <v>219</v>
      </c>
      <c r="E185" t="s">
        <v>481</v>
      </c>
      <c r="F185" t="s">
        <v>15872</v>
      </c>
      <c r="G185" t="s">
        <v>96</v>
      </c>
      <c r="H185" s="4">
        <v>43863</v>
      </c>
      <c r="I185">
        <v>800</v>
      </c>
      <c r="J185" t="s">
        <v>15873</v>
      </c>
      <c r="K185" t="s">
        <v>725</v>
      </c>
      <c r="L185" t="s">
        <v>15874</v>
      </c>
      <c r="M185" t="s">
        <v>37</v>
      </c>
      <c r="N185" t="s">
        <v>15875</v>
      </c>
      <c r="O185" t="s">
        <v>116</v>
      </c>
      <c r="P185">
        <v>4</v>
      </c>
      <c r="Q185" t="s">
        <v>73</v>
      </c>
      <c r="R185" t="s">
        <v>74</v>
      </c>
      <c r="S185" t="s">
        <v>15876</v>
      </c>
      <c r="T185" s="4">
        <v>45322</v>
      </c>
      <c r="U185">
        <v>1</v>
      </c>
      <c r="V185" t="s">
        <v>20254</v>
      </c>
      <c r="W185" t="s">
        <v>15877</v>
      </c>
      <c r="X185" t="s">
        <v>15878</v>
      </c>
      <c r="Y185" t="s">
        <v>10912</v>
      </c>
      <c r="Z185">
        <v>499</v>
      </c>
      <c r="AA185">
        <v>6</v>
      </c>
      <c r="AB185">
        <v>1197.6000000000001</v>
      </c>
      <c r="AC185">
        <v>199.60000000000002</v>
      </c>
      <c r="AD185" s="8">
        <v>0.22</v>
      </c>
      <c r="AE185" s="7">
        <v>263.47200000000004</v>
      </c>
      <c r="AF185">
        <v>0.22</v>
      </c>
      <c r="AG185" t="str">
        <f t="shared" si="2"/>
        <v>₹1 K</v>
      </c>
    </row>
    <row r="186" spans="1:33" x14ac:dyDescent="0.3">
      <c r="A186" t="s">
        <v>181</v>
      </c>
      <c r="B186" t="s">
        <v>380</v>
      </c>
      <c r="C186" t="s">
        <v>29</v>
      </c>
      <c r="D186" t="s">
        <v>109</v>
      </c>
      <c r="E186" t="s">
        <v>596</v>
      </c>
      <c r="F186" t="s">
        <v>15900</v>
      </c>
      <c r="G186" t="s">
        <v>96</v>
      </c>
      <c r="H186" s="4">
        <v>43898</v>
      </c>
      <c r="I186">
        <v>1200</v>
      </c>
      <c r="J186" t="s">
        <v>15901</v>
      </c>
      <c r="K186" t="s">
        <v>125</v>
      </c>
      <c r="L186" t="s">
        <v>15902</v>
      </c>
      <c r="M186" t="s">
        <v>87</v>
      </c>
      <c r="N186" t="s">
        <v>15903</v>
      </c>
      <c r="O186" t="s">
        <v>116</v>
      </c>
      <c r="P186">
        <v>15</v>
      </c>
      <c r="Q186" t="s">
        <v>73</v>
      </c>
      <c r="R186" t="s">
        <v>41</v>
      </c>
      <c r="S186" t="s">
        <v>15904</v>
      </c>
      <c r="T186" s="4">
        <v>45303</v>
      </c>
      <c r="U186">
        <v>1</v>
      </c>
      <c r="V186" t="s">
        <v>20254</v>
      </c>
      <c r="W186" t="s">
        <v>15905</v>
      </c>
      <c r="X186" t="s">
        <v>15906</v>
      </c>
      <c r="Y186" t="s">
        <v>8775</v>
      </c>
      <c r="Z186">
        <v>2851</v>
      </c>
      <c r="AA186">
        <v>3</v>
      </c>
      <c r="AB186">
        <v>3421.2000000000003</v>
      </c>
      <c r="AC186">
        <v>1140.4000000000001</v>
      </c>
      <c r="AD186" s="8">
        <v>0.28000000000000003</v>
      </c>
      <c r="AE186" s="7">
        <v>957.93600000000015</v>
      </c>
      <c r="AF186">
        <v>0.28000000000000003</v>
      </c>
      <c r="AG186" t="str">
        <f t="shared" si="2"/>
        <v>₹3 K</v>
      </c>
    </row>
    <row r="187" spans="1:33" x14ac:dyDescent="0.3">
      <c r="A187" t="s">
        <v>93</v>
      </c>
      <c r="B187" t="s">
        <v>205</v>
      </c>
      <c r="C187" t="s">
        <v>80</v>
      </c>
      <c r="D187" t="s">
        <v>370</v>
      </c>
      <c r="E187" t="s">
        <v>1067</v>
      </c>
      <c r="F187" t="s">
        <v>15914</v>
      </c>
      <c r="G187" t="s">
        <v>33</v>
      </c>
      <c r="H187" s="4">
        <v>44837</v>
      </c>
      <c r="I187">
        <v>1100</v>
      </c>
      <c r="J187" t="s">
        <v>15915</v>
      </c>
      <c r="K187" t="s">
        <v>197</v>
      </c>
      <c r="L187" t="s">
        <v>15916</v>
      </c>
      <c r="M187" t="s">
        <v>37</v>
      </c>
      <c r="N187" t="s">
        <v>15917</v>
      </c>
      <c r="O187" t="s">
        <v>72</v>
      </c>
      <c r="P187">
        <v>20</v>
      </c>
      <c r="Q187" t="s">
        <v>73</v>
      </c>
      <c r="R187" t="s">
        <v>41</v>
      </c>
      <c r="S187" t="s">
        <v>15918</v>
      </c>
      <c r="T187" s="4">
        <v>45301</v>
      </c>
      <c r="U187">
        <v>1</v>
      </c>
      <c r="V187" t="s">
        <v>20254</v>
      </c>
      <c r="W187" t="s">
        <v>15919</v>
      </c>
      <c r="X187" t="s">
        <v>15920</v>
      </c>
      <c r="Y187" t="s">
        <v>4962</v>
      </c>
      <c r="Z187">
        <v>1901</v>
      </c>
      <c r="AA187">
        <v>5</v>
      </c>
      <c r="AB187">
        <v>3802</v>
      </c>
      <c r="AC187">
        <v>760.4</v>
      </c>
      <c r="AD187" s="8">
        <v>0.35</v>
      </c>
      <c r="AE187" s="7">
        <v>1330.6999999999998</v>
      </c>
      <c r="AF187">
        <v>0.35</v>
      </c>
      <c r="AG187" t="str">
        <f t="shared" si="2"/>
        <v>₹4 K</v>
      </c>
    </row>
    <row r="188" spans="1:33" x14ac:dyDescent="0.3">
      <c r="A188" t="s">
        <v>181</v>
      </c>
      <c r="B188" t="s">
        <v>411</v>
      </c>
      <c r="C188" t="s">
        <v>80</v>
      </c>
      <c r="D188" t="s">
        <v>50</v>
      </c>
      <c r="E188" t="s">
        <v>1474</v>
      </c>
      <c r="F188" t="s">
        <v>16096</v>
      </c>
      <c r="G188" t="s">
        <v>96</v>
      </c>
      <c r="H188" s="4">
        <v>44296</v>
      </c>
      <c r="I188">
        <v>1300</v>
      </c>
      <c r="J188" t="s">
        <v>16097</v>
      </c>
      <c r="K188" t="s">
        <v>424</v>
      </c>
      <c r="L188" t="s">
        <v>16098</v>
      </c>
      <c r="M188" t="s">
        <v>87</v>
      </c>
      <c r="N188" t="s">
        <v>16099</v>
      </c>
      <c r="O188" t="s">
        <v>72</v>
      </c>
      <c r="P188">
        <v>17</v>
      </c>
      <c r="Q188" t="s">
        <v>40</v>
      </c>
      <c r="R188" t="s">
        <v>58</v>
      </c>
      <c r="S188" t="s">
        <v>16100</v>
      </c>
      <c r="T188" s="4">
        <v>45321</v>
      </c>
      <c r="U188">
        <v>1</v>
      </c>
      <c r="V188" t="s">
        <v>20254</v>
      </c>
      <c r="W188" t="s">
        <v>16101</v>
      </c>
      <c r="X188" t="s">
        <v>16102</v>
      </c>
      <c r="Y188" t="s">
        <v>7976</v>
      </c>
      <c r="Z188">
        <v>2039</v>
      </c>
      <c r="AA188">
        <v>7</v>
      </c>
      <c r="AB188">
        <v>5709.2000000000007</v>
      </c>
      <c r="AC188">
        <v>815.60000000000014</v>
      </c>
      <c r="AD188" s="8">
        <v>0.35</v>
      </c>
      <c r="AE188" s="7">
        <v>1998.22</v>
      </c>
      <c r="AF188">
        <v>0.35</v>
      </c>
      <c r="AG188" t="str">
        <f t="shared" si="2"/>
        <v>₹6 K</v>
      </c>
    </row>
    <row r="189" spans="1:33" x14ac:dyDescent="0.3">
      <c r="A189" t="s">
        <v>133</v>
      </c>
      <c r="B189" t="s">
        <v>108</v>
      </c>
      <c r="C189" t="s">
        <v>29</v>
      </c>
      <c r="D189" t="s">
        <v>81</v>
      </c>
      <c r="E189" t="s">
        <v>1877</v>
      </c>
      <c r="F189" t="s">
        <v>16103</v>
      </c>
      <c r="G189" t="s">
        <v>96</v>
      </c>
      <c r="H189" s="4">
        <v>45121</v>
      </c>
      <c r="I189">
        <v>800</v>
      </c>
      <c r="J189" t="s">
        <v>16104</v>
      </c>
      <c r="K189" t="s">
        <v>1052</v>
      </c>
      <c r="L189" t="s">
        <v>16105</v>
      </c>
      <c r="M189" t="s">
        <v>37</v>
      </c>
      <c r="N189" t="s">
        <v>16106</v>
      </c>
      <c r="O189" t="s">
        <v>57</v>
      </c>
      <c r="P189">
        <v>9</v>
      </c>
      <c r="Q189" t="s">
        <v>40</v>
      </c>
      <c r="R189" t="s">
        <v>41</v>
      </c>
      <c r="S189" t="s">
        <v>16107</v>
      </c>
      <c r="T189" s="4">
        <v>45320</v>
      </c>
      <c r="U189">
        <v>1</v>
      </c>
      <c r="V189" t="s">
        <v>20254</v>
      </c>
      <c r="W189" t="s">
        <v>16108</v>
      </c>
      <c r="X189" t="s">
        <v>16109</v>
      </c>
      <c r="Y189" t="s">
        <v>2470</v>
      </c>
      <c r="Z189">
        <v>2250</v>
      </c>
      <c r="AA189">
        <v>7</v>
      </c>
      <c r="AB189">
        <v>6300</v>
      </c>
      <c r="AC189">
        <v>900</v>
      </c>
      <c r="AD189" s="8">
        <v>0.28000000000000003</v>
      </c>
      <c r="AE189" s="7">
        <v>1764.0000000000002</v>
      </c>
      <c r="AF189">
        <v>0.28000000000000003</v>
      </c>
      <c r="AG189" t="str">
        <f t="shared" si="2"/>
        <v>₹6 K</v>
      </c>
    </row>
    <row r="190" spans="1:33" x14ac:dyDescent="0.3">
      <c r="A190" t="s">
        <v>357</v>
      </c>
      <c r="B190" t="s">
        <v>357</v>
      </c>
      <c r="C190" t="s">
        <v>49</v>
      </c>
      <c r="D190" t="s">
        <v>109</v>
      </c>
      <c r="E190" t="s">
        <v>868</v>
      </c>
      <c r="F190" t="s">
        <v>16195</v>
      </c>
      <c r="G190" t="s">
        <v>96</v>
      </c>
      <c r="H190" s="4">
        <v>43894</v>
      </c>
      <c r="I190">
        <v>1000</v>
      </c>
      <c r="J190" t="s">
        <v>16196</v>
      </c>
      <c r="K190" t="s">
        <v>125</v>
      </c>
      <c r="L190" t="s">
        <v>16197</v>
      </c>
      <c r="M190" t="s">
        <v>87</v>
      </c>
      <c r="N190" t="s">
        <v>16198</v>
      </c>
      <c r="O190" t="s">
        <v>116</v>
      </c>
      <c r="P190">
        <v>14</v>
      </c>
      <c r="Q190" t="s">
        <v>40</v>
      </c>
      <c r="R190" t="s">
        <v>74</v>
      </c>
      <c r="S190" t="s">
        <v>16199</v>
      </c>
      <c r="T190" s="4">
        <v>45296</v>
      </c>
      <c r="U190">
        <v>1</v>
      </c>
      <c r="V190" t="s">
        <v>20254</v>
      </c>
      <c r="W190" t="s">
        <v>16200</v>
      </c>
      <c r="X190" t="s">
        <v>16201</v>
      </c>
      <c r="Y190" t="s">
        <v>885</v>
      </c>
      <c r="Z190">
        <v>1921</v>
      </c>
      <c r="AA190">
        <v>4</v>
      </c>
      <c r="AB190">
        <v>3073.6000000000004</v>
      </c>
      <c r="AC190">
        <v>768.40000000000009</v>
      </c>
      <c r="AD190" s="8">
        <v>0.22</v>
      </c>
      <c r="AE190" s="7">
        <v>676.19200000000012</v>
      </c>
      <c r="AF190">
        <v>0.22</v>
      </c>
      <c r="AG190" t="str">
        <f t="shared" si="2"/>
        <v>₹3 K</v>
      </c>
    </row>
    <row r="191" spans="1:33" x14ac:dyDescent="0.3">
      <c r="A191" t="s">
        <v>20240</v>
      </c>
      <c r="B191" t="s">
        <v>347</v>
      </c>
      <c r="C191" t="s">
        <v>49</v>
      </c>
      <c r="D191" t="s">
        <v>219</v>
      </c>
      <c r="E191" t="s">
        <v>1092</v>
      </c>
      <c r="F191" t="s">
        <v>16261</v>
      </c>
      <c r="G191" t="s">
        <v>96</v>
      </c>
      <c r="H191" s="4">
        <v>45125</v>
      </c>
      <c r="I191">
        <v>1000</v>
      </c>
      <c r="J191" t="s">
        <v>16262</v>
      </c>
      <c r="K191" t="s">
        <v>266</v>
      </c>
      <c r="L191" t="s">
        <v>16263</v>
      </c>
      <c r="M191" t="s">
        <v>37</v>
      </c>
      <c r="N191" t="s">
        <v>16264</v>
      </c>
      <c r="O191" t="s">
        <v>116</v>
      </c>
      <c r="P191">
        <v>3</v>
      </c>
      <c r="Q191" t="s">
        <v>73</v>
      </c>
      <c r="R191" t="s">
        <v>101</v>
      </c>
      <c r="S191" t="s">
        <v>16265</v>
      </c>
      <c r="T191" s="4">
        <v>45314</v>
      </c>
      <c r="U191">
        <v>1</v>
      </c>
      <c r="V191" t="s">
        <v>20254</v>
      </c>
      <c r="W191" t="s">
        <v>16266</v>
      </c>
      <c r="X191" t="s">
        <v>16267</v>
      </c>
      <c r="Y191" t="s">
        <v>16268</v>
      </c>
      <c r="Z191">
        <v>569</v>
      </c>
      <c r="AA191">
        <v>2</v>
      </c>
      <c r="AB191">
        <v>455.20000000000005</v>
      </c>
      <c r="AC191">
        <v>227.60000000000002</v>
      </c>
      <c r="AD191" s="8">
        <v>0.22</v>
      </c>
      <c r="AE191" s="7">
        <v>100.14400000000001</v>
      </c>
      <c r="AF191">
        <v>0.22</v>
      </c>
      <c r="AG191" t="str">
        <f t="shared" si="2"/>
        <v>₹455.2</v>
      </c>
    </row>
    <row r="192" spans="1:33" x14ac:dyDescent="0.3">
      <c r="A192" t="s">
        <v>93</v>
      </c>
      <c r="B192" t="s">
        <v>784</v>
      </c>
      <c r="C192" t="s">
        <v>49</v>
      </c>
      <c r="D192" t="s">
        <v>370</v>
      </c>
      <c r="E192" t="s">
        <v>975</v>
      </c>
      <c r="F192" t="s">
        <v>16383</v>
      </c>
      <c r="G192" t="s">
        <v>96</v>
      </c>
      <c r="H192" s="4">
        <v>44625</v>
      </c>
      <c r="I192">
        <v>1100</v>
      </c>
      <c r="J192" t="s">
        <v>16384</v>
      </c>
      <c r="K192" t="s">
        <v>3054</v>
      </c>
      <c r="L192" t="s">
        <v>16385</v>
      </c>
      <c r="M192" t="s">
        <v>87</v>
      </c>
      <c r="N192" t="s">
        <v>16386</v>
      </c>
      <c r="O192" t="s">
        <v>72</v>
      </c>
      <c r="P192">
        <v>6</v>
      </c>
      <c r="Q192" t="s">
        <v>73</v>
      </c>
      <c r="R192" t="s">
        <v>101</v>
      </c>
      <c r="S192" t="s">
        <v>16387</v>
      </c>
      <c r="T192" s="4">
        <v>45304</v>
      </c>
      <c r="U192">
        <v>1</v>
      </c>
      <c r="V192" t="s">
        <v>20254</v>
      </c>
      <c r="W192" t="s">
        <v>16388</v>
      </c>
      <c r="X192" t="s">
        <v>16389</v>
      </c>
      <c r="Y192" t="s">
        <v>92</v>
      </c>
      <c r="Z192">
        <v>1418</v>
      </c>
      <c r="AA192">
        <v>4</v>
      </c>
      <c r="AB192">
        <v>2268.8000000000002</v>
      </c>
      <c r="AC192">
        <v>567.20000000000005</v>
      </c>
      <c r="AD192" s="8">
        <v>0.22</v>
      </c>
      <c r="AE192" s="7">
        <v>499.13600000000002</v>
      </c>
      <c r="AF192">
        <v>0.22</v>
      </c>
      <c r="AG192" t="str">
        <f t="shared" si="2"/>
        <v>₹2 K</v>
      </c>
    </row>
    <row r="193" spans="1:33" x14ac:dyDescent="0.3">
      <c r="A193" t="s">
        <v>20236</v>
      </c>
      <c r="B193" t="s">
        <v>79</v>
      </c>
      <c r="C193" t="s">
        <v>49</v>
      </c>
      <c r="D193" t="s">
        <v>81</v>
      </c>
      <c r="E193" t="s">
        <v>894</v>
      </c>
      <c r="F193" t="s">
        <v>16431</v>
      </c>
      <c r="G193" t="s">
        <v>33</v>
      </c>
      <c r="H193" s="4">
        <v>44490</v>
      </c>
      <c r="I193">
        <v>1400</v>
      </c>
      <c r="J193" t="s">
        <v>16432</v>
      </c>
      <c r="K193" t="s">
        <v>680</v>
      </c>
      <c r="L193" t="s">
        <v>16433</v>
      </c>
      <c r="M193" t="s">
        <v>37</v>
      </c>
      <c r="N193" t="s">
        <v>16434</v>
      </c>
      <c r="O193" t="s">
        <v>39</v>
      </c>
      <c r="P193">
        <v>3</v>
      </c>
      <c r="Q193" t="s">
        <v>40</v>
      </c>
      <c r="R193" t="s">
        <v>41</v>
      </c>
      <c r="S193" t="s">
        <v>2358</v>
      </c>
      <c r="T193" s="4">
        <v>45317</v>
      </c>
      <c r="U193">
        <v>1</v>
      </c>
      <c r="V193" t="s">
        <v>20254</v>
      </c>
      <c r="W193" t="s">
        <v>16435</v>
      </c>
      <c r="X193" t="s">
        <v>16436</v>
      </c>
      <c r="Y193" t="s">
        <v>5805</v>
      </c>
      <c r="Z193">
        <v>2094</v>
      </c>
      <c r="AA193">
        <v>7</v>
      </c>
      <c r="AB193">
        <v>5863.2000000000007</v>
      </c>
      <c r="AC193">
        <v>837.60000000000014</v>
      </c>
      <c r="AD193" s="8">
        <v>0.22</v>
      </c>
      <c r="AE193" s="7">
        <v>1289.9040000000002</v>
      </c>
      <c r="AF193">
        <v>0.22</v>
      </c>
      <c r="AG193" t="str">
        <f t="shared" si="2"/>
        <v>₹6 K</v>
      </c>
    </row>
    <row r="194" spans="1:33" x14ac:dyDescent="0.3">
      <c r="A194" t="s">
        <v>93</v>
      </c>
      <c r="B194" t="s">
        <v>568</v>
      </c>
      <c r="C194" t="s">
        <v>49</v>
      </c>
      <c r="D194" t="s">
        <v>206</v>
      </c>
      <c r="E194" t="s">
        <v>540</v>
      </c>
      <c r="F194" t="s">
        <v>16619</v>
      </c>
      <c r="G194" t="s">
        <v>33</v>
      </c>
      <c r="H194" s="4">
        <v>44568</v>
      </c>
      <c r="I194">
        <v>950</v>
      </c>
      <c r="J194" t="s">
        <v>16620</v>
      </c>
      <c r="K194" t="s">
        <v>861</v>
      </c>
      <c r="L194" t="s">
        <v>16621</v>
      </c>
      <c r="M194" t="s">
        <v>37</v>
      </c>
      <c r="N194" t="s">
        <v>16622</v>
      </c>
      <c r="O194" t="s">
        <v>72</v>
      </c>
      <c r="P194">
        <v>4</v>
      </c>
      <c r="Q194" t="s">
        <v>40</v>
      </c>
      <c r="R194" t="s">
        <v>58</v>
      </c>
      <c r="S194" t="s">
        <v>16623</v>
      </c>
      <c r="T194" s="4">
        <v>45299</v>
      </c>
      <c r="U194">
        <v>1</v>
      </c>
      <c r="V194" t="s">
        <v>20254</v>
      </c>
      <c r="W194" t="s">
        <v>16624</v>
      </c>
      <c r="X194" t="s">
        <v>1057</v>
      </c>
      <c r="Y194" t="s">
        <v>631</v>
      </c>
      <c r="Z194">
        <v>1211</v>
      </c>
      <c r="AA194">
        <v>2</v>
      </c>
      <c r="AB194">
        <v>968.80000000000007</v>
      </c>
      <c r="AC194">
        <v>484.40000000000003</v>
      </c>
      <c r="AD194" s="8">
        <v>0.22</v>
      </c>
      <c r="AE194" s="7">
        <v>213.13600000000002</v>
      </c>
      <c r="AF194">
        <v>0.22</v>
      </c>
      <c r="AG194" t="str">
        <f t="shared" ref="AG194:AG257" si="3">IF(AB194&gt;=100000,"₹"&amp;TEXT(AB194/100000,"0.0")&amp;" L",
IF(AB194&gt;=1000,"₹"&amp;TEXT(AB194/1000,"0")&amp;" K",
"₹"&amp;AB194))</f>
        <v>₹968.8</v>
      </c>
    </row>
    <row r="195" spans="1:33" x14ac:dyDescent="0.3">
      <c r="A195" t="s">
        <v>27</v>
      </c>
      <c r="B195" t="s">
        <v>803</v>
      </c>
      <c r="C195" t="s">
        <v>80</v>
      </c>
      <c r="D195" t="s">
        <v>109</v>
      </c>
      <c r="E195" t="s">
        <v>207</v>
      </c>
      <c r="F195" t="s">
        <v>16638</v>
      </c>
      <c r="G195" t="s">
        <v>96</v>
      </c>
      <c r="H195" s="4">
        <v>44895</v>
      </c>
      <c r="I195">
        <v>1300</v>
      </c>
      <c r="J195" t="s">
        <v>16639</v>
      </c>
      <c r="K195" t="s">
        <v>340</v>
      </c>
      <c r="L195" t="s">
        <v>16640</v>
      </c>
      <c r="M195" t="s">
        <v>37</v>
      </c>
      <c r="N195" t="s">
        <v>16641</v>
      </c>
      <c r="O195" t="s">
        <v>72</v>
      </c>
      <c r="P195">
        <v>13</v>
      </c>
      <c r="Q195" t="s">
        <v>40</v>
      </c>
      <c r="R195" t="s">
        <v>74</v>
      </c>
      <c r="S195" t="s">
        <v>16642</v>
      </c>
      <c r="T195" s="4">
        <v>45311</v>
      </c>
      <c r="U195">
        <v>1</v>
      </c>
      <c r="V195" t="s">
        <v>20254</v>
      </c>
      <c r="W195" t="s">
        <v>16643</v>
      </c>
      <c r="X195" t="s">
        <v>16644</v>
      </c>
      <c r="Y195" t="s">
        <v>7881</v>
      </c>
      <c r="Z195">
        <v>1675</v>
      </c>
      <c r="AA195">
        <v>8</v>
      </c>
      <c r="AB195">
        <v>5360</v>
      </c>
      <c r="AC195">
        <v>670</v>
      </c>
      <c r="AD195" s="8">
        <v>0.35</v>
      </c>
      <c r="AE195" s="7">
        <v>1875.9999999999998</v>
      </c>
      <c r="AF195">
        <v>0.35</v>
      </c>
      <c r="AG195" t="str">
        <f t="shared" si="3"/>
        <v>₹5 K</v>
      </c>
    </row>
    <row r="196" spans="1:33" x14ac:dyDescent="0.3">
      <c r="A196" t="s">
        <v>20242</v>
      </c>
      <c r="B196" t="s">
        <v>390</v>
      </c>
      <c r="C196" t="s">
        <v>49</v>
      </c>
      <c r="D196" t="s">
        <v>65</v>
      </c>
      <c r="E196" t="s">
        <v>441</v>
      </c>
      <c r="F196" t="s">
        <v>16645</v>
      </c>
      <c r="G196" t="s">
        <v>33</v>
      </c>
      <c r="H196" s="4">
        <v>44708</v>
      </c>
      <c r="I196">
        <v>1400</v>
      </c>
      <c r="J196" t="s">
        <v>16646</v>
      </c>
      <c r="K196" t="s">
        <v>960</v>
      </c>
      <c r="L196" t="s">
        <v>16647</v>
      </c>
      <c r="M196" t="s">
        <v>87</v>
      </c>
      <c r="N196" t="s">
        <v>16648</v>
      </c>
      <c r="O196" t="s">
        <v>116</v>
      </c>
      <c r="P196">
        <v>10</v>
      </c>
      <c r="Q196" t="s">
        <v>40</v>
      </c>
      <c r="R196" t="s">
        <v>74</v>
      </c>
      <c r="S196" t="s">
        <v>16649</v>
      </c>
      <c r="T196" s="4">
        <v>45303</v>
      </c>
      <c r="U196">
        <v>1</v>
      </c>
      <c r="V196" t="s">
        <v>20254</v>
      </c>
      <c r="W196" t="s">
        <v>16650</v>
      </c>
      <c r="X196" t="s">
        <v>16651</v>
      </c>
      <c r="Y196" t="s">
        <v>8380</v>
      </c>
      <c r="Z196">
        <v>2631</v>
      </c>
      <c r="AA196">
        <v>5</v>
      </c>
      <c r="AB196">
        <v>5262</v>
      </c>
      <c r="AC196">
        <v>1052.4000000000001</v>
      </c>
      <c r="AD196" s="8">
        <v>0.22</v>
      </c>
      <c r="AE196" s="7">
        <v>1157.6400000000001</v>
      </c>
      <c r="AF196">
        <v>0.22</v>
      </c>
      <c r="AG196" t="str">
        <f t="shared" si="3"/>
        <v>₹5 K</v>
      </c>
    </row>
    <row r="197" spans="1:33" x14ac:dyDescent="0.3">
      <c r="A197" t="s">
        <v>133</v>
      </c>
      <c r="B197" t="s">
        <v>229</v>
      </c>
      <c r="C197" t="s">
        <v>29</v>
      </c>
      <c r="D197" t="s">
        <v>146</v>
      </c>
      <c r="E197" t="s">
        <v>549</v>
      </c>
      <c r="F197" t="s">
        <v>16707</v>
      </c>
      <c r="G197" t="s">
        <v>96</v>
      </c>
      <c r="H197" s="4">
        <v>45455</v>
      </c>
      <c r="I197">
        <v>1000</v>
      </c>
      <c r="J197" t="s">
        <v>16708</v>
      </c>
      <c r="K197" t="s">
        <v>3069</v>
      </c>
      <c r="L197" t="s">
        <v>16709</v>
      </c>
      <c r="M197" t="s">
        <v>87</v>
      </c>
      <c r="N197" t="s">
        <v>16710</v>
      </c>
      <c r="O197" t="s">
        <v>39</v>
      </c>
      <c r="P197">
        <v>18</v>
      </c>
      <c r="Q197" t="s">
        <v>73</v>
      </c>
      <c r="R197" t="s">
        <v>41</v>
      </c>
      <c r="S197" t="s">
        <v>16711</v>
      </c>
      <c r="T197" s="4">
        <v>45311</v>
      </c>
      <c r="U197">
        <v>1</v>
      </c>
      <c r="V197" t="s">
        <v>20254</v>
      </c>
      <c r="W197" t="s">
        <v>16712</v>
      </c>
      <c r="X197" t="s">
        <v>16713</v>
      </c>
      <c r="Y197" t="s">
        <v>420</v>
      </c>
      <c r="Z197">
        <v>1164</v>
      </c>
      <c r="AA197">
        <v>3</v>
      </c>
      <c r="AB197">
        <v>1396.8000000000002</v>
      </c>
      <c r="AC197">
        <v>465.60000000000008</v>
      </c>
      <c r="AD197" s="8">
        <v>0.28000000000000003</v>
      </c>
      <c r="AE197" s="7">
        <v>391.1040000000001</v>
      </c>
      <c r="AF197">
        <v>0.28000000000000003</v>
      </c>
      <c r="AG197" t="str">
        <f t="shared" si="3"/>
        <v>₹1 K</v>
      </c>
    </row>
    <row r="198" spans="1:33" x14ac:dyDescent="0.3">
      <c r="A198" t="s">
        <v>20240</v>
      </c>
      <c r="B198" t="s">
        <v>347</v>
      </c>
      <c r="C198" t="s">
        <v>29</v>
      </c>
      <c r="D198" t="s">
        <v>146</v>
      </c>
      <c r="E198" t="s">
        <v>314</v>
      </c>
      <c r="F198" t="s">
        <v>16797</v>
      </c>
      <c r="G198" t="s">
        <v>33</v>
      </c>
      <c r="H198" s="4">
        <v>44740</v>
      </c>
      <c r="I198">
        <v>1100</v>
      </c>
      <c r="J198" t="s">
        <v>16798</v>
      </c>
      <c r="K198" t="s">
        <v>1078</v>
      </c>
      <c r="L198" t="s">
        <v>16799</v>
      </c>
      <c r="M198" t="s">
        <v>87</v>
      </c>
      <c r="N198" t="s">
        <v>16800</v>
      </c>
      <c r="O198" t="s">
        <v>57</v>
      </c>
      <c r="P198">
        <v>6</v>
      </c>
      <c r="Q198" t="s">
        <v>73</v>
      </c>
      <c r="R198" t="s">
        <v>58</v>
      </c>
      <c r="S198" t="s">
        <v>16801</v>
      </c>
      <c r="T198" s="4">
        <v>45314</v>
      </c>
      <c r="U198">
        <v>1</v>
      </c>
      <c r="V198" t="s">
        <v>20254</v>
      </c>
      <c r="W198" t="s">
        <v>16802</v>
      </c>
      <c r="X198" t="s">
        <v>16803</v>
      </c>
      <c r="Y198" t="s">
        <v>3646</v>
      </c>
      <c r="Z198">
        <v>2688</v>
      </c>
      <c r="AA198">
        <v>3</v>
      </c>
      <c r="AB198">
        <v>3225.6000000000004</v>
      </c>
      <c r="AC198">
        <v>1075.2</v>
      </c>
      <c r="AD198" s="8">
        <v>0.28000000000000003</v>
      </c>
      <c r="AE198" s="7">
        <v>903.16800000000023</v>
      </c>
      <c r="AF198">
        <v>0.28000000000000003</v>
      </c>
      <c r="AG198" t="str">
        <f t="shared" si="3"/>
        <v>₹3 K</v>
      </c>
    </row>
    <row r="199" spans="1:33" x14ac:dyDescent="0.3">
      <c r="A199" t="s">
        <v>20238</v>
      </c>
      <c r="B199" t="s">
        <v>650</v>
      </c>
      <c r="C199" t="s">
        <v>49</v>
      </c>
      <c r="D199" t="s">
        <v>370</v>
      </c>
      <c r="E199" t="s">
        <v>2486</v>
      </c>
      <c r="F199" t="s">
        <v>16949</v>
      </c>
      <c r="G199" t="s">
        <v>33</v>
      </c>
      <c r="H199" s="4">
        <v>44803</v>
      </c>
      <c r="I199">
        <v>1200</v>
      </c>
      <c r="J199" t="s">
        <v>16950</v>
      </c>
      <c r="K199" t="s">
        <v>150</v>
      </c>
      <c r="L199" t="s">
        <v>16951</v>
      </c>
      <c r="M199" t="s">
        <v>37</v>
      </c>
      <c r="N199" t="s">
        <v>16952</v>
      </c>
      <c r="O199" t="s">
        <v>72</v>
      </c>
      <c r="P199">
        <v>4</v>
      </c>
      <c r="Q199" t="s">
        <v>73</v>
      </c>
      <c r="R199" t="s">
        <v>58</v>
      </c>
      <c r="S199" t="s">
        <v>16953</v>
      </c>
      <c r="T199" s="4">
        <v>45310</v>
      </c>
      <c r="U199">
        <v>1</v>
      </c>
      <c r="V199" t="s">
        <v>20254</v>
      </c>
      <c r="W199" t="s">
        <v>16954</v>
      </c>
      <c r="X199" t="s">
        <v>16955</v>
      </c>
      <c r="Y199" t="s">
        <v>8686</v>
      </c>
      <c r="Z199">
        <v>1553</v>
      </c>
      <c r="AA199">
        <v>3</v>
      </c>
      <c r="AB199">
        <v>1863.6000000000001</v>
      </c>
      <c r="AC199">
        <v>621.20000000000005</v>
      </c>
      <c r="AD199" s="8">
        <v>0.22</v>
      </c>
      <c r="AE199" s="7">
        <v>409.99200000000002</v>
      </c>
      <c r="AF199">
        <v>0.22</v>
      </c>
      <c r="AG199" t="str">
        <f t="shared" si="3"/>
        <v>₹2 K</v>
      </c>
    </row>
    <row r="200" spans="1:33" x14ac:dyDescent="0.3">
      <c r="A200" t="s">
        <v>47</v>
      </c>
      <c r="B200" t="s">
        <v>1128</v>
      </c>
      <c r="C200" t="s">
        <v>29</v>
      </c>
      <c r="D200" t="s">
        <v>206</v>
      </c>
      <c r="E200" t="s">
        <v>1441</v>
      </c>
      <c r="F200" t="s">
        <v>16956</v>
      </c>
      <c r="G200" t="s">
        <v>96</v>
      </c>
      <c r="H200" s="4">
        <v>44948</v>
      </c>
      <c r="I200">
        <v>1100</v>
      </c>
      <c r="J200" t="s">
        <v>16957</v>
      </c>
      <c r="K200" t="s">
        <v>404</v>
      </c>
      <c r="L200" t="s">
        <v>16958</v>
      </c>
      <c r="M200" t="s">
        <v>87</v>
      </c>
      <c r="N200" t="s">
        <v>16959</v>
      </c>
      <c r="O200" t="s">
        <v>39</v>
      </c>
      <c r="P200">
        <v>3</v>
      </c>
      <c r="Q200" t="s">
        <v>73</v>
      </c>
      <c r="R200" t="s">
        <v>58</v>
      </c>
      <c r="S200" t="s">
        <v>16960</v>
      </c>
      <c r="T200" s="4">
        <v>45312</v>
      </c>
      <c r="U200">
        <v>1</v>
      </c>
      <c r="V200" t="s">
        <v>20254</v>
      </c>
      <c r="W200" t="s">
        <v>16961</v>
      </c>
      <c r="X200" t="s">
        <v>16962</v>
      </c>
      <c r="Y200" t="s">
        <v>1382</v>
      </c>
      <c r="Z200">
        <v>2472</v>
      </c>
      <c r="AA200">
        <v>6</v>
      </c>
      <c r="AB200">
        <v>5932.8</v>
      </c>
      <c r="AC200">
        <v>988.80000000000007</v>
      </c>
      <c r="AD200" s="8">
        <v>0.28000000000000003</v>
      </c>
      <c r="AE200" s="7">
        <v>1661.1840000000002</v>
      </c>
      <c r="AF200">
        <v>0.28000000000000003</v>
      </c>
      <c r="AG200" t="str">
        <f t="shared" si="3"/>
        <v>₹6 K</v>
      </c>
    </row>
    <row r="201" spans="1:33" x14ac:dyDescent="0.3">
      <c r="A201" t="s">
        <v>133</v>
      </c>
      <c r="B201" t="s">
        <v>229</v>
      </c>
      <c r="C201" t="s">
        <v>80</v>
      </c>
      <c r="D201" t="s">
        <v>65</v>
      </c>
      <c r="E201" t="s">
        <v>578</v>
      </c>
      <c r="F201" t="s">
        <v>17196</v>
      </c>
      <c r="G201" t="s">
        <v>33</v>
      </c>
      <c r="H201" s="4">
        <v>44503</v>
      </c>
      <c r="I201">
        <v>1400</v>
      </c>
      <c r="J201" t="s">
        <v>17197</v>
      </c>
      <c r="K201" t="s">
        <v>125</v>
      </c>
      <c r="L201" t="s">
        <v>17198</v>
      </c>
      <c r="M201" t="s">
        <v>37</v>
      </c>
      <c r="N201" t="s">
        <v>17199</v>
      </c>
      <c r="O201" t="s">
        <v>116</v>
      </c>
      <c r="P201">
        <v>3</v>
      </c>
      <c r="Q201" t="s">
        <v>40</v>
      </c>
      <c r="R201" t="s">
        <v>101</v>
      </c>
      <c r="S201" t="s">
        <v>17200</v>
      </c>
      <c r="T201" s="4">
        <v>45304</v>
      </c>
      <c r="U201">
        <v>1</v>
      </c>
      <c r="V201" t="s">
        <v>20254</v>
      </c>
      <c r="W201" t="s">
        <v>17201</v>
      </c>
      <c r="X201" t="s">
        <v>17202</v>
      </c>
      <c r="Y201" t="s">
        <v>7610</v>
      </c>
      <c r="Z201">
        <v>1186</v>
      </c>
      <c r="AA201">
        <v>2</v>
      </c>
      <c r="AB201">
        <v>948.80000000000007</v>
      </c>
      <c r="AC201">
        <v>474.40000000000003</v>
      </c>
      <c r="AD201" s="8">
        <v>0.35</v>
      </c>
      <c r="AE201" s="7">
        <v>332.08</v>
      </c>
      <c r="AF201">
        <v>0.35</v>
      </c>
      <c r="AG201" t="str">
        <f t="shared" si="3"/>
        <v>₹948.8</v>
      </c>
    </row>
    <row r="202" spans="1:33" x14ac:dyDescent="0.3">
      <c r="A202" t="s">
        <v>93</v>
      </c>
      <c r="B202" t="s">
        <v>784</v>
      </c>
      <c r="C202" t="s">
        <v>80</v>
      </c>
      <c r="D202" t="s">
        <v>30</v>
      </c>
      <c r="E202" t="s">
        <v>1674</v>
      </c>
      <c r="F202" t="s">
        <v>17342</v>
      </c>
      <c r="G202" t="s">
        <v>33</v>
      </c>
      <c r="H202" s="4">
        <v>44124</v>
      </c>
      <c r="I202">
        <v>800</v>
      </c>
      <c r="J202" t="s">
        <v>17343</v>
      </c>
      <c r="K202" t="s">
        <v>524</v>
      </c>
      <c r="L202" t="s">
        <v>17344</v>
      </c>
      <c r="M202" t="s">
        <v>37</v>
      </c>
      <c r="N202" t="s">
        <v>17345</v>
      </c>
      <c r="O202" t="s">
        <v>57</v>
      </c>
      <c r="P202">
        <v>13</v>
      </c>
      <c r="Q202" t="s">
        <v>40</v>
      </c>
      <c r="R202" t="s">
        <v>74</v>
      </c>
      <c r="S202" t="s">
        <v>17346</v>
      </c>
      <c r="T202" s="4">
        <v>45321</v>
      </c>
      <c r="U202">
        <v>1</v>
      </c>
      <c r="V202" t="s">
        <v>20254</v>
      </c>
      <c r="W202" t="s">
        <v>17347</v>
      </c>
      <c r="X202" t="s">
        <v>17348</v>
      </c>
      <c r="Y202" t="s">
        <v>7325</v>
      </c>
      <c r="Z202">
        <v>2827</v>
      </c>
      <c r="AA202">
        <v>8</v>
      </c>
      <c r="AB202">
        <v>9046.4</v>
      </c>
      <c r="AC202">
        <v>1130.8</v>
      </c>
      <c r="AD202" s="8">
        <v>0.35</v>
      </c>
      <c r="AE202" s="7">
        <v>3166.24</v>
      </c>
      <c r="AF202">
        <v>0.35</v>
      </c>
      <c r="AG202" t="str">
        <f t="shared" si="3"/>
        <v>₹9 K</v>
      </c>
    </row>
    <row r="203" spans="1:33" x14ac:dyDescent="0.3">
      <c r="A203" t="s">
        <v>93</v>
      </c>
      <c r="B203" t="s">
        <v>784</v>
      </c>
      <c r="C203" t="s">
        <v>49</v>
      </c>
      <c r="D203" t="s">
        <v>677</v>
      </c>
      <c r="E203" t="s">
        <v>2486</v>
      </c>
      <c r="F203" t="s">
        <v>17520</v>
      </c>
      <c r="G203" t="s">
        <v>33</v>
      </c>
      <c r="H203" s="4">
        <v>45431</v>
      </c>
      <c r="I203">
        <v>1300</v>
      </c>
      <c r="J203" t="s">
        <v>17521</v>
      </c>
      <c r="K203" t="s">
        <v>3086</v>
      </c>
      <c r="L203" t="s">
        <v>17522</v>
      </c>
      <c r="M203" t="s">
        <v>87</v>
      </c>
      <c r="N203" t="s">
        <v>17523</v>
      </c>
      <c r="O203" t="s">
        <v>57</v>
      </c>
      <c r="P203">
        <v>17</v>
      </c>
      <c r="Q203" t="s">
        <v>73</v>
      </c>
      <c r="R203" t="s">
        <v>74</v>
      </c>
      <c r="S203" t="s">
        <v>17524</v>
      </c>
      <c r="T203" s="4">
        <v>45311</v>
      </c>
      <c r="U203">
        <v>1</v>
      </c>
      <c r="V203" t="s">
        <v>20254</v>
      </c>
      <c r="W203" t="s">
        <v>17525</v>
      </c>
      <c r="X203" t="s">
        <v>17526</v>
      </c>
      <c r="Y203" t="s">
        <v>3114</v>
      </c>
      <c r="Z203">
        <v>1967</v>
      </c>
      <c r="AA203">
        <v>3</v>
      </c>
      <c r="AB203">
        <v>2360.4</v>
      </c>
      <c r="AC203">
        <v>786.80000000000007</v>
      </c>
      <c r="AD203" s="8">
        <v>0.22</v>
      </c>
      <c r="AE203" s="7">
        <v>519.28800000000001</v>
      </c>
      <c r="AF203">
        <v>0.22</v>
      </c>
      <c r="AG203" t="str">
        <f t="shared" si="3"/>
        <v>₹2 K</v>
      </c>
    </row>
    <row r="204" spans="1:33" x14ac:dyDescent="0.3">
      <c r="A204" t="s">
        <v>336</v>
      </c>
      <c r="B204" t="s">
        <v>500</v>
      </c>
      <c r="C204" t="s">
        <v>29</v>
      </c>
      <c r="D204" t="s">
        <v>81</v>
      </c>
      <c r="E204" t="s">
        <v>1693</v>
      </c>
      <c r="F204" t="s">
        <v>17659</v>
      </c>
      <c r="G204" t="s">
        <v>33</v>
      </c>
      <c r="H204" s="4">
        <v>44390</v>
      </c>
      <c r="I204">
        <v>1100</v>
      </c>
      <c r="J204" t="s">
        <v>17660</v>
      </c>
      <c r="K204" t="s">
        <v>186</v>
      </c>
      <c r="L204" t="s">
        <v>17661</v>
      </c>
      <c r="M204" t="s">
        <v>37</v>
      </c>
      <c r="N204" t="s">
        <v>17662</v>
      </c>
      <c r="O204" t="s">
        <v>116</v>
      </c>
      <c r="P204">
        <v>8</v>
      </c>
      <c r="Q204" t="s">
        <v>73</v>
      </c>
      <c r="R204" t="s">
        <v>41</v>
      </c>
      <c r="S204" t="s">
        <v>17663</v>
      </c>
      <c r="T204" s="4">
        <v>45320</v>
      </c>
      <c r="U204">
        <v>1</v>
      </c>
      <c r="V204" t="s">
        <v>20254</v>
      </c>
      <c r="W204" t="s">
        <v>17664</v>
      </c>
      <c r="X204" t="s">
        <v>17665</v>
      </c>
      <c r="Y204" t="s">
        <v>8888</v>
      </c>
      <c r="Z204">
        <v>2970</v>
      </c>
      <c r="AA204">
        <v>5</v>
      </c>
      <c r="AB204">
        <v>5940</v>
      </c>
      <c r="AC204">
        <v>1188</v>
      </c>
      <c r="AD204" s="8">
        <v>0.28000000000000003</v>
      </c>
      <c r="AE204" s="7">
        <v>1663.2</v>
      </c>
      <c r="AF204">
        <v>0.28000000000000003</v>
      </c>
      <c r="AG204" t="str">
        <f t="shared" si="3"/>
        <v>₹6 K</v>
      </c>
    </row>
    <row r="205" spans="1:33" x14ac:dyDescent="0.3">
      <c r="A205" t="s">
        <v>20240</v>
      </c>
      <c r="B205" t="s">
        <v>347</v>
      </c>
      <c r="C205" t="s">
        <v>49</v>
      </c>
      <c r="D205" t="s">
        <v>30</v>
      </c>
      <c r="E205" t="s">
        <v>1534</v>
      </c>
      <c r="F205" t="s">
        <v>17857</v>
      </c>
      <c r="G205" t="s">
        <v>33</v>
      </c>
      <c r="H205" s="4">
        <v>44550</v>
      </c>
      <c r="I205">
        <v>950</v>
      </c>
      <c r="J205" t="s">
        <v>17858</v>
      </c>
      <c r="K205" t="s">
        <v>725</v>
      </c>
      <c r="L205" t="s">
        <v>17859</v>
      </c>
      <c r="M205" t="s">
        <v>37</v>
      </c>
      <c r="N205" t="s">
        <v>17860</v>
      </c>
      <c r="O205" t="s">
        <v>39</v>
      </c>
      <c r="P205">
        <v>4</v>
      </c>
      <c r="Q205" t="s">
        <v>73</v>
      </c>
      <c r="R205" t="s">
        <v>41</v>
      </c>
      <c r="S205" t="s">
        <v>17861</v>
      </c>
      <c r="T205" s="4">
        <v>45318</v>
      </c>
      <c r="U205">
        <v>1</v>
      </c>
      <c r="V205" t="s">
        <v>20254</v>
      </c>
      <c r="W205" t="s">
        <v>17862</v>
      </c>
      <c r="X205" t="s">
        <v>17863</v>
      </c>
      <c r="Y205" t="s">
        <v>272</v>
      </c>
      <c r="Z205">
        <v>1869</v>
      </c>
      <c r="AA205">
        <v>4</v>
      </c>
      <c r="AB205">
        <v>2990.4</v>
      </c>
      <c r="AC205">
        <v>747.6</v>
      </c>
      <c r="AD205" s="8">
        <v>0.22</v>
      </c>
      <c r="AE205" s="7">
        <v>657.88800000000003</v>
      </c>
      <c r="AF205">
        <v>0.22</v>
      </c>
      <c r="AG205" t="str">
        <f t="shared" si="3"/>
        <v>₹3 K</v>
      </c>
    </row>
    <row r="206" spans="1:33" x14ac:dyDescent="0.3">
      <c r="A206" t="s">
        <v>27</v>
      </c>
      <c r="B206" t="s">
        <v>558</v>
      </c>
      <c r="C206" t="s">
        <v>49</v>
      </c>
      <c r="D206" t="s">
        <v>81</v>
      </c>
      <c r="E206" t="s">
        <v>1917</v>
      </c>
      <c r="F206" t="s">
        <v>17877</v>
      </c>
      <c r="G206" t="s">
        <v>33</v>
      </c>
      <c r="H206" s="4">
        <v>43859</v>
      </c>
      <c r="I206">
        <v>1300</v>
      </c>
      <c r="J206" t="s">
        <v>17878</v>
      </c>
      <c r="K206" t="s">
        <v>414</v>
      </c>
      <c r="L206" t="s">
        <v>17879</v>
      </c>
      <c r="M206" t="s">
        <v>87</v>
      </c>
      <c r="N206" t="s">
        <v>17880</v>
      </c>
      <c r="O206" t="s">
        <v>116</v>
      </c>
      <c r="P206">
        <v>6</v>
      </c>
      <c r="Q206" t="s">
        <v>73</v>
      </c>
      <c r="R206" t="s">
        <v>74</v>
      </c>
      <c r="S206" t="s">
        <v>17881</v>
      </c>
      <c r="T206" s="4">
        <v>45299</v>
      </c>
      <c r="U206">
        <v>1</v>
      </c>
      <c r="V206" t="s">
        <v>20254</v>
      </c>
      <c r="W206" t="s">
        <v>17882</v>
      </c>
      <c r="X206" t="s">
        <v>17883</v>
      </c>
      <c r="Y206" t="s">
        <v>11417</v>
      </c>
      <c r="Z206">
        <v>789</v>
      </c>
      <c r="AA206">
        <v>5</v>
      </c>
      <c r="AB206">
        <v>1578</v>
      </c>
      <c r="AC206">
        <v>315.60000000000002</v>
      </c>
      <c r="AD206" s="8">
        <v>0.22</v>
      </c>
      <c r="AE206" s="7">
        <v>347.16</v>
      </c>
      <c r="AF206">
        <v>0.22</v>
      </c>
      <c r="AG206" t="str">
        <f t="shared" si="3"/>
        <v>₹2 K</v>
      </c>
    </row>
    <row r="207" spans="1:33" x14ac:dyDescent="0.3">
      <c r="A207" t="s">
        <v>20242</v>
      </c>
      <c r="B207" t="s">
        <v>390</v>
      </c>
      <c r="C207" t="s">
        <v>49</v>
      </c>
      <c r="D207" t="s">
        <v>65</v>
      </c>
      <c r="E207" t="s">
        <v>1049</v>
      </c>
      <c r="F207" t="s">
        <v>17959</v>
      </c>
      <c r="G207" t="s">
        <v>96</v>
      </c>
      <c r="H207" s="4">
        <v>45574</v>
      </c>
      <c r="I207">
        <v>1400</v>
      </c>
      <c r="J207" t="s">
        <v>17960</v>
      </c>
      <c r="K207" t="s">
        <v>1153</v>
      </c>
      <c r="L207" t="s">
        <v>17961</v>
      </c>
      <c r="M207" t="s">
        <v>87</v>
      </c>
      <c r="N207" t="s">
        <v>17962</v>
      </c>
      <c r="O207" t="s">
        <v>72</v>
      </c>
      <c r="P207">
        <v>18</v>
      </c>
      <c r="Q207" t="s">
        <v>73</v>
      </c>
      <c r="R207" t="s">
        <v>74</v>
      </c>
      <c r="S207" t="s">
        <v>17963</v>
      </c>
      <c r="T207" s="4">
        <v>45311</v>
      </c>
      <c r="U207">
        <v>1</v>
      </c>
      <c r="V207" t="s">
        <v>20254</v>
      </c>
      <c r="W207" t="s">
        <v>17964</v>
      </c>
      <c r="X207" t="s">
        <v>5261</v>
      </c>
      <c r="Y207" t="s">
        <v>1127</v>
      </c>
      <c r="Z207">
        <v>2754</v>
      </c>
      <c r="AA207">
        <v>7</v>
      </c>
      <c r="AB207">
        <v>7711.2000000000007</v>
      </c>
      <c r="AC207">
        <v>1101.6000000000001</v>
      </c>
      <c r="AD207" s="8">
        <v>0.22</v>
      </c>
      <c r="AE207" s="7">
        <v>1696.4640000000002</v>
      </c>
      <c r="AF207">
        <v>0.22</v>
      </c>
      <c r="AG207" t="str">
        <f t="shared" si="3"/>
        <v>₹8 K</v>
      </c>
    </row>
    <row r="208" spans="1:33" x14ac:dyDescent="0.3">
      <c r="A208" t="s">
        <v>181</v>
      </c>
      <c r="B208" t="s">
        <v>920</v>
      </c>
      <c r="C208" t="s">
        <v>29</v>
      </c>
      <c r="D208" t="s">
        <v>30</v>
      </c>
      <c r="E208" t="s">
        <v>110</v>
      </c>
      <c r="F208" t="s">
        <v>18013</v>
      </c>
      <c r="G208" t="s">
        <v>33</v>
      </c>
      <c r="H208" s="4">
        <v>45582</v>
      </c>
      <c r="I208">
        <v>950</v>
      </c>
      <c r="J208" t="s">
        <v>18014</v>
      </c>
      <c r="K208" t="s">
        <v>1643</v>
      </c>
      <c r="L208" t="s">
        <v>18015</v>
      </c>
      <c r="M208" t="s">
        <v>87</v>
      </c>
      <c r="N208" t="s">
        <v>18016</v>
      </c>
      <c r="O208" t="s">
        <v>39</v>
      </c>
      <c r="P208">
        <v>13</v>
      </c>
      <c r="Q208" t="s">
        <v>40</v>
      </c>
      <c r="R208" t="s">
        <v>74</v>
      </c>
      <c r="S208" t="s">
        <v>18017</v>
      </c>
      <c r="T208" s="4">
        <v>45315</v>
      </c>
      <c r="U208">
        <v>1</v>
      </c>
      <c r="V208" t="s">
        <v>20254</v>
      </c>
      <c r="W208" t="s">
        <v>18018</v>
      </c>
      <c r="X208" t="s">
        <v>18019</v>
      </c>
      <c r="Y208" t="s">
        <v>4245</v>
      </c>
      <c r="Z208">
        <v>2810</v>
      </c>
      <c r="AA208">
        <v>1</v>
      </c>
      <c r="AB208">
        <v>1124</v>
      </c>
      <c r="AC208">
        <v>1124</v>
      </c>
      <c r="AD208" s="8">
        <v>0.28000000000000003</v>
      </c>
      <c r="AE208" s="7">
        <v>314.72000000000003</v>
      </c>
      <c r="AF208">
        <v>0.28000000000000003</v>
      </c>
      <c r="AG208" t="str">
        <f t="shared" si="3"/>
        <v>₹1 K</v>
      </c>
    </row>
    <row r="209" spans="1:33" x14ac:dyDescent="0.3">
      <c r="A209" t="s">
        <v>93</v>
      </c>
      <c r="B209" t="s">
        <v>568</v>
      </c>
      <c r="C209" t="s">
        <v>49</v>
      </c>
      <c r="D209" t="s">
        <v>206</v>
      </c>
      <c r="E209" t="s">
        <v>2153</v>
      </c>
      <c r="F209" t="s">
        <v>18184</v>
      </c>
      <c r="G209" t="s">
        <v>33</v>
      </c>
      <c r="H209" s="4">
        <v>45091</v>
      </c>
      <c r="I209">
        <v>1200</v>
      </c>
      <c r="J209" t="s">
        <v>18185</v>
      </c>
      <c r="K209" t="s">
        <v>680</v>
      </c>
      <c r="L209" t="s">
        <v>18186</v>
      </c>
      <c r="M209" t="s">
        <v>37</v>
      </c>
      <c r="N209" t="s">
        <v>18187</v>
      </c>
      <c r="O209" t="s">
        <v>72</v>
      </c>
      <c r="P209">
        <v>12</v>
      </c>
      <c r="Q209" t="s">
        <v>73</v>
      </c>
      <c r="R209" t="s">
        <v>74</v>
      </c>
      <c r="S209" t="s">
        <v>18188</v>
      </c>
      <c r="T209" s="4">
        <v>45305</v>
      </c>
      <c r="U209">
        <v>1</v>
      </c>
      <c r="V209" t="s">
        <v>20254</v>
      </c>
      <c r="W209" t="s">
        <v>18189</v>
      </c>
      <c r="X209" t="s">
        <v>18190</v>
      </c>
      <c r="Y209" t="s">
        <v>1755</v>
      </c>
      <c r="Z209">
        <v>926</v>
      </c>
      <c r="AA209">
        <v>5</v>
      </c>
      <c r="AB209">
        <v>1852</v>
      </c>
      <c r="AC209">
        <v>370.4</v>
      </c>
      <c r="AD209" s="8">
        <v>0.22</v>
      </c>
      <c r="AE209" s="7">
        <v>407.44</v>
      </c>
      <c r="AF209">
        <v>0.22</v>
      </c>
      <c r="AG209" t="str">
        <f t="shared" si="3"/>
        <v>₹2 K</v>
      </c>
    </row>
    <row r="210" spans="1:33" x14ac:dyDescent="0.3">
      <c r="A210" t="s">
        <v>20241</v>
      </c>
      <c r="B210" t="s">
        <v>157</v>
      </c>
      <c r="C210" t="s">
        <v>49</v>
      </c>
      <c r="D210" t="s">
        <v>370</v>
      </c>
      <c r="E210" t="s">
        <v>511</v>
      </c>
      <c r="F210" t="s">
        <v>18287</v>
      </c>
      <c r="G210" t="s">
        <v>96</v>
      </c>
      <c r="H210" s="4">
        <v>44930</v>
      </c>
      <c r="I210">
        <v>1300</v>
      </c>
      <c r="J210" t="s">
        <v>18288</v>
      </c>
      <c r="K210" t="s">
        <v>989</v>
      </c>
      <c r="L210" t="s">
        <v>18289</v>
      </c>
      <c r="M210" t="s">
        <v>87</v>
      </c>
      <c r="N210" t="s">
        <v>18290</v>
      </c>
      <c r="O210" t="s">
        <v>39</v>
      </c>
      <c r="P210">
        <v>7</v>
      </c>
      <c r="Q210" t="s">
        <v>73</v>
      </c>
      <c r="R210" t="s">
        <v>58</v>
      </c>
      <c r="S210" t="s">
        <v>18291</v>
      </c>
      <c r="T210" s="4">
        <v>45310</v>
      </c>
      <c r="U210">
        <v>1</v>
      </c>
      <c r="V210" t="s">
        <v>20254</v>
      </c>
      <c r="W210" t="s">
        <v>18292</v>
      </c>
      <c r="X210" t="s">
        <v>18293</v>
      </c>
      <c r="Y210" t="s">
        <v>228</v>
      </c>
      <c r="Z210">
        <v>2178</v>
      </c>
      <c r="AA210">
        <v>3</v>
      </c>
      <c r="AB210">
        <v>2613.6000000000004</v>
      </c>
      <c r="AC210">
        <v>871.20000000000016</v>
      </c>
      <c r="AD210" s="8">
        <v>0.22</v>
      </c>
      <c r="AE210" s="7">
        <v>574.99200000000008</v>
      </c>
      <c r="AF210">
        <v>0.22</v>
      </c>
      <c r="AG210" t="str">
        <f t="shared" si="3"/>
        <v>₹3 K</v>
      </c>
    </row>
    <row r="211" spans="1:33" x14ac:dyDescent="0.3">
      <c r="A211" t="s">
        <v>27</v>
      </c>
      <c r="B211" t="s">
        <v>193</v>
      </c>
      <c r="C211" t="s">
        <v>49</v>
      </c>
      <c r="D211" t="s">
        <v>677</v>
      </c>
      <c r="E211" t="s">
        <v>273</v>
      </c>
      <c r="F211" t="s">
        <v>18459</v>
      </c>
      <c r="G211" t="s">
        <v>33</v>
      </c>
      <c r="H211" s="4">
        <v>45521</v>
      </c>
      <c r="I211">
        <v>800</v>
      </c>
      <c r="J211" t="s">
        <v>18460</v>
      </c>
      <c r="K211" t="s">
        <v>454</v>
      </c>
      <c r="L211" t="s">
        <v>18461</v>
      </c>
      <c r="M211" t="s">
        <v>87</v>
      </c>
      <c r="N211" t="s">
        <v>18462</v>
      </c>
      <c r="O211" t="s">
        <v>72</v>
      </c>
      <c r="P211">
        <v>6</v>
      </c>
      <c r="Q211" t="s">
        <v>40</v>
      </c>
      <c r="R211" t="s">
        <v>101</v>
      </c>
      <c r="S211" t="s">
        <v>18463</v>
      </c>
      <c r="T211" s="4">
        <v>45314</v>
      </c>
      <c r="U211">
        <v>1</v>
      </c>
      <c r="V211" t="s">
        <v>20254</v>
      </c>
      <c r="W211" t="s">
        <v>18464</v>
      </c>
      <c r="X211" t="s">
        <v>18465</v>
      </c>
      <c r="Y211" t="s">
        <v>5299</v>
      </c>
      <c r="Z211">
        <v>1516</v>
      </c>
      <c r="AA211">
        <v>7</v>
      </c>
      <c r="AB211">
        <v>4244.8</v>
      </c>
      <c r="AC211">
        <v>606.4</v>
      </c>
      <c r="AD211" s="8">
        <v>0.22</v>
      </c>
      <c r="AE211" s="7">
        <v>933.85599999999999</v>
      </c>
      <c r="AF211">
        <v>0.22</v>
      </c>
      <c r="AG211" t="str">
        <f t="shared" si="3"/>
        <v>₹4 K</v>
      </c>
    </row>
    <row r="212" spans="1:33" x14ac:dyDescent="0.3">
      <c r="A212" t="s">
        <v>181</v>
      </c>
      <c r="B212" t="s">
        <v>606</v>
      </c>
      <c r="C212" t="s">
        <v>49</v>
      </c>
      <c r="D212" t="s">
        <v>30</v>
      </c>
      <c r="E212" t="s">
        <v>578</v>
      </c>
      <c r="F212" t="s">
        <v>18577</v>
      </c>
      <c r="G212" t="s">
        <v>96</v>
      </c>
      <c r="H212" s="4">
        <v>44472</v>
      </c>
      <c r="I212">
        <v>1400</v>
      </c>
      <c r="J212" t="s">
        <v>14995</v>
      </c>
      <c r="K212" t="s">
        <v>835</v>
      </c>
      <c r="L212" t="s">
        <v>18578</v>
      </c>
      <c r="M212" t="s">
        <v>37</v>
      </c>
      <c r="N212" t="s">
        <v>18579</v>
      </c>
      <c r="O212" t="s">
        <v>57</v>
      </c>
      <c r="P212">
        <v>9</v>
      </c>
      <c r="Q212" t="s">
        <v>73</v>
      </c>
      <c r="R212" t="s">
        <v>41</v>
      </c>
      <c r="S212" t="s">
        <v>18580</v>
      </c>
      <c r="T212" s="4">
        <v>45298</v>
      </c>
      <c r="U212">
        <v>1</v>
      </c>
      <c r="V212" t="s">
        <v>20254</v>
      </c>
      <c r="W212" t="s">
        <v>18581</v>
      </c>
      <c r="X212" t="s">
        <v>18582</v>
      </c>
      <c r="Y212" t="s">
        <v>2578</v>
      </c>
      <c r="Z212">
        <v>2088</v>
      </c>
      <c r="AA212">
        <v>5</v>
      </c>
      <c r="AB212">
        <v>4176</v>
      </c>
      <c r="AC212">
        <v>835.2</v>
      </c>
      <c r="AD212" s="8">
        <v>0.22</v>
      </c>
      <c r="AE212" s="7">
        <v>918.72</v>
      </c>
      <c r="AF212">
        <v>0.22</v>
      </c>
      <c r="AG212" t="str">
        <f t="shared" si="3"/>
        <v>₹4 K</v>
      </c>
    </row>
    <row r="213" spans="1:33" x14ac:dyDescent="0.3">
      <c r="A213" t="s">
        <v>27</v>
      </c>
      <c r="B213" t="s">
        <v>803</v>
      </c>
      <c r="C213" t="s">
        <v>49</v>
      </c>
      <c r="D213" t="s">
        <v>109</v>
      </c>
      <c r="E213" t="s">
        <v>230</v>
      </c>
      <c r="F213" t="s">
        <v>18604</v>
      </c>
      <c r="G213" t="s">
        <v>96</v>
      </c>
      <c r="H213" s="4">
        <v>45185</v>
      </c>
      <c r="I213">
        <v>1100</v>
      </c>
      <c r="J213" t="s">
        <v>18605</v>
      </c>
      <c r="K213" t="s">
        <v>54</v>
      </c>
      <c r="L213" t="s">
        <v>18606</v>
      </c>
      <c r="M213" t="s">
        <v>87</v>
      </c>
      <c r="N213" t="s">
        <v>18607</v>
      </c>
      <c r="O213" t="s">
        <v>116</v>
      </c>
      <c r="P213">
        <v>4</v>
      </c>
      <c r="Q213" t="s">
        <v>40</v>
      </c>
      <c r="R213" t="s">
        <v>58</v>
      </c>
      <c r="S213" t="s">
        <v>18608</v>
      </c>
      <c r="T213" s="4">
        <v>45310</v>
      </c>
      <c r="U213">
        <v>1</v>
      </c>
      <c r="V213" t="s">
        <v>20254</v>
      </c>
      <c r="W213" t="s">
        <v>18609</v>
      </c>
      <c r="X213" t="s">
        <v>18610</v>
      </c>
      <c r="Y213" t="s">
        <v>6310</v>
      </c>
      <c r="Z213">
        <v>2830</v>
      </c>
      <c r="AA213">
        <v>6</v>
      </c>
      <c r="AB213">
        <v>6792</v>
      </c>
      <c r="AC213">
        <v>1132</v>
      </c>
      <c r="AD213" s="8">
        <v>0.22</v>
      </c>
      <c r="AE213" s="7">
        <v>1494.24</v>
      </c>
      <c r="AF213">
        <v>0.22</v>
      </c>
      <c r="AG213" t="str">
        <f t="shared" si="3"/>
        <v>₹7 K</v>
      </c>
    </row>
    <row r="214" spans="1:33" x14ac:dyDescent="0.3">
      <c r="A214" t="s">
        <v>20238</v>
      </c>
      <c r="B214" t="s">
        <v>650</v>
      </c>
      <c r="C214" t="s">
        <v>29</v>
      </c>
      <c r="D214" t="s">
        <v>109</v>
      </c>
      <c r="E214" t="s">
        <v>986</v>
      </c>
      <c r="F214" t="s">
        <v>18633</v>
      </c>
      <c r="G214" t="s">
        <v>33</v>
      </c>
      <c r="H214" s="4">
        <v>45357</v>
      </c>
      <c r="I214">
        <v>1200</v>
      </c>
      <c r="J214" t="s">
        <v>18634</v>
      </c>
      <c r="K214" t="s">
        <v>3054</v>
      </c>
      <c r="L214" t="s">
        <v>18635</v>
      </c>
      <c r="M214" t="s">
        <v>37</v>
      </c>
      <c r="N214" t="s">
        <v>18636</v>
      </c>
      <c r="O214" t="s">
        <v>57</v>
      </c>
      <c r="P214">
        <v>10</v>
      </c>
      <c r="Q214" t="s">
        <v>40</v>
      </c>
      <c r="R214" t="s">
        <v>101</v>
      </c>
      <c r="S214" t="s">
        <v>18637</v>
      </c>
      <c r="T214" s="4">
        <v>45293</v>
      </c>
      <c r="U214">
        <v>1</v>
      </c>
      <c r="V214" t="s">
        <v>20254</v>
      </c>
      <c r="W214" t="s">
        <v>18638</v>
      </c>
      <c r="X214" t="s">
        <v>18639</v>
      </c>
      <c r="Y214" t="s">
        <v>6310</v>
      </c>
      <c r="Z214">
        <v>624</v>
      </c>
      <c r="AA214">
        <v>6</v>
      </c>
      <c r="AB214">
        <v>1497.6000000000001</v>
      </c>
      <c r="AC214">
        <v>249.60000000000002</v>
      </c>
      <c r="AD214" s="8">
        <v>0.28000000000000003</v>
      </c>
      <c r="AE214" s="7">
        <v>419.32800000000009</v>
      </c>
      <c r="AF214">
        <v>0.28000000000000003</v>
      </c>
      <c r="AG214" t="str">
        <f t="shared" si="3"/>
        <v>₹1 K</v>
      </c>
    </row>
    <row r="215" spans="1:33" x14ac:dyDescent="0.3">
      <c r="A215" t="s">
        <v>20240</v>
      </c>
      <c r="B215" t="s">
        <v>347</v>
      </c>
      <c r="C215" t="s">
        <v>49</v>
      </c>
      <c r="D215" t="s">
        <v>219</v>
      </c>
      <c r="E215" t="s">
        <v>304</v>
      </c>
      <c r="F215" t="s">
        <v>18675</v>
      </c>
      <c r="G215" t="s">
        <v>96</v>
      </c>
      <c r="H215" s="4">
        <v>44335</v>
      </c>
      <c r="I215">
        <v>1100</v>
      </c>
      <c r="J215" t="s">
        <v>18676</v>
      </c>
      <c r="K215" t="s">
        <v>1052</v>
      </c>
      <c r="L215" t="s">
        <v>18677</v>
      </c>
      <c r="M215" t="s">
        <v>37</v>
      </c>
      <c r="N215" t="s">
        <v>18678</v>
      </c>
      <c r="O215" t="s">
        <v>72</v>
      </c>
      <c r="P215">
        <v>20</v>
      </c>
      <c r="Q215" t="s">
        <v>40</v>
      </c>
      <c r="R215" t="s">
        <v>58</v>
      </c>
      <c r="S215" t="s">
        <v>18679</v>
      </c>
      <c r="T215" s="4">
        <v>45303</v>
      </c>
      <c r="U215">
        <v>1</v>
      </c>
      <c r="V215" t="s">
        <v>20254</v>
      </c>
      <c r="W215" t="s">
        <v>18680</v>
      </c>
      <c r="X215" t="s">
        <v>18681</v>
      </c>
      <c r="Y215" t="s">
        <v>7682</v>
      </c>
      <c r="Z215">
        <v>2901</v>
      </c>
      <c r="AA215">
        <v>3</v>
      </c>
      <c r="AB215">
        <v>3481.2000000000003</v>
      </c>
      <c r="AC215">
        <v>1160.4000000000001</v>
      </c>
      <c r="AD215" s="8">
        <v>0.22</v>
      </c>
      <c r="AE215" s="7">
        <v>765.86400000000003</v>
      </c>
      <c r="AF215">
        <v>0.22</v>
      </c>
      <c r="AG215" t="str">
        <f t="shared" si="3"/>
        <v>₹3 K</v>
      </c>
    </row>
    <row r="216" spans="1:33" x14ac:dyDescent="0.3">
      <c r="A216" t="s">
        <v>20238</v>
      </c>
      <c r="B216" t="s">
        <v>650</v>
      </c>
      <c r="C216" t="s">
        <v>49</v>
      </c>
      <c r="D216" t="s">
        <v>241</v>
      </c>
      <c r="E216" t="s">
        <v>1049</v>
      </c>
      <c r="F216" t="s">
        <v>18744</v>
      </c>
      <c r="G216" t="s">
        <v>33</v>
      </c>
      <c r="H216" s="4">
        <v>45093</v>
      </c>
      <c r="I216">
        <v>1100</v>
      </c>
      <c r="J216" t="s">
        <v>18745</v>
      </c>
      <c r="K216" t="s">
        <v>853</v>
      </c>
      <c r="L216" t="s">
        <v>18746</v>
      </c>
      <c r="M216" t="s">
        <v>37</v>
      </c>
      <c r="N216" t="s">
        <v>18747</v>
      </c>
      <c r="O216" t="s">
        <v>39</v>
      </c>
      <c r="P216">
        <v>8</v>
      </c>
      <c r="Q216" t="s">
        <v>73</v>
      </c>
      <c r="R216" t="s">
        <v>41</v>
      </c>
      <c r="S216" t="s">
        <v>18748</v>
      </c>
      <c r="T216" s="4">
        <v>45307</v>
      </c>
      <c r="U216">
        <v>1</v>
      </c>
      <c r="V216" t="s">
        <v>20254</v>
      </c>
      <c r="W216" t="s">
        <v>18749</v>
      </c>
      <c r="X216" t="s">
        <v>18750</v>
      </c>
      <c r="Y216" t="s">
        <v>18751</v>
      </c>
      <c r="Z216">
        <v>2115</v>
      </c>
      <c r="AA216">
        <v>7</v>
      </c>
      <c r="AB216">
        <v>5922</v>
      </c>
      <c r="AC216">
        <v>846</v>
      </c>
      <c r="AD216" s="8">
        <v>0.22</v>
      </c>
      <c r="AE216" s="7">
        <v>1302.8399999999999</v>
      </c>
      <c r="AF216">
        <v>0.22</v>
      </c>
      <c r="AG216" t="str">
        <f t="shared" si="3"/>
        <v>₹6 K</v>
      </c>
    </row>
    <row r="217" spans="1:33" x14ac:dyDescent="0.3">
      <c r="A217" t="s">
        <v>181</v>
      </c>
      <c r="B217" t="s">
        <v>985</v>
      </c>
      <c r="C217" t="s">
        <v>49</v>
      </c>
      <c r="D217" t="s">
        <v>65</v>
      </c>
      <c r="E217" t="s">
        <v>996</v>
      </c>
      <c r="F217" t="s">
        <v>18758</v>
      </c>
      <c r="G217" t="s">
        <v>33</v>
      </c>
      <c r="H217" s="4">
        <v>44173</v>
      </c>
      <c r="I217">
        <v>800</v>
      </c>
      <c r="J217" t="s">
        <v>18759</v>
      </c>
      <c r="K217" t="s">
        <v>1121</v>
      </c>
      <c r="L217" t="s">
        <v>18760</v>
      </c>
      <c r="M217" t="s">
        <v>37</v>
      </c>
      <c r="N217" t="s">
        <v>18761</v>
      </c>
      <c r="O217" t="s">
        <v>72</v>
      </c>
      <c r="P217">
        <v>11</v>
      </c>
      <c r="Q217" t="s">
        <v>40</v>
      </c>
      <c r="R217" t="s">
        <v>58</v>
      </c>
      <c r="S217" t="s">
        <v>18762</v>
      </c>
      <c r="T217" s="4">
        <v>45298</v>
      </c>
      <c r="U217">
        <v>1</v>
      </c>
      <c r="V217" t="s">
        <v>20254</v>
      </c>
      <c r="W217" t="s">
        <v>18763</v>
      </c>
      <c r="X217" t="s">
        <v>18764</v>
      </c>
      <c r="Y217" t="s">
        <v>7740</v>
      </c>
      <c r="Z217">
        <v>2153</v>
      </c>
      <c r="AA217">
        <v>2</v>
      </c>
      <c r="AB217">
        <v>1722.4</v>
      </c>
      <c r="AC217">
        <v>861.2</v>
      </c>
      <c r="AD217" s="8">
        <v>0.22</v>
      </c>
      <c r="AE217" s="7">
        <v>378.928</v>
      </c>
      <c r="AF217">
        <v>0.22</v>
      </c>
      <c r="AG217" t="str">
        <f t="shared" si="3"/>
        <v>₹2 K</v>
      </c>
    </row>
    <row r="218" spans="1:33" x14ac:dyDescent="0.3">
      <c r="A218" t="s">
        <v>93</v>
      </c>
      <c r="B218" t="s">
        <v>169</v>
      </c>
      <c r="C218" t="s">
        <v>49</v>
      </c>
      <c r="D218" t="s">
        <v>65</v>
      </c>
      <c r="E218" t="s">
        <v>2957</v>
      </c>
      <c r="F218" t="s">
        <v>18771</v>
      </c>
      <c r="G218" t="s">
        <v>96</v>
      </c>
      <c r="H218" s="4">
        <v>44694</v>
      </c>
      <c r="I218">
        <v>1100</v>
      </c>
      <c r="J218" t="s">
        <v>17004</v>
      </c>
      <c r="K218" t="s">
        <v>424</v>
      </c>
      <c r="L218" t="s">
        <v>18772</v>
      </c>
      <c r="M218" t="s">
        <v>87</v>
      </c>
      <c r="N218" t="s">
        <v>18773</v>
      </c>
      <c r="O218" t="s">
        <v>72</v>
      </c>
      <c r="P218">
        <v>7</v>
      </c>
      <c r="Q218" t="s">
        <v>40</v>
      </c>
      <c r="R218" t="s">
        <v>74</v>
      </c>
      <c r="S218" t="s">
        <v>18774</v>
      </c>
      <c r="T218" s="4">
        <v>45305</v>
      </c>
      <c r="U218">
        <v>1</v>
      </c>
      <c r="V218" t="s">
        <v>20254</v>
      </c>
      <c r="W218" t="s">
        <v>18775</v>
      </c>
      <c r="X218" t="s">
        <v>18776</v>
      </c>
      <c r="Y218" t="s">
        <v>6955</v>
      </c>
      <c r="Z218">
        <v>1248</v>
      </c>
      <c r="AA218">
        <v>1</v>
      </c>
      <c r="AB218">
        <v>499.20000000000005</v>
      </c>
      <c r="AC218">
        <v>499.20000000000005</v>
      </c>
      <c r="AD218" s="8">
        <v>0.22</v>
      </c>
      <c r="AE218" s="7">
        <v>109.82400000000001</v>
      </c>
      <c r="AF218">
        <v>0.22</v>
      </c>
      <c r="AG218" t="str">
        <f t="shared" si="3"/>
        <v>₹499.2</v>
      </c>
    </row>
    <row r="219" spans="1:33" x14ac:dyDescent="0.3">
      <c r="A219" t="s">
        <v>27</v>
      </c>
      <c r="B219" t="s">
        <v>731</v>
      </c>
      <c r="C219" t="s">
        <v>80</v>
      </c>
      <c r="D219" t="s">
        <v>241</v>
      </c>
      <c r="E219" t="s">
        <v>31</v>
      </c>
      <c r="F219" t="s">
        <v>18869</v>
      </c>
      <c r="G219" t="s">
        <v>33</v>
      </c>
      <c r="H219" s="4">
        <v>44860</v>
      </c>
      <c r="I219">
        <v>950</v>
      </c>
      <c r="J219" t="s">
        <v>18870</v>
      </c>
      <c r="K219" t="s">
        <v>463</v>
      </c>
      <c r="L219" t="s">
        <v>18871</v>
      </c>
      <c r="M219" t="s">
        <v>37</v>
      </c>
      <c r="N219" t="s">
        <v>18872</v>
      </c>
      <c r="O219" t="s">
        <v>116</v>
      </c>
      <c r="P219">
        <v>19</v>
      </c>
      <c r="Q219" t="s">
        <v>73</v>
      </c>
      <c r="R219" t="s">
        <v>101</v>
      </c>
      <c r="S219" t="s">
        <v>18873</v>
      </c>
      <c r="T219" s="4">
        <v>45300</v>
      </c>
      <c r="U219">
        <v>1</v>
      </c>
      <c r="V219" t="s">
        <v>20254</v>
      </c>
      <c r="W219" t="s">
        <v>18874</v>
      </c>
      <c r="X219" t="s">
        <v>2777</v>
      </c>
      <c r="Y219" t="s">
        <v>5849</v>
      </c>
      <c r="Z219">
        <v>1874</v>
      </c>
      <c r="AA219">
        <v>7</v>
      </c>
      <c r="AB219">
        <v>5247.2000000000007</v>
      </c>
      <c r="AC219">
        <v>749.60000000000014</v>
      </c>
      <c r="AD219" s="8">
        <v>0.35</v>
      </c>
      <c r="AE219" s="7">
        <v>1836.5200000000002</v>
      </c>
      <c r="AF219">
        <v>0.35</v>
      </c>
      <c r="AG219" t="str">
        <f t="shared" si="3"/>
        <v>₹5 K</v>
      </c>
    </row>
    <row r="220" spans="1:33" x14ac:dyDescent="0.3">
      <c r="A220" t="s">
        <v>20233</v>
      </c>
      <c r="B220" t="s">
        <v>218</v>
      </c>
      <c r="C220" t="s">
        <v>49</v>
      </c>
      <c r="D220" t="s">
        <v>206</v>
      </c>
      <c r="E220" t="s">
        <v>1177</v>
      </c>
      <c r="F220" t="s">
        <v>18882</v>
      </c>
      <c r="G220" t="s">
        <v>96</v>
      </c>
      <c r="H220" s="4">
        <v>45281</v>
      </c>
      <c r="I220">
        <v>1300</v>
      </c>
      <c r="J220" t="s">
        <v>18883</v>
      </c>
      <c r="K220" t="s">
        <v>1153</v>
      </c>
      <c r="L220" t="s">
        <v>18884</v>
      </c>
      <c r="M220" t="s">
        <v>37</v>
      </c>
      <c r="N220" t="s">
        <v>18885</v>
      </c>
      <c r="O220" t="s">
        <v>116</v>
      </c>
      <c r="P220">
        <v>17</v>
      </c>
      <c r="Q220" t="s">
        <v>73</v>
      </c>
      <c r="R220" t="s">
        <v>58</v>
      </c>
      <c r="S220" t="s">
        <v>18886</v>
      </c>
      <c r="T220" s="4">
        <v>45316</v>
      </c>
      <c r="U220">
        <v>1</v>
      </c>
      <c r="V220" t="s">
        <v>20254</v>
      </c>
      <c r="W220" t="s">
        <v>18887</v>
      </c>
      <c r="X220" t="s">
        <v>18888</v>
      </c>
      <c r="Y220" t="s">
        <v>3177</v>
      </c>
      <c r="Z220">
        <v>2502</v>
      </c>
      <c r="AA220">
        <v>5</v>
      </c>
      <c r="AB220">
        <v>5004</v>
      </c>
      <c r="AC220">
        <v>1000.8</v>
      </c>
      <c r="AD220" s="8">
        <v>0.22</v>
      </c>
      <c r="AE220" s="7">
        <v>1100.8800000000001</v>
      </c>
      <c r="AF220">
        <v>0.22</v>
      </c>
      <c r="AG220" t="str">
        <f t="shared" si="3"/>
        <v>₹5 K</v>
      </c>
    </row>
    <row r="221" spans="1:33" x14ac:dyDescent="0.3">
      <c r="A221" t="s">
        <v>27</v>
      </c>
      <c r="B221" t="s">
        <v>193</v>
      </c>
      <c r="C221" t="s">
        <v>49</v>
      </c>
      <c r="D221" t="s">
        <v>370</v>
      </c>
      <c r="E221" t="s">
        <v>841</v>
      </c>
      <c r="F221" t="s">
        <v>18904</v>
      </c>
      <c r="G221" t="s">
        <v>96</v>
      </c>
      <c r="H221" s="4">
        <v>45185</v>
      </c>
      <c r="I221">
        <v>950</v>
      </c>
      <c r="J221" t="s">
        <v>4993</v>
      </c>
      <c r="K221" t="s">
        <v>914</v>
      </c>
      <c r="L221" t="s">
        <v>18905</v>
      </c>
      <c r="M221" t="s">
        <v>87</v>
      </c>
      <c r="N221" t="s">
        <v>18906</v>
      </c>
      <c r="O221" t="s">
        <v>39</v>
      </c>
      <c r="P221">
        <v>8</v>
      </c>
      <c r="Q221" t="s">
        <v>73</v>
      </c>
      <c r="R221" t="s">
        <v>41</v>
      </c>
      <c r="S221" t="s">
        <v>18907</v>
      </c>
      <c r="T221" s="4">
        <v>45304</v>
      </c>
      <c r="U221">
        <v>1</v>
      </c>
      <c r="V221" t="s">
        <v>20254</v>
      </c>
      <c r="W221" t="s">
        <v>18908</v>
      </c>
      <c r="X221" t="s">
        <v>18909</v>
      </c>
      <c r="Y221" t="s">
        <v>192</v>
      </c>
      <c r="Z221">
        <v>2812</v>
      </c>
      <c r="AA221">
        <v>4</v>
      </c>
      <c r="AB221">
        <v>4499.2</v>
      </c>
      <c r="AC221">
        <v>1124.8</v>
      </c>
      <c r="AD221" s="8">
        <v>0.22</v>
      </c>
      <c r="AE221" s="7">
        <v>989.82399999999996</v>
      </c>
      <c r="AF221">
        <v>0.22</v>
      </c>
      <c r="AG221" t="str">
        <f t="shared" si="3"/>
        <v>₹4 K</v>
      </c>
    </row>
    <row r="222" spans="1:33" x14ac:dyDescent="0.3">
      <c r="A222" t="s">
        <v>93</v>
      </c>
      <c r="B222" t="s">
        <v>169</v>
      </c>
      <c r="C222" t="s">
        <v>80</v>
      </c>
      <c r="D222" t="s">
        <v>146</v>
      </c>
      <c r="E222" t="s">
        <v>1949</v>
      </c>
      <c r="F222" t="s">
        <v>18937</v>
      </c>
      <c r="G222" t="s">
        <v>96</v>
      </c>
      <c r="H222" s="4">
        <v>44997</v>
      </c>
      <c r="I222">
        <v>1400</v>
      </c>
      <c r="J222" t="s">
        <v>14560</v>
      </c>
      <c r="K222" t="s">
        <v>424</v>
      </c>
      <c r="L222" t="s">
        <v>18938</v>
      </c>
      <c r="M222" t="s">
        <v>37</v>
      </c>
      <c r="N222" t="s">
        <v>18939</v>
      </c>
      <c r="O222" t="s">
        <v>39</v>
      </c>
      <c r="P222">
        <v>9</v>
      </c>
      <c r="Q222" t="s">
        <v>40</v>
      </c>
      <c r="R222" t="s">
        <v>58</v>
      </c>
      <c r="S222" t="s">
        <v>18940</v>
      </c>
      <c r="T222" s="4">
        <v>45317</v>
      </c>
      <c r="U222">
        <v>1</v>
      </c>
      <c r="V222" t="s">
        <v>20254</v>
      </c>
      <c r="W222" t="s">
        <v>18941</v>
      </c>
      <c r="X222" t="s">
        <v>18942</v>
      </c>
      <c r="Y222" t="s">
        <v>2989</v>
      </c>
      <c r="Z222">
        <v>1792</v>
      </c>
      <c r="AA222">
        <v>7</v>
      </c>
      <c r="AB222">
        <v>5017.6000000000004</v>
      </c>
      <c r="AC222">
        <v>716.80000000000007</v>
      </c>
      <c r="AD222" s="8">
        <v>0.35</v>
      </c>
      <c r="AE222" s="7">
        <v>1756.16</v>
      </c>
      <c r="AF222">
        <v>0.35</v>
      </c>
      <c r="AG222" t="str">
        <f t="shared" si="3"/>
        <v>₹5 K</v>
      </c>
    </row>
    <row r="223" spans="1:33" x14ac:dyDescent="0.3">
      <c r="A223" t="s">
        <v>27</v>
      </c>
      <c r="B223" t="s">
        <v>803</v>
      </c>
      <c r="C223" t="s">
        <v>29</v>
      </c>
      <c r="D223" t="s">
        <v>109</v>
      </c>
      <c r="E223" t="s">
        <v>1560</v>
      </c>
      <c r="F223" t="s">
        <v>18991</v>
      </c>
      <c r="G223" t="s">
        <v>33</v>
      </c>
      <c r="H223" s="4">
        <v>44082</v>
      </c>
      <c r="I223">
        <v>1200</v>
      </c>
      <c r="J223" t="s">
        <v>18992</v>
      </c>
      <c r="K223" t="s">
        <v>524</v>
      </c>
      <c r="L223" t="s">
        <v>18993</v>
      </c>
      <c r="M223" t="s">
        <v>37</v>
      </c>
      <c r="N223" t="s">
        <v>18994</v>
      </c>
      <c r="O223" t="s">
        <v>116</v>
      </c>
      <c r="P223">
        <v>20</v>
      </c>
      <c r="Q223" t="s">
        <v>40</v>
      </c>
      <c r="R223" t="s">
        <v>74</v>
      </c>
      <c r="S223" t="s">
        <v>18995</v>
      </c>
      <c r="T223" s="4">
        <v>45307</v>
      </c>
      <c r="U223">
        <v>1</v>
      </c>
      <c r="V223" t="s">
        <v>20254</v>
      </c>
      <c r="W223" t="s">
        <v>18996</v>
      </c>
      <c r="X223" t="s">
        <v>18997</v>
      </c>
      <c r="Y223" t="s">
        <v>1885</v>
      </c>
      <c r="Z223">
        <v>1411</v>
      </c>
      <c r="AA223">
        <v>7</v>
      </c>
      <c r="AB223">
        <v>3950.8</v>
      </c>
      <c r="AC223">
        <v>564.4</v>
      </c>
      <c r="AD223" s="8">
        <v>0.28000000000000003</v>
      </c>
      <c r="AE223" s="7">
        <v>1106.2240000000002</v>
      </c>
      <c r="AF223">
        <v>0.28000000000000003</v>
      </c>
      <c r="AG223" t="str">
        <f t="shared" si="3"/>
        <v>₹4 K</v>
      </c>
    </row>
    <row r="224" spans="1:33" x14ac:dyDescent="0.3">
      <c r="A224" t="s">
        <v>20233</v>
      </c>
      <c r="B224" t="s">
        <v>218</v>
      </c>
      <c r="C224" t="s">
        <v>29</v>
      </c>
      <c r="D224" t="s">
        <v>370</v>
      </c>
      <c r="E224" t="s">
        <v>326</v>
      </c>
      <c r="F224" t="s">
        <v>19043</v>
      </c>
      <c r="G224" t="s">
        <v>33</v>
      </c>
      <c r="H224" s="4">
        <v>45439</v>
      </c>
      <c r="I224">
        <v>1300</v>
      </c>
      <c r="J224" t="s">
        <v>19044</v>
      </c>
      <c r="K224" t="s">
        <v>317</v>
      </c>
      <c r="L224" t="s">
        <v>19045</v>
      </c>
      <c r="M224" t="s">
        <v>87</v>
      </c>
      <c r="N224" t="s">
        <v>19046</v>
      </c>
      <c r="O224" t="s">
        <v>72</v>
      </c>
      <c r="P224">
        <v>20</v>
      </c>
      <c r="Q224" t="s">
        <v>40</v>
      </c>
      <c r="R224" t="s">
        <v>101</v>
      </c>
      <c r="S224" t="s">
        <v>19047</v>
      </c>
      <c r="T224" s="4">
        <v>45306</v>
      </c>
      <c r="U224">
        <v>1</v>
      </c>
      <c r="V224" t="s">
        <v>20254</v>
      </c>
      <c r="W224" t="s">
        <v>19048</v>
      </c>
      <c r="X224" t="s">
        <v>19049</v>
      </c>
      <c r="Y224" t="s">
        <v>18798</v>
      </c>
      <c r="Z224">
        <v>2099</v>
      </c>
      <c r="AA224">
        <v>2</v>
      </c>
      <c r="AB224">
        <v>1679.2</v>
      </c>
      <c r="AC224">
        <v>839.6</v>
      </c>
      <c r="AD224" s="8">
        <v>0.28000000000000003</v>
      </c>
      <c r="AE224" s="7">
        <v>470.17600000000004</v>
      </c>
      <c r="AF224">
        <v>0.28000000000000003</v>
      </c>
      <c r="AG224" t="str">
        <f t="shared" si="3"/>
        <v>₹2 K</v>
      </c>
    </row>
    <row r="225" spans="1:33" x14ac:dyDescent="0.3">
      <c r="A225" t="s">
        <v>20233</v>
      </c>
      <c r="B225" t="s">
        <v>240</v>
      </c>
      <c r="C225" t="s">
        <v>49</v>
      </c>
      <c r="D225" t="s">
        <v>677</v>
      </c>
      <c r="E225" t="s">
        <v>147</v>
      </c>
      <c r="F225" t="s">
        <v>19105</v>
      </c>
      <c r="G225" t="s">
        <v>96</v>
      </c>
      <c r="H225" s="4">
        <v>44393</v>
      </c>
      <c r="I225">
        <v>950</v>
      </c>
      <c r="J225" t="s">
        <v>19106</v>
      </c>
      <c r="K225" t="s">
        <v>233</v>
      </c>
      <c r="L225" t="s">
        <v>19107</v>
      </c>
      <c r="M225" t="s">
        <v>87</v>
      </c>
      <c r="N225" t="s">
        <v>19108</v>
      </c>
      <c r="O225" t="s">
        <v>116</v>
      </c>
      <c r="P225">
        <v>19</v>
      </c>
      <c r="Q225" t="s">
        <v>73</v>
      </c>
      <c r="R225" t="s">
        <v>58</v>
      </c>
      <c r="S225" t="s">
        <v>19109</v>
      </c>
      <c r="T225" s="4">
        <v>45302</v>
      </c>
      <c r="U225">
        <v>1</v>
      </c>
      <c r="V225" t="s">
        <v>20254</v>
      </c>
      <c r="W225" t="s">
        <v>19110</v>
      </c>
      <c r="X225" t="s">
        <v>19111</v>
      </c>
      <c r="Y225" t="s">
        <v>1525</v>
      </c>
      <c r="Z225">
        <v>2259</v>
      </c>
      <c r="AA225">
        <v>3</v>
      </c>
      <c r="AB225">
        <v>2710.8</v>
      </c>
      <c r="AC225">
        <v>903.6</v>
      </c>
      <c r="AD225" s="8">
        <v>0.22</v>
      </c>
      <c r="AE225" s="7">
        <v>596.37600000000009</v>
      </c>
      <c r="AF225">
        <v>0.22</v>
      </c>
      <c r="AG225" t="str">
        <f t="shared" si="3"/>
        <v>₹3 K</v>
      </c>
    </row>
    <row r="226" spans="1:33" x14ac:dyDescent="0.3">
      <c r="A226" t="s">
        <v>20236</v>
      </c>
      <c r="B226" t="s">
        <v>79</v>
      </c>
      <c r="C226" t="s">
        <v>80</v>
      </c>
      <c r="D226" t="s">
        <v>370</v>
      </c>
      <c r="E226" t="s">
        <v>1177</v>
      </c>
      <c r="F226" t="s">
        <v>19145</v>
      </c>
      <c r="G226" t="s">
        <v>33</v>
      </c>
      <c r="H226" s="4">
        <v>44435</v>
      </c>
      <c r="I226">
        <v>1000</v>
      </c>
      <c r="J226" t="s">
        <v>19146</v>
      </c>
      <c r="K226" t="s">
        <v>2433</v>
      </c>
      <c r="L226" t="s">
        <v>19147</v>
      </c>
      <c r="M226" t="s">
        <v>37</v>
      </c>
      <c r="N226" t="s">
        <v>19148</v>
      </c>
      <c r="O226" t="s">
        <v>72</v>
      </c>
      <c r="P226">
        <v>11</v>
      </c>
      <c r="Q226" t="s">
        <v>40</v>
      </c>
      <c r="R226" t="s">
        <v>58</v>
      </c>
      <c r="S226" t="s">
        <v>19149</v>
      </c>
      <c r="T226" s="4">
        <v>45297</v>
      </c>
      <c r="U226">
        <v>1</v>
      </c>
      <c r="V226" t="s">
        <v>20254</v>
      </c>
      <c r="W226" t="s">
        <v>19150</v>
      </c>
      <c r="X226" t="s">
        <v>19151</v>
      </c>
      <c r="Y226" t="s">
        <v>2801</v>
      </c>
      <c r="Z226">
        <v>664</v>
      </c>
      <c r="AA226">
        <v>8</v>
      </c>
      <c r="AB226">
        <v>2124.8000000000002</v>
      </c>
      <c r="AC226">
        <v>265.60000000000002</v>
      </c>
      <c r="AD226" s="8">
        <v>0.35</v>
      </c>
      <c r="AE226" s="7">
        <v>743.68000000000006</v>
      </c>
      <c r="AF226">
        <v>0.35</v>
      </c>
      <c r="AG226" t="str">
        <f t="shared" si="3"/>
        <v>₹2 K</v>
      </c>
    </row>
    <row r="227" spans="1:33" x14ac:dyDescent="0.3">
      <c r="A227" t="s">
        <v>93</v>
      </c>
      <c r="B227" t="s">
        <v>568</v>
      </c>
      <c r="C227" t="s">
        <v>49</v>
      </c>
      <c r="D227" t="s">
        <v>370</v>
      </c>
      <c r="E227" t="s">
        <v>1014</v>
      </c>
      <c r="F227" t="s">
        <v>1844</v>
      </c>
      <c r="G227" t="s">
        <v>96</v>
      </c>
      <c r="H227" s="4">
        <v>45432</v>
      </c>
      <c r="I227">
        <v>1200</v>
      </c>
      <c r="J227" t="s">
        <v>19232</v>
      </c>
      <c r="K227" t="s">
        <v>161</v>
      </c>
      <c r="L227" t="s">
        <v>19233</v>
      </c>
      <c r="M227" t="s">
        <v>87</v>
      </c>
      <c r="N227" t="s">
        <v>19234</v>
      </c>
      <c r="O227" t="s">
        <v>72</v>
      </c>
      <c r="P227">
        <v>18</v>
      </c>
      <c r="Q227" t="s">
        <v>40</v>
      </c>
      <c r="R227" t="s">
        <v>58</v>
      </c>
      <c r="S227" t="s">
        <v>19235</v>
      </c>
      <c r="T227" s="4">
        <v>45297</v>
      </c>
      <c r="U227">
        <v>1</v>
      </c>
      <c r="V227" t="s">
        <v>20254</v>
      </c>
      <c r="W227" t="s">
        <v>19236</v>
      </c>
      <c r="X227" t="s">
        <v>19237</v>
      </c>
      <c r="Y227" t="s">
        <v>5797</v>
      </c>
      <c r="Z227">
        <v>1667</v>
      </c>
      <c r="AA227">
        <v>4</v>
      </c>
      <c r="AB227">
        <v>2667.2000000000003</v>
      </c>
      <c r="AC227">
        <v>666.80000000000007</v>
      </c>
      <c r="AD227" s="8">
        <v>0.22</v>
      </c>
      <c r="AE227" s="7">
        <v>586.78400000000011</v>
      </c>
      <c r="AF227">
        <v>0.22</v>
      </c>
      <c r="AG227" t="str">
        <f t="shared" si="3"/>
        <v>₹3 K</v>
      </c>
    </row>
    <row r="228" spans="1:33" x14ac:dyDescent="0.3">
      <c r="A228" t="s">
        <v>20240</v>
      </c>
      <c r="B228" t="s">
        <v>347</v>
      </c>
      <c r="C228" t="s">
        <v>49</v>
      </c>
      <c r="D228" t="s">
        <v>241</v>
      </c>
      <c r="E228" t="s">
        <v>1543</v>
      </c>
      <c r="F228" t="s">
        <v>19265</v>
      </c>
      <c r="G228" t="s">
        <v>96</v>
      </c>
      <c r="H228" s="4">
        <v>44065</v>
      </c>
      <c r="I228">
        <v>1400</v>
      </c>
      <c r="J228" t="s">
        <v>12647</v>
      </c>
      <c r="K228" t="s">
        <v>98</v>
      </c>
      <c r="L228" t="s">
        <v>19266</v>
      </c>
      <c r="M228" t="s">
        <v>37</v>
      </c>
      <c r="N228" t="s">
        <v>19267</v>
      </c>
      <c r="O228" t="s">
        <v>39</v>
      </c>
      <c r="P228">
        <v>20</v>
      </c>
      <c r="Q228" t="s">
        <v>40</v>
      </c>
      <c r="R228" t="s">
        <v>101</v>
      </c>
      <c r="S228" t="s">
        <v>19268</v>
      </c>
      <c r="T228" s="4">
        <v>45299</v>
      </c>
      <c r="U228">
        <v>1</v>
      </c>
      <c r="V228" t="s">
        <v>20254</v>
      </c>
      <c r="W228" t="s">
        <v>19269</v>
      </c>
      <c r="X228" t="s">
        <v>19270</v>
      </c>
      <c r="Y228" t="s">
        <v>19271</v>
      </c>
      <c r="Z228">
        <v>2750</v>
      </c>
      <c r="AA228">
        <v>2</v>
      </c>
      <c r="AB228">
        <v>2200</v>
      </c>
      <c r="AC228">
        <v>1100</v>
      </c>
      <c r="AD228" s="8">
        <v>0.22</v>
      </c>
      <c r="AE228" s="7">
        <v>484</v>
      </c>
      <c r="AF228">
        <v>0.22</v>
      </c>
      <c r="AG228" t="str">
        <f t="shared" si="3"/>
        <v>₹2 K</v>
      </c>
    </row>
    <row r="229" spans="1:33" x14ac:dyDescent="0.3">
      <c r="A229" t="s">
        <v>20235</v>
      </c>
      <c r="B229" t="s">
        <v>48</v>
      </c>
      <c r="C229" t="s">
        <v>80</v>
      </c>
      <c r="D229" t="s">
        <v>370</v>
      </c>
      <c r="E229" t="s">
        <v>1415</v>
      </c>
      <c r="F229" t="s">
        <v>19320</v>
      </c>
      <c r="G229" t="s">
        <v>96</v>
      </c>
      <c r="H229" s="4">
        <v>45122</v>
      </c>
      <c r="I229">
        <v>950</v>
      </c>
      <c r="J229" t="s">
        <v>19321</v>
      </c>
      <c r="K229" t="s">
        <v>1643</v>
      </c>
      <c r="L229" t="s">
        <v>19322</v>
      </c>
      <c r="M229" t="s">
        <v>37</v>
      </c>
      <c r="N229" t="s">
        <v>19323</v>
      </c>
      <c r="O229" t="s">
        <v>39</v>
      </c>
      <c r="P229">
        <v>20</v>
      </c>
      <c r="Q229" t="s">
        <v>40</v>
      </c>
      <c r="R229" t="s">
        <v>58</v>
      </c>
      <c r="S229" t="s">
        <v>19324</v>
      </c>
      <c r="T229" s="4">
        <v>45300</v>
      </c>
      <c r="U229">
        <v>1</v>
      </c>
      <c r="V229" t="s">
        <v>20254</v>
      </c>
      <c r="W229" t="s">
        <v>19325</v>
      </c>
      <c r="X229" t="s">
        <v>19326</v>
      </c>
      <c r="Y229" t="s">
        <v>10335</v>
      </c>
      <c r="Z229">
        <v>610</v>
      </c>
      <c r="AA229">
        <v>4</v>
      </c>
      <c r="AB229">
        <v>976</v>
      </c>
      <c r="AC229">
        <v>244</v>
      </c>
      <c r="AD229" s="8">
        <v>0.35</v>
      </c>
      <c r="AE229" s="7">
        <v>341.59999999999997</v>
      </c>
      <c r="AF229">
        <v>0.35</v>
      </c>
      <c r="AG229" t="str">
        <f t="shared" si="3"/>
        <v>₹976</v>
      </c>
    </row>
    <row r="230" spans="1:33" x14ac:dyDescent="0.3">
      <c r="A230" t="s">
        <v>93</v>
      </c>
      <c r="B230" t="s">
        <v>784</v>
      </c>
      <c r="C230" t="s">
        <v>29</v>
      </c>
      <c r="D230" t="s">
        <v>219</v>
      </c>
      <c r="E230" t="s">
        <v>401</v>
      </c>
      <c r="F230" t="s">
        <v>19375</v>
      </c>
      <c r="G230" t="s">
        <v>96</v>
      </c>
      <c r="H230" s="4">
        <v>43885</v>
      </c>
      <c r="I230">
        <v>800</v>
      </c>
      <c r="J230" t="s">
        <v>19376</v>
      </c>
      <c r="K230" t="s">
        <v>2433</v>
      </c>
      <c r="L230" t="s">
        <v>19377</v>
      </c>
      <c r="M230" t="s">
        <v>37</v>
      </c>
      <c r="N230" t="s">
        <v>19378</v>
      </c>
      <c r="O230" t="s">
        <v>57</v>
      </c>
      <c r="P230">
        <v>16</v>
      </c>
      <c r="Q230" t="s">
        <v>73</v>
      </c>
      <c r="R230" t="s">
        <v>74</v>
      </c>
      <c r="S230" t="s">
        <v>19379</v>
      </c>
      <c r="T230" s="4">
        <v>45315</v>
      </c>
      <c r="U230">
        <v>1</v>
      </c>
      <c r="V230" t="s">
        <v>20254</v>
      </c>
      <c r="W230" t="s">
        <v>19380</v>
      </c>
      <c r="X230" t="s">
        <v>19381</v>
      </c>
      <c r="Y230" t="s">
        <v>5192</v>
      </c>
      <c r="Z230">
        <v>1950</v>
      </c>
      <c r="AA230">
        <v>6</v>
      </c>
      <c r="AB230">
        <v>4680</v>
      </c>
      <c r="AC230">
        <v>780</v>
      </c>
      <c r="AD230" s="8">
        <v>0.28000000000000003</v>
      </c>
      <c r="AE230" s="7">
        <v>1310.4000000000001</v>
      </c>
      <c r="AF230">
        <v>0.28000000000000003</v>
      </c>
      <c r="AG230" t="str">
        <f t="shared" si="3"/>
        <v>₹5 K</v>
      </c>
    </row>
    <row r="231" spans="1:33" x14ac:dyDescent="0.3">
      <c r="A231" t="s">
        <v>20236</v>
      </c>
      <c r="B231" t="s">
        <v>79</v>
      </c>
      <c r="C231" t="s">
        <v>29</v>
      </c>
      <c r="D231" t="s">
        <v>219</v>
      </c>
      <c r="E231" t="s">
        <v>832</v>
      </c>
      <c r="F231" t="s">
        <v>19444</v>
      </c>
      <c r="G231" t="s">
        <v>96</v>
      </c>
      <c r="H231" s="4">
        <v>45494</v>
      </c>
      <c r="I231">
        <v>800</v>
      </c>
      <c r="J231" t="s">
        <v>19445</v>
      </c>
      <c r="K231" t="s">
        <v>950</v>
      </c>
      <c r="L231" t="s">
        <v>19446</v>
      </c>
      <c r="M231" t="s">
        <v>87</v>
      </c>
      <c r="N231" t="s">
        <v>19447</v>
      </c>
      <c r="O231" t="s">
        <v>39</v>
      </c>
      <c r="P231">
        <v>15</v>
      </c>
      <c r="Q231" t="s">
        <v>73</v>
      </c>
      <c r="R231" t="s">
        <v>101</v>
      </c>
      <c r="S231" t="s">
        <v>19448</v>
      </c>
      <c r="T231" s="4">
        <v>45312</v>
      </c>
      <c r="U231">
        <v>1</v>
      </c>
      <c r="V231" t="s">
        <v>20254</v>
      </c>
      <c r="W231" t="s">
        <v>19449</v>
      </c>
      <c r="X231" t="s">
        <v>19450</v>
      </c>
      <c r="Y231" t="s">
        <v>1868</v>
      </c>
      <c r="Z231">
        <v>2335</v>
      </c>
      <c r="AA231">
        <v>5</v>
      </c>
      <c r="AB231">
        <v>4670</v>
      </c>
      <c r="AC231">
        <v>934</v>
      </c>
      <c r="AD231" s="8">
        <v>0.28000000000000003</v>
      </c>
      <c r="AE231" s="7">
        <v>1307.6000000000001</v>
      </c>
      <c r="AF231">
        <v>0.28000000000000003</v>
      </c>
      <c r="AG231" t="str">
        <f t="shared" si="3"/>
        <v>₹5 K</v>
      </c>
    </row>
    <row r="232" spans="1:33" x14ac:dyDescent="0.3">
      <c r="A232" t="s">
        <v>20242</v>
      </c>
      <c r="B232" t="s">
        <v>390</v>
      </c>
      <c r="C232" t="s">
        <v>29</v>
      </c>
      <c r="D232" t="s">
        <v>219</v>
      </c>
      <c r="E232" t="s">
        <v>2849</v>
      </c>
      <c r="F232" t="s">
        <v>19506</v>
      </c>
      <c r="G232" t="s">
        <v>33</v>
      </c>
      <c r="H232" s="4">
        <v>44794</v>
      </c>
      <c r="I232">
        <v>950</v>
      </c>
      <c r="J232" t="s">
        <v>19507</v>
      </c>
      <c r="K232" t="s">
        <v>923</v>
      </c>
      <c r="L232" t="s">
        <v>19508</v>
      </c>
      <c r="M232" t="s">
        <v>87</v>
      </c>
      <c r="N232" t="s">
        <v>19509</v>
      </c>
      <c r="O232" t="s">
        <v>39</v>
      </c>
      <c r="P232">
        <v>19</v>
      </c>
      <c r="Q232" t="s">
        <v>73</v>
      </c>
      <c r="R232" t="s">
        <v>101</v>
      </c>
      <c r="S232" t="s">
        <v>19510</v>
      </c>
      <c r="T232" s="4">
        <v>45322</v>
      </c>
      <c r="U232">
        <v>1</v>
      </c>
      <c r="V232" t="s">
        <v>20254</v>
      </c>
      <c r="W232" t="s">
        <v>19511</v>
      </c>
      <c r="X232" t="s">
        <v>19512</v>
      </c>
      <c r="Y232" t="s">
        <v>2113</v>
      </c>
      <c r="Z232">
        <v>1251</v>
      </c>
      <c r="AA232">
        <v>8</v>
      </c>
      <c r="AB232">
        <v>4003.2000000000003</v>
      </c>
      <c r="AC232">
        <v>500.40000000000003</v>
      </c>
      <c r="AD232" s="8">
        <v>0.28000000000000003</v>
      </c>
      <c r="AE232" s="7">
        <v>1120.8960000000002</v>
      </c>
      <c r="AF232">
        <v>0.28000000000000003</v>
      </c>
      <c r="AG232" t="str">
        <f t="shared" si="3"/>
        <v>₹4 K</v>
      </c>
    </row>
    <row r="233" spans="1:33" x14ac:dyDescent="0.3">
      <c r="A233" t="s">
        <v>181</v>
      </c>
      <c r="B233" t="s">
        <v>920</v>
      </c>
      <c r="C233" t="s">
        <v>49</v>
      </c>
      <c r="D233" t="s">
        <v>241</v>
      </c>
      <c r="E233" t="s">
        <v>82</v>
      </c>
      <c r="F233" t="s">
        <v>19567</v>
      </c>
      <c r="G233" t="s">
        <v>96</v>
      </c>
      <c r="H233" s="4">
        <v>45488</v>
      </c>
      <c r="I233">
        <v>1200</v>
      </c>
      <c r="J233" t="s">
        <v>939</v>
      </c>
      <c r="K233" t="s">
        <v>1302</v>
      </c>
      <c r="L233" t="s">
        <v>19568</v>
      </c>
      <c r="M233" t="s">
        <v>37</v>
      </c>
      <c r="N233" t="s">
        <v>19569</v>
      </c>
      <c r="O233" t="s">
        <v>57</v>
      </c>
      <c r="P233">
        <v>4</v>
      </c>
      <c r="Q233" t="s">
        <v>73</v>
      </c>
      <c r="R233" t="s">
        <v>41</v>
      </c>
      <c r="S233" t="s">
        <v>19570</v>
      </c>
      <c r="T233" s="4">
        <v>45314</v>
      </c>
      <c r="U233">
        <v>1</v>
      </c>
      <c r="V233" t="s">
        <v>20254</v>
      </c>
      <c r="W233" t="s">
        <v>19571</v>
      </c>
      <c r="X233" t="s">
        <v>19572</v>
      </c>
      <c r="Y233" t="s">
        <v>3269</v>
      </c>
      <c r="Z233">
        <v>1730</v>
      </c>
      <c r="AA233">
        <v>8</v>
      </c>
      <c r="AB233">
        <v>5536</v>
      </c>
      <c r="AC233">
        <v>692</v>
      </c>
      <c r="AD233" s="8">
        <v>0.22</v>
      </c>
      <c r="AE233" s="7">
        <v>1217.92</v>
      </c>
      <c r="AF233">
        <v>0.22</v>
      </c>
      <c r="AG233" t="str">
        <f t="shared" si="3"/>
        <v>₹6 K</v>
      </c>
    </row>
    <row r="234" spans="1:33" x14ac:dyDescent="0.3">
      <c r="A234" t="s">
        <v>20238</v>
      </c>
      <c r="B234" t="s">
        <v>650</v>
      </c>
      <c r="C234" t="s">
        <v>80</v>
      </c>
      <c r="D234" t="s">
        <v>81</v>
      </c>
      <c r="E234" t="s">
        <v>894</v>
      </c>
      <c r="F234" t="s">
        <v>19580</v>
      </c>
      <c r="G234" t="s">
        <v>96</v>
      </c>
      <c r="H234" s="4">
        <v>43842</v>
      </c>
      <c r="I234">
        <v>1200</v>
      </c>
      <c r="J234" t="s">
        <v>19581</v>
      </c>
      <c r="K234" t="s">
        <v>150</v>
      </c>
      <c r="L234" t="s">
        <v>19582</v>
      </c>
      <c r="M234" t="s">
        <v>87</v>
      </c>
      <c r="N234" t="s">
        <v>19583</v>
      </c>
      <c r="O234" t="s">
        <v>57</v>
      </c>
      <c r="P234">
        <v>13</v>
      </c>
      <c r="Q234" t="s">
        <v>40</v>
      </c>
      <c r="R234" t="s">
        <v>74</v>
      </c>
      <c r="S234" t="s">
        <v>19584</v>
      </c>
      <c r="T234" s="4">
        <v>45314</v>
      </c>
      <c r="U234">
        <v>1</v>
      </c>
      <c r="V234" t="s">
        <v>20254</v>
      </c>
      <c r="W234" t="s">
        <v>19585</v>
      </c>
      <c r="X234" t="s">
        <v>1108</v>
      </c>
      <c r="Y234" t="s">
        <v>1066</v>
      </c>
      <c r="Z234">
        <v>763</v>
      </c>
      <c r="AA234">
        <v>4</v>
      </c>
      <c r="AB234">
        <v>1220.8</v>
      </c>
      <c r="AC234">
        <v>305.2</v>
      </c>
      <c r="AD234" s="8">
        <v>0.35</v>
      </c>
      <c r="AE234" s="7">
        <v>427.28</v>
      </c>
      <c r="AF234">
        <v>0.35</v>
      </c>
      <c r="AG234" t="str">
        <f t="shared" si="3"/>
        <v>₹1 K</v>
      </c>
    </row>
    <row r="235" spans="1:33" x14ac:dyDescent="0.3">
      <c r="A235" t="s">
        <v>133</v>
      </c>
      <c r="B235" t="s">
        <v>229</v>
      </c>
      <c r="C235" t="s">
        <v>80</v>
      </c>
      <c r="D235" t="s">
        <v>370</v>
      </c>
      <c r="E235" t="s">
        <v>832</v>
      </c>
      <c r="F235" t="s">
        <v>19878</v>
      </c>
      <c r="G235" t="s">
        <v>33</v>
      </c>
      <c r="H235" s="4">
        <v>44752</v>
      </c>
      <c r="I235">
        <v>950</v>
      </c>
      <c r="J235" t="s">
        <v>19879</v>
      </c>
      <c r="K235" t="s">
        <v>835</v>
      </c>
      <c r="L235" t="s">
        <v>19880</v>
      </c>
      <c r="M235" t="s">
        <v>37</v>
      </c>
      <c r="N235" t="s">
        <v>19881</v>
      </c>
      <c r="O235" t="s">
        <v>57</v>
      </c>
      <c r="P235">
        <v>15</v>
      </c>
      <c r="Q235" t="s">
        <v>73</v>
      </c>
      <c r="R235" t="s">
        <v>41</v>
      </c>
      <c r="S235" t="s">
        <v>19882</v>
      </c>
      <c r="T235" s="4">
        <v>45305</v>
      </c>
      <c r="U235">
        <v>1</v>
      </c>
      <c r="V235" t="s">
        <v>20254</v>
      </c>
      <c r="W235" t="s">
        <v>19883</v>
      </c>
      <c r="X235" t="s">
        <v>19884</v>
      </c>
      <c r="Y235" t="s">
        <v>7507</v>
      </c>
      <c r="Z235">
        <v>2236</v>
      </c>
      <c r="AA235">
        <v>4</v>
      </c>
      <c r="AB235">
        <v>3577.6000000000004</v>
      </c>
      <c r="AC235">
        <v>894.40000000000009</v>
      </c>
      <c r="AD235" s="8">
        <v>0.35</v>
      </c>
      <c r="AE235" s="7">
        <v>1252.1600000000001</v>
      </c>
      <c r="AF235">
        <v>0.35</v>
      </c>
      <c r="AG235" t="str">
        <f t="shared" si="3"/>
        <v>₹4 K</v>
      </c>
    </row>
    <row r="236" spans="1:33" x14ac:dyDescent="0.3">
      <c r="A236" t="s">
        <v>181</v>
      </c>
      <c r="B236" t="s">
        <v>411</v>
      </c>
      <c r="C236" t="s">
        <v>80</v>
      </c>
      <c r="D236" t="s">
        <v>30</v>
      </c>
      <c r="E236" t="s">
        <v>314</v>
      </c>
      <c r="F236" t="s">
        <v>20018</v>
      </c>
      <c r="G236" t="s">
        <v>33</v>
      </c>
      <c r="H236" s="4">
        <v>44303</v>
      </c>
      <c r="I236">
        <v>1100</v>
      </c>
      <c r="J236" t="s">
        <v>20019</v>
      </c>
      <c r="K236" t="s">
        <v>1086</v>
      </c>
      <c r="L236" t="s">
        <v>20020</v>
      </c>
      <c r="M236" t="s">
        <v>37</v>
      </c>
      <c r="N236" t="s">
        <v>20021</v>
      </c>
      <c r="O236" t="s">
        <v>39</v>
      </c>
      <c r="P236">
        <v>7</v>
      </c>
      <c r="Q236" t="s">
        <v>73</v>
      </c>
      <c r="R236" t="s">
        <v>101</v>
      </c>
      <c r="S236" t="s">
        <v>20022</v>
      </c>
      <c r="T236" s="4">
        <v>45306</v>
      </c>
      <c r="U236">
        <v>1</v>
      </c>
      <c r="V236" t="s">
        <v>20254</v>
      </c>
      <c r="W236" t="s">
        <v>20023</v>
      </c>
      <c r="X236" t="s">
        <v>20024</v>
      </c>
      <c r="Y236" t="s">
        <v>1885</v>
      </c>
      <c r="Z236">
        <v>734</v>
      </c>
      <c r="AA236">
        <v>3</v>
      </c>
      <c r="AB236">
        <v>880.80000000000007</v>
      </c>
      <c r="AC236">
        <v>293.60000000000002</v>
      </c>
      <c r="AD236" s="8">
        <v>0.35</v>
      </c>
      <c r="AE236" s="7">
        <v>308.28000000000003</v>
      </c>
      <c r="AF236">
        <v>0.35</v>
      </c>
      <c r="AG236" t="str">
        <f t="shared" si="3"/>
        <v>₹880.8</v>
      </c>
    </row>
    <row r="237" spans="1:33" x14ac:dyDescent="0.3">
      <c r="A237" t="s">
        <v>133</v>
      </c>
      <c r="B237" t="s">
        <v>108</v>
      </c>
      <c r="C237" t="s">
        <v>29</v>
      </c>
      <c r="D237" t="s">
        <v>50</v>
      </c>
      <c r="E237" t="s">
        <v>3439</v>
      </c>
      <c r="F237" t="s">
        <v>20219</v>
      </c>
      <c r="G237" t="s">
        <v>96</v>
      </c>
      <c r="H237" s="4">
        <v>44312</v>
      </c>
      <c r="I237">
        <v>1200</v>
      </c>
      <c r="J237" t="s">
        <v>20220</v>
      </c>
      <c r="K237" t="s">
        <v>233</v>
      </c>
      <c r="L237" t="s">
        <v>20221</v>
      </c>
      <c r="M237" t="s">
        <v>37</v>
      </c>
      <c r="N237" t="s">
        <v>20222</v>
      </c>
      <c r="O237" t="s">
        <v>116</v>
      </c>
      <c r="P237">
        <v>3</v>
      </c>
      <c r="Q237" t="s">
        <v>40</v>
      </c>
      <c r="R237" t="s">
        <v>74</v>
      </c>
      <c r="S237" t="s">
        <v>20223</v>
      </c>
      <c r="T237" s="4">
        <v>45308</v>
      </c>
      <c r="U237">
        <v>1</v>
      </c>
      <c r="V237" t="s">
        <v>20254</v>
      </c>
      <c r="W237" t="s">
        <v>20224</v>
      </c>
      <c r="X237" t="s">
        <v>20225</v>
      </c>
      <c r="Y237" t="s">
        <v>1159</v>
      </c>
      <c r="Z237">
        <v>1903</v>
      </c>
      <c r="AA237">
        <v>2</v>
      </c>
      <c r="AB237">
        <v>1522.4</v>
      </c>
      <c r="AC237">
        <v>761.2</v>
      </c>
      <c r="AD237" s="8">
        <v>0.28000000000000003</v>
      </c>
      <c r="AE237" s="7">
        <v>426.27200000000005</v>
      </c>
      <c r="AF237">
        <v>0.28000000000000003</v>
      </c>
      <c r="AG237" t="str">
        <f t="shared" si="3"/>
        <v>₹2 K</v>
      </c>
    </row>
    <row r="238" spans="1:33" x14ac:dyDescent="0.3">
      <c r="A238" t="s">
        <v>133</v>
      </c>
      <c r="B238" t="s">
        <v>108</v>
      </c>
      <c r="C238" t="s">
        <v>49</v>
      </c>
      <c r="D238" t="s">
        <v>30</v>
      </c>
      <c r="E238" t="s">
        <v>314</v>
      </c>
      <c r="F238" t="s">
        <v>315</v>
      </c>
      <c r="G238" t="s">
        <v>33</v>
      </c>
      <c r="H238" s="4">
        <v>43915</v>
      </c>
      <c r="I238">
        <v>1200</v>
      </c>
      <c r="J238" t="s">
        <v>316</v>
      </c>
      <c r="K238" t="s">
        <v>317</v>
      </c>
      <c r="L238" t="s">
        <v>318</v>
      </c>
      <c r="M238" t="s">
        <v>37</v>
      </c>
      <c r="N238" t="s">
        <v>319</v>
      </c>
      <c r="O238" t="s">
        <v>72</v>
      </c>
      <c r="P238">
        <v>18</v>
      </c>
      <c r="Q238" t="s">
        <v>40</v>
      </c>
      <c r="R238" t="s">
        <v>101</v>
      </c>
      <c r="S238" t="s">
        <v>320</v>
      </c>
      <c r="T238" s="4">
        <v>45340</v>
      </c>
      <c r="U238">
        <v>2</v>
      </c>
      <c r="V238" t="s">
        <v>20255</v>
      </c>
      <c r="W238" t="s">
        <v>322</v>
      </c>
      <c r="X238" t="s">
        <v>323</v>
      </c>
      <c r="Y238" t="s">
        <v>324</v>
      </c>
      <c r="Z238">
        <v>1835</v>
      </c>
      <c r="AA238">
        <v>6</v>
      </c>
      <c r="AB238">
        <v>4404</v>
      </c>
      <c r="AC238">
        <v>734</v>
      </c>
      <c r="AD238" s="8">
        <v>0.22</v>
      </c>
      <c r="AE238" s="7">
        <v>968.88</v>
      </c>
      <c r="AF238">
        <v>0.22</v>
      </c>
      <c r="AG238" t="str">
        <f t="shared" si="3"/>
        <v>₹4 K</v>
      </c>
    </row>
    <row r="239" spans="1:33" x14ac:dyDescent="0.3">
      <c r="A239" t="s">
        <v>20242</v>
      </c>
      <c r="B239" t="s">
        <v>390</v>
      </c>
      <c r="C239" t="s">
        <v>29</v>
      </c>
      <c r="D239" t="s">
        <v>370</v>
      </c>
      <c r="E239" t="s">
        <v>549</v>
      </c>
      <c r="F239" t="s">
        <v>550</v>
      </c>
      <c r="G239" t="s">
        <v>96</v>
      </c>
      <c r="H239" s="4">
        <v>45371</v>
      </c>
      <c r="I239">
        <v>1200</v>
      </c>
      <c r="J239" t="s">
        <v>551</v>
      </c>
      <c r="K239" t="s">
        <v>329</v>
      </c>
      <c r="L239" t="s">
        <v>552</v>
      </c>
      <c r="M239" t="s">
        <v>37</v>
      </c>
      <c r="N239" t="s">
        <v>553</v>
      </c>
      <c r="O239" t="s">
        <v>72</v>
      </c>
      <c r="P239">
        <v>13</v>
      </c>
      <c r="Q239" t="s">
        <v>73</v>
      </c>
      <c r="R239" t="s">
        <v>41</v>
      </c>
      <c r="S239" t="s">
        <v>554</v>
      </c>
      <c r="T239" s="4">
        <v>45324</v>
      </c>
      <c r="U239">
        <v>2</v>
      </c>
      <c r="V239" t="s">
        <v>20255</v>
      </c>
      <c r="W239" t="s">
        <v>555</v>
      </c>
      <c r="X239" t="s">
        <v>556</v>
      </c>
      <c r="Y239" t="s">
        <v>557</v>
      </c>
      <c r="Z239">
        <v>2090</v>
      </c>
      <c r="AA239">
        <v>5</v>
      </c>
      <c r="AB239">
        <v>4180</v>
      </c>
      <c r="AC239">
        <v>836</v>
      </c>
      <c r="AD239" s="8">
        <v>0.28000000000000003</v>
      </c>
      <c r="AE239" s="7">
        <v>1170.4000000000001</v>
      </c>
      <c r="AF239">
        <v>0.28000000000000003</v>
      </c>
      <c r="AG239" t="str">
        <f t="shared" si="3"/>
        <v>₹4 K</v>
      </c>
    </row>
    <row r="240" spans="1:33" x14ac:dyDescent="0.3">
      <c r="A240" t="s">
        <v>93</v>
      </c>
      <c r="B240" t="s">
        <v>784</v>
      </c>
      <c r="C240" t="s">
        <v>49</v>
      </c>
      <c r="D240" t="s">
        <v>81</v>
      </c>
      <c r="E240" t="s">
        <v>242</v>
      </c>
      <c r="F240" t="s">
        <v>785</v>
      </c>
      <c r="G240" t="s">
        <v>33</v>
      </c>
      <c r="H240" s="4">
        <v>45176</v>
      </c>
      <c r="I240">
        <v>1000</v>
      </c>
      <c r="J240" t="s">
        <v>786</v>
      </c>
      <c r="K240" t="s">
        <v>787</v>
      </c>
      <c r="L240" t="s">
        <v>788</v>
      </c>
      <c r="M240" t="s">
        <v>37</v>
      </c>
      <c r="N240" t="s">
        <v>789</v>
      </c>
      <c r="O240" t="s">
        <v>57</v>
      </c>
      <c r="P240">
        <v>7</v>
      </c>
      <c r="Q240" t="s">
        <v>73</v>
      </c>
      <c r="R240" t="s">
        <v>58</v>
      </c>
      <c r="S240" t="s">
        <v>790</v>
      </c>
      <c r="T240" s="4">
        <v>45341</v>
      </c>
      <c r="U240">
        <v>2</v>
      </c>
      <c r="V240" t="s">
        <v>20255</v>
      </c>
      <c r="W240" t="s">
        <v>791</v>
      </c>
      <c r="X240" t="s">
        <v>792</v>
      </c>
      <c r="Y240" t="s">
        <v>793</v>
      </c>
      <c r="Z240">
        <v>1460</v>
      </c>
      <c r="AA240">
        <v>7</v>
      </c>
      <c r="AB240">
        <v>4088</v>
      </c>
      <c r="AC240">
        <v>584</v>
      </c>
      <c r="AD240" s="8">
        <v>0.22</v>
      </c>
      <c r="AE240" s="7">
        <v>899.36</v>
      </c>
      <c r="AF240">
        <v>0.22</v>
      </c>
      <c r="AG240" t="str">
        <f t="shared" si="3"/>
        <v>₹4 K</v>
      </c>
    </row>
    <row r="241" spans="1:33" x14ac:dyDescent="0.3">
      <c r="A241" t="s">
        <v>336</v>
      </c>
      <c r="B241" t="s">
        <v>500</v>
      </c>
      <c r="C241" t="s">
        <v>29</v>
      </c>
      <c r="D241" t="s">
        <v>370</v>
      </c>
      <c r="E241" t="s">
        <v>832</v>
      </c>
      <c r="F241" t="s">
        <v>833</v>
      </c>
      <c r="G241" t="s">
        <v>33</v>
      </c>
      <c r="H241" s="4">
        <v>44053</v>
      </c>
      <c r="I241">
        <v>800</v>
      </c>
      <c r="J241" t="s">
        <v>834</v>
      </c>
      <c r="K241" t="s">
        <v>835</v>
      </c>
      <c r="L241" t="s">
        <v>836</v>
      </c>
      <c r="M241" t="s">
        <v>37</v>
      </c>
      <c r="N241" t="s">
        <v>837</v>
      </c>
      <c r="O241" t="s">
        <v>39</v>
      </c>
      <c r="P241">
        <v>9</v>
      </c>
      <c r="Q241" t="s">
        <v>40</v>
      </c>
      <c r="R241" t="s">
        <v>74</v>
      </c>
      <c r="S241" t="s">
        <v>838</v>
      </c>
      <c r="T241" s="4">
        <v>45325</v>
      </c>
      <c r="U241">
        <v>2</v>
      </c>
      <c r="V241" t="s">
        <v>20255</v>
      </c>
      <c r="W241" t="s">
        <v>839</v>
      </c>
      <c r="X241" t="s">
        <v>840</v>
      </c>
      <c r="Y241" t="s">
        <v>410</v>
      </c>
      <c r="Z241">
        <v>861</v>
      </c>
      <c r="AA241">
        <v>5</v>
      </c>
      <c r="AB241">
        <v>1722</v>
      </c>
      <c r="AC241">
        <v>344.4</v>
      </c>
      <c r="AD241" s="8">
        <v>0.28000000000000003</v>
      </c>
      <c r="AE241" s="7">
        <v>482.16</v>
      </c>
      <c r="AF241">
        <v>0.28000000000000003</v>
      </c>
      <c r="AG241" t="str">
        <f t="shared" si="3"/>
        <v>₹2 K</v>
      </c>
    </row>
    <row r="242" spans="1:33" x14ac:dyDescent="0.3">
      <c r="A242" t="s">
        <v>27</v>
      </c>
      <c r="B242" t="s">
        <v>803</v>
      </c>
      <c r="C242" t="s">
        <v>29</v>
      </c>
      <c r="D242" t="s">
        <v>65</v>
      </c>
      <c r="E242" t="s">
        <v>868</v>
      </c>
      <c r="F242" t="s">
        <v>869</v>
      </c>
      <c r="G242" t="s">
        <v>96</v>
      </c>
      <c r="H242" s="4">
        <v>44327</v>
      </c>
      <c r="I242">
        <v>1200</v>
      </c>
      <c r="J242" t="s">
        <v>870</v>
      </c>
      <c r="K242" t="s">
        <v>137</v>
      </c>
      <c r="L242" t="s">
        <v>871</v>
      </c>
      <c r="M242" t="s">
        <v>87</v>
      </c>
      <c r="N242" t="s">
        <v>872</v>
      </c>
      <c r="O242" t="s">
        <v>72</v>
      </c>
      <c r="P242">
        <v>17</v>
      </c>
      <c r="Q242" t="s">
        <v>40</v>
      </c>
      <c r="R242" t="s">
        <v>41</v>
      </c>
      <c r="S242" t="s">
        <v>873</v>
      </c>
      <c r="T242" s="4">
        <v>45329</v>
      </c>
      <c r="U242">
        <v>2</v>
      </c>
      <c r="V242" t="s">
        <v>20255</v>
      </c>
      <c r="W242" t="s">
        <v>874</v>
      </c>
      <c r="X242" t="s">
        <v>875</v>
      </c>
      <c r="Y242" t="s">
        <v>876</v>
      </c>
      <c r="Z242">
        <v>2667</v>
      </c>
      <c r="AA242">
        <v>5</v>
      </c>
      <c r="AB242">
        <v>5334</v>
      </c>
      <c r="AC242">
        <v>1066.8</v>
      </c>
      <c r="AD242" s="8">
        <v>0.28000000000000003</v>
      </c>
      <c r="AE242" s="7">
        <v>1493.5200000000002</v>
      </c>
      <c r="AF242">
        <v>0.28000000000000003</v>
      </c>
      <c r="AG242" t="str">
        <f t="shared" si="3"/>
        <v>₹5 K</v>
      </c>
    </row>
    <row r="243" spans="1:33" x14ac:dyDescent="0.3">
      <c r="A243" t="s">
        <v>20233</v>
      </c>
      <c r="B243" t="s">
        <v>240</v>
      </c>
      <c r="C243" t="s">
        <v>80</v>
      </c>
      <c r="D243" t="s">
        <v>65</v>
      </c>
      <c r="E243" t="s">
        <v>750</v>
      </c>
      <c r="F243" t="s">
        <v>912</v>
      </c>
      <c r="G243" t="s">
        <v>33</v>
      </c>
      <c r="H243" s="4">
        <v>44769</v>
      </c>
      <c r="I243">
        <v>1000</v>
      </c>
      <c r="J243" t="s">
        <v>913</v>
      </c>
      <c r="K243" t="s">
        <v>914</v>
      </c>
      <c r="L243" t="s">
        <v>915</v>
      </c>
      <c r="M243" t="s">
        <v>37</v>
      </c>
      <c r="N243" t="s">
        <v>916</v>
      </c>
      <c r="O243" t="s">
        <v>57</v>
      </c>
      <c r="P243">
        <v>8</v>
      </c>
      <c r="Q243" t="s">
        <v>40</v>
      </c>
      <c r="R243" t="s">
        <v>74</v>
      </c>
      <c r="S243" t="s">
        <v>917</v>
      </c>
      <c r="T243" s="4">
        <v>45340</v>
      </c>
      <c r="U243">
        <v>2</v>
      </c>
      <c r="V243" t="s">
        <v>20255</v>
      </c>
      <c r="W243" t="s">
        <v>918</v>
      </c>
      <c r="X243" t="s">
        <v>919</v>
      </c>
      <c r="Y243" t="s">
        <v>783</v>
      </c>
      <c r="Z243">
        <v>1001</v>
      </c>
      <c r="AA243">
        <v>2</v>
      </c>
      <c r="AB243">
        <v>800.80000000000007</v>
      </c>
      <c r="AC243">
        <v>400.40000000000003</v>
      </c>
      <c r="AD243" s="8">
        <v>0.35</v>
      </c>
      <c r="AE243" s="7">
        <v>280.28000000000003</v>
      </c>
      <c r="AF243">
        <v>0.35</v>
      </c>
      <c r="AG243" t="str">
        <f t="shared" si="3"/>
        <v>₹800.8</v>
      </c>
    </row>
    <row r="244" spans="1:33" x14ac:dyDescent="0.3">
      <c r="A244" t="s">
        <v>20242</v>
      </c>
      <c r="B244" t="s">
        <v>390</v>
      </c>
      <c r="C244" t="s">
        <v>49</v>
      </c>
      <c r="D244" t="s">
        <v>219</v>
      </c>
      <c r="E244" t="s">
        <v>183</v>
      </c>
      <c r="F244" t="s">
        <v>930</v>
      </c>
      <c r="G244" t="s">
        <v>33</v>
      </c>
      <c r="H244" s="4">
        <v>44536</v>
      </c>
      <c r="I244">
        <v>1400</v>
      </c>
      <c r="J244" t="s">
        <v>931</v>
      </c>
      <c r="K244" t="s">
        <v>454</v>
      </c>
      <c r="L244" t="s">
        <v>932</v>
      </c>
      <c r="M244" t="s">
        <v>87</v>
      </c>
      <c r="N244" t="s">
        <v>933</v>
      </c>
      <c r="O244" t="s">
        <v>116</v>
      </c>
      <c r="P244">
        <v>9</v>
      </c>
      <c r="Q244" t="s">
        <v>40</v>
      </c>
      <c r="R244" t="s">
        <v>101</v>
      </c>
      <c r="S244" t="s">
        <v>934</v>
      </c>
      <c r="T244" s="4">
        <v>45342</v>
      </c>
      <c r="U244">
        <v>2</v>
      </c>
      <c r="V244" t="s">
        <v>20255</v>
      </c>
      <c r="W244" t="s">
        <v>935</v>
      </c>
      <c r="X244" t="s">
        <v>936</v>
      </c>
      <c r="Y244" t="s">
        <v>937</v>
      </c>
      <c r="Z244">
        <v>2256</v>
      </c>
      <c r="AA244">
        <v>4</v>
      </c>
      <c r="AB244">
        <v>3609.6000000000004</v>
      </c>
      <c r="AC244">
        <v>902.40000000000009</v>
      </c>
      <c r="AD244" s="8">
        <v>0.22</v>
      </c>
      <c r="AE244" s="7">
        <v>794.11200000000008</v>
      </c>
      <c r="AF244">
        <v>0.22</v>
      </c>
      <c r="AG244" t="str">
        <f t="shared" si="3"/>
        <v>₹4 K</v>
      </c>
    </row>
    <row r="245" spans="1:33" x14ac:dyDescent="0.3">
      <c r="A245" t="s">
        <v>20236</v>
      </c>
      <c r="B245" t="s">
        <v>79</v>
      </c>
      <c r="C245" t="s">
        <v>49</v>
      </c>
      <c r="D245" t="s">
        <v>65</v>
      </c>
      <c r="E245" t="s">
        <v>1005</v>
      </c>
      <c r="F245" t="s">
        <v>1006</v>
      </c>
      <c r="G245" t="s">
        <v>33</v>
      </c>
      <c r="H245" s="4">
        <v>43934</v>
      </c>
      <c r="I245">
        <v>1100</v>
      </c>
      <c r="J245" t="s">
        <v>1007</v>
      </c>
      <c r="K245" t="s">
        <v>222</v>
      </c>
      <c r="L245" t="s">
        <v>1008</v>
      </c>
      <c r="M245" t="s">
        <v>87</v>
      </c>
      <c r="N245" t="s">
        <v>1009</v>
      </c>
      <c r="O245" t="s">
        <v>72</v>
      </c>
      <c r="P245">
        <v>18</v>
      </c>
      <c r="Q245" t="s">
        <v>40</v>
      </c>
      <c r="R245" t="s">
        <v>58</v>
      </c>
      <c r="S245" t="s">
        <v>1010</v>
      </c>
      <c r="T245" s="4">
        <v>45336</v>
      </c>
      <c r="U245">
        <v>2</v>
      </c>
      <c r="V245" t="s">
        <v>20255</v>
      </c>
      <c r="W245" t="s">
        <v>1011</v>
      </c>
      <c r="X245" t="s">
        <v>1012</v>
      </c>
      <c r="Y245" t="s">
        <v>1013</v>
      </c>
      <c r="Z245">
        <v>2444</v>
      </c>
      <c r="AA245">
        <v>6</v>
      </c>
      <c r="AB245">
        <v>5865.6</v>
      </c>
      <c r="AC245">
        <v>977.6</v>
      </c>
      <c r="AD245" s="8">
        <v>0.22</v>
      </c>
      <c r="AE245" s="7">
        <v>1290.432</v>
      </c>
      <c r="AF245">
        <v>0.22</v>
      </c>
      <c r="AG245" t="str">
        <f t="shared" si="3"/>
        <v>₹6 K</v>
      </c>
    </row>
    <row r="246" spans="1:33" x14ac:dyDescent="0.3">
      <c r="A246" t="s">
        <v>357</v>
      </c>
      <c r="B246" t="s">
        <v>357</v>
      </c>
      <c r="C246" t="s">
        <v>29</v>
      </c>
      <c r="D246" t="s">
        <v>219</v>
      </c>
      <c r="E246" t="s">
        <v>804</v>
      </c>
      <c r="F246" t="s">
        <v>1032</v>
      </c>
      <c r="G246" t="s">
        <v>96</v>
      </c>
      <c r="H246" s="4">
        <v>44070</v>
      </c>
      <c r="I246">
        <v>1000</v>
      </c>
      <c r="J246" t="s">
        <v>1033</v>
      </c>
      <c r="K246" t="s">
        <v>1034</v>
      </c>
      <c r="L246" t="s">
        <v>1035</v>
      </c>
      <c r="M246" t="s">
        <v>87</v>
      </c>
      <c r="N246" t="s">
        <v>1036</v>
      </c>
      <c r="O246" t="s">
        <v>57</v>
      </c>
      <c r="P246">
        <v>5</v>
      </c>
      <c r="Q246" t="s">
        <v>40</v>
      </c>
      <c r="R246" t="s">
        <v>41</v>
      </c>
      <c r="S246" t="s">
        <v>1037</v>
      </c>
      <c r="T246" s="4">
        <v>45332</v>
      </c>
      <c r="U246">
        <v>2</v>
      </c>
      <c r="V246" t="s">
        <v>20255</v>
      </c>
      <c r="W246" t="s">
        <v>1038</v>
      </c>
      <c r="X246" t="s">
        <v>1039</v>
      </c>
      <c r="Y246" t="s">
        <v>1040</v>
      </c>
      <c r="Z246">
        <v>2238</v>
      </c>
      <c r="AA246">
        <v>4</v>
      </c>
      <c r="AB246">
        <v>3580.8</v>
      </c>
      <c r="AC246">
        <v>895.2</v>
      </c>
      <c r="AD246" s="8">
        <v>0.28000000000000003</v>
      </c>
      <c r="AE246" s="7">
        <v>1002.6240000000001</v>
      </c>
      <c r="AF246">
        <v>0.28000000000000003</v>
      </c>
      <c r="AG246" t="str">
        <f t="shared" si="3"/>
        <v>₹4 K</v>
      </c>
    </row>
    <row r="247" spans="1:33" x14ac:dyDescent="0.3">
      <c r="A247" t="s">
        <v>133</v>
      </c>
      <c r="B247" t="s">
        <v>108</v>
      </c>
      <c r="C247" t="s">
        <v>49</v>
      </c>
      <c r="D247" t="s">
        <v>50</v>
      </c>
      <c r="E247" t="s">
        <v>94</v>
      </c>
      <c r="F247" t="s">
        <v>1059</v>
      </c>
      <c r="G247" t="s">
        <v>96</v>
      </c>
      <c r="H247" s="4">
        <v>45281</v>
      </c>
      <c r="I247">
        <v>1400</v>
      </c>
      <c r="J247" t="s">
        <v>1060</v>
      </c>
      <c r="K247" t="s">
        <v>861</v>
      </c>
      <c r="L247" t="s">
        <v>1061</v>
      </c>
      <c r="M247" t="s">
        <v>37</v>
      </c>
      <c r="N247" t="s">
        <v>1062</v>
      </c>
      <c r="O247" t="s">
        <v>57</v>
      </c>
      <c r="P247">
        <v>6</v>
      </c>
      <c r="Q247" t="s">
        <v>40</v>
      </c>
      <c r="R247" t="s">
        <v>74</v>
      </c>
      <c r="S247" t="s">
        <v>1063</v>
      </c>
      <c r="T247" s="4">
        <v>45342</v>
      </c>
      <c r="U247">
        <v>2</v>
      </c>
      <c r="V247" t="s">
        <v>20255</v>
      </c>
      <c r="W247" t="s">
        <v>1064</v>
      </c>
      <c r="X247" t="s">
        <v>1065</v>
      </c>
      <c r="Y247" t="s">
        <v>1066</v>
      </c>
      <c r="Z247">
        <v>2857</v>
      </c>
      <c r="AA247">
        <v>2</v>
      </c>
      <c r="AB247">
        <v>2285.6</v>
      </c>
      <c r="AC247">
        <v>1142.8</v>
      </c>
      <c r="AD247" s="8">
        <v>0.22</v>
      </c>
      <c r="AE247" s="7">
        <v>502.83199999999999</v>
      </c>
      <c r="AF247">
        <v>0.22</v>
      </c>
      <c r="AG247" t="str">
        <f t="shared" si="3"/>
        <v>₹2 K</v>
      </c>
    </row>
    <row r="248" spans="1:33" x14ac:dyDescent="0.3">
      <c r="A248" t="s">
        <v>145</v>
      </c>
      <c r="B248" t="s">
        <v>145</v>
      </c>
      <c r="C248" t="s">
        <v>80</v>
      </c>
      <c r="D248" t="s">
        <v>65</v>
      </c>
      <c r="E248" t="s">
        <v>451</v>
      </c>
      <c r="F248" t="s">
        <v>1282</v>
      </c>
      <c r="G248" t="s">
        <v>96</v>
      </c>
      <c r="H248" s="4">
        <v>45456</v>
      </c>
      <c r="I248">
        <v>1300</v>
      </c>
      <c r="J248" t="s">
        <v>1283</v>
      </c>
      <c r="K248" t="s">
        <v>725</v>
      </c>
      <c r="L248" t="s">
        <v>1284</v>
      </c>
      <c r="M248" t="s">
        <v>87</v>
      </c>
      <c r="N248" t="s">
        <v>1285</v>
      </c>
      <c r="O248" t="s">
        <v>72</v>
      </c>
      <c r="P248">
        <v>8</v>
      </c>
      <c r="Q248" t="s">
        <v>40</v>
      </c>
      <c r="R248" t="s">
        <v>41</v>
      </c>
      <c r="S248" t="s">
        <v>1286</v>
      </c>
      <c r="T248" s="4">
        <v>45349</v>
      </c>
      <c r="U248">
        <v>2</v>
      </c>
      <c r="V248" t="s">
        <v>20255</v>
      </c>
      <c r="W248" t="s">
        <v>1287</v>
      </c>
      <c r="X248" t="s">
        <v>1288</v>
      </c>
      <c r="Y248" t="s">
        <v>1289</v>
      </c>
      <c r="Z248">
        <v>1802</v>
      </c>
      <c r="AA248">
        <v>1</v>
      </c>
      <c r="AB248">
        <v>720.80000000000007</v>
      </c>
      <c r="AC248">
        <v>720.80000000000007</v>
      </c>
      <c r="AD248" s="8">
        <v>0.35</v>
      </c>
      <c r="AE248" s="7">
        <v>252.28</v>
      </c>
      <c r="AF248">
        <v>0.35</v>
      </c>
      <c r="AG248" t="str">
        <f t="shared" si="3"/>
        <v>₹720.8</v>
      </c>
    </row>
    <row r="249" spans="1:33" x14ac:dyDescent="0.3">
      <c r="A249" t="s">
        <v>181</v>
      </c>
      <c r="B249" t="s">
        <v>369</v>
      </c>
      <c r="C249" t="s">
        <v>80</v>
      </c>
      <c r="D249" t="s">
        <v>219</v>
      </c>
      <c r="E249" t="s">
        <v>578</v>
      </c>
      <c r="F249" t="s">
        <v>1357</v>
      </c>
      <c r="G249" t="s">
        <v>33</v>
      </c>
      <c r="H249" s="4">
        <v>44887</v>
      </c>
      <c r="I249">
        <v>1000</v>
      </c>
      <c r="J249" t="s">
        <v>1358</v>
      </c>
      <c r="K249" t="s">
        <v>1359</v>
      </c>
      <c r="L249" t="s">
        <v>1360</v>
      </c>
      <c r="M249" t="s">
        <v>37</v>
      </c>
      <c r="N249" t="s">
        <v>1361</v>
      </c>
      <c r="O249" t="s">
        <v>116</v>
      </c>
      <c r="P249">
        <v>3</v>
      </c>
      <c r="Q249" t="s">
        <v>73</v>
      </c>
      <c r="R249" t="s">
        <v>101</v>
      </c>
      <c r="S249" t="s">
        <v>1362</v>
      </c>
      <c r="T249" s="4">
        <v>45325</v>
      </c>
      <c r="U249">
        <v>2</v>
      </c>
      <c r="V249" t="s">
        <v>20255</v>
      </c>
      <c r="W249" t="s">
        <v>1363</v>
      </c>
      <c r="X249" t="s">
        <v>1364</v>
      </c>
      <c r="Y249" t="s">
        <v>749</v>
      </c>
      <c r="Z249">
        <v>1674</v>
      </c>
      <c r="AA249">
        <v>7</v>
      </c>
      <c r="AB249">
        <v>4687.2</v>
      </c>
      <c r="AC249">
        <v>669.6</v>
      </c>
      <c r="AD249" s="8">
        <v>0.35</v>
      </c>
      <c r="AE249" s="7">
        <v>1640.5199999999998</v>
      </c>
      <c r="AF249">
        <v>0.35</v>
      </c>
      <c r="AG249" t="str">
        <f t="shared" si="3"/>
        <v>₹5 K</v>
      </c>
    </row>
    <row r="250" spans="1:33" x14ac:dyDescent="0.3">
      <c r="A250" t="s">
        <v>20239</v>
      </c>
      <c r="B250" t="s">
        <v>28</v>
      </c>
      <c r="C250" t="s">
        <v>80</v>
      </c>
      <c r="D250" t="s">
        <v>241</v>
      </c>
      <c r="E250" t="s">
        <v>1014</v>
      </c>
      <c r="F250" t="s">
        <v>1493</v>
      </c>
      <c r="G250" t="s">
        <v>33</v>
      </c>
      <c r="H250" s="4">
        <v>44422</v>
      </c>
      <c r="I250">
        <v>800</v>
      </c>
      <c r="J250" t="s">
        <v>1494</v>
      </c>
      <c r="K250" t="s">
        <v>222</v>
      </c>
      <c r="L250" t="s">
        <v>1495</v>
      </c>
      <c r="M250" t="s">
        <v>87</v>
      </c>
      <c r="N250" t="s">
        <v>1496</v>
      </c>
      <c r="O250" t="s">
        <v>116</v>
      </c>
      <c r="P250">
        <v>7</v>
      </c>
      <c r="Q250" t="s">
        <v>73</v>
      </c>
      <c r="R250" t="s">
        <v>74</v>
      </c>
      <c r="S250" t="s">
        <v>1497</v>
      </c>
      <c r="T250" s="4">
        <v>45331</v>
      </c>
      <c r="U250">
        <v>2</v>
      </c>
      <c r="V250" t="s">
        <v>20255</v>
      </c>
      <c r="W250" t="s">
        <v>1498</v>
      </c>
      <c r="X250" t="s">
        <v>1499</v>
      </c>
      <c r="Y250" t="s">
        <v>1500</v>
      </c>
      <c r="Z250">
        <v>2082</v>
      </c>
      <c r="AA250">
        <v>6</v>
      </c>
      <c r="AB250">
        <v>4996.8</v>
      </c>
      <c r="AC250">
        <v>832.80000000000007</v>
      </c>
      <c r="AD250" s="8">
        <v>0.35</v>
      </c>
      <c r="AE250" s="7">
        <v>1748.8799999999999</v>
      </c>
      <c r="AF250">
        <v>0.35</v>
      </c>
      <c r="AG250" t="str">
        <f t="shared" si="3"/>
        <v>₹5 K</v>
      </c>
    </row>
    <row r="251" spans="1:33" x14ac:dyDescent="0.3">
      <c r="A251" t="s">
        <v>181</v>
      </c>
      <c r="B251" t="s">
        <v>920</v>
      </c>
      <c r="C251" t="s">
        <v>49</v>
      </c>
      <c r="D251" t="s">
        <v>677</v>
      </c>
      <c r="E251" t="s">
        <v>207</v>
      </c>
      <c r="F251" t="s">
        <v>1501</v>
      </c>
      <c r="G251" t="s">
        <v>96</v>
      </c>
      <c r="H251" s="4">
        <v>44615</v>
      </c>
      <c r="I251">
        <v>1100</v>
      </c>
      <c r="J251" t="s">
        <v>1502</v>
      </c>
      <c r="K251" t="s">
        <v>98</v>
      </c>
      <c r="L251" t="s">
        <v>1503</v>
      </c>
      <c r="M251" t="s">
        <v>37</v>
      </c>
      <c r="N251" t="s">
        <v>1504</v>
      </c>
      <c r="O251" t="s">
        <v>39</v>
      </c>
      <c r="P251">
        <v>20</v>
      </c>
      <c r="Q251" t="s">
        <v>73</v>
      </c>
      <c r="R251" t="s">
        <v>74</v>
      </c>
      <c r="S251" t="s">
        <v>1505</v>
      </c>
      <c r="T251" s="4">
        <v>45333</v>
      </c>
      <c r="U251">
        <v>2</v>
      </c>
      <c r="V251" t="s">
        <v>20255</v>
      </c>
      <c r="W251" t="s">
        <v>1506</v>
      </c>
      <c r="X251" t="s">
        <v>1507</v>
      </c>
      <c r="Y251" t="s">
        <v>1508</v>
      </c>
      <c r="Z251">
        <v>1322</v>
      </c>
      <c r="AA251">
        <v>3</v>
      </c>
      <c r="AB251">
        <v>1586.4</v>
      </c>
      <c r="AC251">
        <v>528.80000000000007</v>
      </c>
      <c r="AD251" s="8">
        <v>0.22</v>
      </c>
      <c r="AE251" s="7">
        <v>349.00800000000004</v>
      </c>
      <c r="AF251">
        <v>0.22</v>
      </c>
      <c r="AG251" t="str">
        <f t="shared" si="3"/>
        <v>₹2 K</v>
      </c>
    </row>
    <row r="252" spans="1:33" x14ac:dyDescent="0.3">
      <c r="A252" t="s">
        <v>121</v>
      </c>
      <c r="B252" t="s">
        <v>946</v>
      </c>
      <c r="C252" t="s">
        <v>80</v>
      </c>
      <c r="D252" t="s">
        <v>65</v>
      </c>
      <c r="E252" t="s">
        <v>1534</v>
      </c>
      <c r="F252" t="s">
        <v>1535</v>
      </c>
      <c r="G252" t="s">
        <v>33</v>
      </c>
      <c r="H252" s="4">
        <v>44360</v>
      </c>
      <c r="I252">
        <v>1300</v>
      </c>
      <c r="J252" t="s">
        <v>1536</v>
      </c>
      <c r="K252" t="s">
        <v>861</v>
      </c>
      <c r="L252" t="s">
        <v>1537</v>
      </c>
      <c r="M252" t="s">
        <v>87</v>
      </c>
      <c r="N252" t="s">
        <v>1538</v>
      </c>
      <c r="O252" t="s">
        <v>57</v>
      </c>
      <c r="P252">
        <v>10</v>
      </c>
      <c r="Q252" t="s">
        <v>40</v>
      </c>
      <c r="R252" t="s">
        <v>41</v>
      </c>
      <c r="S252" t="s">
        <v>1539</v>
      </c>
      <c r="T252" s="4">
        <v>45337</v>
      </c>
      <c r="U252">
        <v>2</v>
      </c>
      <c r="V252" t="s">
        <v>20255</v>
      </c>
      <c r="W252" t="s">
        <v>1540</v>
      </c>
      <c r="X252" t="s">
        <v>1541</v>
      </c>
      <c r="Y252" t="s">
        <v>1542</v>
      </c>
      <c r="Z252">
        <v>2100</v>
      </c>
      <c r="AA252">
        <v>8</v>
      </c>
      <c r="AB252">
        <v>6720</v>
      </c>
      <c r="AC252">
        <v>840</v>
      </c>
      <c r="AD252" s="8">
        <v>0.35</v>
      </c>
      <c r="AE252" s="7">
        <v>2352</v>
      </c>
      <c r="AF252">
        <v>0.35</v>
      </c>
      <c r="AG252" t="str">
        <f t="shared" si="3"/>
        <v>₹7 K</v>
      </c>
    </row>
    <row r="253" spans="1:33" x14ac:dyDescent="0.3">
      <c r="A253" t="s">
        <v>181</v>
      </c>
      <c r="B253" t="s">
        <v>182</v>
      </c>
      <c r="C253" t="s">
        <v>29</v>
      </c>
      <c r="D253" t="s">
        <v>81</v>
      </c>
      <c r="E253" t="s">
        <v>1092</v>
      </c>
      <c r="F253" t="s">
        <v>1569</v>
      </c>
      <c r="G253" t="s">
        <v>33</v>
      </c>
      <c r="H253" s="4">
        <v>44311</v>
      </c>
      <c r="I253">
        <v>800</v>
      </c>
      <c r="J253" t="s">
        <v>1570</v>
      </c>
      <c r="K253" t="s">
        <v>571</v>
      </c>
      <c r="L253" t="s">
        <v>1571</v>
      </c>
      <c r="M253" t="s">
        <v>87</v>
      </c>
      <c r="N253" t="s">
        <v>1572</v>
      </c>
      <c r="O253" t="s">
        <v>116</v>
      </c>
      <c r="P253">
        <v>4</v>
      </c>
      <c r="Q253" t="s">
        <v>73</v>
      </c>
      <c r="R253" t="s">
        <v>74</v>
      </c>
      <c r="S253" t="s">
        <v>1573</v>
      </c>
      <c r="T253" s="4">
        <v>45344</v>
      </c>
      <c r="U253">
        <v>2</v>
      </c>
      <c r="V253" t="s">
        <v>20255</v>
      </c>
      <c r="W253" t="s">
        <v>1574</v>
      </c>
      <c r="X253" t="s">
        <v>1575</v>
      </c>
      <c r="Y253" t="s">
        <v>1576</v>
      </c>
      <c r="Z253">
        <v>2402</v>
      </c>
      <c r="AA253">
        <v>1</v>
      </c>
      <c r="AB253">
        <v>960.80000000000007</v>
      </c>
      <c r="AC253">
        <v>960.80000000000007</v>
      </c>
      <c r="AD253" s="8">
        <v>0.28000000000000003</v>
      </c>
      <c r="AE253" s="7">
        <v>269.02400000000006</v>
      </c>
      <c r="AF253">
        <v>0.28000000000000003</v>
      </c>
      <c r="AG253" t="str">
        <f t="shared" si="3"/>
        <v>₹960.8</v>
      </c>
    </row>
    <row r="254" spans="1:33" x14ac:dyDescent="0.3">
      <c r="A254" t="s">
        <v>20238</v>
      </c>
      <c r="B254" t="s">
        <v>650</v>
      </c>
      <c r="C254" t="s">
        <v>80</v>
      </c>
      <c r="D254" t="s">
        <v>241</v>
      </c>
      <c r="E254" t="s">
        <v>66</v>
      </c>
      <c r="F254" t="s">
        <v>1585</v>
      </c>
      <c r="G254" t="s">
        <v>96</v>
      </c>
      <c r="H254" s="4">
        <v>45453</v>
      </c>
      <c r="I254">
        <v>950</v>
      </c>
      <c r="J254" t="s">
        <v>1586</v>
      </c>
      <c r="K254" t="s">
        <v>361</v>
      </c>
      <c r="L254" t="s">
        <v>1587</v>
      </c>
      <c r="M254" t="s">
        <v>37</v>
      </c>
      <c r="N254" t="s">
        <v>1588</v>
      </c>
      <c r="O254" t="s">
        <v>57</v>
      </c>
      <c r="P254">
        <v>15</v>
      </c>
      <c r="Q254" t="s">
        <v>40</v>
      </c>
      <c r="R254" t="s">
        <v>101</v>
      </c>
      <c r="S254" t="s">
        <v>1589</v>
      </c>
      <c r="T254" s="4">
        <v>45340</v>
      </c>
      <c r="U254">
        <v>2</v>
      </c>
      <c r="V254" t="s">
        <v>20255</v>
      </c>
      <c r="W254" t="s">
        <v>1590</v>
      </c>
      <c r="X254" t="s">
        <v>1591</v>
      </c>
      <c r="Y254" t="s">
        <v>1592</v>
      </c>
      <c r="Z254">
        <v>1486</v>
      </c>
      <c r="AA254">
        <v>2</v>
      </c>
      <c r="AB254">
        <v>1188.8</v>
      </c>
      <c r="AC254">
        <v>594.4</v>
      </c>
      <c r="AD254" s="8">
        <v>0.35</v>
      </c>
      <c r="AE254" s="7">
        <v>416.08</v>
      </c>
      <c r="AF254">
        <v>0.35</v>
      </c>
      <c r="AG254" t="str">
        <f t="shared" si="3"/>
        <v>₹1 K</v>
      </c>
    </row>
    <row r="255" spans="1:33" x14ac:dyDescent="0.3">
      <c r="A255" t="s">
        <v>93</v>
      </c>
      <c r="B255" t="s">
        <v>169</v>
      </c>
      <c r="C255" t="s">
        <v>49</v>
      </c>
      <c r="D255" t="s">
        <v>219</v>
      </c>
      <c r="E255" t="s">
        <v>314</v>
      </c>
      <c r="F255" t="s">
        <v>1787</v>
      </c>
      <c r="G255" t="s">
        <v>96</v>
      </c>
      <c r="H255" s="4">
        <v>43974</v>
      </c>
      <c r="I255">
        <v>1200</v>
      </c>
      <c r="J255" t="s">
        <v>1788</v>
      </c>
      <c r="K255" t="s">
        <v>1511</v>
      </c>
      <c r="L255" t="s">
        <v>1789</v>
      </c>
      <c r="M255" t="s">
        <v>37</v>
      </c>
      <c r="N255" t="s">
        <v>1790</v>
      </c>
      <c r="O255" t="s">
        <v>57</v>
      </c>
      <c r="P255">
        <v>8</v>
      </c>
      <c r="Q255" t="s">
        <v>40</v>
      </c>
      <c r="R255" t="s">
        <v>74</v>
      </c>
      <c r="S255" t="s">
        <v>1791</v>
      </c>
      <c r="T255" s="4">
        <v>45334</v>
      </c>
      <c r="U255">
        <v>2</v>
      </c>
      <c r="V255" t="s">
        <v>20255</v>
      </c>
      <c r="W255" t="s">
        <v>1792</v>
      </c>
      <c r="X255" t="s">
        <v>1793</v>
      </c>
      <c r="Y255" t="s">
        <v>1374</v>
      </c>
      <c r="Z255">
        <v>2958</v>
      </c>
      <c r="AA255">
        <v>4</v>
      </c>
      <c r="AB255">
        <v>4732.8</v>
      </c>
      <c r="AC255">
        <v>1183.2</v>
      </c>
      <c r="AD255" s="8">
        <v>0.22</v>
      </c>
      <c r="AE255" s="7">
        <v>1041.2160000000001</v>
      </c>
      <c r="AF255">
        <v>0.22</v>
      </c>
      <c r="AG255" t="str">
        <f t="shared" si="3"/>
        <v>₹5 K</v>
      </c>
    </row>
    <row r="256" spans="1:33" x14ac:dyDescent="0.3">
      <c r="A256" t="s">
        <v>20233</v>
      </c>
      <c r="B256" t="s">
        <v>240</v>
      </c>
      <c r="C256" t="s">
        <v>49</v>
      </c>
      <c r="D256" t="s">
        <v>109</v>
      </c>
      <c r="E256" t="s">
        <v>283</v>
      </c>
      <c r="F256" t="s">
        <v>1803</v>
      </c>
      <c r="G256" t="s">
        <v>96</v>
      </c>
      <c r="H256" s="4">
        <v>44885</v>
      </c>
      <c r="I256">
        <v>800</v>
      </c>
      <c r="J256" t="s">
        <v>1804</v>
      </c>
      <c r="K256" t="s">
        <v>1162</v>
      </c>
      <c r="L256" t="s">
        <v>1805</v>
      </c>
      <c r="M256" t="s">
        <v>87</v>
      </c>
      <c r="N256" t="s">
        <v>1806</v>
      </c>
      <c r="O256" t="s">
        <v>72</v>
      </c>
      <c r="P256">
        <v>16</v>
      </c>
      <c r="Q256" t="s">
        <v>40</v>
      </c>
      <c r="R256" t="s">
        <v>58</v>
      </c>
      <c r="S256" t="s">
        <v>1807</v>
      </c>
      <c r="T256" s="4">
        <v>45323</v>
      </c>
      <c r="U256">
        <v>2</v>
      </c>
      <c r="V256" t="s">
        <v>20255</v>
      </c>
      <c r="W256" t="s">
        <v>1808</v>
      </c>
      <c r="X256" t="s">
        <v>1809</v>
      </c>
      <c r="Y256" t="s">
        <v>1810</v>
      </c>
      <c r="Z256">
        <v>2810</v>
      </c>
      <c r="AA256">
        <v>8</v>
      </c>
      <c r="AB256">
        <v>8992</v>
      </c>
      <c r="AC256">
        <v>1124</v>
      </c>
      <c r="AD256" s="8">
        <v>0.22</v>
      </c>
      <c r="AE256" s="7">
        <v>1978.24</v>
      </c>
      <c r="AF256">
        <v>0.22</v>
      </c>
      <c r="AG256" t="str">
        <f t="shared" si="3"/>
        <v>₹9 K</v>
      </c>
    </row>
    <row r="257" spans="1:33" x14ac:dyDescent="0.3">
      <c r="A257" t="s">
        <v>93</v>
      </c>
      <c r="B257" t="s">
        <v>293</v>
      </c>
      <c r="C257" t="s">
        <v>29</v>
      </c>
      <c r="D257" t="s">
        <v>50</v>
      </c>
      <c r="E257" t="s">
        <v>957</v>
      </c>
      <c r="F257" t="s">
        <v>2036</v>
      </c>
      <c r="G257" t="s">
        <v>33</v>
      </c>
      <c r="H257" s="4">
        <v>45222</v>
      </c>
      <c r="I257">
        <v>1400</v>
      </c>
      <c r="J257" t="s">
        <v>2037</v>
      </c>
      <c r="K257" t="s">
        <v>85</v>
      </c>
      <c r="L257" t="s">
        <v>2038</v>
      </c>
      <c r="M257" t="s">
        <v>37</v>
      </c>
      <c r="N257" t="s">
        <v>2039</v>
      </c>
      <c r="O257" t="s">
        <v>116</v>
      </c>
      <c r="P257">
        <v>3</v>
      </c>
      <c r="Q257" t="s">
        <v>73</v>
      </c>
      <c r="R257" t="s">
        <v>74</v>
      </c>
      <c r="S257" t="s">
        <v>2040</v>
      </c>
      <c r="T257" s="4">
        <v>45332</v>
      </c>
      <c r="U257">
        <v>2</v>
      </c>
      <c r="V257" t="s">
        <v>20255</v>
      </c>
      <c r="W257" t="s">
        <v>2041</v>
      </c>
      <c r="X257" t="s">
        <v>2042</v>
      </c>
      <c r="Y257" t="s">
        <v>1266</v>
      </c>
      <c r="Z257">
        <v>1499</v>
      </c>
      <c r="AA257">
        <v>4</v>
      </c>
      <c r="AB257">
        <v>2398.4</v>
      </c>
      <c r="AC257">
        <v>599.6</v>
      </c>
      <c r="AD257" s="8">
        <v>0.28000000000000003</v>
      </c>
      <c r="AE257" s="7">
        <v>671.55200000000013</v>
      </c>
      <c r="AF257">
        <v>0.28000000000000003</v>
      </c>
      <c r="AG257" t="str">
        <f t="shared" si="3"/>
        <v>₹2 K</v>
      </c>
    </row>
    <row r="258" spans="1:33" x14ac:dyDescent="0.3">
      <c r="A258" t="s">
        <v>27</v>
      </c>
      <c r="B258" t="s">
        <v>193</v>
      </c>
      <c r="C258" t="s">
        <v>29</v>
      </c>
      <c r="D258" t="s">
        <v>65</v>
      </c>
      <c r="E258" t="s">
        <v>207</v>
      </c>
      <c r="F258" t="s">
        <v>2302</v>
      </c>
      <c r="G258" t="s">
        <v>96</v>
      </c>
      <c r="H258" s="4">
        <v>44997</v>
      </c>
      <c r="I258">
        <v>1200</v>
      </c>
      <c r="J258" t="s">
        <v>2303</v>
      </c>
      <c r="K258" t="s">
        <v>222</v>
      </c>
      <c r="L258" t="s">
        <v>2304</v>
      </c>
      <c r="M258" t="s">
        <v>37</v>
      </c>
      <c r="N258" t="s">
        <v>2305</v>
      </c>
      <c r="O258" t="s">
        <v>57</v>
      </c>
      <c r="P258">
        <v>10</v>
      </c>
      <c r="Q258" t="s">
        <v>73</v>
      </c>
      <c r="R258" t="s">
        <v>101</v>
      </c>
      <c r="S258" t="s">
        <v>2306</v>
      </c>
      <c r="T258" s="4">
        <v>45341</v>
      </c>
      <c r="U258">
        <v>2</v>
      </c>
      <c r="V258" t="s">
        <v>20255</v>
      </c>
      <c r="W258" t="s">
        <v>2307</v>
      </c>
      <c r="X258" t="s">
        <v>2308</v>
      </c>
      <c r="Y258" t="s">
        <v>2309</v>
      </c>
      <c r="Z258">
        <v>2334</v>
      </c>
      <c r="AA258">
        <v>8</v>
      </c>
      <c r="AB258">
        <v>7468.8</v>
      </c>
      <c r="AC258">
        <v>933.6</v>
      </c>
      <c r="AD258" s="8">
        <v>0.28000000000000003</v>
      </c>
      <c r="AE258" s="7">
        <v>2091.2640000000001</v>
      </c>
      <c r="AF258">
        <v>0.28000000000000003</v>
      </c>
      <c r="AG258" t="str">
        <f t="shared" ref="AG258:AG321" si="4">IF(AB258&gt;=100000,"₹"&amp;TEXT(AB258/100000,"0.0")&amp;" L",
IF(AB258&gt;=1000,"₹"&amp;TEXT(AB258/1000,"0")&amp;" K",
"₹"&amp;AB258))</f>
        <v>₹7 K</v>
      </c>
    </row>
    <row r="259" spans="1:33" x14ac:dyDescent="0.3">
      <c r="A259" t="s">
        <v>181</v>
      </c>
      <c r="B259" t="s">
        <v>470</v>
      </c>
      <c r="C259" t="s">
        <v>49</v>
      </c>
      <c r="D259" t="s">
        <v>206</v>
      </c>
      <c r="E259" t="s">
        <v>31</v>
      </c>
      <c r="F259" t="s">
        <v>2325</v>
      </c>
      <c r="G259" t="s">
        <v>33</v>
      </c>
      <c r="H259" s="4">
        <v>44835</v>
      </c>
      <c r="I259">
        <v>950</v>
      </c>
      <c r="J259" t="s">
        <v>2326</v>
      </c>
      <c r="K259" t="s">
        <v>137</v>
      </c>
      <c r="L259" t="s">
        <v>2327</v>
      </c>
      <c r="M259" t="s">
        <v>37</v>
      </c>
      <c r="N259" t="s">
        <v>2328</v>
      </c>
      <c r="O259" t="s">
        <v>57</v>
      </c>
      <c r="P259">
        <v>16</v>
      </c>
      <c r="Q259" t="s">
        <v>40</v>
      </c>
      <c r="R259" t="s">
        <v>41</v>
      </c>
      <c r="S259" t="s">
        <v>2329</v>
      </c>
      <c r="T259" s="4">
        <v>45337</v>
      </c>
      <c r="U259">
        <v>2</v>
      </c>
      <c r="V259" t="s">
        <v>20255</v>
      </c>
      <c r="W259" t="s">
        <v>2330</v>
      </c>
      <c r="X259" t="s">
        <v>2331</v>
      </c>
      <c r="Y259" t="s">
        <v>1957</v>
      </c>
      <c r="Z259">
        <v>780</v>
      </c>
      <c r="AA259">
        <v>6</v>
      </c>
      <c r="AB259">
        <v>1872</v>
      </c>
      <c r="AC259">
        <v>312</v>
      </c>
      <c r="AD259" s="8">
        <v>0.22</v>
      </c>
      <c r="AE259" s="7">
        <v>411.84</v>
      </c>
      <c r="AF259">
        <v>0.22</v>
      </c>
      <c r="AG259" t="str">
        <f t="shared" si="4"/>
        <v>₹2 K</v>
      </c>
    </row>
    <row r="260" spans="1:33" x14ac:dyDescent="0.3">
      <c r="A260" t="s">
        <v>27</v>
      </c>
      <c r="B260" t="s">
        <v>731</v>
      </c>
      <c r="C260" t="s">
        <v>49</v>
      </c>
      <c r="D260" t="s">
        <v>241</v>
      </c>
      <c r="E260" t="s">
        <v>273</v>
      </c>
      <c r="F260" t="s">
        <v>2332</v>
      </c>
      <c r="G260" t="s">
        <v>33</v>
      </c>
      <c r="H260" s="4">
        <v>44989</v>
      </c>
      <c r="I260">
        <v>1200</v>
      </c>
      <c r="J260" t="s">
        <v>2333</v>
      </c>
      <c r="K260" t="s">
        <v>950</v>
      </c>
      <c r="L260" t="s">
        <v>2334</v>
      </c>
      <c r="M260" t="s">
        <v>37</v>
      </c>
      <c r="N260" t="s">
        <v>2335</v>
      </c>
      <c r="O260" t="s">
        <v>57</v>
      </c>
      <c r="P260">
        <v>11</v>
      </c>
      <c r="Q260" t="s">
        <v>73</v>
      </c>
      <c r="R260" t="s">
        <v>101</v>
      </c>
      <c r="S260" t="s">
        <v>2336</v>
      </c>
      <c r="T260" s="4">
        <v>45324</v>
      </c>
      <c r="U260">
        <v>2</v>
      </c>
      <c r="V260" t="s">
        <v>20255</v>
      </c>
      <c r="W260" t="s">
        <v>2337</v>
      </c>
      <c r="X260" t="s">
        <v>2338</v>
      </c>
      <c r="Y260" t="s">
        <v>2339</v>
      </c>
      <c r="Z260">
        <v>1690</v>
      </c>
      <c r="AA260">
        <v>1</v>
      </c>
      <c r="AB260">
        <v>676</v>
      </c>
      <c r="AC260">
        <v>676</v>
      </c>
      <c r="AD260" s="8">
        <v>0.22</v>
      </c>
      <c r="AE260" s="7">
        <v>148.72</v>
      </c>
      <c r="AF260">
        <v>0.22</v>
      </c>
      <c r="AG260" t="str">
        <f t="shared" si="4"/>
        <v>₹676</v>
      </c>
    </row>
    <row r="261" spans="1:33" x14ac:dyDescent="0.3">
      <c r="A261" t="s">
        <v>93</v>
      </c>
      <c r="B261" t="s">
        <v>205</v>
      </c>
      <c r="C261" t="s">
        <v>80</v>
      </c>
      <c r="D261" t="s">
        <v>30</v>
      </c>
      <c r="E261" t="s">
        <v>2408</v>
      </c>
      <c r="F261" t="s">
        <v>2409</v>
      </c>
      <c r="G261" t="s">
        <v>33</v>
      </c>
      <c r="H261" s="4">
        <v>43900</v>
      </c>
      <c r="I261">
        <v>800</v>
      </c>
      <c r="J261" t="s">
        <v>2410</v>
      </c>
      <c r="K261" t="s">
        <v>625</v>
      </c>
      <c r="L261" t="s">
        <v>2411</v>
      </c>
      <c r="M261" t="s">
        <v>37</v>
      </c>
      <c r="N261" t="s">
        <v>2412</v>
      </c>
      <c r="O261" t="s">
        <v>116</v>
      </c>
      <c r="P261">
        <v>6</v>
      </c>
      <c r="Q261" t="s">
        <v>40</v>
      </c>
      <c r="R261" t="s">
        <v>41</v>
      </c>
      <c r="S261" t="s">
        <v>2413</v>
      </c>
      <c r="T261" s="4">
        <v>45327</v>
      </c>
      <c r="U261">
        <v>2</v>
      </c>
      <c r="V261" t="s">
        <v>20255</v>
      </c>
      <c r="W261" t="s">
        <v>2414</v>
      </c>
      <c r="X261" t="s">
        <v>2415</v>
      </c>
      <c r="Y261" t="s">
        <v>2184</v>
      </c>
      <c r="Z261">
        <v>1013</v>
      </c>
      <c r="AA261">
        <v>8</v>
      </c>
      <c r="AB261">
        <v>3241.6000000000004</v>
      </c>
      <c r="AC261">
        <v>405.20000000000005</v>
      </c>
      <c r="AD261" s="8">
        <v>0.35</v>
      </c>
      <c r="AE261" s="7">
        <v>1134.56</v>
      </c>
      <c r="AF261">
        <v>0.35</v>
      </c>
      <c r="AG261" t="str">
        <f t="shared" si="4"/>
        <v>₹3 K</v>
      </c>
    </row>
    <row r="262" spans="1:33" x14ac:dyDescent="0.3">
      <c r="A262" t="s">
        <v>27</v>
      </c>
      <c r="B262" t="s">
        <v>558</v>
      </c>
      <c r="C262" t="s">
        <v>49</v>
      </c>
      <c r="D262" t="s">
        <v>81</v>
      </c>
      <c r="E262" t="s">
        <v>1917</v>
      </c>
      <c r="F262" t="s">
        <v>2478</v>
      </c>
      <c r="G262" t="s">
        <v>96</v>
      </c>
      <c r="H262" s="4">
        <v>44970</v>
      </c>
      <c r="I262">
        <v>1300</v>
      </c>
      <c r="J262" t="s">
        <v>2479</v>
      </c>
      <c r="K262" t="s">
        <v>835</v>
      </c>
      <c r="L262" t="s">
        <v>2480</v>
      </c>
      <c r="M262" t="s">
        <v>87</v>
      </c>
      <c r="N262" t="s">
        <v>2481</v>
      </c>
      <c r="O262" t="s">
        <v>57</v>
      </c>
      <c r="P262">
        <v>6</v>
      </c>
      <c r="Q262" t="s">
        <v>73</v>
      </c>
      <c r="R262" t="s">
        <v>41</v>
      </c>
      <c r="S262" t="s">
        <v>2482</v>
      </c>
      <c r="T262" s="4">
        <v>45323</v>
      </c>
      <c r="U262">
        <v>2</v>
      </c>
      <c r="V262" t="s">
        <v>20255</v>
      </c>
      <c r="W262" t="s">
        <v>2483</v>
      </c>
      <c r="X262" t="s">
        <v>2484</v>
      </c>
      <c r="Y262" t="s">
        <v>2485</v>
      </c>
      <c r="Z262">
        <v>2004</v>
      </c>
      <c r="AA262">
        <v>1</v>
      </c>
      <c r="AB262">
        <v>801.6</v>
      </c>
      <c r="AC262">
        <v>801.6</v>
      </c>
      <c r="AD262" s="8">
        <v>0.22</v>
      </c>
      <c r="AE262" s="7">
        <v>176.352</v>
      </c>
      <c r="AF262">
        <v>0.22</v>
      </c>
      <c r="AG262" t="str">
        <f t="shared" si="4"/>
        <v>₹801.6</v>
      </c>
    </row>
    <row r="263" spans="1:33" x14ac:dyDescent="0.3">
      <c r="A263" t="s">
        <v>357</v>
      </c>
      <c r="B263" t="s">
        <v>357</v>
      </c>
      <c r="C263" t="s">
        <v>49</v>
      </c>
      <c r="D263" t="s">
        <v>146</v>
      </c>
      <c r="E263" t="s">
        <v>750</v>
      </c>
      <c r="F263" t="s">
        <v>2547</v>
      </c>
      <c r="G263" t="s">
        <v>96</v>
      </c>
      <c r="H263" s="4">
        <v>45128</v>
      </c>
      <c r="I263">
        <v>800</v>
      </c>
      <c r="J263" t="s">
        <v>2548</v>
      </c>
      <c r="K263" t="s">
        <v>989</v>
      </c>
      <c r="L263" t="s">
        <v>2549</v>
      </c>
      <c r="M263" t="s">
        <v>37</v>
      </c>
      <c r="N263" t="s">
        <v>2550</v>
      </c>
      <c r="O263" t="s">
        <v>116</v>
      </c>
      <c r="P263">
        <v>5</v>
      </c>
      <c r="Q263" t="s">
        <v>73</v>
      </c>
      <c r="R263" t="s">
        <v>101</v>
      </c>
      <c r="S263" t="s">
        <v>2551</v>
      </c>
      <c r="T263" s="4">
        <v>45336</v>
      </c>
      <c r="U263">
        <v>2</v>
      </c>
      <c r="V263" t="s">
        <v>20255</v>
      </c>
      <c r="W263" t="s">
        <v>2552</v>
      </c>
      <c r="X263" t="s">
        <v>2553</v>
      </c>
      <c r="Y263" t="s">
        <v>2554</v>
      </c>
      <c r="Z263">
        <v>2524</v>
      </c>
      <c r="AA263">
        <v>6</v>
      </c>
      <c r="AB263">
        <v>6057.6</v>
      </c>
      <c r="AC263">
        <v>1009.6</v>
      </c>
      <c r="AD263" s="8">
        <v>0.22</v>
      </c>
      <c r="AE263" s="7">
        <v>1332.672</v>
      </c>
      <c r="AF263">
        <v>0.22</v>
      </c>
      <c r="AG263" t="str">
        <f t="shared" si="4"/>
        <v>₹6 K</v>
      </c>
    </row>
    <row r="264" spans="1:33" x14ac:dyDescent="0.3">
      <c r="A264" t="s">
        <v>20239</v>
      </c>
      <c r="B264" t="s">
        <v>28</v>
      </c>
      <c r="C264" t="s">
        <v>49</v>
      </c>
      <c r="D264" t="s">
        <v>50</v>
      </c>
      <c r="E264" t="s">
        <v>740</v>
      </c>
      <c r="F264" t="s">
        <v>2826</v>
      </c>
      <c r="G264" t="s">
        <v>96</v>
      </c>
      <c r="H264" s="4">
        <v>43891</v>
      </c>
      <c r="I264">
        <v>1000</v>
      </c>
      <c r="J264" t="s">
        <v>2827</v>
      </c>
      <c r="K264" t="s">
        <v>514</v>
      </c>
      <c r="L264" t="s">
        <v>2828</v>
      </c>
      <c r="M264" t="s">
        <v>37</v>
      </c>
      <c r="N264" t="s">
        <v>2829</v>
      </c>
      <c r="O264" t="s">
        <v>57</v>
      </c>
      <c r="P264">
        <v>16</v>
      </c>
      <c r="Q264" t="s">
        <v>73</v>
      </c>
      <c r="R264" t="s">
        <v>41</v>
      </c>
      <c r="S264" t="s">
        <v>2830</v>
      </c>
      <c r="T264" s="4">
        <v>45341</v>
      </c>
      <c r="U264">
        <v>2</v>
      </c>
      <c r="V264" t="s">
        <v>20255</v>
      </c>
      <c r="W264" t="s">
        <v>2831</v>
      </c>
      <c r="X264" t="s">
        <v>2832</v>
      </c>
      <c r="Y264" t="s">
        <v>2538</v>
      </c>
      <c r="Z264">
        <v>2291</v>
      </c>
      <c r="AA264">
        <v>7</v>
      </c>
      <c r="AB264">
        <v>6414.8</v>
      </c>
      <c r="AC264">
        <v>916.4</v>
      </c>
      <c r="AD264" s="8">
        <v>0.22</v>
      </c>
      <c r="AE264" s="7">
        <v>1411.2560000000001</v>
      </c>
      <c r="AF264">
        <v>0.22</v>
      </c>
      <c r="AG264" t="str">
        <f t="shared" si="4"/>
        <v>₹6 K</v>
      </c>
    </row>
    <row r="265" spans="1:33" x14ac:dyDescent="0.3">
      <c r="A265" t="s">
        <v>450</v>
      </c>
      <c r="B265" t="s">
        <v>450</v>
      </c>
      <c r="C265" t="s">
        <v>29</v>
      </c>
      <c r="D265" t="s">
        <v>219</v>
      </c>
      <c r="E265" t="s">
        <v>170</v>
      </c>
      <c r="F265" t="s">
        <v>2866</v>
      </c>
      <c r="G265" t="s">
        <v>33</v>
      </c>
      <c r="H265" s="4">
        <v>44672</v>
      </c>
      <c r="I265">
        <v>950</v>
      </c>
      <c r="J265" t="s">
        <v>2867</v>
      </c>
      <c r="K265" t="s">
        <v>474</v>
      </c>
      <c r="L265" t="s">
        <v>2868</v>
      </c>
      <c r="M265" t="s">
        <v>37</v>
      </c>
      <c r="N265" t="s">
        <v>2869</v>
      </c>
      <c r="O265" t="s">
        <v>39</v>
      </c>
      <c r="P265">
        <v>14</v>
      </c>
      <c r="Q265" t="s">
        <v>40</v>
      </c>
      <c r="R265" t="s">
        <v>41</v>
      </c>
      <c r="S265" t="s">
        <v>2870</v>
      </c>
      <c r="T265" s="4">
        <v>45325</v>
      </c>
      <c r="U265">
        <v>2</v>
      </c>
      <c r="V265" t="s">
        <v>20255</v>
      </c>
      <c r="W265" t="s">
        <v>2871</v>
      </c>
      <c r="X265" t="s">
        <v>2872</v>
      </c>
      <c r="Y265" t="s">
        <v>793</v>
      </c>
      <c r="Z265">
        <v>710</v>
      </c>
      <c r="AA265">
        <v>1</v>
      </c>
      <c r="AB265">
        <v>284</v>
      </c>
      <c r="AC265">
        <v>284</v>
      </c>
      <c r="AD265" s="8">
        <v>0.28000000000000003</v>
      </c>
      <c r="AE265" s="7">
        <v>79.52000000000001</v>
      </c>
      <c r="AF265">
        <v>0.28000000000000003</v>
      </c>
      <c r="AG265" t="str">
        <f t="shared" si="4"/>
        <v>₹284</v>
      </c>
    </row>
    <row r="266" spans="1:33" x14ac:dyDescent="0.3">
      <c r="A266" t="s">
        <v>181</v>
      </c>
      <c r="B266" t="s">
        <v>182</v>
      </c>
      <c r="C266" t="s">
        <v>49</v>
      </c>
      <c r="D266" t="s">
        <v>370</v>
      </c>
      <c r="E266" t="s">
        <v>1290</v>
      </c>
      <c r="F266" t="s">
        <v>2873</v>
      </c>
      <c r="G266" t="s">
        <v>96</v>
      </c>
      <c r="H266" s="4">
        <v>45340</v>
      </c>
      <c r="I266">
        <v>1200</v>
      </c>
      <c r="J266" t="s">
        <v>2874</v>
      </c>
      <c r="K266" t="s">
        <v>861</v>
      </c>
      <c r="L266" t="s">
        <v>2875</v>
      </c>
      <c r="M266" t="s">
        <v>87</v>
      </c>
      <c r="N266" t="s">
        <v>2876</v>
      </c>
      <c r="O266" t="s">
        <v>72</v>
      </c>
      <c r="P266">
        <v>10</v>
      </c>
      <c r="Q266" t="s">
        <v>73</v>
      </c>
      <c r="R266" t="s">
        <v>101</v>
      </c>
      <c r="S266" t="s">
        <v>1089</v>
      </c>
      <c r="T266" s="4">
        <v>45343</v>
      </c>
      <c r="U266">
        <v>2</v>
      </c>
      <c r="V266" t="s">
        <v>20255</v>
      </c>
      <c r="W266" t="s">
        <v>2877</v>
      </c>
      <c r="X266" t="s">
        <v>2878</v>
      </c>
      <c r="Y266" t="s">
        <v>2879</v>
      </c>
      <c r="Z266">
        <v>1058</v>
      </c>
      <c r="AA266">
        <v>4</v>
      </c>
      <c r="AB266">
        <v>1692.8000000000002</v>
      </c>
      <c r="AC266">
        <v>423.20000000000005</v>
      </c>
      <c r="AD266" s="8">
        <v>0.22</v>
      </c>
      <c r="AE266" s="7">
        <v>372.41600000000005</v>
      </c>
      <c r="AF266">
        <v>0.22</v>
      </c>
      <c r="AG266" t="str">
        <f t="shared" si="4"/>
        <v>₹2 K</v>
      </c>
    </row>
    <row r="267" spans="1:33" x14ac:dyDescent="0.3">
      <c r="A267" t="s">
        <v>336</v>
      </c>
      <c r="B267" t="s">
        <v>1023</v>
      </c>
      <c r="C267" t="s">
        <v>80</v>
      </c>
      <c r="D267" t="s">
        <v>241</v>
      </c>
      <c r="E267" t="s">
        <v>51</v>
      </c>
      <c r="F267" t="s">
        <v>2895</v>
      </c>
      <c r="G267" t="s">
        <v>96</v>
      </c>
      <c r="H267" s="4">
        <v>44666</v>
      </c>
      <c r="I267">
        <v>950</v>
      </c>
      <c r="J267" t="s">
        <v>2896</v>
      </c>
      <c r="K267" t="s">
        <v>960</v>
      </c>
      <c r="L267" t="s">
        <v>2897</v>
      </c>
      <c r="M267" t="s">
        <v>87</v>
      </c>
      <c r="N267" t="s">
        <v>2898</v>
      </c>
      <c r="O267" t="s">
        <v>57</v>
      </c>
      <c r="P267">
        <v>18</v>
      </c>
      <c r="Q267" t="s">
        <v>40</v>
      </c>
      <c r="R267" t="s">
        <v>41</v>
      </c>
      <c r="S267" t="s">
        <v>2899</v>
      </c>
      <c r="T267" s="4">
        <v>45333</v>
      </c>
      <c r="U267">
        <v>2</v>
      </c>
      <c r="V267" t="s">
        <v>20255</v>
      </c>
      <c r="W267" t="s">
        <v>2900</v>
      </c>
      <c r="X267" t="s">
        <v>2901</v>
      </c>
      <c r="Y267" t="s">
        <v>2902</v>
      </c>
      <c r="Z267">
        <v>2446</v>
      </c>
      <c r="AA267">
        <v>8</v>
      </c>
      <c r="AB267">
        <v>7827.2000000000007</v>
      </c>
      <c r="AC267">
        <v>978.40000000000009</v>
      </c>
      <c r="AD267" s="8">
        <v>0.35</v>
      </c>
      <c r="AE267" s="7">
        <v>2739.52</v>
      </c>
      <c r="AF267">
        <v>0.35</v>
      </c>
      <c r="AG267" t="str">
        <f t="shared" si="4"/>
        <v>₹8 K</v>
      </c>
    </row>
    <row r="268" spans="1:33" x14ac:dyDescent="0.3">
      <c r="A268" t="s">
        <v>93</v>
      </c>
      <c r="B268" t="s">
        <v>784</v>
      </c>
      <c r="C268" t="s">
        <v>29</v>
      </c>
      <c r="D268" t="s">
        <v>370</v>
      </c>
      <c r="E268" t="s">
        <v>1225</v>
      </c>
      <c r="F268" t="s">
        <v>3005</v>
      </c>
      <c r="G268" t="s">
        <v>96</v>
      </c>
      <c r="H268" s="4">
        <v>44569</v>
      </c>
      <c r="I268">
        <v>1100</v>
      </c>
      <c r="J268" t="s">
        <v>3006</v>
      </c>
      <c r="K268" t="s">
        <v>1511</v>
      </c>
      <c r="L268" t="s">
        <v>3007</v>
      </c>
      <c r="M268" t="s">
        <v>87</v>
      </c>
      <c r="N268" t="s">
        <v>3008</v>
      </c>
      <c r="O268" t="s">
        <v>116</v>
      </c>
      <c r="P268">
        <v>9</v>
      </c>
      <c r="Q268" t="s">
        <v>40</v>
      </c>
      <c r="R268" t="s">
        <v>58</v>
      </c>
      <c r="S268" t="s">
        <v>3009</v>
      </c>
      <c r="T268" s="4">
        <v>45326</v>
      </c>
      <c r="U268">
        <v>2</v>
      </c>
      <c r="V268" t="s">
        <v>20255</v>
      </c>
      <c r="W268" t="s">
        <v>3010</v>
      </c>
      <c r="X268" t="s">
        <v>3011</v>
      </c>
      <c r="Y268" t="s">
        <v>3012</v>
      </c>
      <c r="Z268">
        <v>718</v>
      </c>
      <c r="AA268">
        <v>6</v>
      </c>
      <c r="AB268">
        <v>1723.2</v>
      </c>
      <c r="AC268">
        <v>287.2</v>
      </c>
      <c r="AD268" s="8">
        <v>0.28000000000000003</v>
      </c>
      <c r="AE268" s="7">
        <v>482.49600000000004</v>
      </c>
      <c r="AF268">
        <v>0.28000000000000003</v>
      </c>
      <c r="AG268" t="str">
        <f t="shared" si="4"/>
        <v>₹2 K</v>
      </c>
    </row>
    <row r="269" spans="1:33" x14ac:dyDescent="0.3">
      <c r="A269" t="s">
        <v>47</v>
      </c>
      <c r="B269" t="s">
        <v>1128</v>
      </c>
      <c r="C269" t="s">
        <v>49</v>
      </c>
      <c r="D269" t="s">
        <v>370</v>
      </c>
      <c r="E269" t="s">
        <v>122</v>
      </c>
      <c r="F269" t="s">
        <v>3021</v>
      </c>
      <c r="G269" t="s">
        <v>96</v>
      </c>
      <c r="H269" s="4">
        <v>45299</v>
      </c>
      <c r="I269">
        <v>1200</v>
      </c>
      <c r="J269" t="s">
        <v>3022</v>
      </c>
      <c r="K269" t="s">
        <v>861</v>
      </c>
      <c r="L269" t="s">
        <v>3023</v>
      </c>
      <c r="M269" t="s">
        <v>37</v>
      </c>
      <c r="N269" t="s">
        <v>3024</v>
      </c>
      <c r="O269" t="s">
        <v>57</v>
      </c>
      <c r="P269">
        <v>10</v>
      </c>
      <c r="Q269" t="s">
        <v>73</v>
      </c>
      <c r="R269" t="s">
        <v>74</v>
      </c>
      <c r="S269" t="s">
        <v>3025</v>
      </c>
      <c r="T269" s="4">
        <v>45334</v>
      </c>
      <c r="U269">
        <v>2</v>
      </c>
      <c r="V269" t="s">
        <v>20255</v>
      </c>
      <c r="W269" t="s">
        <v>3026</v>
      </c>
      <c r="X269" t="s">
        <v>3027</v>
      </c>
      <c r="Y269" t="s">
        <v>368</v>
      </c>
      <c r="Z269">
        <v>2012</v>
      </c>
      <c r="AA269">
        <v>1</v>
      </c>
      <c r="AB269">
        <v>804.80000000000007</v>
      </c>
      <c r="AC269">
        <v>804.80000000000007</v>
      </c>
      <c r="AD269" s="8">
        <v>0.22</v>
      </c>
      <c r="AE269" s="7">
        <v>177.05600000000001</v>
      </c>
      <c r="AF269">
        <v>0.22</v>
      </c>
      <c r="AG269" t="str">
        <f t="shared" si="4"/>
        <v>₹804.8</v>
      </c>
    </row>
    <row r="270" spans="1:33" x14ac:dyDescent="0.3">
      <c r="A270" t="s">
        <v>181</v>
      </c>
      <c r="B270" t="s">
        <v>606</v>
      </c>
      <c r="C270" t="s">
        <v>29</v>
      </c>
      <c r="D270" t="s">
        <v>219</v>
      </c>
      <c r="E270" t="s">
        <v>687</v>
      </c>
      <c r="F270" t="s">
        <v>3067</v>
      </c>
      <c r="G270" t="s">
        <v>33</v>
      </c>
      <c r="H270" s="4">
        <v>44622</v>
      </c>
      <c r="I270">
        <v>1100</v>
      </c>
      <c r="J270" t="s">
        <v>3068</v>
      </c>
      <c r="K270" t="s">
        <v>3069</v>
      </c>
      <c r="L270" t="s">
        <v>3070</v>
      </c>
      <c r="M270" t="s">
        <v>37</v>
      </c>
      <c r="N270" t="s">
        <v>3071</v>
      </c>
      <c r="O270" t="s">
        <v>116</v>
      </c>
      <c r="P270">
        <v>20</v>
      </c>
      <c r="Q270" t="s">
        <v>73</v>
      </c>
      <c r="R270" t="s">
        <v>101</v>
      </c>
      <c r="S270" t="s">
        <v>3072</v>
      </c>
      <c r="T270" s="4">
        <v>45346</v>
      </c>
      <c r="U270">
        <v>2</v>
      </c>
      <c r="V270" t="s">
        <v>20255</v>
      </c>
      <c r="W270" t="s">
        <v>3073</v>
      </c>
      <c r="X270" t="s">
        <v>3074</v>
      </c>
      <c r="Y270" t="s">
        <v>3075</v>
      </c>
      <c r="Z270">
        <v>1713</v>
      </c>
      <c r="AA270">
        <v>7</v>
      </c>
      <c r="AB270">
        <v>4796.4000000000015</v>
      </c>
      <c r="AC270">
        <v>685.20000000000016</v>
      </c>
      <c r="AD270" s="8">
        <v>0.28000000000000003</v>
      </c>
      <c r="AE270" s="7">
        <v>1342.9920000000006</v>
      </c>
      <c r="AF270">
        <v>0.28000000000000003</v>
      </c>
      <c r="AG270" t="str">
        <f t="shared" si="4"/>
        <v>₹5 K</v>
      </c>
    </row>
    <row r="271" spans="1:33" x14ac:dyDescent="0.3">
      <c r="A271" t="s">
        <v>20241</v>
      </c>
      <c r="B271" t="s">
        <v>157</v>
      </c>
      <c r="C271" t="s">
        <v>49</v>
      </c>
      <c r="D271" t="s">
        <v>241</v>
      </c>
      <c r="E271" t="s">
        <v>431</v>
      </c>
      <c r="F271" t="s">
        <v>3084</v>
      </c>
      <c r="G271" t="s">
        <v>33</v>
      </c>
      <c r="H271" s="4">
        <v>44506</v>
      </c>
      <c r="I271">
        <v>950</v>
      </c>
      <c r="J271" t="s">
        <v>3085</v>
      </c>
      <c r="K271" t="s">
        <v>3086</v>
      </c>
      <c r="L271" t="s">
        <v>3087</v>
      </c>
      <c r="M271" t="s">
        <v>37</v>
      </c>
      <c r="N271" t="s">
        <v>3088</v>
      </c>
      <c r="O271" t="s">
        <v>57</v>
      </c>
      <c r="P271">
        <v>3</v>
      </c>
      <c r="Q271" t="s">
        <v>73</v>
      </c>
      <c r="R271" t="s">
        <v>74</v>
      </c>
      <c r="S271" t="s">
        <v>3089</v>
      </c>
      <c r="T271" s="4">
        <v>45342</v>
      </c>
      <c r="U271">
        <v>2</v>
      </c>
      <c r="V271" t="s">
        <v>20255</v>
      </c>
      <c r="W271" t="s">
        <v>3090</v>
      </c>
      <c r="X271" t="s">
        <v>3091</v>
      </c>
      <c r="Y271" t="s">
        <v>3092</v>
      </c>
      <c r="Z271">
        <v>2089</v>
      </c>
      <c r="AA271">
        <v>8</v>
      </c>
      <c r="AB271">
        <v>6684.8</v>
      </c>
      <c r="AC271">
        <v>835.6</v>
      </c>
      <c r="AD271" s="8">
        <v>0.22</v>
      </c>
      <c r="AE271" s="7">
        <v>1470.6559999999999</v>
      </c>
      <c r="AF271">
        <v>0.22</v>
      </c>
      <c r="AG271" t="str">
        <f t="shared" si="4"/>
        <v>₹7 K</v>
      </c>
    </row>
    <row r="272" spans="1:33" x14ac:dyDescent="0.3">
      <c r="A272" t="s">
        <v>450</v>
      </c>
      <c r="B272" t="s">
        <v>450</v>
      </c>
      <c r="C272" t="s">
        <v>80</v>
      </c>
      <c r="D272" t="s">
        <v>109</v>
      </c>
      <c r="E272" t="s">
        <v>501</v>
      </c>
      <c r="F272" t="s">
        <v>3294</v>
      </c>
      <c r="G272" t="s">
        <v>33</v>
      </c>
      <c r="H272" s="4">
        <v>44924</v>
      </c>
      <c r="I272">
        <v>1200</v>
      </c>
      <c r="J272" t="s">
        <v>3295</v>
      </c>
      <c r="K272" t="s">
        <v>245</v>
      </c>
      <c r="L272" t="s">
        <v>3296</v>
      </c>
      <c r="M272" t="s">
        <v>87</v>
      </c>
      <c r="N272" t="s">
        <v>3297</v>
      </c>
      <c r="O272" t="s">
        <v>72</v>
      </c>
      <c r="P272">
        <v>19</v>
      </c>
      <c r="Q272" t="s">
        <v>73</v>
      </c>
      <c r="R272" t="s">
        <v>41</v>
      </c>
      <c r="S272" t="s">
        <v>3298</v>
      </c>
      <c r="T272" s="4">
        <v>45345</v>
      </c>
      <c r="U272">
        <v>2</v>
      </c>
      <c r="V272" t="s">
        <v>20255</v>
      </c>
      <c r="W272" t="s">
        <v>3299</v>
      </c>
      <c r="X272" t="s">
        <v>3300</v>
      </c>
      <c r="Y272" t="s">
        <v>3301</v>
      </c>
      <c r="Z272">
        <v>1954</v>
      </c>
      <c r="AA272">
        <v>7</v>
      </c>
      <c r="AB272">
        <v>5471.2000000000007</v>
      </c>
      <c r="AC272">
        <v>781.60000000000014</v>
      </c>
      <c r="AD272" s="8">
        <v>0.35</v>
      </c>
      <c r="AE272" s="7">
        <v>1914.92</v>
      </c>
      <c r="AF272">
        <v>0.35</v>
      </c>
      <c r="AG272" t="str">
        <f t="shared" si="4"/>
        <v>₹5 K</v>
      </c>
    </row>
    <row r="273" spans="1:33" x14ac:dyDescent="0.3">
      <c r="A273" t="s">
        <v>181</v>
      </c>
      <c r="B273" t="s">
        <v>411</v>
      </c>
      <c r="C273" t="s">
        <v>80</v>
      </c>
      <c r="D273" t="s">
        <v>109</v>
      </c>
      <c r="E273" t="s">
        <v>814</v>
      </c>
      <c r="F273" t="s">
        <v>3357</v>
      </c>
      <c r="G273" t="s">
        <v>33</v>
      </c>
      <c r="H273" s="4">
        <v>44817</v>
      </c>
      <c r="I273">
        <v>1300</v>
      </c>
      <c r="J273" t="s">
        <v>3358</v>
      </c>
      <c r="K273" t="s">
        <v>1626</v>
      </c>
      <c r="L273" t="s">
        <v>3359</v>
      </c>
      <c r="M273" t="s">
        <v>87</v>
      </c>
      <c r="N273" t="s">
        <v>3360</v>
      </c>
      <c r="O273" t="s">
        <v>116</v>
      </c>
      <c r="P273">
        <v>8</v>
      </c>
      <c r="Q273" t="s">
        <v>40</v>
      </c>
      <c r="R273" t="s">
        <v>58</v>
      </c>
      <c r="S273" t="s">
        <v>3361</v>
      </c>
      <c r="T273" s="4">
        <v>45337</v>
      </c>
      <c r="U273">
        <v>2</v>
      </c>
      <c r="V273" t="s">
        <v>20255</v>
      </c>
      <c r="W273" t="s">
        <v>3362</v>
      </c>
      <c r="X273" t="s">
        <v>3363</v>
      </c>
      <c r="Y273" t="s">
        <v>3364</v>
      </c>
      <c r="Z273">
        <v>1278</v>
      </c>
      <c r="AA273">
        <v>5</v>
      </c>
      <c r="AB273">
        <v>2556</v>
      </c>
      <c r="AC273">
        <v>511.2</v>
      </c>
      <c r="AD273" s="8">
        <v>0.35</v>
      </c>
      <c r="AE273" s="7">
        <v>894.59999999999991</v>
      </c>
      <c r="AF273">
        <v>0.35</v>
      </c>
      <c r="AG273" t="str">
        <f t="shared" si="4"/>
        <v>₹3 K</v>
      </c>
    </row>
    <row r="274" spans="1:33" x14ac:dyDescent="0.3">
      <c r="A274" t="s">
        <v>27</v>
      </c>
      <c r="B274" t="s">
        <v>731</v>
      </c>
      <c r="C274" t="s">
        <v>29</v>
      </c>
      <c r="D274" t="s">
        <v>65</v>
      </c>
      <c r="E274" t="s">
        <v>147</v>
      </c>
      <c r="F274" t="s">
        <v>3526</v>
      </c>
      <c r="G274" t="s">
        <v>33</v>
      </c>
      <c r="H274" s="4">
        <v>44898</v>
      </c>
      <c r="I274">
        <v>1000</v>
      </c>
      <c r="J274" t="s">
        <v>3527</v>
      </c>
      <c r="K274" t="s">
        <v>796</v>
      </c>
      <c r="L274" t="s">
        <v>3528</v>
      </c>
      <c r="M274" t="s">
        <v>37</v>
      </c>
      <c r="N274" t="s">
        <v>3529</v>
      </c>
      <c r="O274" t="s">
        <v>116</v>
      </c>
      <c r="P274">
        <v>4</v>
      </c>
      <c r="Q274" t="s">
        <v>73</v>
      </c>
      <c r="R274" t="s">
        <v>58</v>
      </c>
      <c r="S274" t="s">
        <v>3530</v>
      </c>
      <c r="T274" s="4">
        <v>45323</v>
      </c>
      <c r="U274">
        <v>2</v>
      </c>
      <c r="V274" t="s">
        <v>20255</v>
      </c>
      <c r="W274" t="s">
        <v>3531</v>
      </c>
      <c r="X274" t="s">
        <v>3532</v>
      </c>
      <c r="Y274" t="s">
        <v>1257</v>
      </c>
      <c r="Z274">
        <v>2603</v>
      </c>
      <c r="AA274">
        <v>5</v>
      </c>
      <c r="AB274">
        <v>5206</v>
      </c>
      <c r="AC274">
        <v>1041.2</v>
      </c>
      <c r="AD274" s="8">
        <v>0.28000000000000003</v>
      </c>
      <c r="AE274" s="7">
        <v>1457.68</v>
      </c>
      <c r="AF274">
        <v>0.28000000000000003</v>
      </c>
      <c r="AG274" t="str">
        <f t="shared" si="4"/>
        <v>₹5 K</v>
      </c>
    </row>
    <row r="275" spans="1:33" x14ac:dyDescent="0.3">
      <c r="A275" t="s">
        <v>20241</v>
      </c>
      <c r="B275" t="s">
        <v>157</v>
      </c>
      <c r="C275" t="s">
        <v>29</v>
      </c>
      <c r="D275" t="s">
        <v>219</v>
      </c>
      <c r="E275" t="s">
        <v>2408</v>
      </c>
      <c r="F275" t="s">
        <v>3706</v>
      </c>
      <c r="G275" t="s">
        <v>33</v>
      </c>
      <c r="H275" s="4">
        <v>44749</v>
      </c>
      <c r="I275">
        <v>1100</v>
      </c>
      <c r="J275" t="s">
        <v>3707</v>
      </c>
      <c r="K275" t="s">
        <v>340</v>
      </c>
      <c r="L275" t="s">
        <v>3708</v>
      </c>
      <c r="M275" t="s">
        <v>37</v>
      </c>
      <c r="N275" t="s">
        <v>3709</v>
      </c>
      <c r="O275" t="s">
        <v>57</v>
      </c>
      <c r="P275">
        <v>17</v>
      </c>
      <c r="Q275" t="s">
        <v>40</v>
      </c>
      <c r="R275" t="s">
        <v>74</v>
      </c>
      <c r="S275" t="s">
        <v>3710</v>
      </c>
      <c r="T275" s="4">
        <v>45328</v>
      </c>
      <c r="U275">
        <v>2</v>
      </c>
      <c r="V275" t="s">
        <v>20255</v>
      </c>
      <c r="W275" t="s">
        <v>3711</v>
      </c>
      <c r="X275" t="s">
        <v>3712</v>
      </c>
      <c r="Y275" t="s">
        <v>3713</v>
      </c>
      <c r="Z275">
        <v>1722</v>
      </c>
      <c r="AA275">
        <v>1</v>
      </c>
      <c r="AB275">
        <v>688.80000000000007</v>
      </c>
      <c r="AC275">
        <v>688.80000000000007</v>
      </c>
      <c r="AD275" s="8">
        <v>0.28000000000000003</v>
      </c>
      <c r="AE275" s="7">
        <v>192.86400000000003</v>
      </c>
      <c r="AF275">
        <v>0.28000000000000003</v>
      </c>
      <c r="AG275" t="str">
        <f t="shared" si="4"/>
        <v>₹688.8</v>
      </c>
    </row>
    <row r="276" spans="1:33" x14ac:dyDescent="0.3">
      <c r="A276" t="s">
        <v>27</v>
      </c>
      <c r="B276" t="s">
        <v>803</v>
      </c>
      <c r="C276" t="s">
        <v>49</v>
      </c>
      <c r="D276" t="s">
        <v>50</v>
      </c>
      <c r="E276" t="s">
        <v>2153</v>
      </c>
      <c r="F276" t="s">
        <v>3819</v>
      </c>
      <c r="G276" t="s">
        <v>33</v>
      </c>
      <c r="H276" s="4">
        <v>43853</v>
      </c>
      <c r="I276">
        <v>800</v>
      </c>
      <c r="J276" t="s">
        <v>3820</v>
      </c>
      <c r="K276" t="s">
        <v>1626</v>
      </c>
      <c r="L276" t="s">
        <v>3821</v>
      </c>
      <c r="M276" t="s">
        <v>37</v>
      </c>
      <c r="N276" t="s">
        <v>3822</v>
      </c>
      <c r="O276" t="s">
        <v>39</v>
      </c>
      <c r="P276">
        <v>6</v>
      </c>
      <c r="Q276" t="s">
        <v>40</v>
      </c>
      <c r="R276" t="s">
        <v>58</v>
      </c>
      <c r="S276" t="s">
        <v>3823</v>
      </c>
      <c r="T276" s="4">
        <v>45342</v>
      </c>
      <c r="U276">
        <v>2</v>
      </c>
      <c r="V276" t="s">
        <v>20255</v>
      </c>
      <c r="W276" t="s">
        <v>3824</v>
      </c>
      <c r="X276" t="s">
        <v>3825</v>
      </c>
      <c r="Y276" t="s">
        <v>3826</v>
      </c>
      <c r="Z276">
        <v>2085</v>
      </c>
      <c r="AA276">
        <v>3</v>
      </c>
      <c r="AB276">
        <v>2502</v>
      </c>
      <c r="AC276">
        <v>834</v>
      </c>
      <c r="AD276" s="8">
        <v>0.22</v>
      </c>
      <c r="AE276" s="7">
        <v>550.44000000000005</v>
      </c>
      <c r="AF276">
        <v>0.22</v>
      </c>
      <c r="AG276" t="str">
        <f t="shared" si="4"/>
        <v>₹3 K</v>
      </c>
    </row>
    <row r="277" spans="1:33" x14ac:dyDescent="0.3">
      <c r="A277" t="s">
        <v>181</v>
      </c>
      <c r="B277" t="s">
        <v>813</v>
      </c>
      <c r="C277" t="s">
        <v>29</v>
      </c>
      <c r="D277" t="s">
        <v>677</v>
      </c>
      <c r="E277" t="s">
        <v>511</v>
      </c>
      <c r="F277" t="s">
        <v>4008</v>
      </c>
      <c r="G277" t="s">
        <v>33</v>
      </c>
      <c r="H277" s="4">
        <v>43970</v>
      </c>
      <c r="I277">
        <v>1100</v>
      </c>
      <c r="J277" t="s">
        <v>4009</v>
      </c>
      <c r="K277" t="s">
        <v>960</v>
      </c>
      <c r="L277" t="s">
        <v>4010</v>
      </c>
      <c r="M277" t="s">
        <v>87</v>
      </c>
      <c r="N277" t="s">
        <v>4011</v>
      </c>
      <c r="O277" t="s">
        <v>116</v>
      </c>
      <c r="P277">
        <v>19</v>
      </c>
      <c r="Q277" t="s">
        <v>73</v>
      </c>
      <c r="R277" t="s">
        <v>101</v>
      </c>
      <c r="S277" t="s">
        <v>4012</v>
      </c>
      <c r="T277" s="4">
        <v>45330</v>
      </c>
      <c r="U277">
        <v>2</v>
      </c>
      <c r="V277" t="s">
        <v>20255</v>
      </c>
      <c r="W277" t="s">
        <v>4013</v>
      </c>
      <c r="X277" t="s">
        <v>4014</v>
      </c>
      <c r="Y277" t="s">
        <v>4015</v>
      </c>
      <c r="Z277">
        <v>2228</v>
      </c>
      <c r="AA277">
        <v>4</v>
      </c>
      <c r="AB277">
        <v>3564.8</v>
      </c>
      <c r="AC277">
        <v>891.2</v>
      </c>
      <c r="AD277" s="8">
        <v>0.28000000000000003</v>
      </c>
      <c r="AE277" s="7">
        <v>998.14400000000012</v>
      </c>
      <c r="AF277">
        <v>0.28000000000000003</v>
      </c>
      <c r="AG277" t="str">
        <f t="shared" si="4"/>
        <v>₹4 K</v>
      </c>
    </row>
    <row r="278" spans="1:33" x14ac:dyDescent="0.3">
      <c r="A278" t="s">
        <v>181</v>
      </c>
      <c r="B278" t="s">
        <v>369</v>
      </c>
      <c r="C278" t="s">
        <v>49</v>
      </c>
      <c r="D278" t="s">
        <v>206</v>
      </c>
      <c r="E278" t="s">
        <v>3122</v>
      </c>
      <c r="F278" t="s">
        <v>4031</v>
      </c>
      <c r="G278" t="s">
        <v>33</v>
      </c>
      <c r="H278" s="4">
        <v>44220</v>
      </c>
      <c r="I278">
        <v>1200</v>
      </c>
      <c r="J278" t="s">
        <v>4032</v>
      </c>
      <c r="K278" t="s">
        <v>825</v>
      </c>
      <c r="L278" t="s">
        <v>4033</v>
      </c>
      <c r="M278" t="s">
        <v>87</v>
      </c>
      <c r="N278" t="s">
        <v>4034</v>
      </c>
      <c r="O278" t="s">
        <v>72</v>
      </c>
      <c r="P278">
        <v>17</v>
      </c>
      <c r="Q278" t="s">
        <v>40</v>
      </c>
      <c r="R278" t="s">
        <v>74</v>
      </c>
      <c r="S278" t="s">
        <v>4035</v>
      </c>
      <c r="T278" s="4">
        <v>45347</v>
      </c>
      <c r="U278">
        <v>2</v>
      </c>
      <c r="V278" t="s">
        <v>20255</v>
      </c>
      <c r="W278" t="s">
        <v>4036</v>
      </c>
      <c r="X278" t="s">
        <v>4037</v>
      </c>
      <c r="Y278" t="s">
        <v>4038</v>
      </c>
      <c r="Z278">
        <v>2658</v>
      </c>
      <c r="AA278">
        <v>4</v>
      </c>
      <c r="AB278">
        <v>4252.8</v>
      </c>
      <c r="AC278">
        <v>1063.2</v>
      </c>
      <c r="AD278" s="8">
        <v>0.22</v>
      </c>
      <c r="AE278" s="7">
        <v>935.6160000000001</v>
      </c>
      <c r="AF278">
        <v>0.22</v>
      </c>
      <c r="AG278" t="str">
        <f t="shared" si="4"/>
        <v>₹4 K</v>
      </c>
    </row>
    <row r="279" spans="1:33" x14ac:dyDescent="0.3">
      <c r="A279" t="s">
        <v>20242</v>
      </c>
      <c r="B279" t="s">
        <v>390</v>
      </c>
      <c r="C279" t="s">
        <v>49</v>
      </c>
      <c r="D279" t="s">
        <v>50</v>
      </c>
      <c r="E279" t="s">
        <v>1560</v>
      </c>
      <c r="F279" t="s">
        <v>4102</v>
      </c>
      <c r="G279" t="s">
        <v>96</v>
      </c>
      <c r="H279" s="4">
        <v>44480</v>
      </c>
      <c r="I279">
        <v>1400</v>
      </c>
      <c r="J279" t="s">
        <v>4103</v>
      </c>
      <c r="K279" t="s">
        <v>137</v>
      </c>
      <c r="L279" t="s">
        <v>4104</v>
      </c>
      <c r="M279" t="s">
        <v>37</v>
      </c>
      <c r="N279" t="s">
        <v>4105</v>
      </c>
      <c r="O279" t="s">
        <v>116</v>
      </c>
      <c r="P279">
        <v>18</v>
      </c>
      <c r="Q279" t="s">
        <v>40</v>
      </c>
      <c r="R279" t="s">
        <v>58</v>
      </c>
      <c r="S279" t="s">
        <v>4106</v>
      </c>
      <c r="T279" s="4">
        <v>45328</v>
      </c>
      <c r="U279">
        <v>2</v>
      </c>
      <c r="V279" t="s">
        <v>20255</v>
      </c>
      <c r="W279" t="s">
        <v>4107</v>
      </c>
      <c r="X279" t="s">
        <v>4108</v>
      </c>
      <c r="Y279" t="s">
        <v>4109</v>
      </c>
      <c r="Z279">
        <v>2459</v>
      </c>
      <c r="AA279">
        <v>8</v>
      </c>
      <c r="AB279">
        <v>7868.8</v>
      </c>
      <c r="AC279">
        <v>983.6</v>
      </c>
      <c r="AD279" s="8">
        <v>0.22</v>
      </c>
      <c r="AE279" s="7">
        <v>1731.136</v>
      </c>
      <c r="AF279">
        <v>0.22</v>
      </c>
      <c r="AG279" t="str">
        <f t="shared" si="4"/>
        <v>₹8 K</v>
      </c>
    </row>
    <row r="280" spans="1:33" x14ac:dyDescent="0.3">
      <c r="A280" t="s">
        <v>20237</v>
      </c>
      <c r="B280" t="s">
        <v>1483</v>
      </c>
      <c r="C280" t="s">
        <v>49</v>
      </c>
      <c r="D280" t="s">
        <v>219</v>
      </c>
      <c r="E280" t="s">
        <v>894</v>
      </c>
      <c r="F280" t="s">
        <v>4118</v>
      </c>
      <c r="G280" t="s">
        <v>33</v>
      </c>
      <c r="H280" s="4">
        <v>45279</v>
      </c>
      <c r="I280">
        <v>1400</v>
      </c>
      <c r="J280" t="s">
        <v>4119</v>
      </c>
      <c r="K280" t="s">
        <v>2286</v>
      </c>
      <c r="L280" t="s">
        <v>4120</v>
      </c>
      <c r="M280" t="s">
        <v>87</v>
      </c>
      <c r="N280" t="s">
        <v>4121</v>
      </c>
      <c r="O280" t="s">
        <v>57</v>
      </c>
      <c r="P280">
        <v>9</v>
      </c>
      <c r="Q280" t="s">
        <v>73</v>
      </c>
      <c r="R280" t="s">
        <v>101</v>
      </c>
      <c r="S280" t="s">
        <v>4122</v>
      </c>
      <c r="T280" s="4">
        <v>45331</v>
      </c>
      <c r="U280">
        <v>2</v>
      </c>
      <c r="V280" t="s">
        <v>20255</v>
      </c>
      <c r="W280" t="s">
        <v>4123</v>
      </c>
      <c r="X280" t="s">
        <v>4124</v>
      </c>
      <c r="Y280" t="s">
        <v>3691</v>
      </c>
      <c r="Z280">
        <v>1244</v>
      </c>
      <c r="AA280">
        <v>2</v>
      </c>
      <c r="AB280">
        <v>995.2</v>
      </c>
      <c r="AC280">
        <v>497.6</v>
      </c>
      <c r="AD280" s="8">
        <v>0.22</v>
      </c>
      <c r="AE280" s="7">
        <v>218.94400000000002</v>
      </c>
      <c r="AF280">
        <v>0.22</v>
      </c>
      <c r="AG280" t="str">
        <f t="shared" si="4"/>
        <v>₹995.2</v>
      </c>
    </row>
    <row r="281" spans="1:33" x14ac:dyDescent="0.3">
      <c r="A281" t="s">
        <v>133</v>
      </c>
      <c r="B281" t="s">
        <v>229</v>
      </c>
      <c r="C281" t="s">
        <v>80</v>
      </c>
      <c r="D281" t="s">
        <v>109</v>
      </c>
      <c r="E281" t="s">
        <v>703</v>
      </c>
      <c r="F281" t="s">
        <v>4125</v>
      </c>
      <c r="G281" t="s">
        <v>33</v>
      </c>
      <c r="H281" s="4">
        <v>44961</v>
      </c>
      <c r="I281">
        <v>1000</v>
      </c>
      <c r="J281" t="s">
        <v>4126</v>
      </c>
      <c r="K281" t="s">
        <v>861</v>
      </c>
      <c r="L281" t="s">
        <v>4127</v>
      </c>
      <c r="M281" t="s">
        <v>37</v>
      </c>
      <c r="N281" t="s">
        <v>4128</v>
      </c>
      <c r="O281" t="s">
        <v>72</v>
      </c>
      <c r="P281">
        <v>7</v>
      </c>
      <c r="Q281" t="s">
        <v>73</v>
      </c>
      <c r="R281" t="s">
        <v>101</v>
      </c>
      <c r="S281" t="s">
        <v>4129</v>
      </c>
      <c r="T281" s="4">
        <v>45346</v>
      </c>
      <c r="U281">
        <v>2</v>
      </c>
      <c r="V281" t="s">
        <v>20255</v>
      </c>
      <c r="W281" t="s">
        <v>4130</v>
      </c>
      <c r="X281" t="s">
        <v>4131</v>
      </c>
      <c r="Y281" t="s">
        <v>4132</v>
      </c>
      <c r="Z281">
        <v>2994</v>
      </c>
      <c r="AA281">
        <v>7</v>
      </c>
      <c r="AB281">
        <v>8383.2000000000007</v>
      </c>
      <c r="AC281">
        <v>1197.6000000000001</v>
      </c>
      <c r="AD281" s="8">
        <v>0.35</v>
      </c>
      <c r="AE281" s="7">
        <v>2934.12</v>
      </c>
      <c r="AF281">
        <v>0.35</v>
      </c>
      <c r="AG281" t="str">
        <f t="shared" si="4"/>
        <v>₹8 K</v>
      </c>
    </row>
    <row r="282" spans="1:33" x14ac:dyDescent="0.3">
      <c r="A282" t="s">
        <v>27</v>
      </c>
      <c r="B282" t="s">
        <v>193</v>
      </c>
      <c r="C282" t="s">
        <v>29</v>
      </c>
      <c r="D282" t="s">
        <v>81</v>
      </c>
      <c r="E282" t="s">
        <v>1177</v>
      </c>
      <c r="F282" t="s">
        <v>4155</v>
      </c>
      <c r="G282" t="s">
        <v>33</v>
      </c>
      <c r="H282" s="4">
        <v>44802</v>
      </c>
      <c r="I282">
        <v>800</v>
      </c>
      <c r="J282" t="s">
        <v>4156</v>
      </c>
      <c r="K282" t="s">
        <v>1796</v>
      </c>
      <c r="L282" t="s">
        <v>4157</v>
      </c>
      <c r="M282" t="s">
        <v>37</v>
      </c>
      <c r="N282" t="s">
        <v>4158</v>
      </c>
      <c r="O282" t="s">
        <v>72</v>
      </c>
      <c r="P282">
        <v>10</v>
      </c>
      <c r="Q282" t="s">
        <v>73</v>
      </c>
      <c r="R282" t="s">
        <v>74</v>
      </c>
      <c r="S282" t="s">
        <v>4159</v>
      </c>
      <c r="T282" s="4">
        <v>45343</v>
      </c>
      <c r="U282">
        <v>2</v>
      </c>
      <c r="V282" t="s">
        <v>20255</v>
      </c>
      <c r="W282" t="s">
        <v>4160</v>
      </c>
      <c r="X282" t="s">
        <v>4161</v>
      </c>
      <c r="Y282" t="s">
        <v>2840</v>
      </c>
      <c r="Z282">
        <v>2601</v>
      </c>
      <c r="AA282">
        <v>3</v>
      </c>
      <c r="AB282">
        <v>3121.2000000000003</v>
      </c>
      <c r="AC282">
        <v>1040.4000000000001</v>
      </c>
      <c r="AD282" s="8">
        <v>0.28000000000000003</v>
      </c>
      <c r="AE282" s="7">
        <v>873.93600000000015</v>
      </c>
      <c r="AF282">
        <v>0.28000000000000003</v>
      </c>
      <c r="AG282" t="str">
        <f t="shared" si="4"/>
        <v>₹3 K</v>
      </c>
    </row>
    <row r="283" spans="1:33" x14ac:dyDescent="0.3">
      <c r="A283" t="s">
        <v>93</v>
      </c>
      <c r="B283" t="s">
        <v>169</v>
      </c>
      <c r="C283" t="s">
        <v>49</v>
      </c>
      <c r="D283" t="s">
        <v>65</v>
      </c>
      <c r="E283" t="s">
        <v>183</v>
      </c>
      <c r="F283" t="s">
        <v>4299</v>
      </c>
      <c r="G283" t="s">
        <v>33</v>
      </c>
      <c r="H283" s="4">
        <v>45008</v>
      </c>
      <c r="I283">
        <v>1000</v>
      </c>
      <c r="J283" t="s">
        <v>4300</v>
      </c>
      <c r="K283" t="s">
        <v>1359</v>
      </c>
      <c r="L283" t="s">
        <v>4301</v>
      </c>
      <c r="M283" t="s">
        <v>87</v>
      </c>
      <c r="N283" t="s">
        <v>4302</v>
      </c>
      <c r="O283" t="s">
        <v>39</v>
      </c>
      <c r="P283">
        <v>12</v>
      </c>
      <c r="Q283" t="s">
        <v>73</v>
      </c>
      <c r="R283" t="s">
        <v>41</v>
      </c>
      <c r="S283" t="s">
        <v>4303</v>
      </c>
      <c r="T283" s="4">
        <v>45347</v>
      </c>
      <c r="U283">
        <v>2</v>
      </c>
      <c r="V283" t="s">
        <v>20255</v>
      </c>
      <c r="W283" t="s">
        <v>4304</v>
      </c>
      <c r="X283" t="s">
        <v>4305</v>
      </c>
      <c r="Y283" t="s">
        <v>4306</v>
      </c>
      <c r="Z283">
        <v>1304</v>
      </c>
      <c r="AA283">
        <v>3</v>
      </c>
      <c r="AB283">
        <v>1564.8000000000002</v>
      </c>
      <c r="AC283">
        <v>521.6</v>
      </c>
      <c r="AD283" s="8">
        <v>0.22</v>
      </c>
      <c r="AE283" s="7">
        <v>344.25600000000003</v>
      </c>
      <c r="AF283">
        <v>0.22</v>
      </c>
      <c r="AG283" t="str">
        <f t="shared" si="4"/>
        <v>₹2 K</v>
      </c>
    </row>
    <row r="284" spans="1:33" x14ac:dyDescent="0.3">
      <c r="A284" t="s">
        <v>20242</v>
      </c>
      <c r="B284" t="s">
        <v>390</v>
      </c>
      <c r="C284" t="s">
        <v>49</v>
      </c>
      <c r="D284" t="s">
        <v>50</v>
      </c>
      <c r="E284" t="s">
        <v>501</v>
      </c>
      <c r="F284" t="s">
        <v>4307</v>
      </c>
      <c r="G284" t="s">
        <v>96</v>
      </c>
      <c r="H284" s="4">
        <v>44218</v>
      </c>
      <c r="I284">
        <v>1100</v>
      </c>
      <c r="J284" t="s">
        <v>1259</v>
      </c>
      <c r="K284" t="s">
        <v>424</v>
      </c>
      <c r="L284" t="s">
        <v>4308</v>
      </c>
      <c r="M284" t="s">
        <v>37</v>
      </c>
      <c r="N284" t="s">
        <v>4309</v>
      </c>
      <c r="O284" t="s">
        <v>39</v>
      </c>
      <c r="P284">
        <v>19</v>
      </c>
      <c r="Q284" t="s">
        <v>40</v>
      </c>
      <c r="R284" t="s">
        <v>58</v>
      </c>
      <c r="S284" t="s">
        <v>4310</v>
      </c>
      <c r="T284" s="4">
        <v>45335</v>
      </c>
      <c r="U284">
        <v>2</v>
      </c>
      <c r="V284" t="s">
        <v>20255</v>
      </c>
      <c r="W284" t="s">
        <v>4311</v>
      </c>
      <c r="X284" t="s">
        <v>4312</v>
      </c>
      <c r="Y284" t="s">
        <v>168</v>
      </c>
      <c r="Z284">
        <v>1174</v>
      </c>
      <c r="AA284">
        <v>8</v>
      </c>
      <c r="AB284">
        <v>3756.8</v>
      </c>
      <c r="AC284">
        <v>469.6</v>
      </c>
      <c r="AD284" s="8">
        <v>0.22</v>
      </c>
      <c r="AE284" s="7">
        <v>826.49600000000009</v>
      </c>
      <c r="AF284">
        <v>0.22</v>
      </c>
      <c r="AG284" t="str">
        <f t="shared" si="4"/>
        <v>₹4 K</v>
      </c>
    </row>
    <row r="285" spans="1:33" x14ac:dyDescent="0.3">
      <c r="A285" t="s">
        <v>20238</v>
      </c>
      <c r="B285" t="s">
        <v>650</v>
      </c>
      <c r="C285" t="s">
        <v>80</v>
      </c>
      <c r="D285" t="s">
        <v>50</v>
      </c>
      <c r="E285" t="s">
        <v>170</v>
      </c>
      <c r="F285" t="s">
        <v>4366</v>
      </c>
      <c r="G285" t="s">
        <v>96</v>
      </c>
      <c r="H285" s="4">
        <v>44267</v>
      </c>
      <c r="I285">
        <v>1000</v>
      </c>
      <c r="J285" t="s">
        <v>4367</v>
      </c>
      <c r="K285" t="s">
        <v>1052</v>
      </c>
      <c r="L285" t="s">
        <v>4368</v>
      </c>
      <c r="M285" t="s">
        <v>87</v>
      </c>
      <c r="N285" t="s">
        <v>4369</v>
      </c>
      <c r="O285" t="s">
        <v>39</v>
      </c>
      <c r="P285">
        <v>18</v>
      </c>
      <c r="Q285" t="s">
        <v>73</v>
      </c>
      <c r="R285" t="s">
        <v>58</v>
      </c>
      <c r="S285" t="s">
        <v>4370</v>
      </c>
      <c r="T285" s="4">
        <v>45346</v>
      </c>
      <c r="U285">
        <v>2</v>
      </c>
      <c r="V285" t="s">
        <v>20255</v>
      </c>
      <c r="W285" t="s">
        <v>4371</v>
      </c>
      <c r="X285" t="s">
        <v>4372</v>
      </c>
      <c r="Y285" t="s">
        <v>4373</v>
      </c>
      <c r="Z285">
        <v>513</v>
      </c>
      <c r="AA285">
        <v>6</v>
      </c>
      <c r="AB285">
        <v>1231.2</v>
      </c>
      <c r="AC285">
        <v>205.20000000000002</v>
      </c>
      <c r="AD285" s="8">
        <v>0.35</v>
      </c>
      <c r="AE285" s="7">
        <v>430.92</v>
      </c>
      <c r="AF285">
        <v>0.35</v>
      </c>
      <c r="AG285" t="str">
        <f t="shared" si="4"/>
        <v>₹1 K</v>
      </c>
    </row>
    <row r="286" spans="1:33" x14ac:dyDescent="0.3">
      <c r="A286" t="s">
        <v>133</v>
      </c>
      <c r="B286" t="s">
        <v>229</v>
      </c>
      <c r="C286" t="s">
        <v>49</v>
      </c>
      <c r="D286" t="s">
        <v>219</v>
      </c>
      <c r="E286" t="s">
        <v>1067</v>
      </c>
      <c r="F286" t="s">
        <v>4389</v>
      </c>
      <c r="G286" t="s">
        <v>33</v>
      </c>
      <c r="H286" s="4">
        <v>44607</v>
      </c>
      <c r="I286">
        <v>1400</v>
      </c>
      <c r="J286" t="s">
        <v>4390</v>
      </c>
      <c r="K286" t="s">
        <v>222</v>
      </c>
      <c r="L286" t="s">
        <v>4391</v>
      </c>
      <c r="M286" t="s">
        <v>37</v>
      </c>
      <c r="N286" t="s">
        <v>4392</v>
      </c>
      <c r="O286" t="s">
        <v>72</v>
      </c>
      <c r="P286">
        <v>4</v>
      </c>
      <c r="Q286" t="s">
        <v>73</v>
      </c>
      <c r="R286" t="s">
        <v>101</v>
      </c>
      <c r="S286" t="s">
        <v>4393</v>
      </c>
      <c r="T286" s="4">
        <v>45323</v>
      </c>
      <c r="U286">
        <v>2</v>
      </c>
      <c r="V286" t="s">
        <v>20255</v>
      </c>
      <c r="W286" t="s">
        <v>4394</v>
      </c>
      <c r="X286" t="s">
        <v>4395</v>
      </c>
      <c r="Y286" t="s">
        <v>1424</v>
      </c>
      <c r="Z286">
        <v>733</v>
      </c>
      <c r="AA286">
        <v>1</v>
      </c>
      <c r="AB286">
        <v>293.2</v>
      </c>
      <c r="AC286">
        <v>293.2</v>
      </c>
      <c r="AD286" s="8">
        <v>0.22</v>
      </c>
      <c r="AE286" s="7">
        <v>64.504000000000005</v>
      </c>
      <c r="AF286">
        <v>0.22</v>
      </c>
      <c r="AG286" t="str">
        <f t="shared" si="4"/>
        <v>₹293.2</v>
      </c>
    </row>
    <row r="287" spans="1:33" x14ac:dyDescent="0.3">
      <c r="A287" t="s">
        <v>336</v>
      </c>
      <c r="B287" t="s">
        <v>500</v>
      </c>
      <c r="C287" t="s">
        <v>80</v>
      </c>
      <c r="D287" t="s">
        <v>30</v>
      </c>
      <c r="E287" t="s">
        <v>3051</v>
      </c>
      <c r="F287" t="s">
        <v>4565</v>
      </c>
      <c r="G287" t="s">
        <v>33</v>
      </c>
      <c r="H287" s="4">
        <v>44602</v>
      </c>
      <c r="I287">
        <v>1000</v>
      </c>
      <c r="J287" t="s">
        <v>4566</v>
      </c>
      <c r="K287" t="s">
        <v>1052</v>
      </c>
      <c r="L287" t="s">
        <v>4567</v>
      </c>
      <c r="M287" t="s">
        <v>87</v>
      </c>
      <c r="N287" t="s">
        <v>4568</v>
      </c>
      <c r="O287" t="s">
        <v>72</v>
      </c>
      <c r="P287">
        <v>3</v>
      </c>
      <c r="Q287" t="s">
        <v>73</v>
      </c>
      <c r="R287" t="s">
        <v>41</v>
      </c>
      <c r="S287" t="s">
        <v>4569</v>
      </c>
      <c r="T287" s="4">
        <v>45348</v>
      </c>
      <c r="U287">
        <v>2</v>
      </c>
      <c r="V287" t="s">
        <v>20255</v>
      </c>
      <c r="W287" t="s">
        <v>4570</v>
      </c>
      <c r="X287" t="s">
        <v>4571</v>
      </c>
      <c r="Y287" t="s">
        <v>3772</v>
      </c>
      <c r="Z287">
        <v>2282</v>
      </c>
      <c r="AA287">
        <v>1</v>
      </c>
      <c r="AB287">
        <v>912.80000000000007</v>
      </c>
      <c r="AC287">
        <v>912.80000000000007</v>
      </c>
      <c r="AD287" s="8">
        <v>0.35</v>
      </c>
      <c r="AE287" s="7">
        <v>319.48</v>
      </c>
      <c r="AF287">
        <v>0.35</v>
      </c>
      <c r="AG287" t="str">
        <f t="shared" si="4"/>
        <v>₹912.8</v>
      </c>
    </row>
    <row r="288" spans="1:33" x14ac:dyDescent="0.3">
      <c r="A288" t="s">
        <v>181</v>
      </c>
      <c r="B288" t="s">
        <v>813</v>
      </c>
      <c r="C288" t="s">
        <v>49</v>
      </c>
      <c r="D288" t="s">
        <v>50</v>
      </c>
      <c r="E288" t="s">
        <v>841</v>
      </c>
      <c r="F288" t="s">
        <v>4601</v>
      </c>
      <c r="G288" t="s">
        <v>33</v>
      </c>
      <c r="H288" s="4">
        <v>44213</v>
      </c>
      <c r="I288">
        <v>800</v>
      </c>
      <c r="J288" t="s">
        <v>4602</v>
      </c>
      <c r="K288" t="s">
        <v>125</v>
      </c>
      <c r="L288" t="s">
        <v>4603</v>
      </c>
      <c r="M288" t="s">
        <v>87</v>
      </c>
      <c r="N288" t="s">
        <v>4604</v>
      </c>
      <c r="O288" t="s">
        <v>72</v>
      </c>
      <c r="P288">
        <v>5</v>
      </c>
      <c r="Q288" t="s">
        <v>40</v>
      </c>
      <c r="R288" t="s">
        <v>74</v>
      </c>
      <c r="S288" t="s">
        <v>4605</v>
      </c>
      <c r="T288" s="4">
        <v>45343</v>
      </c>
      <c r="U288">
        <v>2</v>
      </c>
      <c r="V288" t="s">
        <v>20255</v>
      </c>
      <c r="W288" t="s">
        <v>4606</v>
      </c>
      <c r="X288" t="s">
        <v>4607</v>
      </c>
      <c r="Y288" t="s">
        <v>4608</v>
      </c>
      <c r="Z288">
        <v>635</v>
      </c>
      <c r="AA288">
        <v>6</v>
      </c>
      <c r="AB288">
        <v>1524</v>
      </c>
      <c r="AC288">
        <v>254</v>
      </c>
      <c r="AD288" s="8">
        <v>0.22</v>
      </c>
      <c r="AE288" s="7">
        <v>335.28000000000003</v>
      </c>
      <c r="AF288">
        <v>0.22</v>
      </c>
      <c r="AG288" t="str">
        <f t="shared" si="4"/>
        <v>₹2 K</v>
      </c>
    </row>
    <row r="289" spans="1:33" x14ac:dyDescent="0.3">
      <c r="A289" t="s">
        <v>93</v>
      </c>
      <c r="B289" t="s">
        <v>169</v>
      </c>
      <c r="C289" t="s">
        <v>49</v>
      </c>
      <c r="D289" t="s">
        <v>677</v>
      </c>
      <c r="E289" t="s">
        <v>1560</v>
      </c>
      <c r="F289" t="s">
        <v>4691</v>
      </c>
      <c r="G289" t="s">
        <v>33</v>
      </c>
      <c r="H289" s="4">
        <v>45312</v>
      </c>
      <c r="I289">
        <v>1200</v>
      </c>
      <c r="J289" t="s">
        <v>4692</v>
      </c>
      <c r="K289" t="s">
        <v>787</v>
      </c>
      <c r="L289" t="s">
        <v>4693</v>
      </c>
      <c r="M289" t="s">
        <v>87</v>
      </c>
      <c r="N289" t="s">
        <v>4694</v>
      </c>
      <c r="O289" t="s">
        <v>57</v>
      </c>
      <c r="P289">
        <v>16</v>
      </c>
      <c r="Q289" t="s">
        <v>73</v>
      </c>
      <c r="R289" t="s">
        <v>101</v>
      </c>
      <c r="S289" t="s">
        <v>4695</v>
      </c>
      <c r="T289" s="4">
        <v>45351</v>
      </c>
      <c r="U289">
        <v>2</v>
      </c>
      <c r="V289" t="s">
        <v>20255</v>
      </c>
      <c r="W289" t="s">
        <v>4696</v>
      </c>
      <c r="X289" t="s">
        <v>4697</v>
      </c>
      <c r="Y289" t="s">
        <v>1398</v>
      </c>
      <c r="Z289">
        <v>1923</v>
      </c>
      <c r="AA289">
        <v>7</v>
      </c>
      <c r="AB289">
        <v>5384.4000000000015</v>
      </c>
      <c r="AC289">
        <v>769.20000000000016</v>
      </c>
      <c r="AD289" s="8">
        <v>0.22</v>
      </c>
      <c r="AE289" s="7">
        <v>1184.5680000000004</v>
      </c>
      <c r="AF289">
        <v>0.22</v>
      </c>
      <c r="AG289" t="str">
        <f t="shared" si="4"/>
        <v>₹5 K</v>
      </c>
    </row>
    <row r="290" spans="1:33" x14ac:dyDescent="0.3">
      <c r="A290" t="s">
        <v>336</v>
      </c>
      <c r="B290" t="s">
        <v>1023</v>
      </c>
      <c r="C290" t="s">
        <v>80</v>
      </c>
      <c r="D290" t="s">
        <v>65</v>
      </c>
      <c r="E290" t="s">
        <v>3439</v>
      </c>
      <c r="F290" t="s">
        <v>4781</v>
      </c>
      <c r="G290" t="s">
        <v>96</v>
      </c>
      <c r="H290" s="4">
        <v>44087</v>
      </c>
      <c r="I290">
        <v>1000</v>
      </c>
      <c r="J290" t="s">
        <v>4782</v>
      </c>
      <c r="K290" t="s">
        <v>1686</v>
      </c>
      <c r="L290" t="s">
        <v>4783</v>
      </c>
      <c r="M290" t="s">
        <v>37</v>
      </c>
      <c r="N290" t="s">
        <v>4784</v>
      </c>
      <c r="O290" t="s">
        <v>57</v>
      </c>
      <c r="P290">
        <v>16</v>
      </c>
      <c r="Q290" t="s">
        <v>73</v>
      </c>
      <c r="R290" t="s">
        <v>74</v>
      </c>
      <c r="S290" t="s">
        <v>4785</v>
      </c>
      <c r="T290" s="4">
        <v>45343</v>
      </c>
      <c r="U290">
        <v>2</v>
      </c>
      <c r="V290" t="s">
        <v>20255</v>
      </c>
      <c r="W290" t="s">
        <v>4786</v>
      </c>
      <c r="X290" t="s">
        <v>4787</v>
      </c>
      <c r="Y290" t="s">
        <v>2748</v>
      </c>
      <c r="Z290">
        <v>2535</v>
      </c>
      <c r="AA290">
        <v>4</v>
      </c>
      <c r="AB290">
        <v>4056</v>
      </c>
      <c r="AC290">
        <v>1014</v>
      </c>
      <c r="AD290" s="8">
        <v>0.35</v>
      </c>
      <c r="AE290" s="7">
        <v>1419.6</v>
      </c>
      <c r="AF290">
        <v>0.35</v>
      </c>
      <c r="AG290" t="str">
        <f t="shared" si="4"/>
        <v>₹4 K</v>
      </c>
    </row>
    <row r="291" spans="1:33" x14ac:dyDescent="0.3">
      <c r="A291" t="s">
        <v>20236</v>
      </c>
      <c r="B291" t="s">
        <v>79</v>
      </c>
      <c r="C291" t="s">
        <v>49</v>
      </c>
      <c r="D291" t="s">
        <v>219</v>
      </c>
      <c r="E291" t="s">
        <v>31</v>
      </c>
      <c r="F291" t="s">
        <v>5006</v>
      </c>
      <c r="G291" t="s">
        <v>33</v>
      </c>
      <c r="H291" s="4">
        <v>44525</v>
      </c>
      <c r="I291">
        <v>800</v>
      </c>
      <c r="J291" t="s">
        <v>5007</v>
      </c>
      <c r="K291" t="s">
        <v>1368</v>
      </c>
      <c r="L291" t="s">
        <v>5008</v>
      </c>
      <c r="M291" t="s">
        <v>37</v>
      </c>
      <c r="N291" t="s">
        <v>5009</v>
      </c>
      <c r="O291" t="s">
        <v>72</v>
      </c>
      <c r="P291">
        <v>11</v>
      </c>
      <c r="Q291" t="s">
        <v>73</v>
      </c>
      <c r="R291" t="s">
        <v>41</v>
      </c>
      <c r="S291" t="s">
        <v>5010</v>
      </c>
      <c r="T291" s="4">
        <v>45325</v>
      </c>
      <c r="U291">
        <v>2</v>
      </c>
      <c r="V291" t="s">
        <v>20255</v>
      </c>
      <c r="W291" t="s">
        <v>5011</v>
      </c>
      <c r="X291" t="s">
        <v>5012</v>
      </c>
      <c r="Y291" t="s">
        <v>5013</v>
      </c>
      <c r="Z291">
        <v>2120</v>
      </c>
      <c r="AA291">
        <v>4</v>
      </c>
      <c r="AB291">
        <v>3392</v>
      </c>
      <c r="AC291">
        <v>848</v>
      </c>
      <c r="AD291" s="8">
        <v>0.22</v>
      </c>
      <c r="AE291" s="7">
        <v>746.24</v>
      </c>
      <c r="AF291">
        <v>0.22</v>
      </c>
      <c r="AG291" t="str">
        <f t="shared" si="4"/>
        <v>₹3 K</v>
      </c>
    </row>
    <row r="292" spans="1:33" x14ac:dyDescent="0.3">
      <c r="A292" t="s">
        <v>181</v>
      </c>
      <c r="B292" t="s">
        <v>182</v>
      </c>
      <c r="C292" t="s">
        <v>29</v>
      </c>
      <c r="D292" t="s">
        <v>146</v>
      </c>
      <c r="E292" t="s">
        <v>3309</v>
      </c>
      <c r="F292" t="s">
        <v>5060</v>
      </c>
      <c r="G292" t="s">
        <v>96</v>
      </c>
      <c r="H292" s="4">
        <v>44390</v>
      </c>
      <c r="I292">
        <v>1400</v>
      </c>
      <c r="J292" t="s">
        <v>5061</v>
      </c>
      <c r="K292" t="s">
        <v>186</v>
      </c>
      <c r="L292" t="s">
        <v>5062</v>
      </c>
      <c r="M292" t="s">
        <v>87</v>
      </c>
      <c r="N292" t="s">
        <v>5063</v>
      </c>
      <c r="O292" t="s">
        <v>57</v>
      </c>
      <c r="P292">
        <v>20</v>
      </c>
      <c r="Q292" t="s">
        <v>73</v>
      </c>
      <c r="R292" t="s">
        <v>58</v>
      </c>
      <c r="S292" t="s">
        <v>5064</v>
      </c>
      <c r="T292" s="4">
        <v>45339</v>
      </c>
      <c r="U292">
        <v>2</v>
      </c>
      <c r="V292" t="s">
        <v>20255</v>
      </c>
      <c r="W292" t="s">
        <v>5065</v>
      </c>
      <c r="X292" t="s">
        <v>5066</v>
      </c>
      <c r="Y292" t="s">
        <v>1885</v>
      </c>
      <c r="Z292">
        <v>1588</v>
      </c>
      <c r="AA292">
        <v>4</v>
      </c>
      <c r="AB292">
        <v>2540.8000000000002</v>
      </c>
      <c r="AC292">
        <v>635.20000000000005</v>
      </c>
      <c r="AD292" s="8">
        <v>0.28000000000000003</v>
      </c>
      <c r="AE292" s="7">
        <v>711.42400000000009</v>
      </c>
      <c r="AF292">
        <v>0.28000000000000003</v>
      </c>
      <c r="AG292" t="str">
        <f t="shared" si="4"/>
        <v>₹3 K</v>
      </c>
    </row>
    <row r="293" spans="1:33" x14ac:dyDescent="0.3">
      <c r="A293" t="s">
        <v>47</v>
      </c>
      <c r="B293" t="s">
        <v>1128</v>
      </c>
      <c r="C293" t="s">
        <v>29</v>
      </c>
      <c r="D293" t="s">
        <v>370</v>
      </c>
      <c r="E293" t="s">
        <v>3439</v>
      </c>
      <c r="F293" t="s">
        <v>5149</v>
      </c>
      <c r="G293" t="s">
        <v>96</v>
      </c>
      <c r="H293" s="4">
        <v>44440</v>
      </c>
      <c r="I293">
        <v>1000</v>
      </c>
      <c r="J293" t="s">
        <v>5150</v>
      </c>
      <c r="K293" t="s">
        <v>2286</v>
      </c>
      <c r="L293" t="s">
        <v>5151</v>
      </c>
      <c r="M293" t="s">
        <v>37</v>
      </c>
      <c r="N293" t="s">
        <v>5152</v>
      </c>
      <c r="O293" t="s">
        <v>72</v>
      </c>
      <c r="P293">
        <v>11</v>
      </c>
      <c r="Q293" t="s">
        <v>73</v>
      </c>
      <c r="R293" t="s">
        <v>41</v>
      </c>
      <c r="S293" t="s">
        <v>5153</v>
      </c>
      <c r="T293" s="4">
        <v>45348</v>
      </c>
      <c r="U293">
        <v>2</v>
      </c>
      <c r="V293" t="s">
        <v>20255</v>
      </c>
      <c r="W293" t="s">
        <v>5154</v>
      </c>
      <c r="X293" t="s">
        <v>5155</v>
      </c>
      <c r="Y293" t="s">
        <v>1424</v>
      </c>
      <c r="Z293">
        <v>1993</v>
      </c>
      <c r="AA293">
        <v>2</v>
      </c>
      <c r="AB293">
        <v>1594.4</v>
      </c>
      <c r="AC293">
        <v>797.2</v>
      </c>
      <c r="AD293" s="8">
        <v>0.28000000000000003</v>
      </c>
      <c r="AE293" s="7">
        <v>446.43200000000007</v>
      </c>
      <c r="AF293">
        <v>0.28000000000000003</v>
      </c>
      <c r="AG293" t="str">
        <f t="shared" si="4"/>
        <v>₹2 K</v>
      </c>
    </row>
    <row r="294" spans="1:33" x14ac:dyDescent="0.3">
      <c r="A294" t="s">
        <v>27</v>
      </c>
      <c r="B294" t="s">
        <v>193</v>
      </c>
      <c r="C294" t="s">
        <v>49</v>
      </c>
      <c r="D294" t="s">
        <v>370</v>
      </c>
      <c r="E294" t="s">
        <v>304</v>
      </c>
      <c r="F294" t="s">
        <v>5260</v>
      </c>
      <c r="G294" t="s">
        <v>96</v>
      </c>
      <c r="H294" s="4">
        <v>44593</v>
      </c>
      <c r="I294">
        <v>1300</v>
      </c>
      <c r="J294" t="s">
        <v>5261</v>
      </c>
      <c r="K294" t="s">
        <v>1260</v>
      </c>
      <c r="L294" t="s">
        <v>5262</v>
      </c>
      <c r="M294" t="s">
        <v>37</v>
      </c>
      <c r="N294" t="s">
        <v>5263</v>
      </c>
      <c r="O294" t="s">
        <v>57</v>
      </c>
      <c r="P294">
        <v>18</v>
      </c>
      <c r="Q294" t="s">
        <v>40</v>
      </c>
      <c r="R294" t="s">
        <v>74</v>
      </c>
      <c r="S294" t="s">
        <v>5264</v>
      </c>
      <c r="T294" s="4">
        <v>45336</v>
      </c>
      <c r="U294">
        <v>2</v>
      </c>
      <c r="V294" t="s">
        <v>20255</v>
      </c>
      <c r="W294" t="s">
        <v>5265</v>
      </c>
      <c r="X294" t="s">
        <v>5266</v>
      </c>
      <c r="Y294" t="s">
        <v>5267</v>
      </c>
      <c r="Z294">
        <v>1951</v>
      </c>
      <c r="AA294">
        <v>2</v>
      </c>
      <c r="AB294">
        <v>1560.8000000000002</v>
      </c>
      <c r="AC294">
        <v>780.40000000000009</v>
      </c>
      <c r="AD294" s="8">
        <v>0.22</v>
      </c>
      <c r="AE294" s="7">
        <v>343.37600000000003</v>
      </c>
      <c r="AF294">
        <v>0.22</v>
      </c>
      <c r="AG294" t="str">
        <f t="shared" si="4"/>
        <v>₹2 K</v>
      </c>
    </row>
    <row r="295" spans="1:33" x14ac:dyDescent="0.3">
      <c r="A295" t="s">
        <v>336</v>
      </c>
      <c r="B295" t="s">
        <v>262</v>
      </c>
      <c r="C295" t="s">
        <v>29</v>
      </c>
      <c r="D295" t="s">
        <v>241</v>
      </c>
      <c r="E295" t="s">
        <v>596</v>
      </c>
      <c r="F295" t="s">
        <v>5366</v>
      </c>
      <c r="G295" t="s">
        <v>96</v>
      </c>
      <c r="H295" s="4">
        <v>44470</v>
      </c>
      <c r="I295">
        <v>1400</v>
      </c>
      <c r="J295" t="s">
        <v>5367</v>
      </c>
      <c r="K295" t="s">
        <v>1368</v>
      </c>
      <c r="L295" t="s">
        <v>5368</v>
      </c>
      <c r="M295" t="s">
        <v>87</v>
      </c>
      <c r="N295" t="s">
        <v>5369</v>
      </c>
      <c r="O295" t="s">
        <v>116</v>
      </c>
      <c r="P295">
        <v>11</v>
      </c>
      <c r="Q295" t="s">
        <v>40</v>
      </c>
      <c r="R295" t="s">
        <v>101</v>
      </c>
      <c r="S295" t="s">
        <v>5370</v>
      </c>
      <c r="T295" s="4">
        <v>45327</v>
      </c>
      <c r="U295">
        <v>2</v>
      </c>
      <c r="V295" t="s">
        <v>20255</v>
      </c>
      <c r="W295" t="s">
        <v>5371</v>
      </c>
      <c r="X295" t="s">
        <v>5372</v>
      </c>
      <c r="Y295" t="s">
        <v>5373</v>
      </c>
      <c r="Z295">
        <v>2171</v>
      </c>
      <c r="AA295">
        <v>3</v>
      </c>
      <c r="AB295">
        <v>2605.2000000000003</v>
      </c>
      <c r="AC295">
        <v>868.40000000000009</v>
      </c>
      <c r="AD295" s="8">
        <v>0.28000000000000003</v>
      </c>
      <c r="AE295" s="7">
        <v>729.45600000000013</v>
      </c>
      <c r="AF295">
        <v>0.28000000000000003</v>
      </c>
      <c r="AG295" t="str">
        <f t="shared" si="4"/>
        <v>₹3 K</v>
      </c>
    </row>
    <row r="296" spans="1:33" x14ac:dyDescent="0.3">
      <c r="A296" t="s">
        <v>47</v>
      </c>
      <c r="B296" t="s">
        <v>1128</v>
      </c>
      <c r="C296" t="s">
        <v>29</v>
      </c>
      <c r="D296" t="s">
        <v>241</v>
      </c>
      <c r="E296" t="s">
        <v>1014</v>
      </c>
      <c r="F296" t="s">
        <v>5481</v>
      </c>
      <c r="G296" t="s">
        <v>33</v>
      </c>
      <c r="H296" s="4">
        <v>44759</v>
      </c>
      <c r="I296">
        <v>950</v>
      </c>
      <c r="J296" t="s">
        <v>5482</v>
      </c>
      <c r="K296" t="s">
        <v>254</v>
      </c>
      <c r="L296" t="s">
        <v>5483</v>
      </c>
      <c r="M296" t="s">
        <v>87</v>
      </c>
      <c r="N296" t="s">
        <v>5484</v>
      </c>
      <c r="O296" t="s">
        <v>57</v>
      </c>
      <c r="P296">
        <v>6</v>
      </c>
      <c r="Q296" t="s">
        <v>40</v>
      </c>
      <c r="R296" t="s">
        <v>101</v>
      </c>
      <c r="S296" t="s">
        <v>5485</v>
      </c>
      <c r="T296" s="4">
        <v>45338</v>
      </c>
      <c r="U296">
        <v>2</v>
      </c>
      <c r="V296" t="s">
        <v>20255</v>
      </c>
      <c r="W296" t="s">
        <v>5486</v>
      </c>
      <c r="X296" t="s">
        <v>5487</v>
      </c>
      <c r="Y296" t="s">
        <v>1013</v>
      </c>
      <c r="Z296">
        <v>2274</v>
      </c>
      <c r="AA296">
        <v>3</v>
      </c>
      <c r="AB296">
        <v>2728.8</v>
      </c>
      <c r="AC296">
        <v>909.6</v>
      </c>
      <c r="AD296" s="8">
        <v>0.28000000000000003</v>
      </c>
      <c r="AE296" s="7">
        <v>764.06400000000008</v>
      </c>
      <c r="AF296">
        <v>0.28000000000000003</v>
      </c>
      <c r="AG296" t="str">
        <f t="shared" si="4"/>
        <v>₹3 K</v>
      </c>
    </row>
    <row r="297" spans="1:33" x14ac:dyDescent="0.3">
      <c r="A297" t="s">
        <v>181</v>
      </c>
      <c r="B297" t="s">
        <v>380</v>
      </c>
      <c r="C297" t="s">
        <v>80</v>
      </c>
      <c r="D297" t="s">
        <v>81</v>
      </c>
      <c r="E297" t="s">
        <v>183</v>
      </c>
      <c r="F297" t="s">
        <v>5488</v>
      </c>
      <c r="G297" t="s">
        <v>96</v>
      </c>
      <c r="H297" s="4">
        <v>44904</v>
      </c>
      <c r="I297">
        <v>1300</v>
      </c>
      <c r="J297" t="s">
        <v>5489</v>
      </c>
      <c r="K297" t="s">
        <v>3054</v>
      </c>
      <c r="L297" t="s">
        <v>5490</v>
      </c>
      <c r="M297" t="s">
        <v>37</v>
      </c>
      <c r="N297" t="s">
        <v>5491</v>
      </c>
      <c r="O297" t="s">
        <v>57</v>
      </c>
      <c r="P297">
        <v>7</v>
      </c>
      <c r="Q297" t="s">
        <v>73</v>
      </c>
      <c r="R297" t="s">
        <v>41</v>
      </c>
      <c r="S297" t="s">
        <v>5492</v>
      </c>
      <c r="T297" s="4">
        <v>45351</v>
      </c>
      <c r="U297">
        <v>2</v>
      </c>
      <c r="V297" t="s">
        <v>20255</v>
      </c>
      <c r="W297" t="s">
        <v>5493</v>
      </c>
      <c r="X297" t="s">
        <v>5494</v>
      </c>
      <c r="Y297" t="s">
        <v>5495</v>
      </c>
      <c r="Z297">
        <v>890</v>
      </c>
      <c r="AA297">
        <v>6</v>
      </c>
      <c r="AB297">
        <v>2136</v>
      </c>
      <c r="AC297">
        <v>356</v>
      </c>
      <c r="AD297" s="8">
        <v>0.35</v>
      </c>
      <c r="AE297" s="7">
        <v>747.59999999999991</v>
      </c>
      <c r="AF297">
        <v>0.35</v>
      </c>
      <c r="AG297" t="str">
        <f t="shared" si="4"/>
        <v>₹2 K</v>
      </c>
    </row>
    <row r="298" spans="1:33" x14ac:dyDescent="0.3">
      <c r="A298" t="s">
        <v>450</v>
      </c>
      <c r="B298" t="s">
        <v>450</v>
      </c>
      <c r="C298" t="s">
        <v>49</v>
      </c>
      <c r="D298" t="s">
        <v>370</v>
      </c>
      <c r="E298" t="s">
        <v>207</v>
      </c>
      <c r="F298" t="s">
        <v>5519</v>
      </c>
      <c r="G298" t="s">
        <v>96</v>
      </c>
      <c r="H298" s="4">
        <v>44682</v>
      </c>
      <c r="I298">
        <v>1100</v>
      </c>
      <c r="J298" t="s">
        <v>5520</v>
      </c>
      <c r="K298" t="s">
        <v>276</v>
      </c>
      <c r="L298" t="s">
        <v>5521</v>
      </c>
      <c r="M298" t="s">
        <v>37</v>
      </c>
      <c r="N298" t="s">
        <v>5522</v>
      </c>
      <c r="O298" t="s">
        <v>57</v>
      </c>
      <c r="P298">
        <v>8</v>
      </c>
      <c r="Q298" t="s">
        <v>73</v>
      </c>
      <c r="R298" t="s">
        <v>101</v>
      </c>
      <c r="S298" t="s">
        <v>5523</v>
      </c>
      <c r="T298" s="4">
        <v>45323</v>
      </c>
      <c r="U298">
        <v>2</v>
      </c>
      <c r="V298" t="s">
        <v>20255</v>
      </c>
      <c r="W298" t="s">
        <v>5524</v>
      </c>
      <c r="X298" t="s">
        <v>5525</v>
      </c>
      <c r="Y298" t="s">
        <v>5526</v>
      </c>
      <c r="Z298">
        <v>2803</v>
      </c>
      <c r="AA298">
        <v>8</v>
      </c>
      <c r="AB298">
        <v>8969.6</v>
      </c>
      <c r="AC298">
        <v>1121.2</v>
      </c>
      <c r="AD298" s="8">
        <v>0.22</v>
      </c>
      <c r="AE298" s="7">
        <v>1973.3120000000001</v>
      </c>
      <c r="AF298">
        <v>0.22</v>
      </c>
      <c r="AG298" t="str">
        <f t="shared" si="4"/>
        <v>₹9 K</v>
      </c>
    </row>
    <row r="299" spans="1:33" x14ac:dyDescent="0.3">
      <c r="A299" t="s">
        <v>20234</v>
      </c>
      <c r="B299" t="s">
        <v>325</v>
      </c>
      <c r="C299" t="s">
        <v>49</v>
      </c>
      <c r="D299" t="s">
        <v>146</v>
      </c>
      <c r="E299" t="s">
        <v>521</v>
      </c>
      <c r="F299" t="s">
        <v>5548</v>
      </c>
      <c r="G299" t="s">
        <v>96</v>
      </c>
      <c r="H299" s="4">
        <v>45007</v>
      </c>
      <c r="I299">
        <v>1200</v>
      </c>
      <c r="J299" t="s">
        <v>5549</v>
      </c>
      <c r="K299" t="s">
        <v>1643</v>
      </c>
      <c r="L299" t="s">
        <v>5550</v>
      </c>
      <c r="M299" t="s">
        <v>37</v>
      </c>
      <c r="N299" t="s">
        <v>5551</v>
      </c>
      <c r="O299" t="s">
        <v>72</v>
      </c>
      <c r="P299">
        <v>4</v>
      </c>
      <c r="Q299" t="s">
        <v>73</v>
      </c>
      <c r="R299" t="s">
        <v>101</v>
      </c>
      <c r="S299" t="s">
        <v>5552</v>
      </c>
      <c r="T299" s="4">
        <v>45342</v>
      </c>
      <c r="U299">
        <v>2</v>
      </c>
      <c r="V299" t="s">
        <v>20255</v>
      </c>
      <c r="W299" t="s">
        <v>5553</v>
      </c>
      <c r="X299" t="s">
        <v>5554</v>
      </c>
      <c r="Y299" t="s">
        <v>2801</v>
      </c>
      <c r="Z299">
        <v>2020</v>
      </c>
      <c r="AA299">
        <v>5</v>
      </c>
      <c r="AB299">
        <v>4040</v>
      </c>
      <c r="AC299">
        <v>808</v>
      </c>
      <c r="AD299" s="8">
        <v>0.22</v>
      </c>
      <c r="AE299" s="7">
        <v>888.8</v>
      </c>
      <c r="AF299">
        <v>0.22</v>
      </c>
      <c r="AG299" t="str">
        <f t="shared" si="4"/>
        <v>₹4 K</v>
      </c>
    </row>
    <row r="300" spans="1:33" x14ac:dyDescent="0.3">
      <c r="A300" t="s">
        <v>20239</v>
      </c>
      <c r="B300" t="s">
        <v>28</v>
      </c>
      <c r="C300" t="s">
        <v>80</v>
      </c>
      <c r="D300" t="s">
        <v>109</v>
      </c>
      <c r="E300" t="s">
        <v>1560</v>
      </c>
      <c r="F300" t="s">
        <v>5657</v>
      </c>
      <c r="G300" t="s">
        <v>33</v>
      </c>
      <c r="H300" s="4">
        <v>44467</v>
      </c>
      <c r="I300">
        <v>950</v>
      </c>
      <c r="J300" t="s">
        <v>5658</v>
      </c>
      <c r="K300" t="s">
        <v>350</v>
      </c>
      <c r="L300" t="s">
        <v>5659</v>
      </c>
      <c r="M300" t="s">
        <v>87</v>
      </c>
      <c r="N300" t="s">
        <v>5660</v>
      </c>
      <c r="O300" t="s">
        <v>39</v>
      </c>
      <c r="P300">
        <v>16</v>
      </c>
      <c r="Q300" t="s">
        <v>73</v>
      </c>
      <c r="R300" t="s">
        <v>74</v>
      </c>
      <c r="S300" t="s">
        <v>5661</v>
      </c>
      <c r="T300" s="4">
        <v>45351</v>
      </c>
      <c r="U300">
        <v>2</v>
      </c>
      <c r="V300" t="s">
        <v>20255</v>
      </c>
      <c r="W300" t="s">
        <v>5662</v>
      </c>
      <c r="X300" t="s">
        <v>5663</v>
      </c>
      <c r="Y300" t="s">
        <v>5664</v>
      </c>
      <c r="Z300">
        <v>2460</v>
      </c>
      <c r="AA300">
        <v>8</v>
      </c>
      <c r="AB300">
        <v>7872</v>
      </c>
      <c r="AC300">
        <v>984</v>
      </c>
      <c r="AD300" s="8">
        <v>0.35</v>
      </c>
      <c r="AE300" s="7">
        <v>2755.2</v>
      </c>
      <c r="AF300">
        <v>0.35</v>
      </c>
      <c r="AG300" t="str">
        <f t="shared" si="4"/>
        <v>₹8 K</v>
      </c>
    </row>
    <row r="301" spans="1:33" x14ac:dyDescent="0.3">
      <c r="A301" t="s">
        <v>20242</v>
      </c>
      <c r="B301" t="s">
        <v>390</v>
      </c>
      <c r="C301" t="s">
        <v>29</v>
      </c>
      <c r="D301" t="s">
        <v>241</v>
      </c>
      <c r="E301" t="s">
        <v>713</v>
      </c>
      <c r="F301" t="s">
        <v>5782</v>
      </c>
      <c r="G301" t="s">
        <v>96</v>
      </c>
      <c r="H301" s="4">
        <v>44919</v>
      </c>
      <c r="I301">
        <v>1100</v>
      </c>
      <c r="J301" t="s">
        <v>5783</v>
      </c>
      <c r="K301" t="s">
        <v>670</v>
      </c>
      <c r="L301" t="s">
        <v>5784</v>
      </c>
      <c r="M301" t="s">
        <v>37</v>
      </c>
      <c r="N301" t="s">
        <v>5785</v>
      </c>
      <c r="O301" t="s">
        <v>39</v>
      </c>
      <c r="P301">
        <v>12</v>
      </c>
      <c r="Q301" t="s">
        <v>40</v>
      </c>
      <c r="R301" t="s">
        <v>74</v>
      </c>
      <c r="S301" t="s">
        <v>5786</v>
      </c>
      <c r="T301" s="4">
        <v>45327</v>
      </c>
      <c r="U301">
        <v>2</v>
      </c>
      <c r="V301" t="s">
        <v>20255</v>
      </c>
      <c r="W301" t="s">
        <v>5787</v>
      </c>
      <c r="X301" t="s">
        <v>5788</v>
      </c>
      <c r="Y301" t="s">
        <v>5789</v>
      </c>
      <c r="Z301">
        <v>1663</v>
      </c>
      <c r="AA301">
        <v>6</v>
      </c>
      <c r="AB301">
        <v>3991.2000000000003</v>
      </c>
      <c r="AC301">
        <v>665.2</v>
      </c>
      <c r="AD301" s="8">
        <v>0.28000000000000003</v>
      </c>
      <c r="AE301" s="7">
        <v>1117.5360000000003</v>
      </c>
      <c r="AF301">
        <v>0.28000000000000003</v>
      </c>
      <c r="AG301" t="str">
        <f t="shared" si="4"/>
        <v>₹4 K</v>
      </c>
    </row>
    <row r="302" spans="1:33" x14ac:dyDescent="0.3">
      <c r="A302" t="s">
        <v>181</v>
      </c>
      <c r="B302" t="s">
        <v>182</v>
      </c>
      <c r="C302" t="s">
        <v>80</v>
      </c>
      <c r="D302" t="s">
        <v>30</v>
      </c>
      <c r="E302" t="s">
        <v>2957</v>
      </c>
      <c r="F302" t="s">
        <v>5834</v>
      </c>
      <c r="G302" t="s">
        <v>96</v>
      </c>
      <c r="H302" s="4">
        <v>44604</v>
      </c>
      <c r="I302">
        <v>1400</v>
      </c>
      <c r="J302" t="s">
        <v>5835</v>
      </c>
      <c r="K302" t="s">
        <v>1626</v>
      </c>
      <c r="L302" t="s">
        <v>5836</v>
      </c>
      <c r="M302" t="s">
        <v>37</v>
      </c>
      <c r="N302" t="s">
        <v>5837</v>
      </c>
      <c r="O302" t="s">
        <v>72</v>
      </c>
      <c r="P302">
        <v>10</v>
      </c>
      <c r="Q302" t="s">
        <v>73</v>
      </c>
      <c r="R302" t="s">
        <v>58</v>
      </c>
      <c r="S302" t="s">
        <v>5838</v>
      </c>
      <c r="T302" s="4">
        <v>45343</v>
      </c>
      <c r="U302">
        <v>2</v>
      </c>
      <c r="V302" t="s">
        <v>20255</v>
      </c>
      <c r="W302" t="s">
        <v>5839</v>
      </c>
      <c r="X302" t="s">
        <v>5840</v>
      </c>
      <c r="Y302" t="s">
        <v>5841</v>
      </c>
      <c r="Z302">
        <v>2364</v>
      </c>
      <c r="AA302">
        <v>8</v>
      </c>
      <c r="AB302">
        <v>7564.8</v>
      </c>
      <c r="AC302">
        <v>945.6</v>
      </c>
      <c r="AD302" s="8">
        <v>0.35</v>
      </c>
      <c r="AE302" s="7">
        <v>2647.68</v>
      </c>
      <c r="AF302">
        <v>0.35</v>
      </c>
      <c r="AG302" t="str">
        <f t="shared" si="4"/>
        <v>₹8 K</v>
      </c>
    </row>
    <row r="303" spans="1:33" x14ac:dyDescent="0.3">
      <c r="A303" t="s">
        <v>93</v>
      </c>
      <c r="B303" t="s">
        <v>568</v>
      </c>
      <c r="C303" t="s">
        <v>29</v>
      </c>
      <c r="D303" t="s">
        <v>206</v>
      </c>
      <c r="E303" t="s">
        <v>194</v>
      </c>
      <c r="F303" t="s">
        <v>5901</v>
      </c>
      <c r="G303" t="s">
        <v>96</v>
      </c>
      <c r="H303" s="4">
        <v>44708</v>
      </c>
      <c r="I303">
        <v>1200</v>
      </c>
      <c r="J303" t="s">
        <v>5902</v>
      </c>
      <c r="K303" t="s">
        <v>3069</v>
      </c>
      <c r="L303" t="s">
        <v>5903</v>
      </c>
      <c r="M303" t="s">
        <v>37</v>
      </c>
      <c r="N303" t="s">
        <v>5904</v>
      </c>
      <c r="O303" t="s">
        <v>39</v>
      </c>
      <c r="P303">
        <v>8</v>
      </c>
      <c r="Q303" t="s">
        <v>40</v>
      </c>
      <c r="R303" t="s">
        <v>41</v>
      </c>
      <c r="S303" t="s">
        <v>5905</v>
      </c>
      <c r="T303" s="4">
        <v>45339</v>
      </c>
      <c r="U303">
        <v>2</v>
      </c>
      <c r="V303" t="s">
        <v>20255</v>
      </c>
      <c r="W303" t="s">
        <v>5906</v>
      </c>
      <c r="X303" t="s">
        <v>5907</v>
      </c>
      <c r="Y303" t="s">
        <v>5908</v>
      </c>
      <c r="Z303">
        <v>1702</v>
      </c>
      <c r="AA303">
        <v>1</v>
      </c>
      <c r="AB303">
        <v>680.80000000000007</v>
      </c>
      <c r="AC303">
        <v>680.80000000000007</v>
      </c>
      <c r="AD303" s="8">
        <v>0.28000000000000003</v>
      </c>
      <c r="AE303" s="7">
        <v>190.62400000000002</v>
      </c>
      <c r="AF303">
        <v>0.28000000000000003</v>
      </c>
      <c r="AG303" t="str">
        <f t="shared" si="4"/>
        <v>₹680.8</v>
      </c>
    </row>
    <row r="304" spans="1:33" x14ac:dyDescent="0.3">
      <c r="A304" t="s">
        <v>27</v>
      </c>
      <c r="B304" t="s">
        <v>731</v>
      </c>
      <c r="C304" t="s">
        <v>80</v>
      </c>
      <c r="D304" t="s">
        <v>50</v>
      </c>
      <c r="E304" t="s">
        <v>596</v>
      </c>
      <c r="F304" t="s">
        <v>5938</v>
      </c>
      <c r="G304" t="s">
        <v>96</v>
      </c>
      <c r="H304" s="4">
        <v>44491</v>
      </c>
      <c r="I304">
        <v>1100</v>
      </c>
      <c r="J304" t="s">
        <v>5939</v>
      </c>
      <c r="K304" t="s">
        <v>1486</v>
      </c>
      <c r="L304" t="s">
        <v>5940</v>
      </c>
      <c r="M304" t="s">
        <v>37</v>
      </c>
      <c r="N304" t="s">
        <v>5941</v>
      </c>
      <c r="O304" t="s">
        <v>72</v>
      </c>
      <c r="P304">
        <v>12</v>
      </c>
      <c r="Q304" t="s">
        <v>73</v>
      </c>
      <c r="R304" t="s">
        <v>101</v>
      </c>
      <c r="S304" t="s">
        <v>5942</v>
      </c>
      <c r="T304" s="4">
        <v>45337</v>
      </c>
      <c r="U304">
        <v>2</v>
      </c>
      <c r="V304" t="s">
        <v>20255</v>
      </c>
      <c r="W304" t="s">
        <v>5943</v>
      </c>
      <c r="X304" t="s">
        <v>5944</v>
      </c>
      <c r="Y304" t="s">
        <v>3348</v>
      </c>
      <c r="Z304">
        <v>666</v>
      </c>
      <c r="AA304">
        <v>6</v>
      </c>
      <c r="AB304">
        <v>1598.4</v>
      </c>
      <c r="AC304">
        <v>266.40000000000003</v>
      </c>
      <c r="AD304" s="8">
        <v>0.35</v>
      </c>
      <c r="AE304" s="7">
        <v>559.43999999999994</v>
      </c>
      <c r="AF304">
        <v>0.35</v>
      </c>
      <c r="AG304" t="str">
        <f t="shared" si="4"/>
        <v>₹2 K</v>
      </c>
    </row>
    <row r="305" spans="1:33" x14ac:dyDescent="0.3">
      <c r="A305" t="s">
        <v>20236</v>
      </c>
      <c r="B305" t="s">
        <v>79</v>
      </c>
      <c r="C305" t="s">
        <v>49</v>
      </c>
      <c r="D305" t="s">
        <v>81</v>
      </c>
      <c r="E305" t="s">
        <v>471</v>
      </c>
      <c r="F305" t="s">
        <v>6039</v>
      </c>
      <c r="G305" t="s">
        <v>33</v>
      </c>
      <c r="H305" s="4">
        <v>45128</v>
      </c>
      <c r="I305">
        <v>1100</v>
      </c>
      <c r="J305" t="s">
        <v>6040</v>
      </c>
      <c r="K305" t="s">
        <v>1846</v>
      </c>
      <c r="L305" t="s">
        <v>6041</v>
      </c>
      <c r="M305" t="s">
        <v>87</v>
      </c>
      <c r="N305" t="s">
        <v>6042</v>
      </c>
      <c r="O305" t="s">
        <v>39</v>
      </c>
      <c r="P305">
        <v>9</v>
      </c>
      <c r="Q305" t="s">
        <v>40</v>
      </c>
      <c r="R305" t="s">
        <v>41</v>
      </c>
      <c r="S305" t="s">
        <v>6043</v>
      </c>
      <c r="T305" s="4">
        <v>45339</v>
      </c>
      <c r="U305">
        <v>2</v>
      </c>
      <c r="V305" t="s">
        <v>20255</v>
      </c>
      <c r="W305" t="s">
        <v>6044</v>
      </c>
      <c r="X305" t="s">
        <v>6045</v>
      </c>
      <c r="Y305" t="s">
        <v>1249</v>
      </c>
      <c r="Z305">
        <v>1320</v>
      </c>
      <c r="AA305">
        <v>4</v>
      </c>
      <c r="AB305">
        <v>2112</v>
      </c>
      <c r="AC305">
        <v>528</v>
      </c>
      <c r="AD305" s="8">
        <v>0.22</v>
      </c>
      <c r="AE305" s="7">
        <v>464.64</v>
      </c>
      <c r="AF305">
        <v>0.22</v>
      </c>
      <c r="AG305" t="str">
        <f t="shared" si="4"/>
        <v>₹2 K</v>
      </c>
    </row>
    <row r="306" spans="1:33" x14ac:dyDescent="0.3">
      <c r="A306" t="s">
        <v>20237</v>
      </c>
      <c r="B306" t="s">
        <v>1483</v>
      </c>
      <c r="C306" t="s">
        <v>49</v>
      </c>
      <c r="D306" t="s">
        <v>219</v>
      </c>
      <c r="E306" t="s">
        <v>391</v>
      </c>
      <c r="F306" t="s">
        <v>6054</v>
      </c>
      <c r="G306" t="s">
        <v>96</v>
      </c>
      <c r="H306" s="4">
        <v>45183</v>
      </c>
      <c r="I306">
        <v>1000</v>
      </c>
      <c r="J306" t="s">
        <v>6055</v>
      </c>
      <c r="K306" t="s">
        <v>474</v>
      </c>
      <c r="L306" t="s">
        <v>6056</v>
      </c>
      <c r="M306" t="s">
        <v>37</v>
      </c>
      <c r="N306" t="s">
        <v>6057</v>
      </c>
      <c r="O306" t="s">
        <v>116</v>
      </c>
      <c r="P306">
        <v>7</v>
      </c>
      <c r="Q306" t="s">
        <v>40</v>
      </c>
      <c r="R306" t="s">
        <v>41</v>
      </c>
      <c r="S306" t="s">
        <v>6058</v>
      </c>
      <c r="T306" s="4">
        <v>45337</v>
      </c>
      <c r="U306">
        <v>2</v>
      </c>
      <c r="V306" t="s">
        <v>20255</v>
      </c>
      <c r="W306" t="s">
        <v>6059</v>
      </c>
      <c r="X306" t="s">
        <v>6060</v>
      </c>
      <c r="Y306" t="s">
        <v>6061</v>
      </c>
      <c r="Z306">
        <v>894</v>
      </c>
      <c r="AA306">
        <v>4</v>
      </c>
      <c r="AB306">
        <v>1430.4</v>
      </c>
      <c r="AC306">
        <v>357.6</v>
      </c>
      <c r="AD306" s="8">
        <v>0.22</v>
      </c>
      <c r="AE306" s="7">
        <v>314.68800000000005</v>
      </c>
      <c r="AF306">
        <v>0.22</v>
      </c>
      <c r="AG306" t="str">
        <f t="shared" si="4"/>
        <v>₹1 K</v>
      </c>
    </row>
    <row r="307" spans="1:33" x14ac:dyDescent="0.3">
      <c r="A307" t="s">
        <v>20240</v>
      </c>
      <c r="B307" t="s">
        <v>347</v>
      </c>
      <c r="C307" t="s">
        <v>80</v>
      </c>
      <c r="D307" t="s">
        <v>146</v>
      </c>
      <c r="E307" t="s">
        <v>804</v>
      </c>
      <c r="F307" t="s">
        <v>5655</v>
      </c>
      <c r="G307" t="s">
        <v>33</v>
      </c>
      <c r="H307" s="4">
        <v>45107</v>
      </c>
      <c r="I307">
        <v>1400</v>
      </c>
      <c r="J307" t="s">
        <v>6134</v>
      </c>
      <c r="K307" t="s">
        <v>897</v>
      </c>
      <c r="L307" t="s">
        <v>6135</v>
      </c>
      <c r="M307" t="s">
        <v>87</v>
      </c>
      <c r="N307" t="s">
        <v>6136</v>
      </c>
      <c r="O307" t="s">
        <v>72</v>
      </c>
      <c r="P307">
        <v>16</v>
      </c>
      <c r="Q307" t="s">
        <v>40</v>
      </c>
      <c r="R307" t="s">
        <v>74</v>
      </c>
      <c r="S307" t="s">
        <v>6137</v>
      </c>
      <c r="T307" s="4">
        <v>45351</v>
      </c>
      <c r="U307">
        <v>2</v>
      </c>
      <c r="V307" t="s">
        <v>20255</v>
      </c>
      <c r="W307" t="s">
        <v>6138</v>
      </c>
      <c r="X307" t="s">
        <v>6139</v>
      </c>
      <c r="Y307" t="s">
        <v>6140</v>
      </c>
      <c r="Z307">
        <v>2569</v>
      </c>
      <c r="AA307">
        <v>1</v>
      </c>
      <c r="AB307">
        <v>1027.6000000000001</v>
      </c>
      <c r="AC307">
        <v>1027.6000000000001</v>
      </c>
      <c r="AD307" s="8">
        <v>0.35</v>
      </c>
      <c r="AE307" s="7">
        <v>359.66</v>
      </c>
      <c r="AF307">
        <v>0.35</v>
      </c>
      <c r="AG307" t="str">
        <f t="shared" si="4"/>
        <v>₹1 K</v>
      </c>
    </row>
    <row r="308" spans="1:33" x14ac:dyDescent="0.3">
      <c r="A308" t="s">
        <v>181</v>
      </c>
      <c r="B308" t="s">
        <v>985</v>
      </c>
      <c r="C308" t="s">
        <v>80</v>
      </c>
      <c r="D308" t="s">
        <v>146</v>
      </c>
      <c r="E308" t="s">
        <v>431</v>
      </c>
      <c r="F308" t="s">
        <v>6148</v>
      </c>
      <c r="G308" t="s">
        <v>33</v>
      </c>
      <c r="H308" s="4">
        <v>44950</v>
      </c>
      <c r="I308">
        <v>1300</v>
      </c>
      <c r="J308" t="s">
        <v>6149</v>
      </c>
      <c r="K308" t="s">
        <v>787</v>
      </c>
      <c r="L308" t="s">
        <v>6150</v>
      </c>
      <c r="M308" t="s">
        <v>87</v>
      </c>
      <c r="N308" t="s">
        <v>6151</v>
      </c>
      <c r="O308" t="s">
        <v>116</v>
      </c>
      <c r="P308">
        <v>17</v>
      </c>
      <c r="Q308" t="s">
        <v>40</v>
      </c>
      <c r="R308" t="s">
        <v>74</v>
      </c>
      <c r="S308" t="s">
        <v>6152</v>
      </c>
      <c r="T308" s="4">
        <v>45338</v>
      </c>
      <c r="U308">
        <v>2</v>
      </c>
      <c r="V308" t="s">
        <v>20255</v>
      </c>
      <c r="W308" t="s">
        <v>6153</v>
      </c>
      <c r="X308" t="s">
        <v>6154</v>
      </c>
      <c r="Y308" t="s">
        <v>489</v>
      </c>
      <c r="Z308">
        <v>787</v>
      </c>
      <c r="AA308">
        <v>2</v>
      </c>
      <c r="AB308">
        <v>629.6</v>
      </c>
      <c r="AC308">
        <v>314.8</v>
      </c>
      <c r="AD308" s="8">
        <v>0.35</v>
      </c>
      <c r="AE308" s="7">
        <v>220.35999999999999</v>
      </c>
      <c r="AF308">
        <v>0.35</v>
      </c>
      <c r="AG308" t="str">
        <f t="shared" si="4"/>
        <v>₹629.6</v>
      </c>
    </row>
    <row r="309" spans="1:33" x14ac:dyDescent="0.3">
      <c r="A309" t="s">
        <v>93</v>
      </c>
      <c r="B309" t="s">
        <v>169</v>
      </c>
      <c r="C309" t="s">
        <v>49</v>
      </c>
      <c r="D309" t="s">
        <v>65</v>
      </c>
      <c r="E309" t="s">
        <v>1560</v>
      </c>
      <c r="F309" t="s">
        <v>6228</v>
      </c>
      <c r="G309" t="s">
        <v>96</v>
      </c>
      <c r="H309" s="4">
        <v>45283</v>
      </c>
      <c r="I309">
        <v>1400</v>
      </c>
      <c r="J309" t="s">
        <v>6229</v>
      </c>
      <c r="K309" t="s">
        <v>897</v>
      </c>
      <c r="L309" t="s">
        <v>6230</v>
      </c>
      <c r="M309" t="s">
        <v>37</v>
      </c>
      <c r="N309" t="s">
        <v>6231</v>
      </c>
      <c r="O309" t="s">
        <v>116</v>
      </c>
      <c r="P309">
        <v>17</v>
      </c>
      <c r="Q309" t="s">
        <v>40</v>
      </c>
      <c r="R309" t="s">
        <v>101</v>
      </c>
      <c r="S309" t="s">
        <v>6232</v>
      </c>
      <c r="T309" s="4">
        <v>45339</v>
      </c>
      <c r="U309">
        <v>2</v>
      </c>
      <c r="V309" t="s">
        <v>20255</v>
      </c>
      <c r="W309" t="s">
        <v>6233</v>
      </c>
      <c r="X309" t="s">
        <v>6234</v>
      </c>
      <c r="Y309" t="s">
        <v>6235</v>
      </c>
      <c r="Z309">
        <v>1040</v>
      </c>
      <c r="AA309">
        <v>8</v>
      </c>
      <c r="AB309">
        <v>3328</v>
      </c>
      <c r="AC309">
        <v>416</v>
      </c>
      <c r="AD309" s="8">
        <v>0.22</v>
      </c>
      <c r="AE309" s="7">
        <v>732.16</v>
      </c>
      <c r="AF309">
        <v>0.22</v>
      </c>
      <c r="AG309" t="str">
        <f t="shared" si="4"/>
        <v>₹3 K</v>
      </c>
    </row>
    <row r="310" spans="1:33" x14ac:dyDescent="0.3">
      <c r="A310" t="s">
        <v>181</v>
      </c>
      <c r="B310" t="s">
        <v>182</v>
      </c>
      <c r="C310" t="s">
        <v>29</v>
      </c>
      <c r="D310" t="s">
        <v>50</v>
      </c>
      <c r="E310" t="s">
        <v>381</v>
      </c>
      <c r="F310" t="s">
        <v>6353</v>
      </c>
      <c r="G310" t="s">
        <v>33</v>
      </c>
      <c r="H310" s="4">
        <v>44070</v>
      </c>
      <c r="I310">
        <v>1300</v>
      </c>
      <c r="J310" t="s">
        <v>6354</v>
      </c>
      <c r="K310" t="s">
        <v>978</v>
      </c>
      <c r="L310" t="s">
        <v>6355</v>
      </c>
      <c r="M310" t="s">
        <v>37</v>
      </c>
      <c r="N310" t="s">
        <v>6356</v>
      </c>
      <c r="O310" t="s">
        <v>116</v>
      </c>
      <c r="P310">
        <v>15</v>
      </c>
      <c r="Q310" t="s">
        <v>40</v>
      </c>
      <c r="R310" t="s">
        <v>41</v>
      </c>
      <c r="S310" t="s">
        <v>6357</v>
      </c>
      <c r="T310" s="4">
        <v>45331</v>
      </c>
      <c r="U310">
        <v>2</v>
      </c>
      <c r="V310" t="s">
        <v>20255</v>
      </c>
      <c r="W310" t="s">
        <v>6358</v>
      </c>
      <c r="X310" t="s">
        <v>6359</v>
      </c>
      <c r="Y310" t="s">
        <v>6360</v>
      </c>
      <c r="Z310">
        <v>1861</v>
      </c>
      <c r="AA310">
        <v>4</v>
      </c>
      <c r="AB310">
        <v>2977.6000000000004</v>
      </c>
      <c r="AC310">
        <v>744.40000000000009</v>
      </c>
      <c r="AD310" s="8">
        <v>0.28000000000000003</v>
      </c>
      <c r="AE310" s="7">
        <v>833.72800000000018</v>
      </c>
      <c r="AF310">
        <v>0.28000000000000003</v>
      </c>
      <c r="AG310" t="str">
        <f t="shared" si="4"/>
        <v>₹3 K</v>
      </c>
    </row>
    <row r="311" spans="1:33" x14ac:dyDescent="0.3">
      <c r="A311" t="s">
        <v>181</v>
      </c>
      <c r="B311" t="s">
        <v>182</v>
      </c>
      <c r="C311" t="s">
        <v>29</v>
      </c>
      <c r="D311" t="s">
        <v>206</v>
      </c>
      <c r="E311" t="s">
        <v>687</v>
      </c>
      <c r="F311" t="s">
        <v>6375</v>
      </c>
      <c r="G311" t="s">
        <v>33</v>
      </c>
      <c r="H311" s="4">
        <v>44412</v>
      </c>
      <c r="I311">
        <v>1400</v>
      </c>
      <c r="J311" t="s">
        <v>6376</v>
      </c>
      <c r="K311" t="s">
        <v>463</v>
      </c>
      <c r="L311" t="s">
        <v>6377</v>
      </c>
      <c r="M311" t="s">
        <v>37</v>
      </c>
      <c r="N311" t="s">
        <v>6378</v>
      </c>
      <c r="O311" t="s">
        <v>72</v>
      </c>
      <c r="P311">
        <v>13</v>
      </c>
      <c r="Q311" t="s">
        <v>73</v>
      </c>
      <c r="R311" t="s">
        <v>58</v>
      </c>
      <c r="S311" t="s">
        <v>6379</v>
      </c>
      <c r="T311" s="4">
        <v>45325</v>
      </c>
      <c r="U311">
        <v>2</v>
      </c>
      <c r="V311" t="s">
        <v>20255</v>
      </c>
      <c r="W311" t="s">
        <v>6380</v>
      </c>
      <c r="X311" t="s">
        <v>6381</v>
      </c>
      <c r="Y311" t="s">
        <v>6382</v>
      </c>
      <c r="Z311">
        <v>1776</v>
      </c>
      <c r="AA311">
        <v>4</v>
      </c>
      <c r="AB311">
        <v>2841.6000000000004</v>
      </c>
      <c r="AC311">
        <v>710.40000000000009</v>
      </c>
      <c r="AD311" s="8">
        <v>0.28000000000000003</v>
      </c>
      <c r="AE311" s="7">
        <v>795.64800000000014</v>
      </c>
      <c r="AF311">
        <v>0.28000000000000003</v>
      </c>
      <c r="AG311" t="str">
        <f t="shared" si="4"/>
        <v>₹3 K</v>
      </c>
    </row>
    <row r="312" spans="1:33" x14ac:dyDescent="0.3">
      <c r="A312" t="s">
        <v>27</v>
      </c>
      <c r="B312" t="s">
        <v>558</v>
      </c>
      <c r="C312" t="s">
        <v>49</v>
      </c>
      <c r="D312" t="s">
        <v>370</v>
      </c>
      <c r="E312" t="s">
        <v>304</v>
      </c>
      <c r="F312" t="s">
        <v>6563</v>
      </c>
      <c r="G312" t="s">
        <v>96</v>
      </c>
      <c r="H312" s="4">
        <v>44941</v>
      </c>
      <c r="I312">
        <v>1200</v>
      </c>
      <c r="J312" t="s">
        <v>6564</v>
      </c>
      <c r="K312" t="s">
        <v>2433</v>
      </c>
      <c r="L312" t="s">
        <v>6565</v>
      </c>
      <c r="M312" t="s">
        <v>37</v>
      </c>
      <c r="N312" t="s">
        <v>6566</v>
      </c>
      <c r="O312" t="s">
        <v>39</v>
      </c>
      <c r="P312">
        <v>4</v>
      </c>
      <c r="Q312" t="s">
        <v>40</v>
      </c>
      <c r="R312" t="s">
        <v>101</v>
      </c>
      <c r="S312" t="s">
        <v>6567</v>
      </c>
      <c r="T312" s="4">
        <v>45342</v>
      </c>
      <c r="U312">
        <v>2</v>
      </c>
      <c r="V312" t="s">
        <v>20255</v>
      </c>
      <c r="W312" t="s">
        <v>6568</v>
      </c>
      <c r="X312" t="s">
        <v>6569</v>
      </c>
      <c r="Y312" t="s">
        <v>2384</v>
      </c>
      <c r="Z312">
        <v>1366</v>
      </c>
      <c r="AA312">
        <v>4</v>
      </c>
      <c r="AB312">
        <v>2185.6</v>
      </c>
      <c r="AC312">
        <v>546.4</v>
      </c>
      <c r="AD312" s="8">
        <v>0.22</v>
      </c>
      <c r="AE312" s="7">
        <v>480.83199999999999</v>
      </c>
      <c r="AF312">
        <v>0.22</v>
      </c>
      <c r="AG312" t="str">
        <f t="shared" si="4"/>
        <v>₹2 K</v>
      </c>
    </row>
    <row r="313" spans="1:33" x14ac:dyDescent="0.3">
      <c r="A313" t="s">
        <v>450</v>
      </c>
      <c r="B313" t="s">
        <v>450</v>
      </c>
      <c r="C313" t="s">
        <v>29</v>
      </c>
      <c r="D313" t="s">
        <v>370</v>
      </c>
      <c r="E313" t="s">
        <v>1474</v>
      </c>
      <c r="F313" t="s">
        <v>6818</v>
      </c>
      <c r="G313" t="s">
        <v>96</v>
      </c>
      <c r="H313" s="4">
        <v>44286</v>
      </c>
      <c r="I313">
        <v>800</v>
      </c>
      <c r="J313" t="s">
        <v>6819</v>
      </c>
      <c r="K313" t="s">
        <v>1418</v>
      </c>
      <c r="L313" t="s">
        <v>6820</v>
      </c>
      <c r="M313" t="s">
        <v>37</v>
      </c>
      <c r="N313" t="s">
        <v>6821</v>
      </c>
      <c r="O313" t="s">
        <v>57</v>
      </c>
      <c r="P313">
        <v>5</v>
      </c>
      <c r="Q313" t="s">
        <v>40</v>
      </c>
      <c r="R313" t="s">
        <v>58</v>
      </c>
      <c r="S313" t="s">
        <v>6822</v>
      </c>
      <c r="T313" s="4">
        <v>45346</v>
      </c>
      <c r="U313">
        <v>2</v>
      </c>
      <c r="V313" t="s">
        <v>20255</v>
      </c>
      <c r="W313" t="s">
        <v>6823</v>
      </c>
      <c r="X313" t="s">
        <v>6824</v>
      </c>
      <c r="Y313" t="s">
        <v>667</v>
      </c>
      <c r="Z313">
        <v>1509</v>
      </c>
      <c r="AA313">
        <v>8</v>
      </c>
      <c r="AB313">
        <v>4828.8</v>
      </c>
      <c r="AC313">
        <v>603.6</v>
      </c>
      <c r="AD313" s="8">
        <v>0.28000000000000003</v>
      </c>
      <c r="AE313" s="7">
        <v>1352.0640000000001</v>
      </c>
      <c r="AF313">
        <v>0.28000000000000003</v>
      </c>
      <c r="AG313" t="str">
        <f t="shared" si="4"/>
        <v>₹5 K</v>
      </c>
    </row>
    <row r="314" spans="1:33" x14ac:dyDescent="0.3">
      <c r="A314" t="s">
        <v>450</v>
      </c>
      <c r="B314" t="s">
        <v>450</v>
      </c>
      <c r="C314" t="s">
        <v>80</v>
      </c>
      <c r="D314" t="s">
        <v>241</v>
      </c>
      <c r="E314" t="s">
        <v>110</v>
      </c>
      <c r="F314" t="s">
        <v>6969</v>
      </c>
      <c r="G314" t="s">
        <v>96</v>
      </c>
      <c r="H314" s="4">
        <v>44544</v>
      </c>
      <c r="I314">
        <v>1200</v>
      </c>
      <c r="J314" t="s">
        <v>6970</v>
      </c>
      <c r="K314" t="s">
        <v>474</v>
      </c>
      <c r="L314" t="s">
        <v>6971</v>
      </c>
      <c r="M314" t="s">
        <v>37</v>
      </c>
      <c r="N314" t="s">
        <v>6972</v>
      </c>
      <c r="O314" t="s">
        <v>57</v>
      </c>
      <c r="P314">
        <v>9</v>
      </c>
      <c r="Q314" t="s">
        <v>73</v>
      </c>
      <c r="R314" t="s">
        <v>74</v>
      </c>
      <c r="S314" t="s">
        <v>6973</v>
      </c>
      <c r="T314" s="4">
        <v>45331</v>
      </c>
      <c r="U314">
        <v>2</v>
      </c>
      <c r="V314" t="s">
        <v>20255</v>
      </c>
      <c r="W314" t="s">
        <v>6974</v>
      </c>
      <c r="X314" t="s">
        <v>6975</v>
      </c>
      <c r="Y314" t="s">
        <v>4365</v>
      </c>
      <c r="Z314">
        <v>1791</v>
      </c>
      <c r="AA314">
        <v>1</v>
      </c>
      <c r="AB314">
        <v>716.40000000000009</v>
      </c>
      <c r="AC314">
        <v>716.40000000000009</v>
      </c>
      <c r="AD314" s="8">
        <v>0.35</v>
      </c>
      <c r="AE314" s="7">
        <v>250.74</v>
      </c>
      <c r="AF314">
        <v>0.35</v>
      </c>
      <c r="AG314" t="str">
        <f t="shared" si="4"/>
        <v>₹716.4</v>
      </c>
    </row>
    <row r="315" spans="1:33" x14ac:dyDescent="0.3">
      <c r="A315" t="s">
        <v>93</v>
      </c>
      <c r="B315" t="s">
        <v>1118</v>
      </c>
      <c r="C315" t="s">
        <v>49</v>
      </c>
      <c r="D315" t="s">
        <v>65</v>
      </c>
      <c r="E315" t="s">
        <v>1543</v>
      </c>
      <c r="F315" t="s">
        <v>6983</v>
      </c>
      <c r="G315" t="s">
        <v>96</v>
      </c>
      <c r="H315" s="4">
        <v>44949</v>
      </c>
      <c r="I315">
        <v>1400</v>
      </c>
      <c r="J315" t="s">
        <v>6571</v>
      </c>
      <c r="K315" t="s">
        <v>1477</v>
      </c>
      <c r="L315" t="s">
        <v>6984</v>
      </c>
      <c r="M315" t="s">
        <v>37</v>
      </c>
      <c r="N315" t="s">
        <v>6985</v>
      </c>
      <c r="O315" t="s">
        <v>116</v>
      </c>
      <c r="P315">
        <v>16</v>
      </c>
      <c r="Q315" t="s">
        <v>40</v>
      </c>
      <c r="R315" t="s">
        <v>58</v>
      </c>
      <c r="S315" t="s">
        <v>6986</v>
      </c>
      <c r="T315" s="4">
        <v>45325</v>
      </c>
      <c r="U315">
        <v>2</v>
      </c>
      <c r="V315" t="s">
        <v>20255</v>
      </c>
      <c r="W315" t="s">
        <v>6987</v>
      </c>
      <c r="X315" t="s">
        <v>6988</v>
      </c>
      <c r="Y315" t="s">
        <v>2080</v>
      </c>
      <c r="Z315">
        <v>2234</v>
      </c>
      <c r="AA315">
        <v>3</v>
      </c>
      <c r="AB315">
        <v>2680.8</v>
      </c>
      <c r="AC315">
        <v>893.6</v>
      </c>
      <c r="AD315" s="8">
        <v>0.22</v>
      </c>
      <c r="AE315" s="7">
        <v>589.77600000000007</v>
      </c>
      <c r="AF315">
        <v>0.22</v>
      </c>
      <c r="AG315" t="str">
        <f t="shared" si="4"/>
        <v>₹3 K</v>
      </c>
    </row>
    <row r="316" spans="1:33" x14ac:dyDescent="0.3">
      <c r="A316" t="s">
        <v>20241</v>
      </c>
      <c r="B316" t="s">
        <v>157</v>
      </c>
      <c r="C316" t="s">
        <v>80</v>
      </c>
      <c r="D316" t="s">
        <v>146</v>
      </c>
      <c r="E316" t="s">
        <v>2153</v>
      </c>
      <c r="F316" t="s">
        <v>6989</v>
      </c>
      <c r="G316" t="s">
        <v>96</v>
      </c>
      <c r="H316" s="4">
        <v>45016</v>
      </c>
      <c r="I316">
        <v>1400</v>
      </c>
      <c r="J316" t="s">
        <v>6990</v>
      </c>
      <c r="K316" t="s">
        <v>161</v>
      </c>
      <c r="L316" t="s">
        <v>6991</v>
      </c>
      <c r="M316" t="s">
        <v>87</v>
      </c>
      <c r="N316" t="s">
        <v>6992</v>
      </c>
      <c r="O316" t="s">
        <v>57</v>
      </c>
      <c r="P316">
        <v>7</v>
      </c>
      <c r="Q316" t="s">
        <v>73</v>
      </c>
      <c r="R316" t="s">
        <v>101</v>
      </c>
      <c r="S316" t="s">
        <v>6993</v>
      </c>
      <c r="T316" s="4">
        <v>45325</v>
      </c>
      <c r="U316">
        <v>2</v>
      </c>
      <c r="V316" t="s">
        <v>20255</v>
      </c>
      <c r="W316" t="s">
        <v>6994</v>
      </c>
      <c r="X316" t="s">
        <v>6995</v>
      </c>
      <c r="Y316" t="s">
        <v>6996</v>
      </c>
      <c r="Z316">
        <v>722</v>
      </c>
      <c r="AA316">
        <v>8</v>
      </c>
      <c r="AB316">
        <v>2310.4</v>
      </c>
      <c r="AC316">
        <v>288.8</v>
      </c>
      <c r="AD316" s="8">
        <v>0.35</v>
      </c>
      <c r="AE316" s="7">
        <v>808.64</v>
      </c>
      <c r="AF316">
        <v>0.35</v>
      </c>
      <c r="AG316" t="str">
        <f t="shared" si="4"/>
        <v>₹2 K</v>
      </c>
    </row>
    <row r="317" spans="1:33" x14ac:dyDescent="0.3">
      <c r="A317" t="s">
        <v>133</v>
      </c>
      <c r="B317" t="s">
        <v>229</v>
      </c>
      <c r="C317" t="s">
        <v>80</v>
      </c>
      <c r="D317" t="s">
        <v>219</v>
      </c>
      <c r="E317" t="s">
        <v>804</v>
      </c>
      <c r="F317" t="s">
        <v>7128</v>
      </c>
      <c r="G317" t="s">
        <v>96</v>
      </c>
      <c r="H317" s="4">
        <v>45257</v>
      </c>
      <c r="I317">
        <v>1300</v>
      </c>
      <c r="J317" t="s">
        <v>7129</v>
      </c>
      <c r="K317" t="s">
        <v>1821</v>
      </c>
      <c r="L317" t="s">
        <v>7130</v>
      </c>
      <c r="M317" t="s">
        <v>87</v>
      </c>
      <c r="N317" t="s">
        <v>7131</v>
      </c>
      <c r="O317" t="s">
        <v>39</v>
      </c>
      <c r="P317">
        <v>6</v>
      </c>
      <c r="Q317" t="s">
        <v>73</v>
      </c>
      <c r="R317" t="s">
        <v>41</v>
      </c>
      <c r="S317" t="s">
        <v>7132</v>
      </c>
      <c r="T317" s="4">
        <v>45346</v>
      </c>
      <c r="U317">
        <v>2</v>
      </c>
      <c r="V317" t="s">
        <v>20255</v>
      </c>
      <c r="W317" t="s">
        <v>7133</v>
      </c>
      <c r="X317" t="s">
        <v>7134</v>
      </c>
      <c r="Y317" t="s">
        <v>6140</v>
      </c>
      <c r="Z317">
        <v>2248</v>
      </c>
      <c r="AA317">
        <v>6</v>
      </c>
      <c r="AB317">
        <v>5395.2000000000007</v>
      </c>
      <c r="AC317">
        <v>899.20000000000016</v>
      </c>
      <c r="AD317" s="8">
        <v>0.35</v>
      </c>
      <c r="AE317" s="7">
        <v>1888.3200000000002</v>
      </c>
      <c r="AF317">
        <v>0.35</v>
      </c>
      <c r="AG317" t="str">
        <f t="shared" si="4"/>
        <v>₹5 K</v>
      </c>
    </row>
    <row r="318" spans="1:33" x14ac:dyDescent="0.3">
      <c r="A318" t="s">
        <v>27</v>
      </c>
      <c r="B318" t="s">
        <v>803</v>
      </c>
      <c r="C318" t="s">
        <v>49</v>
      </c>
      <c r="D318" t="s">
        <v>677</v>
      </c>
      <c r="E318" t="s">
        <v>1168</v>
      </c>
      <c r="F318" t="s">
        <v>7237</v>
      </c>
      <c r="G318" t="s">
        <v>96</v>
      </c>
      <c r="H318" s="4">
        <v>44397</v>
      </c>
      <c r="I318">
        <v>1300</v>
      </c>
      <c r="J318" t="s">
        <v>7238</v>
      </c>
      <c r="K318" t="s">
        <v>978</v>
      </c>
      <c r="L318" t="s">
        <v>7239</v>
      </c>
      <c r="M318" t="s">
        <v>37</v>
      </c>
      <c r="N318" t="s">
        <v>7240</v>
      </c>
      <c r="O318" t="s">
        <v>116</v>
      </c>
      <c r="P318">
        <v>4</v>
      </c>
      <c r="Q318" t="s">
        <v>40</v>
      </c>
      <c r="R318" t="s">
        <v>101</v>
      </c>
      <c r="S318" t="s">
        <v>7241</v>
      </c>
      <c r="T318" s="4">
        <v>45328</v>
      </c>
      <c r="U318">
        <v>2</v>
      </c>
      <c r="V318" t="s">
        <v>20255</v>
      </c>
      <c r="W318" t="s">
        <v>7242</v>
      </c>
      <c r="X318" t="s">
        <v>7243</v>
      </c>
      <c r="Y318" t="s">
        <v>1916</v>
      </c>
      <c r="Z318">
        <v>2955</v>
      </c>
      <c r="AA318">
        <v>3</v>
      </c>
      <c r="AB318">
        <v>3546</v>
      </c>
      <c r="AC318">
        <v>1182</v>
      </c>
      <c r="AD318" s="8">
        <v>0.22</v>
      </c>
      <c r="AE318" s="7">
        <v>780.12</v>
      </c>
      <c r="AF318">
        <v>0.22</v>
      </c>
      <c r="AG318" t="str">
        <f t="shared" si="4"/>
        <v>₹4 K</v>
      </c>
    </row>
    <row r="319" spans="1:33" x14ac:dyDescent="0.3">
      <c r="A319" t="s">
        <v>93</v>
      </c>
      <c r="B319" t="s">
        <v>205</v>
      </c>
      <c r="C319" t="s">
        <v>80</v>
      </c>
      <c r="D319" t="s">
        <v>30</v>
      </c>
      <c r="E319" t="s">
        <v>1290</v>
      </c>
      <c r="F319" t="s">
        <v>7302</v>
      </c>
      <c r="G319" t="s">
        <v>33</v>
      </c>
      <c r="H319" s="4">
        <v>44022</v>
      </c>
      <c r="I319">
        <v>1000</v>
      </c>
      <c r="J319" t="s">
        <v>7303</v>
      </c>
      <c r="K319" t="s">
        <v>254</v>
      </c>
      <c r="L319" t="s">
        <v>7304</v>
      </c>
      <c r="M319" t="s">
        <v>87</v>
      </c>
      <c r="N319" t="s">
        <v>7305</v>
      </c>
      <c r="O319" t="s">
        <v>72</v>
      </c>
      <c r="P319">
        <v>8</v>
      </c>
      <c r="Q319" t="s">
        <v>73</v>
      </c>
      <c r="R319" t="s">
        <v>74</v>
      </c>
      <c r="S319" t="s">
        <v>7306</v>
      </c>
      <c r="T319" s="4">
        <v>45324</v>
      </c>
      <c r="U319">
        <v>2</v>
      </c>
      <c r="V319" t="s">
        <v>20255</v>
      </c>
      <c r="W319" t="s">
        <v>7307</v>
      </c>
      <c r="X319" t="s">
        <v>7308</v>
      </c>
      <c r="Y319" t="s">
        <v>7309</v>
      </c>
      <c r="Z319">
        <v>1905</v>
      </c>
      <c r="AA319">
        <v>7</v>
      </c>
      <c r="AB319">
        <v>5334</v>
      </c>
      <c r="AC319">
        <v>762</v>
      </c>
      <c r="AD319" s="8">
        <v>0.35</v>
      </c>
      <c r="AE319" s="7">
        <v>1866.8999999999999</v>
      </c>
      <c r="AF319">
        <v>0.35</v>
      </c>
      <c r="AG319" t="str">
        <f t="shared" si="4"/>
        <v>₹5 K</v>
      </c>
    </row>
    <row r="320" spans="1:33" x14ac:dyDescent="0.3">
      <c r="A320" t="s">
        <v>20233</v>
      </c>
      <c r="B320" t="s">
        <v>218</v>
      </c>
      <c r="C320" t="s">
        <v>80</v>
      </c>
      <c r="D320" t="s">
        <v>109</v>
      </c>
      <c r="E320" t="s">
        <v>183</v>
      </c>
      <c r="F320" t="s">
        <v>7362</v>
      </c>
      <c r="G320" t="s">
        <v>33</v>
      </c>
      <c r="H320" s="4">
        <v>44486</v>
      </c>
      <c r="I320">
        <v>800</v>
      </c>
      <c r="J320" t="s">
        <v>7363</v>
      </c>
      <c r="K320" t="s">
        <v>1511</v>
      </c>
      <c r="L320" t="s">
        <v>7364</v>
      </c>
      <c r="M320" t="s">
        <v>87</v>
      </c>
      <c r="N320" t="s">
        <v>7365</v>
      </c>
      <c r="O320" t="s">
        <v>116</v>
      </c>
      <c r="P320">
        <v>16</v>
      </c>
      <c r="Q320" t="s">
        <v>40</v>
      </c>
      <c r="R320" t="s">
        <v>74</v>
      </c>
      <c r="S320" t="s">
        <v>7366</v>
      </c>
      <c r="T320" s="4">
        <v>45343</v>
      </c>
      <c r="U320">
        <v>2</v>
      </c>
      <c r="V320" t="s">
        <v>20255</v>
      </c>
      <c r="W320" t="s">
        <v>7367</v>
      </c>
      <c r="X320" t="s">
        <v>7368</v>
      </c>
      <c r="Y320" t="s">
        <v>2778</v>
      </c>
      <c r="Z320">
        <v>1574</v>
      </c>
      <c r="AA320">
        <v>3</v>
      </c>
      <c r="AB320">
        <v>1888.8000000000002</v>
      </c>
      <c r="AC320">
        <v>629.6</v>
      </c>
      <c r="AD320" s="8">
        <v>0.35</v>
      </c>
      <c r="AE320" s="7">
        <v>661.08</v>
      </c>
      <c r="AF320">
        <v>0.35</v>
      </c>
      <c r="AG320" t="str">
        <f t="shared" si="4"/>
        <v>₹2 K</v>
      </c>
    </row>
    <row r="321" spans="1:33" x14ac:dyDescent="0.3">
      <c r="A321" t="s">
        <v>181</v>
      </c>
      <c r="B321" t="s">
        <v>470</v>
      </c>
      <c r="C321" t="s">
        <v>80</v>
      </c>
      <c r="D321" t="s">
        <v>50</v>
      </c>
      <c r="E321" t="s">
        <v>490</v>
      </c>
      <c r="F321" t="s">
        <v>7530</v>
      </c>
      <c r="G321" t="s">
        <v>96</v>
      </c>
      <c r="H321" s="4">
        <v>45481</v>
      </c>
      <c r="I321">
        <v>1200</v>
      </c>
      <c r="J321" t="s">
        <v>7531</v>
      </c>
      <c r="K321" t="s">
        <v>914</v>
      </c>
      <c r="L321" t="s">
        <v>7532</v>
      </c>
      <c r="M321" t="s">
        <v>87</v>
      </c>
      <c r="N321" t="s">
        <v>7533</v>
      </c>
      <c r="O321" t="s">
        <v>116</v>
      </c>
      <c r="P321">
        <v>5</v>
      </c>
      <c r="Q321" t="s">
        <v>40</v>
      </c>
      <c r="R321" t="s">
        <v>101</v>
      </c>
      <c r="S321" t="s">
        <v>1296</v>
      </c>
      <c r="T321" s="4">
        <v>45329</v>
      </c>
      <c r="U321">
        <v>2</v>
      </c>
      <c r="V321" t="s">
        <v>20255</v>
      </c>
      <c r="W321" t="s">
        <v>7534</v>
      </c>
      <c r="X321" t="s">
        <v>7535</v>
      </c>
      <c r="Y321" t="s">
        <v>7536</v>
      </c>
      <c r="Z321">
        <v>2363</v>
      </c>
      <c r="AA321">
        <v>6</v>
      </c>
      <c r="AB321">
        <v>5671.2000000000007</v>
      </c>
      <c r="AC321">
        <v>945.20000000000016</v>
      </c>
      <c r="AD321" s="8">
        <v>0.35</v>
      </c>
      <c r="AE321" s="7">
        <v>1984.92</v>
      </c>
      <c r="AF321">
        <v>0.35</v>
      </c>
      <c r="AG321" t="str">
        <f t="shared" si="4"/>
        <v>₹6 K</v>
      </c>
    </row>
    <row r="322" spans="1:33" x14ac:dyDescent="0.3">
      <c r="A322" t="s">
        <v>181</v>
      </c>
      <c r="B322" t="s">
        <v>380</v>
      </c>
      <c r="C322" t="s">
        <v>49</v>
      </c>
      <c r="D322" t="s">
        <v>219</v>
      </c>
      <c r="E322" t="s">
        <v>687</v>
      </c>
      <c r="F322" t="s">
        <v>7565</v>
      </c>
      <c r="G322" t="s">
        <v>96</v>
      </c>
      <c r="H322" s="4">
        <v>44703</v>
      </c>
      <c r="I322">
        <v>800</v>
      </c>
      <c r="J322" t="s">
        <v>7566</v>
      </c>
      <c r="K322" t="s">
        <v>1359</v>
      </c>
      <c r="L322" t="s">
        <v>7567</v>
      </c>
      <c r="M322" t="s">
        <v>87</v>
      </c>
      <c r="N322" t="s">
        <v>7568</v>
      </c>
      <c r="O322" t="s">
        <v>116</v>
      </c>
      <c r="P322">
        <v>9</v>
      </c>
      <c r="Q322" t="s">
        <v>40</v>
      </c>
      <c r="R322" t="s">
        <v>58</v>
      </c>
      <c r="S322" t="s">
        <v>7569</v>
      </c>
      <c r="T322" s="4">
        <v>45335</v>
      </c>
      <c r="U322">
        <v>2</v>
      </c>
      <c r="V322" t="s">
        <v>20255</v>
      </c>
      <c r="W322" t="s">
        <v>7570</v>
      </c>
      <c r="X322" t="s">
        <v>7571</v>
      </c>
      <c r="Y322" t="s">
        <v>6084</v>
      </c>
      <c r="Z322">
        <v>1733</v>
      </c>
      <c r="AA322">
        <v>8</v>
      </c>
      <c r="AB322">
        <v>5545.6</v>
      </c>
      <c r="AC322">
        <v>693.2</v>
      </c>
      <c r="AD322" s="8">
        <v>0.22</v>
      </c>
      <c r="AE322" s="7">
        <v>1220.0320000000002</v>
      </c>
      <c r="AF322">
        <v>0.22</v>
      </c>
      <c r="AG322" t="str">
        <f t="shared" ref="AG322:AG385" si="5">IF(AB322&gt;=100000,"₹"&amp;TEXT(AB322/100000,"0.0")&amp;" L",
IF(AB322&gt;=1000,"₹"&amp;TEXT(AB322/1000,"0")&amp;" K",
"₹"&amp;AB322))</f>
        <v>₹6 K</v>
      </c>
    </row>
    <row r="323" spans="1:33" x14ac:dyDescent="0.3">
      <c r="A323" t="s">
        <v>181</v>
      </c>
      <c r="B323" t="s">
        <v>411</v>
      </c>
      <c r="C323" t="s">
        <v>80</v>
      </c>
      <c r="D323" t="s">
        <v>677</v>
      </c>
      <c r="E323" t="s">
        <v>632</v>
      </c>
      <c r="F323" t="s">
        <v>7668</v>
      </c>
      <c r="G323" t="s">
        <v>96</v>
      </c>
      <c r="H323" s="4">
        <v>44705</v>
      </c>
      <c r="I323">
        <v>800</v>
      </c>
      <c r="J323" t="s">
        <v>7669</v>
      </c>
      <c r="K323" t="s">
        <v>825</v>
      </c>
      <c r="L323" t="s">
        <v>7670</v>
      </c>
      <c r="M323" t="s">
        <v>37</v>
      </c>
      <c r="N323" t="s">
        <v>7671</v>
      </c>
      <c r="O323" t="s">
        <v>39</v>
      </c>
      <c r="P323">
        <v>3</v>
      </c>
      <c r="Q323" t="s">
        <v>73</v>
      </c>
      <c r="R323" t="s">
        <v>58</v>
      </c>
      <c r="S323" t="s">
        <v>7672</v>
      </c>
      <c r="T323" s="4">
        <v>45323</v>
      </c>
      <c r="U323">
        <v>2</v>
      </c>
      <c r="V323" t="s">
        <v>20255</v>
      </c>
      <c r="W323" t="s">
        <v>7673</v>
      </c>
      <c r="X323" t="s">
        <v>7674</v>
      </c>
      <c r="Y323" t="s">
        <v>812</v>
      </c>
      <c r="Z323">
        <v>1847</v>
      </c>
      <c r="AA323">
        <v>7</v>
      </c>
      <c r="AB323">
        <v>5171.6000000000004</v>
      </c>
      <c r="AC323">
        <v>738.80000000000007</v>
      </c>
      <c r="AD323" s="8">
        <v>0.35</v>
      </c>
      <c r="AE323" s="7">
        <v>1810.06</v>
      </c>
      <c r="AF323">
        <v>0.35</v>
      </c>
      <c r="AG323" t="str">
        <f t="shared" si="5"/>
        <v>₹5 K</v>
      </c>
    </row>
    <row r="324" spans="1:33" x14ac:dyDescent="0.3">
      <c r="A324" t="s">
        <v>20241</v>
      </c>
      <c r="B324" t="s">
        <v>157</v>
      </c>
      <c r="C324" t="s">
        <v>80</v>
      </c>
      <c r="D324" t="s">
        <v>109</v>
      </c>
      <c r="E324" t="s">
        <v>304</v>
      </c>
      <c r="F324" t="s">
        <v>7683</v>
      </c>
      <c r="G324" t="s">
        <v>96</v>
      </c>
      <c r="H324" s="4">
        <v>45495</v>
      </c>
      <c r="I324">
        <v>1300</v>
      </c>
      <c r="J324" t="s">
        <v>7684</v>
      </c>
      <c r="K324" t="s">
        <v>307</v>
      </c>
      <c r="L324" t="s">
        <v>7685</v>
      </c>
      <c r="M324" t="s">
        <v>87</v>
      </c>
      <c r="N324" t="s">
        <v>7686</v>
      </c>
      <c r="O324" t="s">
        <v>57</v>
      </c>
      <c r="P324">
        <v>15</v>
      </c>
      <c r="Q324" t="s">
        <v>40</v>
      </c>
      <c r="R324" t="s">
        <v>41</v>
      </c>
      <c r="S324" t="s">
        <v>7687</v>
      </c>
      <c r="T324" s="4">
        <v>45342</v>
      </c>
      <c r="U324">
        <v>2</v>
      </c>
      <c r="V324" t="s">
        <v>20255</v>
      </c>
      <c r="W324" t="s">
        <v>7688</v>
      </c>
      <c r="X324" t="s">
        <v>7689</v>
      </c>
      <c r="Y324" t="s">
        <v>4608</v>
      </c>
      <c r="Z324">
        <v>1069</v>
      </c>
      <c r="AA324">
        <v>6</v>
      </c>
      <c r="AB324">
        <v>2565.6000000000004</v>
      </c>
      <c r="AC324">
        <v>427.60000000000008</v>
      </c>
      <c r="AD324" s="8">
        <v>0.35</v>
      </c>
      <c r="AE324" s="7">
        <v>897.96</v>
      </c>
      <c r="AF324">
        <v>0.35</v>
      </c>
      <c r="AG324" t="str">
        <f t="shared" si="5"/>
        <v>₹3 K</v>
      </c>
    </row>
    <row r="325" spans="1:33" x14ac:dyDescent="0.3">
      <c r="A325" t="s">
        <v>27</v>
      </c>
      <c r="B325" t="s">
        <v>803</v>
      </c>
      <c r="C325" t="s">
        <v>80</v>
      </c>
      <c r="D325" t="s">
        <v>146</v>
      </c>
      <c r="E325" t="s">
        <v>1290</v>
      </c>
      <c r="F325" t="s">
        <v>7832</v>
      </c>
      <c r="G325" t="s">
        <v>33</v>
      </c>
      <c r="H325" s="4">
        <v>44550</v>
      </c>
      <c r="I325">
        <v>1200</v>
      </c>
      <c r="J325" t="s">
        <v>7833</v>
      </c>
      <c r="K325" t="s">
        <v>307</v>
      </c>
      <c r="L325" t="s">
        <v>7834</v>
      </c>
      <c r="M325" t="s">
        <v>37</v>
      </c>
      <c r="N325" t="s">
        <v>7835</v>
      </c>
      <c r="O325" t="s">
        <v>116</v>
      </c>
      <c r="P325">
        <v>6</v>
      </c>
      <c r="Q325" t="s">
        <v>73</v>
      </c>
      <c r="R325" t="s">
        <v>101</v>
      </c>
      <c r="S325" t="s">
        <v>7836</v>
      </c>
      <c r="T325" s="4">
        <v>45325</v>
      </c>
      <c r="U325">
        <v>2</v>
      </c>
      <c r="V325" t="s">
        <v>20255</v>
      </c>
      <c r="W325" t="s">
        <v>7837</v>
      </c>
      <c r="X325" t="s">
        <v>7838</v>
      </c>
      <c r="Y325" t="s">
        <v>1440</v>
      </c>
      <c r="Z325">
        <v>2289</v>
      </c>
      <c r="AA325">
        <v>1</v>
      </c>
      <c r="AB325">
        <v>915.6</v>
      </c>
      <c r="AC325">
        <v>915.6</v>
      </c>
      <c r="AD325" s="8">
        <v>0.35</v>
      </c>
      <c r="AE325" s="7">
        <v>320.45999999999998</v>
      </c>
      <c r="AF325">
        <v>0.35</v>
      </c>
      <c r="AG325" t="str">
        <f t="shared" si="5"/>
        <v>₹915.6</v>
      </c>
    </row>
    <row r="326" spans="1:33" x14ac:dyDescent="0.3">
      <c r="A326" t="s">
        <v>27</v>
      </c>
      <c r="B326" t="s">
        <v>558</v>
      </c>
      <c r="C326" t="s">
        <v>80</v>
      </c>
      <c r="D326" t="s">
        <v>206</v>
      </c>
      <c r="E326" t="s">
        <v>850</v>
      </c>
      <c r="F326" t="s">
        <v>7925</v>
      </c>
      <c r="G326" t="s">
        <v>33</v>
      </c>
      <c r="H326" s="4">
        <v>44723</v>
      </c>
      <c r="I326">
        <v>950</v>
      </c>
      <c r="J326" t="s">
        <v>7926</v>
      </c>
      <c r="K326" t="s">
        <v>753</v>
      </c>
      <c r="L326" t="s">
        <v>7927</v>
      </c>
      <c r="M326" t="s">
        <v>37</v>
      </c>
      <c r="N326" t="s">
        <v>7928</v>
      </c>
      <c r="O326" t="s">
        <v>39</v>
      </c>
      <c r="P326">
        <v>12</v>
      </c>
      <c r="Q326" t="s">
        <v>73</v>
      </c>
      <c r="R326" t="s">
        <v>101</v>
      </c>
      <c r="S326" t="s">
        <v>7929</v>
      </c>
      <c r="T326" s="4">
        <v>45328</v>
      </c>
      <c r="U326">
        <v>2</v>
      </c>
      <c r="V326" t="s">
        <v>20255</v>
      </c>
      <c r="W326" t="s">
        <v>7930</v>
      </c>
      <c r="X326" t="s">
        <v>7931</v>
      </c>
      <c r="Y326" t="s">
        <v>6724</v>
      </c>
      <c r="Z326">
        <v>1024</v>
      </c>
      <c r="AA326">
        <v>8</v>
      </c>
      <c r="AB326">
        <v>3276.8</v>
      </c>
      <c r="AC326">
        <v>409.6</v>
      </c>
      <c r="AD326" s="8">
        <v>0.35</v>
      </c>
      <c r="AE326" s="7">
        <v>1146.8799999999999</v>
      </c>
      <c r="AF326">
        <v>0.35</v>
      </c>
      <c r="AG326" t="str">
        <f t="shared" si="5"/>
        <v>₹3 K</v>
      </c>
    </row>
    <row r="327" spans="1:33" x14ac:dyDescent="0.3">
      <c r="A327" t="s">
        <v>450</v>
      </c>
      <c r="B327" t="s">
        <v>450</v>
      </c>
      <c r="C327" t="s">
        <v>80</v>
      </c>
      <c r="D327" t="s">
        <v>677</v>
      </c>
      <c r="E327" t="s">
        <v>2153</v>
      </c>
      <c r="F327" t="s">
        <v>8060</v>
      </c>
      <c r="G327" t="s">
        <v>33</v>
      </c>
      <c r="H327" s="4">
        <v>44750</v>
      </c>
      <c r="I327">
        <v>800</v>
      </c>
      <c r="J327" t="s">
        <v>8061</v>
      </c>
      <c r="K327" t="s">
        <v>1418</v>
      </c>
      <c r="L327" t="s">
        <v>8062</v>
      </c>
      <c r="M327" t="s">
        <v>87</v>
      </c>
      <c r="N327" t="s">
        <v>8063</v>
      </c>
      <c r="O327" t="s">
        <v>116</v>
      </c>
      <c r="P327">
        <v>12</v>
      </c>
      <c r="Q327" t="s">
        <v>40</v>
      </c>
      <c r="R327" t="s">
        <v>101</v>
      </c>
      <c r="S327" t="s">
        <v>8064</v>
      </c>
      <c r="T327" s="4">
        <v>45339</v>
      </c>
      <c r="U327">
        <v>2</v>
      </c>
      <c r="V327" t="s">
        <v>20255</v>
      </c>
      <c r="W327" t="s">
        <v>8065</v>
      </c>
      <c r="X327" t="s">
        <v>8066</v>
      </c>
      <c r="Y327" t="s">
        <v>548</v>
      </c>
      <c r="Z327">
        <v>2848</v>
      </c>
      <c r="AA327">
        <v>8</v>
      </c>
      <c r="AB327">
        <v>9113.6</v>
      </c>
      <c r="AC327">
        <v>1139.2</v>
      </c>
      <c r="AD327" s="8">
        <v>0.35</v>
      </c>
      <c r="AE327" s="7">
        <v>3189.7599999999998</v>
      </c>
      <c r="AF327">
        <v>0.35</v>
      </c>
      <c r="AG327" t="str">
        <f t="shared" si="5"/>
        <v>₹9 K</v>
      </c>
    </row>
    <row r="328" spans="1:33" x14ac:dyDescent="0.3">
      <c r="A328" t="s">
        <v>20237</v>
      </c>
      <c r="B328" t="s">
        <v>1483</v>
      </c>
      <c r="C328" t="s">
        <v>80</v>
      </c>
      <c r="D328" t="s">
        <v>677</v>
      </c>
      <c r="E328" t="s">
        <v>441</v>
      </c>
      <c r="F328" t="s">
        <v>8080</v>
      </c>
      <c r="G328" t="s">
        <v>96</v>
      </c>
      <c r="H328" s="4">
        <v>45196</v>
      </c>
      <c r="I328">
        <v>1000</v>
      </c>
      <c r="J328" t="s">
        <v>8081</v>
      </c>
      <c r="K328" t="s">
        <v>625</v>
      </c>
      <c r="L328" t="s">
        <v>8082</v>
      </c>
      <c r="M328" t="s">
        <v>37</v>
      </c>
      <c r="N328" t="s">
        <v>8083</v>
      </c>
      <c r="O328" t="s">
        <v>116</v>
      </c>
      <c r="P328">
        <v>10</v>
      </c>
      <c r="Q328" t="s">
        <v>40</v>
      </c>
      <c r="R328" t="s">
        <v>41</v>
      </c>
      <c r="S328" t="s">
        <v>8084</v>
      </c>
      <c r="T328" s="4">
        <v>45347</v>
      </c>
      <c r="U328">
        <v>2</v>
      </c>
      <c r="V328" t="s">
        <v>20255</v>
      </c>
      <c r="W328" t="s">
        <v>8085</v>
      </c>
      <c r="X328" t="s">
        <v>8086</v>
      </c>
      <c r="Y328" t="s">
        <v>1525</v>
      </c>
      <c r="Z328">
        <v>2738</v>
      </c>
      <c r="AA328">
        <v>5</v>
      </c>
      <c r="AB328">
        <v>5476</v>
      </c>
      <c r="AC328">
        <v>1095.2</v>
      </c>
      <c r="AD328" s="8">
        <v>0.35</v>
      </c>
      <c r="AE328" s="7">
        <v>1916.6</v>
      </c>
      <c r="AF328">
        <v>0.35</v>
      </c>
      <c r="AG328" t="str">
        <f t="shared" si="5"/>
        <v>₹5 K</v>
      </c>
    </row>
    <row r="329" spans="1:33" x14ac:dyDescent="0.3">
      <c r="A329" t="s">
        <v>336</v>
      </c>
      <c r="B329" t="s">
        <v>500</v>
      </c>
      <c r="C329" t="s">
        <v>80</v>
      </c>
      <c r="D329" t="s">
        <v>30</v>
      </c>
      <c r="E329" t="s">
        <v>632</v>
      </c>
      <c r="F329" t="s">
        <v>8094</v>
      </c>
      <c r="G329" t="s">
        <v>33</v>
      </c>
      <c r="H329" s="4">
        <v>44325</v>
      </c>
      <c r="I329">
        <v>1200</v>
      </c>
      <c r="J329" t="s">
        <v>8095</v>
      </c>
      <c r="K329" t="s">
        <v>340</v>
      </c>
      <c r="L329" t="s">
        <v>8096</v>
      </c>
      <c r="M329" t="s">
        <v>37</v>
      </c>
      <c r="N329" t="s">
        <v>8097</v>
      </c>
      <c r="O329" t="s">
        <v>116</v>
      </c>
      <c r="P329">
        <v>6</v>
      </c>
      <c r="Q329" t="s">
        <v>40</v>
      </c>
      <c r="R329" t="s">
        <v>58</v>
      </c>
      <c r="S329" t="s">
        <v>8098</v>
      </c>
      <c r="T329" s="4">
        <v>45336</v>
      </c>
      <c r="U329">
        <v>2</v>
      </c>
      <c r="V329" t="s">
        <v>20255</v>
      </c>
      <c r="W329" t="s">
        <v>8099</v>
      </c>
      <c r="X329" t="s">
        <v>8100</v>
      </c>
      <c r="Y329" t="s">
        <v>2309</v>
      </c>
      <c r="Z329">
        <v>669</v>
      </c>
      <c r="AA329">
        <v>2</v>
      </c>
      <c r="AB329">
        <v>535.20000000000005</v>
      </c>
      <c r="AC329">
        <v>267.60000000000002</v>
      </c>
      <c r="AD329" s="8">
        <v>0.35</v>
      </c>
      <c r="AE329" s="7">
        <v>187.32</v>
      </c>
      <c r="AF329">
        <v>0.35</v>
      </c>
      <c r="AG329" t="str">
        <f t="shared" si="5"/>
        <v>₹535.2</v>
      </c>
    </row>
    <row r="330" spans="1:33" x14ac:dyDescent="0.3">
      <c r="A330" t="s">
        <v>181</v>
      </c>
      <c r="B330" t="s">
        <v>985</v>
      </c>
      <c r="C330" t="s">
        <v>29</v>
      </c>
      <c r="D330" t="s">
        <v>65</v>
      </c>
      <c r="E330" t="s">
        <v>996</v>
      </c>
      <c r="F330" t="s">
        <v>8180</v>
      </c>
      <c r="G330" t="s">
        <v>96</v>
      </c>
      <c r="H330" s="4">
        <v>45064</v>
      </c>
      <c r="I330">
        <v>950</v>
      </c>
      <c r="J330" t="s">
        <v>8181</v>
      </c>
      <c r="K330" t="s">
        <v>1368</v>
      </c>
      <c r="L330" t="s">
        <v>8182</v>
      </c>
      <c r="M330" t="s">
        <v>37</v>
      </c>
      <c r="N330" t="s">
        <v>8183</v>
      </c>
      <c r="O330" t="s">
        <v>39</v>
      </c>
      <c r="P330">
        <v>20</v>
      </c>
      <c r="Q330" t="s">
        <v>40</v>
      </c>
      <c r="R330" t="s">
        <v>101</v>
      </c>
      <c r="S330" t="s">
        <v>8184</v>
      </c>
      <c r="T330" s="4">
        <v>45337</v>
      </c>
      <c r="U330">
        <v>2</v>
      </c>
      <c r="V330" t="s">
        <v>20255</v>
      </c>
      <c r="W330" t="s">
        <v>8185</v>
      </c>
      <c r="X330" t="s">
        <v>8186</v>
      </c>
      <c r="Y330" t="s">
        <v>3239</v>
      </c>
      <c r="Z330">
        <v>930</v>
      </c>
      <c r="AA330">
        <v>1</v>
      </c>
      <c r="AB330">
        <v>372</v>
      </c>
      <c r="AC330">
        <v>372</v>
      </c>
      <c r="AD330" s="8">
        <v>0.28000000000000003</v>
      </c>
      <c r="AE330" s="7">
        <v>104.16000000000001</v>
      </c>
      <c r="AF330">
        <v>0.28000000000000003</v>
      </c>
      <c r="AG330" t="str">
        <f t="shared" si="5"/>
        <v>₹372</v>
      </c>
    </row>
    <row r="331" spans="1:33" x14ac:dyDescent="0.3">
      <c r="A331" t="s">
        <v>20233</v>
      </c>
      <c r="B331" t="s">
        <v>218</v>
      </c>
      <c r="C331" t="s">
        <v>29</v>
      </c>
      <c r="D331" t="s">
        <v>81</v>
      </c>
      <c r="E331" t="s">
        <v>1415</v>
      </c>
      <c r="F331" t="s">
        <v>2810</v>
      </c>
      <c r="G331" t="s">
        <v>96</v>
      </c>
      <c r="H331" s="4">
        <v>44551</v>
      </c>
      <c r="I331">
        <v>1000</v>
      </c>
      <c r="J331" t="s">
        <v>8187</v>
      </c>
      <c r="K331" t="s">
        <v>113</v>
      </c>
      <c r="L331" t="s">
        <v>8188</v>
      </c>
      <c r="M331" t="s">
        <v>87</v>
      </c>
      <c r="N331" t="s">
        <v>8189</v>
      </c>
      <c r="O331" t="s">
        <v>57</v>
      </c>
      <c r="P331">
        <v>7</v>
      </c>
      <c r="Q331" t="s">
        <v>40</v>
      </c>
      <c r="R331" t="s">
        <v>41</v>
      </c>
      <c r="S331" t="s">
        <v>8190</v>
      </c>
      <c r="T331" s="4">
        <v>45337</v>
      </c>
      <c r="U331">
        <v>2</v>
      </c>
      <c r="V331" t="s">
        <v>20255</v>
      </c>
      <c r="W331" t="s">
        <v>8191</v>
      </c>
      <c r="X331" t="s">
        <v>8192</v>
      </c>
      <c r="Y331" t="s">
        <v>168</v>
      </c>
      <c r="Z331">
        <v>930</v>
      </c>
      <c r="AA331">
        <v>4</v>
      </c>
      <c r="AB331">
        <v>1488</v>
      </c>
      <c r="AC331">
        <v>372</v>
      </c>
      <c r="AD331" s="8">
        <v>0.28000000000000003</v>
      </c>
      <c r="AE331" s="7">
        <v>416.64000000000004</v>
      </c>
      <c r="AF331">
        <v>0.28000000000000003</v>
      </c>
      <c r="AG331" t="str">
        <f t="shared" si="5"/>
        <v>₹1 K</v>
      </c>
    </row>
    <row r="332" spans="1:33" x14ac:dyDescent="0.3">
      <c r="A332" t="s">
        <v>27</v>
      </c>
      <c r="B332" t="s">
        <v>193</v>
      </c>
      <c r="C332" t="s">
        <v>29</v>
      </c>
      <c r="D332" t="s">
        <v>109</v>
      </c>
      <c r="E332" t="s">
        <v>596</v>
      </c>
      <c r="F332" t="s">
        <v>8200</v>
      </c>
      <c r="G332" t="s">
        <v>96</v>
      </c>
      <c r="H332" s="4">
        <v>45544</v>
      </c>
      <c r="I332">
        <v>1100</v>
      </c>
      <c r="J332" t="s">
        <v>8201</v>
      </c>
      <c r="K332" t="s">
        <v>54</v>
      </c>
      <c r="L332" t="s">
        <v>8202</v>
      </c>
      <c r="M332" t="s">
        <v>87</v>
      </c>
      <c r="N332" t="s">
        <v>8203</v>
      </c>
      <c r="O332" t="s">
        <v>57</v>
      </c>
      <c r="P332">
        <v>19</v>
      </c>
      <c r="Q332" t="s">
        <v>40</v>
      </c>
      <c r="R332" t="s">
        <v>41</v>
      </c>
      <c r="S332" t="s">
        <v>8204</v>
      </c>
      <c r="T332" s="4">
        <v>45350</v>
      </c>
      <c r="U332">
        <v>2</v>
      </c>
      <c r="V332" t="s">
        <v>20255</v>
      </c>
      <c r="W332" t="s">
        <v>8205</v>
      </c>
      <c r="X332" t="s">
        <v>8206</v>
      </c>
      <c r="Y332" t="s">
        <v>1449</v>
      </c>
      <c r="Z332">
        <v>2520</v>
      </c>
      <c r="AA332">
        <v>4</v>
      </c>
      <c r="AB332">
        <v>4032</v>
      </c>
      <c r="AC332">
        <v>1008</v>
      </c>
      <c r="AD332" s="8">
        <v>0.28000000000000003</v>
      </c>
      <c r="AE332" s="7">
        <v>1128.96</v>
      </c>
      <c r="AF332">
        <v>0.28000000000000003</v>
      </c>
      <c r="AG332" t="str">
        <f t="shared" si="5"/>
        <v>₹4 K</v>
      </c>
    </row>
    <row r="333" spans="1:33" x14ac:dyDescent="0.3">
      <c r="A333" t="s">
        <v>133</v>
      </c>
      <c r="B333" t="s">
        <v>108</v>
      </c>
      <c r="C333" t="s">
        <v>80</v>
      </c>
      <c r="D333" t="s">
        <v>30</v>
      </c>
      <c r="E333" t="s">
        <v>1225</v>
      </c>
      <c r="F333" t="s">
        <v>8432</v>
      </c>
      <c r="G333" t="s">
        <v>33</v>
      </c>
      <c r="H333" s="4">
        <v>45019</v>
      </c>
      <c r="I333">
        <v>800</v>
      </c>
      <c r="J333" t="s">
        <v>8433</v>
      </c>
      <c r="K333" t="s">
        <v>1862</v>
      </c>
      <c r="L333" t="s">
        <v>8434</v>
      </c>
      <c r="M333" t="s">
        <v>37</v>
      </c>
      <c r="N333" t="s">
        <v>8435</v>
      </c>
      <c r="O333" t="s">
        <v>72</v>
      </c>
      <c r="P333">
        <v>11</v>
      </c>
      <c r="Q333" t="s">
        <v>73</v>
      </c>
      <c r="R333" t="s">
        <v>41</v>
      </c>
      <c r="S333" t="s">
        <v>248</v>
      </c>
      <c r="T333" s="4">
        <v>45343</v>
      </c>
      <c r="U333">
        <v>2</v>
      </c>
      <c r="V333" t="s">
        <v>20255</v>
      </c>
      <c r="W333" t="s">
        <v>8436</v>
      </c>
      <c r="X333" t="s">
        <v>8437</v>
      </c>
      <c r="Y333" t="s">
        <v>7507</v>
      </c>
      <c r="Z333">
        <v>702</v>
      </c>
      <c r="AA333">
        <v>6</v>
      </c>
      <c r="AB333">
        <v>1684.8000000000002</v>
      </c>
      <c r="AC333">
        <v>280.8</v>
      </c>
      <c r="AD333" s="8">
        <v>0.35</v>
      </c>
      <c r="AE333" s="7">
        <v>589.68000000000006</v>
      </c>
      <c r="AF333">
        <v>0.35</v>
      </c>
      <c r="AG333" t="str">
        <f t="shared" si="5"/>
        <v>₹2 K</v>
      </c>
    </row>
    <row r="334" spans="1:33" x14ac:dyDescent="0.3">
      <c r="A334" t="s">
        <v>93</v>
      </c>
      <c r="B334" t="s">
        <v>293</v>
      </c>
      <c r="C334" t="s">
        <v>29</v>
      </c>
      <c r="D334" t="s">
        <v>677</v>
      </c>
      <c r="E334" t="s">
        <v>490</v>
      </c>
      <c r="F334" t="s">
        <v>8532</v>
      </c>
      <c r="G334" t="s">
        <v>33</v>
      </c>
      <c r="H334" s="4">
        <v>44075</v>
      </c>
      <c r="I334">
        <v>1300</v>
      </c>
      <c r="J334" t="s">
        <v>8533</v>
      </c>
      <c r="K334" t="s">
        <v>1052</v>
      </c>
      <c r="L334" t="s">
        <v>8534</v>
      </c>
      <c r="M334" t="s">
        <v>37</v>
      </c>
      <c r="N334" t="s">
        <v>8535</v>
      </c>
      <c r="O334" t="s">
        <v>72</v>
      </c>
      <c r="P334">
        <v>10</v>
      </c>
      <c r="Q334" t="s">
        <v>40</v>
      </c>
      <c r="R334" t="s">
        <v>74</v>
      </c>
      <c r="S334" t="s">
        <v>8536</v>
      </c>
      <c r="T334" s="4">
        <v>45344</v>
      </c>
      <c r="U334">
        <v>2</v>
      </c>
      <c r="V334" t="s">
        <v>20255</v>
      </c>
      <c r="W334" t="s">
        <v>8537</v>
      </c>
      <c r="X334" t="s">
        <v>8538</v>
      </c>
      <c r="Y334" t="s">
        <v>7946</v>
      </c>
      <c r="Z334">
        <v>1356</v>
      </c>
      <c r="AA334">
        <v>3</v>
      </c>
      <c r="AB334">
        <v>1627.2</v>
      </c>
      <c r="AC334">
        <v>542.4</v>
      </c>
      <c r="AD334" s="8">
        <v>0.28000000000000003</v>
      </c>
      <c r="AE334" s="7">
        <v>455.61600000000004</v>
      </c>
      <c r="AF334">
        <v>0.28000000000000003</v>
      </c>
      <c r="AG334" t="str">
        <f t="shared" si="5"/>
        <v>₹2 K</v>
      </c>
    </row>
    <row r="335" spans="1:33" x14ac:dyDescent="0.3">
      <c r="A335" t="s">
        <v>181</v>
      </c>
      <c r="B335" t="s">
        <v>369</v>
      </c>
      <c r="C335" t="s">
        <v>29</v>
      </c>
      <c r="D335" t="s">
        <v>50</v>
      </c>
      <c r="E335" t="s">
        <v>549</v>
      </c>
      <c r="F335" t="s">
        <v>8539</v>
      </c>
      <c r="G335" t="s">
        <v>33</v>
      </c>
      <c r="H335" s="4">
        <v>44308</v>
      </c>
      <c r="I335">
        <v>1400</v>
      </c>
      <c r="J335" t="s">
        <v>8540</v>
      </c>
      <c r="K335" t="s">
        <v>297</v>
      </c>
      <c r="L335" t="s">
        <v>8541</v>
      </c>
      <c r="M335" t="s">
        <v>37</v>
      </c>
      <c r="N335" t="s">
        <v>8542</v>
      </c>
      <c r="O335" t="s">
        <v>116</v>
      </c>
      <c r="P335">
        <v>18</v>
      </c>
      <c r="Q335" t="s">
        <v>40</v>
      </c>
      <c r="R335" t="s">
        <v>74</v>
      </c>
      <c r="S335" t="s">
        <v>8543</v>
      </c>
      <c r="T335" s="4">
        <v>45334</v>
      </c>
      <c r="U335">
        <v>2</v>
      </c>
      <c r="V335" t="s">
        <v>20255</v>
      </c>
      <c r="W335" t="s">
        <v>8544</v>
      </c>
      <c r="X335" t="s">
        <v>8545</v>
      </c>
      <c r="Y335" t="s">
        <v>2725</v>
      </c>
      <c r="Z335">
        <v>1288</v>
      </c>
      <c r="AA335">
        <v>8</v>
      </c>
      <c r="AB335">
        <v>4121.6000000000004</v>
      </c>
      <c r="AC335">
        <v>515.20000000000005</v>
      </c>
      <c r="AD335" s="8">
        <v>0.28000000000000003</v>
      </c>
      <c r="AE335" s="7">
        <v>1154.0480000000002</v>
      </c>
      <c r="AF335">
        <v>0.28000000000000003</v>
      </c>
      <c r="AG335" t="str">
        <f t="shared" si="5"/>
        <v>₹4 K</v>
      </c>
    </row>
    <row r="336" spans="1:33" x14ac:dyDescent="0.3">
      <c r="A336" t="s">
        <v>181</v>
      </c>
      <c r="B336" t="s">
        <v>470</v>
      </c>
      <c r="C336" t="s">
        <v>29</v>
      </c>
      <c r="D336" t="s">
        <v>30</v>
      </c>
      <c r="E336" t="s">
        <v>1674</v>
      </c>
      <c r="F336" t="s">
        <v>8546</v>
      </c>
      <c r="G336" t="s">
        <v>33</v>
      </c>
      <c r="H336" s="4">
        <v>43850</v>
      </c>
      <c r="I336">
        <v>1000</v>
      </c>
      <c r="J336" t="s">
        <v>8547</v>
      </c>
      <c r="K336" t="s">
        <v>463</v>
      </c>
      <c r="L336" t="s">
        <v>8548</v>
      </c>
      <c r="M336" t="s">
        <v>87</v>
      </c>
      <c r="N336" t="s">
        <v>8549</v>
      </c>
      <c r="O336" t="s">
        <v>72</v>
      </c>
      <c r="P336">
        <v>13</v>
      </c>
      <c r="Q336" t="s">
        <v>73</v>
      </c>
      <c r="R336" t="s">
        <v>41</v>
      </c>
      <c r="S336" t="s">
        <v>8550</v>
      </c>
      <c r="T336" s="4">
        <v>45345</v>
      </c>
      <c r="U336">
        <v>2</v>
      </c>
      <c r="V336" t="s">
        <v>20255</v>
      </c>
      <c r="W336" t="s">
        <v>8551</v>
      </c>
      <c r="X336" t="s">
        <v>8552</v>
      </c>
      <c r="Y336" t="s">
        <v>667</v>
      </c>
      <c r="Z336">
        <v>792</v>
      </c>
      <c r="AA336">
        <v>2</v>
      </c>
      <c r="AB336">
        <v>633.6</v>
      </c>
      <c r="AC336">
        <v>316.8</v>
      </c>
      <c r="AD336" s="8">
        <v>0.28000000000000003</v>
      </c>
      <c r="AE336" s="7">
        <v>177.40800000000002</v>
      </c>
      <c r="AF336">
        <v>0.28000000000000003</v>
      </c>
      <c r="AG336" t="str">
        <f t="shared" si="5"/>
        <v>₹633.6</v>
      </c>
    </row>
    <row r="337" spans="1:33" x14ac:dyDescent="0.3">
      <c r="A337" t="s">
        <v>93</v>
      </c>
      <c r="B337" t="s">
        <v>293</v>
      </c>
      <c r="C337" t="s">
        <v>29</v>
      </c>
      <c r="D337" t="s">
        <v>241</v>
      </c>
      <c r="E337" t="s">
        <v>490</v>
      </c>
      <c r="F337" t="s">
        <v>8709</v>
      </c>
      <c r="G337" t="s">
        <v>33</v>
      </c>
      <c r="H337" s="4">
        <v>45458</v>
      </c>
      <c r="I337">
        <v>1400</v>
      </c>
      <c r="J337" t="s">
        <v>8710</v>
      </c>
      <c r="K337" t="s">
        <v>2295</v>
      </c>
      <c r="L337" t="s">
        <v>8711</v>
      </c>
      <c r="M337" t="s">
        <v>37</v>
      </c>
      <c r="N337" t="s">
        <v>8712</v>
      </c>
      <c r="O337" t="s">
        <v>72</v>
      </c>
      <c r="P337">
        <v>13</v>
      </c>
      <c r="Q337" t="s">
        <v>73</v>
      </c>
      <c r="R337" t="s">
        <v>58</v>
      </c>
      <c r="S337" t="s">
        <v>8713</v>
      </c>
      <c r="T337" s="4">
        <v>45327</v>
      </c>
      <c r="U337">
        <v>2</v>
      </c>
      <c r="V337" t="s">
        <v>20255</v>
      </c>
      <c r="W337" t="s">
        <v>8714</v>
      </c>
      <c r="X337" t="s">
        <v>8715</v>
      </c>
      <c r="Y337" t="s">
        <v>7557</v>
      </c>
      <c r="Z337">
        <v>1580</v>
      </c>
      <c r="AA337">
        <v>8</v>
      </c>
      <c r="AB337">
        <v>5056</v>
      </c>
      <c r="AC337">
        <v>632</v>
      </c>
      <c r="AD337" s="8">
        <v>0.28000000000000003</v>
      </c>
      <c r="AE337" s="7">
        <v>1415.68</v>
      </c>
      <c r="AF337">
        <v>0.28000000000000003</v>
      </c>
      <c r="AG337" t="str">
        <f t="shared" si="5"/>
        <v>₹5 K</v>
      </c>
    </row>
    <row r="338" spans="1:33" x14ac:dyDescent="0.3">
      <c r="A338" t="s">
        <v>93</v>
      </c>
      <c r="B338" t="s">
        <v>205</v>
      </c>
      <c r="C338" t="s">
        <v>80</v>
      </c>
      <c r="D338" t="s">
        <v>677</v>
      </c>
      <c r="E338" t="s">
        <v>1534</v>
      </c>
      <c r="F338" t="s">
        <v>8754</v>
      </c>
      <c r="G338" t="s">
        <v>33</v>
      </c>
      <c r="H338" s="4">
        <v>44422</v>
      </c>
      <c r="I338">
        <v>1300</v>
      </c>
      <c r="J338" t="s">
        <v>8755</v>
      </c>
      <c r="K338" t="s">
        <v>1486</v>
      </c>
      <c r="L338" t="s">
        <v>8756</v>
      </c>
      <c r="M338" t="s">
        <v>37</v>
      </c>
      <c r="N338" t="s">
        <v>8757</v>
      </c>
      <c r="O338" t="s">
        <v>72</v>
      </c>
      <c r="P338">
        <v>20</v>
      </c>
      <c r="Q338" t="s">
        <v>73</v>
      </c>
      <c r="R338" t="s">
        <v>74</v>
      </c>
      <c r="S338" t="s">
        <v>8758</v>
      </c>
      <c r="T338" s="4">
        <v>45344</v>
      </c>
      <c r="U338">
        <v>2</v>
      </c>
      <c r="V338" t="s">
        <v>20255</v>
      </c>
      <c r="W338" t="s">
        <v>8759</v>
      </c>
      <c r="X338" t="s">
        <v>8760</v>
      </c>
      <c r="Y338" t="s">
        <v>8761</v>
      </c>
      <c r="Z338">
        <v>1299</v>
      </c>
      <c r="AA338">
        <v>7</v>
      </c>
      <c r="AB338">
        <v>3637.2000000000003</v>
      </c>
      <c r="AC338">
        <v>519.6</v>
      </c>
      <c r="AD338" s="8">
        <v>0.35</v>
      </c>
      <c r="AE338" s="7">
        <v>1273.02</v>
      </c>
      <c r="AF338">
        <v>0.35</v>
      </c>
      <c r="AG338" t="str">
        <f t="shared" si="5"/>
        <v>₹4 K</v>
      </c>
    </row>
    <row r="339" spans="1:33" x14ac:dyDescent="0.3">
      <c r="A339" t="s">
        <v>133</v>
      </c>
      <c r="B339" t="s">
        <v>229</v>
      </c>
      <c r="C339" t="s">
        <v>80</v>
      </c>
      <c r="D339" t="s">
        <v>241</v>
      </c>
      <c r="E339" t="s">
        <v>207</v>
      </c>
      <c r="F339" t="s">
        <v>8818</v>
      </c>
      <c r="G339" t="s">
        <v>96</v>
      </c>
      <c r="H339" s="4">
        <v>45116</v>
      </c>
      <c r="I339">
        <v>1100</v>
      </c>
      <c r="J339" t="s">
        <v>8819</v>
      </c>
      <c r="K339" t="s">
        <v>1260</v>
      </c>
      <c r="L339" t="s">
        <v>8820</v>
      </c>
      <c r="M339" t="s">
        <v>87</v>
      </c>
      <c r="N339" t="s">
        <v>8821</v>
      </c>
      <c r="O339" t="s">
        <v>57</v>
      </c>
      <c r="P339">
        <v>10</v>
      </c>
      <c r="Q339" t="s">
        <v>40</v>
      </c>
      <c r="R339" t="s">
        <v>101</v>
      </c>
      <c r="S339" t="s">
        <v>8822</v>
      </c>
      <c r="T339" s="4">
        <v>45338</v>
      </c>
      <c r="U339">
        <v>2</v>
      </c>
      <c r="V339" t="s">
        <v>20255</v>
      </c>
      <c r="W339" t="s">
        <v>8823</v>
      </c>
      <c r="X339" t="s">
        <v>8824</v>
      </c>
      <c r="Y339" t="s">
        <v>8108</v>
      </c>
      <c r="Z339">
        <v>853</v>
      </c>
      <c r="AA339">
        <v>3</v>
      </c>
      <c r="AB339">
        <v>1023.6</v>
      </c>
      <c r="AC339">
        <v>341.2</v>
      </c>
      <c r="AD339" s="8">
        <v>0.35</v>
      </c>
      <c r="AE339" s="7">
        <v>358.26</v>
      </c>
      <c r="AF339">
        <v>0.35</v>
      </c>
      <c r="AG339" t="str">
        <f t="shared" si="5"/>
        <v>₹1 K</v>
      </c>
    </row>
    <row r="340" spans="1:33" x14ac:dyDescent="0.3">
      <c r="A340" t="s">
        <v>93</v>
      </c>
      <c r="B340" t="s">
        <v>568</v>
      </c>
      <c r="C340" t="s">
        <v>80</v>
      </c>
      <c r="D340" t="s">
        <v>109</v>
      </c>
      <c r="E340" t="s">
        <v>314</v>
      </c>
      <c r="F340" t="s">
        <v>9002</v>
      </c>
      <c r="G340" t="s">
        <v>96</v>
      </c>
      <c r="H340" s="4">
        <v>45599</v>
      </c>
      <c r="I340">
        <v>950</v>
      </c>
      <c r="J340" t="s">
        <v>9003</v>
      </c>
      <c r="K340" t="s">
        <v>1862</v>
      </c>
      <c r="L340" t="s">
        <v>9004</v>
      </c>
      <c r="M340" t="s">
        <v>37</v>
      </c>
      <c r="N340" t="s">
        <v>9005</v>
      </c>
      <c r="O340" t="s">
        <v>72</v>
      </c>
      <c r="P340">
        <v>20</v>
      </c>
      <c r="Q340" t="s">
        <v>40</v>
      </c>
      <c r="R340" t="s">
        <v>101</v>
      </c>
      <c r="S340" t="s">
        <v>9006</v>
      </c>
      <c r="T340" s="4">
        <v>45327</v>
      </c>
      <c r="U340">
        <v>2</v>
      </c>
      <c r="V340" t="s">
        <v>20255</v>
      </c>
      <c r="W340" t="s">
        <v>9007</v>
      </c>
      <c r="X340" t="s">
        <v>9008</v>
      </c>
      <c r="Y340" t="s">
        <v>5381</v>
      </c>
      <c r="Z340">
        <v>2691</v>
      </c>
      <c r="AA340">
        <v>1</v>
      </c>
      <c r="AB340">
        <v>1076.4000000000001</v>
      </c>
      <c r="AC340">
        <v>1076.4000000000001</v>
      </c>
      <c r="AD340" s="8">
        <v>0.35</v>
      </c>
      <c r="AE340" s="7">
        <v>376.74</v>
      </c>
      <c r="AF340">
        <v>0.35</v>
      </c>
      <c r="AG340" t="str">
        <f t="shared" si="5"/>
        <v>₹1 K</v>
      </c>
    </row>
    <row r="341" spans="1:33" x14ac:dyDescent="0.3">
      <c r="A341" t="s">
        <v>181</v>
      </c>
      <c r="B341" t="s">
        <v>64</v>
      </c>
      <c r="C341" t="s">
        <v>49</v>
      </c>
      <c r="D341" t="s">
        <v>65</v>
      </c>
      <c r="E341" t="s">
        <v>2486</v>
      </c>
      <c r="F341" t="s">
        <v>9387</v>
      </c>
      <c r="G341" t="s">
        <v>96</v>
      </c>
      <c r="H341" s="4">
        <v>45015</v>
      </c>
      <c r="I341">
        <v>800</v>
      </c>
      <c r="J341" t="s">
        <v>9388</v>
      </c>
      <c r="K341" t="s">
        <v>1796</v>
      </c>
      <c r="L341" t="s">
        <v>9389</v>
      </c>
      <c r="M341" t="s">
        <v>37</v>
      </c>
      <c r="N341" t="s">
        <v>9390</v>
      </c>
      <c r="O341" t="s">
        <v>72</v>
      </c>
      <c r="P341">
        <v>3</v>
      </c>
      <c r="Q341" t="s">
        <v>73</v>
      </c>
      <c r="R341" t="s">
        <v>58</v>
      </c>
      <c r="S341" t="s">
        <v>9391</v>
      </c>
      <c r="T341" s="4">
        <v>45344</v>
      </c>
      <c r="U341">
        <v>2</v>
      </c>
      <c r="V341" t="s">
        <v>20255</v>
      </c>
      <c r="W341" t="s">
        <v>9392</v>
      </c>
      <c r="X341" t="s">
        <v>9393</v>
      </c>
      <c r="Y341" t="s">
        <v>605</v>
      </c>
      <c r="Z341">
        <v>2027</v>
      </c>
      <c r="AA341">
        <v>6</v>
      </c>
      <c r="AB341">
        <v>4864.8</v>
      </c>
      <c r="AC341">
        <v>810.80000000000007</v>
      </c>
      <c r="AD341" s="8">
        <v>0.22</v>
      </c>
      <c r="AE341" s="7">
        <v>1070.2560000000001</v>
      </c>
      <c r="AF341">
        <v>0.22</v>
      </c>
      <c r="AG341" t="str">
        <f t="shared" si="5"/>
        <v>₹5 K</v>
      </c>
    </row>
    <row r="342" spans="1:33" x14ac:dyDescent="0.3">
      <c r="A342" t="s">
        <v>20242</v>
      </c>
      <c r="B342" t="s">
        <v>390</v>
      </c>
      <c r="C342" t="s">
        <v>80</v>
      </c>
      <c r="D342" t="s">
        <v>109</v>
      </c>
      <c r="E342" t="s">
        <v>1917</v>
      </c>
      <c r="F342" t="s">
        <v>9449</v>
      </c>
      <c r="G342" t="s">
        <v>33</v>
      </c>
      <c r="H342" s="4">
        <v>44487</v>
      </c>
      <c r="I342">
        <v>1400</v>
      </c>
      <c r="J342" t="s">
        <v>9450</v>
      </c>
      <c r="K342" t="s">
        <v>1086</v>
      </c>
      <c r="L342" t="s">
        <v>9451</v>
      </c>
      <c r="M342" t="s">
        <v>87</v>
      </c>
      <c r="N342" t="s">
        <v>9452</v>
      </c>
      <c r="O342" t="s">
        <v>57</v>
      </c>
      <c r="P342">
        <v>16</v>
      </c>
      <c r="Q342" t="s">
        <v>73</v>
      </c>
      <c r="R342" t="s">
        <v>74</v>
      </c>
      <c r="S342" t="s">
        <v>9453</v>
      </c>
      <c r="T342" s="4">
        <v>45338</v>
      </c>
      <c r="U342">
        <v>2</v>
      </c>
      <c r="V342" t="s">
        <v>20255</v>
      </c>
      <c r="W342" t="s">
        <v>9454</v>
      </c>
      <c r="X342" t="s">
        <v>9455</v>
      </c>
      <c r="Y342" t="s">
        <v>2309</v>
      </c>
      <c r="Z342">
        <v>1839</v>
      </c>
      <c r="AA342">
        <v>3</v>
      </c>
      <c r="AB342">
        <v>2206.8000000000002</v>
      </c>
      <c r="AC342">
        <v>735.6</v>
      </c>
      <c r="AD342" s="8">
        <v>0.35</v>
      </c>
      <c r="AE342" s="7">
        <v>772.38</v>
      </c>
      <c r="AF342">
        <v>0.35</v>
      </c>
      <c r="AG342" t="str">
        <f t="shared" si="5"/>
        <v>₹2 K</v>
      </c>
    </row>
    <row r="343" spans="1:33" x14ac:dyDescent="0.3">
      <c r="A343" t="s">
        <v>20239</v>
      </c>
      <c r="B343" t="s">
        <v>28</v>
      </c>
      <c r="C343" t="s">
        <v>80</v>
      </c>
      <c r="D343" t="s">
        <v>50</v>
      </c>
      <c r="E343" t="s">
        <v>641</v>
      </c>
      <c r="F343" t="s">
        <v>9496</v>
      </c>
      <c r="G343" t="s">
        <v>33</v>
      </c>
      <c r="H343" s="4">
        <v>44359</v>
      </c>
      <c r="I343">
        <v>1100</v>
      </c>
      <c r="J343" t="s">
        <v>9497</v>
      </c>
      <c r="K343" t="s">
        <v>350</v>
      </c>
      <c r="L343" t="s">
        <v>9498</v>
      </c>
      <c r="M343" t="s">
        <v>37</v>
      </c>
      <c r="N343" t="s">
        <v>9499</v>
      </c>
      <c r="O343" t="s">
        <v>39</v>
      </c>
      <c r="P343">
        <v>5</v>
      </c>
      <c r="Q343" t="s">
        <v>40</v>
      </c>
      <c r="R343" t="s">
        <v>58</v>
      </c>
      <c r="S343" t="s">
        <v>9500</v>
      </c>
      <c r="T343" s="4">
        <v>45347</v>
      </c>
      <c r="U343">
        <v>2</v>
      </c>
      <c r="V343" t="s">
        <v>20255</v>
      </c>
      <c r="W343" t="s">
        <v>9501</v>
      </c>
      <c r="X343" t="s">
        <v>9502</v>
      </c>
      <c r="Y343" t="s">
        <v>9503</v>
      </c>
      <c r="Z343">
        <v>826</v>
      </c>
      <c r="AA343">
        <v>2</v>
      </c>
      <c r="AB343">
        <v>660.80000000000007</v>
      </c>
      <c r="AC343">
        <v>330.40000000000003</v>
      </c>
      <c r="AD343" s="8">
        <v>0.35</v>
      </c>
      <c r="AE343" s="7">
        <v>231.28</v>
      </c>
      <c r="AF343">
        <v>0.35</v>
      </c>
      <c r="AG343" t="str">
        <f t="shared" si="5"/>
        <v>₹660.8</v>
      </c>
    </row>
    <row r="344" spans="1:33" x14ac:dyDescent="0.3">
      <c r="A344" t="s">
        <v>93</v>
      </c>
      <c r="B344" t="s">
        <v>1118</v>
      </c>
      <c r="C344" t="s">
        <v>49</v>
      </c>
      <c r="D344" t="s">
        <v>109</v>
      </c>
      <c r="E344" t="s">
        <v>750</v>
      </c>
      <c r="F344" t="s">
        <v>9783</v>
      </c>
      <c r="G344" t="s">
        <v>96</v>
      </c>
      <c r="H344" s="4">
        <v>44531</v>
      </c>
      <c r="I344">
        <v>1100</v>
      </c>
      <c r="J344" t="s">
        <v>9784</v>
      </c>
      <c r="K344" t="s">
        <v>581</v>
      </c>
      <c r="L344" t="s">
        <v>9785</v>
      </c>
      <c r="M344" t="s">
        <v>37</v>
      </c>
      <c r="N344" t="s">
        <v>9786</v>
      </c>
      <c r="O344" t="s">
        <v>39</v>
      </c>
      <c r="P344">
        <v>13</v>
      </c>
      <c r="Q344" t="s">
        <v>40</v>
      </c>
      <c r="R344" t="s">
        <v>74</v>
      </c>
      <c r="S344" t="s">
        <v>9787</v>
      </c>
      <c r="T344" s="4">
        <v>45340</v>
      </c>
      <c r="U344">
        <v>2</v>
      </c>
      <c r="V344" t="s">
        <v>20255</v>
      </c>
      <c r="W344" t="s">
        <v>9788</v>
      </c>
      <c r="X344" t="s">
        <v>9789</v>
      </c>
      <c r="Y344" t="s">
        <v>9790</v>
      </c>
      <c r="Z344">
        <v>1014</v>
      </c>
      <c r="AA344">
        <v>8</v>
      </c>
      <c r="AB344">
        <v>3244.8</v>
      </c>
      <c r="AC344">
        <v>405.6</v>
      </c>
      <c r="AD344" s="8">
        <v>0.22</v>
      </c>
      <c r="AE344" s="7">
        <v>713.85599999999999</v>
      </c>
      <c r="AF344">
        <v>0.22</v>
      </c>
      <c r="AG344" t="str">
        <f t="shared" si="5"/>
        <v>₹3 K</v>
      </c>
    </row>
    <row r="345" spans="1:33" x14ac:dyDescent="0.3">
      <c r="A345" t="s">
        <v>181</v>
      </c>
      <c r="B345" t="s">
        <v>369</v>
      </c>
      <c r="C345" t="s">
        <v>49</v>
      </c>
      <c r="D345" t="s">
        <v>65</v>
      </c>
      <c r="E345" t="s">
        <v>1177</v>
      </c>
      <c r="F345" t="s">
        <v>9798</v>
      </c>
      <c r="G345" t="s">
        <v>96</v>
      </c>
      <c r="H345" s="4">
        <v>45268</v>
      </c>
      <c r="I345">
        <v>1100</v>
      </c>
      <c r="J345" t="s">
        <v>9799</v>
      </c>
      <c r="K345" t="s">
        <v>989</v>
      </c>
      <c r="L345" t="s">
        <v>9800</v>
      </c>
      <c r="M345" t="s">
        <v>37</v>
      </c>
      <c r="N345" t="s">
        <v>9801</v>
      </c>
      <c r="O345" t="s">
        <v>116</v>
      </c>
      <c r="P345">
        <v>15</v>
      </c>
      <c r="Q345" t="s">
        <v>73</v>
      </c>
      <c r="R345" t="s">
        <v>58</v>
      </c>
      <c r="S345" t="s">
        <v>9802</v>
      </c>
      <c r="T345" s="4">
        <v>45333</v>
      </c>
      <c r="U345">
        <v>2</v>
      </c>
      <c r="V345" t="s">
        <v>20255</v>
      </c>
      <c r="W345" t="s">
        <v>9803</v>
      </c>
      <c r="X345" t="s">
        <v>9804</v>
      </c>
      <c r="Y345" t="s">
        <v>5805</v>
      </c>
      <c r="Z345">
        <v>2372</v>
      </c>
      <c r="AA345">
        <v>7</v>
      </c>
      <c r="AB345">
        <v>6641.6</v>
      </c>
      <c r="AC345">
        <v>948.80000000000007</v>
      </c>
      <c r="AD345" s="8">
        <v>0.22</v>
      </c>
      <c r="AE345" s="7">
        <v>1461.152</v>
      </c>
      <c r="AF345">
        <v>0.22</v>
      </c>
      <c r="AG345" t="str">
        <f t="shared" si="5"/>
        <v>₹7 K</v>
      </c>
    </row>
    <row r="346" spans="1:33" x14ac:dyDescent="0.3">
      <c r="A346" t="s">
        <v>133</v>
      </c>
      <c r="B346" t="s">
        <v>108</v>
      </c>
      <c r="C346" t="s">
        <v>49</v>
      </c>
      <c r="D346" t="s">
        <v>370</v>
      </c>
      <c r="E346" t="s">
        <v>540</v>
      </c>
      <c r="F346" t="s">
        <v>9827</v>
      </c>
      <c r="G346" t="s">
        <v>33</v>
      </c>
      <c r="H346" s="4">
        <v>44559</v>
      </c>
      <c r="I346">
        <v>1200</v>
      </c>
      <c r="J346" t="s">
        <v>9828</v>
      </c>
      <c r="K346" t="s">
        <v>2295</v>
      </c>
      <c r="L346" t="s">
        <v>9829</v>
      </c>
      <c r="M346" t="s">
        <v>37</v>
      </c>
      <c r="N346" t="s">
        <v>9830</v>
      </c>
      <c r="O346" t="s">
        <v>116</v>
      </c>
      <c r="P346">
        <v>6</v>
      </c>
      <c r="Q346" t="s">
        <v>40</v>
      </c>
      <c r="R346" t="s">
        <v>58</v>
      </c>
      <c r="S346" t="s">
        <v>9831</v>
      </c>
      <c r="T346" s="4">
        <v>45324</v>
      </c>
      <c r="U346">
        <v>2</v>
      </c>
      <c r="V346" t="s">
        <v>20255</v>
      </c>
      <c r="W346" t="s">
        <v>9832</v>
      </c>
      <c r="X346" t="s">
        <v>9833</v>
      </c>
      <c r="Y346" t="s">
        <v>9834</v>
      </c>
      <c r="Z346">
        <v>1328</v>
      </c>
      <c r="AA346">
        <v>7</v>
      </c>
      <c r="AB346">
        <v>3718.4</v>
      </c>
      <c r="AC346">
        <v>531.20000000000005</v>
      </c>
      <c r="AD346" s="8">
        <v>0.22</v>
      </c>
      <c r="AE346" s="7">
        <v>818.048</v>
      </c>
      <c r="AF346">
        <v>0.22</v>
      </c>
      <c r="AG346" t="str">
        <f t="shared" si="5"/>
        <v>₹4 K</v>
      </c>
    </row>
    <row r="347" spans="1:33" x14ac:dyDescent="0.3">
      <c r="A347" t="s">
        <v>20237</v>
      </c>
      <c r="B347" t="s">
        <v>1483</v>
      </c>
      <c r="C347" t="s">
        <v>49</v>
      </c>
      <c r="D347" t="s">
        <v>30</v>
      </c>
      <c r="E347" t="s">
        <v>2849</v>
      </c>
      <c r="F347" t="s">
        <v>9871</v>
      </c>
      <c r="G347" t="s">
        <v>33</v>
      </c>
      <c r="H347" s="4">
        <v>44256</v>
      </c>
      <c r="I347">
        <v>1400</v>
      </c>
      <c r="J347" t="s">
        <v>9872</v>
      </c>
      <c r="K347" t="s">
        <v>1511</v>
      </c>
      <c r="L347" t="s">
        <v>9873</v>
      </c>
      <c r="M347" t="s">
        <v>87</v>
      </c>
      <c r="N347" t="s">
        <v>9874</v>
      </c>
      <c r="O347" t="s">
        <v>39</v>
      </c>
      <c r="P347">
        <v>10</v>
      </c>
      <c r="Q347" t="s">
        <v>40</v>
      </c>
      <c r="R347" t="s">
        <v>41</v>
      </c>
      <c r="S347" t="s">
        <v>9875</v>
      </c>
      <c r="T347" s="4">
        <v>45332</v>
      </c>
      <c r="U347">
        <v>2</v>
      </c>
      <c r="V347" t="s">
        <v>20255</v>
      </c>
      <c r="W347" t="s">
        <v>9876</v>
      </c>
      <c r="X347" t="s">
        <v>9877</v>
      </c>
      <c r="Y347" t="s">
        <v>9878</v>
      </c>
      <c r="Z347">
        <v>2870</v>
      </c>
      <c r="AA347">
        <v>3</v>
      </c>
      <c r="AB347">
        <v>3444</v>
      </c>
      <c r="AC347">
        <v>1148</v>
      </c>
      <c r="AD347" s="8">
        <v>0.22</v>
      </c>
      <c r="AE347" s="7">
        <v>757.68</v>
      </c>
      <c r="AF347">
        <v>0.22</v>
      </c>
      <c r="AG347" t="str">
        <f t="shared" si="5"/>
        <v>₹3 K</v>
      </c>
    </row>
    <row r="348" spans="1:33" x14ac:dyDescent="0.3">
      <c r="A348" t="s">
        <v>357</v>
      </c>
      <c r="B348" t="s">
        <v>357</v>
      </c>
      <c r="C348" t="s">
        <v>80</v>
      </c>
      <c r="D348" t="s">
        <v>677</v>
      </c>
      <c r="E348" t="s">
        <v>1683</v>
      </c>
      <c r="F348" t="s">
        <v>9899</v>
      </c>
      <c r="G348" t="s">
        <v>96</v>
      </c>
      <c r="H348" s="4">
        <v>44981</v>
      </c>
      <c r="I348">
        <v>1400</v>
      </c>
      <c r="J348" t="s">
        <v>9900</v>
      </c>
      <c r="K348" t="s">
        <v>835</v>
      </c>
      <c r="L348" t="s">
        <v>9901</v>
      </c>
      <c r="M348" t="s">
        <v>87</v>
      </c>
      <c r="N348" t="s">
        <v>9902</v>
      </c>
      <c r="O348" t="s">
        <v>57</v>
      </c>
      <c r="P348">
        <v>20</v>
      </c>
      <c r="Q348" t="s">
        <v>40</v>
      </c>
      <c r="R348" t="s">
        <v>41</v>
      </c>
      <c r="S348" t="s">
        <v>9903</v>
      </c>
      <c r="T348" s="4">
        <v>45330</v>
      </c>
      <c r="U348">
        <v>2</v>
      </c>
      <c r="V348" t="s">
        <v>20255</v>
      </c>
      <c r="W348" t="s">
        <v>9904</v>
      </c>
      <c r="X348" t="s">
        <v>9905</v>
      </c>
      <c r="Y348" t="s">
        <v>5518</v>
      </c>
      <c r="Z348">
        <v>889</v>
      </c>
      <c r="AA348">
        <v>4</v>
      </c>
      <c r="AB348">
        <v>1422.4</v>
      </c>
      <c r="AC348">
        <v>355.6</v>
      </c>
      <c r="AD348" s="8">
        <v>0.35</v>
      </c>
      <c r="AE348" s="7">
        <v>497.84</v>
      </c>
      <c r="AF348">
        <v>0.35</v>
      </c>
      <c r="AG348" t="str">
        <f t="shared" si="5"/>
        <v>₹1 K</v>
      </c>
    </row>
    <row r="349" spans="1:33" x14ac:dyDescent="0.3">
      <c r="A349" t="s">
        <v>20233</v>
      </c>
      <c r="B349" t="s">
        <v>240</v>
      </c>
      <c r="C349" t="s">
        <v>80</v>
      </c>
      <c r="D349" t="s">
        <v>81</v>
      </c>
      <c r="E349" t="s">
        <v>687</v>
      </c>
      <c r="F349" t="s">
        <v>9926</v>
      </c>
      <c r="G349" t="s">
        <v>96</v>
      </c>
      <c r="H349" s="4">
        <v>45505</v>
      </c>
      <c r="I349">
        <v>1400</v>
      </c>
      <c r="J349" t="s">
        <v>9927</v>
      </c>
      <c r="K349" t="s">
        <v>1078</v>
      </c>
      <c r="L349" t="s">
        <v>9928</v>
      </c>
      <c r="M349" t="s">
        <v>37</v>
      </c>
      <c r="N349" t="s">
        <v>9929</v>
      </c>
      <c r="O349" t="s">
        <v>116</v>
      </c>
      <c r="P349">
        <v>8</v>
      </c>
      <c r="Q349" t="s">
        <v>40</v>
      </c>
      <c r="R349" t="s">
        <v>101</v>
      </c>
      <c r="S349" t="s">
        <v>9930</v>
      </c>
      <c r="T349" s="4">
        <v>45331</v>
      </c>
      <c r="U349">
        <v>2</v>
      </c>
      <c r="V349" t="s">
        <v>20255</v>
      </c>
      <c r="W349" t="s">
        <v>9931</v>
      </c>
      <c r="X349" t="s">
        <v>9932</v>
      </c>
      <c r="Y349" t="s">
        <v>1500</v>
      </c>
      <c r="Z349">
        <v>1002</v>
      </c>
      <c r="AA349">
        <v>8</v>
      </c>
      <c r="AB349">
        <v>3206.4</v>
      </c>
      <c r="AC349">
        <v>400.8</v>
      </c>
      <c r="AD349" s="8">
        <v>0.35</v>
      </c>
      <c r="AE349" s="7">
        <v>1122.24</v>
      </c>
      <c r="AF349">
        <v>0.35</v>
      </c>
      <c r="AG349" t="str">
        <f t="shared" si="5"/>
        <v>₹3 K</v>
      </c>
    </row>
    <row r="350" spans="1:33" x14ac:dyDescent="0.3">
      <c r="A350" t="s">
        <v>450</v>
      </c>
      <c r="B350" t="s">
        <v>450</v>
      </c>
      <c r="C350" t="s">
        <v>80</v>
      </c>
      <c r="D350" t="s">
        <v>50</v>
      </c>
      <c r="E350" t="s">
        <v>294</v>
      </c>
      <c r="F350" t="s">
        <v>9980</v>
      </c>
      <c r="G350" t="s">
        <v>33</v>
      </c>
      <c r="H350" s="4">
        <v>43962</v>
      </c>
      <c r="I350">
        <v>1300</v>
      </c>
      <c r="J350" t="s">
        <v>9981</v>
      </c>
      <c r="K350" t="s">
        <v>670</v>
      </c>
      <c r="L350" t="s">
        <v>9982</v>
      </c>
      <c r="M350" t="s">
        <v>37</v>
      </c>
      <c r="N350" t="s">
        <v>9983</v>
      </c>
      <c r="O350" t="s">
        <v>116</v>
      </c>
      <c r="P350">
        <v>10</v>
      </c>
      <c r="Q350" t="s">
        <v>40</v>
      </c>
      <c r="R350" t="s">
        <v>41</v>
      </c>
      <c r="S350" t="s">
        <v>9984</v>
      </c>
      <c r="T350" s="4">
        <v>45323</v>
      </c>
      <c r="U350">
        <v>2</v>
      </c>
      <c r="V350" t="s">
        <v>20255</v>
      </c>
      <c r="W350" t="s">
        <v>9985</v>
      </c>
      <c r="X350" t="s">
        <v>9986</v>
      </c>
      <c r="Y350" t="s">
        <v>2879</v>
      </c>
      <c r="Z350">
        <v>2715</v>
      </c>
      <c r="AA350">
        <v>7</v>
      </c>
      <c r="AB350">
        <v>7602</v>
      </c>
      <c r="AC350">
        <v>1086</v>
      </c>
      <c r="AD350" s="8">
        <v>0.35</v>
      </c>
      <c r="AE350" s="7">
        <v>2660.7</v>
      </c>
      <c r="AF350">
        <v>0.35</v>
      </c>
      <c r="AG350" t="str">
        <f t="shared" si="5"/>
        <v>₹8 K</v>
      </c>
    </row>
    <row r="351" spans="1:33" x14ac:dyDescent="0.3">
      <c r="A351" t="s">
        <v>181</v>
      </c>
      <c r="B351" t="s">
        <v>813</v>
      </c>
      <c r="C351" t="s">
        <v>29</v>
      </c>
      <c r="D351" t="s">
        <v>241</v>
      </c>
      <c r="E351" t="s">
        <v>1543</v>
      </c>
      <c r="F351" t="s">
        <v>10015</v>
      </c>
      <c r="G351" t="s">
        <v>96</v>
      </c>
      <c r="H351" s="4">
        <v>44424</v>
      </c>
      <c r="I351">
        <v>1400</v>
      </c>
      <c r="J351" t="s">
        <v>10016</v>
      </c>
      <c r="K351" t="s">
        <v>3086</v>
      </c>
      <c r="L351" t="s">
        <v>10017</v>
      </c>
      <c r="M351" t="s">
        <v>87</v>
      </c>
      <c r="N351" t="s">
        <v>10018</v>
      </c>
      <c r="O351" t="s">
        <v>57</v>
      </c>
      <c r="P351">
        <v>4</v>
      </c>
      <c r="Q351" t="s">
        <v>40</v>
      </c>
      <c r="R351" t="s">
        <v>41</v>
      </c>
      <c r="S351" t="s">
        <v>10019</v>
      </c>
      <c r="T351" s="4">
        <v>45326</v>
      </c>
      <c r="U351">
        <v>2</v>
      </c>
      <c r="V351" t="s">
        <v>20255</v>
      </c>
      <c r="W351" t="s">
        <v>10020</v>
      </c>
      <c r="X351" t="s">
        <v>10021</v>
      </c>
      <c r="Y351" t="s">
        <v>8330</v>
      </c>
      <c r="Z351">
        <v>1320</v>
      </c>
      <c r="AA351">
        <v>4</v>
      </c>
      <c r="AB351">
        <v>2112</v>
      </c>
      <c r="AC351">
        <v>528</v>
      </c>
      <c r="AD351" s="8">
        <v>0.28000000000000003</v>
      </c>
      <c r="AE351" s="7">
        <v>591.36</v>
      </c>
      <c r="AF351">
        <v>0.28000000000000003</v>
      </c>
      <c r="AG351" t="str">
        <f t="shared" si="5"/>
        <v>₹2 K</v>
      </c>
    </row>
    <row r="352" spans="1:33" x14ac:dyDescent="0.3">
      <c r="A352" t="s">
        <v>27</v>
      </c>
      <c r="B352" t="s">
        <v>803</v>
      </c>
      <c r="C352" t="s">
        <v>80</v>
      </c>
      <c r="D352" t="s">
        <v>241</v>
      </c>
      <c r="E352" t="s">
        <v>841</v>
      </c>
      <c r="F352" t="s">
        <v>10036</v>
      </c>
      <c r="G352" t="s">
        <v>33</v>
      </c>
      <c r="H352" s="4">
        <v>44370</v>
      </c>
      <c r="I352">
        <v>1000</v>
      </c>
      <c r="J352" t="s">
        <v>10037</v>
      </c>
      <c r="K352" t="s">
        <v>989</v>
      </c>
      <c r="L352" t="s">
        <v>10038</v>
      </c>
      <c r="M352" t="s">
        <v>37</v>
      </c>
      <c r="N352" t="s">
        <v>10039</v>
      </c>
      <c r="O352" t="s">
        <v>57</v>
      </c>
      <c r="P352">
        <v>19</v>
      </c>
      <c r="Q352" t="s">
        <v>73</v>
      </c>
      <c r="R352" t="s">
        <v>41</v>
      </c>
      <c r="S352" t="s">
        <v>10040</v>
      </c>
      <c r="T352" s="4">
        <v>45351</v>
      </c>
      <c r="U352">
        <v>2</v>
      </c>
      <c r="V352" t="s">
        <v>20255</v>
      </c>
      <c r="W352" t="s">
        <v>10041</v>
      </c>
      <c r="X352" t="s">
        <v>10042</v>
      </c>
      <c r="Y352" t="s">
        <v>7586</v>
      </c>
      <c r="Z352">
        <v>2436</v>
      </c>
      <c r="AA352">
        <v>5</v>
      </c>
      <c r="AB352">
        <v>4872</v>
      </c>
      <c r="AC352">
        <v>974.4</v>
      </c>
      <c r="AD352" s="8">
        <v>0.35</v>
      </c>
      <c r="AE352" s="7">
        <v>1705.1999999999998</v>
      </c>
      <c r="AF352">
        <v>0.35</v>
      </c>
      <c r="AG352" t="str">
        <f t="shared" si="5"/>
        <v>₹5 K</v>
      </c>
    </row>
    <row r="353" spans="1:33" x14ac:dyDescent="0.3">
      <c r="A353" t="s">
        <v>93</v>
      </c>
      <c r="B353" t="s">
        <v>784</v>
      </c>
      <c r="C353" t="s">
        <v>80</v>
      </c>
      <c r="D353" t="s">
        <v>370</v>
      </c>
      <c r="E353" t="s">
        <v>713</v>
      </c>
      <c r="F353" t="s">
        <v>10137</v>
      </c>
      <c r="G353" t="s">
        <v>96</v>
      </c>
      <c r="H353" s="4">
        <v>45294</v>
      </c>
      <c r="I353">
        <v>1300</v>
      </c>
      <c r="J353" t="s">
        <v>10138</v>
      </c>
      <c r="K353" t="s">
        <v>1034</v>
      </c>
      <c r="L353" t="s">
        <v>10139</v>
      </c>
      <c r="M353" t="s">
        <v>87</v>
      </c>
      <c r="N353" t="s">
        <v>10140</v>
      </c>
      <c r="O353" t="s">
        <v>116</v>
      </c>
      <c r="P353">
        <v>15</v>
      </c>
      <c r="Q353" t="s">
        <v>73</v>
      </c>
      <c r="R353" t="s">
        <v>74</v>
      </c>
      <c r="S353" t="s">
        <v>10141</v>
      </c>
      <c r="T353" s="4">
        <v>45339</v>
      </c>
      <c r="U353">
        <v>2</v>
      </c>
      <c r="V353" t="s">
        <v>20255</v>
      </c>
      <c r="W353" t="s">
        <v>10142</v>
      </c>
      <c r="X353" t="s">
        <v>10143</v>
      </c>
      <c r="Y353" t="s">
        <v>440</v>
      </c>
      <c r="Z353">
        <v>662</v>
      </c>
      <c r="AA353">
        <v>8</v>
      </c>
      <c r="AB353">
        <v>2118.4</v>
      </c>
      <c r="AC353">
        <v>264.8</v>
      </c>
      <c r="AD353" s="8">
        <v>0.35</v>
      </c>
      <c r="AE353" s="7">
        <v>741.43999999999994</v>
      </c>
      <c r="AF353">
        <v>0.35</v>
      </c>
      <c r="AG353" t="str">
        <f t="shared" si="5"/>
        <v>₹2 K</v>
      </c>
    </row>
    <row r="354" spans="1:33" x14ac:dyDescent="0.3">
      <c r="A354" t="s">
        <v>181</v>
      </c>
      <c r="B354" t="s">
        <v>411</v>
      </c>
      <c r="C354" t="s">
        <v>49</v>
      </c>
      <c r="D354" t="s">
        <v>677</v>
      </c>
      <c r="E354" t="s">
        <v>596</v>
      </c>
      <c r="F354" t="s">
        <v>10181</v>
      </c>
      <c r="G354" t="s">
        <v>33</v>
      </c>
      <c r="H354" s="4">
        <v>43912</v>
      </c>
      <c r="I354">
        <v>1000</v>
      </c>
      <c r="J354" t="s">
        <v>2525</v>
      </c>
      <c r="K354" t="s">
        <v>350</v>
      </c>
      <c r="L354" t="s">
        <v>10182</v>
      </c>
      <c r="M354" t="s">
        <v>37</v>
      </c>
      <c r="N354" t="s">
        <v>10183</v>
      </c>
      <c r="O354" t="s">
        <v>116</v>
      </c>
      <c r="P354">
        <v>4</v>
      </c>
      <c r="Q354" t="s">
        <v>73</v>
      </c>
      <c r="R354" t="s">
        <v>101</v>
      </c>
      <c r="S354" t="s">
        <v>10184</v>
      </c>
      <c r="T354" s="4">
        <v>45324</v>
      </c>
      <c r="U354">
        <v>2</v>
      </c>
      <c r="V354" t="s">
        <v>20255</v>
      </c>
      <c r="W354" t="s">
        <v>10185</v>
      </c>
      <c r="X354" t="s">
        <v>10186</v>
      </c>
      <c r="Y354" t="s">
        <v>4373</v>
      </c>
      <c r="Z354">
        <v>2996</v>
      </c>
      <c r="AA354">
        <v>1</v>
      </c>
      <c r="AB354">
        <v>1198.4000000000001</v>
      </c>
      <c r="AC354">
        <v>1198.4000000000001</v>
      </c>
      <c r="AD354" s="8">
        <v>0.22</v>
      </c>
      <c r="AE354" s="7">
        <v>263.64800000000002</v>
      </c>
      <c r="AF354">
        <v>0.22</v>
      </c>
      <c r="AG354" t="str">
        <f t="shared" si="5"/>
        <v>₹1 K</v>
      </c>
    </row>
    <row r="355" spans="1:33" x14ac:dyDescent="0.3">
      <c r="A355" t="s">
        <v>47</v>
      </c>
      <c r="B355" t="s">
        <v>1128</v>
      </c>
      <c r="C355" t="s">
        <v>29</v>
      </c>
      <c r="D355" t="s">
        <v>109</v>
      </c>
      <c r="E355" t="s">
        <v>1877</v>
      </c>
      <c r="F355" t="s">
        <v>10202</v>
      </c>
      <c r="G355" t="s">
        <v>33</v>
      </c>
      <c r="H355" s="4">
        <v>43896</v>
      </c>
      <c r="I355">
        <v>1400</v>
      </c>
      <c r="J355" t="s">
        <v>10203</v>
      </c>
      <c r="K355" t="s">
        <v>1418</v>
      </c>
      <c r="L355" t="s">
        <v>10204</v>
      </c>
      <c r="M355" t="s">
        <v>37</v>
      </c>
      <c r="N355" t="s">
        <v>10205</v>
      </c>
      <c r="O355" t="s">
        <v>72</v>
      </c>
      <c r="P355">
        <v>19</v>
      </c>
      <c r="Q355" t="s">
        <v>73</v>
      </c>
      <c r="R355" t="s">
        <v>101</v>
      </c>
      <c r="S355" t="s">
        <v>10206</v>
      </c>
      <c r="T355" s="4">
        <v>45339</v>
      </c>
      <c r="U355">
        <v>2</v>
      </c>
      <c r="V355" t="s">
        <v>20255</v>
      </c>
      <c r="W355" t="s">
        <v>10207</v>
      </c>
      <c r="X355" t="s">
        <v>10208</v>
      </c>
      <c r="Y355" t="s">
        <v>63</v>
      </c>
      <c r="Z355">
        <v>2740</v>
      </c>
      <c r="AA355">
        <v>5</v>
      </c>
      <c r="AB355">
        <v>5480</v>
      </c>
      <c r="AC355">
        <v>1096</v>
      </c>
      <c r="AD355" s="8">
        <v>0.28000000000000003</v>
      </c>
      <c r="AE355" s="7">
        <v>1534.4</v>
      </c>
      <c r="AF355">
        <v>0.28000000000000003</v>
      </c>
      <c r="AG355" t="str">
        <f t="shared" si="5"/>
        <v>₹5 K</v>
      </c>
    </row>
    <row r="356" spans="1:33" x14ac:dyDescent="0.3">
      <c r="A356" t="s">
        <v>20237</v>
      </c>
      <c r="B356" t="s">
        <v>1483</v>
      </c>
      <c r="C356" t="s">
        <v>29</v>
      </c>
      <c r="D356" t="s">
        <v>677</v>
      </c>
      <c r="E356" t="s">
        <v>110</v>
      </c>
      <c r="F356" t="s">
        <v>10251</v>
      </c>
      <c r="G356" t="s">
        <v>33</v>
      </c>
      <c r="H356" s="4">
        <v>44631</v>
      </c>
      <c r="I356">
        <v>1300</v>
      </c>
      <c r="J356" t="s">
        <v>10252</v>
      </c>
      <c r="K356" t="s">
        <v>1418</v>
      </c>
      <c r="L356" t="s">
        <v>10253</v>
      </c>
      <c r="M356" t="s">
        <v>37</v>
      </c>
      <c r="N356" t="s">
        <v>10254</v>
      </c>
      <c r="O356" t="s">
        <v>116</v>
      </c>
      <c r="P356">
        <v>8</v>
      </c>
      <c r="Q356" t="s">
        <v>40</v>
      </c>
      <c r="R356" t="s">
        <v>58</v>
      </c>
      <c r="S356" t="s">
        <v>10255</v>
      </c>
      <c r="T356" s="4">
        <v>45330</v>
      </c>
      <c r="U356">
        <v>2</v>
      </c>
      <c r="V356" t="s">
        <v>20255</v>
      </c>
      <c r="W356" t="s">
        <v>10256</v>
      </c>
      <c r="X356" t="s">
        <v>10257</v>
      </c>
      <c r="Y356" t="s">
        <v>10258</v>
      </c>
      <c r="Z356">
        <v>2318</v>
      </c>
      <c r="AA356">
        <v>6</v>
      </c>
      <c r="AB356">
        <v>5563.2000000000007</v>
      </c>
      <c r="AC356">
        <v>927.20000000000016</v>
      </c>
      <c r="AD356" s="8">
        <v>0.28000000000000003</v>
      </c>
      <c r="AE356" s="7">
        <v>1557.6960000000004</v>
      </c>
      <c r="AF356">
        <v>0.28000000000000003</v>
      </c>
      <c r="AG356" t="str">
        <f t="shared" si="5"/>
        <v>₹6 K</v>
      </c>
    </row>
    <row r="357" spans="1:33" x14ac:dyDescent="0.3">
      <c r="A357" t="s">
        <v>47</v>
      </c>
      <c r="B357" t="s">
        <v>1128</v>
      </c>
      <c r="C357" t="s">
        <v>29</v>
      </c>
      <c r="D357" t="s">
        <v>81</v>
      </c>
      <c r="E357" t="s">
        <v>894</v>
      </c>
      <c r="F357" t="s">
        <v>10619</v>
      </c>
      <c r="G357" t="s">
        <v>33</v>
      </c>
      <c r="H357" s="4">
        <v>44025</v>
      </c>
      <c r="I357">
        <v>1000</v>
      </c>
      <c r="J357" t="s">
        <v>10620</v>
      </c>
      <c r="K357" t="s">
        <v>54</v>
      </c>
      <c r="L357" t="s">
        <v>10621</v>
      </c>
      <c r="M357" t="s">
        <v>87</v>
      </c>
      <c r="N357" t="s">
        <v>10622</v>
      </c>
      <c r="O357" t="s">
        <v>57</v>
      </c>
      <c r="P357">
        <v>4</v>
      </c>
      <c r="Q357" t="s">
        <v>40</v>
      </c>
      <c r="R357" t="s">
        <v>74</v>
      </c>
      <c r="S357" t="s">
        <v>10623</v>
      </c>
      <c r="T357" s="4">
        <v>45339</v>
      </c>
      <c r="U357">
        <v>2</v>
      </c>
      <c r="V357" t="s">
        <v>20255</v>
      </c>
      <c r="W357" t="s">
        <v>10624</v>
      </c>
      <c r="X357" t="s">
        <v>10625</v>
      </c>
      <c r="Y357" t="s">
        <v>1542</v>
      </c>
      <c r="Z357">
        <v>2087</v>
      </c>
      <c r="AA357">
        <v>5</v>
      </c>
      <c r="AB357">
        <v>4174</v>
      </c>
      <c r="AC357">
        <v>834.8</v>
      </c>
      <c r="AD357" s="8">
        <v>0.28000000000000003</v>
      </c>
      <c r="AE357" s="7">
        <v>1168.72</v>
      </c>
      <c r="AF357">
        <v>0.28000000000000003</v>
      </c>
      <c r="AG357" t="str">
        <f t="shared" si="5"/>
        <v>₹4 K</v>
      </c>
    </row>
    <row r="358" spans="1:33" x14ac:dyDescent="0.3">
      <c r="A358" t="s">
        <v>93</v>
      </c>
      <c r="B358" t="s">
        <v>784</v>
      </c>
      <c r="C358" t="s">
        <v>29</v>
      </c>
      <c r="D358" t="s">
        <v>677</v>
      </c>
      <c r="E358" t="s">
        <v>1474</v>
      </c>
      <c r="F358" t="s">
        <v>10664</v>
      </c>
      <c r="G358" t="s">
        <v>96</v>
      </c>
      <c r="H358" s="4">
        <v>44694</v>
      </c>
      <c r="I358">
        <v>1400</v>
      </c>
      <c r="J358" t="s">
        <v>10665</v>
      </c>
      <c r="K358" t="s">
        <v>725</v>
      </c>
      <c r="L358" t="s">
        <v>10666</v>
      </c>
      <c r="M358" t="s">
        <v>37</v>
      </c>
      <c r="N358" t="s">
        <v>10667</v>
      </c>
      <c r="O358" t="s">
        <v>116</v>
      </c>
      <c r="P358">
        <v>12</v>
      </c>
      <c r="Q358" t="s">
        <v>40</v>
      </c>
      <c r="R358" t="s">
        <v>41</v>
      </c>
      <c r="S358" t="s">
        <v>10668</v>
      </c>
      <c r="T358" s="4">
        <v>45343</v>
      </c>
      <c r="U358">
        <v>2</v>
      </c>
      <c r="V358" t="s">
        <v>20255</v>
      </c>
      <c r="W358" t="s">
        <v>10669</v>
      </c>
      <c r="X358" t="s">
        <v>10670</v>
      </c>
      <c r="Y358" t="s">
        <v>6667</v>
      </c>
      <c r="Z358">
        <v>657</v>
      </c>
      <c r="AA358">
        <v>7</v>
      </c>
      <c r="AB358">
        <v>1839.6000000000001</v>
      </c>
      <c r="AC358">
        <v>262.8</v>
      </c>
      <c r="AD358" s="8">
        <v>0.28000000000000003</v>
      </c>
      <c r="AE358" s="7">
        <v>515.08800000000008</v>
      </c>
      <c r="AF358">
        <v>0.28000000000000003</v>
      </c>
      <c r="AG358" t="str">
        <f t="shared" si="5"/>
        <v>₹2 K</v>
      </c>
    </row>
    <row r="359" spans="1:33" x14ac:dyDescent="0.3">
      <c r="A359" t="s">
        <v>20239</v>
      </c>
      <c r="B359" t="s">
        <v>28</v>
      </c>
      <c r="C359" t="s">
        <v>29</v>
      </c>
      <c r="D359" t="s">
        <v>677</v>
      </c>
      <c r="E359" t="s">
        <v>147</v>
      </c>
      <c r="F359" t="s">
        <v>11113</v>
      </c>
      <c r="G359" t="s">
        <v>33</v>
      </c>
      <c r="H359" s="4">
        <v>43963</v>
      </c>
      <c r="I359">
        <v>1100</v>
      </c>
      <c r="J359" t="s">
        <v>11114</v>
      </c>
      <c r="K359" t="s">
        <v>245</v>
      </c>
      <c r="L359" t="s">
        <v>11115</v>
      </c>
      <c r="M359" t="s">
        <v>87</v>
      </c>
      <c r="N359" t="s">
        <v>11116</v>
      </c>
      <c r="O359" t="s">
        <v>39</v>
      </c>
      <c r="P359">
        <v>4</v>
      </c>
      <c r="Q359" t="s">
        <v>40</v>
      </c>
      <c r="R359" t="s">
        <v>41</v>
      </c>
      <c r="S359" t="s">
        <v>11117</v>
      </c>
      <c r="T359" s="4">
        <v>45335</v>
      </c>
      <c r="U359">
        <v>2</v>
      </c>
      <c r="V359" t="s">
        <v>20255</v>
      </c>
      <c r="W359" t="s">
        <v>11118</v>
      </c>
      <c r="X359" t="s">
        <v>11119</v>
      </c>
      <c r="Y359" t="s">
        <v>3638</v>
      </c>
      <c r="Z359">
        <v>2320</v>
      </c>
      <c r="AA359">
        <v>3</v>
      </c>
      <c r="AB359">
        <v>2784</v>
      </c>
      <c r="AC359">
        <v>928</v>
      </c>
      <c r="AD359" s="8">
        <v>0.28000000000000003</v>
      </c>
      <c r="AE359" s="7">
        <v>779.5200000000001</v>
      </c>
      <c r="AF359">
        <v>0.28000000000000003</v>
      </c>
      <c r="AG359" t="str">
        <f t="shared" si="5"/>
        <v>₹3 K</v>
      </c>
    </row>
    <row r="360" spans="1:33" x14ac:dyDescent="0.3">
      <c r="A360" t="s">
        <v>20233</v>
      </c>
      <c r="B360" t="s">
        <v>240</v>
      </c>
      <c r="C360" t="s">
        <v>80</v>
      </c>
      <c r="D360" t="s">
        <v>65</v>
      </c>
      <c r="E360" t="s">
        <v>1290</v>
      </c>
      <c r="F360" t="s">
        <v>11127</v>
      </c>
      <c r="G360" t="s">
        <v>33</v>
      </c>
      <c r="H360" s="4">
        <v>44101</v>
      </c>
      <c r="I360">
        <v>1300</v>
      </c>
      <c r="J360" t="s">
        <v>11128</v>
      </c>
      <c r="K360" t="s">
        <v>879</v>
      </c>
      <c r="L360" t="s">
        <v>11129</v>
      </c>
      <c r="M360" t="s">
        <v>37</v>
      </c>
      <c r="N360" t="s">
        <v>11130</v>
      </c>
      <c r="O360" t="s">
        <v>57</v>
      </c>
      <c r="P360">
        <v>13</v>
      </c>
      <c r="Q360" t="s">
        <v>40</v>
      </c>
      <c r="R360" t="s">
        <v>74</v>
      </c>
      <c r="S360" t="s">
        <v>11131</v>
      </c>
      <c r="T360" s="4">
        <v>45343</v>
      </c>
      <c r="U360">
        <v>2</v>
      </c>
      <c r="V360" t="s">
        <v>20255</v>
      </c>
      <c r="W360" t="s">
        <v>11132</v>
      </c>
      <c r="X360" t="s">
        <v>11133</v>
      </c>
      <c r="Y360" t="s">
        <v>6016</v>
      </c>
      <c r="Z360">
        <v>1718</v>
      </c>
      <c r="AA360">
        <v>6</v>
      </c>
      <c r="AB360">
        <v>4123.2</v>
      </c>
      <c r="AC360">
        <v>687.19999999999993</v>
      </c>
      <c r="AD360" s="8">
        <v>0.35</v>
      </c>
      <c r="AE360" s="7">
        <v>1443.12</v>
      </c>
      <c r="AF360">
        <v>0.35</v>
      </c>
      <c r="AG360" t="str">
        <f t="shared" si="5"/>
        <v>₹4 K</v>
      </c>
    </row>
    <row r="361" spans="1:33" x14ac:dyDescent="0.3">
      <c r="A361" t="s">
        <v>181</v>
      </c>
      <c r="B361" t="s">
        <v>920</v>
      </c>
      <c r="C361" t="s">
        <v>49</v>
      </c>
      <c r="D361" t="s">
        <v>370</v>
      </c>
      <c r="E361" t="s">
        <v>273</v>
      </c>
      <c r="F361" t="s">
        <v>11196</v>
      </c>
      <c r="G361" t="s">
        <v>33</v>
      </c>
      <c r="H361" s="4">
        <v>45402</v>
      </c>
      <c r="I361">
        <v>1200</v>
      </c>
      <c r="J361" t="s">
        <v>11197</v>
      </c>
      <c r="K361" t="s">
        <v>1052</v>
      </c>
      <c r="L361" t="s">
        <v>11198</v>
      </c>
      <c r="M361" t="s">
        <v>37</v>
      </c>
      <c r="N361" t="s">
        <v>11199</v>
      </c>
      <c r="O361" t="s">
        <v>116</v>
      </c>
      <c r="P361">
        <v>18</v>
      </c>
      <c r="Q361" t="s">
        <v>73</v>
      </c>
      <c r="R361" t="s">
        <v>74</v>
      </c>
      <c r="S361" t="s">
        <v>11200</v>
      </c>
      <c r="T361" s="4">
        <v>45349</v>
      </c>
      <c r="U361">
        <v>2</v>
      </c>
      <c r="V361" t="s">
        <v>20255</v>
      </c>
      <c r="W361" t="s">
        <v>11201</v>
      </c>
      <c r="X361" t="s">
        <v>11202</v>
      </c>
      <c r="Y361" t="s">
        <v>4675</v>
      </c>
      <c r="Z361">
        <v>1555</v>
      </c>
      <c r="AA361">
        <v>5</v>
      </c>
      <c r="AB361">
        <v>3110</v>
      </c>
      <c r="AC361">
        <v>622</v>
      </c>
      <c r="AD361" s="8">
        <v>0.22</v>
      </c>
      <c r="AE361" s="7">
        <v>684.2</v>
      </c>
      <c r="AF361">
        <v>0.22</v>
      </c>
      <c r="AG361" t="str">
        <f t="shared" si="5"/>
        <v>₹3 K</v>
      </c>
    </row>
    <row r="362" spans="1:33" x14ac:dyDescent="0.3">
      <c r="A362" t="s">
        <v>133</v>
      </c>
      <c r="B362" t="s">
        <v>108</v>
      </c>
      <c r="C362" t="s">
        <v>49</v>
      </c>
      <c r="D362" t="s">
        <v>50</v>
      </c>
      <c r="E362" t="s">
        <v>207</v>
      </c>
      <c r="F362" t="s">
        <v>11217</v>
      </c>
      <c r="G362" t="s">
        <v>96</v>
      </c>
      <c r="H362" s="4">
        <v>44831</v>
      </c>
      <c r="I362">
        <v>800</v>
      </c>
      <c r="J362" t="s">
        <v>11218</v>
      </c>
      <c r="K362" t="s">
        <v>825</v>
      </c>
      <c r="L362" t="s">
        <v>11219</v>
      </c>
      <c r="M362" t="s">
        <v>87</v>
      </c>
      <c r="N362" t="s">
        <v>11220</v>
      </c>
      <c r="O362" t="s">
        <v>116</v>
      </c>
      <c r="P362">
        <v>19</v>
      </c>
      <c r="Q362" t="s">
        <v>40</v>
      </c>
      <c r="R362" t="s">
        <v>41</v>
      </c>
      <c r="S362" t="s">
        <v>11221</v>
      </c>
      <c r="T362" s="4">
        <v>45329</v>
      </c>
      <c r="U362">
        <v>2</v>
      </c>
      <c r="V362" t="s">
        <v>20255</v>
      </c>
      <c r="W362" t="s">
        <v>11222</v>
      </c>
      <c r="X362" t="s">
        <v>11223</v>
      </c>
      <c r="Y362" t="s">
        <v>10085</v>
      </c>
      <c r="Z362">
        <v>2618</v>
      </c>
      <c r="AA362">
        <v>1</v>
      </c>
      <c r="AB362">
        <v>1047.2</v>
      </c>
      <c r="AC362">
        <v>1047.2</v>
      </c>
      <c r="AD362" s="8">
        <v>0.22</v>
      </c>
      <c r="AE362" s="7">
        <v>230.38400000000001</v>
      </c>
      <c r="AF362">
        <v>0.22</v>
      </c>
      <c r="AG362" t="str">
        <f t="shared" si="5"/>
        <v>₹1 K</v>
      </c>
    </row>
    <row r="363" spans="1:33" x14ac:dyDescent="0.3">
      <c r="A363" t="s">
        <v>133</v>
      </c>
      <c r="B363" t="s">
        <v>229</v>
      </c>
      <c r="C363" t="s">
        <v>49</v>
      </c>
      <c r="D363" t="s">
        <v>677</v>
      </c>
      <c r="E363" t="s">
        <v>2957</v>
      </c>
      <c r="F363" t="s">
        <v>11325</v>
      </c>
      <c r="G363" t="s">
        <v>33</v>
      </c>
      <c r="H363" s="4">
        <v>44086</v>
      </c>
      <c r="I363">
        <v>1000</v>
      </c>
      <c r="J363" t="s">
        <v>11326</v>
      </c>
      <c r="K363" t="s">
        <v>1293</v>
      </c>
      <c r="L363" t="s">
        <v>11327</v>
      </c>
      <c r="M363" t="s">
        <v>37</v>
      </c>
      <c r="N363" t="s">
        <v>11328</v>
      </c>
      <c r="O363" t="s">
        <v>39</v>
      </c>
      <c r="P363">
        <v>4</v>
      </c>
      <c r="Q363" t="s">
        <v>40</v>
      </c>
      <c r="R363" t="s">
        <v>41</v>
      </c>
      <c r="S363" t="s">
        <v>11329</v>
      </c>
      <c r="T363" s="4">
        <v>45340</v>
      </c>
      <c r="U363">
        <v>2</v>
      </c>
      <c r="V363" t="s">
        <v>20255</v>
      </c>
      <c r="W363" t="s">
        <v>11330</v>
      </c>
      <c r="X363" t="s">
        <v>11331</v>
      </c>
      <c r="Y363" t="s">
        <v>530</v>
      </c>
      <c r="Z363">
        <v>2819</v>
      </c>
      <c r="AA363">
        <v>2</v>
      </c>
      <c r="AB363">
        <v>2255.2000000000003</v>
      </c>
      <c r="AC363">
        <v>1127.6000000000001</v>
      </c>
      <c r="AD363" s="8">
        <v>0.22</v>
      </c>
      <c r="AE363" s="7">
        <v>496.14400000000006</v>
      </c>
      <c r="AF363">
        <v>0.22</v>
      </c>
      <c r="AG363" t="str">
        <f t="shared" si="5"/>
        <v>₹2 K</v>
      </c>
    </row>
    <row r="364" spans="1:33" x14ac:dyDescent="0.3">
      <c r="A364" t="s">
        <v>27</v>
      </c>
      <c r="B364" t="s">
        <v>803</v>
      </c>
      <c r="C364" t="s">
        <v>49</v>
      </c>
      <c r="D364" t="s">
        <v>677</v>
      </c>
      <c r="E364" t="s">
        <v>1441</v>
      </c>
      <c r="F364" t="s">
        <v>11375</v>
      </c>
      <c r="G364" t="s">
        <v>33</v>
      </c>
      <c r="H364" s="4">
        <v>44923</v>
      </c>
      <c r="I364">
        <v>1400</v>
      </c>
      <c r="J364" t="s">
        <v>11376</v>
      </c>
      <c r="K364" t="s">
        <v>1078</v>
      </c>
      <c r="L364" t="s">
        <v>11377</v>
      </c>
      <c r="M364" t="s">
        <v>37</v>
      </c>
      <c r="N364" t="s">
        <v>11378</v>
      </c>
      <c r="O364" t="s">
        <v>116</v>
      </c>
      <c r="P364">
        <v>8</v>
      </c>
      <c r="Q364" t="s">
        <v>73</v>
      </c>
      <c r="R364" t="s">
        <v>101</v>
      </c>
      <c r="S364" t="s">
        <v>11379</v>
      </c>
      <c r="T364" s="4">
        <v>45332</v>
      </c>
      <c r="U364">
        <v>2</v>
      </c>
      <c r="V364" t="s">
        <v>20255</v>
      </c>
      <c r="W364" t="s">
        <v>11380</v>
      </c>
      <c r="X364" t="s">
        <v>11381</v>
      </c>
      <c r="Y364" t="s">
        <v>9704</v>
      </c>
      <c r="Z364">
        <v>2410</v>
      </c>
      <c r="AA364">
        <v>1</v>
      </c>
      <c r="AB364">
        <v>964</v>
      </c>
      <c r="AC364">
        <v>964</v>
      </c>
      <c r="AD364" s="8">
        <v>0.22</v>
      </c>
      <c r="AE364" s="7">
        <v>212.08</v>
      </c>
      <c r="AF364">
        <v>0.22</v>
      </c>
      <c r="AG364" t="str">
        <f t="shared" si="5"/>
        <v>₹964</v>
      </c>
    </row>
    <row r="365" spans="1:33" x14ac:dyDescent="0.3">
      <c r="A365" t="s">
        <v>20233</v>
      </c>
      <c r="B365" t="s">
        <v>240</v>
      </c>
      <c r="C365" t="s">
        <v>49</v>
      </c>
      <c r="D365" t="s">
        <v>206</v>
      </c>
      <c r="E365" t="s">
        <v>1365</v>
      </c>
      <c r="F365" t="s">
        <v>11382</v>
      </c>
      <c r="G365" t="s">
        <v>96</v>
      </c>
      <c r="H365" s="4">
        <v>45249</v>
      </c>
      <c r="I365">
        <v>1100</v>
      </c>
      <c r="J365" t="s">
        <v>11383</v>
      </c>
      <c r="K365" t="s">
        <v>753</v>
      </c>
      <c r="L365" t="s">
        <v>11384</v>
      </c>
      <c r="M365" t="s">
        <v>37</v>
      </c>
      <c r="N365" t="s">
        <v>11385</v>
      </c>
      <c r="O365" t="s">
        <v>57</v>
      </c>
      <c r="P365">
        <v>19</v>
      </c>
      <c r="Q365" t="s">
        <v>40</v>
      </c>
      <c r="R365" t="s">
        <v>101</v>
      </c>
      <c r="S365" t="s">
        <v>11386</v>
      </c>
      <c r="T365" s="4">
        <v>45325</v>
      </c>
      <c r="U365">
        <v>2</v>
      </c>
      <c r="V365" t="s">
        <v>20255</v>
      </c>
      <c r="W365" t="s">
        <v>11387</v>
      </c>
      <c r="X365" t="s">
        <v>11388</v>
      </c>
      <c r="Y365" t="s">
        <v>7968</v>
      </c>
      <c r="Z365">
        <v>1092</v>
      </c>
      <c r="AA365">
        <v>2</v>
      </c>
      <c r="AB365">
        <v>873.6</v>
      </c>
      <c r="AC365">
        <v>436.8</v>
      </c>
      <c r="AD365" s="8">
        <v>0.22</v>
      </c>
      <c r="AE365" s="7">
        <v>192.19200000000001</v>
      </c>
      <c r="AF365">
        <v>0.22</v>
      </c>
      <c r="AG365" t="str">
        <f t="shared" si="5"/>
        <v>₹873.6</v>
      </c>
    </row>
    <row r="366" spans="1:33" x14ac:dyDescent="0.3">
      <c r="A366" t="s">
        <v>93</v>
      </c>
      <c r="B366" t="s">
        <v>293</v>
      </c>
      <c r="C366" t="s">
        <v>80</v>
      </c>
      <c r="D366" t="s">
        <v>81</v>
      </c>
      <c r="E366" t="s">
        <v>31</v>
      </c>
      <c r="F366" t="s">
        <v>11441</v>
      </c>
      <c r="G366" t="s">
        <v>33</v>
      </c>
      <c r="H366" s="4">
        <v>43955</v>
      </c>
      <c r="I366">
        <v>1400</v>
      </c>
      <c r="J366" t="s">
        <v>11442</v>
      </c>
      <c r="K366" t="s">
        <v>743</v>
      </c>
      <c r="L366" t="s">
        <v>11443</v>
      </c>
      <c r="M366" t="s">
        <v>37</v>
      </c>
      <c r="N366" t="s">
        <v>11444</v>
      </c>
      <c r="O366" t="s">
        <v>116</v>
      </c>
      <c r="P366">
        <v>12</v>
      </c>
      <c r="Q366" t="s">
        <v>40</v>
      </c>
      <c r="R366" t="s">
        <v>74</v>
      </c>
      <c r="S366" t="s">
        <v>11445</v>
      </c>
      <c r="T366" s="4">
        <v>45349</v>
      </c>
      <c r="U366">
        <v>2</v>
      </c>
      <c r="V366" t="s">
        <v>20255</v>
      </c>
      <c r="W366" t="s">
        <v>11446</v>
      </c>
      <c r="X366" t="s">
        <v>11447</v>
      </c>
      <c r="Y366" t="s">
        <v>945</v>
      </c>
      <c r="Z366">
        <v>762</v>
      </c>
      <c r="AA366">
        <v>1</v>
      </c>
      <c r="AB366">
        <v>304.8</v>
      </c>
      <c r="AC366">
        <v>304.8</v>
      </c>
      <c r="AD366" s="8">
        <v>0.35</v>
      </c>
      <c r="AE366" s="7">
        <v>106.67999999999999</v>
      </c>
      <c r="AF366">
        <v>0.35</v>
      </c>
      <c r="AG366" t="str">
        <f t="shared" si="5"/>
        <v>₹304.8</v>
      </c>
    </row>
    <row r="367" spans="1:33" x14ac:dyDescent="0.3">
      <c r="A367" t="s">
        <v>336</v>
      </c>
      <c r="B367" t="s">
        <v>1023</v>
      </c>
      <c r="C367" t="s">
        <v>80</v>
      </c>
      <c r="D367" t="s">
        <v>50</v>
      </c>
      <c r="E367" t="s">
        <v>996</v>
      </c>
      <c r="F367" t="s">
        <v>11448</v>
      </c>
      <c r="G367" t="s">
        <v>96</v>
      </c>
      <c r="H367" s="4">
        <v>45001</v>
      </c>
      <c r="I367">
        <v>1000</v>
      </c>
      <c r="J367" t="s">
        <v>11449</v>
      </c>
      <c r="K367" t="s">
        <v>706</v>
      </c>
      <c r="L367" t="s">
        <v>11450</v>
      </c>
      <c r="M367" t="s">
        <v>37</v>
      </c>
      <c r="N367" t="s">
        <v>11451</v>
      </c>
      <c r="O367" t="s">
        <v>39</v>
      </c>
      <c r="P367">
        <v>16</v>
      </c>
      <c r="Q367" t="s">
        <v>40</v>
      </c>
      <c r="R367" t="s">
        <v>101</v>
      </c>
      <c r="S367" t="s">
        <v>11452</v>
      </c>
      <c r="T367" s="4">
        <v>45329</v>
      </c>
      <c r="U367">
        <v>2</v>
      </c>
      <c r="V367" t="s">
        <v>20255</v>
      </c>
      <c r="W367" t="s">
        <v>11453</v>
      </c>
      <c r="X367" t="s">
        <v>11454</v>
      </c>
      <c r="Y367" t="s">
        <v>4855</v>
      </c>
      <c r="Z367">
        <v>2490</v>
      </c>
      <c r="AA367">
        <v>6</v>
      </c>
      <c r="AB367">
        <v>5976</v>
      </c>
      <c r="AC367">
        <v>996</v>
      </c>
      <c r="AD367" s="8">
        <v>0.35</v>
      </c>
      <c r="AE367" s="7">
        <v>2091.6</v>
      </c>
      <c r="AF367">
        <v>0.35</v>
      </c>
      <c r="AG367" t="str">
        <f t="shared" si="5"/>
        <v>₹6 K</v>
      </c>
    </row>
    <row r="368" spans="1:33" x14ac:dyDescent="0.3">
      <c r="A368" t="s">
        <v>121</v>
      </c>
      <c r="B368" t="s">
        <v>946</v>
      </c>
      <c r="C368" t="s">
        <v>80</v>
      </c>
      <c r="D368" t="s">
        <v>370</v>
      </c>
      <c r="E368" t="s">
        <v>2486</v>
      </c>
      <c r="F368" t="s">
        <v>11462</v>
      </c>
      <c r="G368" t="s">
        <v>33</v>
      </c>
      <c r="H368" s="4">
        <v>45221</v>
      </c>
      <c r="I368">
        <v>950</v>
      </c>
      <c r="J368" t="s">
        <v>11463</v>
      </c>
      <c r="K368" t="s">
        <v>266</v>
      </c>
      <c r="L368" t="s">
        <v>11464</v>
      </c>
      <c r="M368" t="s">
        <v>37</v>
      </c>
      <c r="N368" t="s">
        <v>11465</v>
      </c>
      <c r="O368" t="s">
        <v>39</v>
      </c>
      <c r="P368">
        <v>18</v>
      </c>
      <c r="Q368" t="s">
        <v>40</v>
      </c>
      <c r="R368" t="s">
        <v>101</v>
      </c>
      <c r="S368" t="s">
        <v>11466</v>
      </c>
      <c r="T368" s="4">
        <v>45341</v>
      </c>
      <c r="U368">
        <v>2</v>
      </c>
      <c r="V368" t="s">
        <v>20255</v>
      </c>
      <c r="W368" t="s">
        <v>11467</v>
      </c>
      <c r="X368" t="s">
        <v>11468</v>
      </c>
      <c r="Y368" t="s">
        <v>261</v>
      </c>
      <c r="Z368">
        <v>1794</v>
      </c>
      <c r="AA368">
        <v>7</v>
      </c>
      <c r="AB368">
        <v>5023.2000000000007</v>
      </c>
      <c r="AC368">
        <v>717.60000000000014</v>
      </c>
      <c r="AD368" s="8">
        <v>0.35</v>
      </c>
      <c r="AE368" s="7">
        <v>1758.1200000000001</v>
      </c>
      <c r="AF368">
        <v>0.35</v>
      </c>
      <c r="AG368" t="str">
        <f t="shared" si="5"/>
        <v>₹5 K</v>
      </c>
    </row>
    <row r="369" spans="1:33" x14ac:dyDescent="0.3">
      <c r="A369" t="s">
        <v>181</v>
      </c>
      <c r="B369" t="s">
        <v>606</v>
      </c>
      <c r="C369" t="s">
        <v>49</v>
      </c>
      <c r="D369" t="s">
        <v>81</v>
      </c>
      <c r="E369" t="s">
        <v>1949</v>
      </c>
      <c r="F369" t="s">
        <v>11469</v>
      </c>
      <c r="G369" t="s">
        <v>96</v>
      </c>
      <c r="H369" s="4">
        <v>44453</v>
      </c>
      <c r="I369">
        <v>1400</v>
      </c>
      <c r="J369" t="s">
        <v>11470</v>
      </c>
      <c r="K369" t="s">
        <v>581</v>
      </c>
      <c r="L369" t="s">
        <v>11471</v>
      </c>
      <c r="M369" t="s">
        <v>37</v>
      </c>
      <c r="N369" t="s">
        <v>11472</v>
      </c>
      <c r="O369" t="s">
        <v>57</v>
      </c>
      <c r="P369">
        <v>16</v>
      </c>
      <c r="Q369" t="s">
        <v>73</v>
      </c>
      <c r="R369" t="s">
        <v>41</v>
      </c>
      <c r="S369" t="s">
        <v>11473</v>
      </c>
      <c r="T369" s="4">
        <v>45342</v>
      </c>
      <c r="U369">
        <v>2</v>
      </c>
      <c r="V369" t="s">
        <v>20255</v>
      </c>
      <c r="W369" t="s">
        <v>11474</v>
      </c>
      <c r="X369" t="s">
        <v>11475</v>
      </c>
      <c r="Y369" t="s">
        <v>8628</v>
      </c>
      <c r="Z369">
        <v>812</v>
      </c>
      <c r="AA369">
        <v>6</v>
      </c>
      <c r="AB369">
        <v>1948.8000000000002</v>
      </c>
      <c r="AC369">
        <v>324.8</v>
      </c>
      <c r="AD369" s="8">
        <v>0.22</v>
      </c>
      <c r="AE369" s="7">
        <v>428.73600000000005</v>
      </c>
      <c r="AF369">
        <v>0.22</v>
      </c>
      <c r="AG369" t="str">
        <f t="shared" si="5"/>
        <v>₹2 K</v>
      </c>
    </row>
    <row r="370" spans="1:33" x14ac:dyDescent="0.3">
      <c r="A370" t="s">
        <v>181</v>
      </c>
      <c r="B370" t="s">
        <v>985</v>
      </c>
      <c r="C370" t="s">
        <v>49</v>
      </c>
      <c r="D370" t="s">
        <v>81</v>
      </c>
      <c r="E370" t="s">
        <v>194</v>
      </c>
      <c r="F370" t="s">
        <v>11503</v>
      </c>
      <c r="G370" t="s">
        <v>33</v>
      </c>
      <c r="H370" s="4">
        <v>45146</v>
      </c>
      <c r="I370">
        <v>1400</v>
      </c>
      <c r="J370" t="s">
        <v>11504</v>
      </c>
      <c r="K370" t="s">
        <v>1260</v>
      </c>
      <c r="L370" t="s">
        <v>11505</v>
      </c>
      <c r="M370" t="s">
        <v>37</v>
      </c>
      <c r="N370" t="s">
        <v>11506</v>
      </c>
      <c r="O370" t="s">
        <v>57</v>
      </c>
      <c r="P370">
        <v>6</v>
      </c>
      <c r="Q370" t="s">
        <v>73</v>
      </c>
      <c r="R370" t="s">
        <v>74</v>
      </c>
      <c r="S370" t="s">
        <v>11507</v>
      </c>
      <c r="T370" s="4">
        <v>45350</v>
      </c>
      <c r="U370">
        <v>2</v>
      </c>
      <c r="V370" t="s">
        <v>20255</v>
      </c>
      <c r="W370" t="s">
        <v>11508</v>
      </c>
      <c r="X370" t="s">
        <v>11509</v>
      </c>
      <c r="Y370" t="s">
        <v>6140</v>
      </c>
      <c r="Z370">
        <v>971</v>
      </c>
      <c r="AA370">
        <v>5</v>
      </c>
      <c r="AB370">
        <v>1942</v>
      </c>
      <c r="AC370">
        <v>388.4</v>
      </c>
      <c r="AD370" s="8">
        <v>0.22</v>
      </c>
      <c r="AE370" s="7">
        <v>427.24</v>
      </c>
      <c r="AF370">
        <v>0.22</v>
      </c>
      <c r="AG370" t="str">
        <f t="shared" si="5"/>
        <v>₹2 K</v>
      </c>
    </row>
    <row r="371" spans="1:33" x14ac:dyDescent="0.3">
      <c r="A371" t="s">
        <v>20233</v>
      </c>
      <c r="B371" t="s">
        <v>240</v>
      </c>
      <c r="C371" t="s">
        <v>49</v>
      </c>
      <c r="D371" t="s">
        <v>65</v>
      </c>
      <c r="E371" t="s">
        <v>1917</v>
      </c>
      <c r="F371" t="s">
        <v>11531</v>
      </c>
      <c r="G371" t="s">
        <v>96</v>
      </c>
      <c r="H371" s="4">
        <v>44022</v>
      </c>
      <c r="I371">
        <v>1400</v>
      </c>
      <c r="J371" t="s">
        <v>11532</v>
      </c>
      <c r="K371" t="s">
        <v>625</v>
      </c>
      <c r="L371" t="s">
        <v>11533</v>
      </c>
      <c r="M371" t="s">
        <v>37</v>
      </c>
      <c r="N371" t="s">
        <v>11534</v>
      </c>
      <c r="O371" t="s">
        <v>72</v>
      </c>
      <c r="P371">
        <v>5</v>
      </c>
      <c r="Q371" t="s">
        <v>40</v>
      </c>
      <c r="R371" t="s">
        <v>74</v>
      </c>
      <c r="S371" t="s">
        <v>11535</v>
      </c>
      <c r="T371" s="4">
        <v>45323</v>
      </c>
      <c r="U371">
        <v>2</v>
      </c>
      <c r="V371" t="s">
        <v>20255</v>
      </c>
      <c r="W371" t="s">
        <v>11536</v>
      </c>
      <c r="X371" t="s">
        <v>11537</v>
      </c>
      <c r="Y371" t="s">
        <v>440</v>
      </c>
      <c r="Z371">
        <v>1625</v>
      </c>
      <c r="AA371">
        <v>2</v>
      </c>
      <c r="AB371">
        <v>1300</v>
      </c>
      <c r="AC371">
        <v>650</v>
      </c>
      <c r="AD371" s="8">
        <v>0.22</v>
      </c>
      <c r="AE371" s="7">
        <v>286</v>
      </c>
      <c r="AF371">
        <v>0.22</v>
      </c>
      <c r="AG371" t="str">
        <f t="shared" si="5"/>
        <v>₹1 K</v>
      </c>
    </row>
    <row r="372" spans="1:33" x14ac:dyDescent="0.3">
      <c r="A372" t="s">
        <v>27</v>
      </c>
      <c r="B372" t="s">
        <v>731</v>
      </c>
      <c r="C372" t="s">
        <v>29</v>
      </c>
      <c r="D372" t="s">
        <v>219</v>
      </c>
      <c r="E372" t="s">
        <v>183</v>
      </c>
      <c r="F372" t="s">
        <v>11608</v>
      </c>
      <c r="G372" t="s">
        <v>33</v>
      </c>
      <c r="H372" s="4">
        <v>45305</v>
      </c>
      <c r="I372">
        <v>1200</v>
      </c>
      <c r="J372" t="s">
        <v>11609</v>
      </c>
      <c r="K372" t="s">
        <v>625</v>
      </c>
      <c r="L372" t="s">
        <v>11610</v>
      </c>
      <c r="M372" t="s">
        <v>37</v>
      </c>
      <c r="N372" t="s">
        <v>11611</v>
      </c>
      <c r="O372" t="s">
        <v>116</v>
      </c>
      <c r="P372">
        <v>4</v>
      </c>
      <c r="Q372" t="s">
        <v>40</v>
      </c>
      <c r="R372" t="s">
        <v>58</v>
      </c>
      <c r="S372" t="s">
        <v>11612</v>
      </c>
      <c r="T372" s="4">
        <v>45334</v>
      </c>
      <c r="U372">
        <v>2</v>
      </c>
      <c r="V372" t="s">
        <v>20255</v>
      </c>
      <c r="W372" t="s">
        <v>11613</v>
      </c>
      <c r="X372" t="s">
        <v>11614</v>
      </c>
      <c r="Y372" t="s">
        <v>4886</v>
      </c>
      <c r="Z372">
        <v>1160</v>
      </c>
      <c r="AA372">
        <v>8</v>
      </c>
      <c r="AB372">
        <v>3712</v>
      </c>
      <c r="AC372">
        <v>464</v>
      </c>
      <c r="AD372" s="8">
        <v>0.28000000000000003</v>
      </c>
      <c r="AE372" s="7">
        <v>1039.3600000000001</v>
      </c>
      <c r="AF372">
        <v>0.28000000000000003</v>
      </c>
      <c r="AG372" t="str">
        <f t="shared" si="5"/>
        <v>₹4 K</v>
      </c>
    </row>
    <row r="373" spans="1:33" x14ac:dyDescent="0.3">
      <c r="A373" t="s">
        <v>181</v>
      </c>
      <c r="B373" t="s">
        <v>182</v>
      </c>
      <c r="C373" t="s">
        <v>49</v>
      </c>
      <c r="D373" t="s">
        <v>50</v>
      </c>
      <c r="E373" t="s">
        <v>3122</v>
      </c>
      <c r="F373" t="s">
        <v>11622</v>
      </c>
      <c r="G373" t="s">
        <v>96</v>
      </c>
      <c r="H373" s="4">
        <v>44401</v>
      </c>
      <c r="I373">
        <v>800</v>
      </c>
      <c r="J373" t="s">
        <v>11623</v>
      </c>
      <c r="K373" t="s">
        <v>923</v>
      </c>
      <c r="L373" t="s">
        <v>11624</v>
      </c>
      <c r="M373" t="s">
        <v>37</v>
      </c>
      <c r="N373" t="s">
        <v>11625</v>
      </c>
      <c r="O373" t="s">
        <v>72</v>
      </c>
      <c r="P373">
        <v>10</v>
      </c>
      <c r="Q373" t="s">
        <v>73</v>
      </c>
      <c r="R373" t="s">
        <v>58</v>
      </c>
      <c r="S373" t="s">
        <v>11626</v>
      </c>
      <c r="T373" s="4">
        <v>45348</v>
      </c>
      <c r="U373">
        <v>2</v>
      </c>
      <c r="V373" t="s">
        <v>20255</v>
      </c>
      <c r="W373" t="s">
        <v>11627</v>
      </c>
      <c r="X373" t="s">
        <v>11628</v>
      </c>
      <c r="Y373" t="s">
        <v>3293</v>
      </c>
      <c r="Z373">
        <v>2884</v>
      </c>
      <c r="AA373">
        <v>4</v>
      </c>
      <c r="AB373">
        <v>4614.4000000000015</v>
      </c>
      <c r="AC373">
        <v>1153.6000000000004</v>
      </c>
      <c r="AD373" s="8">
        <v>0.22</v>
      </c>
      <c r="AE373" s="7">
        <v>1015.1680000000003</v>
      </c>
      <c r="AF373">
        <v>0.22</v>
      </c>
      <c r="AG373" t="str">
        <f t="shared" si="5"/>
        <v>₹5 K</v>
      </c>
    </row>
    <row r="374" spans="1:33" x14ac:dyDescent="0.3">
      <c r="A374" t="s">
        <v>20240</v>
      </c>
      <c r="B374" t="s">
        <v>347</v>
      </c>
      <c r="C374" t="s">
        <v>80</v>
      </c>
      <c r="D374" t="s">
        <v>50</v>
      </c>
      <c r="E374" t="s">
        <v>975</v>
      </c>
      <c r="F374" t="s">
        <v>11649</v>
      </c>
      <c r="G374" t="s">
        <v>96</v>
      </c>
      <c r="H374" s="4">
        <v>45051</v>
      </c>
      <c r="I374">
        <v>950</v>
      </c>
      <c r="J374" t="s">
        <v>11650</v>
      </c>
      <c r="K374" t="s">
        <v>670</v>
      </c>
      <c r="L374" t="s">
        <v>11651</v>
      </c>
      <c r="M374" t="s">
        <v>37</v>
      </c>
      <c r="N374" t="s">
        <v>11652</v>
      </c>
      <c r="O374" t="s">
        <v>116</v>
      </c>
      <c r="P374">
        <v>5</v>
      </c>
      <c r="Q374" t="s">
        <v>73</v>
      </c>
      <c r="R374" t="s">
        <v>74</v>
      </c>
      <c r="S374" t="s">
        <v>11653</v>
      </c>
      <c r="T374" s="4">
        <v>45346</v>
      </c>
      <c r="U374">
        <v>2</v>
      </c>
      <c r="V374" t="s">
        <v>20255</v>
      </c>
      <c r="W374" t="s">
        <v>11654</v>
      </c>
      <c r="X374" t="s">
        <v>11655</v>
      </c>
      <c r="Y374" t="s">
        <v>622</v>
      </c>
      <c r="Z374">
        <v>2022</v>
      </c>
      <c r="AA374">
        <v>1</v>
      </c>
      <c r="AB374">
        <v>808.80000000000007</v>
      </c>
      <c r="AC374">
        <v>808.80000000000007</v>
      </c>
      <c r="AD374" s="8">
        <v>0.35</v>
      </c>
      <c r="AE374" s="7">
        <v>283.08</v>
      </c>
      <c r="AF374">
        <v>0.35</v>
      </c>
      <c r="AG374" t="str">
        <f t="shared" si="5"/>
        <v>₹808.8</v>
      </c>
    </row>
    <row r="375" spans="1:33" x14ac:dyDescent="0.3">
      <c r="A375" t="s">
        <v>27</v>
      </c>
      <c r="B375" t="s">
        <v>731</v>
      </c>
      <c r="C375" t="s">
        <v>49</v>
      </c>
      <c r="D375" t="s">
        <v>370</v>
      </c>
      <c r="E375" t="s">
        <v>501</v>
      </c>
      <c r="F375" t="s">
        <v>11758</v>
      </c>
      <c r="G375" t="s">
        <v>33</v>
      </c>
      <c r="H375" s="4">
        <v>44730</v>
      </c>
      <c r="I375">
        <v>800</v>
      </c>
      <c r="J375" t="s">
        <v>11759</v>
      </c>
      <c r="K375" t="s">
        <v>1078</v>
      </c>
      <c r="L375" t="s">
        <v>11760</v>
      </c>
      <c r="M375" t="s">
        <v>37</v>
      </c>
      <c r="N375" t="s">
        <v>11761</v>
      </c>
      <c r="O375" t="s">
        <v>116</v>
      </c>
      <c r="P375">
        <v>9</v>
      </c>
      <c r="Q375" t="s">
        <v>73</v>
      </c>
      <c r="R375" t="s">
        <v>101</v>
      </c>
      <c r="S375" t="s">
        <v>11762</v>
      </c>
      <c r="T375" s="4">
        <v>45350</v>
      </c>
      <c r="U375">
        <v>2</v>
      </c>
      <c r="V375" t="s">
        <v>20255</v>
      </c>
      <c r="W375" t="s">
        <v>11763</v>
      </c>
      <c r="X375" t="s">
        <v>11764</v>
      </c>
      <c r="Y375" t="s">
        <v>11765</v>
      </c>
      <c r="Z375">
        <v>2908</v>
      </c>
      <c r="AA375">
        <v>8</v>
      </c>
      <c r="AB375">
        <v>9305.6</v>
      </c>
      <c r="AC375">
        <v>1163.2</v>
      </c>
      <c r="AD375" s="8">
        <v>0.22</v>
      </c>
      <c r="AE375" s="7">
        <v>2047.2320000000002</v>
      </c>
      <c r="AF375">
        <v>0.22</v>
      </c>
      <c r="AG375" t="str">
        <f t="shared" si="5"/>
        <v>₹9 K</v>
      </c>
    </row>
    <row r="376" spans="1:33" x14ac:dyDescent="0.3">
      <c r="A376" t="s">
        <v>27</v>
      </c>
      <c r="B376" t="s">
        <v>803</v>
      </c>
      <c r="C376" t="s">
        <v>29</v>
      </c>
      <c r="D376" t="s">
        <v>241</v>
      </c>
      <c r="E376" t="s">
        <v>31</v>
      </c>
      <c r="F376" t="s">
        <v>11773</v>
      </c>
      <c r="G376" t="s">
        <v>33</v>
      </c>
      <c r="H376" s="4">
        <v>45619</v>
      </c>
      <c r="I376">
        <v>1300</v>
      </c>
      <c r="J376" t="s">
        <v>11774</v>
      </c>
      <c r="K376" t="s">
        <v>454</v>
      </c>
      <c r="L376" t="s">
        <v>11775</v>
      </c>
      <c r="M376" t="s">
        <v>37</v>
      </c>
      <c r="N376" t="s">
        <v>11776</v>
      </c>
      <c r="O376" t="s">
        <v>39</v>
      </c>
      <c r="P376">
        <v>11</v>
      </c>
      <c r="Q376" t="s">
        <v>40</v>
      </c>
      <c r="R376" t="s">
        <v>58</v>
      </c>
      <c r="S376" t="s">
        <v>11777</v>
      </c>
      <c r="T376" s="4">
        <v>45343</v>
      </c>
      <c r="U376">
        <v>2</v>
      </c>
      <c r="V376" t="s">
        <v>20255</v>
      </c>
      <c r="W376" t="s">
        <v>11778</v>
      </c>
      <c r="X376" t="s">
        <v>11779</v>
      </c>
      <c r="Y376" t="s">
        <v>5314</v>
      </c>
      <c r="Z376">
        <v>2124</v>
      </c>
      <c r="AA376">
        <v>7</v>
      </c>
      <c r="AB376">
        <v>5947.2000000000007</v>
      </c>
      <c r="AC376">
        <v>849.60000000000014</v>
      </c>
      <c r="AD376" s="8">
        <v>0.28000000000000003</v>
      </c>
      <c r="AE376" s="7">
        <v>1665.2160000000003</v>
      </c>
      <c r="AF376">
        <v>0.28000000000000003</v>
      </c>
      <c r="AG376" t="str">
        <f t="shared" si="5"/>
        <v>₹6 K</v>
      </c>
    </row>
    <row r="377" spans="1:33" x14ac:dyDescent="0.3">
      <c r="A377" t="s">
        <v>27</v>
      </c>
      <c r="B377" t="s">
        <v>731</v>
      </c>
      <c r="C377" t="s">
        <v>49</v>
      </c>
      <c r="D377" t="s">
        <v>206</v>
      </c>
      <c r="E377" t="s">
        <v>1415</v>
      </c>
      <c r="F377" t="s">
        <v>12048</v>
      </c>
      <c r="G377" t="s">
        <v>33</v>
      </c>
      <c r="H377" s="4">
        <v>44767</v>
      </c>
      <c r="I377">
        <v>1200</v>
      </c>
      <c r="J377" t="s">
        <v>10351</v>
      </c>
      <c r="K377" t="s">
        <v>1103</v>
      </c>
      <c r="L377" t="s">
        <v>12049</v>
      </c>
      <c r="M377" t="s">
        <v>87</v>
      </c>
      <c r="N377" t="s">
        <v>12050</v>
      </c>
      <c r="O377" t="s">
        <v>72</v>
      </c>
      <c r="P377">
        <v>10</v>
      </c>
      <c r="Q377" t="s">
        <v>73</v>
      </c>
      <c r="R377" t="s">
        <v>58</v>
      </c>
      <c r="S377" t="s">
        <v>12051</v>
      </c>
      <c r="T377" s="4">
        <v>45333</v>
      </c>
      <c r="U377">
        <v>2</v>
      </c>
      <c r="V377" t="s">
        <v>20255</v>
      </c>
      <c r="W377" t="s">
        <v>12052</v>
      </c>
      <c r="X377" t="s">
        <v>12053</v>
      </c>
      <c r="Y377" t="s">
        <v>12054</v>
      </c>
      <c r="Z377">
        <v>832</v>
      </c>
      <c r="AA377">
        <v>4</v>
      </c>
      <c r="AB377">
        <v>1331.2</v>
      </c>
      <c r="AC377">
        <v>332.8</v>
      </c>
      <c r="AD377" s="8">
        <v>0.22</v>
      </c>
      <c r="AE377" s="7">
        <v>292.86400000000003</v>
      </c>
      <c r="AF377">
        <v>0.22</v>
      </c>
      <c r="AG377" t="str">
        <f t="shared" si="5"/>
        <v>₹1 K</v>
      </c>
    </row>
    <row r="378" spans="1:33" x14ac:dyDescent="0.3">
      <c r="A378" t="s">
        <v>133</v>
      </c>
      <c r="B378" t="s">
        <v>229</v>
      </c>
      <c r="C378" t="s">
        <v>29</v>
      </c>
      <c r="D378" t="s">
        <v>241</v>
      </c>
      <c r="E378" t="s">
        <v>314</v>
      </c>
      <c r="F378" t="s">
        <v>12055</v>
      </c>
      <c r="G378" t="s">
        <v>96</v>
      </c>
      <c r="H378" s="4">
        <v>45578</v>
      </c>
      <c r="I378">
        <v>1100</v>
      </c>
      <c r="J378" t="s">
        <v>11251</v>
      </c>
      <c r="K378" t="s">
        <v>1821</v>
      </c>
      <c r="L378" t="s">
        <v>12056</v>
      </c>
      <c r="M378" t="s">
        <v>37</v>
      </c>
      <c r="N378" t="s">
        <v>12057</v>
      </c>
      <c r="O378" t="s">
        <v>72</v>
      </c>
      <c r="P378">
        <v>12</v>
      </c>
      <c r="Q378" t="s">
        <v>40</v>
      </c>
      <c r="R378" t="s">
        <v>58</v>
      </c>
      <c r="S378" t="s">
        <v>12058</v>
      </c>
      <c r="T378" s="4">
        <v>45337</v>
      </c>
      <c r="U378">
        <v>2</v>
      </c>
      <c r="V378" t="s">
        <v>20255</v>
      </c>
      <c r="W378" t="s">
        <v>12059</v>
      </c>
      <c r="X378" t="s">
        <v>12060</v>
      </c>
      <c r="Y378" t="s">
        <v>1332</v>
      </c>
      <c r="Z378">
        <v>1809</v>
      </c>
      <c r="AA378">
        <v>5</v>
      </c>
      <c r="AB378">
        <v>3618</v>
      </c>
      <c r="AC378">
        <v>723.6</v>
      </c>
      <c r="AD378" s="8">
        <v>0.28000000000000003</v>
      </c>
      <c r="AE378" s="7">
        <v>1013.0400000000001</v>
      </c>
      <c r="AF378">
        <v>0.28000000000000003</v>
      </c>
      <c r="AG378" t="str">
        <f t="shared" si="5"/>
        <v>₹4 K</v>
      </c>
    </row>
    <row r="379" spans="1:33" x14ac:dyDescent="0.3">
      <c r="A379" t="s">
        <v>145</v>
      </c>
      <c r="B379" t="s">
        <v>145</v>
      </c>
      <c r="C379" t="s">
        <v>29</v>
      </c>
      <c r="D379" t="s">
        <v>65</v>
      </c>
      <c r="E379" t="s">
        <v>337</v>
      </c>
      <c r="F379" t="s">
        <v>12103</v>
      </c>
      <c r="G379" t="s">
        <v>33</v>
      </c>
      <c r="H379" s="4">
        <v>45119</v>
      </c>
      <c r="I379">
        <v>800</v>
      </c>
      <c r="J379" t="s">
        <v>12104</v>
      </c>
      <c r="K379" t="s">
        <v>743</v>
      </c>
      <c r="L379" t="s">
        <v>12105</v>
      </c>
      <c r="M379" t="s">
        <v>87</v>
      </c>
      <c r="N379" t="s">
        <v>12106</v>
      </c>
      <c r="O379" t="s">
        <v>72</v>
      </c>
      <c r="P379">
        <v>11</v>
      </c>
      <c r="Q379" t="s">
        <v>73</v>
      </c>
      <c r="R379" t="s">
        <v>101</v>
      </c>
      <c r="S379" t="s">
        <v>12107</v>
      </c>
      <c r="T379" s="4">
        <v>45337</v>
      </c>
      <c r="U379">
        <v>2</v>
      </c>
      <c r="V379" t="s">
        <v>20255</v>
      </c>
      <c r="W379" t="s">
        <v>12108</v>
      </c>
      <c r="X379" t="s">
        <v>12109</v>
      </c>
      <c r="Y379" t="s">
        <v>10107</v>
      </c>
      <c r="Z379">
        <v>2359</v>
      </c>
      <c r="AA379">
        <v>4</v>
      </c>
      <c r="AB379">
        <v>3774.4</v>
      </c>
      <c r="AC379">
        <v>943.6</v>
      </c>
      <c r="AD379" s="8">
        <v>0.28000000000000003</v>
      </c>
      <c r="AE379" s="7">
        <v>1056.8320000000001</v>
      </c>
      <c r="AF379">
        <v>0.28000000000000003</v>
      </c>
      <c r="AG379" t="str">
        <f t="shared" si="5"/>
        <v>₹4 K</v>
      </c>
    </row>
    <row r="380" spans="1:33" x14ac:dyDescent="0.3">
      <c r="A380" t="s">
        <v>27</v>
      </c>
      <c r="B380" t="s">
        <v>803</v>
      </c>
      <c r="C380" t="s">
        <v>49</v>
      </c>
      <c r="D380" t="s">
        <v>30</v>
      </c>
      <c r="E380" t="s">
        <v>490</v>
      </c>
      <c r="F380" t="s">
        <v>12110</v>
      </c>
      <c r="G380" t="s">
        <v>33</v>
      </c>
      <c r="H380" s="4">
        <v>44102</v>
      </c>
      <c r="I380">
        <v>1300</v>
      </c>
      <c r="J380" t="s">
        <v>12111</v>
      </c>
      <c r="K380" t="s">
        <v>825</v>
      </c>
      <c r="L380" t="s">
        <v>12112</v>
      </c>
      <c r="M380" t="s">
        <v>37</v>
      </c>
      <c r="N380" t="s">
        <v>12113</v>
      </c>
      <c r="O380" t="s">
        <v>72</v>
      </c>
      <c r="P380">
        <v>12</v>
      </c>
      <c r="Q380" t="s">
        <v>73</v>
      </c>
      <c r="R380" t="s">
        <v>58</v>
      </c>
      <c r="S380" t="s">
        <v>12114</v>
      </c>
      <c r="T380" s="4">
        <v>45327</v>
      </c>
      <c r="U380">
        <v>2</v>
      </c>
      <c r="V380" t="s">
        <v>20255</v>
      </c>
      <c r="W380" t="s">
        <v>12115</v>
      </c>
      <c r="X380" t="s">
        <v>12116</v>
      </c>
      <c r="Y380" t="s">
        <v>12117</v>
      </c>
      <c r="Z380">
        <v>2994</v>
      </c>
      <c r="AA380">
        <v>3</v>
      </c>
      <c r="AB380">
        <v>3592.8</v>
      </c>
      <c r="AC380">
        <v>1197.6000000000001</v>
      </c>
      <c r="AD380" s="8">
        <v>0.22</v>
      </c>
      <c r="AE380" s="7">
        <v>790.41600000000005</v>
      </c>
      <c r="AF380">
        <v>0.22</v>
      </c>
      <c r="AG380" t="str">
        <f t="shared" si="5"/>
        <v>₹4 K</v>
      </c>
    </row>
    <row r="381" spans="1:33" x14ac:dyDescent="0.3">
      <c r="A381" t="s">
        <v>181</v>
      </c>
      <c r="B381" t="s">
        <v>606</v>
      </c>
      <c r="C381" t="s">
        <v>29</v>
      </c>
      <c r="D381" t="s">
        <v>109</v>
      </c>
      <c r="E381" t="s">
        <v>521</v>
      </c>
      <c r="F381" t="s">
        <v>12175</v>
      </c>
      <c r="G381" t="s">
        <v>33</v>
      </c>
      <c r="H381" s="4">
        <v>45006</v>
      </c>
      <c r="I381">
        <v>950</v>
      </c>
      <c r="J381" t="s">
        <v>12176</v>
      </c>
      <c r="K381" t="s">
        <v>599</v>
      </c>
      <c r="L381" t="s">
        <v>12177</v>
      </c>
      <c r="M381" t="s">
        <v>87</v>
      </c>
      <c r="N381" t="s">
        <v>12178</v>
      </c>
      <c r="O381" t="s">
        <v>57</v>
      </c>
      <c r="P381">
        <v>15</v>
      </c>
      <c r="Q381" t="s">
        <v>73</v>
      </c>
      <c r="R381" t="s">
        <v>74</v>
      </c>
      <c r="S381" t="s">
        <v>12179</v>
      </c>
      <c r="T381" s="4">
        <v>45329</v>
      </c>
      <c r="U381">
        <v>2</v>
      </c>
      <c r="V381" t="s">
        <v>20255</v>
      </c>
      <c r="W381" t="s">
        <v>6346</v>
      </c>
      <c r="X381" t="s">
        <v>12180</v>
      </c>
      <c r="Y381" t="s">
        <v>984</v>
      </c>
      <c r="Z381">
        <v>830</v>
      </c>
      <c r="AA381">
        <v>1</v>
      </c>
      <c r="AB381">
        <v>332</v>
      </c>
      <c r="AC381">
        <v>332</v>
      </c>
      <c r="AD381" s="8">
        <v>0.28000000000000003</v>
      </c>
      <c r="AE381" s="7">
        <v>92.960000000000008</v>
      </c>
      <c r="AF381">
        <v>0.28000000000000003</v>
      </c>
      <c r="AG381" t="str">
        <f t="shared" si="5"/>
        <v>₹332</v>
      </c>
    </row>
    <row r="382" spans="1:33" x14ac:dyDescent="0.3">
      <c r="A382" t="s">
        <v>47</v>
      </c>
      <c r="B382" t="s">
        <v>1128</v>
      </c>
      <c r="C382" t="s">
        <v>49</v>
      </c>
      <c r="D382" t="s">
        <v>370</v>
      </c>
      <c r="E382" t="s">
        <v>1092</v>
      </c>
      <c r="F382" t="s">
        <v>12250</v>
      </c>
      <c r="G382" t="s">
        <v>33</v>
      </c>
      <c r="H382" s="4">
        <v>45010</v>
      </c>
      <c r="I382">
        <v>1100</v>
      </c>
      <c r="J382" t="s">
        <v>12251</v>
      </c>
      <c r="K382" t="s">
        <v>950</v>
      </c>
      <c r="L382" t="s">
        <v>12252</v>
      </c>
      <c r="M382" t="s">
        <v>37</v>
      </c>
      <c r="N382" t="s">
        <v>12253</v>
      </c>
      <c r="O382" t="s">
        <v>72</v>
      </c>
      <c r="P382">
        <v>20</v>
      </c>
      <c r="Q382" t="s">
        <v>73</v>
      </c>
      <c r="R382" t="s">
        <v>41</v>
      </c>
      <c r="S382" t="s">
        <v>12254</v>
      </c>
      <c r="T382" s="4">
        <v>45344</v>
      </c>
      <c r="U382">
        <v>2</v>
      </c>
      <c r="V382" t="s">
        <v>20255</v>
      </c>
      <c r="W382" t="s">
        <v>12255</v>
      </c>
      <c r="X382" t="s">
        <v>12256</v>
      </c>
      <c r="Y382" t="s">
        <v>11551</v>
      </c>
      <c r="Z382">
        <v>911</v>
      </c>
      <c r="AA382">
        <v>2</v>
      </c>
      <c r="AB382">
        <v>728.80000000000007</v>
      </c>
      <c r="AC382">
        <v>364.40000000000003</v>
      </c>
      <c r="AD382" s="8">
        <v>0.22</v>
      </c>
      <c r="AE382" s="7">
        <v>160.33600000000001</v>
      </c>
      <c r="AF382">
        <v>0.22</v>
      </c>
      <c r="AG382" t="str">
        <f t="shared" si="5"/>
        <v>₹728.8</v>
      </c>
    </row>
    <row r="383" spans="1:33" x14ac:dyDescent="0.3">
      <c r="A383" t="s">
        <v>20238</v>
      </c>
      <c r="B383" t="s">
        <v>650</v>
      </c>
      <c r="C383" t="s">
        <v>49</v>
      </c>
      <c r="D383" t="s">
        <v>219</v>
      </c>
      <c r="E383" t="s">
        <v>947</v>
      </c>
      <c r="F383" t="s">
        <v>12419</v>
      </c>
      <c r="G383" t="s">
        <v>96</v>
      </c>
      <c r="H383" s="4">
        <v>44204</v>
      </c>
      <c r="I383">
        <v>1400</v>
      </c>
      <c r="J383" t="s">
        <v>12420</v>
      </c>
      <c r="K383" t="s">
        <v>1796</v>
      </c>
      <c r="L383" t="s">
        <v>12421</v>
      </c>
      <c r="M383" t="s">
        <v>37</v>
      </c>
      <c r="N383" t="s">
        <v>12422</v>
      </c>
      <c r="O383" t="s">
        <v>72</v>
      </c>
      <c r="P383">
        <v>17</v>
      </c>
      <c r="Q383" t="s">
        <v>73</v>
      </c>
      <c r="R383" t="s">
        <v>74</v>
      </c>
      <c r="S383" t="s">
        <v>12423</v>
      </c>
      <c r="T383" s="4">
        <v>45343</v>
      </c>
      <c r="U383">
        <v>2</v>
      </c>
      <c r="V383" t="s">
        <v>20255</v>
      </c>
      <c r="W383" t="s">
        <v>12424</v>
      </c>
      <c r="X383" t="s">
        <v>12425</v>
      </c>
      <c r="Y383" t="s">
        <v>3826</v>
      </c>
      <c r="Z383">
        <v>1369</v>
      </c>
      <c r="AA383">
        <v>8</v>
      </c>
      <c r="AB383">
        <v>4380.8</v>
      </c>
      <c r="AC383">
        <v>547.6</v>
      </c>
      <c r="AD383" s="8">
        <v>0.22</v>
      </c>
      <c r="AE383" s="7">
        <v>963.77600000000007</v>
      </c>
      <c r="AF383">
        <v>0.22</v>
      </c>
      <c r="AG383" t="str">
        <f t="shared" si="5"/>
        <v>₹4 K</v>
      </c>
    </row>
    <row r="384" spans="1:33" x14ac:dyDescent="0.3">
      <c r="A384" t="s">
        <v>121</v>
      </c>
      <c r="B384" t="s">
        <v>946</v>
      </c>
      <c r="C384" t="s">
        <v>29</v>
      </c>
      <c r="D384" t="s">
        <v>370</v>
      </c>
      <c r="E384" t="s">
        <v>1005</v>
      </c>
      <c r="F384" t="s">
        <v>12475</v>
      </c>
      <c r="G384" t="s">
        <v>96</v>
      </c>
      <c r="H384" s="4">
        <v>45607</v>
      </c>
      <c r="I384">
        <v>1400</v>
      </c>
      <c r="J384" t="s">
        <v>2441</v>
      </c>
      <c r="K384" t="s">
        <v>1862</v>
      </c>
      <c r="L384" t="s">
        <v>12476</v>
      </c>
      <c r="M384" t="s">
        <v>37</v>
      </c>
      <c r="N384" t="s">
        <v>12477</v>
      </c>
      <c r="O384" t="s">
        <v>39</v>
      </c>
      <c r="P384">
        <v>18</v>
      </c>
      <c r="Q384" t="s">
        <v>40</v>
      </c>
      <c r="R384" t="s">
        <v>74</v>
      </c>
      <c r="S384" t="s">
        <v>12478</v>
      </c>
      <c r="T384" s="4">
        <v>45330</v>
      </c>
      <c r="U384">
        <v>2</v>
      </c>
      <c r="V384" t="s">
        <v>20255</v>
      </c>
      <c r="W384" t="s">
        <v>12479</v>
      </c>
      <c r="X384" t="s">
        <v>12480</v>
      </c>
      <c r="Y384" t="s">
        <v>3563</v>
      </c>
      <c r="Z384">
        <v>809</v>
      </c>
      <c r="AA384">
        <v>5</v>
      </c>
      <c r="AB384">
        <v>1618</v>
      </c>
      <c r="AC384">
        <v>323.60000000000002</v>
      </c>
      <c r="AD384" s="8">
        <v>0.28000000000000003</v>
      </c>
      <c r="AE384" s="7">
        <v>453.04</v>
      </c>
      <c r="AF384">
        <v>0.28000000000000003</v>
      </c>
      <c r="AG384" t="str">
        <f t="shared" si="5"/>
        <v>₹2 K</v>
      </c>
    </row>
    <row r="385" spans="1:33" x14ac:dyDescent="0.3">
      <c r="A385" t="s">
        <v>107</v>
      </c>
      <c r="B385" t="s">
        <v>510</v>
      </c>
      <c r="C385" t="s">
        <v>29</v>
      </c>
      <c r="D385" t="s">
        <v>370</v>
      </c>
      <c r="E385" t="s">
        <v>314</v>
      </c>
      <c r="F385" t="s">
        <v>2416</v>
      </c>
      <c r="G385" t="s">
        <v>33</v>
      </c>
      <c r="H385" s="4">
        <v>44375</v>
      </c>
      <c r="I385">
        <v>1100</v>
      </c>
      <c r="J385" t="s">
        <v>12531</v>
      </c>
      <c r="K385" t="s">
        <v>897</v>
      </c>
      <c r="L385" t="s">
        <v>12532</v>
      </c>
      <c r="M385" t="s">
        <v>87</v>
      </c>
      <c r="N385" t="s">
        <v>12533</v>
      </c>
      <c r="O385" t="s">
        <v>57</v>
      </c>
      <c r="P385">
        <v>10</v>
      </c>
      <c r="Q385" t="s">
        <v>73</v>
      </c>
      <c r="R385" t="s">
        <v>41</v>
      </c>
      <c r="S385" t="s">
        <v>12534</v>
      </c>
      <c r="T385" s="4">
        <v>45345</v>
      </c>
      <c r="U385">
        <v>2</v>
      </c>
      <c r="V385" t="s">
        <v>20255</v>
      </c>
      <c r="W385" t="s">
        <v>12535</v>
      </c>
      <c r="X385" t="s">
        <v>12536</v>
      </c>
      <c r="Y385" t="s">
        <v>2309</v>
      </c>
      <c r="Z385">
        <v>2815</v>
      </c>
      <c r="AA385">
        <v>8</v>
      </c>
      <c r="AB385">
        <v>9008</v>
      </c>
      <c r="AC385">
        <v>1126</v>
      </c>
      <c r="AD385" s="8">
        <v>0.28000000000000003</v>
      </c>
      <c r="AE385" s="7">
        <v>2522.2400000000002</v>
      </c>
      <c r="AF385">
        <v>0.28000000000000003</v>
      </c>
      <c r="AG385" t="str">
        <f t="shared" si="5"/>
        <v>₹9 K</v>
      </c>
    </row>
    <row r="386" spans="1:33" x14ac:dyDescent="0.3">
      <c r="A386" t="s">
        <v>450</v>
      </c>
      <c r="B386" t="s">
        <v>450</v>
      </c>
      <c r="C386" t="s">
        <v>29</v>
      </c>
      <c r="D386" t="s">
        <v>206</v>
      </c>
      <c r="E386" t="s">
        <v>996</v>
      </c>
      <c r="F386" t="s">
        <v>12544</v>
      </c>
      <c r="G386" t="s">
        <v>96</v>
      </c>
      <c r="H386" s="4">
        <v>43895</v>
      </c>
      <c r="I386">
        <v>950</v>
      </c>
      <c r="J386" t="s">
        <v>12545</v>
      </c>
      <c r="K386" t="s">
        <v>1477</v>
      </c>
      <c r="L386" t="s">
        <v>12546</v>
      </c>
      <c r="M386" t="s">
        <v>87</v>
      </c>
      <c r="N386" t="s">
        <v>12547</v>
      </c>
      <c r="O386" t="s">
        <v>39</v>
      </c>
      <c r="P386">
        <v>18</v>
      </c>
      <c r="Q386" t="s">
        <v>73</v>
      </c>
      <c r="R386" t="s">
        <v>74</v>
      </c>
      <c r="S386" t="s">
        <v>12548</v>
      </c>
      <c r="T386" s="4">
        <v>45346</v>
      </c>
      <c r="U386">
        <v>2</v>
      </c>
      <c r="V386" t="s">
        <v>20255</v>
      </c>
      <c r="W386" t="s">
        <v>12549</v>
      </c>
      <c r="X386" t="s">
        <v>12550</v>
      </c>
      <c r="Y386" t="s">
        <v>1981</v>
      </c>
      <c r="Z386">
        <v>1051</v>
      </c>
      <c r="AA386">
        <v>5</v>
      </c>
      <c r="AB386">
        <v>2102</v>
      </c>
      <c r="AC386">
        <v>420.4</v>
      </c>
      <c r="AD386" s="8">
        <v>0.28000000000000003</v>
      </c>
      <c r="AE386" s="7">
        <v>588.56000000000006</v>
      </c>
      <c r="AF386">
        <v>0.28000000000000003</v>
      </c>
      <c r="AG386" t="str">
        <f t="shared" ref="AG386:AG449" si="6">IF(AB386&gt;=100000,"₹"&amp;TEXT(AB386/100000,"0.0")&amp;" L",
IF(AB386&gt;=1000,"₹"&amp;TEXT(AB386/1000,"0")&amp;" K",
"₹"&amp;AB386))</f>
        <v>₹2 K</v>
      </c>
    </row>
    <row r="387" spans="1:33" x14ac:dyDescent="0.3">
      <c r="A387" t="s">
        <v>93</v>
      </c>
      <c r="B387" t="s">
        <v>293</v>
      </c>
      <c r="C387" t="s">
        <v>80</v>
      </c>
      <c r="D387" t="s">
        <v>677</v>
      </c>
      <c r="E387" t="s">
        <v>1474</v>
      </c>
      <c r="F387" t="s">
        <v>12571</v>
      </c>
      <c r="G387" t="s">
        <v>96</v>
      </c>
      <c r="H387" s="4">
        <v>44242</v>
      </c>
      <c r="I387">
        <v>800</v>
      </c>
      <c r="J387" t="s">
        <v>12572</v>
      </c>
      <c r="K387" t="s">
        <v>1103</v>
      </c>
      <c r="L387" t="s">
        <v>12573</v>
      </c>
      <c r="M387" t="s">
        <v>37</v>
      </c>
      <c r="N387" t="s">
        <v>12574</v>
      </c>
      <c r="O387" t="s">
        <v>39</v>
      </c>
      <c r="P387">
        <v>18</v>
      </c>
      <c r="Q387" t="s">
        <v>73</v>
      </c>
      <c r="R387" t="s">
        <v>101</v>
      </c>
      <c r="S387" t="s">
        <v>12575</v>
      </c>
      <c r="T387" s="4">
        <v>45327</v>
      </c>
      <c r="U387">
        <v>2</v>
      </c>
      <c r="V387" t="s">
        <v>20255</v>
      </c>
      <c r="W387" t="s">
        <v>12576</v>
      </c>
      <c r="X387" t="s">
        <v>12577</v>
      </c>
      <c r="Y387" t="s">
        <v>3409</v>
      </c>
      <c r="Z387">
        <v>675</v>
      </c>
      <c r="AA387">
        <v>2</v>
      </c>
      <c r="AB387">
        <v>540</v>
      </c>
      <c r="AC387">
        <v>270</v>
      </c>
      <c r="AD387" s="8">
        <v>0.35</v>
      </c>
      <c r="AE387" s="7">
        <v>189</v>
      </c>
      <c r="AF387">
        <v>0.35</v>
      </c>
      <c r="AG387" t="str">
        <f t="shared" si="6"/>
        <v>₹540</v>
      </c>
    </row>
    <row r="388" spans="1:33" x14ac:dyDescent="0.3">
      <c r="A388" t="s">
        <v>93</v>
      </c>
      <c r="B388" t="s">
        <v>1118</v>
      </c>
      <c r="C388" t="s">
        <v>49</v>
      </c>
      <c r="D388" t="s">
        <v>219</v>
      </c>
      <c r="E388" t="s">
        <v>134</v>
      </c>
      <c r="F388" t="s">
        <v>12697</v>
      </c>
      <c r="G388" t="s">
        <v>96</v>
      </c>
      <c r="H388" s="4">
        <v>45235</v>
      </c>
      <c r="I388">
        <v>1200</v>
      </c>
      <c r="J388" t="s">
        <v>12698</v>
      </c>
      <c r="K388" t="s">
        <v>3069</v>
      </c>
      <c r="L388" t="s">
        <v>12699</v>
      </c>
      <c r="M388" t="s">
        <v>87</v>
      </c>
      <c r="N388" t="s">
        <v>12700</v>
      </c>
      <c r="O388" t="s">
        <v>72</v>
      </c>
      <c r="P388">
        <v>19</v>
      </c>
      <c r="Q388" t="s">
        <v>73</v>
      </c>
      <c r="R388" t="s">
        <v>41</v>
      </c>
      <c r="S388" t="s">
        <v>12701</v>
      </c>
      <c r="T388" s="4">
        <v>45344</v>
      </c>
      <c r="U388">
        <v>2</v>
      </c>
      <c r="V388" t="s">
        <v>20255</v>
      </c>
      <c r="W388" t="s">
        <v>12702</v>
      </c>
      <c r="X388" t="s">
        <v>12703</v>
      </c>
      <c r="Y388" t="s">
        <v>1500</v>
      </c>
      <c r="Z388">
        <v>2764</v>
      </c>
      <c r="AA388">
        <v>8</v>
      </c>
      <c r="AB388">
        <v>8844.8000000000011</v>
      </c>
      <c r="AC388">
        <v>1105.6000000000001</v>
      </c>
      <c r="AD388" s="8">
        <v>0.22</v>
      </c>
      <c r="AE388" s="7">
        <v>1945.8560000000002</v>
      </c>
      <c r="AF388">
        <v>0.22</v>
      </c>
      <c r="AG388" t="str">
        <f t="shared" si="6"/>
        <v>₹9 K</v>
      </c>
    </row>
    <row r="389" spans="1:33" x14ac:dyDescent="0.3">
      <c r="A389" t="s">
        <v>93</v>
      </c>
      <c r="B389" t="s">
        <v>293</v>
      </c>
      <c r="C389" t="s">
        <v>80</v>
      </c>
      <c r="D389" t="s">
        <v>50</v>
      </c>
      <c r="E389" t="s">
        <v>1674</v>
      </c>
      <c r="F389" t="s">
        <v>12858</v>
      </c>
      <c r="G389" t="s">
        <v>96</v>
      </c>
      <c r="H389" s="4">
        <v>44252</v>
      </c>
      <c r="I389">
        <v>1100</v>
      </c>
      <c r="J389" t="s">
        <v>12859</v>
      </c>
      <c r="K389" t="s">
        <v>150</v>
      </c>
      <c r="L389" t="s">
        <v>12860</v>
      </c>
      <c r="M389" t="s">
        <v>37</v>
      </c>
      <c r="N389" t="s">
        <v>12861</v>
      </c>
      <c r="O389" t="s">
        <v>57</v>
      </c>
      <c r="P389">
        <v>7</v>
      </c>
      <c r="Q389" t="s">
        <v>73</v>
      </c>
      <c r="R389" t="s">
        <v>58</v>
      </c>
      <c r="S389" t="s">
        <v>12862</v>
      </c>
      <c r="T389" s="4">
        <v>45346</v>
      </c>
      <c r="U389">
        <v>2</v>
      </c>
      <c r="V389" t="s">
        <v>20255</v>
      </c>
      <c r="W389" t="s">
        <v>12863</v>
      </c>
      <c r="X389" t="s">
        <v>12864</v>
      </c>
      <c r="Y389" t="s">
        <v>9370</v>
      </c>
      <c r="Z389">
        <v>1369</v>
      </c>
      <c r="AA389">
        <v>6</v>
      </c>
      <c r="AB389">
        <v>3285.6000000000004</v>
      </c>
      <c r="AC389">
        <v>547.6</v>
      </c>
      <c r="AD389" s="8">
        <v>0.35</v>
      </c>
      <c r="AE389" s="7">
        <v>1149.96</v>
      </c>
      <c r="AF389">
        <v>0.35</v>
      </c>
      <c r="AG389" t="str">
        <f t="shared" si="6"/>
        <v>₹3 K</v>
      </c>
    </row>
    <row r="390" spans="1:33" x14ac:dyDescent="0.3">
      <c r="A390" t="s">
        <v>20237</v>
      </c>
      <c r="B390" t="s">
        <v>1483</v>
      </c>
      <c r="C390" t="s">
        <v>49</v>
      </c>
      <c r="D390" t="s">
        <v>206</v>
      </c>
      <c r="E390" t="s">
        <v>703</v>
      </c>
      <c r="F390" t="s">
        <v>12893</v>
      </c>
      <c r="G390" t="s">
        <v>96</v>
      </c>
      <c r="H390" s="4">
        <v>45603</v>
      </c>
      <c r="I390">
        <v>1400</v>
      </c>
      <c r="J390" t="s">
        <v>12894</v>
      </c>
      <c r="K390" t="s">
        <v>2083</v>
      </c>
      <c r="L390" t="s">
        <v>12895</v>
      </c>
      <c r="M390" t="s">
        <v>37</v>
      </c>
      <c r="N390" t="s">
        <v>12896</v>
      </c>
      <c r="O390" t="s">
        <v>57</v>
      </c>
      <c r="P390">
        <v>7</v>
      </c>
      <c r="Q390" t="s">
        <v>73</v>
      </c>
      <c r="R390" t="s">
        <v>41</v>
      </c>
      <c r="S390" t="s">
        <v>12897</v>
      </c>
      <c r="T390" s="4">
        <v>45344</v>
      </c>
      <c r="U390">
        <v>2</v>
      </c>
      <c r="V390" t="s">
        <v>20255</v>
      </c>
      <c r="W390" t="s">
        <v>12898</v>
      </c>
      <c r="X390" t="s">
        <v>12899</v>
      </c>
      <c r="Y390" t="s">
        <v>1852</v>
      </c>
      <c r="Z390">
        <v>599</v>
      </c>
      <c r="AA390">
        <v>8</v>
      </c>
      <c r="AB390">
        <v>1916.8000000000002</v>
      </c>
      <c r="AC390">
        <v>239.60000000000002</v>
      </c>
      <c r="AD390" s="8">
        <v>0.22</v>
      </c>
      <c r="AE390" s="7">
        <v>421.69600000000003</v>
      </c>
      <c r="AF390">
        <v>0.22</v>
      </c>
      <c r="AG390" t="str">
        <f t="shared" si="6"/>
        <v>₹2 K</v>
      </c>
    </row>
    <row r="391" spans="1:33" x14ac:dyDescent="0.3">
      <c r="A391" t="s">
        <v>27</v>
      </c>
      <c r="B391" t="s">
        <v>803</v>
      </c>
      <c r="C391" t="s">
        <v>80</v>
      </c>
      <c r="D391" t="s">
        <v>219</v>
      </c>
      <c r="E391" t="s">
        <v>337</v>
      </c>
      <c r="F391" t="s">
        <v>12942</v>
      </c>
      <c r="G391" t="s">
        <v>33</v>
      </c>
      <c r="H391" s="4">
        <v>45523</v>
      </c>
      <c r="I391">
        <v>1200</v>
      </c>
      <c r="J391" t="s">
        <v>12943</v>
      </c>
      <c r="K391" t="s">
        <v>394</v>
      </c>
      <c r="L391" t="s">
        <v>12944</v>
      </c>
      <c r="M391" t="s">
        <v>37</v>
      </c>
      <c r="N391" t="s">
        <v>12945</v>
      </c>
      <c r="O391" t="s">
        <v>116</v>
      </c>
      <c r="P391">
        <v>12</v>
      </c>
      <c r="Q391" t="s">
        <v>40</v>
      </c>
      <c r="R391" t="s">
        <v>41</v>
      </c>
      <c r="S391" t="s">
        <v>12946</v>
      </c>
      <c r="T391" s="4">
        <v>45351</v>
      </c>
      <c r="U391">
        <v>2</v>
      </c>
      <c r="V391" t="s">
        <v>20255</v>
      </c>
      <c r="W391" t="s">
        <v>12947</v>
      </c>
      <c r="X391" t="s">
        <v>12948</v>
      </c>
      <c r="Y391" t="s">
        <v>8003</v>
      </c>
      <c r="Z391">
        <v>920</v>
      </c>
      <c r="AA391">
        <v>8</v>
      </c>
      <c r="AB391">
        <v>2944</v>
      </c>
      <c r="AC391">
        <v>368</v>
      </c>
      <c r="AD391" s="8">
        <v>0.35</v>
      </c>
      <c r="AE391" s="7">
        <v>1030.3999999999999</v>
      </c>
      <c r="AF391">
        <v>0.35</v>
      </c>
      <c r="AG391" t="str">
        <f t="shared" si="6"/>
        <v>₹3 K</v>
      </c>
    </row>
    <row r="392" spans="1:33" x14ac:dyDescent="0.3">
      <c r="A392" t="s">
        <v>133</v>
      </c>
      <c r="B392" t="s">
        <v>229</v>
      </c>
      <c r="C392" t="s">
        <v>49</v>
      </c>
      <c r="D392" t="s">
        <v>146</v>
      </c>
      <c r="E392" t="s">
        <v>3051</v>
      </c>
      <c r="F392" t="s">
        <v>13011</v>
      </c>
      <c r="G392" t="s">
        <v>33</v>
      </c>
      <c r="H392" s="4">
        <v>44216</v>
      </c>
      <c r="I392">
        <v>1400</v>
      </c>
      <c r="J392" t="s">
        <v>13012</v>
      </c>
      <c r="K392" t="s">
        <v>653</v>
      </c>
      <c r="L392" t="s">
        <v>13013</v>
      </c>
      <c r="M392" t="s">
        <v>37</v>
      </c>
      <c r="N392" t="s">
        <v>13014</v>
      </c>
      <c r="O392" t="s">
        <v>57</v>
      </c>
      <c r="P392">
        <v>15</v>
      </c>
      <c r="Q392" t="s">
        <v>40</v>
      </c>
      <c r="R392" t="s">
        <v>74</v>
      </c>
      <c r="S392" t="s">
        <v>13015</v>
      </c>
      <c r="T392" s="4">
        <v>45323</v>
      </c>
      <c r="U392">
        <v>2</v>
      </c>
      <c r="V392" t="s">
        <v>20255</v>
      </c>
      <c r="W392" t="s">
        <v>13016</v>
      </c>
      <c r="X392" t="s">
        <v>13017</v>
      </c>
      <c r="Y392" t="s">
        <v>6069</v>
      </c>
      <c r="Z392">
        <v>1479</v>
      </c>
      <c r="AA392">
        <v>1</v>
      </c>
      <c r="AB392">
        <v>591.6</v>
      </c>
      <c r="AC392">
        <v>591.6</v>
      </c>
      <c r="AD392" s="8">
        <v>0.22</v>
      </c>
      <c r="AE392" s="7">
        <v>130.15200000000002</v>
      </c>
      <c r="AF392">
        <v>0.22</v>
      </c>
      <c r="AG392" t="str">
        <f t="shared" si="6"/>
        <v>₹591.6</v>
      </c>
    </row>
    <row r="393" spans="1:33" x14ac:dyDescent="0.3">
      <c r="A393" t="s">
        <v>27</v>
      </c>
      <c r="B393" t="s">
        <v>558</v>
      </c>
      <c r="C393" t="s">
        <v>49</v>
      </c>
      <c r="D393" t="s">
        <v>50</v>
      </c>
      <c r="E393" t="s">
        <v>381</v>
      </c>
      <c r="F393" t="s">
        <v>13038</v>
      </c>
      <c r="G393" t="s">
        <v>33</v>
      </c>
      <c r="H393" s="4">
        <v>45008</v>
      </c>
      <c r="I393">
        <v>1000</v>
      </c>
      <c r="J393" t="s">
        <v>9369</v>
      </c>
      <c r="K393" t="s">
        <v>1643</v>
      </c>
      <c r="L393" t="s">
        <v>13039</v>
      </c>
      <c r="M393" t="s">
        <v>37</v>
      </c>
      <c r="N393" t="s">
        <v>13040</v>
      </c>
      <c r="O393" t="s">
        <v>57</v>
      </c>
      <c r="P393">
        <v>19</v>
      </c>
      <c r="Q393" t="s">
        <v>73</v>
      </c>
      <c r="R393" t="s">
        <v>58</v>
      </c>
      <c r="S393" t="s">
        <v>13041</v>
      </c>
      <c r="T393" s="4">
        <v>45349</v>
      </c>
      <c r="U393">
        <v>2</v>
      </c>
      <c r="V393" t="s">
        <v>20255</v>
      </c>
      <c r="W393" t="s">
        <v>13042</v>
      </c>
      <c r="X393" t="s">
        <v>13043</v>
      </c>
      <c r="Y393" t="s">
        <v>520</v>
      </c>
      <c r="Z393">
        <v>1863</v>
      </c>
      <c r="AA393">
        <v>3</v>
      </c>
      <c r="AB393">
        <v>2235.6</v>
      </c>
      <c r="AC393">
        <v>745.19999999999993</v>
      </c>
      <c r="AD393" s="8">
        <v>0.22</v>
      </c>
      <c r="AE393" s="7">
        <v>491.83199999999999</v>
      </c>
      <c r="AF393">
        <v>0.22</v>
      </c>
      <c r="AG393" t="str">
        <f t="shared" si="6"/>
        <v>₹2 K</v>
      </c>
    </row>
    <row r="394" spans="1:33" x14ac:dyDescent="0.3">
      <c r="A394" t="s">
        <v>181</v>
      </c>
      <c r="B394" t="s">
        <v>813</v>
      </c>
      <c r="C394" t="s">
        <v>29</v>
      </c>
      <c r="D394" t="s">
        <v>219</v>
      </c>
      <c r="E394" t="s">
        <v>304</v>
      </c>
      <c r="F394" t="s">
        <v>13044</v>
      </c>
      <c r="G394" t="s">
        <v>33</v>
      </c>
      <c r="H394" s="4">
        <v>45181</v>
      </c>
      <c r="I394">
        <v>1200</v>
      </c>
      <c r="J394" t="s">
        <v>13045</v>
      </c>
      <c r="K394" t="s">
        <v>1052</v>
      </c>
      <c r="L394" t="s">
        <v>13046</v>
      </c>
      <c r="M394" t="s">
        <v>87</v>
      </c>
      <c r="N394" t="s">
        <v>13047</v>
      </c>
      <c r="O394" t="s">
        <v>116</v>
      </c>
      <c r="P394">
        <v>14</v>
      </c>
      <c r="Q394" t="s">
        <v>40</v>
      </c>
      <c r="R394" t="s">
        <v>58</v>
      </c>
      <c r="S394" t="s">
        <v>13048</v>
      </c>
      <c r="T394" s="4">
        <v>45335</v>
      </c>
      <c r="U394">
        <v>2</v>
      </c>
      <c r="V394" t="s">
        <v>20255</v>
      </c>
      <c r="W394" t="s">
        <v>13049</v>
      </c>
      <c r="X394" t="s">
        <v>13050</v>
      </c>
      <c r="Y394" t="s">
        <v>13051</v>
      </c>
      <c r="Z394">
        <v>535</v>
      </c>
      <c r="AA394">
        <v>2</v>
      </c>
      <c r="AB394">
        <v>428</v>
      </c>
      <c r="AC394">
        <v>214</v>
      </c>
      <c r="AD394" s="8">
        <v>0.28000000000000003</v>
      </c>
      <c r="AE394" s="7">
        <v>119.84000000000002</v>
      </c>
      <c r="AF394">
        <v>0.28000000000000003</v>
      </c>
      <c r="AG394" t="str">
        <f t="shared" si="6"/>
        <v>₹428</v>
      </c>
    </row>
    <row r="395" spans="1:33" x14ac:dyDescent="0.3">
      <c r="A395" t="s">
        <v>20241</v>
      </c>
      <c r="B395" t="s">
        <v>157</v>
      </c>
      <c r="C395" t="s">
        <v>29</v>
      </c>
      <c r="D395" t="s">
        <v>370</v>
      </c>
      <c r="E395" t="s">
        <v>358</v>
      </c>
      <c r="F395" t="s">
        <v>13117</v>
      </c>
      <c r="G395" t="s">
        <v>96</v>
      </c>
      <c r="H395" s="4">
        <v>45232</v>
      </c>
      <c r="I395">
        <v>1400</v>
      </c>
      <c r="J395" t="s">
        <v>10764</v>
      </c>
      <c r="K395" t="s">
        <v>414</v>
      </c>
      <c r="L395" t="s">
        <v>13118</v>
      </c>
      <c r="M395" t="s">
        <v>37</v>
      </c>
      <c r="N395" t="s">
        <v>13119</v>
      </c>
      <c r="O395" t="s">
        <v>116</v>
      </c>
      <c r="P395">
        <v>7</v>
      </c>
      <c r="Q395" t="s">
        <v>73</v>
      </c>
      <c r="R395" t="s">
        <v>41</v>
      </c>
      <c r="S395" t="s">
        <v>13120</v>
      </c>
      <c r="T395" s="4">
        <v>45337</v>
      </c>
      <c r="U395">
        <v>2</v>
      </c>
      <c r="V395" t="s">
        <v>20255</v>
      </c>
      <c r="W395" t="s">
        <v>13121</v>
      </c>
      <c r="X395" t="s">
        <v>13122</v>
      </c>
      <c r="Y395" t="s">
        <v>440</v>
      </c>
      <c r="Z395">
        <v>928</v>
      </c>
      <c r="AA395">
        <v>3</v>
      </c>
      <c r="AB395">
        <v>1113.6000000000001</v>
      </c>
      <c r="AC395">
        <v>371.20000000000005</v>
      </c>
      <c r="AD395" s="8">
        <v>0.28000000000000003</v>
      </c>
      <c r="AE395" s="7">
        <v>311.80800000000005</v>
      </c>
      <c r="AF395">
        <v>0.28000000000000003</v>
      </c>
      <c r="AG395" t="str">
        <f t="shared" si="6"/>
        <v>₹1 K</v>
      </c>
    </row>
    <row r="396" spans="1:33" x14ac:dyDescent="0.3">
      <c r="A396" t="s">
        <v>93</v>
      </c>
      <c r="B396" t="s">
        <v>1118</v>
      </c>
      <c r="C396" t="s">
        <v>49</v>
      </c>
      <c r="D396" t="s">
        <v>370</v>
      </c>
      <c r="E396" t="s">
        <v>804</v>
      </c>
      <c r="F396" t="s">
        <v>13177</v>
      </c>
      <c r="G396" t="s">
        <v>33</v>
      </c>
      <c r="H396" s="4">
        <v>45212</v>
      </c>
      <c r="I396">
        <v>1100</v>
      </c>
      <c r="J396" t="s">
        <v>9287</v>
      </c>
      <c r="K396" t="s">
        <v>599</v>
      </c>
      <c r="L396" t="s">
        <v>13178</v>
      </c>
      <c r="M396" t="s">
        <v>87</v>
      </c>
      <c r="N396" t="s">
        <v>13179</v>
      </c>
      <c r="O396" t="s">
        <v>57</v>
      </c>
      <c r="P396">
        <v>16</v>
      </c>
      <c r="Q396" t="s">
        <v>40</v>
      </c>
      <c r="R396" t="s">
        <v>101</v>
      </c>
      <c r="S396" t="s">
        <v>13180</v>
      </c>
      <c r="T396" s="4">
        <v>45326</v>
      </c>
      <c r="U396">
        <v>2</v>
      </c>
      <c r="V396" t="s">
        <v>20255</v>
      </c>
      <c r="W396" t="s">
        <v>13181</v>
      </c>
      <c r="X396" t="s">
        <v>13182</v>
      </c>
      <c r="Y396" t="s">
        <v>739</v>
      </c>
      <c r="Z396">
        <v>2210</v>
      </c>
      <c r="AA396">
        <v>1</v>
      </c>
      <c r="AB396">
        <v>884</v>
      </c>
      <c r="AC396">
        <v>884</v>
      </c>
      <c r="AD396" s="8">
        <v>0.22</v>
      </c>
      <c r="AE396" s="7">
        <v>194.48</v>
      </c>
      <c r="AF396">
        <v>0.22</v>
      </c>
      <c r="AG396" t="str">
        <f t="shared" si="6"/>
        <v>₹884</v>
      </c>
    </row>
    <row r="397" spans="1:33" x14ac:dyDescent="0.3">
      <c r="A397" t="s">
        <v>20239</v>
      </c>
      <c r="B397" t="s">
        <v>28</v>
      </c>
      <c r="C397" t="s">
        <v>49</v>
      </c>
      <c r="D397" t="s">
        <v>146</v>
      </c>
      <c r="E397" t="s">
        <v>1474</v>
      </c>
      <c r="F397" t="s">
        <v>13183</v>
      </c>
      <c r="G397" t="s">
        <v>96</v>
      </c>
      <c r="H397" s="4">
        <v>44511</v>
      </c>
      <c r="I397">
        <v>800</v>
      </c>
      <c r="J397" t="s">
        <v>13184</v>
      </c>
      <c r="K397" t="s">
        <v>98</v>
      </c>
      <c r="L397" t="s">
        <v>13185</v>
      </c>
      <c r="M397" t="s">
        <v>37</v>
      </c>
      <c r="N397" t="s">
        <v>13186</v>
      </c>
      <c r="O397" t="s">
        <v>39</v>
      </c>
      <c r="P397">
        <v>5</v>
      </c>
      <c r="Q397" t="s">
        <v>73</v>
      </c>
      <c r="R397" t="s">
        <v>101</v>
      </c>
      <c r="S397" t="s">
        <v>13187</v>
      </c>
      <c r="T397" s="4">
        <v>45345</v>
      </c>
      <c r="U397">
        <v>2</v>
      </c>
      <c r="V397" t="s">
        <v>20255</v>
      </c>
      <c r="W397" t="s">
        <v>13188</v>
      </c>
      <c r="X397" t="s">
        <v>13189</v>
      </c>
      <c r="Y397" t="s">
        <v>5177</v>
      </c>
      <c r="Z397">
        <v>2583</v>
      </c>
      <c r="AA397">
        <v>8</v>
      </c>
      <c r="AB397">
        <v>8265.6</v>
      </c>
      <c r="AC397">
        <v>1033.2</v>
      </c>
      <c r="AD397" s="8">
        <v>0.22</v>
      </c>
      <c r="AE397" s="7">
        <v>1818.432</v>
      </c>
      <c r="AF397">
        <v>0.22</v>
      </c>
      <c r="AG397" t="str">
        <f t="shared" si="6"/>
        <v>₹8 K</v>
      </c>
    </row>
    <row r="398" spans="1:33" x14ac:dyDescent="0.3">
      <c r="A398" t="s">
        <v>181</v>
      </c>
      <c r="B398" t="s">
        <v>182</v>
      </c>
      <c r="C398" t="s">
        <v>49</v>
      </c>
      <c r="D398" t="s">
        <v>677</v>
      </c>
      <c r="E398" t="s">
        <v>632</v>
      </c>
      <c r="F398" t="s">
        <v>13210</v>
      </c>
      <c r="G398" t="s">
        <v>33</v>
      </c>
      <c r="H398" s="4">
        <v>44987</v>
      </c>
      <c r="I398">
        <v>1100</v>
      </c>
      <c r="J398" t="s">
        <v>13211</v>
      </c>
      <c r="K398" t="s">
        <v>3069</v>
      </c>
      <c r="L398" t="s">
        <v>13212</v>
      </c>
      <c r="M398" t="s">
        <v>37</v>
      </c>
      <c r="N398" t="s">
        <v>13213</v>
      </c>
      <c r="O398" t="s">
        <v>39</v>
      </c>
      <c r="P398">
        <v>13</v>
      </c>
      <c r="Q398" t="s">
        <v>73</v>
      </c>
      <c r="R398" t="s">
        <v>41</v>
      </c>
      <c r="S398" t="s">
        <v>13214</v>
      </c>
      <c r="T398" s="4">
        <v>45333</v>
      </c>
      <c r="U398">
        <v>2</v>
      </c>
      <c r="V398" t="s">
        <v>20255</v>
      </c>
      <c r="W398" t="s">
        <v>13215</v>
      </c>
      <c r="X398" t="s">
        <v>13216</v>
      </c>
      <c r="Y398" t="s">
        <v>379</v>
      </c>
      <c r="Z398">
        <v>2434</v>
      </c>
      <c r="AA398">
        <v>1</v>
      </c>
      <c r="AB398">
        <v>973.6</v>
      </c>
      <c r="AC398">
        <v>973.6</v>
      </c>
      <c r="AD398" s="8">
        <v>0.22</v>
      </c>
      <c r="AE398" s="7">
        <v>214.19200000000001</v>
      </c>
      <c r="AF398">
        <v>0.22</v>
      </c>
      <c r="AG398" t="str">
        <f t="shared" si="6"/>
        <v>₹973.6</v>
      </c>
    </row>
    <row r="399" spans="1:33" x14ac:dyDescent="0.3">
      <c r="A399" t="s">
        <v>133</v>
      </c>
      <c r="B399" t="s">
        <v>229</v>
      </c>
      <c r="C399" t="s">
        <v>49</v>
      </c>
      <c r="D399" t="s">
        <v>370</v>
      </c>
      <c r="E399" t="s">
        <v>632</v>
      </c>
      <c r="F399" t="s">
        <v>13323</v>
      </c>
      <c r="G399" t="s">
        <v>96</v>
      </c>
      <c r="H399" s="4">
        <v>44431</v>
      </c>
      <c r="I399">
        <v>1300</v>
      </c>
      <c r="J399" t="s">
        <v>13324</v>
      </c>
      <c r="K399" t="s">
        <v>2295</v>
      </c>
      <c r="L399" t="s">
        <v>13325</v>
      </c>
      <c r="M399" t="s">
        <v>37</v>
      </c>
      <c r="N399" t="s">
        <v>13326</v>
      </c>
      <c r="O399" t="s">
        <v>72</v>
      </c>
      <c r="P399">
        <v>6</v>
      </c>
      <c r="Q399" t="s">
        <v>73</v>
      </c>
      <c r="R399" t="s">
        <v>58</v>
      </c>
      <c r="S399" t="s">
        <v>13327</v>
      </c>
      <c r="T399" s="4">
        <v>45347</v>
      </c>
      <c r="U399">
        <v>2</v>
      </c>
      <c r="V399" t="s">
        <v>20255</v>
      </c>
      <c r="W399" t="s">
        <v>13328</v>
      </c>
      <c r="X399" t="s">
        <v>13329</v>
      </c>
      <c r="Y399" t="s">
        <v>2848</v>
      </c>
      <c r="Z399">
        <v>2186</v>
      </c>
      <c r="AA399">
        <v>8</v>
      </c>
      <c r="AB399">
        <v>6995.2000000000007</v>
      </c>
      <c r="AC399">
        <v>874.40000000000009</v>
      </c>
      <c r="AD399" s="8">
        <v>0.22</v>
      </c>
      <c r="AE399" s="7">
        <v>1538.9440000000002</v>
      </c>
      <c r="AF399">
        <v>0.22</v>
      </c>
      <c r="AG399" t="str">
        <f t="shared" si="6"/>
        <v>₹7 K</v>
      </c>
    </row>
    <row r="400" spans="1:33" x14ac:dyDescent="0.3">
      <c r="A400" t="s">
        <v>93</v>
      </c>
      <c r="B400" t="s">
        <v>205</v>
      </c>
      <c r="C400" t="s">
        <v>49</v>
      </c>
      <c r="D400" t="s">
        <v>219</v>
      </c>
      <c r="E400" t="s">
        <v>1534</v>
      </c>
      <c r="F400" t="s">
        <v>13395</v>
      </c>
      <c r="G400" t="s">
        <v>33</v>
      </c>
      <c r="H400" s="4">
        <v>44807</v>
      </c>
      <c r="I400">
        <v>1100</v>
      </c>
      <c r="J400" t="s">
        <v>13396</v>
      </c>
      <c r="K400" t="s">
        <v>161</v>
      </c>
      <c r="L400" t="s">
        <v>13397</v>
      </c>
      <c r="M400" t="s">
        <v>37</v>
      </c>
      <c r="N400" t="s">
        <v>13398</v>
      </c>
      <c r="O400" t="s">
        <v>72</v>
      </c>
      <c r="P400">
        <v>15</v>
      </c>
      <c r="Q400" t="s">
        <v>73</v>
      </c>
      <c r="R400" t="s">
        <v>58</v>
      </c>
      <c r="S400" t="s">
        <v>13399</v>
      </c>
      <c r="T400" s="4">
        <v>45343</v>
      </c>
      <c r="U400">
        <v>2</v>
      </c>
      <c r="V400" t="s">
        <v>20255</v>
      </c>
      <c r="W400" t="s">
        <v>13400</v>
      </c>
      <c r="X400" t="s">
        <v>13401</v>
      </c>
      <c r="Y400" t="s">
        <v>1623</v>
      </c>
      <c r="Z400">
        <v>2246</v>
      </c>
      <c r="AA400">
        <v>6</v>
      </c>
      <c r="AB400">
        <v>5390.4000000000015</v>
      </c>
      <c r="AC400">
        <v>898.4000000000002</v>
      </c>
      <c r="AD400" s="8">
        <v>0.22</v>
      </c>
      <c r="AE400" s="7">
        <v>1185.8880000000004</v>
      </c>
      <c r="AF400">
        <v>0.22</v>
      </c>
      <c r="AG400" t="str">
        <f t="shared" si="6"/>
        <v>₹5 K</v>
      </c>
    </row>
    <row r="401" spans="1:33" x14ac:dyDescent="0.3">
      <c r="A401" t="s">
        <v>20239</v>
      </c>
      <c r="B401" t="s">
        <v>28</v>
      </c>
      <c r="C401" t="s">
        <v>49</v>
      </c>
      <c r="D401" t="s">
        <v>677</v>
      </c>
      <c r="E401" t="s">
        <v>51</v>
      </c>
      <c r="F401" t="s">
        <v>13609</v>
      </c>
      <c r="G401" t="s">
        <v>96</v>
      </c>
      <c r="H401" s="4">
        <v>43960</v>
      </c>
      <c r="I401">
        <v>1300</v>
      </c>
      <c r="J401" t="s">
        <v>13610</v>
      </c>
      <c r="K401" t="s">
        <v>186</v>
      </c>
      <c r="L401" t="s">
        <v>13611</v>
      </c>
      <c r="M401" t="s">
        <v>37</v>
      </c>
      <c r="N401" t="s">
        <v>13612</v>
      </c>
      <c r="O401" t="s">
        <v>39</v>
      </c>
      <c r="P401">
        <v>11</v>
      </c>
      <c r="Q401" t="s">
        <v>40</v>
      </c>
      <c r="R401" t="s">
        <v>41</v>
      </c>
      <c r="S401" t="s">
        <v>13613</v>
      </c>
      <c r="T401" s="4">
        <v>45334</v>
      </c>
      <c r="U401">
        <v>2</v>
      </c>
      <c r="V401" t="s">
        <v>20255</v>
      </c>
      <c r="W401" t="s">
        <v>13614</v>
      </c>
      <c r="X401" t="s">
        <v>13615</v>
      </c>
      <c r="Y401" t="s">
        <v>12725</v>
      </c>
      <c r="Z401">
        <v>2518</v>
      </c>
      <c r="AA401">
        <v>2</v>
      </c>
      <c r="AB401">
        <v>2014.4</v>
      </c>
      <c r="AC401">
        <v>1007.2</v>
      </c>
      <c r="AD401" s="8">
        <v>0.22</v>
      </c>
      <c r="AE401" s="7">
        <v>443.16800000000001</v>
      </c>
      <c r="AF401">
        <v>0.22</v>
      </c>
      <c r="AG401" t="str">
        <f t="shared" si="6"/>
        <v>₹2 K</v>
      </c>
    </row>
    <row r="402" spans="1:33" x14ac:dyDescent="0.3">
      <c r="A402" t="s">
        <v>27</v>
      </c>
      <c r="B402" t="s">
        <v>558</v>
      </c>
      <c r="C402" t="s">
        <v>49</v>
      </c>
      <c r="D402" t="s">
        <v>30</v>
      </c>
      <c r="E402" t="s">
        <v>1441</v>
      </c>
      <c r="F402" t="s">
        <v>13760</v>
      </c>
      <c r="G402" t="s">
        <v>33</v>
      </c>
      <c r="H402" s="4">
        <v>44137</v>
      </c>
      <c r="I402">
        <v>1300</v>
      </c>
      <c r="J402" t="s">
        <v>13761</v>
      </c>
      <c r="K402" t="s">
        <v>137</v>
      </c>
      <c r="L402" t="s">
        <v>13762</v>
      </c>
      <c r="M402" t="s">
        <v>37</v>
      </c>
      <c r="N402" t="s">
        <v>13763</v>
      </c>
      <c r="O402" t="s">
        <v>72</v>
      </c>
      <c r="P402">
        <v>20</v>
      </c>
      <c r="Q402" t="s">
        <v>40</v>
      </c>
      <c r="R402" t="s">
        <v>58</v>
      </c>
      <c r="S402" t="s">
        <v>13764</v>
      </c>
      <c r="T402" s="4">
        <v>45333</v>
      </c>
      <c r="U402">
        <v>2</v>
      </c>
      <c r="V402" t="s">
        <v>20255</v>
      </c>
      <c r="W402" t="s">
        <v>13765</v>
      </c>
      <c r="X402" t="s">
        <v>13766</v>
      </c>
      <c r="Y402" t="s">
        <v>144</v>
      </c>
      <c r="Z402">
        <v>861</v>
      </c>
      <c r="AA402">
        <v>7</v>
      </c>
      <c r="AB402">
        <v>2410.8000000000002</v>
      </c>
      <c r="AC402">
        <v>344.40000000000003</v>
      </c>
      <c r="AD402" s="8">
        <v>0.22</v>
      </c>
      <c r="AE402" s="7">
        <v>530.37600000000009</v>
      </c>
      <c r="AF402">
        <v>0.22</v>
      </c>
      <c r="AG402" t="str">
        <f t="shared" si="6"/>
        <v>₹2 K</v>
      </c>
    </row>
    <row r="403" spans="1:33" x14ac:dyDescent="0.3">
      <c r="A403" t="s">
        <v>20235</v>
      </c>
      <c r="B403" t="s">
        <v>48</v>
      </c>
      <c r="C403" t="s">
        <v>29</v>
      </c>
      <c r="D403" t="s">
        <v>370</v>
      </c>
      <c r="E403" t="s">
        <v>740</v>
      </c>
      <c r="F403" t="s">
        <v>13810</v>
      </c>
      <c r="G403" t="s">
        <v>96</v>
      </c>
      <c r="H403" s="4">
        <v>44391</v>
      </c>
      <c r="I403">
        <v>1400</v>
      </c>
      <c r="J403" t="s">
        <v>13811</v>
      </c>
      <c r="K403" t="s">
        <v>1368</v>
      </c>
      <c r="L403" t="s">
        <v>13812</v>
      </c>
      <c r="M403" t="s">
        <v>37</v>
      </c>
      <c r="N403" t="s">
        <v>13813</v>
      </c>
      <c r="O403" t="s">
        <v>57</v>
      </c>
      <c r="P403">
        <v>16</v>
      </c>
      <c r="Q403" t="s">
        <v>40</v>
      </c>
      <c r="R403" t="s">
        <v>41</v>
      </c>
      <c r="S403" t="s">
        <v>13814</v>
      </c>
      <c r="T403" s="4">
        <v>45327</v>
      </c>
      <c r="U403">
        <v>2</v>
      </c>
      <c r="V403" t="s">
        <v>20255</v>
      </c>
      <c r="W403" t="s">
        <v>13815</v>
      </c>
      <c r="X403" t="s">
        <v>13816</v>
      </c>
      <c r="Y403" t="s">
        <v>6682</v>
      </c>
      <c r="Z403">
        <v>1504</v>
      </c>
      <c r="AA403">
        <v>3</v>
      </c>
      <c r="AB403">
        <v>1804.8000000000002</v>
      </c>
      <c r="AC403">
        <v>601.6</v>
      </c>
      <c r="AD403" s="8">
        <v>0.28000000000000003</v>
      </c>
      <c r="AE403" s="7">
        <v>505.34400000000011</v>
      </c>
      <c r="AF403">
        <v>0.28000000000000003</v>
      </c>
      <c r="AG403" t="str">
        <f t="shared" si="6"/>
        <v>₹2 K</v>
      </c>
    </row>
    <row r="404" spans="1:33" x14ac:dyDescent="0.3">
      <c r="A404" t="s">
        <v>93</v>
      </c>
      <c r="B404" t="s">
        <v>205</v>
      </c>
      <c r="C404" t="s">
        <v>80</v>
      </c>
      <c r="D404" t="s">
        <v>81</v>
      </c>
      <c r="E404" t="s">
        <v>578</v>
      </c>
      <c r="F404" t="s">
        <v>13837</v>
      </c>
      <c r="G404" t="s">
        <v>96</v>
      </c>
      <c r="H404" s="4">
        <v>45075</v>
      </c>
      <c r="I404">
        <v>950</v>
      </c>
      <c r="J404" t="s">
        <v>13838</v>
      </c>
      <c r="K404" t="s">
        <v>1749</v>
      </c>
      <c r="L404" t="s">
        <v>13839</v>
      </c>
      <c r="M404" t="s">
        <v>87</v>
      </c>
      <c r="N404" t="s">
        <v>13840</v>
      </c>
      <c r="O404" t="s">
        <v>72</v>
      </c>
      <c r="P404">
        <v>20</v>
      </c>
      <c r="Q404" t="s">
        <v>73</v>
      </c>
      <c r="R404" t="s">
        <v>74</v>
      </c>
      <c r="S404" t="s">
        <v>13841</v>
      </c>
      <c r="T404" s="4">
        <v>45326</v>
      </c>
      <c r="U404">
        <v>2</v>
      </c>
      <c r="V404" t="s">
        <v>20255</v>
      </c>
      <c r="W404" t="s">
        <v>13842</v>
      </c>
      <c r="X404" t="s">
        <v>13843</v>
      </c>
      <c r="Y404" t="s">
        <v>13844</v>
      </c>
      <c r="Z404">
        <v>1316</v>
      </c>
      <c r="AA404">
        <v>6</v>
      </c>
      <c r="AB404">
        <v>3158.4</v>
      </c>
      <c r="AC404">
        <v>526.4</v>
      </c>
      <c r="AD404" s="8">
        <v>0.35</v>
      </c>
      <c r="AE404" s="7">
        <v>1105.44</v>
      </c>
      <c r="AF404">
        <v>0.35</v>
      </c>
      <c r="AG404" t="str">
        <f t="shared" si="6"/>
        <v>₹3 K</v>
      </c>
    </row>
    <row r="405" spans="1:33" x14ac:dyDescent="0.3">
      <c r="A405" t="s">
        <v>20234</v>
      </c>
      <c r="B405" t="s">
        <v>325</v>
      </c>
      <c r="C405" t="s">
        <v>29</v>
      </c>
      <c r="D405" t="s">
        <v>241</v>
      </c>
      <c r="E405" t="s">
        <v>1543</v>
      </c>
      <c r="F405" t="s">
        <v>13874</v>
      </c>
      <c r="G405" t="s">
        <v>33</v>
      </c>
      <c r="H405" s="4">
        <v>45040</v>
      </c>
      <c r="I405">
        <v>800</v>
      </c>
      <c r="J405" t="s">
        <v>13875</v>
      </c>
      <c r="K405" t="s">
        <v>978</v>
      </c>
      <c r="L405" t="s">
        <v>13876</v>
      </c>
      <c r="M405" t="s">
        <v>37</v>
      </c>
      <c r="N405" t="s">
        <v>13877</v>
      </c>
      <c r="O405" t="s">
        <v>72</v>
      </c>
      <c r="P405">
        <v>3</v>
      </c>
      <c r="Q405" t="s">
        <v>40</v>
      </c>
      <c r="R405" t="s">
        <v>58</v>
      </c>
      <c r="S405" t="s">
        <v>13878</v>
      </c>
      <c r="T405" s="4">
        <v>45334</v>
      </c>
      <c r="U405">
        <v>2</v>
      </c>
      <c r="V405" t="s">
        <v>20255</v>
      </c>
      <c r="W405" t="s">
        <v>13879</v>
      </c>
      <c r="X405" t="s">
        <v>13880</v>
      </c>
      <c r="Y405" t="s">
        <v>13881</v>
      </c>
      <c r="Z405">
        <v>1668</v>
      </c>
      <c r="AA405">
        <v>7</v>
      </c>
      <c r="AB405">
        <v>4670.4000000000005</v>
      </c>
      <c r="AC405">
        <v>667.2</v>
      </c>
      <c r="AD405" s="8">
        <v>0.28000000000000003</v>
      </c>
      <c r="AE405" s="7">
        <v>1307.7120000000002</v>
      </c>
      <c r="AF405">
        <v>0.28000000000000003</v>
      </c>
      <c r="AG405" t="str">
        <f t="shared" si="6"/>
        <v>₹5 K</v>
      </c>
    </row>
    <row r="406" spans="1:33" x14ac:dyDescent="0.3">
      <c r="A406" t="s">
        <v>181</v>
      </c>
      <c r="B406" t="s">
        <v>606</v>
      </c>
      <c r="C406" t="s">
        <v>80</v>
      </c>
      <c r="D406" t="s">
        <v>65</v>
      </c>
      <c r="E406" t="s">
        <v>471</v>
      </c>
      <c r="F406" t="s">
        <v>13924</v>
      </c>
      <c r="G406" t="s">
        <v>96</v>
      </c>
      <c r="H406" s="4">
        <v>44671</v>
      </c>
      <c r="I406">
        <v>800</v>
      </c>
      <c r="J406" t="s">
        <v>13925</v>
      </c>
      <c r="K406" t="s">
        <v>69</v>
      </c>
      <c r="L406" t="s">
        <v>13926</v>
      </c>
      <c r="M406" t="s">
        <v>37</v>
      </c>
      <c r="N406" t="s">
        <v>13927</v>
      </c>
      <c r="O406" t="s">
        <v>57</v>
      </c>
      <c r="P406">
        <v>11</v>
      </c>
      <c r="Q406" t="s">
        <v>40</v>
      </c>
      <c r="R406" t="s">
        <v>58</v>
      </c>
      <c r="S406" t="s">
        <v>13928</v>
      </c>
      <c r="T406" s="4">
        <v>45339</v>
      </c>
      <c r="U406">
        <v>2</v>
      </c>
      <c r="V406" t="s">
        <v>20255</v>
      </c>
      <c r="W406" t="s">
        <v>13929</v>
      </c>
      <c r="X406" t="s">
        <v>13930</v>
      </c>
      <c r="Y406" t="s">
        <v>2121</v>
      </c>
      <c r="Z406">
        <v>514</v>
      </c>
      <c r="AA406">
        <v>1</v>
      </c>
      <c r="AB406">
        <v>205.60000000000002</v>
      </c>
      <c r="AC406">
        <v>205.60000000000002</v>
      </c>
      <c r="AD406" s="8">
        <v>0.35</v>
      </c>
      <c r="AE406" s="7">
        <v>71.960000000000008</v>
      </c>
      <c r="AF406">
        <v>0.35</v>
      </c>
      <c r="AG406" t="str">
        <f t="shared" si="6"/>
        <v>₹205.6</v>
      </c>
    </row>
    <row r="407" spans="1:33" x14ac:dyDescent="0.3">
      <c r="A407" t="s">
        <v>93</v>
      </c>
      <c r="B407" t="s">
        <v>205</v>
      </c>
      <c r="C407" t="s">
        <v>80</v>
      </c>
      <c r="D407" t="s">
        <v>146</v>
      </c>
      <c r="E407" t="s">
        <v>134</v>
      </c>
      <c r="F407" t="s">
        <v>13971</v>
      </c>
      <c r="G407" t="s">
        <v>33</v>
      </c>
      <c r="H407" s="4">
        <v>45216</v>
      </c>
      <c r="I407">
        <v>1000</v>
      </c>
      <c r="J407" t="s">
        <v>13972</v>
      </c>
      <c r="K407" t="s">
        <v>1686</v>
      </c>
      <c r="L407" t="s">
        <v>13973</v>
      </c>
      <c r="M407" t="s">
        <v>37</v>
      </c>
      <c r="N407" t="s">
        <v>13974</v>
      </c>
      <c r="O407" t="s">
        <v>72</v>
      </c>
      <c r="P407">
        <v>4</v>
      </c>
      <c r="Q407" t="s">
        <v>73</v>
      </c>
      <c r="R407" t="s">
        <v>101</v>
      </c>
      <c r="S407" t="s">
        <v>13975</v>
      </c>
      <c r="T407" s="4">
        <v>45343</v>
      </c>
      <c r="U407">
        <v>2</v>
      </c>
      <c r="V407" t="s">
        <v>20255</v>
      </c>
      <c r="W407" t="s">
        <v>13976</v>
      </c>
      <c r="X407" t="s">
        <v>13977</v>
      </c>
      <c r="Y407" t="s">
        <v>5480</v>
      </c>
      <c r="Z407">
        <v>2243</v>
      </c>
      <c r="AA407">
        <v>8</v>
      </c>
      <c r="AB407">
        <v>7177.6</v>
      </c>
      <c r="AC407">
        <v>897.2</v>
      </c>
      <c r="AD407" s="8">
        <v>0.35</v>
      </c>
      <c r="AE407" s="7">
        <v>2512.16</v>
      </c>
      <c r="AF407">
        <v>0.35</v>
      </c>
      <c r="AG407" t="str">
        <f t="shared" si="6"/>
        <v>₹7 K</v>
      </c>
    </row>
    <row r="408" spans="1:33" x14ac:dyDescent="0.3">
      <c r="A408" t="s">
        <v>20240</v>
      </c>
      <c r="B408" t="s">
        <v>347</v>
      </c>
      <c r="C408" t="s">
        <v>80</v>
      </c>
      <c r="D408" t="s">
        <v>241</v>
      </c>
      <c r="E408" t="s">
        <v>531</v>
      </c>
      <c r="F408" t="s">
        <v>14211</v>
      </c>
      <c r="G408" t="s">
        <v>96</v>
      </c>
      <c r="H408" s="4">
        <v>45109</v>
      </c>
      <c r="I408">
        <v>1400</v>
      </c>
      <c r="J408" t="s">
        <v>14212</v>
      </c>
      <c r="K408" t="s">
        <v>186</v>
      </c>
      <c r="L408" t="s">
        <v>14213</v>
      </c>
      <c r="M408" t="s">
        <v>37</v>
      </c>
      <c r="N408" t="s">
        <v>14214</v>
      </c>
      <c r="O408" t="s">
        <v>72</v>
      </c>
      <c r="P408">
        <v>7</v>
      </c>
      <c r="Q408" t="s">
        <v>73</v>
      </c>
      <c r="R408" t="s">
        <v>41</v>
      </c>
      <c r="S408" t="s">
        <v>14215</v>
      </c>
      <c r="T408" s="4">
        <v>45323</v>
      </c>
      <c r="U408">
        <v>2</v>
      </c>
      <c r="V408" t="s">
        <v>20255</v>
      </c>
      <c r="W408" t="s">
        <v>14216</v>
      </c>
      <c r="X408" t="s">
        <v>14217</v>
      </c>
      <c r="Y408" t="s">
        <v>8524</v>
      </c>
      <c r="Z408">
        <v>1170</v>
      </c>
      <c r="AA408">
        <v>8</v>
      </c>
      <c r="AB408">
        <v>3744</v>
      </c>
      <c r="AC408">
        <v>468</v>
      </c>
      <c r="AD408" s="8">
        <v>0.35</v>
      </c>
      <c r="AE408" s="7">
        <v>1310.3999999999999</v>
      </c>
      <c r="AF408">
        <v>0.35</v>
      </c>
      <c r="AG408" t="str">
        <f t="shared" si="6"/>
        <v>₹4 K</v>
      </c>
    </row>
    <row r="409" spans="1:33" x14ac:dyDescent="0.3">
      <c r="A409" t="s">
        <v>27</v>
      </c>
      <c r="B409" t="s">
        <v>731</v>
      </c>
      <c r="C409" t="s">
        <v>80</v>
      </c>
      <c r="D409" t="s">
        <v>109</v>
      </c>
      <c r="E409" t="s">
        <v>703</v>
      </c>
      <c r="F409" t="s">
        <v>14233</v>
      </c>
      <c r="G409" t="s">
        <v>33</v>
      </c>
      <c r="H409" s="4">
        <v>43888</v>
      </c>
      <c r="I409">
        <v>1000</v>
      </c>
      <c r="J409" t="s">
        <v>14234</v>
      </c>
      <c r="K409" t="s">
        <v>1302</v>
      </c>
      <c r="L409" t="s">
        <v>14235</v>
      </c>
      <c r="M409" t="s">
        <v>87</v>
      </c>
      <c r="N409" t="s">
        <v>14236</v>
      </c>
      <c r="O409" t="s">
        <v>39</v>
      </c>
      <c r="P409">
        <v>16</v>
      </c>
      <c r="Q409" t="s">
        <v>40</v>
      </c>
      <c r="R409" t="s">
        <v>58</v>
      </c>
      <c r="S409" t="s">
        <v>14237</v>
      </c>
      <c r="T409" s="4">
        <v>45325</v>
      </c>
      <c r="U409">
        <v>2</v>
      </c>
      <c r="V409" t="s">
        <v>20255</v>
      </c>
      <c r="W409" t="s">
        <v>14238</v>
      </c>
      <c r="X409" t="s">
        <v>14239</v>
      </c>
      <c r="Y409" t="s">
        <v>4117</v>
      </c>
      <c r="Z409">
        <v>2834</v>
      </c>
      <c r="AA409">
        <v>1</v>
      </c>
      <c r="AB409">
        <v>1133.6000000000001</v>
      </c>
      <c r="AC409">
        <v>1133.6000000000001</v>
      </c>
      <c r="AD409" s="8">
        <v>0.35</v>
      </c>
      <c r="AE409" s="7">
        <v>396.76000000000005</v>
      </c>
      <c r="AF409">
        <v>0.35</v>
      </c>
      <c r="AG409" t="str">
        <f t="shared" si="6"/>
        <v>₹1 K</v>
      </c>
    </row>
    <row r="410" spans="1:33" x14ac:dyDescent="0.3">
      <c r="A410" t="s">
        <v>47</v>
      </c>
      <c r="B410" t="s">
        <v>1128</v>
      </c>
      <c r="C410" t="s">
        <v>80</v>
      </c>
      <c r="D410" t="s">
        <v>219</v>
      </c>
      <c r="E410" t="s">
        <v>3051</v>
      </c>
      <c r="F410" t="s">
        <v>522</v>
      </c>
      <c r="G410" t="s">
        <v>96</v>
      </c>
      <c r="H410" s="4">
        <v>44532</v>
      </c>
      <c r="I410">
        <v>800</v>
      </c>
      <c r="J410" t="s">
        <v>14283</v>
      </c>
      <c r="K410" t="s">
        <v>350</v>
      </c>
      <c r="L410" t="s">
        <v>14284</v>
      </c>
      <c r="M410" t="s">
        <v>37</v>
      </c>
      <c r="N410" t="s">
        <v>14285</v>
      </c>
      <c r="O410" t="s">
        <v>72</v>
      </c>
      <c r="P410">
        <v>15</v>
      </c>
      <c r="Q410" t="s">
        <v>40</v>
      </c>
      <c r="R410" t="s">
        <v>74</v>
      </c>
      <c r="S410" t="s">
        <v>14286</v>
      </c>
      <c r="T410" s="4">
        <v>45339</v>
      </c>
      <c r="U410">
        <v>2</v>
      </c>
      <c r="V410" t="s">
        <v>20255</v>
      </c>
      <c r="W410" t="s">
        <v>14287</v>
      </c>
      <c r="X410" t="s">
        <v>14288</v>
      </c>
      <c r="Y410" t="s">
        <v>7682</v>
      </c>
      <c r="Z410">
        <v>1666</v>
      </c>
      <c r="AA410">
        <v>6</v>
      </c>
      <c r="AB410">
        <v>3998.4</v>
      </c>
      <c r="AC410">
        <v>666.4</v>
      </c>
      <c r="AD410" s="8">
        <v>0.35</v>
      </c>
      <c r="AE410" s="7">
        <v>1399.44</v>
      </c>
      <c r="AF410">
        <v>0.35</v>
      </c>
      <c r="AG410" t="str">
        <f t="shared" si="6"/>
        <v>₹4 K</v>
      </c>
    </row>
    <row r="411" spans="1:33" x14ac:dyDescent="0.3">
      <c r="A411" t="s">
        <v>93</v>
      </c>
      <c r="B411" t="s">
        <v>205</v>
      </c>
      <c r="C411" t="s">
        <v>80</v>
      </c>
      <c r="D411" t="s">
        <v>677</v>
      </c>
      <c r="E411" t="s">
        <v>304</v>
      </c>
      <c r="F411" t="s">
        <v>14366</v>
      </c>
      <c r="G411" t="s">
        <v>96</v>
      </c>
      <c r="H411" s="4">
        <v>44893</v>
      </c>
      <c r="I411">
        <v>1100</v>
      </c>
      <c r="J411" t="s">
        <v>14367</v>
      </c>
      <c r="K411" t="s">
        <v>743</v>
      </c>
      <c r="L411" t="s">
        <v>14368</v>
      </c>
      <c r="M411" t="s">
        <v>37</v>
      </c>
      <c r="N411" t="s">
        <v>14369</v>
      </c>
      <c r="O411" t="s">
        <v>116</v>
      </c>
      <c r="P411">
        <v>17</v>
      </c>
      <c r="Q411" t="s">
        <v>73</v>
      </c>
      <c r="R411" t="s">
        <v>101</v>
      </c>
      <c r="S411" t="s">
        <v>14370</v>
      </c>
      <c r="T411" s="4">
        <v>45323</v>
      </c>
      <c r="U411">
        <v>2</v>
      </c>
      <c r="V411" t="s">
        <v>20255</v>
      </c>
      <c r="W411" t="s">
        <v>14371</v>
      </c>
      <c r="X411" t="s">
        <v>14372</v>
      </c>
      <c r="Y411" t="s">
        <v>13010</v>
      </c>
      <c r="Z411">
        <v>1610</v>
      </c>
      <c r="AA411">
        <v>4</v>
      </c>
      <c r="AB411">
        <v>2576</v>
      </c>
      <c r="AC411">
        <v>644</v>
      </c>
      <c r="AD411" s="8">
        <v>0.35</v>
      </c>
      <c r="AE411" s="7">
        <v>901.59999999999991</v>
      </c>
      <c r="AF411">
        <v>0.35</v>
      </c>
      <c r="AG411" t="str">
        <f t="shared" si="6"/>
        <v>₹3 K</v>
      </c>
    </row>
    <row r="412" spans="1:33" x14ac:dyDescent="0.3">
      <c r="A412" t="s">
        <v>20236</v>
      </c>
      <c r="B412" t="s">
        <v>79</v>
      </c>
      <c r="C412" t="s">
        <v>49</v>
      </c>
      <c r="D412" t="s">
        <v>65</v>
      </c>
      <c r="E412" t="s">
        <v>1441</v>
      </c>
      <c r="F412" t="s">
        <v>14393</v>
      </c>
      <c r="G412" t="s">
        <v>33</v>
      </c>
      <c r="H412" s="4">
        <v>44961</v>
      </c>
      <c r="I412">
        <v>1000</v>
      </c>
      <c r="J412" t="s">
        <v>14394</v>
      </c>
      <c r="K412" t="s">
        <v>835</v>
      </c>
      <c r="L412" t="s">
        <v>14395</v>
      </c>
      <c r="M412" t="s">
        <v>87</v>
      </c>
      <c r="N412" t="s">
        <v>14396</v>
      </c>
      <c r="O412" t="s">
        <v>116</v>
      </c>
      <c r="P412">
        <v>3</v>
      </c>
      <c r="Q412" t="s">
        <v>73</v>
      </c>
      <c r="R412" t="s">
        <v>74</v>
      </c>
      <c r="S412" t="s">
        <v>14397</v>
      </c>
      <c r="T412" s="4">
        <v>45343</v>
      </c>
      <c r="U412">
        <v>2</v>
      </c>
      <c r="V412" t="s">
        <v>20255</v>
      </c>
      <c r="W412" t="s">
        <v>14398</v>
      </c>
      <c r="X412" t="s">
        <v>14399</v>
      </c>
      <c r="Y412" t="s">
        <v>2245</v>
      </c>
      <c r="Z412">
        <v>2134</v>
      </c>
      <c r="AA412">
        <v>1</v>
      </c>
      <c r="AB412">
        <v>853.6</v>
      </c>
      <c r="AC412">
        <v>853.6</v>
      </c>
      <c r="AD412" s="8">
        <v>0.22</v>
      </c>
      <c r="AE412" s="7">
        <v>187.792</v>
      </c>
      <c r="AF412">
        <v>0.22</v>
      </c>
      <c r="AG412" t="str">
        <f t="shared" si="6"/>
        <v>₹853.6</v>
      </c>
    </row>
    <row r="413" spans="1:33" x14ac:dyDescent="0.3">
      <c r="A413" t="s">
        <v>93</v>
      </c>
      <c r="B413" t="s">
        <v>784</v>
      </c>
      <c r="C413" t="s">
        <v>80</v>
      </c>
      <c r="D413" t="s">
        <v>241</v>
      </c>
      <c r="E413" t="s">
        <v>2215</v>
      </c>
      <c r="F413" t="s">
        <v>2138</v>
      </c>
      <c r="G413" t="s">
        <v>33</v>
      </c>
      <c r="H413" s="4">
        <v>45627</v>
      </c>
      <c r="I413">
        <v>800</v>
      </c>
      <c r="J413" t="s">
        <v>14407</v>
      </c>
      <c r="K413" t="s">
        <v>571</v>
      </c>
      <c r="L413" t="s">
        <v>14408</v>
      </c>
      <c r="M413" t="s">
        <v>37</v>
      </c>
      <c r="N413" t="s">
        <v>14409</v>
      </c>
      <c r="O413" t="s">
        <v>39</v>
      </c>
      <c r="P413">
        <v>19</v>
      </c>
      <c r="Q413" t="s">
        <v>73</v>
      </c>
      <c r="R413" t="s">
        <v>41</v>
      </c>
      <c r="S413" t="s">
        <v>14410</v>
      </c>
      <c r="T413" s="4">
        <v>45333</v>
      </c>
      <c r="U413">
        <v>2</v>
      </c>
      <c r="V413" t="s">
        <v>20255</v>
      </c>
      <c r="W413" t="s">
        <v>14411</v>
      </c>
      <c r="X413" t="s">
        <v>14412</v>
      </c>
      <c r="Y413" t="s">
        <v>9689</v>
      </c>
      <c r="Z413">
        <v>1987</v>
      </c>
      <c r="AA413">
        <v>3</v>
      </c>
      <c r="AB413">
        <v>2384.4</v>
      </c>
      <c r="AC413">
        <v>794.80000000000007</v>
      </c>
      <c r="AD413" s="8">
        <v>0.35</v>
      </c>
      <c r="AE413" s="7">
        <v>834.54</v>
      </c>
      <c r="AF413">
        <v>0.35</v>
      </c>
      <c r="AG413" t="str">
        <f t="shared" si="6"/>
        <v>₹2 K</v>
      </c>
    </row>
    <row r="414" spans="1:33" x14ac:dyDescent="0.3">
      <c r="A414" t="s">
        <v>181</v>
      </c>
      <c r="B414" t="s">
        <v>985</v>
      </c>
      <c r="C414" t="s">
        <v>80</v>
      </c>
      <c r="D414" t="s">
        <v>241</v>
      </c>
      <c r="E414" t="s">
        <v>850</v>
      </c>
      <c r="F414" t="s">
        <v>14614</v>
      </c>
      <c r="G414" t="s">
        <v>96</v>
      </c>
      <c r="H414" s="4">
        <v>45065</v>
      </c>
      <c r="I414">
        <v>1300</v>
      </c>
      <c r="J414" t="s">
        <v>14615</v>
      </c>
      <c r="K414" t="s">
        <v>137</v>
      </c>
      <c r="L414" t="s">
        <v>14616</v>
      </c>
      <c r="M414" t="s">
        <v>37</v>
      </c>
      <c r="N414" t="s">
        <v>14617</v>
      </c>
      <c r="O414" t="s">
        <v>39</v>
      </c>
      <c r="P414">
        <v>4</v>
      </c>
      <c r="Q414" t="s">
        <v>73</v>
      </c>
      <c r="R414" t="s">
        <v>41</v>
      </c>
      <c r="S414" t="s">
        <v>14618</v>
      </c>
      <c r="T414" s="4">
        <v>45332</v>
      </c>
      <c r="U414">
        <v>2</v>
      </c>
      <c r="V414" t="s">
        <v>20255</v>
      </c>
      <c r="W414" t="s">
        <v>14619</v>
      </c>
      <c r="X414" t="s">
        <v>14620</v>
      </c>
      <c r="Y414" t="s">
        <v>1665</v>
      </c>
      <c r="Z414">
        <v>1297</v>
      </c>
      <c r="AA414">
        <v>2</v>
      </c>
      <c r="AB414">
        <v>1037.6000000000001</v>
      </c>
      <c r="AC414">
        <v>518.80000000000007</v>
      </c>
      <c r="AD414" s="8">
        <v>0.35</v>
      </c>
      <c r="AE414" s="7">
        <v>363.16</v>
      </c>
      <c r="AF414">
        <v>0.35</v>
      </c>
      <c r="AG414" t="str">
        <f t="shared" si="6"/>
        <v>₹1 K</v>
      </c>
    </row>
    <row r="415" spans="1:33" x14ac:dyDescent="0.3">
      <c r="A415" t="s">
        <v>107</v>
      </c>
      <c r="B415" t="s">
        <v>510</v>
      </c>
      <c r="C415" t="s">
        <v>29</v>
      </c>
      <c r="D415" t="s">
        <v>146</v>
      </c>
      <c r="E415" t="s">
        <v>841</v>
      </c>
      <c r="F415" t="s">
        <v>14636</v>
      </c>
      <c r="G415" t="s">
        <v>96</v>
      </c>
      <c r="H415" s="4">
        <v>44630</v>
      </c>
      <c r="I415">
        <v>1300</v>
      </c>
      <c r="J415" t="s">
        <v>14637</v>
      </c>
      <c r="K415" t="s">
        <v>266</v>
      </c>
      <c r="L415" t="s">
        <v>14638</v>
      </c>
      <c r="M415" t="s">
        <v>87</v>
      </c>
      <c r="N415" t="s">
        <v>14639</v>
      </c>
      <c r="O415" t="s">
        <v>39</v>
      </c>
      <c r="P415">
        <v>17</v>
      </c>
      <c r="Q415" t="s">
        <v>73</v>
      </c>
      <c r="R415" t="s">
        <v>41</v>
      </c>
      <c r="S415" t="s">
        <v>14640</v>
      </c>
      <c r="T415" s="4">
        <v>45340</v>
      </c>
      <c r="U415">
        <v>2</v>
      </c>
      <c r="V415" t="s">
        <v>20255</v>
      </c>
      <c r="W415" t="s">
        <v>14641</v>
      </c>
      <c r="X415" t="s">
        <v>14642</v>
      </c>
      <c r="Y415" t="s">
        <v>686</v>
      </c>
      <c r="Z415">
        <v>2800</v>
      </c>
      <c r="AA415">
        <v>5</v>
      </c>
      <c r="AB415">
        <v>5600</v>
      </c>
      <c r="AC415">
        <v>1120</v>
      </c>
      <c r="AD415" s="8">
        <v>0.28000000000000003</v>
      </c>
      <c r="AE415" s="7">
        <v>1568.0000000000002</v>
      </c>
      <c r="AF415">
        <v>0.28000000000000003</v>
      </c>
      <c r="AG415" t="str">
        <f t="shared" si="6"/>
        <v>₹6 K</v>
      </c>
    </row>
    <row r="416" spans="1:33" x14ac:dyDescent="0.3">
      <c r="A416" t="s">
        <v>107</v>
      </c>
      <c r="B416" t="s">
        <v>510</v>
      </c>
      <c r="C416" t="s">
        <v>49</v>
      </c>
      <c r="D416" t="s">
        <v>30</v>
      </c>
      <c r="E416" t="s">
        <v>283</v>
      </c>
      <c r="F416" t="s">
        <v>14676</v>
      </c>
      <c r="G416" t="s">
        <v>96</v>
      </c>
      <c r="H416" s="4">
        <v>44231</v>
      </c>
      <c r="I416">
        <v>1300</v>
      </c>
      <c r="J416" t="s">
        <v>14677</v>
      </c>
      <c r="K416" t="s">
        <v>753</v>
      </c>
      <c r="L416" t="s">
        <v>14678</v>
      </c>
      <c r="M416" t="s">
        <v>37</v>
      </c>
      <c r="N416" t="s">
        <v>14679</v>
      </c>
      <c r="O416" t="s">
        <v>39</v>
      </c>
      <c r="P416">
        <v>16</v>
      </c>
      <c r="Q416" t="s">
        <v>40</v>
      </c>
      <c r="R416" t="s">
        <v>101</v>
      </c>
      <c r="S416" t="s">
        <v>14680</v>
      </c>
      <c r="T416" s="4">
        <v>45338</v>
      </c>
      <c r="U416">
        <v>2</v>
      </c>
      <c r="V416" t="s">
        <v>20255</v>
      </c>
      <c r="W416" t="s">
        <v>14681</v>
      </c>
      <c r="X416" t="s">
        <v>14682</v>
      </c>
      <c r="Y416" t="s">
        <v>6417</v>
      </c>
      <c r="Z416">
        <v>1287</v>
      </c>
      <c r="AA416">
        <v>3</v>
      </c>
      <c r="AB416">
        <v>1544.4</v>
      </c>
      <c r="AC416">
        <v>514.80000000000007</v>
      </c>
      <c r="AD416" s="8">
        <v>0.22</v>
      </c>
      <c r="AE416" s="7">
        <v>339.76800000000003</v>
      </c>
      <c r="AF416">
        <v>0.22</v>
      </c>
      <c r="AG416" t="str">
        <f t="shared" si="6"/>
        <v>₹2 K</v>
      </c>
    </row>
    <row r="417" spans="1:33" x14ac:dyDescent="0.3">
      <c r="A417" t="s">
        <v>181</v>
      </c>
      <c r="B417" t="s">
        <v>985</v>
      </c>
      <c r="C417" t="s">
        <v>29</v>
      </c>
      <c r="D417" t="s">
        <v>65</v>
      </c>
      <c r="E417" t="s">
        <v>326</v>
      </c>
      <c r="F417" t="s">
        <v>14752</v>
      </c>
      <c r="G417" t="s">
        <v>33</v>
      </c>
      <c r="H417" s="4">
        <v>44598</v>
      </c>
      <c r="I417">
        <v>950</v>
      </c>
      <c r="J417" t="s">
        <v>14753</v>
      </c>
      <c r="K417" t="s">
        <v>1103</v>
      </c>
      <c r="L417" t="s">
        <v>14754</v>
      </c>
      <c r="M417" t="s">
        <v>87</v>
      </c>
      <c r="N417" t="s">
        <v>14755</v>
      </c>
      <c r="O417" t="s">
        <v>57</v>
      </c>
      <c r="P417">
        <v>18</v>
      </c>
      <c r="Q417" t="s">
        <v>73</v>
      </c>
      <c r="R417" t="s">
        <v>74</v>
      </c>
      <c r="S417" t="s">
        <v>14756</v>
      </c>
      <c r="T417" s="4">
        <v>45344</v>
      </c>
      <c r="U417">
        <v>2</v>
      </c>
      <c r="V417" t="s">
        <v>20255</v>
      </c>
      <c r="W417" t="s">
        <v>14757</v>
      </c>
      <c r="X417" t="s">
        <v>14758</v>
      </c>
      <c r="Y417" t="s">
        <v>7809</v>
      </c>
      <c r="Z417">
        <v>2626</v>
      </c>
      <c r="AA417">
        <v>5</v>
      </c>
      <c r="AB417">
        <v>5252</v>
      </c>
      <c r="AC417">
        <v>1050.4000000000001</v>
      </c>
      <c r="AD417" s="8">
        <v>0.28000000000000003</v>
      </c>
      <c r="AE417" s="7">
        <v>1470.5600000000002</v>
      </c>
      <c r="AF417">
        <v>0.28000000000000003</v>
      </c>
      <c r="AG417" t="str">
        <f t="shared" si="6"/>
        <v>₹5 K</v>
      </c>
    </row>
    <row r="418" spans="1:33" x14ac:dyDescent="0.3">
      <c r="A418" t="s">
        <v>181</v>
      </c>
      <c r="B418" t="s">
        <v>985</v>
      </c>
      <c r="C418" t="s">
        <v>29</v>
      </c>
      <c r="D418" t="s">
        <v>50</v>
      </c>
      <c r="E418" t="s">
        <v>687</v>
      </c>
      <c r="F418" t="s">
        <v>14809</v>
      </c>
      <c r="G418" t="s">
        <v>33</v>
      </c>
      <c r="H418" s="4">
        <v>44605</v>
      </c>
      <c r="I418">
        <v>800</v>
      </c>
      <c r="J418" t="s">
        <v>14810</v>
      </c>
      <c r="K418" t="s">
        <v>493</v>
      </c>
      <c r="L418" t="s">
        <v>14811</v>
      </c>
      <c r="M418" t="s">
        <v>37</v>
      </c>
      <c r="N418" t="s">
        <v>14812</v>
      </c>
      <c r="O418" t="s">
        <v>116</v>
      </c>
      <c r="P418">
        <v>14</v>
      </c>
      <c r="Q418" t="s">
        <v>73</v>
      </c>
      <c r="R418" t="s">
        <v>74</v>
      </c>
      <c r="S418" t="s">
        <v>14813</v>
      </c>
      <c r="T418" s="4">
        <v>45329</v>
      </c>
      <c r="U418">
        <v>2</v>
      </c>
      <c r="V418" t="s">
        <v>20255</v>
      </c>
      <c r="W418" t="s">
        <v>14814</v>
      </c>
      <c r="X418" t="s">
        <v>14815</v>
      </c>
      <c r="Y418" t="s">
        <v>10077</v>
      </c>
      <c r="Z418">
        <v>850</v>
      </c>
      <c r="AA418">
        <v>4</v>
      </c>
      <c r="AB418">
        <v>1360</v>
      </c>
      <c r="AC418">
        <v>340</v>
      </c>
      <c r="AD418" s="8">
        <v>0.28000000000000003</v>
      </c>
      <c r="AE418" s="7">
        <v>380.8</v>
      </c>
      <c r="AF418">
        <v>0.28000000000000003</v>
      </c>
      <c r="AG418" t="str">
        <f t="shared" si="6"/>
        <v>₹1 K</v>
      </c>
    </row>
    <row r="419" spans="1:33" x14ac:dyDescent="0.3">
      <c r="A419" t="s">
        <v>20233</v>
      </c>
      <c r="B419" t="s">
        <v>218</v>
      </c>
      <c r="C419" t="s">
        <v>49</v>
      </c>
      <c r="D419" t="s">
        <v>65</v>
      </c>
      <c r="E419" t="s">
        <v>975</v>
      </c>
      <c r="F419" t="s">
        <v>14864</v>
      </c>
      <c r="G419" t="s">
        <v>96</v>
      </c>
      <c r="H419" s="4">
        <v>44649</v>
      </c>
      <c r="I419">
        <v>950</v>
      </c>
      <c r="J419" t="s">
        <v>14865</v>
      </c>
      <c r="K419" t="s">
        <v>424</v>
      </c>
      <c r="L419" t="s">
        <v>14866</v>
      </c>
      <c r="M419" t="s">
        <v>37</v>
      </c>
      <c r="N419" t="s">
        <v>14867</v>
      </c>
      <c r="O419" t="s">
        <v>116</v>
      </c>
      <c r="P419">
        <v>16</v>
      </c>
      <c r="Q419" t="s">
        <v>73</v>
      </c>
      <c r="R419" t="s">
        <v>74</v>
      </c>
      <c r="S419" t="s">
        <v>14868</v>
      </c>
      <c r="T419" s="4">
        <v>45331</v>
      </c>
      <c r="U419">
        <v>2</v>
      </c>
      <c r="V419" t="s">
        <v>20255</v>
      </c>
      <c r="W419" t="s">
        <v>14869</v>
      </c>
      <c r="X419" t="s">
        <v>14870</v>
      </c>
      <c r="Y419" t="s">
        <v>6069</v>
      </c>
      <c r="Z419">
        <v>2258</v>
      </c>
      <c r="AA419">
        <v>2</v>
      </c>
      <c r="AB419">
        <v>1806.4</v>
      </c>
      <c r="AC419">
        <v>903.2</v>
      </c>
      <c r="AD419" s="8">
        <v>0.22</v>
      </c>
      <c r="AE419" s="7">
        <v>397.40800000000002</v>
      </c>
      <c r="AF419">
        <v>0.22</v>
      </c>
      <c r="AG419" t="str">
        <f t="shared" si="6"/>
        <v>₹2 K</v>
      </c>
    </row>
    <row r="420" spans="1:33" x14ac:dyDescent="0.3">
      <c r="A420" t="s">
        <v>20237</v>
      </c>
      <c r="B420" t="s">
        <v>1483</v>
      </c>
      <c r="C420" t="s">
        <v>49</v>
      </c>
      <c r="D420" t="s">
        <v>81</v>
      </c>
      <c r="E420" t="s">
        <v>687</v>
      </c>
      <c r="F420" t="s">
        <v>14975</v>
      </c>
      <c r="G420" t="s">
        <v>96</v>
      </c>
      <c r="H420" s="4">
        <v>44799</v>
      </c>
      <c r="I420">
        <v>1000</v>
      </c>
      <c r="J420" t="s">
        <v>14976</v>
      </c>
      <c r="K420" t="s">
        <v>493</v>
      </c>
      <c r="L420" t="s">
        <v>14977</v>
      </c>
      <c r="M420" t="s">
        <v>37</v>
      </c>
      <c r="N420" t="s">
        <v>14978</v>
      </c>
      <c r="O420" t="s">
        <v>72</v>
      </c>
      <c r="P420">
        <v>9</v>
      </c>
      <c r="Q420" t="s">
        <v>73</v>
      </c>
      <c r="R420" t="s">
        <v>101</v>
      </c>
      <c r="S420" t="s">
        <v>14979</v>
      </c>
      <c r="T420" s="4">
        <v>45327</v>
      </c>
      <c r="U420">
        <v>2</v>
      </c>
      <c r="V420" t="s">
        <v>20255</v>
      </c>
      <c r="W420" t="s">
        <v>14980</v>
      </c>
      <c r="X420" t="s">
        <v>14981</v>
      </c>
      <c r="Y420" t="s">
        <v>2105</v>
      </c>
      <c r="Z420">
        <v>2950</v>
      </c>
      <c r="AA420">
        <v>1</v>
      </c>
      <c r="AB420">
        <v>1180</v>
      </c>
      <c r="AC420">
        <v>1180</v>
      </c>
      <c r="AD420" s="8">
        <v>0.22</v>
      </c>
      <c r="AE420" s="7">
        <v>259.60000000000002</v>
      </c>
      <c r="AF420">
        <v>0.22</v>
      </c>
      <c r="AG420" t="str">
        <f t="shared" si="6"/>
        <v>₹1 K</v>
      </c>
    </row>
    <row r="421" spans="1:33" x14ac:dyDescent="0.3">
      <c r="A421" t="s">
        <v>357</v>
      </c>
      <c r="B421" t="s">
        <v>357</v>
      </c>
      <c r="C421" t="s">
        <v>80</v>
      </c>
      <c r="D421" t="s">
        <v>370</v>
      </c>
      <c r="E421" t="s">
        <v>1168</v>
      </c>
      <c r="F421" t="s">
        <v>15373</v>
      </c>
      <c r="G421" t="s">
        <v>96</v>
      </c>
      <c r="H421" s="4">
        <v>45233</v>
      </c>
      <c r="I421">
        <v>1000</v>
      </c>
      <c r="J421" t="s">
        <v>15374</v>
      </c>
      <c r="K421" t="s">
        <v>186</v>
      </c>
      <c r="L421" t="s">
        <v>15375</v>
      </c>
      <c r="M421" t="s">
        <v>37</v>
      </c>
      <c r="N421" t="s">
        <v>15376</v>
      </c>
      <c r="O421" t="s">
        <v>116</v>
      </c>
      <c r="P421">
        <v>17</v>
      </c>
      <c r="Q421" t="s">
        <v>40</v>
      </c>
      <c r="R421" t="s">
        <v>74</v>
      </c>
      <c r="S421" t="s">
        <v>15377</v>
      </c>
      <c r="T421" s="4">
        <v>45331</v>
      </c>
      <c r="U421">
        <v>2</v>
      </c>
      <c r="V421" t="s">
        <v>20255</v>
      </c>
      <c r="W421" t="s">
        <v>15378</v>
      </c>
      <c r="X421" t="s">
        <v>15379</v>
      </c>
      <c r="Y421" t="s">
        <v>10577</v>
      </c>
      <c r="Z421">
        <v>557</v>
      </c>
      <c r="AA421">
        <v>7</v>
      </c>
      <c r="AB421">
        <v>1559.6000000000001</v>
      </c>
      <c r="AC421">
        <v>222.8</v>
      </c>
      <c r="AD421" s="8">
        <v>0.35</v>
      </c>
      <c r="AE421" s="7">
        <v>545.86</v>
      </c>
      <c r="AF421">
        <v>0.35</v>
      </c>
      <c r="AG421" t="str">
        <f t="shared" si="6"/>
        <v>₹2 K</v>
      </c>
    </row>
    <row r="422" spans="1:33" x14ac:dyDescent="0.3">
      <c r="A422" t="s">
        <v>357</v>
      </c>
      <c r="B422" t="s">
        <v>357</v>
      </c>
      <c r="C422" t="s">
        <v>80</v>
      </c>
      <c r="D422" t="s">
        <v>219</v>
      </c>
      <c r="E422" t="s">
        <v>263</v>
      </c>
      <c r="F422" t="s">
        <v>3107</v>
      </c>
      <c r="G422" t="s">
        <v>96</v>
      </c>
      <c r="H422" s="4">
        <v>44758</v>
      </c>
      <c r="I422">
        <v>1200</v>
      </c>
      <c r="J422" t="s">
        <v>15380</v>
      </c>
      <c r="K422" t="s">
        <v>2433</v>
      </c>
      <c r="L422" t="s">
        <v>15381</v>
      </c>
      <c r="M422" t="s">
        <v>87</v>
      </c>
      <c r="N422" t="s">
        <v>15382</v>
      </c>
      <c r="O422" t="s">
        <v>72</v>
      </c>
      <c r="P422">
        <v>3</v>
      </c>
      <c r="Q422" t="s">
        <v>73</v>
      </c>
      <c r="R422" t="s">
        <v>74</v>
      </c>
      <c r="S422" t="s">
        <v>15383</v>
      </c>
      <c r="T422" s="4">
        <v>45338</v>
      </c>
      <c r="U422">
        <v>2</v>
      </c>
      <c r="V422" t="s">
        <v>20255</v>
      </c>
      <c r="W422" t="s">
        <v>15384</v>
      </c>
      <c r="X422" t="s">
        <v>15385</v>
      </c>
      <c r="Y422" t="s">
        <v>5893</v>
      </c>
      <c r="Z422">
        <v>1699</v>
      </c>
      <c r="AA422">
        <v>3</v>
      </c>
      <c r="AB422">
        <v>2038.8000000000002</v>
      </c>
      <c r="AC422">
        <v>679.6</v>
      </c>
      <c r="AD422" s="8">
        <v>0.35</v>
      </c>
      <c r="AE422" s="7">
        <v>713.58</v>
      </c>
      <c r="AF422">
        <v>0.35</v>
      </c>
      <c r="AG422" t="str">
        <f t="shared" si="6"/>
        <v>₹2 K</v>
      </c>
    </row>
    <row r="423" spans="1:33" x14ac:dyDescent="0.3">
      <c r="A423" t="s">
        <v>47</v>
      </c>
      <c r="B423" t="s">
        <v>1128</v>
      </c>
      <c r="C423" t="s">
        <v>29</v>
      </c>
      <c r="D423" t="s">
        <v>50</v>
      </c>
      <c r="E423" t="s">
        <v>2153</v>
      </c>
      <c r="F423" t="s">
        <v>15481</v>
      </c>
      <c r="G423" t="s">
        <v>33</v>
      </c>
      <c r="H423" s="4">
        <v>45246</v>
      </c>
      <c r="I423">
        <v>1300</v>
      </c>
      <c r="J423" t="s">
        <v>15482</v>
      </c>
      <c r="K423" t="s">
        <v>1846</v>
      </c>
      <c r="L423" t="s">
        <v>15483</v>
      </c>
      <c r="M423" t="s">
        <v>37</v>
      </c>
      <c r="N423" t="s">
        <v>15484</v>
      </c>
      <c r="O423" t="s">
        <v>39</v>
      </c>
      <c r="P423">
        <v>17</v>
      </c>
      <c r="Q423" t="s">
        <v>40</v>
      </c>
      <c r="R423" t="s">
        <v>58</v>
      </c>
      <c r="S423" t="s">
        <v>15485</v>
      </c>
      <c r="T423" s="4">
        <v>45325</v>
      </c>
      <c r="U423">
        <v>2</v>
      </c>
      <c r="V423" t="s">
        <v>20255</v>
      </c>
      <c r="W423" t="s">
        <v>15486</v>
      </c>
      <c r="X423" t="s">
        <v>15487</v>
      </c>
      <c r="Y423" t="s">
        <v>3372</v>
      </c>
      <c r="Z423">
        <v>1966</v>
      </c>
      <c r="AA423">
        <v>8</v>
      </c>
      <c r="AB423">
        <v>6291.2000000000007</v>
      </c>
      <c r="AC423">
        <v>786.40000000000009</v>
      </c>
      <c r="AD423" s="8">
        <v>0.28000000000000003</v>
      </c>
      <c r="AE423" s="7">
        <v>1761.5360000000003</v>
      </c>
      <c r="AF423">
        <v>0.28000000000000003</v>
      </c>
      <c r="AG423" t="str">
        <f t="shared" si="6"/>
        <v>₹6 K</v>
      </c>
    </row>
    <row r="424" spans="1:33" x14ac:dyDescent="0.3">
      <c r="A424" t="s">
        <v>336</v>
      </c>
      <c r="B424" t="s">
        <v>1023</v>
      </c>
      <c r="C424" t="s">
        <v>49</v>
      </c>
      <c r="D424" t="s">
        <v>370</v>
      </c>
      <c r="E424" t="s">
        <v>94</v>
      </c>
      <c r="F424" t="s">
        <v>15604</v>
      </c>
      <c r="G424" t="s">
        <v>33</v>
      </c>
      <c r="H424" s="4">
        <v>45622</v>
      </c>
      <c r="I424">
        <v>1200</v>
      </c>
      <c r="J424" t="s">
        <v>15605</v>
      </c>
      <c r="K424" t="s">
        <v>2083</v>
      </c>
      <c r="L424" t="s">
        <v>15606</v>
      </c>
      <c r="M424" t="s">
        <v>87</v>
      </c>
      <c r="N424" t="s">
        <v>15607</v>
      </c>
      <c r="O424" t="s">
        <v>116</v>
      </c>
      <c r="P424">
        <v>16</v>
      </c>
      <c r="Q424" t="s">
        <v>40</v>
      </c>
      <c r="R424" t="s">
        <v>101</v>
      </c>
      <c r="S424" t="s">
        <v>15608</v>
      </c>
      <c r="T424" s="4">
        <v>45331</v>
      </c>
      <c r="U424">
        <v>2</v>
      </c>
      <c r="V424" t="s">
        <v>20255</v>
      </c>
      <c r="W424" t="s">
        <v>15609</v>
      </c>
      <c r="X424" t="s">
        <v>15610</v>
      </c>
      <c r="Y424" t="s">
        <v>10477</v>
      </c>
      <c r="Z424">
        <v>1982</v>
      </c>
      <c r="AA424">
        <v>1</v>
      </c>
      <c r="AB424">
        <v>792.80000000000007</v>
      </c>
      <c r="AC424">
        <v>792.80000000000007</v>
      </c>
      <c r="AD424" s="8">
        <v>0.22</v>
      </c>
      <c r="AE424" s="7">
        <v>174.41600000000003</v>
      </c>
      <c r="AF424">
        <v>0.22</v>
      </c>
      <c r="AG424" t="str">
        <f t="shared" si="6"/>
        <v>₹792.8</v>
      </c>
    </row>
    <row r="425" spans="1:33" x14ac:dyDescent="0.3">
      <c r="A425" t="s">
        <v>20236</v>
      </c>
      <c r="B425" t="s">
        <v>79</v>
      </c>
      <c r="C425" t="s">
        <v>49</v>
      </c>
      <c r="D425" t="s">
        <v>146</v>
      </c>
      <c r="E425" t="s">
        <v>51</v>
      </c>
      <c r="F425" t="s">
        <v>15632</v>
      </c>
      <c r="G425" t="s">
        <v>96</v>
      </c>
      <c r="H425" s="4">
        <v>44885</v>
      </c>
      <c r="I425">
        <v>950</v>
      </c>
      <c r="J425" t="s">
        <v>15633</v>
      </c>
      <c r="K425" t="s">
        <v>753</v>
      </c>
      <c r="L425" t="s">
        <v>15634</v>
      </c>
      <c r="M425" t="s">
        <v>87</v>
      </c>
      <c r="N425" t="s">
        <v>15635</v>
      </c>
      <c r="O425" t="s">
        <v>39</v>
      </c>
      <c r="P425">
        <v>8</v>
      </c>
      <c r="Q425" t="s">
        <v>73</v>
      </c>
      <c r="R425" t="s">
        <v>58</v>
      </c>
      <c r="S425" t="s">
        <v>15636</v>
      </c>
      <c r="T425" s="4">
        <v>45344</v>
      </c>
      <c r="U425">
        <v>2</v>
      </c>
      <c r="V425" t="s">
        <v>20255</v>
      </c>
      <c r="W425" t="s">
        <v>15637</v>
      </c>
      <c r="X425" t="s">
        <v>15638</v>
      </c>
      <c r="Y425" t="s">
        <v>5029</v>
      </c>
      <c r="Z425">
        <v>1246</v>
      </c>
      <c r="AA425">
        <v>2</v>
      </c>
      <c r="AB425">
        <v>996.80000000000007</v>
      </c>
      <c r="AC425">
        <v>498.40000000000003</v>
      </c>
      <c r="AD425" s="8">
        <v>0.22</v>
      </c>
      <c r="AE425" s="7">
        <v>219.29600000000002</v>
      </c>
      <c r="AF425">
        <v>0.22</v>
      </c>
      <c r="AG425" t="str">
        <f t="shared" si="6"/>
        <v>₹996.8</v>
      </c>
    </row>
    <row r="426" spans="1:33" x14ac:dyDescent="0.3">
      <c r="A426" t="s">
        <v>27</v>
      </c>
      <c r="B426" t="s">
        <v>803</v>
      </c>
      <c r="C426" t="s">
        <v>80</v>
      </c>
      <c r="D426" t="s">
        <v>146</v>
      </c>
      <c r="E426" t="s">
        <v>263</v>
      </c>
      <c r="F426" t="s">
        <v>15694</v>
      </c>
      <c r="G426" t="s">
        <v>96</v>
      </c>
      <c r="H426" s="4">
        <v>44111</v>
      </c>
      <c r="I426">
        <v>1400</v>
      </c>
      <c r="J426" t="s">
        <v>15695</v>
      </c>
      <c r="K426" t="s">
        <v>753</v>
      </c>
      <c r="L426" t="s">
        <v>15696</v>
      </c>
      <c r="M426" t="s">
        <v>37</v>
      </c>
      <c r="N426" t="s">
        <v>15697</v>
      </c>
      <c r="O426" t="s">
        <v>57</v>
      </c>
      <c r="P426">
        <v>17</v>
      </c>
      <c r="Q426" t="s">
        <v>73</v>
      </c>
      <c r="R426" t="s">
        <v>58</v>
      </c>
      <c r="S426" t="s">
        <v>15698</v>
      </c>
      <c r="T426" s="4">
        <v>45346</v>
      </c>
      <c r="U426">
        <v>2</v>
      </c>
      <c r="V426" t="s">
        <v>20255</v>
      </c>
      <c r="W426" t="s">
        <v>15699</v>
      </c>
      <c r="X426" t="s">
        <v>1575</v>
      </c>
      <c r="Y426" t="s">
        <v>4825</v>
      </c>
      <c r="Z426">
        <v>1779</v>
      </c>
      <c r="AA426">
        <v>2</v>
      </c>
      <c r="AB426">
        <v>1423.2</v>
      </c>
      <c r="AC426">
        <v>711.6</v>
      </c>
      <c r="AD426" s="8">
        <v>0.35</v>
      </c>
      <c r="AE426" s="7">
        <v>498.12</v>
      </c>
      <c r="AF426">
        <v>0.35</v>
      </c>
      <c r="AG426" t="str">
        <f t="shared" si="6"/>
        <v>₹1 K</v>
      </c>
    </row>
    <row r="427" spans="1:33" x14ac:dyDescent="0.3">
      <c r="A427" t="s">
        <v>336</v>
      </c>
      <c r="B427" t="s">
        <v>262</v>
      </c>
      <c r="C427" t="s">
        <v>80</v>
      </c>
      <c r="D427" t="s">
        <v>50</v>
      </c>
      <c r="E427" t="s">
        <v>996</v>
      </c>
      <c r="F427" t="s">
        <v>15734</v>
      </c>
      <c r="G427" t="s">
        <v>96</v>
      </c>
      <c r="H427" s="4">
        <v>45274</v>
      </c>
      <c r="I427">
        <v>1300</v>
      </c>
      <c r="J427" t="s">
        <v>15735</v>
      </c>
      <c r="K427" t="s">
        <v>98</v>
      </c>
      <c r="L427" t="s">
        <v>15736</v>
      </c>
      <c r="M427" t="s">
        <v>87</v>
      </c>
      <c r="N427" t="s">
        <v>15737</v>
      </c>
      <c r="O427" t="s">
        <v>39</v>
      </c>
      <c r="P427">
        <v>8</v>
      </c>
      <c r="Q427" t="s">
        <v>73</v>
      </c>
      <c r="R427" t="s">
        <v>101</v>
      </c>
      <c r="S427" t="s">
        <v>15738</v>
      </c>
      <c r="T427" s="4">
        <v>45327</v>
      </c>
      <c r="U427">
        <v>2</v>
      </c>
      <c r="V427" t="s">
        <v>20255</v>
      </c>
      <c r="W427" t="s">
        <v>15739</v>
      </c>
      <c r="X427" t="s">
        <v>15740</v>
      </c>
      <c r="Y427" t="s">
        <v>5283</v>
      </c>
      <c r="Z427">
        <v>637</v>
      </c>
      <c r="AA427">
        <v>4</v>
      </c>
      <c r="AB427">
        <v>1019.2</v>
      </c>
      <c r="AC427">
        <v>254.8</v>
      </c>
      <c r="AD427" s="8">
        <v>0.35</v>
      </c>
      <c r="AE427" s="7">
        <v>356.71999999999997</v>
      </c>
      <c r="AF427">
        <v>0.35</v>
      </c>
      <c r="AG427" t="str">
        <f t="shared" si="6"/>
        <v>₹1 K</v>
      </c>
    </row>
    <row r="428" spans="1:33" x14ac:dyDescent="0.3">
      <c r="A428" t="s">
        <v>20235</v>
      </c>
      <c r="B428" t="s">
        <v>48</v>
      </c>
      <c r="C428" t="s">
        <v>80</v>
      </c>
      <c r="D428" t="s">
        <v>81</v>
      </c>
      <c r="E428" t="s">
        <v>82</v>
      </c>
      <c r="F428" t="s">
        <v>15762</v>
      </c>
      <c r="G428" t="s">
        <v>96</v>
      </c>
      <c r="H428" s="4">
        <v>45530</v>
      </c>
      <c r="I428">
        <v>950</v>
      </c>
      <c r="J428" t="s">
        <v>15763</v>
      </c>
      <c r="K428" t="s">
        <v>286</v>
      </c>
      <c r="L428" t="s">
        <v>15764</v>
      </c>
      <c r="M428" t="s">
        <v>37</v>
      </c>
      <c r="N428" t="s">
        <v>15765</v>
      </c>
      <c r="O428" t="s">
        <v>39</v>
      </c>
      <c r="P428">
        <v>16</v>
      </c>
      <c r="Q428" t="s">
        <v>40</v>
      </c>
      <c r="R428" t="s">
        <v>41</v>
      </c>
      <c r="S428" t="s">
        <v>15766</v>
      </c>
      <c r="T428" s="4">
        <v>45326</v>
      </c>
      <c r="U428">
        <v>2</v>
      </c>
      <c r="V428" t="s">
        <v>20255</v>
      </c>
      <c r="W428" t="s">
        <v>15767</v>
      </c>
      <c r="X428" t="s">
        <v>15768</v>
      </c>
      <c r="Y428" t="s">
        <v>9790</v>
      </c>
      <c r="Z428">
        <v>1256</v>
      </c>
      <c r="AA428">
        <v>8</v>
      </c>
      <c r="AB428">
        <v>4019.2000000000003</v>
      </c>
      <c r="AC428">
        <v>502.40000000000003</v>
      </c>
      <c r="AD428" s="8">
        <v>0.35</v>
      </c>
      <c r="AE428" s="7">
        <v>1406.72</v>
      </c>
      <c r="AF428">
        <v>0.35</v>
      </c>
      <c r="AG428" t="str">
        <f t="shared" si="6"/>
        <v>₹4 K</v>
      </c>
    </row>
    <row r="429" spans="1:33" x14ac:dyDescent="0.3">
      <c r="A429" t="s">
        <v>20239</v>
      </c>
      <c r="B429" t="s">
        <v>28</v>
      </c>
      <c r="C429" t="s">
        <v>49</v>
      </c>
      <c r="D429" t="s">
        <v>65</v>
      </c>
      <c r="E429" t="s">
        <v>850</v>
      </c>
      <c r="F429" t="s">
        <v>15838</v>
      </c>
      <c r="G429" t="s">
        <v>96</v>
      </c>
      <c r="H429" s="4">
        <v>44493</v>
      </c>
      <c r="I429">
        <v>800</v>
      </c>
      <c r="J429" t="s">
        <v>15839</v>
      </c>
      <c r="K429" t="s">
        <v>137</v>
      </c>
      <c r="L429" t="s">
        <v>15840</v>
      </c>
      <c r="M429" t="s">
        <v>37</v>
      </c>
      <c r="N429" t="s">
        <v>15841</v>
      </c>
      <c r="O429" t="s">
        <v>57</v>
      </c>
      <c r="P429">
        <v>4</v>
      </c>
      <c r="Q429" t="s">
        <v>73</v>
      </c>
      <c r="R429" t="s">
        <v>101</v>
      </c>
      <c r="S429" t="s">
        <v>15842</v>
      </c>
      <c r="T429" s="4">
        <v>45332</v>
      </c>
      <c r="U429">
        <v>2</v>
      </c>
      <c r="V429" t="s">
        <v>20255</v>
      </c>
      <c r="W429" t="s">
        <v>15843</v>
      </c>
      <c r="X429" t="s">
        <v>15695</v>
      </c>
      <c r="Y429" t="s">
        <v>2470</v>
      </c>
      <c r="Z429">
        <v>2888</v>
      </c>
      <c r="AA429">
        <v>4</v>
      </c>
      <c r="AB429">
        <v>4620.8</v>
      </c>
      <c r="AC429">
        <v>1155.2</v>
      </c>
      <c r="AD429" s="8">
        <v>0.22</v>
      </c>
      <c r="AE429" s="7">
        <v>1016.576</v>
      </c>
      <c r="AF429">
        <v>0.22</v>
      </c>
      <c r="AG429" t="str">
        <f t="shared" si="6"/>
        <v>₹5 K</v>
      </c>
    </row>
    <row r="430" spans="1:33" x14ac:dyDescent="0.3">
      <c r="A430" t="s">
        <v>107</v>
      </c>
      <c r="B430" t="s">
        <v>510</v>
      </c>
      <c r="C430" t="s">
        <v>80</v>
      </c>
      <c r="D430" t="s">
        <v>677</v>
      </c>
      <c r="E430" t="s">
        <v>431</v>
      </c>
      <c r="F430" t="s">
        <v>16296</v>
      </c>
      <c r="G430" t="s">
        <v>96</v>
      </c>
      <c r="H430" s="4">
        <v>43920</v>
      </c>
      <c r="I430">
        <v>1000</v>
      </c>
      <c r="J430" t="s">
        <v>16297</v>
      </c>
      <c r="K430" t="s">
        <v>1862</v>
      </c>
      <c r="L430" t="s">
        <v>16298</v>
      </c>
      <c r="M430" t="s">
        <v>37</v>
      </c>
      <c r="N430" t="s">
        <v>16299</v>
      </c>
      <c r="O430" t="s">
        <v>116</v>
      </c>
      <c r="P430">
        <v>4</v>
      </c>
      <c r="Q430" t="s">
        <v>40</v>
      </c>
      <c r="R430" t="s">
        <v>101</v>
      </c>
      <c r="S430" t="s">
        <v>16300</v>
      </c>
      <c r="T430" s="4">
        <v>45342</v>
      </c>
      <c r="U430">
        <v>2</v>
      </c>
      <c r="V430" t="s">
        <v>20255</v>
      </c>
      <c r="W430" t="s">
        <v>16301</v>
      </c>
      <c r="X430" t="s">
        <v>16302</v>
      </c>
      <c r="Y430" t="s">
        <v>1965</v>
      </c>
      <c r="Z430">
        <v>2772</v>
      </c>
      <c r="AA430">
        <v>6</v>
      </c>
      <c r="AB430">
        <v>6652.8</v>
      </c>
      <c r="AC430">
        <v>1108.8</v>
      </c>
      <c r="AD430" s="8">
        <v>0.35</v>
      </c>
      <c r="AE430" s="7">
        <v>2328.48</v>
      </c>
      <c r="AF430">
        <v>0.35</v>
      </c>
      <c r="AG430" t="str">
        <f t="shared" si="6"/>
        <v>₹7 K</v>
      </c>
    </row>
    <row r="431" spans="1:33" x14ac:dyDescent="0.3">
      <c r="A431" t="s">
        <v>47</v>
      </c>
      <c r="B431" t="s">
        <v>1128</v>
      </c>
      <c r="C431" t="s">
        <v>49</v>
      </c>
      <c r="D431" t="s">
        <v>146</v>
      </c>
      <c r="E431" t="s">
        <v>1014</v>
      </c>
      <c r="F431" t="s">
        <v>16309</v>
      </c>
      <c r="G431" t="s">
        <v>96</v>
      </c>
      <c r="H431" s="4">
        <v>44824</v>
      </c>
      <c r="I431">
        <v>1300</v>
      </c>
      <c r="J431" t="s">
        <v>16310</v>
      </c>
      <c r="K431" t="s">
        <v>1511</v>
      </c>
      <c r="L431" t="s">
        <v>16311</v>
      </c>
      <c r="M431" t="s">
        <v>87</v>
      </c>
      <c r="N431" t="s">
        <v>16312</v>
      </c>
      <c r="O431" t="s">
        <v>39</v>
      </c>
      <c r="P431">
        <v>11</v>
      </c>
      <c r="Q431" t="s">
        <v>40</v>
      </c>
      <c r="R431" t="s">
        <v>41</v>
      </c>
      <c r="S431" t="s">
        <v>16313</v>
      </c>
      <c r="T431" s="4">
        <v>45343</v>
      </c>
      <c r="U431">
        <v>2</v>
      </c>
      <c r="V431" t="s">
        <v>20255</v>
      </c>
      <c r="W431" t="s">
        <v>16314</v>
      </c>
      <c r="X431" t="s">
        <v>16315</v>
      </c>
      <c r="Y431" t="s">
        <v>5752</v>
      </c>
      <c r="Z431">
        <v>1888</v>
      </c>
      <c r="AA431">
        <v>3</v>
      </c>
      <c r="AB431">
        <v>2265.6</v>
      </c>
      <c r="AC431">
        <v>755.19999999999993</v>
      </c>
      <c r="AD431" s="8">
        <v>0.22</v>
      </c>
      <c r="AE431" s="7">
        <v>498.43199999999996</v>
      </c>
      <c r="AF431">
        <v>0.22</v>
      </c>
      <c r="AG431" t="str">
        <f t="shared" si="6"/>
        <v>₹2 K</v>
      </c>
    </row>
    <row r="432" spans="1:33" x14ac:dyDescent="0.3">
      <c r="A432" t="s">
        <v>93</v>
      </c>
      <c r="B432" t="s">
        <v>293</v>
      </c>
      <c r="C432" t="s">
        <v>80</v>
      </c>
      <c r="D432" t="s">
        <v>206</v>
      </c>
      <c r="E432" t="s">
        <v>1415</v>
      </c>
      <c r="F432" t="s">
        <v>16323</v>
      </c>
      <c r="G432" t="s">
        <v>33</v>
      </c>
      <c r="H432" s="4">
        <v>44850</v>
      </c>
      <c r="I432">
        <v>1300</v>
      </c>
      <c r="J432" t="s">
        <v>16324</v>
      </c>
      <c r="K432" t="s">
        <v>1302</v>
      </c>
      <c r="L432" t="s">
        <v>16325</v>
      </c>
      <c r="M432" t="s">
        <v>37</v>
      </c>
      <c r="N432" t="s">
        <v>16326</v>
      </c>
      <c r="O432" t="s">
        <v>39</v>
      </c>
      <c r="P432">
        <v>20</v>
      </c>
      <c r="Q432" t="s">
        <v>40</v>
      </c>
      <c r="R432" t="s">
        <v>58</v>
      </c>
      <c r="S432" t="s">
        <v>16327</v>
      </c>
      <c r="T432" s="4">
        <v>45324</v>
      </c>
      <c r="U432">
        <v>2</v>
      </c>
      <c r="V432" t="s">
        <v>20255</v>
      </c>
      <c r="W432" t="s">
        <v>16328</v>
      </c>
      <c r="X432" t="s">
        <v>16329</v>
      </c>
      <c r="Y432" t="s">
        <v>3333</v>
      </c>
      <c r="Z432">
        <v>2412</v>
      </c>
      <c r="AA432">
        <v>3</v>
      </c>
      <c r="AB432">
        <v>2894.4</v>
      </c>
      <c r="AC432">
        <v>964.80000000000007</v>
      </c>
      <c r="AD432" s="8">
        <v>0.35</v>
      </c>
      <c r="AE432" s="7">
        <v>1013.04</v>
      </c>
      <c r="AF432">
        <v>0.35</v>
      </c>
      <c r="AG432" t="str">
        <f t="shared" si="6"/>
        <v>₹3 K</v>
      </c>
    </row>
    <row r="433" spans="1:33" x14ac:dyDescent="0.3">
      <c r="A433" t="s">
        <v>20242</v>
      </c>
      <c r="B433" t="s">
        <v>390</v>
      </c>
      <c r="C433" t="s">
        <v>29</v>
      </c>
      <c r="D433" t="s">
        <v>677</v>
      </c>
      <c r="E433" t="s">
        <v>1908</v>
      </c>
      <c r="F433" t="s">
        <v>2043</v>
      </c>
      <c r="G433" t="s">
        <v>96</v>
      </c>
      <c r="H433" s="4">
        <v>44475</v>
      </c>
      <c r="I433">
        <v>1000</v>
      </c>
      <c r="J433" t="s">
        <v>16337</v>
      </c>
      <c r="K433" t="s">
        <v>113</v>
      </c>
      <c r="L433" t="s">
        <v>16338</v>
      </c>
      <c r="M433" t="s">
        <v>37</v>
      </c>
      <c r="N433" t="s">
        <v>16339</v>
      </c>
      <c r="O433" t="s">
        <v>39</v>
      </c>
      <c r="P433">
        <v>19</v>
      </c>
      <c r="Q433" t="s">
        <v>73</v>
      </c>
      <c r="R433" t="s">
        <v>101</v>
      </c>
      <c r="S433" t="s">
        <v>16340</v>
      </c>
      <c r="T433" s="4">
        <v>45332</v>
      </c>
      <c r="U433">
        <v>2</v>
      </c>
      <c r="V433" t="s">
        <v>20255</v>
      </c>
      <c r="W433" t="s">
        <v>16341</v>
      </c>
      <c r="X433" t="s">
        <v>16342</v>
      </c>
      <c r="Y433" t="s">
        <v>12117</v>
      </c>
      <c r="Z433">
        <v>2634</v>
      </c>
      <c r="AA433">
        <v>8</v>
      </c>
      <c r="AB433">
        <v>8428.8000000000011</v>
      </c>
      <c r="AC433">
        <v>1053.6000000000001</v>
      </c>
      <c r="AD433" s="8">
        <v>0.28000000000000003</v>
      </c>
      <c r="AE433" s="7">
        <v>2360.0640000000003</v>
      </c>
      <c r="AF433">
        <v>0.28000000000000003</v>
      </c>
      <c r="AG433" t="str">
        <f t="shared" si="6"/>
        <v>₹8 K</v>
      </c>
    </row>
    <row r="434" spans="1:33" x14ac:dyDescent="0.3">
      <c r="A434" t="s">
        <v>93</v>
      </c>
      <c r="B434" t="s">
        <v>293</v>
      </c>
      <c r="C434" t="s">
        <v>49</v>
      </c>
      <c r="D434" t="s">
        <v>81</v>
      </c>
      <c r="E434" t="s">
        <v>832</v>
      </c>
      <c r="F434" t="s">
        <v>16350</v>
      </c>
      <c r="G434" t="s">
        <v>33</v>
      </c>
      <c r="H434" s="4">
        <v>45197</v>
      </c>
      <c r="I434">
        <v>950</v>
      </c>
      <c r="J434" t="s">
        <v>16351</v>
      </c>
      <c r="K434" t="s">
        <v>1626</v>
      </c>
      <c r="L434" t="s">
        <v>16352</v>
      </c>
      <c r="M434" t="s">
        <v>37</v>
      </c>
      <c r="N434" t="s">
        <v>16353</v>
      </c>
      <c r="O434" t="s">
        <v>116</v>
      </c>
      <c r="P434">
        <v>18</v>
      </c>
      <c r="Q434" t="s">
        <v>40</v>
      </c>
      <c r="R434" t="s">
        <v>101</v>
      </c>
      <c r="S434" t="s">
        <v>16354</v>
      </c>
      <c r="T434" s="4">
        <v>45344</v>
      </c>
      <c r="U434">
        <v>2</v>
      </c>
      <c r="V434" t="s">
        <v>20255</v>
      </c>
      <c r="W434" t="s">
        <v>16355</v>
      </c>
      <c r="X434" t="s">
        <v>16356</v>
      </c>
      <c r="Y434" t="s">
        <v>2184</v>
      </c>
      <c r="Z434">
        <v>2284</v>
      </c>
      <c r="AA434">
        <v>5</v>
      </c>
      <c r="AB434">
        <v>4568</v>
      </c>
      <c r="AC434">
        <v>913.6</v>
      </c>
      <c r="AD434" s="8">
        <v>0.22</v>
      </c>
      <c r="AE434" s="7">
        <v>1004.96</v>
      </c>
      <c r="AF434">
        <v>0.22</v>
      </c>
      <c r="AG434" t="str">
        <f t="shared" si="6"/>
        <v>₹5 K</v>
      </c>
    </row>
    <row r="435" spans="1:33" x14ac:dyDescent="0.3">
      <c r="A435" t="s">
        <v>93</v>
      </c>
      <c r="B435" t="s">
        <v>784</v>
      </c>
      <c r="C435" t="s">
        <v>29</v>
      </c>
      <c r="D435" t="s">
        <v>50</v>
      </c>
      <c r="E435" t="s">
        <v>713</v>
      </c>
      <c r="F435" t="s">
        <v>16364</v>
      </c>
      <c r="G435" t="s">
        <v>96</v>
      </c>
      <c r="H435" s="4">
        <v>44621</v>
      </c>
      <c r="I435">
        <v>950</v>
      </c>
      <c r="J435" t="s">
        <v>16365</v>
      </c>
      <c r="K435" t="s">
        <v>69</v>
      </c>
      <c r="L435" t="s">
        <v>16366</v>
      </c>
      <c r="M435" t="s">
        <v>87</v>
      </c>
      <c r="N435" t="s">
        <v>16367</v>
      </c>
      <c r="O435" t="s">
        <v>57</v>
      </c>
      <c r="P435">
        <v>6</v>
      </c>
      <c r="Q435" t="s">
        <v>40</v>
      </c>
      <c r="R435" t="s">
        <v>58</v>
      </c>
      <c r="S435" t="s">
        <v>16368</v>
      </c>
      <c r="T435" s="4">
        <v>45327</v>
      </c>
      <c r="U435">
        <v>2</v>
      </c>
      <c r="V435" t="s">
        <v>20255</v>
      </c>
      <c r="W435" t="s">
        <v>13478</v>
      </c>
      <c r="X435" t="s">
        <v>16369</v>
      </c>
      <c r="Y435" t="s">
        <v>13095</v>
      </c>
      <c r="Z435">
        <v>1924</v>
      </c>
      <c r="AA435">
        <v>1</v>
      </c>
      <c r="AB435">
        <v>769.6</v>
      </c>
      <c r="AC435">
        <v>769.6</v>
      </c>
      <c r="AD435" s="8">
        <v>0.28000000000000003</v>
      </c>
      <c r="AE435" s="7">
        <v>215.48800000000003</v>
      </c>
      <c r="AF435">
        <v>0.28000000000000003</v>
      </c>
      <c r="AG435" t="str">
        <f t="shared" si="6"/>
        <v>₹769.6</v>
      </c>
    </row>
    <row r="436" spans="1:33" x14ac:dyDescent="0.3">
      <c r="A436" t="s">
        <v>93</v>
      </c>
      <c r="B436" t="s">
        <v>205</v>
      </c>
      <c r="C436" t="s">
        <v>49</v>
      </c>
      <c r="D436" t="s">
        <v>241</v>
      </c>
      <c r="E436" t="s">
        <v>1917</v>
      </c>
      <c r="F436" t="s">
        <v>4246</v>
      </c>
      <c r="G436" t="s">
        <v>33</v>
      </c>
      <c r="H436" s="4">
        <v>45078</v>
      </c>
      <c r="I436">
        <v>950</v>
      </c>
      <c r="J436" t="s">
        <v>16370</v>
      </c>
      <c r="K436" t="s">
        <v>1052</v>
      </c>
      <c r="L436" t="s">
        <v>16371</v>
      </c>
      <c r="M436" t="s">
        <v>87</v>
      </c>
      <c r="N436" t="s">
        <v>16372</v>
      </c>
      <c r="O436" t="s">
        <v>116</v>
      </c>
      <c r="P436">
        <v>12</v>
      </c>
      <c r="Q436" t="s">
        <v>40</v>
      </c>
      <c r="R436" t="s">
        <v>101</v>
      </c>
      <c r="S436" t="s">
        <v>16373</v>
      </c>
      <c r="T436" s="4">
        <v>45340</v>
      </c>
      <c r="U436">
        <v>2</v>
      </c>
      <c r="V436" t="s">
        <v>20255</v>
      </c>
      <c r="W436" t="s">
        <v>16374</v>
      </c>
      <c r="X436" t="s">
        <v>16375</v>
      </c>
      <c r="Y436" t="s">
        <v>4077</v>
      </c>
      <c r="Z436">
        <v>2876</v>
      </c>
      <c r="AA436">
        <v>5</v>
      </c>
      <c r="AB436">
        <v>5752</v>
      </c>
      <c r="AC436">
        <v>1150.4000000000001</v>
      </c>
      <c r="AD436" s="8">
        <v>0.22</v>
      </c>
      <c r="AE436" s="7">
        <v>1265.44</v>
      </c>
      <c r="AF436">
        <v>0.22</v>
      </c>
      <c r="AG436" t="str">
        <f t="shared" si="6"/>
        <v>₹6 K</v>
      </c>
    </row>
    <row r="437" spans="1:33" x14ac:dyDescent="0.3">
      <c r="A437" t="s">
        <v>336</v>
      </c>
      <c r="B437" t="s">
        <v>500</v>
      </c>
      <c r="C437" t="s">
        <v>80</v>
      </c>
      <c r="D437" t="s">
        <v>206</v>
      </c>
      <c r="E437" t="s">
        <v>283</v>
      </c>
      <c r="F437" t="s">
        <v>16376</v>
      </c>
      <c r="G437" t="s">
        <v>96</v>
      </c>
      <c r="H437" s="4">
        <v>45356</v>
      </c>
      <c r="I437">
        <v>950</v>
      </c>
      <c r="J437" t="s">
        <v>16377</v>
      </c>
      <c r="K437" t="s">
        <v>329</v>
      </c>
      <c r="L437" t="s">
        <v>16378</v>
      </c>
      <c r="M437" t="s">
        <v>87</v>
      </c>
      <c r="N437" t="s">
        <v>16379</v>
      </c>
      <c r="O437" t="s">
        <v>57</v>
      </c>
      <c r="P437">
        <v>19</v>
      </c>
      <c r="Q437" t="s">
        <v>40</v>
      </c>
      <c r="R437" t="s">
        <v>41</v>
      </c>
      <c r="S437" t="s">
        <v>16380</v>
      </c>
      <c r="T437" s="4">
        <v>45338</v>
      </c>
      <c r="U437">
        <v>2</v>
      </c>
      <c r="V437" t="s">
        <v>20255</v>
      </c>
      <c r="W437" t="s">
        <v>16381</v>
      </c>
      <c r="X437" t="s">
        <v>16382</v>
      </c>
      <c r="Y437" t="s">
        <v>8330</v>
      </c>
      <c r="Z437">
        <v>736</v>
      </c>
      <c r="AA437">
        <v>6</v>
      </c>
      <c r="AB437">
        <v>1766.4</v>
      </c>
      <c r="AC437">
        <v>294.40000000000003</v>
      </c>
      <c r="AD437" s="8">
        <v>0.35</v>
      </c>
      <c r="AE437" s="7">
        <v>618.24</v>
      </c>
      <c r="AF437">
        <v>0.35</v>
      </c>
      <c r="AG437" t="str">
        <f t="shared" si="6"/>
        <v>₹2 K</v>
      </c>
    </row>
    <row r="438" spans="1:33" x14ac:dyDescent="0.3">
      <c r="A438" t="s">
        <v>93</v>
      </c>
      <c r="B438" t="s">
        <v>568</v>
      </c>
      <c r="C438" t="s">
        <v>80</v>
      </c>
      <c r="D438" t="s">
        <v>50</v>
      </c>
      <c r="E438" t="s">
        <v>1225</v>
      </c>
      <c r="F438" t="s">
        <v>2221</v>
      </c>
      <c r="G438" t="s">
        <v>96</v>
      </c>
      <c r="H438" s="4">
        <v>45471</v>
      </c>
      <c r="I438">
        <v>1300</v>
      </c>
      <c r="J438" t="s">
        <v>16390</v>
      </c>
      <c r="K438" t="s">
        <v>1260</v>
      </c>
      <c r="L438" t="s">
        <v>16391</v>
      </c>
      <c r="M438" t="s">
        <v>87</v>
      </c>
      <c r="N438" t="s">
        <v>16392</v>
      </c>
      <c r="O438" t="s">
        <v>39</v>
      </c>
      <c r="P438">
        <v>13</v>
      </c>
      <c r="Q438" t="s">
        <v>40</v>
      </c>
      <c r="R438" t="s">
        <v>58</v>
      </c>
      <c r="S438" t="s">
        <v>16393</v>
      </c>
      <c r="T438" s="4">
        <v>45334</v>
      </c>
      <c r="U438">
        <v>2</v>
      </c>
      <c r="V438" t="s">
        <v>20255</v>
      </c>
      <c r="W438" t="s">
        <v>16394</v>
      </c>
      <c r="X438" t="s">
        <v>16395</v>
      </c>
      <c r="Y438" t="s">
        <v>2113</v>
      </c>
      <c r="Z438">
        <v>1805</v>
      </c>
      <c r="AA438">
        <v>5</v>
      </c>
      <c r="AB438">
        <v>3610</v>
      </c>
      <c r="AC438">
        <v>722</v>
      </c>
      <c r="AD438" s="8">
        <v>0.35</v>
      </c>
      <c r="AE438" s="7">
        <v>1263.5</v>
      </c>
      <c r="AF438">
        <v>0.35</v>
      </c>
      <c r="AG438" t="str">
        <f t="shared" si="6"/>
        <v>₹4 K</v>
      </c>
    </row>
    <row r="439" spans="1:33" x14ac:dyDescent="0.3">
      <c r="A439" t="s">
        <v>93</v>
      </c>
      <c r="B439" t="s">
        <v>568</v>
      </c>
      <c r="C439" t="s">
        <v>80</v>
      </c>
      <c r="D439" t="s">
        <v>50</v>
      </c>
      <c r="E439" t="s">
        <v>1177</v>
      </c>
      <c r="F439" t="s">
        <v>16417</v>
      </c>
      <c r="G439" t="s">
        <v>33</v>
      </c>
      <c r="H439" s="4">
        <v>45024</v>
      </c>
      <c r="I439">
        <v>1100</v>
      </c>
      <c r="J439" t="s">
        <v>16418</v>
      </c>
      <c r="K439" t="s">
        <v>161</v>
      </c>
      <c r="L439" t="s">
        <v>16419</v>
      </c>
      <c r="M439" t="s">
        <v>37</v>
      </c>
      <c r="N439" t="s">
        <v>16420</v>
      </c>
      <c r="O439" t="s">
        <v>57</v>
      </c>
      <c r="P439">
        <v>20</v>
      </c>
      <c r="Q439" t="s">
        <v>40</v>
      </c>
      <c r="R439" t="s">
        <v>58</v>
      </c>
      <c r="S439" t="s">
        <v>16421</v>
      </c>
      <c r="T439" s="4">
        <v>45343</v>
      </c>
      <c r="U439">
        <v>2</v>
      </c>
      <c r="V439" t="s">
        <v>20255</v>
      </c>
      <c r="W439" t="s">
        <v>16422</v>
      </c>
      <c r="X439" t="s">
        <v>16423</v>
      </c>
      <c r="Y439" t="s">
        <v>1492</v>
      </c>
      <c r="Z439">
        <v>1045</v>
      </c>
      <c r="AA439">
        <v>4</v>
      </c>
      <c r="AB439">
        <v>1672</v>
      </c>
      <c r="AC439">
        <v>418</v>
      </c>
      <c r="AD439" s="8">
        <v>0.35</v>
      </c>
      <c r="AE439" s="7">
        <v>585.19999999999993</v>
      </c>
      <c r="AF439">
        <v>0.35</v>
      </c>
      <c r="AG439" t="str">
        <f t="shared" si="6"/>
        <v>₹2 K</v>
      </c>
    </row>
    <row r="440" spans="1:33" x14ac:dyDescent="0.3">
      <c r="A440" t="s">
        <v>133</v>
      </c>
      <c r="B440" t="s">
        <v>108</v>
      </c>
      <c r="C440" t="s">
        <v>80</v>
      </c>
      <c r="D440" t="s">
        <v>65</v>
      </c>
      <c r="E440" t="s">
        <v>1877</v>
      </c>
      <c r="F440" t="s">
        <v>16451</v>
      </c>
      <c r="G440" t="s">
        <v>96</v>
      </c>
      <c r="H440" s="4">
        <v>45169</v>
      </c>
      <c r="I440">
        <v>1200</v>
      </c>
      <c r="J440" t="s">
        <v>16452</v>
      </c>
      <c r="K440" t="s">
        <v>414</v>
      </c>
      <c r="L440" t="s">
        <v>16453</v>
      </c>
      <c r="M440" t="s">
        <v>37</v>
      </c>
      <c r="N440" t="s">
        <v>16454</v>
      </c>
      <c r="O440" t="s">
        <v>72</v>
      </c>
      <c r="P440">
        <v>3</v>
      </c>
      <c r="Q440" t="s">
        <v>73</v>
      </c>
      <c r="R440" t="s">
        <v>101</v>
      </c>
      <c r="S440" t="s">
        <v>16455</v>
      </c>
      <c r="T440" s="4">
        <v>45341</v>
      </c>
      <c r="U440">
        <v>2</v>
      </c>
      <c r="V440" t="s">
        <v>20255</v>
      </c>
      <c r="W440" t="s">
        <v>16456</v>
      </c>
      <c r="X440" t="s">
        <v>10195</v>
      </c>
      <c r="Y440" t="s">
        <v>13422</v>
      </c>
      <c r="Z440">
        <v>2822</v>
      </c>
      <c r="AA440">
        <v>5</v>
      </c>
      <c r="AB440">
        <v>5644</v>
      </c>
      <c r="AC440">
        <v>1128.8</v>
      </c>
      <c r="AD440" s="8">
        <v>0.35</v>
      </c>
      <c r="AE440" s="7">
        <v>1975.3999999999999</v>
      </c>
      <c r="AF440">
        <v>0.35</v>
      </c>
      <c r="AG440" t="str">
        <f t="shared" si="6"/>
        <v>₹6 K</v>
      </c>
    </row>
    <row r="441" spans="1:33" x14ac:dyDescent="0.3">
      <c r="A441" t="s">
        <v>107</v>
      </c>
      <c r="B441" t="s">
        <v>510</v>
      </c>
      <c r="C441" t="s">
        <v>29</v>
      </c>
      <c r="D441" t="s">
        <v>50</v>
      </c>
      <c r="E441" t="s">
        <v>94</v>
      </c>
      <c r="F441" t="s">
        <v>16499</v>
      </c>
      <c r="G441" t="s">
        <v>96</v>
      </c>
      <c r="H441" s="4">
        <v>44520</v>
      </c>
      <c r="I441">
        <v>1200</v>
      </c>
      <c r="J441" t="s">
        <v>16500</v>
      </c>
      <c r="K441" t="s">
        <v>113</v>
      </c>
      <c r="L441" t="s">
        <v>16501</v>
      </c>
      <c r="M441" t="s">
        <v>37</v>
      </c>
      <c r="N441" t="s">
        <v>16502</v>
      </c>
      <c r="O441" t="s">
        <v>72</v>
      </c>
      <c r="P441">
        <v>7</v>
      </c>
      <c r="Q441" t="s">
        <v>73</v>
      </c>
      <c r="R441" t="s">
        <v>58</v>
      </c>
      <c r="S441" t="s">
        <v>16503</v>
      </c>
      <c r="T441" s="4">
        <v>45343</v>
      </c>
      <c r="U441">
        <v>2</v>
      </c>
      <c r="V441" t="s">
        <v>20255</v>
      </c>
      <c r="W441" t="s">
        <v>16504</v>
      </c>
      <c r="X441" t="s">
        <v>16505</v>
      </c>
      <c r="Y441" t="s">
        <v>1893</v>
      </c>
      <c r="Z441">
        <v>1241</v>
      </c>
      <c r="AA441">
        <v>8</v>
      </c>
      <c r="AB441">
        <v>3971.2000000000003</v>
      </c>
      <c r="AC441">
        <v>496.40000000000003</v>
      </c>
      <c r="AD441" s="8">
        <v>0.28000000000000003</v>
      </c>
      <c r="AE441" s="7">
        <v>1111.9360000000001</v>
      </c>
      <c r="AF441">
        <v>0.28000000000000003</v>
      </c>
      <c r="AG441" t="str">
        <f t="shared" si="6"/>
        <v>₹4 K</v>
      </c>
    </row>
    <row r="442" spans="1:33" x14ac:dyDescent="0.3">
      <c r="A442" t="s">
        <v>20238</v>
      </c>
      <c r="B442" t="s">
        <v>650</v>
      </c>
      <c r="C442" t="s">
        <v>80</v>
      </c>
      <c r="D442" t="s">
        <v>30</v>
      </c>
      <c r="E442" t="s">
        <v>740</v>
      </c>
      <c r="F442" t="s">
        <v>16535</v>
      </c>
      <c r="G442" t="s">
        <v>96</v>
      </c>
      <c r="H442" s="4">
        <v>45346</v>
      </c>
      <c r="I442">
        <v>1000</v>
      </c>
      <c r="J442" t="s">
        <v>16536</v>
      </c>
      <c r="K442" t="s">
        <v>276</v>
      </c>
      <c r="L442" t="s">
        <v>16537</v>
      </c>
      <c r="M442" t="s">
        <v>87</v>
      </c>
      <c r="N442" t="s">
        <v>16538</v>
      </c>
      <c r="O442" t="s">
        <v>39</v>
      </c>
      <c r="P442">
        <v>15</v>
      </c>
      <c r="Q442" t="s">
        <v>40</v>
      </c>
      <c r="R442" t="s">
        <v>101</v>
      </c>
      <c r="S442" t="s">
        <v>16539</v>
      </c>
      <c r="T442" s="4">
        <v>45327</v>
      </c>
      <c r="U442">
        <v>2</v>
      </c>
      <c r="V442" t="s">
        <v>20255</v>
      </c>
      <c r="W442" t="s">
        <v>16540</v>
      </c>
      <c r="X442" t="s">
        <v>16541</v>
      </c>
      <c r="Y442" t="s">
        <v>3810</v>
      </c>
      <c r="Z442">
        <v>1772</v>
      </c>
      <c r="AA442">
        <v>7</v>
      </c>
      <c r="AB442">
        <v>4961.6000000000004</v>
      </c>
      <c r="AC442">
        <v>708.80000000000007</v>
      </c>
      <c r="AD442" s="8">
        <v>0.35</v>
      </c>
      <c r="AE442" s="7">
        <v>1736.56</v>
      </c>
      <c r="AF442">
        <v>0.35</v>
      </c>
      <c r="AG442" t="str">
        <f t="shared" si="6"/>
        <v>₹5 K</v>
      </c>
    </row>
    <row r="443" spans="1:33" x14ac:dyDescent="0.3">
      <c r="A443" t="s">
        <v>181</v>
      </c>
      <c r="B443" t="s">
        <v>470</v>
      </c>
      <c r="C443" t="s">
        <v>80</v>
      </c>
      <c r="D443" t="s">
        <v>50</v>
      </c>
      <c r="E443" t="s">
        <v>578</v>
      </c>
      <c r="F443" t="s">
        <v>16886</v>
      </c>
      <c r="G443" t="s">
        <v>33</v>
      </c>
      <c r="H443" s="4">
        <v>45334</v>
      </c>
      <c r="I443">
        <v>1000</v>
      </c>
      <c r="J443" t="s">
        <v>16887</v>
      </c>
      <c r="K443" t="s">
        <v>254</v>
      </c>
      <c r="L443" t="s">
        <v>16888</v>
      </c>
      <c r="M443" t="s">
        <v>37</v>
      </c>
      <c r="N443" t="s">
        <v>16889</v>
      </c>
      <c r="O443" t="s">
        <v>39</v>
      </c>
      <c r="P443">
        <v>8</v>
      </c>
      <c r="Q443" t="s">
        <v>40</v>
      </c>
      <c r="R443" t="s">
        <v>101</v>
      </c>
      <c r="S443" t="s">
        <v>16890</v>
      </c>
      <c r="T443" s="4">
        <v>45327</v>
      </c>
      <c r="U443">
        <v>2</v>
      </c>
      <c r="V443" t="s">
        <v>20255</v>
      </c>
      <c r="W443" t="s">
        <v>16891</v>
      </c>
      <c r="X443" t="s">
        <v>16892</v>
      </c>
      <c r="Y443" t="s">
        <v>4132</v>
      </c>
      <c r="Z443">
        <v>1432</v>
      </c>
      <c r="AA443">
        <v>8</v>
      </c>
      <c r="AB443">
        <v>4582.4000000000015</v>
      </c>
      <c r="AC443">
        <v>572.80000000000018</v>
      </c>
      <c r="AD443" s="8">
        <v>0.35</v>
      </c>
      <c r="AE443" s="7">
        <v>1603.8400000000004</v>
      </c>
      <c r="AF443">
        <v>0.35</v>
      </c>
      <c r="AG443" t="str">
        <f t="shared" si="6"/>
        <v>₹5 K</v>
      </c>
    </row>
    <row r="444" spans="1:33" x14ac:dyDescent="0.3">
      <c r="A444" t="s">
        <v>121</v>
      </c>
      <c r="B444" t="s">
        <v>946</v>
      </c>
      <c r="C444" t="s">
        <v>29</v>
      </c>
      <c r="D444" t="s">
        <v>241</v>
      </c>
      <c r="E444" t="s">
        <v>1225</v>
      </c>
      <c r="F444" t="s">
        <v>16921</v>
      </c>
      <c r="G444" t="s">
        <v>33</v>
      </c>
      <c r="H444" s="4">
        <v>44340</v>
      </c>
      <c r="I444">
        <v>1000</v>
      </c>
      <c r="J444" t="s">
        <v>16922</v>
      </c>
      <c r="K444" t="s">
        <v>340</v>
      </c>
      <c r="L444" t="s">
        <v>16923</v>
      </c>
      <c r="M444" t="s">
        <v>37</v>
      </c>
      <c r="N444" t="s">
        <v>16924</v>
      </c>
      <c r="O444" t="s">
        <v>72</v>
      </c>
      <c r="P444">
        <v>13</v>
      </c>
      <c r="Q444" t="s">
        <v>73</v>
      </c>
      <c r="R444" t="s">
        <v>74</v>
      </c>
      <c r="S444" t="s">
        <v>16925</v>
      </c>
      <c r="T444" s="4">
        <v>45323</v>
      </c>
      <c r="U444">
        <v>2</v>
      </c>
      <c r="V444" t="s">
        <v>20255</v>
      </c>
      <c r="W444" t="s">
        <v>16926</v>
      </c>
      <c r="X444" t="s">
        <v>16927</v>
      </c>
      <c r="Y444" t="s">
        <v>106</v>
      </c>
      <c r="Z444">
        <v>2769</v>
      </c>
      <c r="AA444">
        <v>2</v>
      </c>
      <c r="AB444">
        <v>2215.2000000000003</v>
      </c>
      <c r="AC444">
        <v>1107.6000000000001</v>
      </c>
      <c r="AD444" s="8">
        <v>0.28000000000000003</v>
      </c>
      <c r="AE444" s="7">
        <v>620.25600000000009</v>
      </c>
      <c r="AF444">
        <v>0.28000000000000003</v>
      </c>
      <c r="AG444" t="str">
        <f t="shared" si="6"/>
        <v>₹2 K</v>
      </c>
    </row>
    <row r="445" spans="1:33" x14ac:dyDescent="0.3">
      <c r="A445" t="s">
        <v>145</v>
      </c>
      <c r="B445" t="s">
        <v>145</v>
      </c>
      <c r="C445" t="s">
        <v>80</v>
      </c>
      <c r="D445" t="s">
        <v>677</v>
      </c>
      <c r="E445" t="s">
        <v>431</v>
      </c>
      <c r="F445" t="s">
        <v>16998</v>
      </c>
      <c r="G445" t="s">
        <v>96</v>
      </c>
      <c r="H445" s="4">
        <v>44404</v>
      </c>
      <c r="I445">
        <v>950</v>
      </c>
      <c r="J445" t="s">
        <v>16999</v>
      </c>
      <c r="K445" t="s">
        <v>1153</v>
      </c>
      <c r="L445" t="s">
        <v>17000</v>
      </c>
      <c r="M445" t="s">
        <v>37</v>
      </c>
      <c r="N445" t="s">
        <v>17001</v>
      </c>
      <c r="O445" t="s">
        <v>72</v>
      </c>
      <c r="P445">
        <v>8</v>
      </c>
      <c r="Q445" t="s">
        <v>40</v>
      </c>
      <c r="R445" t="s">
        <v>101</v>
      </c>
      <c r="S445" t="s">
        <v>17002</v>
      </c>
      <c r="T445" s="4">
        <v>45341</v>
      </c>
      <c r="U445">
        <v>2</v>
      </c>
      <c r="V445" t="s">
        <v>20255</v>
      </c>
      <c r="W445" t="s">
        <v>17003</v>
      </c>
      <c r="X445" t="s">
        <v>17004</v>
      </c>
      <c r="Y445" t="s">
        <v>9188</v>
      </c>
      <c r="Z445">
        <v>2568</v>
      </c>
      <c r="AA445">
        <v>7</v>
      </c>
      <c r="AB445">
        <v>7190.4000000000015</v>
      </c>
      <c r="AC445">
        <v>1027.2000000000003</v>
      </c>
      <c r="AD445" s="8">
        <v>0.35</v>
      </c>
      <c r="AE445" s="7">
        <v>2516.6400000000003</v>
      </c>
      <c r="AF445">
        <v>0.35</v>
      </c>
      <c r="AG445" t="str">
        <f t="shared" si="6"/>
        <v>₹7 K</v>
      </c>
    </row>
    <row r="446" spans="1:33" x14ac:dyDescent="0.3">
      <c r="A446" t="s">
        <v>133</v>
      </c>
      <c r="B446" t="s">
        <v>229</v>
      </c>
      <c r="C446" t="s">
        <v>29</v>
      </c>
      <c r="D446" t="s">
        <v>50</v>
      </c>
      <c r="E446" t="s">
        <v>1415</v>
      </c>
      <c r="F446" t="s">
        <v>17033</v>
      </c>
      <c r="G446" t="s">
        <v>96</v>
      </c>
      <c r="H446" s="4">
        <v>44383</v>
      </c>
      <c r="I446">
        <v>950</v>
      </c>
      <c r="J446" t="s">
        <v>17034</v>
      </c>
      <c r="K446" t="s">
        <v>1686</v>
      </c>
      <c r="L446" t="s">
        <v>17035</v>
      </c>
      <c r="M446" t="s">
        <v>37</v>
      </c>
      <c r="N446" t="s">
        <v>17036</v>
      </c>
      <c r="O446" t="s">
        <v>57</v>
      </c>
      <c r="P446">
        <v>10</v>
      </c>
      <c r="Q446" t="s">
        <v>73</v>
      </c>
      <c r="R446" t="s">
        <v>41</v>
      </c>
      <c r="S446" t="s">
        <v>17037</v>
      </c>
      <c r="T446" s="4">
        <v>45341</v>
      </c>
      <c r="U446">
        <v>2</v>
      </c>
      <c r="V446" t="s">
        <v>20255</v>
      </c>
      <c r="W446" t="s">
        <v>17038</v>
      </c>
      <c r="X446" t="s">
        <v>17039</v>
      </c>
      <c r="Y446" t="s">
        <v>2301</v>
      </c>
      <c r="Z446">
        <v>2375</v>
      </c>
      <c r="AA446">
        <v>2</v>
      </c>
      <c r="AB446">
        <v>1900</v>
      </c>
      <c r="AC446">
        <v>950</v>
      </c>
      <c r="AD446" s="8">
        <v>0.28000000000000003</v>
      </c>
      <c r="AE446" s="7">
        <v>532</v>
      </c>
      <c r="AF446">
        <v>0.28000000000000003</v>
      </c>
      <c r="AG446" t="str">
        <f t="shared" si="6"/>
        <v>₹2 K</v>
      </c>
    </row>
    <row r="447" spans="1:33" x14ac:dyDescent="0.3">
      <c r="A447" t="s">
        <v>27</v>
      </c>
      <c r="B447" t="s">
        <v>731</v>
      </c>
      <c r="C447" t="s">
        <v>29</v>
      </c>
      <c r="D447" t="s">
        <v>30</v>
      </c>
      <c r="E447" t="s">
        <v>273</v>
      </c>
      <c r="F447" t="s">
        <v>17116</v>
      </c>
      <c r="G447" t="s">
        <v>33</v>
      </c>
      <c r="H447" s="4">
        <v>43947</v>
      </c>
      <c r="I447">
        <v>950</v>
      </c>
      <c r="J447" t="s">
        <v>17117</v>
      </c>
      <c r="K447" t="s">
        <v>1121</v>
      </c>
      <c r="L447" t="s">
        <v>17118</v>
      </c>
      <c r="M447" t="s">
        <v>87</v>
      </c>
      <c r="N447" t="s">
        <v>17119</v>
      </c>
      <c r="O447" t="s">
        <v>39</v>
      </c>
      <c r="P447">
        <v>4</v>
      </c>
      <c r="Q447" t="s">
        <v>73</v>
      </c>
      <c r="R447" t="s">
        <v>74</v>
      </c>
      <c r="S447" t="s">
        <v>17120</v>
      </c>
      <c r="T447" s="4">
        <v>45342</v>
      </c>
      <c r="U447">
        <v>2</v>
      </c>
      <c r="V447" t="s">
        <v>20255</v>
      </c>
      <c r="W447" t="s">
        <v>17121</v>
      </c>
      <c r="X447" t="s">
        <v>17122</v>
      </c>
      <c r="Y447" t="s">
        <v>16172</v>
      </c>
      <c r="Z447">
        <v>1199</v>
      </c>
      <c r="AA447">
        <v>2</v>
      </c>
      <c r="AB447">
        <v>959.2</v>
      </c>
      <c r="AC447">
        <v>479.6</v>
      </c>
      <c r="AD447" s="8">
        <v>0.28000000000000003</v>
      </c>
      <c r="AE447" s="7">
        <v>268.57600000000002</v>
      </c>
      <c r="AF447">
        <v>0.28000000000000003</v>
      </c>
      <c r="AG447" t="str">
        <f t="shared" si="6"/>
        <v>₹959.2</v>
      </c>
    </row>
    <row r="448" spans="1:33" x14ac:dyDescent="0.3">
      <c r="A448" t="s">
        <v>20233</v>
      </c>
      <c r="B448" t="s">
        <v>218</v>
      </c>
      <c r="C448" t="s">
        <v>49</v>
      </c>
      <c r="D448" t="s">
        <v>50</v>
      </c>
      <c r="E448" t="s">
        <v>273</v>
      </c>
      <c r="F448" t="s">
        <v>17123</v>
      </c>
      <c r="G448" t="s">
        <v>33</v>
      </c>
      <c r="H448" s="4">
        <v>45315</v>
      </c>
      <c r="I448">
        <v>1100</v>
      </c>
      <c r="J448" t="s">
        <v>17124</v>
      </c>
      <c r="K448" t="s">
        <v>923</v>
      </c>
      <c r="L448" t="s">
        <v>17125</v>
      </c>
      <c r="M448" t="s">
        <v>37</v>
      </c>
      <c r="N448" t="s">
        <v>17126</v>
      </c>
      <c r="O448" t="s">
        <v>39</v>
      </c>
      <c r="P448">
        <v>17</v>
      </c>
      <c r="Q448" t="s">
        <v>73</v>
      </c>
      <c r="R448" t="s">
        <v>101</v>
      </c>
      <c r="S448" t="s">
        <v>17127</v>
      </c>
      <c r="T448" s="4">
        <v>45348</v>
      </c>
      <c r="U448">
        <v>2</v>
      </c>
      <c r="V448" t="s">
        <v>20255</v>
      </c>
      <c r="W448" t="s">
        <v>17128</v>
      </c>
      <c r="X448" t="s">
        <v>17129</v>
      </c>
      <c r="Y448" t="s">
        <v>1176</v>
      </c>
      <c r="Z448">
        <v>640</v>
      </c>
      <c r="AA448">
        <v>8</v>
      </c>
      <c r="AB448">
        <v>2048</v>
      </c>
      <c r="AC448">
        <v>256</v>
      </c>
      <c r="AD448" s="8">
        <v>0.22</v>
      </c>
      <c r="AE448" s="7">
        <v>450.56</v>
      </c>
      <c r="AF448">
        <v>0.22</v>
      </c>
      <c r="AG448" t="str">
        <f t="shared" si="6"/>
        <v>₹2 K</v>
      </c>
    </row>
    <row r="449" spans="1:33" x14ac:dyDescent="0.3">
      <c r="A449" t="s">
        <v>181</v>
      </c>
      <c r="B449" t="s">
        <v>411</v>
      </c>
      <c r="C449" t="s">
        <v>49</v>
      </c>
      <c r="D449" t="s">
        <v>65</v>
      </c>
      <c r="E449" t="s">
        <v>501</v>
      </c>
      <c r="F449" t="s">
        <v>17182</v>
      </c>
      <c r="G449" t="s">
        <v>96</v>
      </c>
      <c r="H449" s="4">
        <v>44054</v>
      </c>
      <c r="I449">
        <v>1000</v>
      </c>
      <c r="J449" t="s">
        <v>17183</v>
      </c>
      <c r="K449" t="s">
        <v>1078</v>
      </c>
      <c r="L449" t="s">
        <v>17184</v>
      </c>
      <c r="M449" t="s">
        <v>87</v>
      </c>
      <c r="N449" t="s">
        <v>17185</v>
      </c>
      <c r="O449" t="s">
        <v>116</v>
      </c>
      <c r="P449">
        <v>6</v>
      </c>
      <c r="Q449" t="s">
        <v>73</v>
      </c>
      <c r="R449" t="s">
        <v>41</v>
      </c>
      <c r="S449" t="s">
        <v>17186</v>
      </c>
      <c r="T449" s="4">
        <v>45333</v>
      </c>
      <c r="U449">
        <v>2</v>
      </c>
      <c r="V449" t="s">
        <v>20255</v>
      </c>
      <c r="W449" t="s">
        <v>17187</v>
      </c>
      <c r="X449" t="s">
        <v>17188</v>
      </c>
      <c r="Y449" t="s">
        <v>5404</v>
      </c>
      <c r="Z449">
        <v>1847</v>
      </c>
      <c r="AA449">
        <v>6</v>
      </c>
      <c r="AB449">
        <v>4432.8</v>
      </c>
      <c r="AC449">
        <v>738.80000000000007</v>
      </c>
      <c r="AD449" s="8">
        <v>0.22</v>
      </c>
      <c r="AE449" s="7">
        <v>975.21600000000001</v>
      </c>
      <c r="AF449">
        <v>0.22</v>
      </c>
      <c r="AG449" t="str">
        <f t="shared" si="6"/>
        <v>₹4 K</v>
      </c>
    </row>
    <row r="450" spans="1:33" x14ac:dyDescent="0.3">
      <c r="A450" t="s">
        <v>336</v>
      </c>
      <c r="B450" t="s">
        <v>1023</v>
      </c>
      <c r="C450" t="s">
        <v>29</v>
      </c>
      <c r="D450" t="s">
        <v>81</v>
      </c>
      <c r="E450" t="s">
        <v>147</v>
      </c>
      <c r="F450" t="s">
        <v>17210</v>
      </c>
      <c r="G450" t="s">
        <v>33</v>
      </c>
      <c r="H450" s="4">
        <v>44673</v>
      </c>
      <c r="I450">
        <v>1300</v>
      </c>
      <c r="J450" t="s">
        <v>17211</v>
      </c>
      <c r="K450" t="s">
        <v>197</v>
      </c>
      <c r="L450" t="s">
        <v>17212</v>
      </c>
      <c r="M450" t="s">
        <v>37</v>
      </c>
      <c r="N450" t="s">
        <v>17213</v>
      </c>
      <c r="O450" t="s">
        <v>116</v>
      </c>
      <c r="P450">
        <v>9</v>
      </c>
      <c r="Q450" t="s">
        <v>73</v>
      </c>
      <c r="R450" t="s">
        <v>58</v>
      </c>
      <c r="S450" t="s">
        <v>17214</v>
      </c>
      <c r="T450" s="4">
        <v>45347</v>
      </c>
      <c r="U450">
        <v>2</v>
      </c>
      <c r="V450" t="s">
        <v>20255</v>
      </c>
      <c r="W450" t="s">
        <v>17215</v>
      </c>
      <c r="X450" t="s">
        <v>17216</v>
      </c>
      <c r="Y450" t="s">
        <v>3953</v>
      </c>
      <c r="Z450">
        <v>1639</v>
      </c>
      <c r="AA450">
        <v>6</v>
      </c>
      <c r="AB450">
        <v>3933.6000000000004</v>
      </c>
      <c r="AC450">
        <v>655.6</v>
      </c>
      <c r="AD450" s="8">
        <v>0.28000000000000003</v>
      </c>
      <c r="AE450" s="7">
        <v>1101.4080000000001</v>
      </c>
      <c r="AF450">
        <v>0.28000000000000003</v>
      </c>
      <c r="AG450" t="str">
        <f t="shared" ref="AG450:AG513" si="7">IF(AB450&gt;=100000,"₹"&amp;TEXT(AB450/100000,"0.0")&amp;" L",
IF(AB450&gt;=1000,"₹"&amp;TEXT(AB450/1000,"0")&amp;" K",
"₹"&amp;AB450))</f>
        <v>₹4 K</v>
      </c>
    </row>
    <row r="451" spans="1:33" x14ac:dyDescent="0.3">
      <c r="A451" t="s">
        <v>450</v>
      </c>
      <c r="B451" t="s">
        <v>450</v>
      </c>
      <c r="C451" t="s">
        <v>29</v>
      </c>
      <c r="D451" t="s">
        <v>109</v>
      </c>
      <c r="E451" t="s">
        <v>337</v>
      </c>
      <c r="F451" t="s">
        <v>6527</v>
      </c>
      <c r="G451" t="s">
        <v>33</v>
      </c>
      <c r="H451" s="4">
        <v>44376</v>
      </c>
      <c r="I451">
        <v>950</v>
      </c>
      <c r="J451" t="s">
        <v>17231</v>
      </c>
      <c r="K451" t="s">
        <v>350</v>
      </c>
      <c r="L451" t="s">
        <v>17232</v>
      </c>
      <c r="M451" t="s">
        <v>37</v>
      </c>
      <c r="N451" t="s">
        <v>17233</v>
      </c>
      <c r="O451" t="s">
        <v>72</v>
      </c>
      <c r="P451">
        <v>9</v>
      </c>
      <c r="Q451" t="s">
        <v>73</v>
      </c>
      <c r="R451" t="s">
        <v>58</v>
      </c>
      <c r="S451" t="s">
        <v>17234</v>
      </c>
      <c r="T451" s="4">
        <v>45327</v>
      </c>
      <c r="U451">
        <v>2</v>
      </c>
      <c r="V451" t="s">
        <v>20255</v>
      </c>
      <c r="W451" t="s">
        <v>17235</v>
      </c>
      <c r="X451" t="s">
        <v>17236</v>
      </c>
      <c r="Y451" t="s">
        <v>1325</v>
      </c>
      <c r="Z451">
        <v>700</v>
      </c>
      <c r="AA451">
        <v>1</v>
      </c>
      <c r="AB451">
        <v>280</v>
      </c>
      <c r="AC451">
        <v>280</v>
      </c>
      <c r="AD451" s="8">
        <v>0.28000000000000003</v>
      </c>
      <c r="AE451" s="7">
        <v>78.400000000000006</v>
      </c>
      <c r="AF451">
        <v>0.28000000000000003</v>
      </c>
      <c r="AG451" t="str">
        <f t="shared" si="7"/>
        <v>₹280</v>
      </c>
    </row>
    <row r="452" spans="1:33" x14ac:dyDescent="0.3">
      <c r="A452" t="s">
        <v>27</v>
      </c>
      <c r="B452" t="s">
        <v>558</v>
      </c>
      <c r="C452" t="s">
        <v>49</v>
      </c>
      <c r="D452" t="s">
        <v>677</v>
      </c>
      <c r="E452" t="s">
        <v>841</v>
      </c>
      <c r="F452" t="s">
        <v>17244</v>
      </c>
      <c r="G452" t="s">
        <v>96</v>
      </c>
      <c r="H452" s="4">
        <v>45359</v>
      </c>
      <c r="I452">
        <v>1400</v>
      </c>
      <c r="J452" t="s">
        <v>17245</v>
      </c>
      <c r="K452" t="s">
        <v>1121</v>
      </c>
      <c r="L452" t="s">
        <v>17246</v>
      </c>
      <c r="M452" t="s">
        <v>37</v>
      </c>
      <c r="N452" t="s">
        <v>17247</v>
      </c>
      <c r="O452" t="s">
        <v>72</v>
      </c>
      <c r="P452">
        <v>20</v>
      </c>
      <c r="Q452" t="s">
        <v>73</v>
      </c>
      <c r="R452" t="s">
        <v>41</v>
      </c>
      <c r="S452" t="s">
        <v>17248</v>
      </c>
      <c r="T452" s="4">
        <v>45323</v>
      </c>
      <c r="U452">
        <v>2</v>
      </c>
      <c r="V452" t="s">
        <v>20255</v>
      </c>
      <c r="W452" t="s">
        <v>17249</v>
      </c>
      <c r="X452" t="s">
        <v>17250</v>
      </c>
      <c r="Y452" t="s">
        <v>78</v>
      </c>
      <c r="Z452">
        <v>1134</v>
      </c>
      <c r="AA452">
        <v>7</v>
      </c>
      <c r="AB452">
        <v>3175.2000000000003</v>
      </c>
      <c r="AC452">
        <v>453.6</v>
      </c>
      <c r="AD452" s="8">
        <v>0.22</v>
      </c>
      <c r="AE452" s="7">
        <v>698.5440000000001</v>
      </c>
      <c r="AF452">
        <v>0.22</v>
      </c>
      <c r="AG452" t="str">
        <f t="shared" si="7"/>
        <v>₹3 K</v>
      </c>
    </row>
    <row r="453" spans="1:33" x14ac:dyDescent="0.3">
      <c r="A453" t="s">
        <v>181</v>
      </c>
      <c r="B453" t="s">
        <v>470</v>
      </c>
      <c r="C453" t="s">
        <v>80</v>
      </c>
      <c r="D453" t="s">
        <v>677</v>
      </c>
      <c r="E453" t="s">
        <v>1877</v>
      </c>
      <c r="F453" t="s">
        <v>17439</v>
      </c>
      <c r="G453" t="s">
        <v>96</v>
      </c>
      <c r="H453" s="4">
        <v>44241</v>
      </c>
      <c r="I453">
        <v>1300</v>
      </c>
      <c r="J453" t="s">
        <v>17440</v>
      </c>
      <c r="K453" t="s">
        <v>297</v>
      </c>
      <c r="L453" t="s">
        <v>17441</v>
      </c>
      <c r="M453" t="s">
        <v>37</v>
      </c>
      <c r="N453" t="s">
        <v>17442</v>
      </c>
      <c r="O453" t="s">
        <v>72</v>
      </c>
      <c r="P453">
        <v>10</v>
      </c>
      <c r="Q453" t="s">
        <v>40</v>
      </c>
      <c r="R453" t="s">
        <v>58</v>
      </c>
      <c r="S453" t="s">
        <v>17443</v>
      </c>
      <c r="T453" s="4">
        <v>45332</v>
      </c>
      <c r="U453">
        <v>2</v>
      </c>
      <c r="V453" t="s">
        <v>20255</v>
      </c>
      <c r="W453" t="s">
        <v>17444</v>
      </c>
      <c r="X453" t="s">
        <v>17445</v>
      </c>
      <c r="Y453" t="s">
        <v>15680</v>
      </c>
      <c r="Z453">
        <v>1746</v>
      </c>
      <c r="AA453">
        <v>6</v>
      </c>
      <c r="AB453">
        <v>4190.4000000000015</v>
      </c>
      <c r="AC453">
        <v>698.4000000000002</v>
      </c>
      <c r="AD453" s="8">
        <v>0.35</v>
      </c>
      <c r="AE453" s="7">
        <v>1466.6400000000003</v>
      </c>
      <c r="AF453">
        <v>0.35</v>
      </c>
      <c r="AG453" t="str">
        <f t="shared" si="7"/>
        <v>₹4 K</v>
      </c>
    </row>
    <row r="454" spans="1:33" x14ac:dyDescent="0.3">
      <c r="A454" t="s">
        <v>133</v>
      </c>
      <c r="B454" t="s">
        <v>229</v>
      </c>
      <c r="C454" t="s">
        <v>29</v>
      </c>
      <c r="D454" t="s">
        <v>677</v>
      </c>
      <c r="E454" t="s">
        <v>194</v>
      </c>
      <c r="F454" t="s">
        <v>17453</v>
      </c>
      <c r="G454" t="s">
        <v>96</v>
      </c>
      <c r="H454" s="4">
        <v>45060</v>
      </c>
      <c r="I454">
        <v>950</v>
      </c>
      <c r="J454" t="s">
        <v>17454</v>
      </c>
      <c r="K454" t="s">
        <v>233</v>
      </c>
      <c r="L454" t="s">
        <v>17455</v>
      </c>
      <c r="M454" t="s">
        <v>37</v>
      </c>
      <c r="N454" t="s">
        <v>17456</v>
      </c>
      <c r="O454" t="s">
        <v>116</v>
      </c>
      <c r="P454">
        <v>6</v>
      </c>
      <c r="Q454" t="s">
        <v>40</v>
      </c>
      <c r="R454" t="s">
        <v>41</v>
      </c>
      <c r="S454" t="s">
        <v>17457</v>
      </c>
      <c r="T454" s="4">
        <v>45336</v>
      </c>
      <c r="U454">
        <v>2</v>
      </c>
      <c r="V454" t="s">
        <v>20255</v>
      </c>
      <c r="W454" t="s">
        <v>17458</v>
      </c>
      <c r="X454" t="s">
        <v>17459</v>
      </c>
      <c r="Y454" t="s">
        <v>6667</v>
      </c>
      <c r="Z454">
        <v>2332</v>
      </c>
      <c r="AA454">
        <v>6</v>
      </c>
      <c r="AB454">
        <v>5596.8</v>
      </c>
      <c r="AC454">
        <v>932.80000000000007</v>
      </c>
      <c r="AD454" s="8">
        <v>0.28000000000000003</v>
      </c>
      <c r="AE454" s="7">
        <v>1567.1040000000003</v>
      </c>
      <c r="AF454">
        <v>0.28000000000000003</v>
      </c>
      <c r="AG454" t="str">
        <f t="shared" si="7"/>
        <v>₹6 K</v>
      </c>
    </row>
    <row r="455" spans="1:33" x14ac:dyDescent="0.3">
      <c r="A455" t="s">
        <v>336</v>
      </c>
      <c r="B455" t="s">
        <v>262</v>
      </c>
      <c r="C455" t="s">
        <v>49</v>
      </c>
      <c r="D455" t="s">
        <v>146</v>
      </c>
      <c r="E455" t="s">
        <v>230</v>
      </c>
      <c r="F455" t="s">
        <v>17474</v>
      </c>
      <c r="G455" t="s">
        <v>96</v>
      </c>
      <c r="H455" s="4">
        <v>45169</v>
      </c>
      <c r="I455">
        <v>800</v>
      </c>
      <c r="J455" t="s">
        <v>17475</v>
      </c>
      <c r="K455" t="s">
        <v>571</v>
      </c>
      <c r="L455" t="s">
        <v>17476</v>
      </c>
      <c r="M455" t="s">
        <v>37</v>
      </c>
      <c r="N455" t="s">
        <v>17477</v>
      </c>
      <c r="O455" t="s">
        <v>72</v>
      </c>
      <c r="P455">
        <v>10</v>
      </c>
      <c r="Q455" t="s">
        <v>40</v>
      </c>
      <c r="R455" t="s">
        <v>41</v>
      </c>
      <c r="S455" t="s">
        <v>17478</v>
      </c>
      <c r="T455" s="4">
        <v>45326</v>
      </c>
      <c r="U455">
        <v>2</v>
      </c>
      <c r="V455" t="s">
        <v>20255</v>
      </c>
      <c r="W455" t="s">
        <v>17479</v>
      </c>
      <c r="X455" t="s">
        <v>17480</v>
      </c>
      <c r="Y455" t="s">
        <v>3285</v>
      </c>
      <c r="Z455">
        <v>2991</v>
      </c>
      <c r="AA455">
        <v>6</v>
      </c>
      <c r="AB455">
        <v>7178.4000000000015</v>
      </c>
      <c r="AC455">
        <v>1196.4000000000003</v>
      </c>
      <c r="AD455" s="8">
        <v>0.22</v>
      </c>
      <c r="AE455" s="7">
        <v>1579.2480000000003</v>
      </c>
      <c r="AF455">
        <v>0.22</v>
      </c>
      <c r="AG455" t="str">
        <f t="shared" si="7"/>
        <v>₹7 K</v>
      </c>
    </row>
    <row r="456" spans="1:33" x14ac:dyDescent="0.3">
      <c r="A456" t="s">
        <v>93</v>
      </c>
      <c r="B456" t="s">
        <v>1118</v>
      </c>
      <c r="C456" t="s">
        <v>49</v>
      </c>
      <c r="D456" t="s">
        <v>109</v>
      </c>
      <c r="E456" t="s">
        <v>1049</v>
      </c>
      <c r="F456" t="s">
        <v>17541</v>
      </c>
      <c r="G456" t="s">
        <v>96</v>
      </c>
      <c r="H456" s="4">
        <v>45412</v>
      </c>
      <c r="I456">
        <v>950</v>
      </c>
      <c r="J456" t="s">
        <v>17542</v>
      </c>
      <c r="K456" t="s">
        <v>424</v>
      </c>
      <c r="L456" t="s">
        <v>17543</v>
      </c>
      <c r="M456" t="s">
        <v>37</v>
      </c>
      <c r="N456" t="s">
        <v>17544</v>
      </c>
      <c r="O456" t="s">
        <v>39</v>
      </c>
      <c r="P456">
        <v>17</v>
      </c>
      <c r="Q456" t="s">
        <v>73</v>
      </c>
      <c r="R456" t="s">
        <v>41</v>
      </c>
      <c r="S456" t="s">
        <v>17545</v>
      </c>
      <c r="T456" s="4">
        <v>45335</v>
      </c>
      <c r="U456">
        <v>2</v>
      </c>
      <c r="V456" t="s">
        <v>20255</v>
      </c>
      <c r="W456" t="s">
        <v>17546</v>
      </c>
      <c r="X456" t="s">
        <v>17547</v>
      </c>
      <c r="Y456" t="s">
        <v>6061</v>
      </c>
      <c r="Z456">
        <v>2630</v>
      </c>
      <c r="AA456">
        <v>2</v>
      </c>
      <c r="AB456">
        <v>2104</v>
      </c>
      <c r="AC456">
        <v>1052</v>
      </c>
      <c r="AD456" s="8">
        <v>0.22</v>
      </c>
      <c r="AE456" s="7">
        <v>462.88</v>
      </c>
      <c r="AF456">
        <v>0.22</v>
      </c>
      <c r="AG456" t="str">
        <f t="shared" si="7"/>
        <v>₹2 K</v>
      </c>
    </row>
    <row r="457" spans="1:33" x14ac:dyDescent="0.3">
      <c r="A457" t="s">
        <v>20235</v>
      </c>
      <c r="B457" t="s">
        <v>48</v>
      </c>
      <c r="C457" t="s">
        <v>80</v>
      </c>
      <c r="D457" t="s">
        <v>81</v>
      </c>
      <c r="E457" t="s">
        <v>814</v>
      </c>
      <c r="F457" t="s">
        <v>17652</v>
      </c>
      <c r="G457" t="s">
        <v>33</v>
      </c>
      <c r="H457" s="4">
        <v>44267</v>
      </c>
      <c r="I457">
        <v>1200</v>
      </c>
      <c r="J457" t="s">
        <v>17653</v>
      </c>
      <c r="K457" t="s">
        <v>923</v>
      </c>
      <c r="L457" t="s">
        <v>17654</v>
      </c>
      <c r="M457" t="s">
        <v>37</v>
      </c>
      <c r="N457" t="s">
        <v>17655</v>
      </c>
      <c r="O457" t="s">
        <v>72</v>
      </c>
      <c r="P457">
        <v>7</v>
      </c>
      <c r="Q457" t="s">
        <v>40</v>
      </c>
      <c r="R457" t="s">
        <v>74</v>
      </c>
      <c r="S457" t="s">
        <v>17656</v>
      </c>
      <c r="T457" s="4">
        <v>45344</v>
      </c>
      <c r="U457">
        <v>2</v>
      </c>
      <c r="V457" t="s">
        <v>20255</v>
      </c>
      <c r="W457" t="s">
        <v>17657</v>
      </c>
      <c r="X457" t="s">
        <v>17658</v>
      </c>
      <c r="Y457" t="s">
        <v>480</v>
      </c>
      <c r="Z457">
        <v>2052</v>
      </c>
      <c r="AA457">
        <v>5</v>
      </c>
      <c r="AB457">
        <v>4104</v>
      </c>
      <c r="AC457">
        <v>820.8</v>
      </c>
      <c r="AD457" s="8">
        <v>0.35</v>
      </c>
      <c r="AE457" s="7">
        <v>1436.3999999999999</v>
      </c>
      <c r="AF457">
        <v>0.35</v>
      </c>
      <c r="AG457" t="str">
        <f t="shared" si="7"/>
        <v>₹4 K</v>
      </c>
    </row>
    <row r="458" spans="1:33" x14ac:dyDescent="0.3">
      <c r="A458" t="s">
        <v>20241</v>
      </c>
      <c r="B458" t="s">
        <v>157</v>
      </c>
      <c r="C458" t="s">
        <v>29</v>
      </c>
      <c r="D458" t="s">
        <v>677</v>
      </c>
      <c r="E458" t="s">
        <v>170</v>
      </c>
      <c r="F458" t="s">
        <v>17666</v>
      </c>
      <c r="G458" t="s">
        <v>33</v>
      </c>
      <c r="H458" s="4">
        <v>44151</v>
      </c>
      <c r="I458">
        <v>1400</v>
      </c>
      <c r="J458" t="s">
        <v>3335</v>
      </c>
      <c r="K458" t="s">
        <v>1686</v>
      </c>
      <c r="L458" t="s">
        <v>17667</v>
      </c>
      <c r="M458" t="s">
        <v>87</v>
      </c>
      <c r="N458" t="s">
        <v>17668</v>
      </c>
      <c r="O458" t="s">
        <v>116</v>
      </c>
      <c r="P458">
        <v>6</v>
      </c>
      <c r="Q458" t="s">
        <v>73</v>
      </c>
      <c r="R458" t="s">
        <v>101</v>
      </c>
      <c r="S458" t="s">
        <v>17669</v>
      </c>
      <c r="T458" s="4">
        <v>45336</v>
      </c>
      <c r="U458">
        <v>2</v>
      </c>
      <c r="V458" t="s">
        <v>20255</v>
      </c>
      <c r="W458" t="s">
        <v>17670</v>
      </c>
      <c r="X458" t="s">
        <v>17671</v>
      </c>
      <c r="Y458" t="s">
        <v>4802</v>
      </c>
      <c r="Z458">
        <v>2730</v>
      </c>
      <c r="AA458">
        <v>2</v>
      </c>
      <c r="AB458">
        <v>2184</v>
      </c>
      <c r="AC458">
        <v>1092</v>
      </c>
      <c r="AD458" s="8">
        <v>0.28000000000000003</v>
      </c>
      <c r="AE458" s="7">
        <v>611.5200000000001</v>
      </c>
      <c r="AF458">
        <v>0.28000000000000003</v>
      </c>
      <c r="AG458" t="str">
        <f t="shared" si="7"/>
        <v>₹2 K</v>
      </c>
    </row>
    <row r="459" spans="1:33" x14ac:dyDescent="0.3">
      <c r="A459" t="s">
        <v>20241</v>
      </c>
      <c r="B459" t="s">
        <v>157</v>
      </c>
      <c r="C459" t="s">
        <v>49</v>
      </c>
      <c r="D459" t="s">
        <v>206</v>
      </c>
      <c r="E459" t="s">
        <v>687</v>
      </c>
      <c r="F459" t="s">
        <v>17811</v>
      </c>
      <c r="G459" t="s">
        <v>96</v>
      </c>
      <c r="H459" s="4">
        <v>44090</v>
      </c>
      <c r="I459">
        <v>1100</v>
      </c>
      <c r="J459" t="s">
        <v>17812</v>
      </c>
      <c r="K459" t="s">
        <v>454</v>
      </c>
      <c r="L459" t="s">
        <v>17813</v>
      </c>
      <c r="M459" t="s">
        <v>37</v>
      </c>
      <c r="N459" t="s">
        <v>17814</v>
      </c>
      <c r="O459" t="s">
        <v>116</v>
      </c>
      <c r="P459">
        <v>19</v>
      </c>
      <c r="Q459" t="s">
        <v>73</v>
      </c>
      <c r="R459" t="s">
        <v>101</v>
      </c>
      <c r="S459" t="s">
        <v>17815</v>
      </c>
      <c r="T459" s="4">
        <v>45336</v>
      </c>
      <c r="U459">
        <v>2</v>
      </c>
      <c r="V459" t="s">
        <v>20255</v>
      </c>
      <c r="W459" t="s">
        <v>17816</v>
      </c>
      <c r="X459" t="s">
        <v>17817</v>
      </c>
      <c r="Y459" t="s">
        <v>929</v>
      </c>
      <c r="Z459">
        <v>576</v>
      </c>
      <c r="AA459">
        <v>2</v>
      </c>
      <c r="AB459">
        <v>460.8</v>
      </c>
      <c r="AC459">
        <v>230.4</v>
      </c>
      <c r="AD459" s="8">
        <v>0.22</v>
      </c>
      <c r="AE459" s="7">
        <v>101.376</v>
      </c>
      <c r="AF459">
        <v>0.22</v>
      </c>
      <c r="AG459" t="str">
        <f t="shared" si="7"/>
        <v>₹460.8</v>
      </c>
    </row>
    <row r="460" spans="1:33" x14ac:dyDescent="0.3">
      <c r="A460" t="s">
        <v>47</v>
      </c>
      <c r="B460" t="s">
        <v>1128</v>
      </c>
      <c r="C460" t="s">
        <v>29</v>
      </c>
      <c r="D460" t="s">
        <v>370</v>
      </c>
      <c r="E460" t="s">
        <v>1365</v>
      </c>
      <c r="F460" t="s">
        <v>17851</v>
      </c>
      <c r="G460" t="s">
        <v>96</v>
      </c>
      <c r="H460" s="4">
        <v>44983</v>
      </c>
      <c r="I460">
        <v>800</v>
      </c>
      <c r="J460" t="s">
        <v>2988</v>
      </c>
      <c r="K460" t="s">
        <v>1796</v>
      </c>
      <c r="L460" t="s">
        <v>17852</v>
      </c>
      <c r="M460" t="s">
        <v>37</v>
      </c>
      <c r="N460" t="s">
        <v>17853</v>
      </c>
      <c r="O460" t="s">
        <v>57</v>
      </c>
      <c r="P460">
        <v>11</v>
      </c>
      <c r="Q460" t="s">
        <v>73</v>
      </c>
      <c r="R460" t="s">
        <v>41</v>
      </c>
      <c r="S460" t="s">
        <v>17854</v>
      </c>
      <c r="T460" s="4">
        <v>45328</v>
      </c>
      <c r="U460">
        <v>2</v>
      </c>
      <c r="V460" t="s">
        <v>20255</v>
      </c>
      <c r="W460" t="s">
        <v>17855</v>
      </c>
      <c r="X460" t="s">
        <v>17856</v>
      </c>
      <c r="Y460" t="s">
        <v>1500</v>
      </c>
      <c r="Z460">
        <v>756</v>
      </c>
      <c r="AA460">
        <v>5</v>
      </c>
      <c r="AB460">
        <v>1512</v>
      </c>
      <c r="AC460">
        <v>302.39999999999998</v>
      </c>
      <c r="AD460" s="8">
        <v>0.28000000000000003</v>
      </c>
      <c r="AE460" s="7">
        <v>423.36</v>
      </c>
      <c r="AF460">
        <v>0.28000000000000003</v>
      </c>
      <c r="AG460" t="str">
        <f t="shared" si="7"/>
        <v>₹2 K</v>
      </c>
    </row>
    <row r="461" spans="1:33" x14ac:dyDescent="0.3">
      <c r="A461" t="s">
        <v>20241</v>
      </c>
      <c r="B461" t="s">
        <v>157</v>
      </c>
      <c r="C461" t="s">
        <v>29</v>
      </c>
      <c r="D461" t="s">
        <v>109</v>
      </c>
      <c r="E461" t="s">
        <v>207</v>
      </c>
      <c r="F461" t="s">
        <v>17899</v>
      </c>
      <c r="G461" t="s">
        <v>96</v>
      </c>
      <c r="H461" s="4">
        <v>43895</v>
      </c>
      <c r="I461">
        <v>1000</v>
      </c>
      <c r="J461" t="s">
        <v>17526</v>
      </c>
      <c r="K461" t="s">
        <v>978</v>
      </c>
      <c r="L461" t="s">
        <v>17900</v>
      </c>
      <c r="M461" t="s">
        <v>37</v>
      </c>
      <c r="N461" t="s">
        <v>17901</v>
      </c>
      <c r="O461" t="s">
        <v>116</v>
      </c>
      <c r="P461">
        <v>5</v>
      </c>
      <c r="Q461" t="s">
        <v>73</v>
      </c>
      <c r="R461" t="s">
        <v>41</v>
      </c>
      <c r="S461" t="s">
        <v>17902</v>
      </c>
      <c r="T461" s="4">
        <v>45332</v>
      </c>
      <c r="U461">
        <v>2</v>
      </c>
      <c r="V461" t="s">
        <v>20255</v>
      </c>
      <c r="W461" t="s">
        <v>17903</v>
      </c>
      <c r="X461" t="s">
        <v>17904</v>
      </c>
      <c r="Y461" t="s">
        <v>12350</v>
      </c>
      <c r="Z461">
        <v>693</v>
      </c>
      <c r="AA461">
        <v>4</v>
      </c>
      <c r="AB461">
        <v>1108.8</v>
      </c>
      <c r="AC461">
        <v>277.2</v>
      </c>
      <c r="AD461" s="8">
        <v>0.28000000000000003</v>
      </c>
      <c r="AE461" s="7">
        <v>310.464</v>
      </c>
      <c r="AF461">
        <v>0.28000000000000003</v>
      </c>
      <c r="AG461" t="str">
        <f t="shared" si="7"/>
        <v>₹1 K</v>
      </c>
    </row>
    <row r="462" spans="1:33" x14ac:dyDescent="0.3">
      <c r="A462" t="s">
        <v>357</v>
      </c>
      <c r="B462" t="s">
        <v>357</v>
      </c>
      <c r="C462" t="s">
        <v>49</v>
      </c>
      <c r="D462" t="s">
        <v>65</v>
      </c>
      <c r="E462" t="s">
        <v>230</v>
      </c>
      <c r="F462" t="s">
        <v>17912</v>
      </c>
      <c r="G462" t="s">
        <v>33</v>
      </c>
      <c r="H462" s="4">
        <v>43903</v>
      </c>
      <c r="I462">
        <v>1400</v>
      </c>
      <c r="J462" t="s">
        <v>17913</v>
      </c>
      <c r="K462" t="s">
        <v>1686</v>
      </c>
      <c r="L462" t="s">
        <v>17914</v>
      </c>
      <c r="M462" t="s">
        <v>37</v>
      </c>
      <c r="N462" t="s">
        <v>17915</v>
      </c>
      <c r="O462" t="s">
        <v>72</v>
      </c>
      <c r="P462">
        <v>6</v>
      </c>
      <c r="Q462" t="s">
        <v>73</v>
      </c>
      <c r="R462" t="s">
        <v>41</v>
      </c>
      <c r="S462" t="s">
        <v>17916</v>
      </c>
      <c r="T462" s="4">
        <v>45331</v>
      </c>
      <c r="U462">
        <v>2</v>
      </c>
      <c r="V462" t="s">
        <v>20255</v>
      </c>
      <c r="W462" t="s">
        <v>17917</v>
      </c>
      <c r="X462" t="s">
        <v>17918</v>
      </c>
      <c r="Y462" t="s">
        <v>5966</v>
      </c>
      <c r="Z462">
        <v>706</v>
      </c>
      <c r="AA462">
        <v>3</v>
      </c>
      <c r="AB462">
        <v>847.2</v>
      </c>
      <c r="AC462">
        <v>282.40000000000003</v>
      </c>
      <c r="AD462" s="8">
        <v>0.22</v>
      </c>
      <c r="AE462" s="7">
        <v>186.38400000000001</v>
      </c>
      <c r="AF462">
        <v>0.22</v>
      </c>
      <c r="AG462" t="str">
        <f t="shared" si="7"/>
        <v>₹847.2</v>
      </c>
    </row>
    <row r="463" spans="1:33" x14ac:dyDescent="0.3">
      <c r="A463" t="s">
        <v>20238</v>
      </c>
      <c r="B463" t="s">
        <v>650</v>
      </c>
      <c r="C463" t="s">
        <v>49</v>
      </c>
      <c r="D463" t="s">
        <v>109</v>
      </c>
      <c r="E463" t="s">
        <v>158</v>
      </c>
      <c r="F463" t="s">
        <v>18034</v>
      </c>
      <c r="G463" t="s">
        <v>33</v>
      </c>
      <c r="H463" s="4">
        <v>45486</v>
      </c>
      <c r="I463">
        <v>1300</v>
      </c>
      <c r="J463" t="s">
        <v>18035</v>
      </c>
      <c r="K463" t="s">
        <v>394</v>
      </c>
      <c r="L463" t="s">
        <v>18036</v>
      </c>
      <c r="M463" t="s">
        <v>37</v>
      </c>
      <c r="N463" t="s">
        <v>18037</v>
      </c>
      <c r="O463" t="s">
        <v>72</v>
      </c>
      <c r="P463">
        <v>13</v>
      </c>
      <c r="Q463" t="s">
        <v>40</v>
      </c>
      <c r="R463" t="s">
        <v>101</v>
      </c>
      <c r="S463" t="s">
        <v>18038</v>
      </c>
      <c r="T463" s="4">
        <v>45335</v>
      </c>
      <c r="U463">
        <v>2</v>
      </c>
      <c r="V463" t="s">
        <v>20255</v>
      </c>
      <c r="W463" t="s">
        <v>18039</v>
      </c>
      <c r="X463" t="s">
        <v>18040</v>
      </c>
      <c r="Y463" t="s">
        <v>1525</v>
      </c>
      <c r="Z463">
        <v>1863</v>
      </c>
      <c r="AA463">
        <v>7</v>
      </c>
      <c r="AB463">
        <v>5216.4000000000015</v>
      </c>
      <c r="AC463">
        <v>745.20000000000016</v>
      </c>
      <c r="AD463" s="8">
        <v>0.22</v>
      </c>
      <c r="AE463" s="7">
        <v>1147.6080000000004</v>
      </c>
      <c r="AF463">
        <v>0.22</v>
      </c>
      <c r="AG463" t="str">
        <f t="shared" si="7"/>
        <v>₹5 K</v>
      </c>
    </row>
    <row r="464" spans="1:33" x14ac:dyDescent="0.3">
      <c r="A464" t="s">
        <v>181</v>
      </c>
      <c r="B464" t="s">
        <v>64</v>
      </c>
      <c r="C464" t="s">
        <v>29</v>
      </c>
      <c r="D464" t="s">
        <v>65</v>
      </c>
      <c r="E464" t="s">
        <v>273</v>
      </c>
      <c r="F464" t="s">
        <v>18102</v>
      </c>
      <c r="G464" t="s">
        <v>33</v>
      </c>
      <c r="H464" s="4">
        <v>45307</v>
      </c>
      <c r="I464">
        <v>1200</v>
      </c>
      <c r="J464" t="s">
        <v>18103</v>
      </c>
      <c r="K464" t="s">
        <v>113</v>
      </c>
      <c r="L464" t="s">
        <v>18104</v>
      </c>
      <c r="M464" t="s">
        <v>37</v>
      </c>
      <c r="N464" t="s">
        <v>18105</v>
      </c>
      <c r="O464" t="s">
        <v>72</v>
      </c>
      <c r="P464">
        <v>8</v>
      </c>
      <c r="Q464" t="s">
        <v>73</v>
      </c>
      <c r="R464" t="s">
        <v>41</v>
      </c>
      <c r="S464" t="s">
        <v>18106</v>
      </c>
      <c r="T464" s="4">
        <v>45348</v>
      </c>
      <c r="U464">
        <v>2</v>
      </c>
      <c r="V464" t="s">
        <v>20255</v>
      </c>
      <c r="W464" t="s">
        <v>18107</v>
      </c>
      <c r="X464" t="s">
        <v>18108</v>
      </c>
      <c r="Y464" t="s">
        <v>2384</v>
      </c>
      <c r="Z464">
        <v>2253</v>
      </c>
      <c r="AA464">
        <v>4</v>
      </c>
      <c r="AB464">
        <v>3604.8</v>
      </c>
      <c r="AC464">
        <v>901.2</v>
      </c>
      <c r="AD464" s="8">
        <v>0.28000000000000003</v>
      </c>
      <c r="AE464" s="7">
        <v>1009.3440000000002</v>
      </c>
      <c r="AF464">
        <v>0.28000000000000003</v>
      </c>
      <c r="AG464" t="str">
        <f t="shared" si="7"/>
        <v>₹4 K</v>
      </c>
    </row>
    <row r="465" spans="1:33" x14ac:dyDescent="0.3">
      <c r="A465" t="s">
        <v>181</v>
      </c>
      <c r="B465" t="s">
        <v>64</v>
      </c>
      <c r="C465" t="s">
        <v>29</v>
      </c>
      <c r="D465" t="s">
        <v>50</v>
      </c>
      <c r="E465" t="s">
        <v>471</v>
      </c>
      <c r="F465" t="s">
        <v>18122</v>
      </c>
      <c r="G465" t="s">
        <v>33</v>
      </c>
      <c r="H465" s="4">
        <v>44669</v>
      </c>
      <c r="I465">
        <v>1200</v>
      </c>
      <c r="J465" t="s">
        <v>18123</v>
      </c>
      <c r="K465" t="s">
        <v>680</v>
      </c>
      <c r="L465" t="s">
        <v>18124</v>
      </c>
      <c r="M465" t="s">
        <v>37</v>
      </c>
      <c r="N465" t="s">
        <v>18125</v>
      </c>
      <c r="O465" t="s">
        <v>72</v>
      </c>
      <c r="P465">
        <v>8</v>
      </c>
      <c r="Q465" t="s">
        <v>73</v>
      </c>
      <c r="R465" t="s">
        <v>74</v>
      </c>
      <c r="S465" t="s">
        <v>18126</v>
      </c>
      <c r="T465" s="4">
        <v>45331</v>
      </c>
      <c r="U465">
        <v>2</v>
      </c>
      <c r="V465" t="s">
        <v>20255</v>
      </c>
      <c r="W465" t="s">
        <v>18127</v>
      </c>
      <c r="X465" t="s">
        <v>18128</v>
      </c>
      <c r="Y465" t="s">
        <v>9046</v>
      </c>
      <c r="Z465">
        <v>1291</v>
      </c>
      <c r="AA465">
        <v>7</v>
      </c>
      <c r="AB465">
        <v>3614.8</v>
      </c>
      <c r="AC465">
        <v>516.4</v>
      </c>
      <c r="AD465" s="8">
        <v>0.28000000000000003</v>
      </c>
      <c r="AE465" s="7">
        <v>1012.1440000000001</v>
      </c>
      <c r="AF465">
        <v>0.28000000000000003</v>
      </c>
      <c r="AG465" t="str">
        <f t="shared" si="7"/>
        <v>₹4 K</v>
      </c>
    </row>
    <row r="466" spans="1:33" x14ac:dyDescent="0.3">
      <c r="A466" t="s">
        <v>181</v>
      </c>
      <c r="B466" t="s">
        <v>380</v>
      </c>
      <c r="C466" t="s">
        <v>80</v>
      </c>
      <c r="D466" t="s">
        <v>241</v>
      </c>
      <c r="E466" t="s">
        <v>3439</v>
      </c>
      <c r="F466" t="s">
        <v>18198</v>
      </c>
      <c r="G466" t="s">
        <v>96</v>
      </c>
      <c r="H466" s="4">
        <v>44132</v>
      </c>
      <c r="I466">
        <v>950</v>
      </c>
      <c r="J466" t="s">
        <v>18199</v>
      </c>
      <c r="K466" t="s">
        <v>3086</v>
      </c>
      <c r="L466" t="s">
        <v>18200</v>
      </c>
      <c r="M466" t="s">
        <v>87</v>
      </c>
      <c r="N466" t="s">
        <v>18201</v>
      </c>
      <c r="O466" t="s">
        <v>116</v>
      </c>
      <c r="P466">
        <v>15</v>
      </c>
      <c r="Q466" t="s">
        <v>73</v>
      </c>
      <c r="R466" t="s">
        <v>58</v>
      </c>
      <c r="S466" t="s">
        <v>18202</v>
      </c>
      <c r="T466" s="4">
        <v>45347</v>
      </c>
      <c r="U466">
        <v>2</v>
      </c>
      <c r="V466" t="s">
        <v>20255</v>
      </c>
      <c r="W466" t="s">
        <v>18203</v>
      </c>
      <c r="X466" t="s">
        <v>18204</v>
      </c>
      <c r="Y466" t="s">
        <v>7602</v>
      </c>
      <c r="Z466">
        <v>2237</v>
      </c>
      <c r="AA466">
        <v>5</v>
      </c>
      <c r="AB466">
        <v>4474</v>
      </c>
      <c r="AC466">
        <v>894.8</v>
      </c>
      <c r="AD466" s="8">
        <v>0.35</v>
      </c>
      <c r="AE466" s="7">
        <v>1565.8999999999999</v>
      </c>
      <c r="AF466">
        <v>0.35</v>
      </c>
      <c r="AG466" t="str">
        <f t="shared" si="7"/>
        <v>₹4 K</v>
      </c>
    </row>
    <row r="467" spans="1:33" x14ac:dyDescent="0.3">
      <c r="A467" t="s">
        <v>93</v>
      </c>
      <c r="B467" t="s">
        <v>293</v>
      </c>
      <c r="C467" t="s">
        <v>29</v>
      </c>
      <c r="D467" t="s">
        <v>65</v>
      </c>
      <c r="E467" t="s">
        <v>540</v>
      </c>
      <c r="F467" t="s">
        <v>18301</v>
      </c>
      <c r="G467" t="s">
        <v>33</v>
      </c>
      <c r="H467" s="4">
        <v>44649</v>
      </c>
      <c r="I467">
        <v>1300</v>
      </c>
      <c r="J467" t="s">
        <v>18302</v>
      </c>
      <c r="K467" t="s">
        <v>307</v>
      </c>
      <c r="L467" t="s">
        <v>18303</v>
      </c>
      <c r="M467" t="s">
        <v>87</v>
      </c>
      <c r="N467" t="s">
        <v>18304</v>
      </c>
      <c r="O467" t="s">
        <v>57</v>
      </c>
      <c r="P467">
        <v>11</v>
      </c>
      <c r="Q467" t="s">
        <v>73</v>
      </c>
      <c r="R467" t="s">
        <v>74</v>
      </c>
      <c r="S467" t="s">
        <v>18305</v>
      </c>
      <c r="T467" s="4">
        <v>45344</v>
      </c>
      <c r="U467">
        <v>2</v>
      </c>
      <c r="V467" t="s">
        <v>20255</v>
      </c>
      <c r="W467" t="s">
        <v>18306</v>
      </c>
      <c r="X467" t="s">
        <v>18307</v>
      </c>
      <c r="Y467" t="s">
        <v>1233</v>
      </c>
      <c r="Z467">
        <v>2120</v>
      </c>
      <c r="AA467">
        <v>1</v>
      </c>
      <c r="AB467">
        <v>848</v>
      </c>
      <c r="AC467">
        <v>848</v>
      </c>
      <c r="AD467" s="8">
        <v>0.28000000000000003</v>
      </c>
      <c r="AE467" s="7">
        <v>237.44000000000003</v>
      </c>
      <c r="AF467">
        <v>0.28000000000000003</v>
      </c>
      <c r="AG467" t="str">
        <f t="shared" si="7"/>
        <v>₹848</v>
      </c>
    </row>
    <row r="468" spans="1:33" x14ac:dyDescent="0.3">
      <c r="A468" t="s">
        <v>133</v>
      </c>
      <c r="B468" t="s">
        <v>108</v>
      </c>
      <c r="C468" t="s">
        <v>80</v>
      </c>
      <c r="D468" t="s">
        <v>370</v>
      </c>
      <c r="E468" t="s">
        <v>304</v>
      </c>
      <c r="F468" t="s">
        <v>15418</v>
      </c>
      <c r="G468" t="s">
        <v>33</v>
      </c>
      <c r="H468" s="4">
        <v>45596</v>
      </c>
      <c r="I468">
        <v>1000</v>
      </c>
      <c r="J468" t="s">
        <v>17512</v>
      </c>
      <c r="K468" t="s">
        <v>85</v>
      </c>
      <c r="L468" t="s">
        <v>18308</v>
      </c>
      <c r="M468" t="s">
        <v>87</v>
      </c>
      <c r="N468" t="s">
        <v>18309</v>
      </c>
      <c r="O468" t="s">
        <v>57</v>
      </c>
      <c r="P468">
        <v>15</v>
      </c>
      <c r="Q468" t="s">
        <v>73</v>
      </c>
      <c r="R468" t="s">
        <v>101</v>
      </c>
      <c r="S468" t="s">
        <v>18310</v>
      </c>
      <c r="T468" s="4">
        <v>45347</v>
      </c>
      <c r="U468">
        <v>2</v>
      </c>
      <c r="V468" t="s">
        <v>20255</v>
      </c>
      <c r="W468" t="s">
        <v>18311</v>
      </c>
      <c r="X468" t="s">
        <v>18312</v>
      </c>
      <c r="Y468" t="s">
        <v>5267</v>
      </c>
      <c r="Z468">
        <v>1012</v>
      </c>
      <c r="AA468">
        <v>5</v>
      </c>
      <c r="AB468">
        <v>2024</v>
      </c>
      <c r="AC468">
        <v>404.8</v>
      </c>
      <c r="AD468" s="8">
        <v>0.35</v>
      </c>
      <c r="AE468" s="7">
        <v>708.4</v>
      </c>
      <c r="AF468">
        <v>0.35</v>
      </c>
      <c r="AG468" t="str">
        <f t="shared" si="7"/>
        <v>₹2 K</v>
      </c>
    </row>
    <row r="469" spans="1:33" x14ac:dyDescent="0.3">
      <c r="A469" t="s">
        <v>181</v>
      </c>
      <c r="B469" t="s">
        <v>380</v>
      </c>
      <c r="C469" t="s">
        <v>80</v>
      </c>
      <c r="D469" t="s">
        <v>146</v>
      </c>
      <c r="E469" t="s">
        <v>263</v>
      </c>
      <c r="F469" t="s">
        <v>18361</v>
      </c>
      <c r="G469" t="s">
        <v>96</v>
      </c>
      <c r="H469" s="4">
        <v>45183</v>
      </c>
      <c r="I469">
        <v>1400</v>
      </c>
      <c r="J469" t="s">
        <v>18362</v>
      </c>
      <c r="K469" t="s">
        <v>307</v>
      </c>
      <c r="L469" t="s">
        <v>18363</v>
      </c>
      <c r="M469" t="s">
        <v>37</v>
      </c>
      <c r="N469" t="s">
        <v>18364</v>
      </c>
      <c r="O469" t="s">
        <v>116</v>
      </c>
      <c r="P469">
        <v>19</v>
      </c>
      <c r="Q469" t="s">
        <v>73</v>
      </c>
      <c r="R469" t="s">
        <v>74</v>
      </c>
      <c r="S469" t="s">
        <v>18365</v>
      </c>
      <c r="T469" s="4">
        <v>45339</v>
      </c>
      <c r="U469">
        <v>2</v>
      </c>
      <c r="V469" t="s">
        <v>20255</v>
      </c>
      <c r="W469" t="s">
        <v>18366</v>
      </c>
      <c r="X469" t="s">
        <v>18367</v>
      </c>
      <c r="Y469" t="s">
        <v>3826</v>
      </c>
      <c r="Z469">
        <v>1229</v>
      </c>
      <c r="AA469">
        <v>6</v>
      </c>
      <c r="AB469">
        <v>2949.6000000000004</v>
      </c>
      <c r="AC469">
        <v>491.60000000000008</v>
      </c>
      <c r="AD469" s="8">
        <v>0.35</v>
      </c>
      <c r="AE469" s="7">
        <v>1032.3600000000001</v>
      </c>
      <c r="AF469">
        <v>0.35</v>
      </c>
      <c r="AG469" t="str">
        <f t="shared" si="7"/>
        <v>₹3 K</v>
      </c>
    </row>
    <row r="470" spans="1:33" x14ac:dyDescent="0.3">
      <c r="A470" t="s">
        <v>47</v>
      </c>
      <c r="B470" t="s">
        <v>1128</v>
      </c>
      <c r="C470" t="s">
        <v>29</v>
      </c>
      <c r="D470" t="s">
        <v>81</v>
      </c>
      <c r="E470" t="s">
        <v>304</v>
      </c>
      <c r="F470" t="s">
        <v>18389</v>
      </c>
      <c r="G470" t="s">
        <v>33</v>
      </c>
      <c r="H470" s="4">
        <v>44969</v>
      </c>
      <c r="I470">
        <v>1200</v>
      </c>
      <c r="J470" t="s">
        <v>18390</v>
      </c>
      <c r="K470" t="s">
        <v>125</v>
      </c>
      <c r="L470" t="s">
        <v>18391</v>
      </c>
      <c r="M470" t="s">
        <v>37</v>
      </c>
      <c r="N470" t="s">
        <v>18392</v>
      </c>
      <c r="O470" t="s">
        <v>116</v>
      </c>
      <c r="P470">
        <v>4</v>
      </c>
      <c r="Q470" t="s">
        <v>40</v>
      </c>
      <c r="R470" t="s">
        <v>74</v>
      </c>
      <c r="S470" t="s">
        <v>18393</v>
      </c>
      <c r="T470" s="4">
        <v>45344</v>
      </c>
      <c r="U470">
        <v>2</v>
      </c>
      <c r="V470" t="s">
        <v>20255</v>
      </c>
      <c r="W470" t="s">
        <v>18394</v>
      </c>
      <c r="X470" t="s">
        <v>18395</v>
      </c>
      <c r="Y470" t="s">
        <v>1332</v>
      </c>
      <c r="Z470">
        <v>1850</v>
      </c>
      <c r="AA470">
        <v>5</v>
      </c>
      <c r="AB470">
        <v>3700</v>
      </c>
      <c r="AC470">
        <v>740</v>
      </c>
      <c r="AD470" s="8">
        <v>0.28000000000000003</v>
      </c>
      <c r="AE470" s="7">
        <v>1036</v>
      </c>
      <c r="AF470">
        <v>0.28000000000000003</v>
      </c>
      <c r="AG470" t="str">
        <f t="shared" si="7"/>
        <v>₹4 K</v>
      </c>
    </row>
    <row r="471" spans="1:33" x14ac:dyDescent="0.3">
      <c r="A471" t="s">
        <v>181</v>
      </c>
      <c r="B471" t="s">
        <v>411</v>
      </c>
      <c r="C471" t="s">
        <v>49</v>
      </c>
      <c r="D471" t="s">
        <v>109</v>
      </c>
      <c r="E471" t="s">
        <v>1560</v>
      </c>
      <c r="F471" t="s">
        <v>18542</v>
      </c>
      <c r="G471" t="s">
        <v>33</v>
      </c>
      <c r="H471" s="4">
        <v>44807</v>
      </c>
      <c r="I471">
        <v>1000</v>
      </c>
      <c r="J471" t="s">
        <v>18543</v>
      </c>
      <c r="K471" t="s">
        <v>404</v>
      </c>
      <c r="L471" t="s">
        <v>18544</v>
      </c>
      <c r="M471" t="s">
        <v>37</v>
      </c>
      <c r="N471" t="s">
        <v>18545</v>
      </c>
      <c r="O471" t="s">
        <v>116</v>
      </c>
      <c r="P471">
        <v>4</v>
      </c>
      <c r="Q471" t="s">
        <v>73</v>
      </c>
      <c r="R471" t="s">
        <v>101</v>
      </c>
      <c r="S471" t="s">
        <v>18546</v>
      </c>
      <c r="T471" s="4">
        <v>45349</v>
      </c>
      <c r="U471">
        <v>2</v>
      </c>
      <c r="V471" t="s">
        <v>20255</v>
      </c>
      <c r="W471" t="s">
        <v>18547</v>
      </c>
      <c r="X471" t="s">
        <v>18548</v>
      </c>
      <c r="Y471" t="s">
        <v>6724</v>
      </c>
      <c r="Z471">
        <v>1658</v>
      </c>
      <c r="AA471">
        <v>3</v>
      </c>
      <c r="AB471">
        <v>1989.6000000000001</v>
      </c>
      <c r="AC471">
        <v>663.2</v>
      </c>
      <c r="AD471" s="8">
        <v>0.22</v>
      </c>
      <c r="AE471" s="7">
        <v>437.71200000000005</v>
      </c>
      <c r="AF471">
        <v>0.22</v>
      </c>
      <c r="AG471" t="str">
        <f t="shared" si="7"/>
        <v>₹2 K</v>
      </c>
    </row>
    <row r="472" spans="1:33" x14ac:dyDescent="0.3">
      <c r="A472" t="s">
        <v>93</v>
      </c>
      <c r="B472" t="s">
        <v>784</v>
      </c>
      <c r="C472" t="s">
        <v>29</v>
      </c>
      <c r="D472" t="s">
        <v>50</v>
      </c>
      <c r="E472" t="s">
        <v>82</v>
      </c>
      <c r="F472" t="s">
        <v>18590</v>
      </c>
      <c r="G472" t="s">
        <v>96</v>
      </c>
      <c r="H472" s="4">
        <v>44407</v>
      </c>
      <c r="I472">
        <v>950</v>
      </c>
      <c r="J472" t="s">
        <v>18591</v>
      </c>
      <c r="K472" t="s">
        <v>835</v>
      </c>
      <c r="L472" t="s">
        <v>18592</v>
      </c>
      <c r="M472" t="s">
        <v>37</v>
      </c>
      <c r="N472" t="s">
        <v>18593</v>
      </c>
      <c r="O472" t="s">
        <v>57</v>
      </c>
      <c r="P472">
        <v>20</v>
      </c>
      <c r="Q472" t="s">
        <v>73</v>
      </c>
      <c r="R472" t="s">
        <v>74</v>
      </c>
      <c r="S472" t="s">
        <v>18594</v>
      </c>
      <c r="T472" s="4">
        <v>45332</v>
      </c>
      <c r="U472">
        <v>2</v>
      </c>
      <c r="V472" t="s">
        <v>20255</v>
      </c>
      <c r="W472" t="s">
        <v>18595</v>
      </c>
      <c r="X472" t="s">
        <v>18596</v>
      </c>
      <c r="Y472" t="s">
        <v>849</v>
      </c>
      <c r="Z472">
        <v>1457</v>
      </c>
      <c r="AA472">
        <v>1</v>
      </c>
      <c r="AB472">
        <v>582.80000000000007</v>
      </c>
      <c r="AC472">
        <v>582.80000000000007</v>
      </c>
      <c r="AD472" s="8">
        <v>0.28000000000000003</v>
      </c>
      <c r="AE472" s="7">
        <v>163.18400000000003</v>
      </c>
      <c r="AF472">
        <v>0.28000000000000003</v>
      </c>
      <c r="AG472" t="str">
        <f t="shared" si="7"/>
        <v>₹582.8</v>
      </c>
    </row>
    <row r="473" spans="1:33" x14ac:dyDescent="0.3">
      <c r="A473" t="s">
        <v>93</v>
      </c>
      <c r="B473" t="s">
        <v>568</v>
      </c>
      <c r="C473" t="s">
        <v>49</v>
      </c>
      <c r="D473" t="s">
        <v>65</v>
      </c>
      <c r="E473" t="s">
        <v>804</v>
      </c>
      <c r="F473" t="s">
        <v>18661</v>
      </c>
      <c r="G473" t="s">
        <v>33</v>
      </c>
      <c r="H473" s="4">
        <v>44292</v>
      </c>
      <c r="I473">
        <v>1400</v>
      </c>
      <c r="J473" t="s">
        <v>18662</v>
      </c>
      <c r="K473" t="s">
        <v>54</v>
      </c>
      <c r="L473" t="s">
        <v>18663</v>
      </c>
      <c r="M473" t="s">
        <v>87</v>
      </c>
      <c r="N473" t="s">
        <v>18664</v>
      </c>
      <c r="O473" t="s">
        <v>39</v>
      </c>
      <c r="P473">
        <v>5</v>
      </c>
      <c r="Q473" t="s">
        <v>40</v>
      </c>
      <c r="R473" t="s">
        <v>101</v>
      </c>
      <c r="S473" t="s">
        <v>18665</v>
      </c>
      <c r="T473" s="4">
        <v>45341</v>
      </c>
      <c r="U473">
        <v>2</v>
      </c>
      <c r="V473" t="s">
        <v>20255</v>
      </c>
      <c r="W473" t="s">
        <v>18666</v>
      </c>
      <c r="X473" t="s">
        <v>18667</v>
      </c>
      <c r="Y473" t="s">
        <v>2965</v>
      </c>
      <c r="Z473">
        <v>835</v>
      </c>
      <c r="AA473">
        <v>2</v>
      </c>
      <c r="AB473">
        <v>668</v>
      </c>
      <c r="AC473">
        <v>334</v>
      </c>
      <c r="AD473" s="8">
        <v>0.22</v>
      </c>
      <c r="AE473" s="7">
        <v>146.96</v>
      </c>
      <c r="AF473">
        <v>0.22</v>
      </c>
      <c r="AG473" t="str">
        <f t="shared" si="7"/>
        <v>₹668</v>
      </c>
    </row>
    <row r="474" spans="1:33" x14ac:dyDescent="0.3">
      <c r="A474" t="s">
        <v>20236</v>
      </c>
      <c r="B474" t="s">
        <v>79</v>
      </c>
      <c r="C474" t="s">
        <v>29</v>
      </c>
      <c r="D474" t="s">
        <v>677</v>
      </c>
      <c r="E474" t="s">
        <v>1225</v>
      </c>
      <c r="F474" t="s">
        <v>18668</v>
      </c>
      <c r="G474" t="s">
        <v>33</v>
      </c>
      <c r="H474" s="4">
        <v>43832</v>
      </c>
      <c r="I474">
        <v>1400</v>
      </c>
      <c r="J474" t="s">
        <v>18669</v>
      </c>
      <c r="K474" t="s">
        <v>796</v>
      </c>
      <c r="L474" t="s">
        <v>18670</v>
      </c>
      <c r="M474" t="s">
        <v>87</v>
      </c>
      <c r="N474" t="s">
        <v>18671</v>
      </c>
      <c r="O474" t="s">
        <v>57</v>
      </c>
      <c r="P474">
        <v>9</v>
      </c>
      <c r="Q474" t="s">
        <v>73</v>
      </c>
      <c r="R474" t="s">
        <v>58</v>
      </c>
      <c r="S474" t="s">
        <v>18672</v>
      </c>
      <c r="T474" s="4">
        <v>45328</v>
      </c>
      <c r="U474">
        <v>2</v>
      </c>
      <c r="V474" t="s">
        <v>20255</v>
      </c>
      <c r="W474" t="s">
        <v>18673</v>
      </c>
      <c r="X474" t="s">
        <v>18674</v>
      </c>
      <c r="Y474" t="s">
        <v>3341</v>
      </c>
      <c r="Z474">
        <v>2689</v>
      </c>
      <c r="AA474">
        <v>6</v>
      </c>
      <c r="AB474">
        <v>6453.6</v>
      </c>
      <c r="AC474">
        <v>1075.6000000000001</v>
      </c>
      <c r="AD474" s="8">
        <v>0.28000000000000003</v>
      </c>
      <c r="AE474" s="7">
        <v>1807.0080000000003</v>
      </c>
      <c r="AF474">
        <v>0.28000000000000003</v>
      </c>
      <c r="AG474" t="str">
        <f t="shared" si="7"/>
        <v>₹6 K</v>
      </c>
    </row>
    <row r="475" spans="1:33" x14ac:dyDescent="0.3">
      <c r="A475" t="s">
        <v>20240</v>
      </c>
      <c r="B475" t="s">
        <v>347</v>
      </c>
      <c r="C475" t="s">
        <v>80</v>
      </c>
      <c r="D475" t="s">
        <v>370</v>
      </c>
      <c r="E475" t="s">
        <v>3122</v>
      </c>
      <c r="F475" t="s">
        <v>18724</v>
      </c>
      <c r="G475" t="s">
        <v>96</v>
      </c>
      <c r="H475" s="4">
        <v>44166</v>
      </c>
      <c r="I475">
        <v>950</v>
      </c>
      <c r="J475" t="s">
        <v>18725</v>
      </c>
      <c r="K475" t="s">
        <v>825</v>
      </c>
      <c r="L475" t="s">
        <v>18726</v>
      </c>
      <c r="M475" t="s">
        <v>87</v>
      </c>
      <c r="N475" t="s">
        <v>18727</v>
      </c>
      <c r="O475" t="s">
        <v>39</v>
      </c>
      <c r="P475">
        <v>20</v>
      </c>
      <c r="Q475" t="s">
        <v>73</v>
      </c>
      <c r="R475" t="s">
        <v>74</v>
      </c>
      <c r="S475" t="s">
        <v>18728</v>
      </c>
      <c r="T475" s="4">
        <v>45345</v>
      </c>
      <c r="U475">
        <v>2</v>
      </c>
      <c r="V475" t="s">
        <v>20255</v>
      </c>
      <c r="W475" t="s">
        <v>18729</v>
      </c>
      <c r="X475" t="s">
        <v>17204</v>
      </c>
      <c r="Y475" t="s">
        <v>368</v>
      </c>
      <c r="Z475">
        <v>2472</v>
      </c>
      <c r="AA475">
        <v>2</v>
      </c>
      <c r="AB475">
        <v>1977.6000000000001</v>
      </c>
      <c r="AC475">
        <v>988.80000000000007</v>
      </c>
      <c r="AD475" s="8">
        <v>0.35</v>
      </c>
      <c r="AE475" s="7">
        <v>692.16</v>
      </c>
      <c r="AF475">
        <v>0.35</v>
      </c>
      <c r="AG475" t="str">
        <f t="shared" si="7"/>
        <v>₹2 K</v>
      </c>
    </row>
    <row r="476" spans="1:33" x14ac:dyDescent="0.3">
      <c r="A476" t="s">
        <v>93</v>
      </c>
      <c r="B476" t="s">
        <v>784</v>
      </c>
      <c r="C476" t="s">
        <v>29</v>
      </c>
      <c r="D476" t="s">
        <v>146</v>
      </c>
      <c r="E476" t="s">
        <v>832</v>
      </c>
      <c r="F476" t="s">
        <v>18910</v>
      </c>
      <c r="G476" t="s">
        <v>96</v>
      </c>
      <c r="H476" s="4">
        <v>44303</v>
      </c>
      <c r="I476">
        <v>1300</v>
      </c>
      <c r="J476" t="s">
        <v>18911</v>
      </c>
      <c r="K476" t="s">
        <v>254</v>
      </c>
      <c r="L476" t="s">
        <v>18912</v>
      </c>
      <c r="M476" t="s">
        <v>87</v>
      </c>
      <c r="N476" t="s">
        <v>18913</v>
      </c>
      <c r="O476" t="s">
        <v>39</v>
      </c>
      <c r="P476">
        <v>6</v>
      </c>
      <c r="Q476" t="s">
        <v>73</v>
      </c>
      <c r="R476" t="s">
        <v>41</v>
      </c>
      <c r="S476" t="s">
        <v>18914</v>
      </c>
      <c r="T476" s="4">
        <v>45343</v>
      </c>
      <c r="U476">
        <v>2</v>
      </c>
      <c r="V476" t="s">
        <v>20255</v>
      </c>
      <c r="W476" t="s">
        <v>18915</v>
      </c>
      <c r="X476" t="s">
        <v>18916</v>
      </c>
      <c r="Y476" t="s">
        <v>1374</v>
      </c>
      <c r="Z476">
        <v>2491</v>
      </c>
      <c r="AA476">
        <v>3</v>
      </c>
      <c r="AB476">
        <v>2989.2000000000003</v>
      </c>
      <c r="AC476">
        <v>996.40000000000009</v>
      </c>
      <c r="AD476" s="8">
        <v>0.28000000000000003</v>
      </c>
      <c r="AE476" s="7">
        <v>836.97600000000011</v>
      </c>
      <c r="AF476">
        <v>0.28000000000000003</v>
      </c>
      <c r="AG476" t="str">
        <f t="shared" si="7"/>
        <v>₹3 K</v>
      </c>
    </row>
    <row r="477" spans="1:33" x14ac:dyDescent="0.3">
      <c r="A477" t="s">
        <v>450</v>
      </c>
      <c r="B477" t="s">
        <v>450</v>
      </c>
      <c r="C477" t="s">
        <v>29</v>
      </c>
      <c r="D477" t="s">
        <v>146</v>
      </c>
      <c r="E477" t="s">
        <v>1949</v>
      </c>
      <c r="F477" t="s">
        <v>18984</v>
      </c>
      <c r="G477" t="s">
        <v>96</v>
      </c>
      <c r="H477" s="4">
        <v>44216</v>
      </c>
      <c r="I477">
        <v>1000</v>
      </c>
      <c r="J477" t="s">
        <v>18985</v>
      </c>
      <c r="K477" t="s">
        <v>2286</v>
      </c>
      <c r="L477" t="s">
        <v>18986</v>
      </c>
      <c r="M477" t="s">
        <v>37</v>
      </c>
      <c r="N477" t="s">
        <v>18987</v>
      </c>
      <c r="O477" t="s">
        <v>72</v>
      </c>
      <c r="P477">
        <v>12</v>
      </c>
      <c r="Q477" t="s">
        <v>73</v>
      </c>
      <c r="R477" t="s">
        <v>101</v>
      </c>
      <c r="S477" t="s">
        <v>18988</v>
      </c>
      <c r="T477" s="4">
        <v>45327</v>
      </c>
      <c r="U477">
        <v>2</v>
      </c>
      <c r="V477" t="s">
        <v>20255</v>
      </c>
      <c r="W477" t="s">
        <v>18989</v>
      </c>
      <c r="X477" t="s">
        <v>18990</v>
      </c>
      <c r="Y477" t="s">
        <v>1004</v>
      </c>
      <c r="Z477">
        <v>2069</v>
      </c>
      <c r="AA477">
        <v>5</v>
      </c>
      <c r="AB477">
        <v>4138</v>
      </c>
      <c r="AC477">
        <v>827.6</v>
      </c>
      <c r="AD477" s="8">
        <v>0.28000000000000003</v>
      </c>
      <c r="AE477" s="7">
        <v>1158.6400000000001</v>
      </c>
      <c r="AF477">
        <v>0.28000000000000003</v>
      </c>
      <c r="AG477" t="str">
        <f t="shared" si="7"/>
        <v>₹4 K</v>
      </c>
    </row>
    <row r="478" spans="1:33" x14ac:dyDescent="0.3">
      <c r="A478" t="s">
        <v>181</v>
      </c>
      <c r="B478" t="s">
        <v>380</v>
      </c>
      <c r="C478" t="s">
        <v>29</v>
      </c>
      <c r="D478" t="s">
        <v>30</v>
      </c>
      <c r="E478" t="s">
        <v>1543</v>
      </c>
      <c r="F478" t="s">
        <v>19017</v>
      </c>
      <c r="G478" t="s">
        <v>33</v>
      </c>
      <c r="H478" s="4">
        <v>44196</v>
      </c>
      <c r="I478">
        <v>1200</v>
      </c>
      <c r="J478" t="s">
        <v>19018</v>
      </c>
      <c r="K478" t="s">
        <v>404</v>
      </c>
      <c r="L478" t="s">
        <v>19019</v>
      </c>
      <c r="M478" t="s">
        <v>87</v>
      </c>
      <c r="N478" t="s">
        <v>19020</v>
      </c>
      <c r="O478" t="s">
        <v>39</v>
      </c>
      <c r="P478">
        <v>10</v>
      </c>
      <c r="Q478" t="s">
        <v>40</v>
      </c>
      <c r="R478" t="s">
        <v>41</v>
      </c>
      <c r="S478" t="s">
        <v>19021</v>
      </c>
      <c r="T478" s="4">
        <v>45328</v>
      </c>
      <c r="U478">
        <v>2</v>
      </c>
      <c r="V478" t="s">
        <v>20255</v>
      </c>
      <c r="W478" t="s">
        <v>19022</v>
      </c>
      <c r="X478" t="s">
        <v>19023</v>
      </c>
      <c r="Y478" t="s">
        <v>2245</v>
      </c>
      <c r="Z478">
        <v>1490</v>
      </c>
      <c r="AA478">
        <v>5</v>
      </c>
      <c r="AB478">
        <v>2980</v>
      </c>
      <c r="AC478">
        <v>596</v>
      </c>
      <c r="AD478" s="8">
        <v>0.28000000000000003</v>
      </c>
      <c r="AE478" s="7">
        <v>834.40000000000009</v>
      </c>
      <c r="AF478">
        <v>0.28000000000000003</v>
      </c>
      <c r="AG478" t="str">
        <f t="shared" si="7"/>
        <v>₹3 K</v>
      </c>
    </row>
    <row r="479" spans="1:33" x14ac:dyDescent="0.3">
      <c r="A479" t="s">
        <v>336</v>
      </c>
      <c r="B479" t="s">
        <v>500</v>
      </c>
      <c r="C479" t="s">
        <v>49</v>
      </c>
      <c r="D479" t="s">
        <v>65</v>
      </c>
      <c r="E479" t="s">
        <v>441</v>
      </c>
      <c r="F479" t="s">
        <v>19158</v>
      </c>
      <c r="G479" t="s">
        <v>33</v>
      </c>
      <c r="H479" s="4">
        <v>45175</v>
      </c>
      <c r="I479">
        <v>1000</v>
      </c>
      <c r="J479" t="s">
        <v>19159</v>
      </c>
      <c r="K479" t="s">
        <v>1034</v>
      </c>
      <c r="L479" t="s">
        <v>19160</v>
      </c>
      <c r="M479" t="s">
        <v>37</v>
      </c>
      <c r="N479" t="s">
        <v>19161</v>
      </c>
      <c r="O479" t="s">
        <v>116</v>
      </c>
      <c r="P479">
        <v>5</v>
      </c>
      <c r="Q479" t="s">
        <v>73</v>
      </c>
      <c r="R479" t="s">
        <v>101</v>
      </c>
      <c r="S479" t="s">
        <v>19162</v>
      </c>
      <c r="T479" s="4">
        <v>45334</v>
      </c>
      <c r="U479">
        <v>2</v>
      </c>
      <c r="V479" t="s">
        <v>20255</v>
      </c>
      <c r="W479" t="s">
        <v>19163</v>
      </c>
      <c r="X479" t="s">
        <v>19164</v>
      </c>
      <c r="Y479" t="s">
        <v>767</v>
      </c>
      <c r="Z479">
        <v>600</v>
      </c>
      <c r="AA479">
        <v>6</v>
      </c>
      <c r="AB479">
        <v>1440</v>
      </c>
      <c r="AC479">
        <v>240</v>
      </c>
      <c r="AD479" s="8">
        <v>0.22</v>
      </c>
      <c r="AE479" s="7">
        <v>316.8</v>
      </c>
      <c r="AF479">
        <v>0.22</v>
      </c>
      <c r="AG479" t="str">
        <f t="shared" si="7"/>
        <v>₹1 K</v>
      </c>
    </row>
    <row r="480" spans="1:33" x14ac:dyDescent="0.3">
      <c r="A480" t="s">
        <v>336</v>
      </c>
      <c r="B480" t="s">
        <v>262</v>
      </c>
      <c r="C480" t="s">
        <v>80</v>
      </c>
      <c r="D480" t="s">
        <v>50</v>
      </c>
      <c r="E480" t="s">
        <v>2408</v>
      </c>
      <c r="F480" t="s">
        <v>19367</v>
      </c>
      <c r="G480" t="s">
        <v>33</v>
      </c>
      <c r="H480" s="4">
        <v>45152</v>
      </c>
      <c r="I480">
        <v>1200</v>
      </c>
      <c r="J480" t="s">
        <v>19368</v>
      </c>
      <c r="K480" t="s">
        <v>1796</v>
      </c>
      <c r="L480" t="s">
        <v>19369</v>
      </c>
      <c r="M480" t="s">
        <v>87</v>
      </c>
      <c r="N480" t="s">
        <v>19370</v>
      </c>
      <c r="O480" t="s">
        <v>39</v>
      </c>
      <c r="P480">
        <v>19</v>
      </c>
      <c r="Q480" t="s">
        <v>40</v>
      </c>
      <c r="R480" t="s">
        <v>101</v>
      </c>
      <c r="S480" t="s">
        <v>19371</v>
      </c>
      <c r="T480" s="4">
        <v>45342</v>
      </c>
      <c r="U480">
        <v>2</v>
      </c>
      <c r="V480" t="s">
        <v>20255</v>
      </c>
      <c r="W480" t="s">
        <v>19372</v>
      </c>
      <c r="X480" t="s">
        <v>19373</v>
      </c>
      <c r="Y480" t="s">
        <v>19374</v>
      </c>
      <c r="Z480">
        <v>911</v>
      </c>
      <c r="AA480">
        <v>7</v>
      </c>
      <c r="AB480">
        <v>2550.8000000000002</v>
      </c>
      <c r="AC480">
        <v>364.40000000000003</v>
      </c>
      <c r="AD480" s="8">
        <v>0.35</v>
      </c>
      <c r="AE480" s="7">
        <v>892.78</v>
      </c>
      <c r="AF480">
        <v>0.35</v>
      </c>
      <c r="AG480" t="str">
        <f t="shared" si="7"/>
        <v>₹3 K</v>
      </c>
    </row>
    <row r="481" spans="1:33" x14ac:dyDescent="0.3">
      <c r="A481" t="s">
        <v>336</v>
      </c>
      <c r="B481" t="s">
        <v>1023</v>
      </c>
      <c r="C481" t="s">
        <v>80</v>
      </c>
      <c r="D481" t="s">
        <v>219</v>
      </c>
      <c r="E481" t="s">
        <v>1674</v>
      </c>
      <c r="F481" t="s">
        <v>19409</v>
      </c>
      <c r="G481" t="s">
        <v>96</v>
      </c>
      <c r="H481" s="4">
        <v>45031</v>
      </c>
      <c r="I481">
        <v>1100</v>
      </c>
      <c r="J481" t="s">
        <v>19410</v>
      </c>
      <c r="K481" t="s">
        <v>434</v>
      </c>
      <c r="L481" t="s">
        <v>19411</v>
      </c>
      <c r="M481" t="s">
        <v>37</v>
      </c>
      <c r="N481" t="s">
        <v>19412</v>
      </c>
      <c r="O481" t="s">
        <v>72</v>
      </c>
      <c r="P481">
        <v>7</v>
      </c>
      <c r="Q481" t="s">
        <v>40</v>
      </c>
      <c r="R481" t="s">
        <v>58</v>
      </c>
      <c r="S481" t="s">
        <v>19413</v>
      </c>
      <c r="T481" s="4">
        <v>45350</v>
      </c>
      <c r="U481">
        <v>2</v>
      </c>
      <c r="V481" t="s">
        <v>20255</v>
      </c>
      <c r="W481" t="s">
        <v>19414</v>
      </c>
      <c r="X481" t="s">
        <v>19415</v>
      </c>
      <c r="Y481" t="s">
        <v>7251</v>
      </c>
      <c r="Z481">
        <v>2091</v>
      </c>
      <c r="AA481">
        <v>3</v>
      </c>
      <c r="AB481">
        <v>2509.2000000000003</v>
      </c>
      <c r="AC481">
        <v>836.40000000000009</v>
      </c>
      <c r="AD481" s="8">
        <v>0.35</v>
      </c>
      <c r="AE481" s="7">
        <v>878.22</v>
      </c>
      <c r="AF481">
        <v>0.35</v>
      </c>
      <c r="AG481" t="str">
        <f t="shared" si="7"/>
        <v>₹3 K</v>
      </c>
    </row>
    <row r="482" spans="1:33" x14ac:dyDescent="0.3">
      <c r="A482" t="s">
        <v>20238</v>
      </c>
      <c r="B482" t="s">
        <v>650</v>
      </c>
      <c r="C482" t="s">
        <v>29</v>
      </c>
      <c r="D482" t="s">
        <v>109</v>
      </c>
      <c r="E482" t="s">
        <v>804</v>
      </c>
      <c r="F482" t="s">
        <v>19416</v>
      </c>
      <c r="G482" t="s">
        <v>33</v>
      </c>
      <c r="H482" s="4">
        <v>45149</v>
      </c>
      <c r="I482">
        <v>1100</v>
      </c>
      <c r="J482" t="s">
        <v>19417</v>
      </c>
      <c r="K482" t="s">
        <v>266</v>
      </c>
      <c r="L482" t="s">
        <v>19418</v>
      </c>
      <c r="M482" t="s">
        <v>37</v>
      </c>
      <c r="N482" t="s">
        <v>19419</v>
      </c>
      <c r="O482" t="s">
        <v>72</v>
      </c>
      <c r="P482">
        <v>9</v>
      </c>
      <c r="Q482" t="s">
        <v>40</v>
      </c>
      <c r="R482" t="s">
        <v>74</v>
      </c>
      <c r="S482" t="s">
        <v>19420</v>
      </c>
      <c r="T482" s="4">
        <v>45328</v>
      </c>
      <c r="U482">
        <v>2</v>
      </c>
      <c r="V482" t="s">
        <v>20255</v>
      </c>
      <c r="W482" t="s">
        <v>19421</v>
      </c>
      <c r="X482" t="s">
        <v>19422</v>
      </c>
      <c r="Y482" t="s">
        <v>5480</v>
      </c>
      <c r="Z482">
        <v>2267</v>
      </c>
      <c r="AA482">
        <v>7</v>
      </c>
      <c r="AB482">
        <v>6347.6</v>
      </c>
      <c r="AC482">
        <v>906.80000000000007</v>
      </c>
      <c r="AD482" s="8">
        <v>0.28000000000000003</v>
      </c>
      <c r="AE482" s="7">
        <v>1777.3280000000002</v>
      </c>
      <c r="AF482">
        <v>0.28000000000000003</v>
      </c>
      <c r="AG482" t="str">
        <f t="shared" si="7"/>
        <v>₹6 K</v>
      </c>
    </row>
    <row r="483" spans="1:33" x14ac:dyDescent="0.3">
      <c r="A483" t="s">
        <v>20239</v>
      </c>
      <c r="B483" t="s">
        <v>28</v>
      </c>
      <c r="C483" t="s">
        <v>49</v>
      </c>
      <c r="D483" t="s">
        <v>81</v>
      </c>
      <c r="E483" t="s">
        <v>230</v>
      </c>
      <c r="F483" t="s">
        <v>19492</v>
      </c>
      <c r="G483" t="s">
        <v>96</v>
      </c>
      <c r="H483" s="4">
        <v>44445</v>
      </c>
      <c r="I483">
        <v>1100</v>
      </c>
      <c r="J483" t="s">
        <v>19493</v>
      </c>
      <c r="K483" t="s">
        <v>69</v>
      </c>
      <c r="L483" t="s">
        <v>19494</v>
      </c>
      <c r="M483" t="s">
        <v>37</v>
      </c>
      <c r="N483" t="s">
        <v>19495</v>
      </c>
      <c r="O483" t="s">
        <v>39</v>
      </c>
      <c r="P483">
        <v>14</v>
      </c>
      <c r="Q483" t="s">
        <v>73</v>
      </c>
      <c r="R483" t="s">
        <v>101</v>
      </c>
      <c r="S483" t="s">
        <v>19496</v>
      </c>
      <c r="T483" s="4">
        <v>45350</v>
      </c>
      <c r="U483">
        <v>2</v>
      </c>
      <c r="V483" t="s">
        <v>20255</v>
      </c>
      <c r="W483" t="s">
        <v>19497</v>
      </c>
      <c r="X483" t="s">
        <v>19498</v>
      </c>
      <c r="Y483" t="s">
        <v>4015</v>
      </c>
      <c r="Z483">
        <v>2656</v>
      </c>
      <c r="AA483">
        <v>3</v>
      </c>
      <c r="AB483">
        <v>3187.2000000000003</v>
      </c>
      <c r="AC483">
        <v>1062.4000000000001</v>
      </c>
      <c r="AD483" s="8">
        <v>0.22</v>
      </c>
      <c r="AE483" s="7">
        <v>701.18400000000008</v>
      </c>
      <c r="AF483">
        <v>0.22</v>
      </c>
      <c r="AG483" t="str">
        <f t="shared" si="7"/>
        <v>₹3 K</v>
      </c>
    </row>
    <row r="484" spans="1:33" x14ac:dyDescent="0.3">
      <c r="A484" t="s">
        <v>93</v>
      </c>
      <c r="B484" t="s">
        <v>205</v>
      </c>
      <c r="C484" t="s">
        <v>49</v>
      </c>
      <c r="D484" t="s">
        <v>370</v>
      </c>
      <c r="E484" t="s">
        <v>1049</v>
      </c>
      <c r="F484" t="s">
        <v>19586</v>
      </c>
      <c r="G484" t="s">
        <v>96</v>
      </c>
      <c r="H484" s="4">
        <v>44015</v>
      </c>
      <c r="I484">
        <v>1000</v>
      </c>
      <c r="J484" t="s">
        <v>19587</v>
      </c>
      <c r="K484" t="s">
        <v>1086</v>
      </c>
      <c r="L484" t="s">
        <v>19588</v>
      </c>
      <c r="M484" t="s">
        <v>37</v>
      </c>
      <c r="N484" t="s">
        <v>19589</v>
      </c>
      <c r="O484" t="s">
        <v>72</v>
      </c>
      <c r="P484">
        <v>3</v>
      </c>
      <c r="Q484" t="s">
        <v>40</v>
      </c>
      <c r="R484" t="s">
        <v>101</v>
      </c>
      <c r="S484" t="s">
        <v>19590</v>
      </c>
      <c r="T484" s="4">
        <v>45338</v>
      </c>
      <c r="U484">
        <v>2</v>
      </c>
      <c r="V484" t="s">
        <v>20255</v>
      </c>
      <c r="W484" t="s">
        <v>19591</v>
      </c>
      <c r="X484" t="s">
        <v>19592</v>
      </c>
      <c r="Y484" t="s">
        <v>10107</v>
      </c>
      <c r="Z484">
        <v>761</v>
      </c>
      <c r="AA484">
        <v>4</v>
      </c>
      <c r="AB484">
        <v>1217.6000000000001</v>
      </c>
      <c r="AC484">
        <v>304.40000000000003</v>
      </c>
      <c r="AD484" s="8">
        <v>0.22</v>
      </c>
      <c r="AE484" s="7">
        <v>267.87200000000001</v>
      </c>
      <c r="AF484">
        <v>0.22</v>
      </c>
      <c r="AG484" t="str">
        <f t="shared" si="7"/>
        <v>₹1 K</v>
      </c>
    </row>
    <row r="485" spans="1:33" x14ac:dyDescent="0.3">
      <c r="A485" t="s">
        <v>181</v>
      </c>
      <c r="B485" t="s">
        <v>64</v>
      </c>
      <c r="C485" t="s">
        <v>29</v>
      </c>
      <c r="D485" t="s">
        <v>146</v>
      </c>
      <c r="E485" t="s">
        <v>1225</v>
      </c>
      <c r="F485" t="s">
        <v>19593</v>
      </c>
      <c r="G485" t="s">
        <v>96</v>
      </c>
      <c r="H485" s="4">
        <v>45249</v>
      </c>
      <c r="I485">
        <v>800</v>
      </c>
      <c r="J485" t="s">
        <v>19594</v>
      </c>
      <c r="K485" t="s">
        <v>1293</v>
      </c>
      <c r="L485" t="s">
        <v>19595</v>
      </c>
      <c r="M485" t="s">
        <v>87</v>
      </c>
      <c r="N485" t="s">
        <v>19596</v>
      </c>
      <c r="O485" t="s">
        <v>116</v>
      </c>
      <c r="P485">
        <v>19</v>
      </c>
      <c r="Q485" t="s">
        <v>73</v>
      </c>
      <c r="R485" t="s">
        <v>101</v>
      </c>
      <c r="S485" t="s">
        <v>19597</v>
      </c>
      <c r="T485" s="4">
        <v>45351</v>
      </c>
      <c r="U485">
        <v>2</v>
      </c>
      <c r="V485" t="s">
        <v>20255</v>
      </c>
      <c r="W485" t="s">
        <v>19598</v>
      </c>
      <c r="X485" t="s">
        <v>19599</v>
      </c>
      <c r="Y485" t="s">
        <v>11287</v>
      </c>
      <c r="Z485">
        <v>1062</v>
      </c>
      <c r="AA485">
        <v>7</v>
      </c>
      <c r="AB485">
        <v>2973.6000000000004</v>
      </c>
      <c r="AC485">
        <v>424.80000000000007</v>
      </c>
      <c r="AD485" s="8">
        <v>0.28000000000000003</v>
      </c>
      <c r="AE485" s="7">
        <v>832.60800000000017</v>
      </c>
      <c r="AF485">
        <v>0.28000000000000003</v>
      </c>
      <c r="AG485" t="str">
        <f t="shared" si="7"/>
        <v>₹3 K</v>
      </c>
    </row>
    <row r="486" spans="1:33" x14ac:dyDescent="0.3">
      <c r="A486" t="s">
        <v>20233</v>
      </c>
      <c r="B486" t="s">
        <v>240</v>
      </c>
      <c r="C486" t="s">
        <v>80</v>
      </c>
      <c r="D486" t="s">
        <v>370</v>
      </c>
      <c r="E486" t="s">
        <v>1693</v>
      </c>
      <c r="F486" t="s">
        <v>19660</v>
      </c>
      <c r="G486" t="s">
        <v>33</v>
      </c>
      <c r="H486" s="4">
        <v>44736</v>
      </c>
      <c r="I486">
        <v>1100</v>
      </c>
      <c r="J486" t="s">
        <v>19661</v>
      </c>
      <c r="K486" t="s">
        <v>571</v>
      </c>
      <c r="L486" t="s">
        <v>19662</v>
      </c>
      <c r="M486" t="s">
        <v>37</v>
      </c>
      <c r="N486" t="s">
        <v>19663</v>
      </c>
      <c r="O486" t="s">
        <v>39</v>
      </c>
      <c r="P486">
        <v>15</v>
      </c>
      <c r="Q486" t="s">
        <v>73</v>
      </c>
      <c r="R486" t="s">
        <v>41</v>
      </c>
      <c r="S486" t="s">
        <v>19664</v>
      </c>
      <c r="T486" s="4">
        <v>45340</v>
      </c>
      <c r="U486">
        <v>2</v>
      </c>
      <c r="V486" t="s">
        <v>20255</v>
      </c>
      <c r="W486" t="s">
        <v>19665</v>
      </c>
      <c r="X486" t="s">
        <v>19666</v>
      </c>
      <c r="Y486" t="s">
        <v>5365</v>
      </c>
      <c r="Z486">
        <v>959</v>
      </c>
      <c r="AA486">
        <v>5</v>
      </c>
      <c r="AB486">
        <v>1918</v>
      </c>
      <c r="AC486">
        <v>383.6</v>
      </c>
      <c r="AD486" s="8">
        <v>0.35</v>
      </c>
      <c r="AE486" s="7">
        <v>671.3</v>
      </c>
      <c r="AF486">
        <v>0.35</v>
      </c>
      <c r="AG486" t="str">
        <f t="shared" si="7"/>
        <v>₹2 K</v>
      </c>
    </row>
    <row r="487" spans="1:33" x14ac:dyDescent="0.3">
      <c r="A487" t="s">
        <v>181</v>
      </c>
      <c r="B487" t="s">
        <v>985</v>
      </c>
      <c r="C487" t="s">
        <v>29</v>
      </c>
      <c r="D487" t="s">
        <v>146</v>
      </c>
      <c r="E487" t="s">
        <v>82</v>
      </c>
      <c r="F487" t="s">
        <v>19695</v>
      </c>
      <c r="G487" t="s">
        <v>33</v>
      </c>
      <c r="H487" s="4">
        <v>43867</v>
      </c>
      <c r="I487">
        <v>1200</v>
      </c>
      <c r="J487" t="s">
        <v>19696</v>
      </c>
      <c r="K487" t="s">
        <v>853</v>
      </c>
      <c r="L487" t="s">
        <v>19697</v>
      </c>
      <c r="M487" t="s">
        <v>87</v>
      </c>
      <c r="N487" t="s">
        <v>19698</v>
      </c>
      <c r="O487" t="s">
        <v>72</v>
      </c>
      <c r="P487">
        <v>6</v>
      </c>
      <c r="Q487" t="s">
        <v>73</v>
      </c>
      <c r="R487" t="s">
        <v>74</v>
      </c>
      <c r="S487" t="s">
        <v>19699</v>
      </c>
      <c r="T487" s="4">
        <v>45332</v>
      </c>
      <c r="U487">
        <v>2</v>
      </c>
      <c r="V487" t="s">
        <v>20255</v>
      </c>
      <c r="W487" t="s">
        <v>19700</v>
      </c>
      <c r="X487" t="s">
        <v>19701</v>
      </c>
      <c r="Y487" t="s">
        <v>4833</v>
      </c>
      <c r="Z487">
        <v>1174</v>
      </c>
      <c r="AA487">
        <v>3</v>
      </c>
      <c r="AB487">
        <v>1408.8000000000002</v>
      </c>
      <c r="AC487">
        <v>469.60000000000008</v>
      </c>
      <c r="AD487" s="8">
        <v>0.28000000000000003</v>
      </c>
      <c r="AE487" s="7">
        <v>394.46400000000011</v>
      </c>
      <c r="AF487">
        <v>0.28000000000000003</v>
      </c>
      <c r="AG487" t="str">
        <f t="shared" si="7"/>
        <v>₹1 K</v>
      </c>
    </row>
    <row r="488" spans="1:33" x14ac:dyDescent="0.3">
      <c r="A488" t="s">
        <v>181</v>
      </c>
      <c r="B488" t="s">
        <v>380</v>
      </c>
      <c r="C488" t="s">
        <v>80</v>
      </c>
      <c r="D488" t="s">
        <v>241</v>
      </c>
      <c r="E488" t="s">
        <v>841</v>
      </c>
      <c r="F488" t="s">
        <v>19709</v>
      </c>
      <c r="G488" t="s">
        <v>96</v>
      </c>
      <c r="H488" s="4">
        <v>44649</v>
      </c>
      <c r="I488">
        <v>1100</v>
      </c>
      <c r="J488" t="s">
        <v>19710</v>
      </c>
      <c r="K488" t="s">
        <v>245</v>
      </c>
      <c r="L488" t="s">
        <v>19711</v>
      </c>
      <c r="M488" t="s">
        <v>87</v>
      </c>
      <c r="N488" t="s">
        <v>19712</v>
      </c>
      <c r="O488" t="s">
        <v>39</v>
      </c>
      <c r="P488">
        <v>4</v>
      </c>
      <c r="Q488" t="s">
        <v>73</v>
      </c>
      <c r="R488" t="s">
        <v>41</v>
      </c>
      <c r="S488" t="s">
        <v>19713</v>
      </c>
      <c r="T488" s="4">
        <v>45344</v>
      </c>
      <c r="U488">
        <v>2</v>
      </c>
      <c r="V488" t="s">
        <v>20255</v>
      </c>
      <c r="W488" t="s">
        <v>19714</v>
      </c>
      <c r="X488" t="s">
        <v>19715</v>
      </c>
      <c r="Y488" t="s">
        <v>1332</v>
      </c>
      <c r="Z488">
        <v>1635</v>
      </c>
      <c r="AA488">
        <v>4</v>
      </c>
      <c r="AB488">
        <v>2616</v>
      </c>
      <c r="AC488">
        <v>654</v>
      </c>
      <c r="AD488" s="8">
        <v>0.35</v>
      </c>
      <c r="AE488" s="7">
        <v>915.59999999999991</v>
      </c>
      <c r="AF488">
        <v>0.35</v>
      </c>
      <c r="AG488" t="str">
        <f t="shared" si="7"/>
        <v>₹3 K</v>
      </c>
    </row>
    <row r="489" spans="1:33" x14ac:dyDescent="0.3">
      <c r="A489" t="s">
        <v>20233</v>
      </c>
      <c r="B489" t="s">
        <v>218</v>
      </c>
      <c r="C489" t="s">
        <v>80</v>
      </c>
      <c r="D489" t="s">
        <v>370</v>
      </c>
      <c r="E489" t="s">
        <v>2215</v>
      </c>
      <c r="F489" t="s">
        <v>19735</v>
      </c>
      <c r="G489" t="s">
        <v>33</v>
      </c>
      <c r="H489" s="4">
        <v>45341</v>
      </c>
      <c r="I489">
        <v>1400</v>
      </c>
      <c r="J489" t="s">
        <v>19736</v>
      </c>
      <c r="K489" t="s">
        <v>150</v>
      </c>
      <c r="L489" t="s">
        <v>19737</v>
      </c>
      <c r="M489" t="s">
        <v>87</v>
      </c>
      <c r="N489" t="s">
        <v>19738</v>
      </c>
      <c r="O489" t="s">
        <v>39</v>
      </c>
      <c r="P489">
        <v>19</v>
      </c>
      <c r="Q489" t="s">
        <v>73</v>
      </c>
      <c r="R489" t="s">
        <v>74</v>
      </c>
      <c r="S489" t="s">
        <v>19739</v>
      </c>
      <c r="T489" s="4">
        <v>45323</v>
      </c>
      <c r="U489">
        <v>2</v>
      </c>
      <c r="V489" t="s">
        <v>20255</v>
      </c>
      <c r="W489" t="s">
        <v>19740</v>
      </c>
      <c r="X489" t="s">
        <v>19741</v>
      </c>
      <c r="Y489" t="s">
        <v>3757</v>
      </c>
      <c r="Z489">
        <v>2063</v>
      </c>
      <c r="AA489">
        <v>1</v>
      </c>
      <c r="AB489">
        <v>825.2</v>
      </c>
      <c r="AC489">
        <v>825.2</v>
      </c>
      <c r="AD489" s="8">
        <v>0.35</v>
      </c>
      <c r="AE489" s="7">
        <v>288.82</v>
      </c>
      <c r="AF489">
        <v>0.35</v>
      </c>
      <c r="AG489" t="str">
        <f t="shared" si="7"/>
        <v>₹825.2</v>
      </c>
    </row>
    <row r="490" spans="1:33" x14ac:dyDescent="0.3">
      <c r="A490" t="s">
        <v>145</v>
      </c>
      <c r="B490" t="s">
        <v>145</v>
      </c>
      <c r="C490" t="s">
        <v>49</v>
      </c>
      <c r="D490" t="s">
        <v>65</v>
      </c>
      <c r="E490" t="s">
        <v>868</v>
      </c>
      <c r="F490" t="s">
        <v>19830</v>
      </c>
      <c r="G490" t="s">
        <v>33</v>
      </c>
      <c r="H490" s="4">
        <v>44429</v>
      </c>
      <c r="I490">
        <v>950</v>
      </c>
      <c r="J490" t="s">
        <v>19831</v>
      </c>
      <c r="K490" t="s">
        <v>361</v>
      </c>
      <c r="L490" t="s">
        <v>19832</v>
      </c>
      <c r="M490" t="s">
        <v>87</v>
      </c>
      <c r="N490" t="s">
        <v>19833</v>
      </c>
      <c r="O490" t="s">
        <v>39</v>
      </c>
      <c r="P490">
        <v>12</v>
      </c>
      <c r="Q490" t="s">
        <v>73</v>
      </c>
      <c r="R490" t="s">
        <v>101</v>
      </c>
      <c r="S490" t="s">
        <v>19834</v>
      </c>
      <c r="T490" s="4">
        <v>45349</v>
      </c>
      <c r="U490">
        <v>2</v>
      </c>
      <c r="V490" t="s">
        <v>20255</v>
      </c>
      <c r="W490" t="s">
        <v>19835</v>
      </c>
      <c r="X490" t="s">
        <v>19836</v>
      </c>
      <c r="Y490" t="s">
        <v>18903</v>
      </c>
      <c r="Z490">
        <v>2485</v>
      </c>
      <c r="AA490">
        <v>4</v>
      </c>
      <c r="AB490">
        <v>3976</v>
      </c>
      <c r="AC490">
        <v>994</v>
      </c>
      <c r="AD490" s="8">
        <v>0.22</v>
      </c>
      <c r="AE490" s="7">
        <v>874.72</v>
      </c>
      <c r="AF490">
        <v>0.22</v>
      </c>
      <c r="AG490" t="str">
        <f t="shared" si="7"/>
        <v>₹4 K</v>
      </c>
    </row>
    <row r="491" spans="1:33" x14ac:dyDescent="0.3">
      <c r="A491" t="s">
        <v>181</v>
      </c>
      <c r="B491" t="s">
        <v>369</v>
      </c>
      <c r="C491" t="s">
        <v>80</v>
      </c>
      <c r="D491" t="s">
        <v>677</v>
      </c>
      <c r="E491" t="s">
        <v>326</v>
      </c>
      <c r="F491" t="s">
        <v>19850</v>
      </c>
      <c r="G491" t="s">
        <v>33</v>
      </c>
      <c r="H491" s="4">
        <v>45510</v>
      </c>
      <c r="I491">
        <v>1100</v>
      </c>
      <c r="J491" t="s">
        <v>19851</v>
      </c>
      <c r="K491" t="s">
        <v>394</v>
      </c>
      <c r="L491" t="s">
        <v>19852</v>
      </c>
      <c r="M491" t="s">
        <v>37</v>
      </c>
      <c r="N491" t="s">
        <v>19853</v>
      </c>
      <c r="O491" t="s">
        <v>57</v>
      </c>
      <c r="P491">
        <v>16</v>
      </c>
      <c r="Q491" t="s">
        <v>40</v>
      </c>
      <c r="R491" t="s">
        <v>41</v>
      </c>
      <c r="S491" t="s">
        <v>19854</v>
      </c>
      <c r="T491" s="4">
        <v>45350</v>
      </c>
      <c r="U491">
        <v>2</v>
      </c>
      <c r="V491" t="s">
        <v>20255</v>
      </c>
      <c r="W491" t="s">
        <v>19855</v>
      </c>
      <c r="X491" t="s">
        <v>19856</v>
      </c>
      <c r="Y491" t="s">
        <v>7097</v>
      </c>
      <c r="Z491">
        <v>1382</v>
      </c>
      <c r="AA491">
        <v>6</v>
      </c>
      <c r="AB491">
        <v>3316.8</v>
      </c>
      <c r="AC491">
        <v>552.80000000000007</v>
      </c>
      <c r="AD491" s="8">
        <v>0.35</v>
      </c>
      <c r="AE491" s="7">
        <v>1160.8799999999999</v>
      </c>
      <c r="AF491">
        <v>0.35</v>
      </c>
      <c r="AG491" t="str">
        <f t="shared" si="7"/>
        <v>₹3 K</v>
      </c>
    </row>
    <row r="492" spans="1:33" x14ac:dyDescent="0.3">
      <c r="A492" t="s">
        <v>27</v>
      </c>
      <c r="B492" t="s">
        <v>193</v>
      </c>
      <c r="C492" t="s">
        <v>29</v>
      </c>
      <c r="D492" t="s">
        <v>30</v>
      </c>
      <c r="E492" t="s">
        <v>1290</v>
      </c>
      <c r="F492" t="s">
        <v>19857</v>
      </c>
      <c r="G492" t="s">
        <v>33</v>
      </c>
      <c r="H492" s="4">
        <v>45609</v>
      </c>
      <c r="I492">
        <v>1200</v>
      </c>
      <c r="J492" t="s">
        <v>19858</v>
      </c>
      <c r="K492" t="s">
        <v>493</v>
      </c>
      <c r="L492" t="s">
        <v>19859</v>
      </c>
      <c r="M492" t="s">
        <v>37</v>
      </c>
      <c r="N492" t="s">
        <v>19860</v>
      </c>
      <c r="O492" t="s">
        <v>39</v>
      </c>
      <c r="P492">
        <v>12</v>
      </c>
      <c r="Q492" t="s">
        <v>73</v>
      </c>
      <c r="R492" t="s">
        <v>101</v>
      </c>
      <c r="S492" t="s">
        <v>19861</v>
      </c>
      <c r="T492" s="4">
        <v>45341</v>
      </c>
      <c r="U492">
        <v>2</v>
      </c>
      <c r="V492" t="s">
        <v>20255</v>
      </c>
      <c r="W492" t="s">
        <v>19862</v>
      </c>
      <c r="X492" t="s">
        <v>19863</v>
      </c>
      <c r="Y492" t="s">
        <v>19864</v>
      </c>
      <c r="Z492">
        <v>2844</v>
      </c>
      <c r="AA492">
        <v>1</v>
      </c>
      <c r="AB492">
        <v>1137.6000000000001</v>
      </c>
      <c r="AC492">
        <v>1137.6000000000001</v>
      </c>
      <c r="AD492" s="8">
        <v>0.28000000000000003</v>
      </c>
      <c r="AE492" s="7">
        <v>318.52800000000008</v>
      </c>
      <c r="AF492">
        <v>0.28000000000000003</v>
      </c>
      <c r="AG492" t="str">
        <f t="shared" si="7"/>
        <v>₹1 K</v>
      </c>
    </row>
    <row r="493" spans="1:33" x14ac:dyDescent="0.3">
      <c r="A493" t="s">
        <v>181</v>
      </c>
      <c r="B493" t="s">
        <v>470</v>
      </c>
      <c r="C493" t="s">
        <v>80</v>
      </c>
      <c r="D493" t="s">
        <v>146</v>
      </c>
      <c r="E493" t="s">
        <v>3051</v>
      </c>
      <c r="F493" t="s">
        <v>19891</v>
      </c>
      <c r="G493" t="s">
        <v>33</v>
      </c>
      <c r="H493" s="4">
        <v>44698</v>
      </c>
      <c r="I493">
        <v>800</v>
      </c>
      <c r="J493" t="s">
        <v>19892</v>
      </c>
      <c r="K493" t="s">
        <v>245</v>
      </c>
      <c r="L493" t="s">
        <v>19893</v>
      </c>
      <c r="M493" t="s">
        <v>87</v>
      </c>
      <c r="N493" t="s">
        <v>19894</v>
      </c>
      <c r="O493" t="s">
        <v>116</v>
      </c>
      <c r="P493">
        <v>15</v>
      </c>
      <c r="Q493" t="s">
        <v>40</v>
      </c>
      <c r="R493" t="s">
        <v>41</v>
      </c>
      <c r="S493" t="s">
        <v>19895</v>
      </c>
      <c r="T493" s="4">
        <v>45347</v>
      </c>
      <c r="U493">
        <v>2</v>
      </c>
      <c r="V493" t="s">
        <v>20255</v>
      </c>
      <c r="W493" t="s">
        <v>19896</v>
      </c>
      <c r="X493" t="s">
        <v>19897</v>
      </c>
      <c r="Y493" t="s">
        <v>3409</v>
      </c>
      <c r="Z493">
        <v>855</v>
      </c>
      <c r="AA493">
        <v>1</v>
      </c>
      <c r="AB493">
        <v>342</v>
      </c>
      <c r="AC493">
        <v>342</v>
      </c>
      <c r="AD493" s="8">
        <v>0.35</v>
      </c>
      <c r="AE493" s="7">
        <v>119.69999999999999</v>
      </c>
      <c r="AF493">
        <v>0.35</v>
      </c>
      <c r="AG493" t="str">
        <f t="shared" si="7"/>
        <v>₹342</v>
      </c>
    </row>
    <row r="494" spans="1:33" x14ac:dyDescent="0.3">
      <c r="A494" t="s">
        <v>181</v>
      </c>
      <c r="B494" t="s">
        <v>920</v>
      </c>
      <c r="C494" t="s">
        <v>29</v>
      </c>
      <c r="D494" t="s">
        <v>30</v>
      </c>
      <c r="E494" t="s">
        <v>1724</v>
      </c>
      <c r="F494" t="s">
        <v>19912</v>
      </c>
      <c r="G494" t="s">
        <v>96</v>
      </c>
      <c r="H494" s="4">
        <v>45321</v>
      </c>
      <c r="I494">
        <v>1100</v>
      </c>
      <c r="J494" t="s">
        <v>13067</v>
      </c>
      <c r="K494" t="s">
        <v>454</v>
      </c>
      <c r="L494" t="s">
        <v>19913</v>
      </c>
      <c r="M494" t="s">
        <v>37</v>
      </c>
      <c r="N494" t="s">
        <v>19914</v>
      </c>
      <c r="O494" t="s">
        <v>116</v>
      </c>
      <c r="P494">
        <v>4</v>
      </c>
      <c r="Q494" t="s">
        <v>73</v>
      </c>
      <c r="R494" t="s">
        <v>41</v>
      </c>
      <c r="S494" t="s">
        <v>19915</v>
      </c>
      <c r="T494" s="4">
        <v>45346</v>
      </c>
      <c r="U494">
        <v>2</v>
      </c>
      <c r="V494" t="s">
        <v>20255</v>
      </c>
      <c r="W494" t="s">
        <v>19916</v>
      </c>
      <c r="X494" t="s">
        <v>19917</v>
      </c>
      <c r="Y494" t="s">
        <v>1542</v>
      </c>
      <c r="Z494">
        <v>1399</v>
      </c>
      <c r="AA494">
        <v>2</v>
      </c>
      <c r="AB494">
        <v>1119.2</v>
      </c>
      <c r="AC494">
        <v>559.6</v>
      </c>
      <c r="AD494" s="8">
        <v>0.28000000000000003</v>
      </c>
      <c r="AE494" s="7">
        <v>313.37600000000003</v>
      </c>
      <c r="AF494">
        <v>0.28000000000000003</v>
      </c>
      <c r="AG494" t="str">
        <f t="shared" si="7"/>
        <v>₹1 K</v>
      </c>
    </row>
    <row r="495" spans="1:33" x14ac:dyDescent="0.3">
      <c r="A495" t="s">
        <v>133</v>
      </c>
      <c r="B495" t="s">
        <v>229</v>
      </c>
      <c r="C495" t="s">
        <v>80</v>
      </c>
      <c r="D495" t="s">
        <v>677</v>
      </c>
      <c r="E495" t="s">
        <v>122</v>
      </c>
      <c r="F495" t="s">
        <v>19918</v>
      </c>
      <c r="G495" t="s">
        <v>33</v>
      </c>
      <c r="H495" s="4">
        <v>44446</v>
      </c>
      <c r="I495">
        <v>950</v>
      </c>
      <c r="J495" t="s">
        <v>19919</v>
      </c>
      <c r="K495" t="s">
        <v>329</v>
      </c>
      <c r="L495" t="s">
        <v>19920</v>
      </c>
      <c r="M495" t="s">
        <v>87</v>
      </c>
      <c r="N495" t="s">
        <v>19921</v>
      </c>
      <c r="O495" t="s">
        <v>72</v>
      </c>
      <c r="P495">
        <v>15</v>
      </c>
      <c r="Q495" t="s">
        <v>73</v>
      </c>
      <c r="R495" t="s">
        <v>58</v>
      </c>
      <c r="S495" t="s">
        <v>19922</v>
      </c>
      <c r="T495" s="4">
        <v>45343</v>
      </c>
      <c r="U495">
        <v>2</v>
      </c>
      <c r="V495" t="s">
        <v>20255</v>
      </c>
      <c r="W495" t="s">
        <v>19923</v>
      </c>
      <c r="X495" t="s">
        <v>19924</v>
      </c>
      <c r="Y495" t="s">
        <v>10258</v>
      </c>
      <c r="Z495">
        <v>1146</v>
      </c>
      <c r="AA495">
        <v>5</v>
      </c>
      <c r="AB495">
        <v>2292</v>
      </c>
      <c r="AC495">
        <v>458.4</v>
      </c>
      <c r="AD495" s="8">
        <v>0.35</v>
      </c>
      <c r="AE495" s="7">
        <v>802.19999999999993</v>
      </c>
      <c r="AF495">
        <v>0.35</v>
      </c>
      <c r="AG495" t="str">
        <f t="shared" si="7"/>
        <v>₹2 K</v>
      </c>
    </row>
    <row r="496" spans="1:33" x14ac:dyDescent="0.3">
      <c r="A496" t="s">
        <v>20234</v>
      </c>
      <c r="B496" t="s">
        <v>325</v>
      </c>
      <c r="C496" t="s">
        <v>80</v>
      </c>
      <c r="D496" t="s">
        <v>370</v>
      </c>
      <c r="E496" t="s">
        <v>401</v>
      </c>
      <c r="F496" t="s">
        <v>19939</v>
      </c>
      <c r="G496" t="s">
        <v>33</v>
      </c>
      <c r="H496" s="4">
        <v>44327</v>
      </c>
      <c r="I496">
        <v>1300</v>
      </c>
      <c r="J496" t="s">
        <v>19940</v>
      </c>
      <c r="K496" t="s">
        <v>1319</v>
      </c>
      <c r="L496" t="s">
        <v>19941</v>
      </c>
      <c r="M496" t="s">
        <v>37</v>
      </c>
      <c r="N496" t="s">
        <v>19942</v>
      </c>
      <c r="O496" t="s">
        <v>39</v>
      </c>
      <c r="P496">
        <v>14</v>
      </c>
      <c r="Q496" t="s">
        <v>40</v>
      </c>
      <c r="R496" t="s">
        <v>41</v>
      </c>
      <c r="S496" t="s">
        <v>19943</v>
      </c>
      <c r="T496" s="4">
        <v>45332</v>
      </c>
      <c r="U496">
        <v>2</v>
      </c>
      <c r="V496" t="s">
        <v>20255</v>
      </c>
      <c r="W496" t="s">
        <v>19944</v>
      </c>
      <c r="X496" t="s">
        <v>19945</v>
      </c>
      <c r="Y496" t="s">
        <v>19946</v>
      </c>
      <c r="Z496">
        <v>1945</v>
      </c>
      <c r="AA496">
        <v>5</v>
      </c>
      <c r="AB496">
        <v>3890</v>
      </c>
      <c r="AC496">
        <v>778</v>
      </c>
      <c r="AD496" s="8">
        <v>0.35</v>
      </c>
      <c r="AE496" s="7">
        <v>1361.5</v>
      </c>
      <c r="AF496">
        <v>0.35</v>
      </c>
      <c r="AG496" t="str">
        <f t="shared" si="7"/>
        <v>₹4 K</v>
      </c>
    </row>
    <row r="497" spans="1:33" x14ac:dyDescent="0.3">
      <c r="A497" t="s">
        <v>181</v>
      </c>
      <c r="B497" t="s">
        <v>470</v>
      </c>
      <c r="C497" t="s">
        <v>49</v>
      </c>
      <c r="D497" t="s">
        <v>219</v>
      </c>
      <c r="E497" t="s">
        <v>814</v>
      </c>
      <c r="F497" t="s">
        <v>19982</v>
      </c>
      <c r="G497" t="s">
        <v>33</v>
      </c>
      <c r="H497" s="4">
        <v>44424</v>
      </c>
      <c r="I497">
        <v>1100</v>
      </c>
      <c r="J497" t="s">
        <v>19983</v>
      </c>
      <c r="K497" t="s">
        <v>1796</v>
      </c>
      <c r="L497" t="s">
        <v>19984</v>
      </c>
      <c r="M497" t="s">
        <v>37</v>
      </c>
      <c r="N497" t="s">
        <v>19985</v>
      </c>
      <c r="O497" t="s">
        <v>39</v>
      </c>
      <c r="P497">
        <v>18</v>
      </c>
      <c r="Q497" t="s">
        <v>40</v>
      </c>
      <c r="R497" t="s">
        <v>58</v>
      </c>
      <c r="S497" t="s">
        <v>19986</v>
      </c>
      <c r="T497" s="4">
        <v>45342</v>
      </c>
      <c r="U497">
        <v>2</v>
      </c>
      <c r="V497" t="s">
        <v>20255</v>
      </c>
      <c r="W497" t="s">
        <v>19987</v>
      </c>
      <c r="X497" t="s">
        <v>19988</v>
      </c>
      <c r="Y497" t="s">
        <v>2965</v>
      </c>
      <c r="Z497">
        <v>2968</v>
      </c>
      <c r="AA497">
        <v>8</v>
      </c>
      <c r="AB497">
        <v>9497.6</v>
      </c>
      <c r="AC497">
        <v>1187.2</v>
      </c>
      <c r="AD497" s="8">
        <v>0.22</v>
      </c>
      <c r="AE497" s="7">
        <v>2089.4720000000002</v>
      </c>
      <c r="AF497">
        <v>0.22</v>
      </c>
      <c r="AG497" t="str">
        <f t="shared" si="7"/>
        <v>₹9 K</v>
      </c>
    </row>
    <row r="498" spans="1:33" x14ac:dyDescent="0.3">
      <c r="A498" t="s">
        <v>20234</v>
      </c>
      <c r="B498" t="s">
        <v>325</v>
      </c>
      <c r="C498" t="s">
        <v>49</v>
      </c>
      <c r="D498" t="s">
        <v>370</v>
      </c>
      <c r="E498" t="s">
        <v>531</v>
      </c>
      <c r="F498" t="s">
        <v>19989</v>
      </c>
      <c r="G498" t="s">
        <v>33</v>
      </c>
      <c r="H498" s="4">
        <v>43932</v>
      </c>
      <c r="I498">
        <v>1200</v>
      </c>
      <c r="J498" t="s">
        <v>19990</v>
      </c>
      <c r="K498" t="s">
        <v>571</v>
      </c>
      <c r="L498" t="s">
        <v>19991</v>
      </c>
      <c r="M498" t="s">
        <v>37</v>
      </c>
      <c r="N498" t="s">
        <v>19992</v>
      </c>
      <c r="O498" t="s">
        <v>116</v>
      </c>
      <c r="P498">
        <v>8</v>
      </c>
      <c r="Q498" t="s">
        <v>40</v>
      </c>
      <c r="R498" t="s">
        <v>74</v>
      </c>
      <c r="S498" t="s">
        <v>19993</v>
      </c>
      <c r="T498" s="4">
        <v>45343</v>
      </c>
      <c r="U498">
        <v>2</v>
      </c>
      <c r="V498" t="s">
        <v>20255</v>
      </c>
      <c r="W498" t="s">
        <v>19994</v>
      </c>
      <c r="X498" t="s">
        <v>19995</v>
      </c>
      <c r="Y498" t="s">
        <v>19996</v>
      </c>
      <c r="Z498">
        <v>943</v>
      </c>
      <c r="AA498">
        <v>4</v>
      </c>
      <c r="AB498">
        <v>1508.8000000000002</v>
      </c>
      <c r="AC498">
        <v>377.20000000000005</v>
      </c>
      <c r="AD498" s="8">
        <v>0.22</v>
      </c>
      <c r="AE498" s="7">
        <v>331.93600000000004</v>
      </c>
      <c r="AF498">
        <v>0.22</v>
      </c>
      <c r="AG498" t="str">
        <f t="shared" si="7"/>
        <v>₹2 K</v>
      </c>
    </row>
    <row r="499" spans="1:33" x14ac:dyDescent="0.3">
      <c r="A499" t="s">
        <v>27</v>
      </c>
      <c r="B499" t="s">
        <v>803</v>
      </c>
      <c r="C499" t="s">
        <v>29</v>
      </c>
      <c r="D499" t="s">
        <v>30</v>
      </c>
      <c r="E499" t="s">
        <v>1917</v>
      </c>
      <c r="F499" t="s">
        <v>20045</v>
      </c>
      <c r="G499" t="s">
        <v>33</v>
      </c>
      <c r="H499" s="4">
        <v>45059</v>
      </c>
      <c r="I499">
        <v>1000</v>
      </c>
      <c r="J499" t="s">
        <v>20046</v>
      </c>
      <c r="K499" t="s">
        <v>317</v>
      </c>
      <c r="L499" t="s">
        <v>20047</v>
      </c>
      <c r="M499" t="s">
        <v>37</v>
      </c>
      <c r="N499" t="s">
        <v>20048</v>
      </c>
      <c r="O499" t="s">
        <v>39</v>
      </c>
      <c r="P499">
        <v>12</v>
      </c>
      <c r="Q499" t="s">
        <v>40</v>
      </c>
      <c r="R499" t="s">
        <v>58</v>
      </c>
      <c r="S499" t="s">
        <v>20049</v>
      </c>
      <c r="T499" s="4">
        <v>45341</v>
      </c>
      <c r="U499">
        <v>2</v>
      </c>
      <c r="V499" t="s">
        <v>20255</v>
      </c>
      <c r="W499" t="s">
        <v>20050</v>
      </c>
      <c r="X499" t="s">
        <v>20051</v>
      </c>
      <c r="Y499" t="s">
        <v>4373</v>
      </c>
      <c r="Z499">
        <v>1160</v>
      </c>
      <c r="AA499">
        <v>5</v>
      </c>
      <c r="AB499">
        <v>2320</v>
      </c>
      <c r="AC499">
        <v>464</v>
      </c>
      <c r="AD499" s="8">
        <v>0.28000000000000003</v>
      </c>
      <c r="AE499" s="7">
        <v>649.6</v>
      </c>
      <c r="AF499">
        <v>0.28000000000000003</v>
      </c>
      <c r="AG499" t="str">
        <f t="shared" si="7"/>
        <v>₹2 K</v>
      </c>
    </row>
    <row r="500" spans="1:33" x14ac:dyDescent="0.3">
      <c r="A500" t="s">
        <v>20233</v>
      </c>
      <c r="B500" t="s">
        <v>218</v>
      </c>
      <c r="C500" t="s">
        <v>29</v>
      </c>
      <c r="D500" t="s">
        <v>219</v>
      </c>
      <c r="E500" t="s">
        <v>337</v>
      </c>
      <c r="F500" t="s">
        <v>20185</v>
      </c>
      <c r="G500" t="s">
        <v>96</v>
      </c>
      <c r="H500" s="4">
        <v>43922</v>
      </c>
      <c r="I500">
        <v>1300</v>
      </c>
      <c r="J500" t="s">
        <v>20186</v>
      </c>
      <c r="K500" t="s">
        <v>404</v>
      </c>
      <c r="L500" t="s">
        <v>20187</v>
      </c>
      <c r="M500" t="s">
        <v>37</v>
      </c>
      <c r="N500" t="s">
        <v>20188</v>
      </c>
      <c r="O500" t="s">
        <v>116</v>
      </c>
      <c r="P500">
        <v>16</v>
      </c>
      <c r="Q500" t="s">
        <v>73</v>
      </c>
      <c r="R500" t="s">
        <v>101</v>
      </c>
      <c r="S500" t="s">
        <v>20189</v>
      </c>
      <c r="T500" s="4">
        <v>45332</v>
      </c>
      <c r="U500">
        <v>2</v>
      </c>
      <c r="V500" t="s">
        <v>20255</v>
      </c>
      <c r="W500" t="s">
        <v>20190</v>
      </c>
      <c r="X500" t="s">
        <v>20191</v>
      </c>
      <c r="Y500" t="s">
        <v>2616</v>
      </c>
      <c r="Z500">
        <v>1960</v>
      </c>
      <c r="AA500">
        <v>8</v>
      </c>
      <c r="AB500">
        <v>6272</v>
      </c>
      <c r="AC500">
        <v>784</v>
      </c>
      <c r="AD500" s="8">
        <v>0.28000000000000003</v>
      </c>
      <c r="AE500" s="7">
        <v>1756.16</v>
      </c>
      <c r="AF500">
        <v>0.28000000000000003</v>
      </c>
      <c r="AG500" t="str">
        <f t="shared" si="7"/>
        <v>₹6 K</v>
      </c>
    </row>
    <row r="501" spans="1:33" x14ac:dyDescent="0.3">
      <c r="A501" t="s">
        <v>20233</v>
      </c>
      <c r="B501" t="s">
        <v>240</v>
      </c>
      <c r="C501" t="s">
        <v>80</v>
      </c>
      <c r="D501" t="s">
        <v>50</v>
      </c>
      <c r="E501" t="s">
        <v>421</v>
      </c>
      <c r="F501" t="s">
        <v>422</v>
      </c>
      <c r="G501" t="s">
        <v>33</v>
      </c>
      <c r="H501" s="4">
        <v>43938</v>
      </c>
      <c r="I501">
        <v>1400</v>
      </c>
      <c r="J501" t="s">
        <v>423</v>
      </c>
      <c r="K501" t="s">
        <v>424</v>
      </c>
      <c r="L501" t="s">
        <v>425</v>
      </c>
      <c r="M501" t="s">
        <v>87</v>
      </c>
      <c r="N501" t="s">
        <v>426</v>
      </c>
      <c r="O501" t="s">
        <v>57</v>
      </c>
      <c r="P501">
        <v>5</v>
      </c>
      <c r="Q501" t="s">
        <v>73</v>
      </c>
      <c r="R501" t="s">
        <v>74</v>
      </c>
      <c r="S501" t="s">
        <v>427</v>
      </c>
      <c r="T501" s="4">
        <v>45376</v>
      </c>
      <c r="U501">
        <v>3</v>
      </c>
      <c r="V501" t="s">
        <v>20257</v>
      </c>
      <c r="W501" t="s">
        <v>428</v>
      </c>
      <c r="X501" t="s">
        <v>429</v>
      </c>
      <c r="Y501" t="s">
        <v>430</v>
      </c>
      <c r="Z501">
        <v>2800</v>
      </c>
      <c r="AA501">
        <v>6</v>
      </c>
      <c r="AB501">
        <v>6720</v>
      </c>
      <c r="AC501">
        <v>1120</v>
      </c>
      <c r="AD501" s="8">
        <v>0.35</v>
      </c>
      <c r="AE501" s="7">
        <v>2352</v>
      </c>
      <c r="AF501">
        <v>0.35</v>
      </c>
      <c r="AG501" t="str">
        <f t="shared" si="7"/>
        <v>₹7 K</v>
      </c>
    </row>
    <row r="502" spans="1:33" x14ac:dyDescent="0.3">
      <c r="A502" t="s">
        <v>20233</v>
      </c>
      <c r="B502" t="s">
        <v>240</v>
      </c>
      <c r="C502" t="s">
        <v>49</v>
      </c>
      <c r="D502" t="s">
        <v>219</v>
      </c>
      <c r="E502" t="s">
        <v>358</v>
      </c>
      <c r="F502" t="s">
        <v>461</v>
      </c>
      <c r="G502" t="s">
        <v>96</v>
      </c>
      <c r="H502" s="4">
        <v>45280</v>
      </c>
      <c r="I502">
        <v>1300</v>
      </c>
      <c r="J502" t="s">
        <v>462</v>
      </c>
      <c r="K502" t="s">
        <v>463</v>
      </c>
      <c r="L502" t="s">
        <v>464</v>
      </c>
      <c r="M502" t="s">
        <v>37</v>
      </c>
      <c r="N502" t="s">
        <v>465</v>
      </c>
      <c r="O502" t="s">
        <v>57</v>
      </c>
      <c r="P502">
        <v>14</v>
      </c>
      <c r="Q502" t="s">
        <v>40</v>
      </c>
      <c r="R502" t="s">
        <v>74</v>
      </c>
      <c r="S502" t="s">
        <v>466</v>
      </c>
      <c r="T502" s="4">
        <v>45357</v>
      </c>
      <c r="U502">
        <v>3</v>
      </c>
      <c r="V502" t="s">
        <v>20257</v>
      </c>
      <c r="W502" t="s">
        <v>467</v>
      </c>
      <c r="X502" t="s">
        <v>468</v>
      </c>
      <c r="Y502" t="s">
        <v>469</v>
      </c>
      <c r="Z502">
        <v>2338</v>
      </c>
      <c r="AA502">
        <v>5</v>
      </c>
      <c r="AB502">
        <v>4676</v>
      </c>
      <c r="AC502">
        <v>935.2</v>
      </c>
      <c r="AD502" s="8">
        <v>0.22</v>
      </c>
      <c r="AE502" s="7">
        <v>1028.72</v>
      </c>
      <c r="AF502">
        <v>0.22</v>
      </c>
      <c r="AG502" t="str">
        <f t="shared" si="7"/>
        <v>₹5 K</v>
      </c>
    </row>
    <row r="503" spans="1:33" x14ac:dyDescent="0.3">
      <c r="A503" t="s">
        <v>181</v>
      </c>
      <c r="B503" t="s">
        <v>182</v>
      </c>
      <c r="C503" t="s">
        <v>80</v>
      </c>
      <c r="D503" t="s">
        <v>219</v>
      </c>
      <c r="E503" t="s">
        <v>273</v>
      </c>
      <c r="F503" t="s">
        <v>274</v>
      </c>
      <c r="G503" t="s">
        <v>33</v>
      </c>
      <c r="H503" s="4">
        <v>44471</v>
      </c>
      <c r="I503">
        <v>950</v>
      </c>
      <c r="J503" t="s">
        <v>275</v>
      </c>
      <c r="K503" t="s">
        <v>276</v>
      </c>
      <c r="L503" t="s">
        <v>277</v>
      </c>
      <c r="M503" t="s">
        <v>37</v>
      </c>
      <c r="N503" t="s">
        <v>278</v>
      </c>
      <c r="O503" t="s">
        <v>39</v>
      </c>
      <c r="P503">
        <v>13</v>
      </c>
      <c r="Q503" t="s">
        <v>40</v>
      </c>
      <c r="R503" t="s">
        <v>41</v>
      </c>
      <c r="S503" t="s">
        <v>279</v>
      </c>
      <c r="T503" s="4">
        <v>45360</v>
      </c>
      <c r="U503">
        <v>3</v>
      </c>
      <c r="V503" t="s">
        <v>20257</v>
      </c>
      <c r="W503" t="s">
        <v>280</v>
      </c>
      <c r="X503" t="s">
        <v>281</v>
      </c>
      <c r="Y503" t="s">
        <v>282</v>
      </c>
      <c r="Z503">
        <v>2074</v>
      </c>
      <c r="AA503">
        <v>4</v>
      </c>
      <c r="AB503">
        <v>3318.4</v>
      </c>
      <c r="AC503">
        <v>829.6</v>
      </c>
      <c r="AD503" s="8">
        <v>0.35</v>
      </c>
      <c r="AE503" s="7">
        <v>1161.44</v>
      </c>
      <c r="AF503">
        <v>0.35</v>
      </c>
      <c r="AG503" t="str">
        <f t="shared" si="7"/>
        <v>₹3 K</v>
      </c>
    </row>
    <row r="504" spans="1:33" x14ac:dyDescent="0.3">
      <c r="A504" t="s">
        <v>27</v>
      </c>
      <c r="B504" t="s">
        <v>193</v>
      </c>
      <c r="C504" t="s">
        <v>80</v>
      </c>
      <c r="D504" t="s">
        <v>206</v>
      </c>
      <c r="E504" t="s">
        <v>230</v>
      </c>
      <c r="F504" t="s">
        <v>252</v>
      </c>
      <c r="G504" t="s">
        <v>33</v>
      </c>
      <c r="H504" s="4">
        <v>44281</v>
      </c>
      <c r="I504">
        <v>1200</v>
      </c>
      <c r="J504" t="s">
        <v>253</v>
      </c>
      <c r="K504" t="s">
        <v>254</v>
      </c>
      <c r="L504" t="s">
        <v>255</v>
      </c>
      <c r="M504" t="s">
        <v>37</v>
      </c>
      <c r="N504" t="s">
        <v>256</v>
      </c>
      <c r="O504" t="s">
        <v>39</v>
      </c>
      <c r="P504">
        <v>19</v>
      </c>
      <c r="Q504" t="s">
        <v>73</v>
      </c>
      <c r="R504" t="s">
        <v>101</v>
      </c>
      <c r="S504" t="s">
        <v>257</v>
      </c>
      <c r="T504" s="4">
        <v>45360</v>
      </c>
      <c r="U504">
        <v>3</v>
      </c>
      <c r="V504" t="s">
        <v>20257</v>
      </c>
      <c r="W504" t="s">
        <v>259</v>
      </c>
      <c r="X504" t="s">
        <v>260</v>
      </c>
      <c r="Y504" t="s">
        <v>261</v>
      </c>
      <c r="Z504">
        <v>1132</v>
      </c>
      <c r="AA504">
        <v>4</v>
      </c>
      <c r="AB504">
        <v>1811.2</v>
      </c>
      <c r="AC504">
        <v>452.8</v>
      </c>
      <c r="AD504" s="8">
        <v>0.35</v>
      </c>
      <c r="AE504" s="7">
        <v>633.91999999999996</v>
      </c>
      <c r="AF504">
        <v>0.35</v>
      </c>
      <c r="AG504" t="str">
        <f t="shared" si="7"/>
        <v>₹2 K</v>
      </c>
    </row>
    <row r="505" spans="1:33" x14ac:dyDescent="0.3">
      <c r="A505" t="s">
        <v>93</v>
      </c>
      <c r="B505" t="s">
        <v>205</v>
      </c>
      <c r="C505" t="s">
        <v>80</v>
      </c>
      <c r="D505" t="s">
        <v>109</v>
      </c>
      <c r="E505" t="s">
        <v>337</v>
      </c>
      <c r="F505" t="s">
        <v>338</v>
      </c>
      <c r="G505" t="s">
        <v>33</v>
      </c>
      <c r="H505" s="4">
        <v>45377</v>
      </c>
      <c r="I505">
        <v>1100</v>
      </c>
      <c r="J505" t="s">
        <v>339</v>
      </c>
      <c r="K505" t="s">
        <v>340</v>
      </c>
      <c r="L505" t="s">
        <v>341</v>
      </c>
      <c r="M505" t="s">
        <v>37</v>
      </c>
      <c r="N505" t="s">
        <v>342</v>
      </c>
      <c r="O505" t="s">
        <v>57</v>
      </c>
      <c r="P505">
        <v>8</v>
      </c>
      <c r="Q505" t="s">
        <v>73</v>
      </c>
      <c r="R505" t="s">
        <v>101</v>
      </c>
      <c r="S505" t="s">
        <v>343</v>
      </c>
      <c r="T505" s="4">
        <v>45379</v>
      </c>
      <c r="U505">
        <v>3</v>
      </c>
      <c r="V505" t="s">
        <v>20257</v>
      </c>
      <c r="W505" t="s">
        <v>344</v>
      </c>
      <c r="X505" t="s">
        <v>345</v>
      </c>
      <c r="Y505" t="s">
        <v>346</v>
      </c>
      <c r="Z505">
        <v>2330</v>
      </c>
      <c r="AA505">
        <v>6</v>
      </c>
      <c r="AB505">
        <v>5592</v>
      </c>
      <c r="AC505">
        <v>932</v>
      </c>
      <c r="AD505" s="8">
        <v>0.35</v>
      </c>
      <c r="AE505" s="7">
        <v>1957.1999999999998</v>
      </c>
      <c r="AF505">
        <v>0.35</v>
      </c>
      <c r="AG505" t="str">
        <f t="shared" si="7"/>
        <v>₹6 K</v>
      </c>
    </row>
    <row r="506" spans="1:33" x14ac:dyDescent="0.3">
      <c r="A506" t="s">
        <v>20241</v>
      </c>
      <c r="B506" t="s">
        <v>157</v>
      </c>
      <c r="C506" t="s">
        <v>80</v>
      </c>
      <c r="D506" t="s">
        <v>109</v>
      </c>
      <c r="E506" t="s">
        <v>578</v>
      </c>
      <c r="F506" t="s">
        <v>579</v>
      </c>
      <c r="G506" t="s">
        <v>33</v>
      </c>
      <c r="H506" s="4">
        <v>44693</v>
      </c>
      <c r="I506">
        <v>800</v>
      </c>
      <c r="J506" t="s">
        <v>580</v>
      </c>
      <c r="K506" t="s">
        <v>581</v>
      </c>
      <c r="L506" t="s">
        <v>582</v>
      </c>
      <c r="M506" t="s">
        <v>37</v>
      </c>
      <c r="N506" t="s">
        <v>583</v>
      </c>
      <c r="O506" t="s">
        <v>116</v>
      </c>
      <c r="P506">
        <v>6</v>
      </c>
      <c r="Q506" t="s">
        <v>73</v>
      </c>
      <c r="R506" t="s">
        <v>41</v>
      </c>
      <c r="S506" t="s">
        <v>584</v>
      </c>
      <c r="T506" s="4">
        <v>45352</v>
      </c>
      <c r="U506">
        <v>3</v>
      </c>
      <c r="V506" t="s">
        <v>20257</v>
      </c>
      <c r="W506" t="s">
        <v>585</v>
      </c>
      <c r="X506" t="s">
        <v>586</v>
      </c>
      <c r="Y506" t="s">
        <v>587</v>
      </c>
      <c r="Z506">
        <v>1245</v>
      </c>
      <c r="AA506">
        <v>6</v>
      </c>
      <c r="AB506">
        <v>2988</v>
      </c>
      <c r="AC506">
        <v>498</v>
      </c>
      <c r="AD506" s="8">
        <v>0.35</v>
      </c>
      <c r="AE506" s="7">
        <v>1045.8</v>
      </c>
      <c r="AF506">
        <v>0.35</v>
      </c>
      <c r="AG506" t="str">
        <f t="shared" si="7"/>
        <v>₹3 K</v>
      </c>
    </row>
    <row r="507" spans="1:33" x14ac:dyDescent="0.3">
      <c r="A507" t="s">
        <v>93</v>
      </c>
      <c r="B507" t="s">
        <v>293</v>
      </c>
      <c r="C507" t="s">
        <v>80</v>
      </c>
      <c r="D507" t="s">
        <v>65</v>
      </c>
      <c r="E507" t="s">
        <v>314</v>
      </c>
      <c r="F507" t="s">
        <v>696</v>
      </c>
      <c r="G507" t="s">
        <v>96</v>
      </c>
      <c r="H507" s="4">
        <v>44983</v>
      </c>
      <c r="I507">
        <v>950</v>
      </c>
      <c r="J507" t="s">
        <v>697</v>
      </c>
      <c r="K507" t="s">
        <v>317</v>
      </c>
      <c r="L507" t="s">
        <v>698</v>
      </c>
      <c r="M507" t="s">
        <v>37</v>
      </c>
      <c r="N507" t="s">
        <v>699</v>
      </c>
      <c r="O507" t="s">
        <v>116</v>
      </c>
      <c r="P507">
        <v>12</v>
      </c>
      <c r="Q507" t="s">
        <v>73</v>
      </c>
      <c r="R507" t="s">
        <v>74</v>
      </c>
      <c r="S507" t="s">
        <v>700</v>
      </c>
      <c r="T507" s="4">
        <v>45367</v>
      </c>
      <c r="U507">
        <v>3</v>
      </c>
      <c r="V507" t="s">
        <v>20257</v>
      </c>
      <c r="W507" t="s">
        <v>701</v>
      </c>
      <c r="X507" t="s">
        <v>702</v>
      </c>
      <c r="Y507" t="s">
        <v>346</v>
      </c>
      <c r="Z507">
        <v>2141</v>
      </c>
      <c r="AA507">
        <v>1</v>
      </c>
      <c r="AB507">
        <v>856.40000000000009</v>
      </c>
      <c r="AC507">
        <v>856.40000000000009</v>
      </c>
      <c r="AD507" s="8">
        <v>0.35</v>
      </c>
      <c r="AE507" s="7">
        <v>299.74</v>
      </c>
      <c r="AF507">
        <v>0.35</v>
      </c>
      <c r="AG507" t="str">
        <f t="shared" si="7"/>
        <v>₹856.4</v>
      </c>
    </row>
    <row r="508" spans="1:33" x14ac:dyDescent="0.3">
      <c r="A508" t="s">
        <v>450</v>
      </c>
      <c r="B508" t="s">
        <v>450</v>
      </c>
      <c r="C508" t="s">
        <v>49</v>
      </c>
      <c r="D508" t="s">
        <v>109</v>
      </c>
      <c r="E508" t="s">
        <v>703</v>
      </c>
      <c r="F508" t="s">
        <v>704</v>
      </c>
      <c r="G508" t="s">
        <v>33</v>
      </c>
      <c r="H508" s="4">
        <v>45439</v>
      </c>
      <c r="I508">
        <v>1400</v>
      </c>
      <c r="J508" t="s">
        <v>705</v>
      </c>
      <c r="K508" t="s">
        <v>706</v>
      </c>
      <c r="L508" t="s">
        <v>707</v>
      </c>
      <c r="M508" t="s">
        <v>37</v>
      </c>
      <c r="N508" t="s">
        <v>708</v>
      </c>
      <c r="O508" t="s">
        <v>57</v>
      </c>
      <c r="P508">
        <v>15</v>
      </c>
      <c r="Q508" t="s">
        <v>73</v>
      </c>
      <c r="R508" t="s">
        <v>58</v>
      </c>
      <c r="S508" t="s">
        <v>709</v>
      </c>
      <c r="T508" s="4">
        <v>45381</v>
      </c>
      <c r="U508">
        <v>3</v>
      </c>
      <c r="V508" t="s">
        <v>20257</v>
      </c>
      <c r="W508" t="s">
        <v>710</v>
      </c>
      <c r="X508" t="s">
        <v>711</v>
      </c>
      <c r="Y508" t="s">
        <v>712</v>
      </c>
      <c r="Z508">
        <v>1399</v>
      </c>
      <c r="AA508">
        <v>4</v>
      </c>
      <c r="AB508">
        <v>2238.4</v>
      </c>
      <c r="AC508">
        <v>559.6</v>
      </c>
      <c r="AD508" s="8">
        <v>0.22</v>
      </c>
      <c r="AE508" s="7">
        <v>492.44800000000004</v>
      </c>
      <c r="AF508">
        <v>0.22</v>
      </c>
      <c r="AG508" t="str">
        <f t="shared" si="7"/>
        <v>₹2 K</v>
      </c>
    </row>
    <row r="509" spans="1:33" x14ac:dyDescent="0.3">
      <c r="A509" t="s">
        <v>93</v>
      </c>
      <c r="B509" t="s">
        <v>293</v>
      </c>
      <c r="C509" t="s">
        <v>49</v>
      </c>
      <c r="D509" t="s">
        <v>370</v>
      </c>
      <c r="E509" t="s">
        <v>740</v>
      </c>
      <c r="F509" t="s">
        <v>741</v>
      </c>
      <c r="G509" t="s">
        <v>96</v>
      </c>
      <c r="H509" s="4">
        <v>44641</v>
      </c>
      <c r="I509">
        <v>1200</v>
      </c>
      <c r="J509" t="s">
        <v>742</v>
      </c>
      <c r="K509" t="s">
        <v>743</v>
      </c>
      <c r="L509" t="s">
        <v>744</v>
      </c>
      <c r="M509" t="s">
        <v>87</v>
      </c>
      <c r="N509" t="s">
        <v>745</v>
      </c>
      <c r="O509" t="s">
        <v>39</v>
      </c>
      <c r="P509">
        <v>13</v>
      </c>
      <c r="Q509" t="s">
        <v>40</v>
      </c>
      <c r="R509" t="s">
        <v>101</v>
      </c>
      <c r="S509" t="s">
        <v>746</v>
      </c>
      <c r="T509" s="4">
        <v>45377</v>
      </c>
      <c r="U509">
        <v>3</v>
      </c>
      <c r="V509" t="s">
        <v>20257</v>
      </c>
      <c r="W509" t="s">
        <v>747</v>
      </c>
      <c r="X509" t="s">
        <v>748</v>
      </c>
      <c r="Y509" t="s">
        <v>749</v>
      </c>
      <c r="Z509">
        <v>1640</v>
      </c>
      <c r="AA509">
        <v>5</v>
      </c>
      <c r="AB509">
        <v>3280</v>
      </c>
      <c r="AC509">
        <v>656</v>
      </c>
      <c r="AD509" s="8">
        <v>0.22</v>
      </c>
      <c r="AE509" s="7">
        <v>721.6</v>
      </c>
      <c r="AF509">
        <v>0.22</v>
      </c>
      <c r="AG509" t="str">
        <f t="shared" si="7"/>
        <v>₹3 K</v>
      </c>
    </row>
    <row r="510" spans="1:33" x14ac:dyDescent="0.3">
      <c r="A510" t="s">
        <v>27</v>
      </c>
      <c r="B510" t="s">
        <v>803</v>
      </c>
      <c r="C510" t="s">
        <v>80</v>
      </c>
      <c r="D510" t="s">
        <v>241</v>
      </c>
      <c r="E510" t="s">
        <v>804</v>
      </c>
      <c r="F510" t="s">
        <v>805</v>
      </c>
      <c r="G510" t="s">
        <v>96</v>
      </c>
      <c r="H510" s="4">
        <v>44078</v>
      </c>
      <c r="I510">
        <v>1400</v>
      </c>
      <c r="J510" t="s">
        <v>806</v>
      </c>
      <c r="K510" t="s">
        <v>753</v>
      </c>
      <c r="L510" t="s">
        <v>807</v>
      </c>
      <c r="M510" t="s">
        <v>37</v>
      </c>
      <c r="N510" t="s">
        <v>808</v>
      </c>
      <c r="O510" t="s">
        <v>57</v>
      </c>
      <c r="P510">
        <v>14</v>
      </c>
      <c r="Q510" t="s">
        <v>73</v>
      </c>
      <c r="R510" t="s">
        <v>74</v>
      </c>
      <c r="S510" t="s">
        <v>809</v>
      </c>
      <c r="T510" s="4">
        <v>45352</v>
      </c>
      <c r="U510">
        <v>3</v>
      </c>
      <c r="V510" t="s">
        <v>20257</v>
      </c>
      <c r="W510" t="s">
        <v>810</v>
      </c>
      <c r="X510" t="s">
        <v>811</v>
      </c>
      <c r="Y510" t="s">
        <v>812</v>
      </c>
      <c r="Z510">
        <v>2346</v>
      </c>
      <c r="AA510">
        <v>2</v>
      </c>
      <c r="AB510">
        <v>1876.8000000000002</v>
      </c>
      <c r="AC510">
        <v>938.40000000000009</v>
      </c>
      <c r="AD510" s="8">
        <v>0.35</v>
      </c>
      <c r="AE510" s="7">
        <v>656.88</v>
      </c>
      <c r="AF510">
        <v>0.35</v>
      </c>
      <c r="AG510" t="str">
        <f t="shared" si="7"/>
        <v>₹2 K</v>
      </c>
    </row>
    <row r="511" spans="1:33" x14ac:dyDescent="0.3">
      <c r="A511" t="s">
        <v>145</v>
      </c>
      <c r="B511" t="s">
        <v>145</v>
      </c>
      <c r="C511" t="s">
        <v>29</v>
      </c>
      <c r="D511" t="s">
        <v>30</v>
      </c>
      <c r="E511" t="s">
        <v>531</v>
      </c>
      <c r="F511" t="s">
        <v>967</v>
      </c>
      <c r="G511" t="s">
        <v>33</v>
      </c>
      <c r="H511" s="4">
        <v>44240</v>
      </c>
      <c r="I511">
        <v>1200</v>
      </c>
      <c r="J511" t="s">
        <v>968</v>
      </c>
      <c r="K511" t="s">
        <v>706</v>
      </c>
      <c r="L511" t="s">
        <v>969</v>
      </c>
      <c r="M511" t="s">
        <v>87</v>
      </c>
      <c r="N511" t="s">
        <v>970</v>
      </c>
      <c r="O511" t="s">
        <v>57</v>
      </c>
      <c r="P511">
        <v>12</v>
      </c>
      <c r="Q511" t="s">
        <v>40</v>
      </c>
      <c r="R511" t="s">
        <v>74</v>
      </c>
      <c r="S511" t="s">
        <v>971</v>
      </c>
      <c r="T511" s="4">
        <v>45381</v>
      </c>
      <c r="U511">
        <v>3</v>
      </c>
      <c r="V511" t="s">
        <v>20257</v>
      </c>
      <c r="W511" t="s">
        <v>972</v>
      </c>
      <c r="X511" t="s">
        <v>973</v>
      </c>
      <c r="Y511" t="s">
        <v>974</v>
      </c>
      <c r="Z511">
        <v>2637</v>
      </c>
      <c r="AA511">
        <v>2</v>
      </c>
      <c r="AB511">
        <v>2109.6</v>
      </c>
      <c r="AC511">
        <v>1054.8</v>
      </c>
      <c r="AD511" s="8">
        <v>0.28000000000000003</v>
      </c>
      <c r="AE511" s="7">
        <v>590.68799999999999</v>
      </c>
      <c r="AF511">
        <v>0.28000000000000003</v>
      </c>
      <c r="AG511" t="str">
        <f t="shared" si="7"/>
        <v>₹2 K</v>
      </c>
    </row>
    <row r="512" spans="1:33" x14ac:dyDescent="0.3">
      <c r="A512" t="s">
        <v>336</v>
      </c>
      <c r="B512" t="s">
        <v>1023</v>
      </c>
      <c r="C512" t="s">
        <v>29</v>
      </c>
      <c r="D512" t="s">
        <v>219</v>
      </c>
      <c r="E512" t="s">
        <v>451</v>
      </c>
      <c r="F512" t="s">
        <v>1024</v>
      </c>
      <c r="G512" t="s">
        <v>96</v>
      </c>
      <c r="H512" s="4">
        <v>45114</v>
      </c>
      <c r="I512">
        <v>1400</v>
      </c>
      <c r="J512" t="s">
        <v>1025</v>
      </c>
      <c r="K512" t="s">
        <v>571</v>
      </c>
      <c r="L512" t="s">
        <v>1026</v>
      </c>
      <c r="M512" t="s">
        <v>37</v>
      </c>
      <c r="N512" t="s">
        <v>1027</v>
      </c>
      <c r="O512" t="s">
        <v>57</v>
      </c>
      <c r="P512">
        <v>8</v>
      </c>
      <c r="Q512" t="s">
        <v>73</v>
      </c>
      <c r="R512" t="s">
        <v>74</v>
      </c>
      <c r="S512" t="s">
        <v>1028</v>
      </c>
      <c r="T512" s="4">
        <v>45367</v>
      </c>
      <c r="U512">
        <v>3</v>
      </c>
      <c r="V512" t="s">
        <v>20257</v>
      </c>
      <c r="W512" t="s">
        <v>1029</v>
      </c>
      <c r="X512" t="s">
        <v>1030</v>
      </c>
      <c r="Y512" t="s">
        <v>1031</v>
      </c>
      <c r="Z512">
        <v>2516</v>
      </c>
      <c r="AA512">
        <v>7</v>
      </c>
      <c r="AB512">
        <v>7044.8</v>
      </c>
      <c r="AC512">
        <v>1006.4</v>
      </c>
      <c r="AD512" s="8">
        <v>0.28000000000000003</v>
      </c>
      <c r="AE512" s="7">
        <v>1972.5440000000003</v>
      </c>
      <c r="AF512">
        <v>0.28000000000000003</v>
      </c>
      <c r="AG512" t="str">
        <f t="shared" si="7"/>
        <v>₹7 K</v>
      </c>
    </row>
    <row r="513" spans="1:33" x14ac:dyDescent="0.3">
      <c r="A513" t="s">
        <v>357</v>
      </c>
      <c r="B513" t="s">
        <v>357</v>
      </c>
      <c r="C513" t="s">
        <v>29</v>
      </c>
      <c r="D513" t="s">
        <v>370</v>
      </c>
      <c r="E513" t="s">
        <v>381</v>
      </c>
      <c r="F513" t="s">
        <v>1110</v>
      </c>
      <c r="G513" t="s">
        <v>33</v>
      </c>
      <c r="H513" s="4">
        <v>44529</v>
      </c>
      <c r="I513">
        <v>1300</v>
      </c>
      <c r="J513" t="s">
        <v>1111</v>
      </c>
      <c r="K513" t="s">
        <v>222</v>
      </c>
      <c r="L513" t="s">
        <v>1112</v>
      </c>
      <c r="M513" t="s">
        <v>37</v>
      </c>
      <c r="N513" t="s">
        <v>1113</v>
      </c>
      <c r="O513" t="s">
        <v>72</v>
      </c>
      <c r="P513">
        <v>7</v>
      </c>
      <c r="Q513" t="s">
        <v>40</v>
      </c>
      <c r="R513" t="s">
        <v>101</v>
      </c>
      <c r="S513" t="s">
        <v>1114</v>
      </c>
      <c r="T513" s="4">
        <v>45372</v>
      </c>
      <c r="U513">
        <v>3</v>
      </c>
      <c r="V513" t="s">
        <v>20257</v>
      </c>
      <c r="W513" t="s">
        <v>1115</v>
      </c>
      <c r="X513" t="s">
        <v>1116</v>
      </c>
      <c r="Y513" t="s">
        <v>1117</v>
      </c>
      <c r="Z513">
        <v>991</v>
      </c>
      <c r="AA513">
        <v>2</v>
      </c>
      <c r="AB513">
        <v>792.80000000000007</v>
      </c>
      <c r="AC513">
        <v>396.40000000000003</v>
      </c>
      <c r="AD513" s="8">
        <v>0.28000000000000003</v>
      </c>
      <c r="AE513" s="7">
        <v>221.98400000000004</v>
      </c>
      <c r="AF513">
        <v>0.28000000000000003</v>
      </c>
      <c r="AG513" t="str">
        <f t="shared" si="7"/>
        <v>₹792.8</v>
      </c>
    </row>
    <row r="514" spans="1:33" x14ac:dyDescent="0.3">
      <c r="A514" t="s">
        <v>20235</v>
      </c>
      <c r="B514" t="s">
        <v>48</v>
      </c>
      <c r="C514" t="s">
        <v>49</v>
      </c>
      <c r="D514" t="s">
        <v>81</v>
      </c>
      <c r="E514" t="s">
        <v>358</v>
      </c>
      <c r="F514" t="s">
        <v>1136</v>
      </c>
      <c r="G514" t="s">
        <v>33</v>
      </c>
      <c r="H514" s="4">
        <v>44734</v>
      </c>
      <c r="I514">
        <v>1400</v>
      </c>
      <c r="J514" t="s">
        <v>1137</v>
      </c>
      <c r="K514" t="s">
        <v>276</v>
      </c>
      <c r="L514" t="s">
        <v>1138</v>
      </c>
      <c r="M514" t="s">
        <v>37</v>
      </c>
      <c r="N514" t="s">
        <v>1139</v>
      </c>
      <c r="O514" t="s">
        <v>116</v>
      </c>
      <c r="P514">
        <v>3</v>
      </c>
      <c r="Q514" t="s">
        <v>40</v>
      </c>
      <c r="R514" t="s">
        <v>74</v>
      </c>
      <c r="S514" t="s">
        <v>1140</v>
      </c>
      <c r="T514" s="4">
        <v>45382</v>
      </c>
      <c r="U514">
        <v>3</v>
      </c>
      <c r="V514" t="s">
        <v>20257</v>
      </c>
      <c r="W514" t="s">
        <v>1141</v>
      </c>
      <c r="X514" t="s">
        <v>1142</v>
      </c>
      <c r="Y514" t="s">
        <v>1143</v>
      </c>
      <c r="Z514">
        <v>1058</v>
      </c>
      <c r="AA514">
        <v>7</v>
      </c>
      <c r="AB514">
        <v>2962.4</v>
      </c>
      <c r="AC514">
        <v>423.2</v>
      </c>
      <c r="AD514" s="8">
        <v>0.22</v>
      </c>
      <c r="AE514" s="7">
        <v>651.72800000000007</v>
      </c>
      <c r="AF514">
        <v>0.22</v>
      </c>
      <c r="AG514" t="str">
        <f t="shared" ref="AG514:AG577" si="8">IF(AB514&gt;=100000,"₹"&amp;TEXT(AB514/100000,"0.0")&amp;" L",
IF(AB514&gt;=1000,"₹"&amp;TEXT(AB514/1000,"0")&amp;" K",
"₹"&amp;AB514))</f>
        <v>₹3 K</v>
      </c>
    </row>
    <row r="515" spans="1:33" x14ac:dyDescent="0.3">
      <c r="A515" t="s">
        <v>181</v>
      </c>
      <c r="B515" t="s">
        <v>606</v>
      </c>
      <c r="C515" t="s">
        <v>49</v>
      </c>
      <c r="D515" t="s">
        <v>30</v>
      </c>
      <c r="E515" t="s">
        <v>511</v>
      </c>
      <c r="F515" t="s">
        <v>1160</v>
      </c>
      <c r="G515" t="s">
        <v>33</v>
      </c>
      <c r="H515" s="4">
        <v>44470</v>
      </c>
      <c r="I515">
        <v>800</v>
      </c>
      <c r="J515" t="s">
        <v>1161</v>
      </c>
      <c r="K515" t="s">
        <v>1162</v>
      </c>
      <c r="L515" t="s">
        <v>1163</v>
      </c>
      <c r="M515" t="s">
        <v>37</v>
      </c>
      <c r="N515" t="s">
        <v>1164</v>
      </c>
      <c r="O515" t="s">
        <v>39</v>
      </c>
      <c r="P515">
        <v>18</v>
      </c>
      <c r="Q515" t="s">
        <v>73</v>
      </c>
      <c r="R515" t="s">
        <v>74</v>
      </c>
      <c r="S515" t="s">
        <v>1165</v>
      </c>
      <c r="T515" s="4">
        <v>45370</v>
      </c>
      <c r="U515">
        <v>3</v>
      </c>
      <c r="V515" t="s">
        <v>20257</v>
      </c>
      <c r="W515" t="s">
        <v>1166</v>
      </c>
      <c r="X515" t="s">
        <v>1167</v>
      </c>
      <c r="Y515" t="s">
        <v>622</v>
      </c>
      <c r="Z515">
        <v>1965</v>
      </c>
      <c r="AA515">
        <v>3</v>
      </c>
      <c r="AB515">
        <v>2358</v>
      </c>
      <c r="AC515">
        <v>786</v>
      </c>
      <c r="AD515" s="8">
        <v>0.22</v>
      </c>
      <c r="AE515" s="7">
        <v>518.76</v>
      </c>
      <c r="AF515">
        <v>0.22</v>
      </c>
      <c r="AG515" t="str">
        <f t="shared" si="8"/>
        <v>₹2 K</v>
      </c>
    </row>
    <row r="516" spans="1:33" x14ac:dyDescent="0.3">
      <c r="A516" t="s">
        <v>181</v>
      </c>
      <c r="B516" t="s">
        <v>380</v>
      </c>
      <c r="C516" t="s">
        <v>49</v>
      </c>
      <c r="D516" t="s">
        <v>81</v>
      </c>
      <c r="E516" t="s">
        <v>1177</v>
      </c>
      <c r="F516" t="s">
        <v>1178</v>
      </c>
      <c r="G516" t="s">
        <v>96</v>
      </c>
      <c r="H516" s="4">
        <v>44185</v>
      </c>
      <c r="I516">
        <v>1100</v>
      </c>
      <c r="J516" t="s">
        <v>1179</v>
      </c>
      <c r="K516" t="s">
        <v>186</v>
      </c>
      <c r="L516" t="s">
        <v>1180</v>
      </c>
      <c r="M516" t="s">
        <v>37</v>
      </c>
      <c r="N516" t="s">
        <v>1181</v>
      </c>
      <c r="O516" t="s">
        <v>57</v>
      </c>
      <c r="P516">
        <v>19</v>
      </c>
      <c r="Q516" t="s">
        <v>73</v>
      </c>
      <c r="R516" t="s">
        <v>101</v>
      </c>
      <c r="S516" t="s">
        <v>1182</v>
      </c>
      <c r="T516" s="4">
        <v>45362</v>
      </c>
      <c r="U516">
        <v>3</v>
      </c>
      <c r="V516" t="s">
        <v>20257</v>
      </c>
      <c r="W516" t="s">
        <v>1183</v>
      </c>
      <c r="X516" t="s">
        <v>1184</v>
      </c>
      <c r="Y516" t="s">
        <v>1185</v>
      </c>
      <c r="Z516">
        <v>1691</v>
      </c>
      <c r="AA516">
        <v>6</v>
      </c>
      <c r="AB516">
        <v>4058.4</v>
      </c>
      <c r="AC516">
        <v>676.4</v>
      </c>
      <c r="AD516" s="8">
        <v>0.22</v>
      </c>
      <c r="AE516" s="7">
        <v>892.84800000000007</v>
      </c>
      <c r="AF516">
        <v>0.22</v>
      </c>
      <c r="AG516" t="str">
        <f t="shared" si="8"/>
        <v>₹4 K</v>
      </c>
    </row>
    <row r="517" spans="1:33" x14ac:dyDescent="0.3">
      <c r="A517" t="s">
        <v>181</v>
      </c>
      <c r="B517" t="s">
        <v>369</v>
      </c>
      <c r="C517" t="s">
        <v>80</v>
      </c>
      <c r="D517" t="s">
        <v>109</v>
      </c>
      <c r="E517" t="s">
        <v>986</v>
      </c>
      <c r="F517" t="s">
        <v>1234</v>
      </c>
      <c r="G517" t="s">
        <v>96</v>
      </c>
      <c r="H517" s="4">
        <v>44130</v>
      </c>
      <c r="I517">
        <v>1000</v>
      </c>
      <c r="J517" t="s">
        <v>1235</v>
      </c>
      <c r="K517" t="s">
        <v>340</v>
      </c>
      <c r="L517" t="s">
        <v>1236</v>
      </c>
      <c r="M517" t="s">
        <v>87</v>
      </c>
      <c r="N517" t="s">
        <v>1237</v>
      </c>
      <c r="O517" t="s">
        <v>116</v>
      </c>
      <c r="P517">
        <v>15</v>
      </c>
      <c r="Q517" t="s">
        <v>73</v>
      </c>
      <c r="R517" t="s">
        <v>101</v>
      </c>
      <c r="S517" t="s">
        <v>1238</v>
      </c>
      <c r="T517" s="4">
        <v>45378</v>
      </c>
      <c r="U517">
        <v>3</v>
      </c>
      <c r="V517" t="s">
        <v>20257</v>
      </c>
      <c r="W517" t="s">
        <v>1239</v>
      </c>
      <c r="X517" t="s">
        <v>1240</v>
      </c>
      <c r="Y517" t="s">
        <v>1241</v>
      </c>
      <c r="Z517">
        <v>1407</v>
      </c>
      <c r="AA517">
        <v>8</v>
      </c>
      <c r="AB517">
        <v>4502.4000000000015</v>
      </c>
      <c r="AC517">
        <v>562.80000000000018</v>
      </c>
      <c r="AD517" s="8">
        <v>0.35</v>
      </c>
      <c r="AE517" s="7">
        <v>1575.8400000000004</v>
      </c>
      <c r="AF517">
        <v>0.35</v>
      </c>
      <c r="AG517" t="str">
        <f t="shared" si="8"/>
        <v>₹5 K</v>
      </c>
    </row>
    <row r="518" spans="1:33" x14ac:dyDescent="0.3">
      <c r="A518" t="s">
        <v>93</v>
      </c>
      <c r="B518" t="s">
        <v>784</v>
      </c>
      <c r="C518" t="s">
        <v>29</v>
      </c>
      <c r="D518" t="s">
        <v>109</v>
      </c>
      <c r="E518" t="s">
        <v>337</v>
      </c>
      <c r="F518" t="s">
        <v>1250</v>
      </c>
      <c r="G518" t="s">
        <v>33</v>
      </c>
      <c r="H518" s="4">
        <v>45062</v>
      </c>
      <c r="I518">
        <v>1000</v>
      </c>
      <c r="J518" t="s">
        <v>1251</v>
      </c>
      <c r="K518" t="s">
        <v>989</v>
      </c>
      <c r="L518" t="s">
        <v>1252</v>
      </c>
      <c r="M518" t="s">
        <v>87</v>
      </c>
      <c r="N518" t="s">
        <v>1253</v>
      </c>
      <c r="O518" t="s">
        <v>72</v>
      </c>
      <c r="P518">
        <v>14</v>
      </c>
      <c r="Q518" t="s">
        <v>40</v>
      </c>
      <c r="R518" t="s">
        <v>41</v>
      </c>
      <c r="S518" t="s">
        <v>1254</v>
      </c>
      <c r="T518" s="4">
        <v>45375</v>
      </c>
      <c r="U518">
        <v>3</v>
      </c>
      <c r="V518" t="s">
        <v>20257</v>
      </c>
      <c r="W518" t="s">
        <v>1255</v>
      </c>
      <c r="X518" t="s">
        <v>1256</v>
      </c>
      <c r="Y518" t="s">
        <v>1257</v>
      </c>
      <c r="Z518">
        <v>2235</v>
      </c>
      <c r="AA518">
        <v>7</v>
      </c>
      <c r="AB518">
        <v>6258</v>
      </c>
      <c r="AC518">
        <v>894</v>
      </c>
      <c r="AD518" s="8">
        <v>0.28000000000000003</v>
      </c>
      <c r="AE518" s="7">
        <v>1752.2400000000002</v>
      </c>
      <c r="AF518">
        <v>0.28000000000000003</v>
      </c>
      <c r="AG518" t="str">
        <f t="shared" si="8"/>
        <v>₹6 K</v>
      </c>
    </row>
    <row r="519" spans="1:33" x14ac:dyDescent="0.3">
      <c r="A519" t="s">
        <v>181</v>
      </c>
      <c r="B519" t="s">
        <v>606</v>
      </c>
      <c r="C519" t="s">
        <v>29</v>
      </c>
      <c r="D519" t="s">
        <v>677</v>
      </c>
      <c r="E519" t="s">
        <v>381</v>
      </c>
      <c r="F519" t="s">
        <v>1300</v>
      </c>
      <c r="G519" t="s">
        <v>96</v>
      </c>
      <c r="H519" s="4">
        <v>45101</v>
      </c>
      <c r="I519">
        <v>1400</v>
      </c>
      <c r="J519" t="s">
        <v>1301</v>
      </c>
      <c r="K519" t="s">
        <v>1302</v>
      </c>
      <c r="L519" t="s">
        <v>1303</v>
      </c>
      <c r="M519" t="s">
        <v>37</v>
      </c>
      <c r="N519" t="s">
        <v>1304</v>
      </c>
      <c r="O519" t="s">
        <v>57</v>
      </c>
      <c r="P519">
        <v>19</v>
      </c>
      <c r="Q519" t="s">
        <v>40</v>
      </c>
      <c r="R519" t="s">
        <v>74</v>
      </c>
      <c r="S519" t="s">
        <v>1305</v>
      </c>
      <c r="T519" s="4">
        <v>45356</v>
      </c>
      <c r="U519">
        <v>3</v>
      </c>
      <c r="V519" t="s">
        <v>20257</v>
      </c>
      <c r="W519" t="s">
        <v>1306</v>
      </c>
      <c r="X519" t="s">
        <v>1307</v>
      </c>
      <c r="Y519" t="s">
        <v>1308</v>
      </c>
      <c r="Z519">
        <v>2840</v>
      </c>
      <c r="AA519">
        <v>6</v>
      </c>
      <c r="AB519">
        <v>6816</v>
      </c>
      <c r="AC519">
        <v>1136</v>
      </c>
      <c r="AD519" s="8">
        <v>0.28000000000000003</v>
      </c>
      <c r="AE519" s="7">
        <v>1908.4800000000002</v>
      </c>
      <c r="AF519">
        <v>0.28000000000000003</v>
      </c>
      <c r="AG519" t="str">
        <f t="shared" si="8"/>
        <v>₹7 K</v>
      </c>
    </row>
    <row r="520" spans="1:33" x14ac:dyDescent="0.3">
      <c r="A520" t="s">
        <v>107</v>
      </c>
      <c r="B520" t="s">
        <v>510</v>
      </c>
      <c r="C520" t="s">
        <v>49</v>
      </c>
      <c r="D520" t="s">
        <v>65</v>
      </c>
      <c r="E520" t="s">
        <v>1365</v>
      </c>
      <c r="F520" t="s">
        <v>1366</v>
      </c>
      <c r="G520" t="s">
        <v>33</v>
      </c>
      <c r="H520" s="4">
        <v>45472</v>
      </c>
      <c r="I520">
        <v>1200</v>
      </c>
      <c r="J520" t="s">
        <v>1367</v>
      </c>
      <c r="K520" t="s">
        <v>1368</v>
      </c>
      <c r="L520" t="s">
        <v>1369</v>
      </c>
      <c r="M520" t="s">
        <v>37</v>
      </c>
      <c r="N520" t="s">
        <v>1370</v>
      </c>
      <c r="O520" t="s">
        <v>39</v>
      </c>
      <c r="P520">
        <v>16</v>
      </c>
      <c r="Q520" t="s">
        <v>40</v>
      </c>
      <c r="R520" t="s">
        <v>74</v>
      </c>
      <c r="S520" t="s">
        <v>1371</v>
      </c>
      <c r="T520" s="4">
        <v>45358</v>
      </c>
      <c r="U520">
        <v>3</v>
      </c>
      <c r="V520" t="s">
        <v>20257</v>
      </c>
      <c r="W520" t="s">
        <v>1372</v>
      </c>
      <c r="X520" t="s">
        <v>1373</v>
      </c>
      <c r="Y520" t="s">
        <v>1374</v>
      </c>
      <c r="Z520">
        <v>1182</v>
      </c>
      <c r="AA520">
        <v>2</v>
      </c>
      <c r="AB520">
        <v>945.6</v>
      </c>
      <c r="AC520">
        <v>472.8</v>
      </c>
      <c r="AD520" s="8">
        <v>0.22</v>
      </c>
      <c r="AE520" s="7">
        <v>208.03200000000001</v>
      </c>
      <c r="AF520">
        <v>0.22</v>
      </c>
      <c r="AG520" t="str">
        <f t="shared" si="8"/>
        <v>₹945.6</v>
      </c>
    </row>
    <row r="521" spans="1:33" x14ac:dyDescent="0.3">
      <c r="A521" t="s">
        <v>336</v>
      </c>
      <c r="B521" t="s">
        <v>500</v>
      </c>
      <c r="C521" t="s">
        <v>29</v>
      </c>
      <c r="D521" t="s">
        <v>146</v>
      </c>
      <c r="E521" t="s">
        <v>1415</v>
      </c>
      <c r="F521" t="s">
        <v>1433</v>
      </c>
      <c r="G521" t="s">
        <v>96</v>
      </c>
      <c r="H521" s="4">
        <v>44885</v>
      </c>
      <c r="I521">
        <v>1400</v>
      </c>
      <c r="J521" t="s">
        <v>1434</v>
      </c>
      <c r="K521" t="s">
        <v>653</v>
      </c>
      <c r="L521" t="s">
        <v>1435</v>
      </c>
      <c r="M521" t="s">
        <v>37</v>
      </c>
      <c r="N521" t="s">
        <v>1436</v>
      </c>
      <c r="O521" t="s">
        <v>116</v>
      </c>
      <c r="P521">
        <v>4</v>
      </c>
      <c r="Q521" t="s">
        <v>73</v>
      </c>
      <c r="R521" t="s">
        <v>41</v>
      </c>
      <c r="S521" t="s">
        <v>1437</v>
      </c>
      <c r="T521" s="4">
        <v>45366</v>
      </c>
      <c r="U521">
        <v>3</v>
      </c>
      <c r="V521" t="s">
        <v>20257</v>
      </c>
      <c r="W521" t="s">
        <v>1438</v>
      </c>
      <c r="X521" t="s">
        <v>1439</v>
      </c>
      <c r="Y521" t="s">
        <v>1440</v>
      </c>
      <c r="Z521">
        <v>1915</v>
      </c>
      <c r="AA521">
        <v>2</v>
      </c>
      <c r="AB521">
        <v>1532</v>
      </c>
      <c r="AC521">
        <v>766</v>
      </c>
      <c r="AD521" s="8">
        <v>0.28000000000000003</v>
      </c>
      <c r="AE521" s="7">
        <v>428.96000000000004</v>
      </c>
      <c r="AF521">
        <v>0.28000000000000003</v>
      </c>
      <c r="AG521" t="str">
        <f t="shared" si="8"/>
        <v>₹2 K</v>
      </c>
    </row>
    <row r="522" spans="1:33" x14ac:dyDescent="0.3">
      <c r="A522" t="s">
        <v>336</v>
      </c>
      <c r="B522" t="s">
        <v>500</v>
      </c>
      <c r="C522" t="s">
        <v>29</v>
      </c>
      <c r="D522" t="s">
        <v>30</v>
      </c>
      <c r="E522" t="s">
        <v>750</v>
      </c>
      <c r="F522" t="s">
        <v>1450</v>
      </c>
      <c r="G522" t="s">
        <v>33</v>
      </c>
      <c r="H522" s="4">
        <v>44332</v>
      </c>
      <c r="I522">
        <v>1200</v>
      </c>
      <c r="J522" t="s">
        <v>1451</v>
      </c>
      <c r="K522" t="s">
        <v>329</v>
      </c>
      <c r="L522" t="s">
        <v>1452</v>
      </c>
      <c r="M522" t="s">
        <v>37</v>
      </c>
      <c r="N522" t="s">
        <v>1453</v>
      </c>
      <c r="O522" t="s">
        <v>116</v>
      </c>
      <c r="P522">
        <v>12</v>
      </c>
      <c r="Q522" t="s">
        <v>73</v>
      </c>
      <c r="R522" t="s">
        <v>58</v>
      </c>
      <c r="S522" t="s">
        <v>1454</v>
      </c>
      <c r="T522" s="4">
        <v>45366</v>
      </c>
      <c r="U522">
        <v>3</v>
      </c>
      <c r="V522" t="s">
        <v>20257</v>
      </c>
      <c r="W522" t="s">
        <v>1455</v>
      </c>
      <c r="X522" t="s">
        <v>1456</v>
      </c>
      <c r="Y522" t="s">
        <v>1457</v>
      </c>
      <c r="Z522">
        <v>2284</v>
      </c>
      <c r="AA522">
        <v>6</v>
      </c>
      <c r="AB522">
        <v>5481.6</v>
      </c>
      <c r="AC522">
        <v>913.6</v>
      </c>
      <c r="AD522" s="8">
        <v>0.28000000000000003</v>
      </c>
      <c r="AE522" s="7">
        <v>1534.8480000000002</v>
      </c>
      <c r="AF522">
        <v>0.28000000000000003</v>
      </c>
      <c r="AG522" t="str">
        <f t="shared" si="8"/>
        <v>₹5 K</v>
      </c>
    </row>
    <row r="523" spans="1:33" x14ac:dyDescent="0.3">
      <c r="A523" t="s">
        <v>93</v>
      </c>
      <c r="B523" t="s">
        <v>784</v>
      </c>
      <c r="C523" t="s">
        <v>29</v>
      </c>
      <c r="D523" t="s">
        <v>50</v>
      </c>
      <c r="E523" t="s">
        <v>850</v>
      </c>
      <c r="F523" t="s">
        <v>1600</v>
      </c>
      <c r="G523" t="s">
        <v>33</v>
      </c>
      <c r="H523" s="4">
        <v>45172</v>
      </c>
      <c r="I523">
        <v>800</v>
      </c>
      <c r="J523" t="s">
        <v>1601</v>
      </c>
      <c r="K523" t="s">
        <v>1477</v>
      </c>
      <c r="L523" t="s">
        <v>1602</v>
      </c>
      <c r="M523" t="s">
        <v>87</v>
      </c>
      <c r="N523" t="s">
        <v>1603</v>
      </c>
      <c r="O523" t="s">
        <v>57</v>
      </c>
      <c r="P523">
        <v>9</v>
      </c>
      <c r="Q523" t="s">
        <v>40</v>
      </c>
      <c r="R523" t="s">
        <v>58</v>
      </c>
      <c r="S523" t="s">
        <v>1604</v>
      </c>
      <c r="T523" s="4">
        <v>45368</v>
      </c>
      <c r="U523">
        <v>3</v>
      </c>
      <c r="V523" t="s">
        <v>20257</v>
      </c>
      <c r="W523" t="s">
        <v>1605</v>
      </c>
      <c r="X523" t="s">
        <v>1606</v>
      </c>
      <c r="Y523" t="s">
        <v>1607</v>
      </c>
      <c r="Z523">
        <v>1102</v>
      </c>
      <c r="AA523">
        <v>5</v>
      </c>
      <c r="AB523">
        <v>2204</v>
      </c>
      <c r="AC523">
        <v>440.8</v>
      </c>
      <c r="AD523" s="8">
        <v>0.28000000000000003</v>
      </c>
      <c r="AE523" s="7">
        <v>617.12</v>
      </c>
      <c r="AF523">
        <v>0.28000000000000003</v>
      </c>
      <c r="AG523" t="str">
        <f t="shared" si="8"/>
        <v>₹2 K</v>
      </c>
    </row>
    <row r="524" spans="1:33" x14ac:dyDescent="0.3">
      <c r="A524" t="s">
        <v>450</v>
      </c>
      <c r="B524" t="s">
        <v>450</v>
      </c>
      <c r="C524" t="s">
        <v>29</v>
      </c>
      <c r="D524" t="s">
        <v>109</v>
      </c>
      <c r="E524" t="s">
        <v>1724</v>
      </c>
      <c r="F524" t="s">
        <v>1725</v>
      </c>
      <c r="G524" t="s">
        <v>96</v>
      </c>
      <c r="H524" s="4">
        <v>44329</v>
      </c>
      <c r="I524">
        <v>1000</v>
      </c>
      <c r="J524" t="s">
        <v>1726</v>
      </c>
      <c r="K524" t="s">
        <v>825</v>
      </c>
      <c r="L524" t="s">
        <v>1727</v>
      </c>
      <c r="M524" t="s">
        <v>37</v>
      </c>
      <c r="N524" t="s">
        <v>1728</v>
      </c>
      <c r="O524" t="s">
        <v>116</v>
      </c>
      <c r="P524">
        <v>10</v>
      </c>
      <c r="Q524" t="s">
        <v>73</v>
      </c>
      <c r="R524" t="s">
        <v>41</v>
      </c>
      <c r="S524" t="s">
        <v>1729</v>
      </c>
      <c r="T524" s="4">
        <v>45363</v>
      </c>
      <c r="U524">
        <v>3</v>
      </c>
      <c r="V524" t="s">
        <v>20257</v>
      </c>
      <c r="W524" t="s">
        <v>1730</v>
      </c>
      <c r="X524" t="s">
        <v>1731</v>
      </c>
      <c r="Y524" t="s">
        <v>303</v>
      </c>
      <c r="Z524">
        <v>2852</v>
      </c>
      <c r="AA524">
        <v>8</v>
      </c>
      <c r="AB524">
        <v>9126.4</v>
      </c>
      <c r="AC524">
        <v>1140.8</v>
      </c>
      <c r="AD524" s="8">
        <v>0.28000000000000003</v>
      </c>
      <c r="AE524" s="7">
        <v>2555.3920000000003</v>
      </c>
      <c r="AF524">
        <v>0.28000000000000003</v>
      </c>
      <c r="AG524" t="str">
        <f t="shared" si="8"/>
        <v>₹9 K</v>
      </c>
    </row>
    <row r="525" spans="1:33" x14ac:dyDescent="0.3">
      <c r="A525" t="s">
        <v>20237</v>
      </c>
      <c r="B525" t="s">
        <v>1483</v>
      </c>
      <c r="C525" t="s">
        <v>49</v>
      </c>
      <c r="D525" t="s">
        <v>30</v>
      </c>
      <c r="E525" t="s">
        <v>1560</v>
      </c>
      <c r="F525" t="s">
        <v>1756</v>
      </c>
      <c r="G525" t="s">
        <v>33</v>
      </c>
      <c r="H525" s="4">
        <v>45207</v>
      </c>
      <c r="I525">
        <v>1000</v>
      </c>
      <c r="J525" t="s">
        <v>1757</v>
      </c>
      <c r="K525" t="s">
        <v>796</v>
      </c>
      <c r="L525" t="s">
        <v>1758</v>
      </c>
      <c r="M525" t="s">
        <v>87</v>
      </c>
      <c r="N525" t="s">
        <v>1759</v>
      </c>
      <c r="O525" t="s">
        <v>72</v>
      </c>
      <c r="P525">
        <v>9</v>
      </c>
      <c r="Q525" t="s">
        <v>40</v>
      </c>
      <c r="R525" t="s">
        <v>101</v>
      </c>
      <c r="S525" t="s">
        <v>1760</v>
      </c>
      <c r="T525" s="4">
        <v>45362</v>
      </c>
      <c r="U525">
        <v>3</v>
      </c>
      <c r="V525" t="s">
        <v>20257</v>
      </c>
      <c r="W525" t="s">
        <v>1761</v>
      </c>
      <c r="X525" t="s">
        <v>1762</v>
      </c>
      <c r="Y525" t="s">
        <v>1763</v>
      </c>
      <c r="Z525">
        <v>687</v>
      </c>
      <c r="AA525">
        <v>8</v>
      </c>
      <c r="AB525">
        <v>2198.4</v>
      </c>
      <c r="AC525">
        <v>274.8</v>
      </c>
      <c r="AD525" s="8">
        <v>0.22</v>
      </c>
      <c r="AE525" s="7">
        <v>483.64800000000002</v>
      </c>
      <c r="AF525">
        <v>0.22</v>
      </c>
      <c r="AG525" t="str">
        <f t="shared" si="8"/>
        <v>₹2 K</v>
      </c>
    </row>
    <row r="526" spans="1:33" x14ac:dyDescent="0.3">
      <c r="A526" t="s">
        <v>336</v>
      </c>
      <c r="B526" t="s">
        <v>262</v>
      </c>
      <c r="C526" t="s">
        <v>29</v>
      </c>
      <c r="D526" t="s">
        <v>81</v>
      </c>
      <c r="E526" t="s">
        <v>1683</v>
      </c>
      <c r="F526" t="s">
        <v>1926</v>
      </c>
      <c r="G526" t="s">
        <v>33</v>
      </c>
      <c r="H526" s="4">
        <v>44570</v>
      </c>
      <c r="I526">
        <v>1300</v>
      </c>
      <c r="J526" t="s">
        <v>1927</v>
      </c>
      <c r="K526" t="s">
        <v>960</v>
      </c>
      <c r="L526" t="s">
        <v>1928</v>
      </c>
      <c r="M526" t="s">
        <v>37</v>
      </c>
      <c r="N526" t="s">
        <v>1929</v>
      </c>
      <c r="O526" t="s">
        <v>39</v>
      </c>
      <c r="P526">
        <v>4</v>
      </c>
      <c r="Q526" t="s">
        <v>73</v>
      </c>
      <c r="R526" t="s">
        <v>74</v>
      </c>
      <c r="S526" t="s">
        <v>1930</v>
      </c>
      <c r="T526" s="4">
        <v>45370</v>
      </c>
      <c r="U526">
        <v>3</v>
      </c>
      <c r="V526" t="s">
        <v>20257</v>
      </c>
      <c r="W526" t="s">
        <v>1931</v>
      </c>
      <c r="X526" t="s">
        <v>1932</v>
      </c>
      <c r="Y526" t="s">
        <v>1933</v>
      </c>
      <c r="Z526">
        <v>1692</v>
      </c>
      <c r="AA526">
        <v>8</v>
      </c>
      <c r="AB526">
        <v>5414.4000000000015</v>
      </c>
      <c r="AC526">
        <v>676.80000000000018</v>
      </c>
      <c r="AD526" s="8">
        <v>0.28000000000000003</v>
      </c>
      <c r="AE526" s="7">
        <v>1516.0320000000006</v>
      </c>
      <c r="AF526">
        <v>0.28000000000000003</v>
      </c>
      <c r="AG526" t="str">
        <f t="shared" si="8"/>
        <v>₹5 K</v>
      </c>
    </row>
    <row r="527" spans="1:33" x14ac:dyDescent="0.3">
      <c r="A527" t="s">
        <v>181</v>
      </c>
      <c r="B527" t="s">
        <v>369</v>
      </c>
      <c r="C527" t="s">
        <v>80</v>
      </c>
      <c r="D527" t="s">
        <v>65</v>
      </c>
      <c r="E527" t="s">
        <v>1949</v>
      </c>
      <c r="F527" t="s">
        <v>1950</v>
      </c>
      <c r="G527" t="s">
        <v>33</v>
      </c>
      <c r="H527" s="4">
        <v>44909</v>
      </c>
      <c r="I527">
        <v>1200</v>
      </c>
      <c r="J527" t="s">
        <v>1951</v>
      </c>
      <c r="K527" t="s">
        <v>897</v>
      </c>
      <c r="L527" t="s">
        <v>1952</v>
      </c>
      <c r="M527" t="s">
        <v>37</v>
      </c>
      <c r="N527" t="s">
        <v>1953</v>
      </c>
      <c r="O527" t="s">
        <v>57</v>
      </c>
      <c r="P527">
        <v>10</v>
      </c>
      <c r="Q527" t="s">
        <v>40</v>
      </c>
      <c r="R527" t="s">
        <v>58</v>
      </c>
      <c r="S527" t="s">
        <v>1954</v>
      </c>
      <c r="T527" s="4">
        <v>45359</v>
      </c>
      <c r="U527">
        <v>3</v>
      </c>
      <c r="V527" t="s">
        <v>20257</v>
      </c>
      <c r="W527" t="s">
        <v>1955</v>
      </c>
      <c r="X527" t="s">
        <v>1956</v>
      </c>
      <c r="Y527" t="s">
        <v>1957</v>
      </c>
      <c r="Z527">
        <v>1230</v>
      </c>
      <c r="AA527">
        <v>8</v>
      </c>
      <c r="AB527">
        <v>3936</v>
      </c>
      <c r="AC527">
        <v>492</v>
      </c>
      <c r="AD527" s="8">
        <v>0.35</v>
      </c>
      <c r="AE527" s="7">
        <v>1377.6</v>
      </c>
      <c r="AF527">
        <v>0.35</v>
      </c>
      <c r="AG527" t="str">
        <f t="shared" si="8"/>
        <v>₹4 K</v>
      </c>
    </row>
    <row r="528" spans="1:33" x14ac:dyDescent="0.3">
      <c r="A528" t="s">
        <v>357</v>
      </c>
      <c r="B528" t="s">
        <v>357</v>
      </c>
      <c r="C528" t="s">
        <v>49</v>
      </c>
      <c r="D528" t="s">
        <v>370</v>
      </c>
      <c r="E528" t="s">
        <v>1608</v>
      </c>
      <c r="F528" t="s">
        <v>2050</v>
      </c>
      <c r="G528" t="s">
        <v>96</v>
      </c>
      <c r="H528" s="4">
        <v>45345</v>
      </c>
      <c r="I528">
        <v>1100</v>
      </c>
      <c r="J528" t="s">
        <v>2051</v>
      </c>
      <c r="K528" t="s">
        <v>85</v>
      </c>
      <c r="L528" t="s">
        <v>2052</v>
      </c>
      <c r="M528" t="s">
        <v>37</v>
      </c>
      <c r="N528" t="s">
        <v>2053</v>
      </c>
      <c r="O528" t="s">
        <v>39</v>
      </c>
      <c r="P528">
        <v>13</v>
      </c>
      <c r="Q528" t="s">
        <v>73</v>
      </c>
      <c r="R528" t="s">
        <v>58</v>
      </c>
      <c r="S528" t="s">
        <v>2054</v>
      </c>
      <c r="T528" s="4">
        <v>45382</v>
      </c>
      <c r="U528">
        <v>3</v>
      </c>
      <c r="V528" t="s">
        <v>20257</v>
      </c>
      <c r="W528" t="s">
        <v>2055</v>
      </c>
      <c r="X528" t="s">
        <v>2056</v>
      </c>
      <c r="Y528" t="s">
        <v>2057</v>
      </c>
      <c r="Z528">
        <v>1045</v>
      </c>
      <c r="AA528">
        <v>6</v>
      </c>
      <c r="AB528">
        <v>2508</v>
      </c>
      <c r="AC528">
        <v>418</v>
      </c>
      <c r="AD528" s="8">
        <v>0.22</v>
      </c>
      <c r="AE528" s="7">
        <v>551.76</v>
      </c>
      <c r="AF528">
        <v>0.22</v>
      </c>
      <c r="AG528" t="str">
        <f t="shared" si="8"/>
        <v>₹3 K</v>
      </c>
    </row>
    <row r="529" spans="1:33" x14ac:dyDescent="0.3">
      <c r="A529" t="s">
        <v>181</v>
      </c>
      <c r="B529" t="s">
        <v>920</v>
      </c>
      <c r="C529" t="s">
        <v>80</v>
      </c>
      <c r="D529" t="s">
        <v>81</v>
      </c>
      <c r="E529" t="s">
        <v>1683</v>
      </c>
      <c r="F529" t="s">
        <v>2122</v>
      </c>
      <c r="G529" t="s">
        <v>96</v>
      </c>
      <c r="H529" s="4">
        <v>45608</v>
      </c>
      <c r="I529">
        <v>800</v>
      </c>
      <c r="J529" t="s">
        <v>2123</v>
      </c>
      <c r="K529" t="s">
        <v>1686</v>
      </c>
      <c r="L529" t="s">
        <v>2124</v>
      </c>
      <c r="M529" t="s">
        <v>37</v>
      </c>
      <c r="N529" t="s">
        <v>2125</v>
      </c>
      <c r="O529" t="s">
        <v>57</v>
      </c>
      <c r="P529">
        <v>8</v>
      </c>
      <c r="Q529" t="s">
        <v>40</v>
      </c>
      <c r="R529" t="s">
        <v>41</v>
      </c>
      <c r="S529" t="s">
        <v>2126</v>
      </c>
      <c r="T529" s="4">
        <v>45355</v>
      </c>
      <c r="U529">
        <v>3</v>
      </c>
      <c r="V529" t="s">
        <v>20257</v>
      </c>
      <c r="W529" t="s">
        <v>2127</v>
      </c>
      <c r="X529" t="s">
        <v>2128</v>
      </c>
      <c r="Y529" t="s">
        <v>2129</v>
      </c>
      <c r="Z529">
        <v>1735</v>
      </c>
      <c r="AA529">
        <v>2</v>
      </c>
      <c r="AB529">
        <v>1388</v>
      </c>
      <c r="AC529">
        <v>694</v>
      </c>
      <c r="AD529" s="8">
        <v>0.35</v>
      </c>
      <c r="AE529" s="7">
        <v>485.79999999999995</v>
      </c>
      <c r="AF529">
        <v>0.35</v>
      </c>
      <c r="AG529" t="str">
        <f t="shared" si="8"/>
        <v>₹1 K</v>
      </c>
    </row>
    <row r="530" spans="1:33" x14ac:dyDescent="0.3">
      <c r="A530" t="s">
        <v>121</v>
      </c>
      <c r="B530" t="s">
        <v>946</v>
      </c>
      <c r="C530" t="s">
        <v>80</v>
      </c>
      <c r="D530" t="s">
        <v>677</v>
      </c>
      <c r="E530" t="s">
        <v>596</v>
      </c>
      <c r="F530" t="s">
        <v>2207</v>
      </c>
      <c r="G530" t="s">
        <v>33</v>
      </c>
      <c r="H530" s="4">
        <v>43851</v>
      </c>
      <c r="I530">
        <v>1400</v>
      </c>
      <c r="J530" t="s">
        <v>2208</v>
      </c>
      <c r="K530" t="s">
        <v>796</v>
      </c>
      <c r="L530" t="s">
        <v>2209</v>
      </c>
      <c r="M530" t="s">
        <v>37</v>
      </c>
      <c r="N530" t="s">
        <v>2210</v>
      </c>
      <c r="O530" t="s">
        <v>39</v>
      </c>
      <c r="P530">
        <v>15</v>
      </c>
      <c r="Q530" t="s">
        <v>40</v>
      </c>
      <c r="R530" t="s">
        <v>41</v>
      </c>
      <c r="S530" t="s">
        <v>2211</v>
      </c>
      <c r="T530" s="4">
        <v>45363</v>
      </c>
      <c r="U530">
        <v>3</v>
      </c>
      <c r="V530" t="s">
        <v>20257</v>
      </c>
      <c r="W530" t="s">
        <v>2212</v>
      </c>
      <c r="X530" t="s">
        <v>2213</v>
      </c>
      <c r="Y530" t="s">
        <v>2214</v>
      </c>
      <c r="Z530">
        <v>2389</v>
      </c>
      <c r="AA530">
        <v>8</v>
      </c>
      <c r="AB530">
        <v>7644.8</v>
      </c>
      <c r="AC530">
        <v>955.6</v>
      </c>
      <c r="AD530" s="8">
        <v>0.35</v>
      </c>
      <c r="AE530" s="7">
        <v>2675.68</v>
      </c>
      <c r="AF530">
        <v>0.35</v>
      </c>
      <c r="AG530" t="str">
        <f t="shared" si="8"/>
        <v>₹8 K</v>
      </c>
    </row>
    <row r="531" spans="1:33" x14ac:dyDescent="0.3">
      <c r="A531" t="s">
        <v>20235</v>
      </c>
      <c r="B531" t="s">
        <v>48</v>
      </c>
      <c r="C531" t="s">
        <v>29</v>
      </c>
      <c r="D531" t="s">
        <v>206</v>
      </c>
      <c r="E531" t="s">
        <v>868</v>
      </c>
      <c r="F531" t="s">
        <v>2318</v>
      </c>
      <c r="G531" t="s">
        <v>96</v>
      </c>
      <c r="H531" s="4">
        <v>45609</v>
      </c>
      <c r="I531">
        <v>1100</v>
      </c>
      <c r="J531" t="s">
        <v>2319</v>
      </c>
      <c r="K531" t="s">
        <v>1477</v>
      </c>
      <c r="L531" t="s">
        <v>2320</v>
      </c>
      <c r="M531" t="s">
        <v>37</v>
      </c>
      <c r="N531" t="s">
        <v>2321</v>
      </c>
      <c r="O531" t="s">
        <v>39</v>
      </c>
      <c r="P531">
        <v>10</v>
      </c>
      <c r="Q531" t="s">
        <v>73</v>
      </c>
      <c r="R531" t="s">
        <v>58</v>
      </c>
      <c r="S531" t="s">
        <v>2322</v>
      </c>
      <c r="T531" s="4">
        <v>45360</v>
      </c>
      <c r="U531">
        <v>3</v>
      </c>
      <c r="V531" t="s">
        <v>20257</v>
      </c>
      <c r="W531" t="s">
        <v>2323</v>
      </c>
      <c r="X531" t="s">
        <v>2324</v>
      </c>
      <c r="Y531" t="s">
        <v>966</v>
      </c>
      <c r="Z531">
        <v>2201</v>
      </c>
      <c r="AA531">
        <v>5</v>
      </c>
      <c r="AB531">
        <v>4402</v>
      </c>
      <c r="AC531">
        <v>880.4</v>
      </c>
      <c r="AD531" s="8">
        <v>0.28000000000000003</v>
      </c>
      <c r="AE531" s="7">
        <v>1232.5600000000002</v>
      </c>
      <c r="AF531">
        <v>0.28000000000000003</v>
      </c>
      <c r="AG531" t="str">
        <f t="shared" si="8"/>
        <v>₹4 K</v>
      </c>
    </row>
    <row r="532" spans="1:33" x14ac:dyDescent="0.3">
      <c r="A532" t="s">
        <v>20234</v>
      </c>
      <c r="B532" t="s">
        <v>325</v>
      </c>
      <c r="C532" t="s">
        <v>49</v>
      </c>
      <c r="D532" t="s">
        <v>146</v>
      </c>
      <c r="E532" t="s">
        <v>986</v>
      </c>
      <c r="F532" t="s">
        <v>2393</v>
      </c>
      <c r="G532" t="s">
        <v>96</v>
      </c>
      <c r="H532" s="4">
        <v>44183</v>
      </c>
      <c r="I532">
        <v>1000</v>
      </c>
      <c r="J532" t="s">
        <v>2394</v>
      </c>
      <c r="K532" t="s">
        <v>474</v>
      </c>
      <c r="L532" t="s">
        <v>2395</v>
      </c>
      <c r="M532" t="s">
        <v>37</v>
      </c>
      <c r="N532" t="s">
        <v>2396</v>
      </c>
      <c r="O532" t="s">
        <v>116</v>
      </c>
      <c r="P532">
        <v>14</v>
      </c>
      <c r="Q532" t="s">
        <v>73</v>
      </c>
      <c r="R532" t="s">
        <v>58</v>
      </c>
      <c r="S532" t="s">
        <v>2397</v>
      </c>
      <c r="T532" s="4">
        <v>45373</v>
      </c>
      <c r="U532">
        <v>3</v>
      </c>
      <c r="V532" t="s">
        <v>20257</v>
      </c>
      <c r="W532" t="s">
        <v>2398</v>
      </c>
      <c r="X532" t="s">
        <v>2399</v>
      </c>
      <c r="Y532" t="s">
        <v>722</v>
      </c>
      <c r="Z532">
        <v>649</v>
      </c>
      <c r="AA532">
        <v>1</v>
      </c>
      <c r="AB532">
        <v>259.60000000000002</v>
      </c>
      <c r="AC532">
        <v>259.60000000000002</v>
      </c>
      <c r="AD532" s="8">
        <v>0.22</v>
      </c>
      <c r="AE532" s="7">
        <v>57.112000000000002</v>
      </c>
      <c r="AF532">
        <v>0.22</v>
      </c>
      <c r="AG532" t="str">
        <f t="shared" si="8"/>
        <v>₹259.6</v>
      </c>
    </row>
    <row r="533" spans="1:33" x14ac:dyDescent="0.3">
      <c r="A533" t="s">
        <v>181</v>
      </c>
      <c r="B533" t="s">
        <v>369</v>
      </c>
      <c r="C533" t="s">
        <v>49</v>
      </c>
      <c r="D533" t="s">
        <v>206</v>
      </c>
      <c r="E533" t="s">
        <v>1441</v>
      </c>
      <c r="F533" t="s">
        <v>2593</v>
      </c>
      <c r="G533" t="s">
        <v>33</v>
      </c>
      <c r="H533" s="4">
        <v>45399</v>
      </c>
      <c r="I533">
        <v>800</v>
      </c>
      <c r="J533" t="s">
        <v>2594</v>
      </c>
      <c r="K533" t="s">
        <v>254</v>
      </c>
      <c r="L533" t="s">
        <v>2595</v>
      </c>
      <c r="M533" t="s">
        <v>87</v>
      </c>
      <c r="N533" t="s">
        <v>2596</v>
      </c>
      <c r="O533" t="s">
        <v>39</v>
      </c>
      <c r="P533">
        <v>12</v>
      </c>
      <c r="Q533" t="s">
        <v>73</v>
      </c>
      <c r="R533" t="s">
        <v>101</v>
      </c>
      <c r="S533" t="s">
        <v>2597</v>
      </c>
      <c r="T533" s="4">
        <v>45368</v>
      </c>
      <c r="U533">
        <v>3</v>
      </c>
      <c r="V533" t="s">
        <v>20257</v>
      </c>
      <c r="W533" t="s">
        <v>2598</v>
      </c>
      <c r="X533" t="s">
        <v>2599</v>
      </c>
      <c r="Y533" t="s">
        <v>2600</v>
      </c>
      <c r="Z533">
        <v>1605</v>
      </c>
      <c r="AA533">
        <v>3</v>
      </c>
      <c r="AB533">
        <v>1926</v>
      </c>
      <c r="AC533">
        <v>642</v>
      </c>
      <c r="AD533" s="8">
        <v>0.22</v>
      </c>
      <c r="AE533" s="7">
        <v>423.72</v>
      </c>
      <c r="AF533">
        <v>0.22</v>
      </c>
      <c r="AG533" t="str">
        <f t="shared" si="8"/>
        <v>₹2 K</v>
      </c>
    </row>
    <row r="534" spans="1:33" x14ac:dyDescent="0.3">
      <c r="A534" t="s">
        <v>27</v>
      </c>
      <c r="B534" t="s">
        <v>803</v>
      </c>
      <c r="C534" t="s">
        <v>49</v>
      </c>
      <c r="D534" t="s">
        <v>677</v>
      </c>
      <c r="E534" t="s">
        <v>381</v>
      </c>
      <c r="F534" t="s">
        <v>2833</v>
      </c>
      <c r="G534" t="s">
        <v>96</v>
      </c>
      <c r="H534" s="4">
        <v>44777</v>
      </c>
      <c r="I534">
        <v>1400</v>
      </c>
      <c r="J534" t="s">
        <v>2834</v>
      </c>
      <c r="K534" t="s">
        <v>434</v>
      </c>
      <c r="L534" t="s">
        <v>2835</v>
      </c>
      <c r="M534" t="s">
        <v>37</v>
      </c>
      <c r="N534" t="s">
        <v>2836</v>
      </c>
      <c r="O534" t="s">
        <v>39</v>
      </c>
      <c r="P534">
        <v>11</v>
      </c>
      <c r="Q534" t="s">
        <v>40</v>
      </c>
      <c r="R534" t="s">
        <v>74</v>
      </c>
      <c r="S534" t="s">
        <v>2837</v>
      </c>
      <c r="T534" s="4">
        <v>45367</v>
      </c>
      <c r="U534">
        <v>3</v>
      </c>
      <c r="V534" t="s">
        <v>20257</v>
      </c>
      <c r="W534" t="s">
        <v>2838</v>
      </c>
      <c r="X534" t="s">
        <v>2839</v>
      </c>
      <c r="Y534" t="s">
        <v>2840</v>
      </c>
      <c r="Z534">
        <v>625</v>
      </c>
      <c r="AA534">
        <v>4</v>
      </c>
      <c r="AB534">
        <v>1000</v>
      </c>
      <c r="AC534">
        <v>250</v>
      </c>
      <c r="AD534" s="8">
        <v>0.22</v>
      </c>
      <c r="AE534" s="7">
        <v>220</v>
      </c>
      <c r="AF534">
        <v>0.22</v>
      </c>
      <c r="AG534" t="str">
        <f t="shared" si="8"/>
        <v>₹1 K</v>
      </c>
    </row>
    <row r="535" spans="1:33" x14ac:dyDescent="0.3">
      <c r="A535" t="s">
        <v>27</v>
      </c>
      <c r="B535" t="s">
        <v>803</v>
      </c>
      <c r="C535" t="s">
        <v>29</v>
      </c>
      <c r="D535" t="s">
        <v>50</v>
      </c>
      <c r="E535" t="s">
        <v>531</v>
      </c>
      <c r="F535" t="s">
        <v>2858</v>
      </c>
      <c r="G535" t="s">
        <v>96</v>
      </c>
      <c r="H535" s="4">
        <v>44956</v>
      </c>
      <c r="I535">
        <v>1300</v>
      </c>
      <c r="J535" t="s">
        <v>2859</v>
      </c>
      <c r="K535" t="s">
        <v>85</v>
      </c>
      <c r="L535" t="s">
        <v>2860</v>
      </c>
      <c r="M535" t="s">
        <v>37</v>
      </c>
      <c r="N535" t="s">
        <v>2861</v>
      </c>
      <c r="O535" t="s">
        <v>39</v>
      </c>
      <c r="P535">
        <v>8</v>
      </c>
      <c r="Q535" t="s">
        <v>73</v>
      </c>
      <c r="R535" t="s">
        <v>58</v>
      </c>
      <c r="S535" t="s">
        <v>2862</v>
      </c>
      <c r="T535" s="4">
        <v>45358</v>
      </c>
      <c r="U535">
        <v>3</v>
      </c>
      <c r="V535" t="s">
        <v>20257</v>
      </c>
      <c r="W535" t="s">
        <v>2863</v>
      </c>
      <c r="X535" t="s">
        <v>2864</v>
      </c>
      <c r="Y535" t="s">
        <v>2865</v>
      </c>
      <c r="Z535">
        <v>1997</v>
      </c>
      <c r="AA535">
        <v>7</v>
      </c>
      <c r="AB535">
        <v>5591.6</v>
      </c>
      <c r="AC535">
        <v>798.80000000000007</v>
      </c>
      <c r="AD535" s="8">
        <v>0.28000000000000003</v>
      </c>
      <c r="AE535" s="7">
        <v>1565.6480000000001</v>
      </c>
      <c r="AF535">
        <v>0.28000000000000003</v>
      </c>
      <c r="AG535" t="str">
        <f t="shared" si="8"/>
        <v>₹6 K</v>
      </c>
    </row>
    <row r="536" spans="1:33" x14ac:dyDescent="0.3">
      <c r="A536" t="s">
        <v>93</v>
      </c>
      <c r="B536" t="s">
        <v>1118</v>
      </c>
      <c r="C536" t="s">
        <v>80</v>
      </c>
      <c r="D536" t="s">
        <v>81</v>
      </c>
      <c r="E536" t="s">
        <v>2849</v>
      </c>
      <c r="F536" t="s">
        <v>2934</v>
      </c>
      <c r="G536" t="s">
        <v>33</v>
      </c>
      <c r="H536" s="4">
        <v>44340</v>
      </c>
      <c r="I536">
        <v>950</v>
      </c>
      <c r="J536" t="s">
        <v>2935</v>
      </c>
      <c r="K536" t="s">
        <v>514</v>
      </c>
      <c r="L536" t="s">
        <v>2936</v>
      </c>
      <c r="M536" t="s">
        <v>87</v>
      </c>
      <c r="N536" t="s">
        <v>2937</v>
      </c>
      <c r="O536" t="s">
        <v>57</v>
      </c>
      <c r="P536">
        <v>7</v>
      </c>
      <c r="Q536" t="s">
        <v>40</v>
      </c>
      <c r="R536" t="s">
        <v>74</v>
      </c>
      <c r="S536" t="s">
        <v>2938</v>
      </c>
      <c r="T536" s="4">
        <v>45374</v>
      </c>
      <c r="U536">
        <v>3</v>
      </c>
      <c r="V536" t="s">
        <v>20257</v>
      </c>
      <c r="W536" t="s">
        <v>2939</v>
      </c>
      <c r="X536" t="s">
        <v>2940</v>
      </c>
      <c r="Y536" t="s">
        <v>410</v>
      </c>
      <c r="Z536">
        <v>510</v>
      </c>
      <c r="AA536">
        <v>3</v>
      </c>
      <c r="AB536">
        <v>612</v>
      </c>
      <c r="AC536">
        <v>204</v>
      </c>
      <c r="AD536" s="8">
        <v>0.35</v>
      </c>
      <c r="AE536" s="7">
        <v>214.2</v>
      </c>
      <c r="AF536">
        <v>0.35</v>
      </c>
      <c r="AG536" t="str">
        <f t="shared" si="8"/>
        <v>₹612</v>
      </c>
    </row>
    <row r="537" spans="1:33" x14ac:dyDescent="0.3">
      <c r="A537" t="s">
        <v>20241</v>
      </c>
      <c r="B537" t="s">
        <v>157</v>
      </c>
      <c r="C537" t="s">
        <v>80</v>
      </c>
      <c r="D537" t="s">
        <v>30</v>
      </c>
      <c r="E537" t="s">
        <v>641</v>
      </c>
      <c r="F537" t="s">
        <v>2941</v>
      </c>
      <c r="G537" t="s">
        <v>33</v>
      </c>
      <c r="H537" s="4">
        <v>44980</v>
      </c>
      <c r="I537">
        <v>800</v>
      </c>
      <c r="J537" t="s">
        <v>2942</v>
      </c>
      <c r="K537" t="s">
        <v>1086</v>
      </c>
      <c r="L537" t="s">
        <v>2943</v>
      </c>
      <c r="M537" t="s">
        <v>37</v>
      </c>
      <c r="N537" t="s">
        <v>2944</v>
      </c>
      <c r="O537" t="s">
        <v>57</v>
      </c>
      <c r="P537">
        <v>13</v>
      </c>
      <c r="Q537" t="s">
        <v>40</v>
      </c>
      <c r="R537" t="s">
        <v>41</v>
      </c>
      <c r="S537" t="s">
        <v>2945</v>
      </c>
      <c r="T537" s="4">
        <v>45354</v>
      </c>
      <c r="U537">
        <v>3</v>
      </c>
      <c r="V537" t="s">
        <v>20257</v>
      </c>
      <c r="W537" t="s">
        <v>2946</v>
      </c>
      <c r="X537" t="s">
        <v>2947</v>
      </c>
      <c r="Y537" t="s">
        <v>2948</v>
      </c>
      <c r="Z537">
        <v>1587</v>
      </c>
      <c r="AA537">
        <v>1</v>
      </c>
      <c r="AB537">
        <v>634.80000000000007</v>
      </c>
      <c r="AC537">
        <v>634.80000000000007</v>
      </c>
      <c r="AD537" s="8">
        <v>0.35</v>
      </c>
      <c r="AE537" s="7">
        <v>222.18</v>
      </c>
      <c r="AF537">
        <v>0.35</v>
      </c>
      <c r="AG537" t="str">
        <f t="shared" si="8"/>
        <v>₹634.8</v>
      </c>
    </row>
    <row r="538" spans="1:33" x14ac:dyDescent="0.3">
      <c r="A538" t="s">
        <v>20233</v>
      </c>
      <c r="B538" t="s">
        <v>240</v>
      </c>
      <c r="C538" t="s">
        <v>49</v>
      </c>
      <c r="D538" t="s">
        <v>206</v>
      </c>
      <c r="E538" t="s">
        <v>2153</v>
      </c>
      <c r="F538" t="s">
        <v>2949</v>
      </c>
      <c r="G538" t="s">
        <v>33</v>
      </c>
      <c r="H538" s="4">
        <v>44256</v>
      </c>
      <c r="I538">
        <v>800</v>
      </c>
      <c r="J538" t="s">
        <v>2950</v>
      </c>
      <c r="K538" t="s">
        <v>950</v>
      </c>
      <c r="L538" t="s">
        <v>2951</v>
      </c>
      <c r="M538" t="s">
        <v>37</v>
      </c>
      <c r="N538" t="s">
        <v>2952</v>
      </c>
      <c r="O538" t="s">
        <v>57</v>
      </c>
      <c r="P538">
        <v>11</v>
      </c>
      <c r="Q538" t="s">
        <v>73</v>
      </c>
      <c r="R538" t="s">
        <v>101</v>
      </c>
      <c r="S538" t="s">
        <v>2953</v>
      </c>
      <c r="T538" s="4">
        <v>45362</v>
      </c>
      <c r="U538">
        <v>3</v>
      </c>
      <c r="V538" t="s">
        <v>20257</v>
      </c>
      <c r="W538" t="s">
        <v>2954</v>
      </c>
      <c r="X538" t="s">
        <v>2955</v>
      </c>
      <c r="Y538" t="s">
        <v>2956</v>
      </c>
      <c r="Z538">
        <v>2166</v>
      </c>
      <c r="AA538">
        <v>6</v>
      </c>
      <c r="AB538">
        <v>5198.4000000000015</v>
      </c>
      <c r="AC538">
        <v>866.4000000000002</v>
      </c>
      <c r="AD538" s="8">
        <v>0.22</v>
      </c>
      <c r="AE538" s="7">
        <v>1143.6480000000004</v>
      </c>
      <c r="AF538">
        <v>0.22</v>
      </c>
      <c r="AG538" t="str">
        <f t="shared" si="8"/>
        <v>₹5 K</v>
      </c>
    </row>
    <row r="539" spans="1:33" x14ac:dyDescent="0.3">
      <c r="A539" t="s">
        <v>27</v>
      </c>
      <c r="B539" t="s">
        <v>731</v>
      </c>
      <c r="C539" t="s">
        <v>80</v>
      </c>
      <c r="D539" t="s">
        <v>109</v>
      </c>
      <c r="E539" t="s">
        <v>1534</v>
      </c>
      <c r="F539" t="s">
        <v>3013</v>
      </c>
      <c r="G539" t="s">
        <v>96</v>
      </c>
      <c r="H539" s="4">
        <v>45209</v>
      </c>
      <c r="I539">
        <v>800</v>
      </c>
      <c r="J539" t="s">
        <v>3014</v>
      </c>
      <c r="K539" t="s">
        <v>1034</v>
      </c>
      <c r="L539" t="s">
        <v>3015</v>
      </c>
      <c r="M539" t="s">
        <v>87</v>
      </c>
      <c r="N539" t="s">
        <v>3016</v>
      </c>
      <c r="O539" t="s">
        <v>72</v>
      </c>
      <c r="P539">
        <v>10</v>
      </c>
      <c r="Q539" t="s">
        <v>73</v>
      </c>
      <c r="R539" t="s">
        <v>58</v>
      </c>
      <c r="S539" t="s">
        <v>3017</v>
      </c>
      <c r="T539" s="4">
        <v>45370</v>
      </c>
      <c r="U539">
        <v>3</v>
      </c>
      <c r="V539" t="s">
        <v>20257</v>
      </c>
      <c r="W539" t="s">
        <v>3018</v>
      </c>
      <c r="X539" t="s">
        <v>3019</v>
      </c>
      <c r="Y539" t="s">
        <v>3020</v>
      </c>
      <c r="Z539">
        <v>1632</v>
      </c>
      <c r="AA539">
        <v>7</v>
      </c>
      <c r="AB539">
        <v>4569.6000000000004</v>
      </c>
      <c r="AC539">
        <v>652.80000000000007</v>
      </c>
      <c r="AD539" s="8">
        <v>0.35</v>
      </c>
      <c r="AE539" s="7">
        <v>1599.3600000000001</v>
      </c>
      <c r="AF539">
        <v>0.35</v>
      </c>
      <c r="AG539" t="str">
        <f t="shared" si="8"/>
        <v>₹5 K</v>
      </c>
    </row>
    <row r="540" spans="1:33" x14ac:dyDescent="0.3">
      <c r="A540" t="s">
        <v>336</v>
      </c>
      <c r="B540" t="s">
        <v>262</v>
      </c>
      <c r="C540" t="s">
        <v>80</v>
      </c>
      <c r="D540" t="s">
        <v>677</v>
      </c>
      <c r="E540" t="s">
        <v>996</v>
      </c>
      <c r="F540" t="s">
        <v>3270</v>
      </c>
      <c r="G540" t="s">
        <v>96</v>
      </c>
      <c r="H540" s="4">
        <v>44898</v>
      </c>
      <c r="I540">
        <v>1000</v>
      </c>
      <c r="J540" t="s">
        <v>3271</v>
      </c>
      <c r="K540" t="s">
        <v>835</v>
      </c>
      <c r="L540" t="s">
        <v>3272</v>
      </c>
      <c r="M540" t="s">
        <v>87</v>
      </c>
      <c r="N540" t="s">
        <v>3273</v>
      </c>
      <c r="O540" t="s">
        <v>57</v>
      </c>
      <c r="P540">
        <v>6</v>
      </c>
      <c r="Q540" t="s">
        <v>40</v>
      </c>
      <c r="R540" t="s">
        <v>101</v>
      </c>
      <c r="S540" t="s">
        <v>3274</v>
      </c>
      <c r="T540" s="4">
        <v>45358</v>
      </c>
      <c r="U540">
        <v>3</v>
      </c>
      <c r="V540" t="s">
        <v>20257</v>
      </c>
      <c r="W540" t="s">
        <v>3275</v>
      </c>
      <c r="X540" t="s">
        <v>3276</v>
      </c>
      <c r="Y540" t="s">
        <v>3277</v>
      </c>
      <c r="Z540">
        <v>2993</v>
      </c>
      <c r="AA540">
        <v>1</v>
      </c>
      <c r="AB540">
        <v>1197.2</v>
      </c>
      <c r="AC540">
        <v>1197.2</v>
      </c>
      <c r="AD540" s="8">
        <v>0.35</v>
      </c>
      <c r="AE540" s="7">
        <v>419.02</v>
      </c>
      <c r="AF540">
        <v>0.35</v>
      </c>
      <c r="AG540" t="str">
        <f t="shared" si="8"/>
        <v>₹1 K</v>
      </c>
    </row>
    <row r="541" spans="1:33" x14ac:dyDescent="0.3">
      <c r="A541" t="s">
        <v>20234</v>
      </c>
      <c r="B541" t="s">
        <v>325</v>
      </c>
      <c r="C541" t="s">
        <v>49</v>
      </c>
      <c r="D541" t="s">
        <v>206</v>
      </c>
      <c r="E541" t="s">
        <v>3309</v>
      </c>
      <c r="F541" t="s">
        <v>3310</v>
      </c>
      <c r="G541" t="s">
        <v>33</v>
      </c>
      <c r="H541" s="4">
        <v>45100</v>
      </c>
      <c r="I541">
        <v>1300</v>
      </c>
      <c r="J541" t="s">
        <v>3311</v>
      </c>
      <c r="K541" t="s">
        <v>923</v>
      </c>
      <c r="L541" t="s">
        <v>3312</v>
      </c>
      <c r="M541" t="s">
        <v>37</v>
      </c>
      <c r="N541" t="s">
        <v>3313</v>
      </c>
      <c r="O541" t="s">
        <v>39</v>
      </c>
      <c r="P541">
        <v>4</v>
      </c>
      <c r="Q541" t="s">
        <v>73</v>
      </c>
      <c r="R541" t="s">
        <v>41</v>
      </c>
      <c r="S541" t="s">
        <v>3314</v>
      </c>
      <c r="T541" s="4">
        <v>45367</v>
      </c>
      <c r="U541">
        <v>3</v>
      </c>
      <c r="V541" t="s">
        <v>20257</v>
      </c>
      <c r="W541" t="s">
        <v>3315</v>
      </c>
      <c r="X541" t="s">
        <v>3316</v>
      </c>
      <c r="Y541" t="s">
        <v>3317</v>
      </c>
      <c r="Z541">
        <v>1787</v>
      </c>
      <c r="AA541">
        <v>4</v>
      </c>
      <c r="AB541">
        <v>2859.2000000000003</v>
      </c>
      <c r="AC541">
        <v>714.80000000000007</v>
      </c>
      <c r="AD541" s="8">
        <v>0.22</v>
      </c>
      <c r="AE541" s="7">
        <v>629.02400000000011</v>
      </c>
      <c r="AF541">
        <v>0.22</v>
      </c>
      <c r="AG541" t="str">
        <f t="shared" si="8"/>
        <v>₹3 K</v>
      </c>
    </row>
    <row r="542" spans="1:33" x14ac:dyDescent="0.3">
      <c r="A542" t="s">
        <v>93</v>
      </c>
      <c r="B542" t="s">
        <v>568</v>
      </c>
      <c r="C542" t="s">
        <v>29</v>
      </c>
      <c r="D542" t="s">
        <v>81</v>
      </c>
      <c r="E542" t="s">
        <v>51</v>
      </c>
      <c r="F542" t="s">
        <v>1136</v>
      </c>
      <c r="G542" t="s">
        <v>96</v>
      </c>
      <c r="H542" s="4">
        <v>45520</v>
      </c>
      <c r="I542">
        <v>1000</v>
      </c>
      <c r="J542" t="s">
        <v>3342</v>
      </c>
      <c r="K542" t="s">
        <v>1319</v>
      </c>
      <c r="L542" t="s">
        <v>3343</v>
      </c>
      <c r="M542" t="s">
        <v>87</v>
      </c>
      <c r="N542" t="s">
        <v>3344</v>
      </c>
      <c r="O542" t="s">
        <v>39</v>
      </c>
      <c r="P542">
        <v>4</v>
      </c>
      <c r="Q542" t="s">
        <v>40</v>
      </c>
      <c r="R542" t="s">
        <v>101</v>
      </c>
      <c r="S542" t="s">
        <v>3345</v>
      </c>
      <c r="T542" s="4">
        <v>45354</v>
      </c>
      <c r="U542">
        <v>3</v>
      </c>
      <c r="V542" t="s">
        <v>20257</v>
      </c>
      <c r="W542" t="s">
        <v>3346</v>
      </c>
      <c r="X542" t="s">
        <v>3347</v>
      </c>
      <c r="Y542" t="s">
        <v>3348</v>
      </c>
      <c r="Z542">
        <v>1933</v>
      </c>
      <c r="AA542">
        <v>5</v>
      </c>
      <c r="AB542">
        <v>3866</v>
      </c>
      <c r="AC542">
        <v>773.2</v>
      </c>
      <c r="AD542" s="8">
        <v>0.28000000000000003</v>
      </c>
      <c r="AE542" s="7">
        <v>1082.48</v>
      </c>
      <c r="AF542">
        <v>0.28000000000000003</v>
      </c>
      <c r="AG542" t="str">
        <f t="shared" si="8"/>
        <v>₹4 K</v>
      </c>
    </row>
    <row r="543" spans="1:33" x14ac:dyDescent="0.3">
      <c r="A543" t="s">
        <v>20237</v>
      </c>
      <c r="B543" t="s">
        <v>1483</v>
      </c>
      <c r="C543" t="s">
        <v>29</v>
      </c>
      <c r="D543" t="s">
        <v>677</v>
      </c>
      <c r="E543" t="s">
        <v>2215</v>
      </c>
      <c r="F543" t="s">
        <v>3417</v>
      </c>
      <c r="G543" t="s">
        <v>96</v>
      </c>
      <c r="H543" s="4">
        <v>44291</v>
      </c>
      <c r="I543">
        <v>1400</v>
      </c>
      <c r="J543" t="s">
        <v>3418</v>
      </c>
      <c r="K543" t="s">
        <v>1319</v>
      </c>
      <c r="L543" t="s">
        <v>3419</v>
      </c>
      <c r="M543" t="s">
        <v>37</v>
      </c>
      <c r="N543" t="s">
        <v>3420</v>
      </c>
      <c r="O543" t="s">
        <v>39</v>
      </c>
      <c r="P543">
        <v>19</v>
      </c>
      <c r="Q543" t="s">
        <v>73</v>
      </c>
      <c r="R543" t="s">
        <v>58</v>
      </c>
      <c r="S543" t="s">
        <v>3421</v>
      </c>
      <c r="T543" s="4">
        <v>45367</v>
      </c>
      <c r="U543">
        <v>3</v>
      </c>
      <c r="V543" t="s">
        <v>20257</v>
      </c>
      <c r="W543" t="s">
        <v>3422</v>
      </c>
      <c r="X543" t="s">
        <v>3423</v>
      </c>
      <c r="Y543" t="s">
        <v>1933</v>
      </c>
      <c r="Z543">
        <v>2480</v>
      </c>
      <c r="AA543">
        <v>3</v>
      </c>
      <c r="AB543">
        <v>2976</v>
      </c>
      <c r="AC543">
        <v>992</v>
      </c>
      <c r="AD543" s="8">
        <v>0.28000000000000003</v>
      </c>
      <c r="AE543" s="7">
        <v>833.28000000000009</v>
      </c>
      <c r="AF543">
        <v>0.28000000000000003</v>
      </c>
      <c r="AG543" t="str">
        <f t="shared" si="8"/>
        <v>₹3 K</v>
      </c>
    </row>
    <row r="544" spans="1:33" x14ac:dyDescent="0.3">
      <c r="A544" t="s">
        <v>181</v>
      </c>
      <c r="B544" t="s">
        <v>470</v>
      </c>
      <c r="C544" t="s">
        <v>80</v>
      </c>
      <c r="D544" t="s">
        <v>241</v>
      </c>
      <c r="E544" t="s">
        <v>703</v>
      </c>
      <c r="F544" t="s">
        <v>3608</v>
      </c>
      <c r="G544" t="s">
        <v>96</v>
      </c>
      <c r="H544" s="4">
        <v>45389</v>
      </c>
      <c r="I544">
        <v>1200</v>
      </c>
      <c r="J544" t="s">
        <v>3609</v>
      </c>
      <c r="K544" t="s">
        <v>1749</v>
      </c>
      <c r="L544" t="s">
        <v>3610</v>
      </c>
      <c r="M544" t="s">
        <v>37</v>
      </c>
      <c r="N544" t="s">
        <v>3611</v>
      </c>
      <c r="O544" t="s">
        <v>57</v>
      </c>
      <c r="P544">
        <v>12</v>
      </c>
      <c r="Q544" t="s">
        <v>40</v>
      </c>
      <c r="R544" t="s">
        <v>101</v>
      </c>
      <c r="S544" t="s">
        <v>3612</v>
      </c>
      <c r="T544" s="4">
        <v>45359</v>
      </c>
      <c r="U544">
        <v>3</v>
      </c>
      <c r="V544" t="s">
        <v>20257</v>
      </c>
      <c r="W544" t="s">
        <v>3613</v>
      </c>
      <c r="X544" t="s">
        <v>3614</v>
      </c>
      <c r="Y544" t="s">
        <v>3615</v>
      </c>
      <c r="Z544">
        <v>582</v>
      </c>
      <c r="AA544">
        <v>4</v>
      </c>
      <c r="AB544">
        <v>931.2</v>
      </c>
      <c r="AC544">
        <v>232.8</v>
      </c>
      <c r="AD544" s="8">
        <v>0.35</v>
      </c>
      <c r="AE544" s="7">
        <v>325.92</v>
      </c>
      <c r="AF544">
        <v>0.35</v>
      </c>
      <c r="AG544" t="str">
        <f t="shared" si="8"/>
        <v>₹931.2</v>
      </c>
    </row>
    <row r="545" spans="1:33" x14ac:dyDescent="0.3">
      <c r="A545" t="s">
        <v>27</v>
      </c>
      <c r="B545" t="s">
        <v>731</v>
      </c>
      <c r="C545" t="s">
        <v>80</v>
      </c>
      <c r="D545" t="s">
        <v>50</v>
      </c>
      <c r="E545" t="s">
        <v>1092</v>
      </c>
      <c r="F545" t="s">
        <v>3647</v>
      </c>
      <c r="G545" t="s">
        <v>96</v>
      </c>
      <c r="H545" s="4">
        <v>44824</v>
      </c>
      <c r="I545">
        <v>1300</v>
      </c>
      <c r="J545" t="s">
        <v>3648</v>
      </c>
      <c r="K545" t="s">
        <v>825</v>
      </c>
      <c r="L545" t="s">
        <v>3649</v>
      </c>
      <c r="M545" t="s">
        <v>37</v>
      </c>
      <c r="N545" t="s">
        <v>3650</v>
      </c>
      <c r="O545" t="s">
        <v>39</v>
      </c>
      <c r="P545">
        <v>16</v>
      </c>
      <c r="Q545" t="s">
        <v>73</v>
      </c>
      <c r="R545" t="s">
        <v>41</v>
      </c>
      <c r="S545" t="s">
        <v>3651</v>
      </c>
      <c r="T545" s="4">
        <v>45378</v>
      </c>
      <c r="U545">
        <v>3</v>
      </c>
      <c r="V545" t="s">
        <v>20257</v>
      </c>
      <c r="W545" t="s">
        <v>3652</v>
      </c>
      <c r="X545" t="s">
        <v>3653</v>
      </c>
      <c r="Y545" t="s">
        <v>3654</v>
      </c>
      <c r="Z545">
        <v>2376</v>
      </c>
      <c r="AA545">
        <v>6</v>
      </c>
      <c r="AB545">
        <v>5702.4000000000015</v>
      </c>
      <c r="AC545">
        <v>950.4000000000002</v>
      </c>
      <c r="AD545" s="8">
        <v>0.35</v>
      </c>
      <c r="AE545" s="7">
        <v>1995.8400000000004</v>
      </c>
      <c r="AF545">
        <v>0.35</v>
      </c>
      <c r="AG545" t="str">
        <f t="shared" si="8"/>
        <v>₹6 K</v>
      </c>
    </row>
    <row r="546" spans="1:33" x14ac:dyDescent="0.3">
      <c r="A546" t="s">
        <v>27</v>
      </c>
      <c r="B546" t="s">
        <v>558</v>
      </c>
      <c r="C546" t="s">
        <v>29</v>
      </c>
      <c r="D546" t="s">
        <v>370</v>
      </c>
      <c r="E546" t="s">
        <v>1560</v>
      </c>
      <c r="F546" t="s">
        <v>3684</v>
      </c>
      <c r="G546" t="s">
        <v>33</v>
      </c>
      <c r="H546" s="4">
        <v>43833</v>
      </c>
      <c r="I546">
        <v>1100</v>
      </c>
      <c r="J546" t="s">
        <v>3685</v>
      </c>
      <c r="K546" t="s">
        <v>2433</v>
      </c>
      <c r="L546" t="s">
        <v>3686</v>
      </c>
      <c r="M546" t="s">
        <v>37</v>
      </c>
      <c r="N546" t="s">
        <v>3687</v>
      </c>
      <c r="O546" t="s">
        <v>57</v>
      </c>
      <c r="P546">
        <v>19</v>
      </c>
      <c r="Q546" t="s">
        <v>40</v>
      </c>
      <c r="R546" t="s">
        <v>101</v>
      </c>
      <c r="S546" t="s">
        <v>3688</v>
      </c>
      <c r="T546" s="4">
        <v>45359</v>
      </c>
      <c r="U546">
        <v>3</v>
      </c>
      <c r="V546" t="s">
        <v>20257</v>
      </c>
      <c r="W546" t="s">
        <v>3689</v>
      </c>
      <c r="X546" t="s">
        <v>3690</v>
      </c>
      <c r="Y546" t="s">
        <v>3691</v>
      </c>
      <c r="Z546">
        <v>1023</v>
      </c>
      <c r="AA546">
        <v>2</v>
      </c>
      <c r="AB546">
        <v>818.40000000000009</v>
      </c>
      <c r="AC546">
        <v>409.20000000000005</v>
      </c>
      <c r="AD546" s="8">
        <v>0.28000000000000003</v>
      </c>
      <c r="AE546" s="7">
        <v>229.15200000000004</v>
      </c>
      <c r="AF546">
        <v>0.28000000000000003</v>
      </c>
      <c r="AG546" t="str">
        <f t="shared" si="8"/>
        <v>₹818.4</v>
      </c>
    </row>
    <row r="547" spans="1:33" x14ac:dyDescent="0.3">
      <c r="A547" t="s">
        <v>450</v>
      </c>
      <c r="B547" t="s">
        <v>450</v>
      </c>
      <c r="C547" t="s">
        <v>80</v>
      </c>
      <c r="D547" t="s">
        <v>219</v>
      </c>
      <c r="E547" t="s">
        <v>632</v>
      </c>
      <c r="F547" t="s">
        <v>3729</v>
      </c>
      <c r="G547" t="s">
        <v>33</v>
      </c>
      <c r="H547" s="4">
        <v>44424</v>
      </c>
      <c r="I547">
        <v>1300</v>
      </c>
      <c r="J547" t="s">
        <v>3730</v>
      </c>
      <c r="K547" t="s">
        <v>254</v>
      </c>
      <c r="L547" t="s">
        <v>3731</v>
      </c>
      <c r="M547" t="s">
        <v>87</v>
      </c>
      <c r="N547" t="s">
        <v>3732</v>
      </c>
      <c r="O547" t="s">
        <v>39</v>
      </c>
      <c r="P547">
        <v>9</v>
      </c>
      <c r="Q547" t="s">
        <v>40</v>
      </c>
      <c r="R547" t="s">
        <v>41</v>
      </c>
      <c r="S547" t="s">
        <v>3733</v>
      </c>
      <c r="T547" s="4">
        <v>45374</v>
      </c>
      <c r="U547">
        <v>3</v>
      </c>
      <c r="V547" t="s">
        <v>20257</v>
      </c>
      <c r="W547" t="s">
        <v>3734</v>
      </c>
      <c r="X547" t="s">
        <v>3735</v>
      </c>
      <c r="Y547" t="s">
        <v>3736</v>
      </c>
      <c r="Z547">
        <v>1489</v>
      </c>
      <c r="AA547">
        <v>5</v>
      </c>
      <c r="AB547">
        <v>2978</v>
      </c>
      <c r="AC547">
        <v>595.6</v>
      </c>
      <c r="AD547" s="8">
        <v>0.35</v>
      </c>
      <c r="AE547" s="7">
        <v>1042.3</v>
      </c>
      <c r="AF547">
        <v>0.35</v>
      </c>
      <c r="AG547" t="str">
        <f t="shared" si="8"/>
        <v>₹3 K</v>
      </c>
    </row>
    <row r="548" spans="1:33" x14ac:dyDescent="0.3">
      <c r="A548" t="s">
        <v>93</v>
      </c>
      <c r="B548" t="s">
        <v>205</v>
      </c>
      <c r="C548" t="s">
        <v>80</v>
      </c>
      <c r="D548" t="s">
        <v>30</v>
      </c>
      <c r="E548" t="s">
        <v>1441</v>
      </c>
      <c r="F548" t="s">
        <v>3789</v>
      </c>
      <c r="G548" t="s">
        <v>33</v>
      </c>
      <c r="H548" s="4">
        <v>43990</v>
      </c>
      <c r="I548">
        <v>1400</v>
      </c>
      <c r="J548" t="s">
        <v>3790</v>
      </c>
      <c r="K548" t="s">
        <v>1796</v>
      </c>
      <c r="L548" t="s">
        <v>3791</v>
      </c>
      <c r="M548" t="s">
        <v>87</v>
      </c>
      <c r="N548" t="s">
        <v>3792</v>
      </c>
      <c r="O548" t="s">
        <v>39</v>
      </c>
      <c r="P548">
        <v>18</v>
      </c>
      <c r="Q548" t="s">
        <v>40</v>
      </c>
      <c r="R548" t="s">
        <v>101</v>
      </c>
      <c r="S548" t="s">
        <v>3793</v>
      </c>
      <c r="T548" s="4">
        <v>45369</v>
      </c>
      <c r="U548">
        <v>3</v>
      </c>
      <c r="V548" t="s">
        <v>20257</v>
      </c>
      <c r="W548" t="s">
        <v>3794</v>
      </c>
      <c r="X548" t="s">
        <v>3795</v>
      </c>
      <c r="Y548" t="s">
        <v>3547</v>
      </c>
      <c r="Z548">
        <v>2859</v>
      </c>
      <c r="AA548">
        <v>1</v>
      </c>
      <c r="AB548">
        <v>1143.6000000000001</v>
      </c>
      <c r="AC548">
        <v>1143.6000000000001</v>
      </c>
      <c r="AD548" s="8">
        <v>0.35</v>
      </c>
      <c r="AE548" s="7">
        <v>400.26000000000005</v>
      </c>
      <c r="AF548">
        <v>0.35</v>
      </c>
      <c r="AG548" t="str">
        <f t="shared" si="8"/>
        <v>₹1 K</v>
      </c>
    </row>
    <row r="549" spans="1:33" x14ac:dyDescent="0.3">
      <c r="A549" t="s">
        <v>121</v>
      </c>
      <c r="B549" t="s">
        <v>946</v>
      </c>
      <c r="C549" t="s">
        <v>49</v>
      </c>
      <c r="D549" t="s">
        <v>30</v>
      </c>
      <c r="E549" t="s">
        <v>183</v>
      </c>
      <c r="F549" t="s">
        <v>3841</v>
      </c>
      <c r="G549" t="s">
        <v>33</v>
      </c>
      <c r="H549" s="4">
        <v>44367</v>
      </c>
      <c r="I549">
        <v>800</v>
      </c>
      <c r="J549" t="s">
        <v>3842</v>
      </c>
      <c r="K549" t="s">
        <v>463</v>
      </c>
      <c r="L549" t="s">
        <v>3843</v>
      </c>
      <c r="M549" t="s">
        <v>37</v>
      </c>
      <c r="N549" t="s">
        <v>3844</v>
      </c>
      <c r="O549" t="s">
        <v>39</v>
      </c>
      <c r="P549">
        <v>10</v>
      </c>
      <c r="Q549" t="s">
        <v>40</v>
      </c>
      <c r="R549" t="s">
        <v>101</v>
      </c>
      <c r="S549" t="s">
        <v>3845</v>
      </c>
      <c r="T549" s="4">
        <v>45374</v>
      </c>
      <c r="U549">
        <v>3</v>
      </c>
      <c r="V549" t="s">
        <v>20257</v>
      </c>
      <c r="W549" t="s">
        <v>3846</v>
      </c>
      <c r="X549" t="s">
        <v>3847</v>
      </c>
      <c r="Y549" t="s">
        <v>3848</v>
      </c>
      <c r="Z549">
        <v>2075</v>
      </c>
      <c r="AA549">
        <v>5</v>
      </c>
      <c r="AB549">
        <v>4150</v>
      </c>
      <c r="AC549">
        <v>830</v>
      </c>
      <c r="AD549" s="8">
        <v>0.22</v>
      </c>
      <c r="AE549" s="7">
        <v>913</v>
      </c>
      <c r="AF549">
        <v>0.22</v>
      </c>
      <c r="AG549" t="str">
        <f t="shared" si="8"/>
        <v>₹4 K</v>
      </c>
    </row>
    <row r="550" spans="1:33" x14ac:dyDescent="0.3">
      <c r="A550" t="s">
        <v>181</v>
      </c>
      <c r="B550" t="s">
        <v>369</v>
      </c>
      <c r="C550" t="s">
        <v>49</v>
      </c>
      <c r="D550" t="s">
        <v>109</v>
      </c>
      <c r="E550" t="s">
        <v>230</v>
      </c>
      <c r="F550" t="s">
        <v>4023</v>
      </c>
      <c r="G550" t="s">
        <v>96</v>
      </c>
      <c r="H550" s="4">
        <v>45082</v>
      </c>
      <c r="I550">
        <v>1400</v>
      </c>
      <c r="J550" t="s">
        <v>4024</v>
      </c>
      <c r="K550" t="s">
        <v>1034</v>
      </c>
      <c r="L550" t="s">
        <v>4025</v>
      </c>
      <c r="M550" t="s">
        <v>87</v>
      </c>
      <c r="N550" t="s">
        <v>4026</v>
      </c>
      <c r="O550" t="s">
        <v>57</v>
      </c>
      <c r="P550">
        <v>14</v>
      </c>
      <c r="Q550" t="s">
        <v>73</v>
      </c>
      <c r="R550" t="s">
        <v>58</v>
      </c>
      <c r="S550" t="s">
        <v>4027</v>
      </c>
      <c r="T550" s="4">
        <v>45356</v>
      </c>
      <c r="U550">
        <v>3</v>
      </c>
      <c r="V550" t="s">
        <v>20257</v>
      </c>
      <c r="W550" t="s">
        <v>4028</v>
      </c>
      <c r="X550" t="s">
        <v>4029</v>
      </c>
      <c r="Y550" t="s">
        <v>4030</v>
      </c>
      <c r="Z550">
        <v>621</v>
      </c>
      <c r="AA550">
        <v>7</v>
      </c>
      <c r="AB550">
        <v>1738.8000000000002</v>
      </c>
      <c r="AC550">
        <v>248.40000000000003</v>
      </c>
      <c r="AD550" s="8">
        <v>0.22</v>
      </c>
      <c r="AE550" s="7">
        <v>382.53600000000006</v>
      </c>
      <c r="AF550">
        <v>0.22</v>
      </c>
      <c r="AG550" t="str">
        <f t="shared" si="8"/>
        <v>₹2 K</v>
      </c>
    </row>
    <row r="551" spans="1:33" x14ac:dyDescent="0.3">
      <c r="A551" t="s">
        <v>181</v>
      </c>
      <c r="B551" t="s">
        <v>64</v>
      </c>
      <c r="C551" t="s">
        <v>29</v>
      </c>
      <c r="D551" t="s">
        <v>677</v>
      </c>
      <c r="E551" t="s">
        <v>82</v>
      </c>
      <c r="F551" t="s">
        <v>4162</v>
      </c>
      <c r="G551" t="s">
        <v>96</v>
      </c>
      <c r="H551" s="4">
        <v>45057</v>
      </c>
      <c r="I551">
        <v>1300</v>
      </c>
      <c r="J551" t="s">
        <v>4163</v>
      </c>
      <c r="K551" t="s">
        <v>670</v>
      </c>
      <c r="L551" t="s">
        <v>4164</v>
      </c>
      <c r="M551" t="s">
        <v>37</v>
      </c>
      <c r="N551" t="s">
        <v>4165</v>
      </c>
      <c r="O551" t="s">
        <v>116</v>
      </c>
      <c r="P551">
        <v>9</v>
      </c>
      <c r="Q551" t="s">
        <v>73</v>
      </c>
      <c r="R551" t="s">
        <v>58</v>
      </c>
      <c r="S551" t="s">
        <v>4166</v>
      </c>
      <c r="T551" s="4">
        <v>45359</v>
      </c>
      <c r="U551">
        <v>3</v>
      </c>
      <c r="V551" t="s">
        <v>20257</v>
      </c>
      <c r="W551" t="s">
        <v>4167</v>
      </c>
      <c r="X551" t="s">
        <v>4168</v>
      </c>
      <c r="Y551" t="s">
        <v>4169</v>
      </c>
      <c r="Z551">
        <v>1440</v>
      </c>
      <c r="AA551">
        <v>2</v>
      </c>
      <c r="AB551">
        <v>1152</v>
      </c>
      <c r="AC551">
        <v>576</v>
      </c>
      <c r="AD551" s="8">
        <v>0.28000000000000003</v>
      </c>
      <c r="AE551" s="7">
        <v>322.56000000000006</v>
      </c>
      <c r="AF551">
        <v>0.28000000000000003</v>
      </c>
      <c r="AG551" t="str">
        <f t="shared" si="8"/>
        <v>₹1 K</v>
      </c>
    </row>
    <row r="552" spans="1:33" x14ac:dyDescent="0.3">
      <c r="A552" t="s">
        <v>181</v>
      </c>
      <c r="B552" t="s">
        <v>813</v>
      </c>
      <c r="C552" t="s">
        <v>49</v>
      </c>
      <c r="D552" t="s">
        <v>677</v>
      </c>
      <c r="E552" t="s">
        <v>703</v>
      </c>
      <c r="F552" t="s">
        <v>4268</v>
      </c>
      <c r="G552" t="s">
        <v>33</v>
      </c>
      <c r="H552" s="4">
        <v>44936</v>
      </c>
      <c r="I552">
        <v>1400</v>
      </c>
      <c r="J552" t="s">
        <v>4269</v>
      </c>
      <c r="K552" t="s">
        <v>753</v>
      </c>
      <c r="L552" t="s">
        <v>4270</v>
      </c>
      <c r="M552" t="s">
        <v>37</v>
      </c>
      <c r="N552" t="s">
        <v>4271</v>
      </c>
      <c r="O552" t="s">
        <v>116</v>
      </c>
      <c r="P552">
        <v>6</v>
      </c>
      <c r="Q552" t="s">
        <v>40</v>
      </c>
      <c r="R552" t="s">
        <v>74</v>
      </c>
      <c r="S552" t="s">
        <v>4272</v>
      </c>
      <c r="T552" s="4">
        <v>45361</v>
      </c>
      <c r="U552">
        <v>3</v>
      </c>
      <c r="V552" t="s">
        <v>20257</v>
      </c>
      <c r="W552" t="s">
        <v>4273</v>
      </c>
      <c r="X552" t="s">
        <v>4274</v>
      </c>
      <c r="Y552" t="s">
        <v>4275</v>
      </c>
      <c r="Z552">
        <v>544</v>
      </c>
      <c r="AA552">
        <v>6</v>
      </c>
      <c r="AB552">
        <v>1305.6000000000001</v>
      </c>
      <c r="AC552">
        <v>217.60000000000002</v>
      </c>
      <c r="AD552" s="8">
        <v>0.22</v>
      </c>
      <c r="AE552" s="7">
        <v>287.23200000000003</v>
      </c>
      <c r="AF552">
        <v>0.22</v>
      </c>
      <c r="AG552" t="str">
        <f t="shared" si="8"/>
        <v>₹1 K</v>
      </c>
    </row>
    <row r="553" spans="1:33" x14ac:dyDescent="0.3">
      <c r="A553" t="s">
        <v>133</v>
      </c>
      <c r="B553" t="s">
        <v>108</v>
      </c>
      <c r="C553" t="s">
        <v>49</v>
      </c>
      <c r="D553" t="s">
        <v>370</v>
      </c>
      <c r="E553" t="s">
        <v>2153</v>
      </c>
      <c r="F553" t="s">
        <v>4284</v>
      </c>
      <c r="G553" t="s">
        <v>96</v>
      </c>
      <c r="H553" s="4">
        <v>43960</v>
      </c>
      <c r="I553">
        <v>800</v>
      </c>
      <c r="J553" t="s">
        <v>4285</v>
      </c>
      <c r="K553" t="s">
        <v>394</v>
      </c>
      <c r="L553" t="s">
        <v>4286</v>
      </c>
      <c r="M553" t="s">
        <v>37</v>
      </c>
      <c r="N553" t="s">
        <v>4287</v>
      </c>
      <c r="O553" t="s">
        <v>57</v>
      </c>
      <c r="P553">
        <v>10</v>
      </c>
      <c r="Q553" t="s">
        <v>73</v>
      </c>
      <c r="R553" t="s">
        <v>41</v>
      </c>
      <c r="S553" t="s">
        <v>4288</v>
      </c>
      <c r="T553" s="4">
        <v>45373</v>
      </c>
      <c r="U553">
        <v>3</v>
      </c>
      <c r="V553" t="s">
        <v>20257</v>
      </c>
      <c r="W553" t="s">
        <v>4289</v>
      </c>
      <c r="X553" t="s">
        <v>4290</v>
      </c>
      <c r="Y553" t="s">
        <v>1382</v>
      </c>
      <c r="Z553">
        <v>582</v>
      </c>
      <c r="AA553">
        <v>7</v>
      </c>
      <c r="AB553">
        <v>1629.6000000000001</v>
      </c>
      <c r="AC553">
        <v>232.8</v>
      </c>
      <c r="AD553" s="8">
        <v>0.22</v>
      </c>
      <c r="AE553" s="7">
        <v>358.51200000000006</v>
      </c>
      <c r="AF553">
        <v>0.22</v>
      </c>
      <c r="AG553" t="str">
        <f t="shared" si="8"/>
        <v>₹2 K</v>
      </c>
    </row>
    <row r="554" spans="1:33" x14ac:dyDescent="0.3">
      <c r="A554" t="s">
        <v>27</v>
      </c>
      <c r="B554" t="s">
        <v>803</v>
      </c>
      <c r="C554" t="s">
        <v>29</v>
      </c>
      <c r="D554" t="s">
        <v>370</v>
      </c>
      <c r="E554" t="s">
        <v>194</v>
      </c>
      <c r="F554" t="s">
        <v>4335</v>
      </c>
      <c r="G554" t="s">
        <v>33</v>
      </c>
      <c r="H554" s="4">
        <v>44533</v>
      </c>
      <c r="I554">
        <v>1400</v>
      </c>
      <c r="J554" t="s">
        <v>4336</v>
      </c>
      <c r="K554" t="s">
        <v>1486</v>
      </c>
      <c r="L554" t="s">
        <v>4337</v>
      </c>
      <c r="M554" t="s">
        <v>87</v>
      </c>
      <c r="N554" t="s">
        <v>4338</v>
      </c>
      <c r="O554" t="s">
        <v>116</v>
      </c>
      <c r="P554">
        <v>10</v>
      </c>
      <c r="Q554" t="s">
        <v>40</v>
      </c>
      <c r="R554" t="s">
        <v>101</v>
      </c>
      <c r="S554" t="s">
        <v>4339</v>
      </c>
      <c r="T554" s="4">
        <v>45373</v>
      </c>
      <c r="U554">
        <v>3</v>
      </c>
      <c r="V554" t="s">
        <v>20257</v>
      </c>
      <c r="W554" t="s">
        <v>4340</v>
      </c>
      <c r="X554" t="s">
        <v>4341</v>
      </c>
      <c r="Y554" t="s">
        <v>2671</v>
      </c>
      <c r="Z554">
        <v>2631</v>
      </c>
      <c r="AA554">
        <v>2</v>
      </c>
      <c r="AB554">
        <v>2104.8000000000002</v>
      </c>
      <c r="AC554">
        <v>1052.4000000000001</v>
      </c>
      <c r="AD554" s="8">
        <v>0.28000000000000003</v>
      </c>
      <c r="AE554" s="7">
        <v>589.34400000000005</v>
      </c>
      <c r="AF554">
        <v>0.28000000000000003</v>
      </c>
      <c r="AG554" t="str">
        <f t="shared" si="8"/>
        <v>₹2 K</v>
      </c>
    </row>
    <row r="555" spans="1:33" x14ac:dyDescent="0.3">
      <c r="A555" t="s">
        <v>181</v>
      </c>
      <c r="B555" t="s">
        <v>985</v>
      </c>
      <c r="C555" t="s">
        <v>49</v>
      </c>
      <c r="D555" t="s">
        <v>206</v>
      </c>
      <c r="E555" t="s">
        <v>1949</v>
      </c>
      <c r="F555" t="s">
        <v>4410</v>
      </c>
      <c r="G555" t="s">
        <v>96</v>
      </c>
      <c r="H555" s="4">
        <v>43980</v>
      </c>
      <c r="I555">
        <v>1000</v>
      </c>
      <c r="J555" t="s">
        <v>4411</v>
      </c>
      <c r="K555" t="s">
        <v>1052</v>
      </c>
      <c r="L555" t="s">
        <v>4412</v>
      </c>
      <c r="M555" t="s">
        <v>37</v>
      </c>
      <c r="N555" t="s">
        <v>4413</v>
      </c>
      <c r="O555" t="s">
        <v>116</v>
      </c>
      <c r="P555">
        <v>13</v>
      </c>
      <c r="Q555" t="s">
        <v>73</v>
      </c>
      <c r="R555" t="s">
        <v>101</v>
      </c>
      <c r="S555" t="s">
        <v>4414</v>
      </c>
      <c r="T555" s="4">
        <v>45369</v>
      </c>
      <c r="U555">
        <v>3</v>
      </c>
      <c r="V555" t="s">
        <v>20257</v>
      </c>
      <c r="W555" t="s">
        <v>4415</v>
      </c>
      <c r="X555" t="s">
        <v>4416</v>
      </c>
      <c r="Y555" t="s">
        <v>1374</v>
      </c>
      <c r="Z555">
        <v>590</v>
      </c>
      <c r="AA555">
        <v>1</v>
      </c>
      <c r="AB555">
        <v>236</v>
      </c>
      <c r="AC555">
        <v>236</v>
      </c>
      <c r="AD555" s="8">
        <v>0.22</v>
      </c>
      <c r="AE555" s="7">
        <v>51.92</v>
      </c>
      <c r="AF555">
        <v>0.22</v>
      </c>
      <c r="AG555" t="str">
        <f t="shared" si="8"/>
        <v>₹236</v>
      </c>
    </row>
    <row r="556" spans="1:33" x14ac:dyDescent="0.3">
      <c r="A556" t="s">
        <v>133</v>
      </c>
      <c r="B556" t="s">
        <v>229</v>
      </c>
      <c r="C556" t="s">
        <v>29</v>
      </c>
      <c r="D556" t="s">
        <v>241</v>
      </c>
      <c r="E556" t="s">
        <v>3309</v>
      </c>
      <c r="F556" t="s">
        <v>4417</v>
      </c>
      <c r="G556" t="s">
        <v>96</v>
      </c>
      <c r="H556" s="4">
        <v>44482</v>
      </c>
      <c r="I556">
        <v>1400</v>
      </c>
      <c r="J556" t="s">
        <v>4418</v>
      </c>
      <c r="K556" t="s">
        <v>1749</v>
      </c>
      <c r="L556" t="s">
        <v>4419</v>
      </c>
      <c r="M556" t="s">
        <v>37</v>
      </c>
      <c r="N556" t="s">
        <v>4420</v>
      </c>
      <c r="O556" t="s">
        <v>57</v>
      </c>
      <c r="P556">
        <v>4</v>
      </c>
      <c r="Q556" t="s">
        <v>73</v>
      </c>
      <c r="R556" t="s">
        <v>101</v>
      </c>
      <c r="S556" t="s">
        <v>4421</v>
      </c>
      <c r="T556" s="4">
        <v>45381</v>
      </c>
      <c r="U556">
        <v>3</v>
      </c>
      <c r="V556" t="s">
        <v>20257</v>
      </c>
      <c r="W556" t="s">
        <v>4422</v>
      </c>
      <c r="X556" t="s">
        <v>4423</v>
      </c>
      <c r="Y556" t="s">
        <v>509</v>
      </c>
      <c r="Z556">
        <v>1337</v>
      </c>
      <c r="AA556">
        <v>4</v>
      </c>
      <c r="AB556">
        <v>2139.2000000000003</v>
      </c>
      <c r="AC556">
        <v>534.80000000000007</v>
      </c>
      <c r="AD556" s="8">
        <v>0.28000000000000003</v>
      </c>
      <c r="AE556" s="7">
        <v>598.97600000000011</v>
      </c>
      <c r="AF556">
        <v>0.28000000000000003</v>
      </c>
      <c r="AG556" t="str">
        <f t="shared" si="8"/>
        <v>₹2 K</v>
      </c>
    </row>
    <row r="557" spans="1:33" x14ac:dyDescent="0.3">
      <c r="A557" t="s">
        <v>93</v>
      </c>
      <c r="B557" t="s">
        <v>169</v>
      </c>
      <c r="C557" t="s">
        <v>29</v>
      </c>
      <c r="D557" t="s">
        <v>146</v>
      </c>
      <c r="E557" t="s">
        <v>559</v>
      </c>
      <c r="F557" t="s">
        <v>4535</v>
      </c>
      <c r="G557" t="s">
        <v>33</v>
      </c>
      <c r="H557" s="4">
        <v>43912</v>
      </c>
      <c r="I557">
        <v>1400</v>
      </c>
      <c r="J557" t="s">
        <v>4536</v>
      </c>
      <c r="K557" t="s">
        <v>361</v>
      </c>
      <c r="L557" t="s">
        <v>4537</v>
      </c>
      <c r="M557" t="s">
        <v>87</v>
      </c>
      <c r="N557" t="s">
        <v>4538</v>
      </c>
      <c r="O557" t="s">
        <v>39</v>
      </c>
      <c r="P557">
        <v>20</v>
      </c>
      <c r="Q557" t="s">
        <v>73</v>
      </c>
      <c r="R557" t="s">
        <v>41</v>
      </c>
      <c r="S557" t="s">
        <v>4539</v>
      </c>
      <c r="T557" s="4">
        <v>45373</v>
      </c>
      <c r="U557">
        <v>3</v>
      </c>
      <c r="V557" t="s">
        <v>20257</v>
      </c>
      <c r="W557" t="s">
        <v>4540</v>
      </c>
      <c r="X557" t="s">
        <v>4541</v>
      </c>
      <c r="Y557" t="s">
        <v>667</v>
      </c>
      <c r="Z557">
        <v>2713</v>
      </c>
      <c r="AA557">
        <v>4</v>
      </c>
      <c r="AB557">
        <v>4340.8</v>
      </c>
      <c r="AC557">
        <v>1085.2</v>
      </c>
      <c r="AD557" s="8">
        <v>0.28000000000000003</v>
      </c>
      <c r="AE557" s="7">
        <v>1215.4240000000002</v>
      </c>
      <c r="AF557">
        <v>0.28000000000000003</v>
      </c>
      <c r="AG557" t="str">
        <f t="shared" si="8"/>
        <v>₹4 K</v>
      </c>
    </row>
    <row r="558" spans="1:33" x14ac:dyDescent="0.3">
      <c r="A558" t="s">
        <v>47</v>
      </c>
      <c r="B558" t="s">
        <v>1128</v>
      </c>
      <c r="C558" t="s">
        <v>29</v>
      </c>
      <c r="D558" t="s">
        <v>370</v>
      </c>
      <c r="E558" t="s">
        <v>1014</v>
      </c>
      <c r="F558" t="s">
        <v>4550</v>
      </c>
      <c r="G558" t="s">
        <v>33</v>
      </c>
      <c r="H558" s="4">
        <v>44599</v>
      </c>
      <c r="I558">
        <v>800</v>
      </c>
      <c r="J558" t="s">
        <v>4551</v>
      </c>
      <c r="K558" t="s">
        <v>787</v>
      </c>
      <c r="L558" t="s">
        <v>4552</v>
      </c>
      <c r="M558" t="s">
        <v>37</v>
      </c>
      <c r="N558" t="s">
        <v>4553</v>
      </c>
      <c r="O558" t="s">
        <v>39</v>
      </c>
      <c r="P558">
        <v>17</v>
      </c>
      <c r="Q558" t="s">
        <v>73</v>
      </c>
      <c r="R558" t="s">
        <v>41</v>
      </c>
      <c r="S558" t="s">
        <v>4554</v>
      </c>
      <c r="T558" s="4">
        <v>45380</v>
      </c>
      <c r="U558">
        <v>3</v>
      </c>
      <c r="V558" t="s">
        <v>20257</v>
      </c>
      <c r="W558" t="s">
        <v>4555</v>
      </c>
      <c r="X558" t="s">
        <v>4556</v>
      </c>
      <c r="Y558" t="s">
        <v>1208</v>
      </c>
      <c r="Z558">
        <v>529</v>
      </c>
      <c r="AA558">
        <v>8</v>
      </c>
      <c r="AB558">
        <v>1692.8000000000002</v>
      </c>
      <c r="AC558">
        <v>211.60000000000002</v>
      </c>
      <c r="AD558" s="8">
        <v>0.28000000000000003</v>
      </c>
      <c r="AE558" s="7">
        <v>473.98400000000009</v>
      </c>
      <c r="AF558">
        <v>0.28000000000000003</v>
      </c>
      <c r="AG558" t="str">
        <f t="shared" si="8"/>
        <v>₹2 K</v>
      </c>
    </row>
    <row r="559" spans="1:33" x14ac:dyDescent="0.3">
      <c r="A559" t="s">
        <v>20237</v>
      </c>
      <c r="B559" t="s">
        <v>1483</v>
      </c>
      <c r="C559" t="s">
        <v>29</v>
      </c>
      <c r="D559" t="s">
        <v>219</v>
      </c>
      <c r="E559" t="s">
        <v>986</v>
      </c>
      <c r="F559" t="s">
        <v>4630</v>
      </c>
      <c r="G559" t="s">
        <v>33</v>
      </c>
      <c r="H559" s="4">
        <v>44270</v>
      </c>
      <c r="I559">
        <v>950</v>
      </c>
      <c r="J559" t="s">
        <v>4631</v>
      </c>
      <c r="K559" t="s">
        <v>1626</v>
      </c>
      <c r="L559" t="s">
        <v>4632</v>
      </c>
      <c r="M559" t="s">
        <v>87</v>
      </c>
      <c r="N559" t="s">
        <v>4633</v>
      </c>
      <c r="O559" t="s">
        <v>39</v>
      </c>
      <c r="P559">
        <v>19</v>
      </c>
      <c r="Q559" t="s">
        <v>73</v>
      </c>
      <c r="R559" t="s">
        <v>41</v>
      </c>
      <c r="S559" t="s">
        <v>4634</v>
      </c>
      <c r="T559" s="4">
        <v>45355</v>
      </c>
      <c r="U559">
        <v>3</v>
      </c>
      <c r="V559" t="s">
        <v>20257</v>
      </c>
      <c r="W559" t="s">
        <v>4635</v>
      </c>
      <c r="X559" t="s">
        <v>4636</v>
      </c>
      <c r="Y559" t="s">
        <v>1382</v>
      </c>
      <c r="Z559">
        <v>2712</v>
      </c>
      <c r="AA559">
        <v>1</v>
      </c>
      <c r="AB559">
        <v>1084.8</v>
      </c>
      <c r="AC559">
        <v>1084.8</v>
      </c>
      <c r="AD559" s="8">
        <v>0.28000000000000003</v>
      </c>
      <c r="AE559" s="7">
        <v>303.74400000000003</v>
      </c>
      <c r="AF559">
        <v>0.28000000000000003</v>
      </c>
      <c r="AG559" t="str">
        <f t="shared" si="8"/>
        <v>₹1 K</v>
      </c>
    </row>
    <row r="560" spans="1:33" x14ac:dyDescent="0.3">
      <c r="A560" t="s">
        <v>107</v>
      </c>
      <c r="B560" t="s">
        <v>510</v>
      </c>
      <c r="C560" t="s">
        <v>80</v>
      </c>
      <c r="D560" t="s">
        <v>109</v>
      </c>
      <c r="E560" t="s">
        <v>66</v>
      </c>
      <c r="F560" t="s">
        <v>4712</v>
      </c>
      <c r="G560" t="s">
        <v>96</v>
      </c>
      <c r="H560" s="4">
        <v>45368</v>
      </c>
      <c r="I560">
        <v>1200</v>
      </c>
      <c r="J560" t="s">
        <v>4713</v>
      </c>
      <c r="K560" t="s">
        <v>897</v>
      </c>
      <c r="L560" t="s">
        <v>4714</v>
      </c>
      <c r="M560" t="s">
        <v>37</v>
      </c>
      <c r="N560" t="s">
        <v>4715</v>
      </c>
      <c r="O560" t="s">
        <v>116</v>
      </c>
      <c r="P560">
        <v>9</v>
      </c>
      <c r="Q560" t="s">
        <v>73</v>
      </c>
      <c r="R560" t="s">
        <v>101</v>
      </c>
      <c r="S560" t="s">
        <v>4716</v>
      </c>
      <c r="T560" s="4">
        <v>45372</v>
      </c>
      <c r="U560">
        <v>3</v>
      </c>
      <c r="V560" t="s">
        <v>20257</v>
      </c>
      <c r="W560" t="s">
        <v>4717</v>
      </c>
      <c r="X560" t="s">
        <v>4718</v>
      </c>
      <c r="Y560" t="s">
        <v>2339</v>
      </c>
      <c r="Z560">
        <v>1100</v>
      </c>
      <c r="AA560">
        <v>3</v>
      </c>
      <c r="AB560">
        <v>1320</v>
      </c>
      <c r="AC560">
        <v>440</v>
      </c>
      <c r="AD560" s="8">
        <v>0.35</v>
      </c>
      <c r="AE560" s="7">
        <v>461.99999999999994</v>
      </c>
      <c r="AF560">
        <v>0.35</v>
      </c>
      <c r="AG560" t="str">
        <f t="shared" si="8"/>
        <v>₹1 K</v>
      </c>
    </row>
    <row r="561" spans="1:33" x14ac:dyDescent="0.3">
      <c r="A561" t="s">
        <v>336</v>
      </c>
      <c r="B561" t="s">
        <v>500</v>
      </c>
      <c r="C561" t="s">
        <v>49</v>
      </c>
      <c r="D561" t="s">
        <v>30</v>
      </c>
      <c r="E561" t="s">
        <v>1225</v>
      </c>
      <c r="F561" t="s">
        <v>5089</v>
      </c>
      <c r="G561" t="s">
        <v>96</v>
      </c>
      <c r="H561" s="4">
        <v>44668</v>
      </c>
      <c r="I561">
        <v>1400</v>
      </c>
      <c r="J561" t="s">
        <v>5090</v>
      </c>
      <c r="K561" t="s">
        <v>787</v>
      </c>
      <c r="L561" t="s">
        <v>5091</v>
      </c>
      <c r="M561" t="s">
        <v>87</v>
      </c>
      <c r="N561" t="s">
        <v>5092</v>
      </c>
      <c r="O561" t="s">
        <v>57</v>
      </c>
      <c r="P561">
        <v>5</v>
      </c>
      <c r="Q561" t="s">
        <v>73</v>
      </c>
      <c r="R561" t="s">
        <v>101</v>
      </c>
      <c r="S561" t="s">
        <v>5093</v>
      </c>
      <c r="T561" s="4">
        <v>45361</v>
      </c>
      <c r="U561">
        <v>3</v>
      </c>
      <c r="V561" t="s">
        <v>20257</v>
      </c>
      <c r="W561" t="s">
        <v>5094</v>
      </c>
      <c r="X561" t="s">
        <v>5095</v>
      </c>
      <c r="Y561" t="s">
        <v>5096</v>
      </c>
      <c r="Z561">
        <v>2889</v>
      </c>
      <c r="AA561">
        <v>2</v>
      </c>
      <c r="AB561">
        <v>2311.2000000000003</v>
      </c>
      <c r="AC561">
        <v>1155.6000000000001</v>
      </c>
      <c r="AD561" s="8">
        <v>0.22</v>
      </c>
      <c r="AE561" s="7">
        <v>508.46400000000006</v>
      </c>
      <c r="AF561">
        <v>0.22</v>
      </c>
      <c r="AG561" t="str">
        <f t="shared" si="8"/>
        <v>₹2 K</v>
      </c>
    </row>
    <row r="562" spans="1:33" x14ac:dyDescent="0.3">
      <c r="A562" t="s">
        <v>181</v>
      </c>
      <c r="B562" t="s">
        <v>380</v>
      </c>
      <c r="C562" t="s">
        <v>80</v>
      </c>
      <c r="D562" t="s">
        <v>81</v>
      </c>
      <c r="E562" t="s">
        <v>1365</v>
      </c>
      <c r="F562" t="s">
        <v>5170</v>
      </c>
      <c r="G562" t="s">
        <v>33</v>
      </c>
      <c r="H562" s="4">
        <v>43950</v>
      </c>
      <c r="I562">
        <v>1000</v>
      </c>
      <c r="J562" t="s">
        <v>5171</v>
      </c>
      <c r="K562" t="s">
        <v>1846</v>
      </c>
      <c r="L562" t="s">
        <v>5172</v>
      </c>
      <c r="M562" t="s">
        <v>37</v>
      </c>
      <c r="N562" t="s">
        <v>5173</v>
      </c>
      <c r="O562" t="s">
        <v>57</v>
      </c>
      <c r="P562">
        <v>3</v>
      </c>
      <c r="Q562" t="s">
        <v>73</v>
      </c>
      <c r="R562" t="s">
        <v>41</v>
      </c>
      <c r="S562" t="s">
        <v>5174</v>
      </c>
      <c r="T562" s="4">
        <v>45361</v>
      </c>
      <c r="U562">
        <v>3</v>
      </c>
      <c r="V562" t="s">
        <v>20257</v>
      </c>
      <c r="W562" t="s">
        <v>5175</v>
      </c>
      <c r="X562" t="s">
        <v>5176</v>
      </c>
      <c r="Y562" t="s">
        <v>5177</v>
      </c>
      <c r="Z562">
        <v>1827</v>
      </c>
      <c r="AA562">
        <v>3</v>
      </c>
      <c r="AB562">
        <v>2192.4</v>
      </c>
      <c r="AC562">
        <v>730.80000000000007</v>
      </c>
      <c r="AD562" s="8">
        <v>0.35</v>
      </c>
      <c r="AE562" s="7">
        <v>767.34</v>
      </c>
      <c r="AF562">
        <v>0.35</v>
      </c>
      <c r="AG562" t="str">
        <f t="shared" si="8"/>
        <v>₹2 K</v>
      </c>
    </row>
    <row r="563" spans="1:33" x14ac:dyDescent="0.3">
      <c r="A563" t="s">
        <v>145</v>
      </c>
      <c r="B563" t="s">
        <v>145</v>
      </c>
      <c r="C563" t="s">
        <v>29</v>
      </c>
      <c r="D563" t="s">
        <v>146</v>
      </c>
      <c r="E563" t="s">
        <v>1092</v>
      </c>
      <c r="F563" t="s">
        <v>5413</v>
      </c>
      <c r="G563" t="s">
        <v>96</v>
      </c>
      <c r="H563" s="4">
        <v>45078</v>
      </c>
      <c r="I563">
        <v>1100</v>
      </c>
      <c r="J563" t="s">
        <v>5414</v>
      </c>
      <c r="K563" t="s">
        <v>286</v>
      </c>
      <c r="L563" t="s">
        <v>5415</v>
      </c>
      <c r="M563" t="s">
        <v>37</v>
      </c>
      <c r="N563" t="s">
        <v>5416</v>
      </c>
      <c r="O563" t="s">
        <v>57</v>
      </c>
      <c r="P563">
        <v>8</v>
      </c>
      <c r="Q563" t="s">
        <v>73</v>
      </c>
      <c r="R563" t="s">
        <v>41</v>
      </c>
      <c r="S563" t="s">
        <v>5417</v>
      </c>
      <c r="T563" s="4">
        <v>45371</v>
      </c>
      <c r="U563">
        <v>3</v>
      </c>
      <c r="V563" t="s">
        <v>20257</v>
      </c>
      <c r="W563" t="s">
        <v>5418</v>
      </c>
      <c r="X563" t="s">
        <v>5419</v>
      </c>
      <c r="Y563" t="s">
        <v>3810</v>
      </c>
      <c r="Z563">
        <v>2828</v>
      </c>
      <c r="AA563">
        <v>2</v>
      </c>
      <c r="AB563">
        <v>2262.4</v>
      </c>
      <c r="AC563">
        <v>1131.2</v>
      </c>
      <c r="AD563" s="8">
        <v>0.28000000000000003</v>
      </c>
      <c r="AE563" s="7">
        <v>633.47200000000009</v>
      </c>
      <c r="AF563">
        <v>0.28000000000000003</v>
      </c>
      <c r="AG563" t="str">
        <f t="shared" si="8"/>
        <v>₹2 K</v>
      </c>
    </row>
    <row r="564" spans="1:33" x14ac:dyDescent="0.3">
      <c r="A564" t="s">
        <v>20237</v>
      </c>
      <c r="B564" t="s">
        <v>1483</v>
      </c>
      <c r="C564" t="s">
        <v>29</v>
      </c>
      <c r="D564" t="s">
        <v>50</v>
      </c>
      <c r="E564" t="s">
        <v>94</v>
      </c>
      <c r="F564" t="s">
        <v>5458</v>
      </c>
      <c r="G564" t="s">
        <v>96</v>
      </c>
      <c r="H564" s="4">
        <v>44037</v>
      </c>
      <c r="I564">
        <v>800</v>
      </c>
      <c r="J564" t="s">
        <v>5459</v>
      </c>
      <c r="K564" t="s">
        <v>743</v>
      </c>
      <c r="L564" t="s">
        <v>5460</v>
      </c>
      <c r="M564" t="s">
        <v>87</v>
      </c>
      <c r="N564" t="s">
        <v>5461</v>
      </c>
      <c r="O564" t="s">
        <v>72</v>
      </c>
      <c r="P564">
        <v>16</v>
      </c>
      <c r="Q564" t="s">
        <v>73</v>
      </c>
      <c r="R564" t="s">
        <v>41</v>
      </c>
      <c r="S564" t="s">
        <v>5462</v>
      </c>
      <c r="T564" s="4">
        <v>45374</v>
      </c>
      <c r="U564">
        <v>3</v>
      </c>
      <c r="V564" t="s">
        <v>20257</v>
      </c>
      <c r="W564" t="s">
        <v>5463</v>
      </c>
      <c r="X564" t="s">
        <v>5464</v>
      </c>
      <c r="Y564" t="s">
        <v>5465</v>
      </c>
      <c r="Z564">
        <v>713</v>
      </c>
      <c r="AA564">
        <v>2</v>
      </c>
      <c r="AB564">
        <v>570.4</v>
      </c>
      <c r="AC564">
        <v>285.2</v>
      </c>
      <c r="AD564" s="8">
        <v>0.28000000000000003</v>
      </c>
      <c r="AE564" s="7">
        <v>159.71200000000002</v>
      </c>
      <c r="AF564">
        <v>0.28000000000000003</v>
      </c>
      <c r="AG564" t="str">
        <f t="shared" si="8"/>
        <v>₹570.4</v>
      </c>
    </row>
    <row r="565" spans="1:33" x14ac:dyDescent="0.3">
      <c r="A565" t="s">
        <v>181</v>
      </c>
      <c r="B565" t="s">
        <v>64</v>
      </c>
      <c r="C565" t="s">
        <v>80</v>
      </c>
      <c r="D565" t="s">
        <v>241</v>
      </c>
      <c r="E565" t="s">
        <v>832</v>
      </c>
      <c r="F565" t="s">
        <v>5584</v>
      </c>
      <c r="G565" t="s">
        <v>96</v>
      </c>
      <c r="H565" s="4">
        <v>45001</v>
      </c>
      <c r="I565">
        <v>1100</v>
      </c>
      <c r="J565" t="s">
        <v>5585</v>
      </c>
      <c r="K565" t="s">
        <v>69</v>
      </c>
      <c r="L565" t="s">
        <v>5586</v>
      </c>
      <c r="M565" t="s">
        <v>37</v>
      </c>
      <c r="N565" t="s">
        <v>5587</v>
      </c>
      <c r="O565" t="s">
        <v>39</v>
      </c>
      <c r="P565">
        <v>5</v>
      </c>
      <c r="Q565" t="s">
        <v>73</v>
      </c>
      <c r="R565" t="s">
        <v>58</v>
      </c>
      <c r="S565" t="s">
        <v>5588</v>
      </c>
      <c r="T565" s="4">
        <v>45373</v>
      </c>
      <c r="U565">
        <v>3</v>
      </c>
      <c r="V565" t="s">
        <v>20257</v>
      </c>
      <c r="W565" t="s">
        <v>5589</v>
      </c>
      <c r="X565" t="s">
        <v>5590</v>
      </c>
      <c r="Y565" t="s">
        <v>5591</v>
      </c>
      <c r="Z565">
        <v>1104</v>
      </c>
      <c r="AA565">
        <v>8</v>
      </c>
      <c r="AB565">
        <v>3532.8</v>
      </c>
      <c r="AC565">
        <v>441.6</v>
      </c>
      <c r="AD565" s="8">
        <v>0.35</v>
      </c>
      <c r="AE565" s="7">
        <v>1236.48</v>
      </c>
      <c r="AF565">
        <v>0.35</v>
      </c>
      <c r="AG565" t="str">
        <f t="shared" si="8"/>
        <v>₹4 K</v>
      </c>
    </row>
    <row r="566" spans="1:33" x14ac:dyDescent="0.3">
      <c r="A566" t="s">
        <v>20233</v>
      </c>
      <c r="B566" t="s">
        <v>218</v>
      </c>
      <c r="C566" t="s">
        <v>29</v>
      </c>
      <c r="D566" t="s">
        <v>677</v>
      </c>
      <c r="E566" t="s">
        <v>740</v>
      </c>
      <c r="F566" t="s">
        <v>5636</v>
      </c>
      <c r="G566" t="s">
        <v>96</v>
      </c>
      <c r="H566" s="4">
        <v>44897</v>
      </c>
      <c r="I566">
        <v>1300</v>
      </c>
      <c r="J566" t="s">
        <v>5637</v>
      </c>
      <c r="K566" t="s">
        <v>197</v>
      </c>
      <c r="L566" t="s">
        <v>5638</v>
      </c>
      <c r="M566" t="s">
        <v>87</v>
      </c>
      <c r="N566" t="s">
        <v>5639</v>
      </c>
      <c r="O566" t="s">
        <v>116</v>
      </c>
      <c r="P566">
        <v>3</v>
      </c>
      <c r="Q566" t="s">
        <v>40</v>
      </c>
      <c r="R566" t="s">
        <v>41</v>
      </c>
      <c r="S566" t="s">
        <v>5640</v>
      </c>
      <c r="T566" s="4">
        <v>45372</v>
      </c>
      <c r="U566">
        <v>3</v>
      </c>
      <c r="V566" t="s">
        <v>20257</v>
      </c>
      <c r="W566" t="s">
        <v>5641</v>
      </c>
      <c r="X566" t="s">
        <v>5642</v>
      </c>
      <c r="Y566" t="s">
        <v>937</v>
      </c>
      <c r="Z566">
        <v>2963</v>
      </c>
      <c r="AA566">
        <v>5</v>
      </c>
      <c r="AB566">
        <v>5926</v>
      </c>
      <c r="AC566">
        <v>1185.2</v>
      </c>
      <c r="AD566" s="8">
        <v>0.28000000000000003</v>
      </c>
      <c r="AE566" s="7">
        <v>1659.2800000000002</v>
      </c>
      <c r="AF566">
        <v>0.28000000000000003</v>
      </c>
      <c r="AG566" t="str">
        <f t="shared" si="8"/>
        <v>₹6 K</v>
      </c>
    </row>
    <row r="567" spans="1:33" x14ac:dyDescent="0.3">
      <c r="A567" t="s">
        <v>47</v>
      </c>
      <c r="B567" t="s">
        <v>1128</v>
      </c>
      <c r="C567" t="s">
        <v>49</v>
      </c>
      <c r="D567" t="s">
        <v>146</v>
      </c>
      <c r="E567" t="s">
        <v>559</v>
      </c>
      <c r="F567" t="s">
        <v>5686</v>
      </c>
      <c r="G567" t="s">
        <v>96</v>
      </c>
      <c r="H567" s="4">
        <v>45591</v>
      </c>
      <c r="I567">
        <v>1400</v>
      </c>
      <c r="J567" t="s">
        <v>5687</v>
      </c>
      <c r="K567" t="s">
        <v>680</v>
      </c>
      <c r="L567" t="s">
        <v>5688</v>
      </c>
      <c r="M567" t="s">
        <v>37</v>
      </c>
      <c r="N567" t="s">
        <v>5689</v>
      </c>
      <c r="O567" t="s">
        <v>39</v>
      </c>
      <c r="P567">
        <v>6</v>
      </c>
      <c r="Q567" t="s">
        <v>73</v>
      </c>
      <c r="R567" t="s">
        <v>101</v>
      </c>
      <c r="S567" t="s">
        <v>5690</v>
      </c>
      <c r="T567" s="4">
        <v>45364</v>
      </c>
      <c r="U567">
        <v>3</v>
      </c>
      <c r="V567" t="s">
        <v>20257</v>
      </c>
      <c r="W567" t="s">
        <v>5691</v>
      </c>
      <c r="X567" t="s">
        <v>5692</v>
      </c>
      <c r="Y567" t="s">
        <v>2392</v>
      </c>
      <c r="Z567">
        <v>2789</v>
      </c>
      <c r="AA567">
        <v>2</v>
      </c>
      <c r="AB567">
        <v>2231.2000000000003</v>
      </c>
      <c r="AC567">
        <v>1115.6000000000001</v>
      </c>
      <c r="AD567" s="8">
        <v>0.22</v>
      </c>
      <c r="AE567" s="7">
        <v>490.86400000000009</v>
      </c>
      <c r="AF567">
        <v>0.22</v>
      </c>
      <c r="AG567" t="str">
        <f t="shared" si="8"/>
        <v>₹2 K</v>
      </c>
    </row>
    <row r="568" spans="1:33" x14ac:dyDescent="0.3">
      <c r="A568" t="s">
        <v>27</v>
      </c>
      <c r="B568" t="s">
        <v>558</v>
      </c>
      <c r="C568" t="s">
        <v>49</v>
      </c>
      <c r="D568" t="s">
        <v>50</v>
      </c>
      <c r="E568" t="s">
        <v>1543</v>
      </c>
      <c r="F568" t="s">
        <v>5806</v>
      </c>
      <c r="G568" t="s">
        <v>96</v>
      </c>
      <c r="H568" s="4">
        <v>45628</v>
      </c>
      <c r="I568">
        <v>800</v>
      </c>
      <c r="J568" t="s">
        <v>5807</v>
      </c>
      <c r="K568" t="s">
        <v>514</v>
      </c>
      <c r="L568" t="s">
        <v>5808</v>
      </c>
      <c r="M568" t="s">
        <v>37</v>
      </c>
      <c r="N568" t="s">
        <v>5809</v>
      </c>
      <c r="O568" t="s">
        <v>72</v>
      </c>
      <c r="P568">
        <v>13</v>
      </c>
      <c r="Q568" t="s">
        <v>40</v>
      </c>
      <c r="R568" t="s">
        <v>41</v>
      </c>
      <c r="S568" t="s">
        <v>5810</v>
      </c>
      <c r="T568" s="4">
        <v>45376</v>
      </c>
      <c r="U568">
        <v>3</v>
      </c>
      <c r="V568" t="s">
        <v>20257</v>
      </c>
      <c r="W568" t="s">
        <v>5811</v>
      </c>
      <c r="X568" t="s">
        <v>5812</v>
      </c>
      <c r="Y568" t="s">
        <v>2933</v>
      </c>
      <c r="Z568">
        <v>1869</v>
      </c>
      <c r="AA568">
        <v>7</v>
      </c>
      <c r="AB568">
        <v>5233.2000000000007</v>
      </c>
      <c r="AC568">
        <v>747.60000000000014</v>
      </c>
      <c r="AD568" s="8">
        <v>0.22</v>
      </c>
      <c r="AE568" s="7">
        <v>1151.3040000000001</v>
      </c>
      <c r="AF568">
        <v>0.22</v>
      </c>
      <c r="AG568" t="str">
        <f t="shared" si="8"/>
        <v>₹5 K</v>
      </c>
    </row>
    <row r="569" spans="1:33" x14ac:dyDescent="0.3">
      <c r="A569" t="s">
        <v>20242</v>
      </c>
      <c r="B569" t="s">
        <v>390</v>
      </c>
      <c r="C569" t="s">
        <v>49</v>
      </c>
      <c r="D569" t="s">
        <v>50</v>
      </c>
      <c r="E569" t="s">
        <v>283</v>
      </c>
      <c r="F569" t="s">
        <v>5850</v>
      </c>
      <c r="G569" t="s">
        <v>96</v>
      </c>
      <c r="H569" s="4">
        <v>45324</v>
      </c>
      <c r="I569">
        <v>1000</v>
      </c>
      <c r="J569" t="s">
        <v>5851</v>
      </c>
      <c r="K569" t="s">
        <v>414</v>
      </c>
      <c r="L569" t="s">
        <v>5852</v>
      </c>
      <c r="M569" t="s">
        <v>37</v>
      </c>
      <c r="N569" t="s">
        <v>5853</v>
      </c>
      <c r="O569" t="s">
        <v>72</v>
      </c>
      <c r="P569">
        <v>8</v>
      </c>
      <c r="Q569" t="s">
        <v>73</v>
      </c>
      <c r="R569" t="s">
        <v>74</v>
      </c>
      <c r="S569" t="s">
        <v>5854</v>
      </c>
      <c r="T569" s="4">
        <v>45374</v>
      </c>
      <c r="U569">
        <v>3</v>
      </c>
      <c r="V569" t="s">
        <v>20257</v>
      </c>
      <c r="W569" t="s">
        <v>5855</v>
      </c>
      <c r="X569" t="s">
        <v>5856</v>
      </c>
      <c r="Y569" t="s">
        <v>5857</v>
      </c>
      <c r="Z569">
        <v>2516</v>
      </c>
      <c r="AA569">
        <v>4</v>
      </c>
      <c r="AB569">
        <v>4025.6000000000004</v>
      </c>
      <c r="AC569">
        <v>1006.4000000000001</v>
      </c>
      <c r="AD569" s="8">
        <v>0.22</v>
      </c>
      <c r="AE569" s="7">
        <v>885.63200000000006</v>
      </c>
      <c r="AF569">
        <v>0.22</v>
      </c>
      <c r="AG569" t="str">
        <f t="shared" si="8"/>
        <v>₹4 K</v>
      </c>
    </row>
    <row r="570" spans="1:33" x14ac:dyDescent="0.3">
      <c r="A570" t="s">
        <v>336</v>
      </c>
      <c r="B570" t="s">
        <v>262</v>
      </c>
      <c r="C570" t="s">
        <v>49</v>
      </c>
      <c r="D570" t="s">
        <v>241</v>
      </c>
      <c r="E570" t="s">
        <v>381</v>
      </c>
      <c r="F570" t="s">
        <v>5858</v>
      </c>
      <c r="G570" t="s">
        <v>96</v>
      </c>
      <c r="H570" s="4">
        <v>45408</v>
      </c>
      <c r="I570">
        <v>1200</v>
      </c>
      <c r="J570" t="s">
        <v>5859</v>
      </c>
      <c r="K570" t="s">
        <v>1486</v>
      </c>
      <c r="L570" t="s">
        <v>5860</v>
      </c>
      <c r="M570" t="s">
        <v>87</v>
      </c>
      <c r="N570" t="s">
        <v>5861</v>
      </c>
      <c r="O570" t="s">
        <v>116</v>
      </c>
      <c r="P570">
        <v>8</v>
      </c>
      <c r="Q570" t="s">
        <v>40</v>
      </c>
      <c r="R570" t="s">
        <v>101</v>
      </c>
      <c r="S570" t="s">
        <v>5862</v>
      </c>
      <c r="T570" s="4">
        <v>45381</v>
      </c>
      <c r="U570">
        <v>3</v>
      </c>
      <c r="V570" t="s">
        <v>20257</v>
      </c>
      <c r="W570" t="s">
        <v>5863</v>
      </c>
      <c r="X570" t="s">
        <v>5864</v>
      </c>
      <c r="Y570" t="s">
        <v>1241</v>
      </c>
      <c r="Z570">
        <v>2556</v>
      </c>
      <c r="AA570">
        <v>4</v>
      </c>
      <c r="AB570">
        <v>4089.6000000000004</v>
      </c>
      <c r="AC570">
        <v>1022.4000000000001</v>
      </c>
      <c r="AD570" s="8">
        <v>0.22</v>
      </c>
      <c r="AE570" s="7">
        <v>899.7120000000001</v>
      </c>
      <c r="AF570">
        <v>0.22</v>
      </c>
      <c r="AG570" t="str">
        <f t="shared" si="8"/>
        <v>₹4 K</v>
      </c>
    </row>
    <row r="571" spans="1:33" x14ac:dyDescent="0.3">
      <c r="A571" t="s">
        <v>133</v>
      </c>
      <c r="B571" t="s">
        <v>229</v>
      </c>
      <c r="C571" t="s">
        <v>49</v>
      </c>
      <c r="D571" t="s">
        <v>219</v>
      </c>
      <c r="E571" t="s">
        <v>1877</v>
      </c>
      <c r="F571" t="s">
        <v>5945</v>
      </c>
      <c r="G571" t="s">
        <v>33</v>
      </c>
      <c r="H571" s="4">
        <v>44145</v>
      </c>
      <c r="I571">
        <v>950</v>
      </c>
      <c r="J571" t="s">
        <v>5946</v>
      </c>
      <c r="K571" t="s">
        <v>434</v>
      </c>
      <c r="L571" t="s">
        <v>5947</v>
      </c>
      <c r="M571" t="s">
        <v>87</v>
      </c>
      <c r="N571" t="s">
        <v>5948</v>
      </c>
      <c r="O571" t="s">
        <v>72</v>
      </c>
      <c r="P571">
        <v>5</v>
      </c>
      <c r="Q571" t="s">
        <v>73</v>
      </c>
      <c r="R571" t="s">
        <v>101</v>
      </c>
      <c r="S571" t="s">
        <v>5949</v>
      </c>
      <c r="T571" s="4">
        <v>45376</v>
      </c>
      <c r="U571">
        <v>3</v>
      </c>
      <c r="V571" t="s">
        <v>20257</v>
      </c>
      <c r="W571" t="s">
        <v>5950</v>
      </c>
      <c r="X571" t="s">
        <v>5951</v>
      </c>
      <c r="Y571" t="s">
        <v>3301</v>
      </c>
      <c r="Z571">
        <v>2006</v>
      </c>
      <c r="AA571">
        <v>7</v>
      </c>
      <c r="AB571">
        <v>5616.8</v>
      </c>
      <c r="AC571">
        <v>802.4</v>
      </c>
      <c r="AD571" s="8">
        <v>0.22</v>
      </c>
      <c r="AE571" s="7">
        <v>1235.6960000000001</v>
      </c>
      <c r="AF571">
        <v>0.22</v>
      </c>
      <c r="AG571" t="str">
        <f t="shared" si="8"/>
        <v>₹6 K</v>
      </c>
    </row>
    <row r="572" spans="1:33" x14ac:dyDescent="0.3">
      <c r="A572" t="s">
        <v>27</v>
      </c>
      <c r="B572" t="s">
        <v>193</v>
      </c>
      <c r="C572" t="s">
        <v>49</v>
      </c>
      <c r="D572" t="s">
        <v>146</v>
      </c>
      <c r="E572" t="s">
        <v>294</v>
      </c>
      <c r="F572" t="s">
        <v>5967</v>
      </c>
      <c r="G572" t="s">
        <v>96</v>
      </c>
      <c r="H572" s="4">
        <v>44310</v>
      </c>
      <c r="I572">
        <v>1200</v>
      </c>
      <c r="J572" t="s">
        <v>5968</v>
      </c>
      <c r="K572" t="s">
        <v>825</v>
      </c>
      <c r="L572" t="s">
        <v>5969</v>
      </c>
      <c r="M572" t="s">
        <v>37</v>
      </c>
      <c r="N572" t="s">
        <v>5970</v>
      </c>
      <c r="O572" t="s">
        <v>39</v>
      </c>
      <c r="P572">
        <v>15</v>
      </c>
      <c r="Q572" t="s">
        <v>73</v>
      </c>
      <c r="R572" t="s">
        <v>41</v>
      </c>
      <c r="S572" t="s">
        <v>5971</v>
      </c>
      <c r="T572" s="4">
        <v>45376</v>
      </c>
      <c r="U572">
        <v>3</v>
      </c>
      <c r="V572" t="s">
        <v>20257</v>
      </c>
      <c r="W572" t="s">
        <v>5972</v>
      </c>
      <c r="X572" t="s">
        <v>5973</v>
      </c>
      <c r="Y572" t="s">
        <v>557</v>
      </c>
      <c r="Z572">
        <v>1805</v>
      </c>
      <c r="AA572">
        <v>2</v>
      </c>
      <c r="AB572">
        <v>1444</v>
      </c>
      <c r="AC572">
        <v>722</v>
      </c>
      <c r="AD572" s="8">
        <v>0.22</v>
      </c>
      <c r="AE572" s="7">
        <v>317.68</v>
      </c>
      <c r="AF572">
        <v>0.22</v>
      </c>
      <c r="AG572" t="str">
        <f t="shared" si="8"/>
        <v>₹1 K</v>
      </c>
    </row>
    <row r="573" spans="1:33" x14ac:dyDescent="0.3">
      <c r="A573" t="s">
        <v>357</v>
      </c>
      <c r="B573" t="s">
        <v>357</v>
      </c>
      <c r="C573" t="s">
        <v>29</v>
      </c>
      <c r="D573" t="s">
        <v>677</v>
      </c>
      <c r="E573" t="s">
        <v>326</v>
      </c>
      <c r="F573" t="s">
        <v>5974</v>
      </c>
      <c r="G573" t="s">
        <v>33</v>
      </c>
      <c r="H573" s="4">
        <v>43894</v>
      </c>
      <c r="I573">
        <v>1100</v>
      </c>
      <c r="J573" t="s">
        <v>5975</v>
      </c>
      <c r="K573" t="s">
        <v>197</v>
      </c>
      <c r="L573" t="s">
        <v>5976</v>
      </c>
      <c r="M573" t="s">
        <v>37</v>
      </c>
      <c r="N573" t="s">
        <v>5977</v>
      </c>
      <c r="O573" t="s">
        <v>39</v>
      </c>
      <c r="P573">
        <v>8</v>
      </c>
      <c r="Q573" t="s">
        <v>73</v>
      </c>
      <c r="R573" t="s">
        <v>58</v>
      </c>
      <c r="S573" t="s">
        <v>5978</v>
      </c>
      <c r="T573" s="4">
        <v>45375</v>
      </c>
      <c r="U573">
        <v>3</v>
      </c>
      <c r="V573" t="s">
        <v>20257</v>
      </c>
      <c r="W573" t="s">
        <v>5979</v>
      </c>
      <c r="X573" t="s">
        <v>5980</v>
      </c>
      <c r="Y573" t="s">
        <v>2245</v>
      </c>
      <c r="Z573">
        <v>740</v>
      </c>
      <c r="AA573">
        <v>2</v>
      </c>
      <c r="AB573">
        <v>592</v>
      </c>
      <c r="AC573">
        <v>296</v>
      </c>
      <c r="AD573" s="8">
        <v>0.28000000000000003</v>
      </c>
      <c r="AE573" s="7">
        <v>165.76000000000002</v>
      </c>
      <c r="AF573">
        <v>0.28000000000000003</v>
      </c>
      <c r="AG573" t="str">
        <f t="shared" si="8"/>
        <v>₹592</v>
      </c>
    </row>
    <row r="574" spans="1:33" x14ac:dyDescent="0.3">
      <c r="A574" t="s">
        <v>357</v>
      </c>
      <c r="B574" t="s">
        <v>357</v>
      </c>
      <c r="C574" t="s">
        <v>29</v>
      </c>
      <c r="D574" t="s">
        <v>370</v>
      </c>
      <c r="E574" t="s">
        <v>371</v>
      </c>
      <c r="F574" t="s">
        <v>5981</v>
      </c>
      <c r="G574" t="s">
        <v>33</v>
      </c>
      <c r="H574" s="4">
        <v>44741</v>
      </c>
      <c r="I574">
        <v>1100</v>
      </c>
      <c r="J574" t="s">
        <v>5982</v>
      </c>
      <c r="K574" t="s">
        <v>1796</v>
      </c>
      <c r="L574" t="s">
        <v>5983</v>
      </c>
      <c r="M574" t="s">
        <v>37</v>
      </c>
      <c r="N574" t="s">
        <v>5984</v>
      </c>
      <c r="O574" t="s">
        <v>39</v>
      </c>
      <c r="P574">
        <v>11</v>
      </c>
      <c r="Q574" t="s">
        <v>73</v>
      </c>
      <c r="R574" t="s">
        <v>74</v>
      </c>
      <c r="S574" t="s">
        <v>5985</v>
      </c>
      <c r="T574" s="4">
        <v>45374</v>
      </c>
      <c r="U574">
        <v>3</v>
      </c>
      <c r="V574" t="s">
        <v>20257</v>
      </c>
      <c r="W574" t="s">
        <v>5986</v>
      </c>
      <c r="X574" t="s">
        <v>5987</v>
      </c>
      <c r="Y574" t="s">
        <v>335</v>
      </c>
      <c r="Z574">
        <v>1393</v>
      </c>
      <c r="AA574">
        <v>8</v>
      </c>
      <c r="AB574">
        <v>4457.6000000000004</v>
      </c>
      <c r="AC574">
        <v>557.20000000000005</v>
      </c>
      <c r="AD574" s="8">
        <v>0.28000000000000003</v>
      </c>
      <c r="AE574" s="7">
        <v>1248.1280000000002</v>
      </c>
      <c r="AF574">
        <v>0.28000000000000003</v>
      </c>
      <c r="AG574" t="str">
        <f t="shared" si="8"/>
        <v>₹4 K</v>
      </c>
    </row>
    <row r="575" spans="1:33" x14ac:dyDescent="0.3">
      <c r="A575" t="s">
        <v>20240</v>
      </c>
      <c r="B575" t="s">
        <v>347</v>
      </c>
      <c r="C575" t="s">
        <v>80</v>
      </c>
      <c r="D575" t="s">
        <v>30</v>
      </c>
      <c r="E575" t="s">
        <v>501</v>
      </c>
      <c r="F575" t="s">
        <v>6162</v>
      </c>
      <c r="G575" t="s">
        <v>33</v>
      </c>
      <c r="H575" s="4">
        <v>45476</v>
      </c>
      <c r="I575">
        <v>1000</v>
      </c>
      <c r="J575" t="s">
        <v>6163</v>
      </c>
      <c r="K575" t="s">
        <v>1486</v>
      </c>
      <c r="L575" t="s">
        <v>6164</v>
      </c>
      <c r="M575" t="s">
        <v>87</v>
      </c>
      <c r="N575" t="s">
        <v>6165</v>
      </c>
      <c r="O575" t="s">
        <v>72</v>
      </c>
      <c r="P575">
        <v>12</v>
      </c>
      <c r="Q575" t="s">
        <v>40</v>
      </c>
      <c r="R575" t="s">
        <v>74</v>
      </c>
      <c r="S575" t="s">
        <v>6166</v>
      </c>
      <c r="T575" s="4">
        <v>45380</v>
      </c>
      <c r="U575">
        <v>3</v>
      </c>
      <c r="V575" t="s">
        <v>20257</v>
      </c>
      <c r="W575" t="s">
        <v>6167</v>
      </c>
      <c r="X575" t="s">
        <v>6168</v>
      </c>
      <c r="Y575" t="s">
        <v>4749</v>
      </c>
      <c r="Z575">
        <v>995</v>
      </c>
      <c r="AA575">
        <v>4</v>
      </c>
      <c r="AB575">
        <v>1592</v>
      </c>
      <c r="AC575">
        <v>398</v>
      </c>
      <c r="AD575" s="8">
        <v>0.35</v>
      </c>
      <c r="AE575" s="7">
        <v>557.19999999999993</v>
      </c>
      <c r="AF575">
        <v>0.35</v>
      </c>
      <c r="AG575" t="str">
        <f t="shared" si="8"/>
        <v>₹2 K</v>
      </c>
    </row>
    <row r="576" spans="1:33" x14ac:dyDescent="0.3">
      <c r="A576" t="s">
        <v>357</v>
      </c>
      <c r="B576" t="s">
        <v>357</v>
      </c>
      <c r="C576" t="s">
        <v>49</v>
      </c>
      <c r="D576" t="s">
        <v>219</v>
      </c>
      <c r="E576" t="s">
        <v>401</v>
      </c>
      <c r="F576" t="s">
        <v>6535</v>
      </c>
      <c r="G576" t="s">
        <v>33</v>
      </c>
      <c r="H576" s="4">
        <v>45136</v>
      </c>
      <c r="I576">
        <v>1200</v>
      </c>
      <c r="J576" t="s">
        <v>6536</v>
      </c>
      <c r="K576" t="s">
        <v>1293</v>
      </c>
      <c r="L576" t="s">
        <v>6537</v>
      </c>
      <c r="M576" t="s">
        <v>87</v>
      </c>
      <c r="N576" t="s">
        <v>6538</v>
      </c>
      <c r="O576" t="s">
        <v>116</v>
      </c>
      <c r="P576">
        <v>14</v>
      </c>
      <c r="Q576" t="s">
        <v>40</v>
      </c>
      <c r="R576" t="s">
        <v>101</v>
      </c>
      <c r="S576" t="s">
        <v>6539</v>
      </c>
      <c r="T576" s="4">
        <v>45361</v>
      </c>
      <c r="U576">
        <v>3</v>
      </c>
      <c r="V576" t="s">
        <v>20257</v>
      </c>
      <c r="W576" t="s">
        <v>6540</v>
      </c>
      <c r="X576" t="s">
        <v>6541</v>
      </c>
      <c r="Y576" t="s">
        <v>822</v>
      </c>
      <c r="Z576">
        <v>1835</v>
      </c>
      <c r="AA576">
        <v>7</v>
      </c>
      <c r="AB576">
        <v>5138</v>
      </c>
      <c r="AC576">
        <v>734</v>
      </c>
      <c r="AD576" s="8">
        <v>0.22</v>
      </c>
      <c r="AE576" s="7">
        <v>1130.3599999999999</v>
      </c>
      <c r="AF576">
        <v>0.22</v>
      </c>
      <c r="AG576" t="str">
        <f t="shared" si="8"/>
        <v>₹5 K</v>
      </c>
    </row>
    <row r="577" spans="1:33" x14ac:dyDescent="0.3">
      <c r="A577" t="s">
        <v>27</v>
      </c>
      <c r="B577" t="s">
        <v>558</v>
      </c>
      <c r="C577" t="s">
        <v>80</v>
      </c>
      <c r="D577" t="s">
        <v>81</v>
      </c>
      <c r="E577" t="s">
        <v>540</v>
      </c>
      <c r="F577" t="s">
        <v>6644</v>
      </c>
      <c r="G577" t="s">
        <v>96</v>
      </c>
      <c r="H577" s="4">
        <v>45135</v>
      </c>
      <c r="I577">
        <v>1200</v>
      </c>
      <c r="J577" t="s">
        <v>6645</v>
      </c>
      <c r="K577" t="s">
        <v>1034</v>
      </c>
      <c r="L577" t="s">
        <v>6646</v>
      </c>
      <c r="M577" t="s">
        <v>37</v>
      </c>
      <c r="N577" t="s">
        <v>6647</v>
      </c>
      <c r="O577" t="s">
        <v>116</v>
      </c>
      <c r="P577">
        <v>4</v>
      </c>
      <c r="Q577" t="s">
        <v>73</v>
      </c>
      <c r="R577" t="s">
        <v>58</v>
      </c>
      <c r="S577" t="s">
        <v>6648</v>
      </c>
      <c r="T577" s="4">
        <v>45376</v>
      </c>
      <c r="U577">
        <v>3</v>
      </c>
      <c r="V577" t="s">
        <v>20257</v>
      </c>
      <c r="W577" t="s">
        <v>6649</v>
      </c>
      <c r="X577" t="s">
        <v>6650</v>
      </c>
      <c r="Y577" t="s">
        <v>6651</v>
      </c>
      <c r="Z577">
        <v>860</v>
      </c>
      <c r="AA577">
        <v>7</v>
      </c>
      <c r="AB577">
        <v>2408</v>
      </c>
      <c r="AC577">
        <v>344</v>
      </c>
      <c r="AD577" s="8">
        <v>0.35</v>
      </c>
      <c r="AE577" s="7">
        <v>842.8</v>
      </c>
      <c r="AF577">
        <v>0.35</v>
      </c>
      <c r="AG577" t="str">
        <f t="shared" si="8"/>
        <v>₹2 K</v>
      </c>
    </row>
    <row r="578" spans="1:33" x14ac:dyDescent="0.3">
      <c r="A578" t="s">
        <v>133</v>
      </c>
      <c r="B578" t="s">
        <v>229</v>
      </c>
      <c r="C578" t="s">
        <v>80</v>
      </c>
      <c r="D578" t="s">
        <v>241</v>
      </c>
      <c r="E578" t="s">
        <v>540</v>
      </c>
      <c r="F578" t="s">
        <v>6652</v>
      </c>
      <c r="G578" t="s">
        <v>33</v>
      </c>
      <c r="H578" s="4">
        <v>45421</v>
      </c>
      <c r="I578">
        <v>950</v>
      </c>
      <c r="J578" t="s">
        <v>6653</v>
      </c>
      <c r="K578" t="s">
        <v>222</v>
      </c>
      <c r="L578" t="s">
        <v>6654</v>
      </c>
      <c r="M578" t="s">
        <v>37</v>
      </c>
      <c r="N578" t="s">
        <v>6655</v>
      </c>
      <c r="O578" t="s">
        <v>57</v>
      </c>
      <c r="P578">
        <v>11</v>
      </c>
      <c r="Q578" t="s">
        <v>40</v>
      </c>
      <c r="R578" t="s">
        <v>74</v>
      </c>
      <c r="S578" t="s">
        <v>6656</v>
      </c>
      <c r="T578" s="4">
        <v>45359</v>
      </c>
      <c r="U578">
        <v>3</v>
      </c>
      <c r="V578" t="s">
        <v>20257</v>
      </c>
      <c r="W578" t="s">
        <v>6657</v>
      </c>
      <c r="X578" t="s">
        <v>6658</v>
      </c>
      <c r="Y578" t="s">
        <v>6659</v>
      </c>
      <c r="Z578">
        <v>2586</v>
      </c>
      <c r="AA578">
        <v>7</v>
      </c>
      <c r="AB578">
        <v>7240.8</v>
      </c>
      <c r="AC578">
        <v>1034.4000000000001</v>
      </c>
      <c r="AD578" s="8">
        <v>0.35</v>
      </c>
      <c r="AE578" s="7">
        <v>2534.2799999999997</v>
      </c>
      <c r="AF578">
        <v>0.35</v>
      </c>
      <c r="AG578" t="str">
        <f t="shared" ref="AG578:AG641" si="9">IF(AB578&gt;=100000,"₹"&amp;TEXT(AB578/100000,"0.0")&amp;" L",
IF(AB578&gt;=1000,"₹"&amp;TEXT(AB578/1000,"0")&amp;" K",
"₹"&amp;AB578))</f>
        <v>₹7 K</v>
      </c>
    </row>
    <row r="579" spans="1:33" x14ac:dyDescent="0.3">
      <c r="A579" t="s">
        <v>181</v>
      </c>
      <c r="B579" t="s">
        <v>985</v>
      </c>
      <c r="C579" t="s">
        <v>29</v>
      </c>
      <c r="D579" t="s">
        <v>65</v>
      </c>
      <c r="E579" t="s">
        <v>1877</v>
      </c>
      <c r="F579" t="s">
        <v>6683</v>
      </c>
      <c r="G579" t="s">
        <v>33</v>
      </c>
      <c r="H579" s="4">
        <v>45315</v>
      </c>
      <c r="I579">
        <v>1400</v>
      </c>
      <c r="J579" t="s">
        <v>6684</v>
      </c>
      <c r="K579" t="s">
        <v>463</v>
      </c>
      <c r="L579" t="s">
        <v>6685</v>
      </c>
      <c r="M579" t="s">
        <v>87</v>
      </c>
      <c r="N579" t="s">
        <v>6686</v>
      </c>
      <c r="O579" t="s">
        <v>72</v>
      </c>
      <c r="P579">
        <v>13</v>
      </c>
      <c r="Q579" t="s">
        <v>73</v>
      </c>
      <c r="R579" t="s">
        <v>74</v>
      </c>
      <c r="S579" t="s">
        <v>6687</v>
      </c>
      <c r="T579" s="4">
        <v>45380</v>
      </c>
      <c r="U579">
        <v>3</v>
      </c>
      <c r="V579" t="s">
        <v>20257</v>
      </c>
      <c r="W579" t="s">
        <v>6688</v>
      </c>
      <c r="X579" t="s">
        <v>6689</v>
      </c>
      <c r="Y579" t="s">
        <v>5893</v>
      </c>
      <c r="Z579">
        <v>2044</v>
      </c>
      <c r="AA579">
        <v>2</v>
      </c>
      <c r="AB579">
        <v>1635.2</v>
      </c>
      <c r="AC579">
        <v>817.6</v>
      </c>
      <c r="AD579" s="8">
        <v>0.28000000000000003</v>
      </c>
      <c r="AE579" s="7">
        <v>457.85600000000005</v>
      </c>
      <c r="AF579">
        <v>0.28000000000000003</v>
      </c>
      <c r="AG579" t="str">
        <f t="shared" si="9"/>
        <v>₹2 K</v>
      </c>
    </row>
    <row r="580" spans="1:33" x14ac:dyDescent="0.3">
      <c r="A580" t="s">
        <v>336</v>
      </c>
      <c r="B580" t="s">
        <v>500</v>
      </c>
      <c r="C580" t="s">
        <v>29</v>
      </c>
      <c r="D580" t="s">
        <v>219</v>
      </c>
      <c r="E580" t="s">
        <v>51</v>
      </c>
      <c r="F580" t="s">
        <v>6790</v>
      </c>
      <c r="G580" t="s">
        <v>33</v>
      </c>
      <c r="H580" s="4">
        <v>44602</v>
      </c>
      <c r="I580">
        <v>1300</v>
      </c>
      <c r="J580" t="s">
        <v>6791</v>
      </c>
      <c r="K580" t="s">
        <v>861</v>
      </c>
      <c r="L580" t="s">
        <v>6792</v>
      </c>
      <c r="M580" t="s">
        <v>37</v>
      </c>
      <c r="N580" t="s">
        <v>6793</v>
      </c>
      <c r="O580" t="s">
        <v>72</v>
      </c>
      <c r="P580">
        <v>6</v>
      </c>
      <c r="Q580" t="s">
        <v>73</v>
      </c>
      <c r="R580" t="s">
        <v>101</v>
      </c>
      <c r="S580" t="s">
        <v>6794</v>
      </c>
      <c r="T580" s="4">
        <v>45373</v>
      </c>
      <c r="U580">
        <v>3</v>
      </c>
      <c r="V580" t="s">
        <v>20257</v>
      </c>
      <c r="W580" t="s">
        <v>6795</v>
      </c>
      <c r="X580" t="s">
        <v>6796</v>
      </c>
      <c r="Y580" t="s">
        <v>3728</v>
      </c>
      <c r="Z580">
        <v>2714</v>
      </c>
      <c r="AA580">
        <v>4</v>
      </c>
      <c r="AB580">
        <v>4342.4000000000015</v>
      </c>
      <c r="AC580">
        <v>1085.6000000000004</v>
      </c>
      <c r="AD580" s="8">
        <v>0.28000000000000003</v>
      </c>
      <c r="AE580" s="7">
        <v>1215.8720000000005</v>
      </c>
      <c r="AF580">
        <v>0.28000000000000003</v>
      </c>
      <c r="AG580" t="str">
        <f t="shared" si="9"/>
        <v>₹4 K</v>
      </c>
    </row>
    <row r="581" spans="1:33" x14ac:dyDescent="0.3">
      <c r="A581" t="s">
        <v>20237</v>
      </c>
      <c r="B581" t="s">
        <v>1483</v>
      </c>
      <c r="C581" t="s">
        <v>49</v>
      </c>
      <c r="D581" t="s">
        <v>65</v>
      </c>
      <c r="E581" t="s">
        <v>263</v>
      </c>
      <c r="F581" t="s">
        <v>6862</v>
      </c>
      <c r="G581" t="s">
        <v>96</v>
      </c>
      <c r="H581" s="4">
        <v>44228</v>
      </c>
      <c r="I581">
        <v>1300</v>
      </c>
      <c r="J581" t="s">
        <v>6863</v>
      </c>
      <c r="K581" t="s">
        <v>960</v>
      </c>
      <c r="L581" t="s">
        <v>6864</v>
      </c>
      <c r="M581" t="s">
        <v>37</v>
      </c>
      <c r="N581" t="s">
        <v>6865</v>
      </c>
      <c r="O581" t="s">
        <v>72</v>
      </c>
      <c r="P581">
        <v>10</v>
      </c>
      <c r="Q581" t="s">
        <v>40</v>
      </c>
      <c r="R581" t="s">
        <v>101</v>
      </c>
      <c r="S581" t="s">
        <v>6866</v>
      </c>
      <c r="T581" s="4">
        <v>45382</v>
      </c>
      <c r="U581">
        <v>3</v>
      </c>
      <c r="V581" t="s">
        <v>20257</v>
      </c>
      <c r="W581" t="s">
        <v>6867</v>
      </c>
      <c r="X581" t="s">
        <v>6868</v>
      </c>
      <c r="Y581" t="s">
        <v>6869</v>
      </c>
      <c r="Z581">
        <v>2292</v>
      </c>
      <c r="AA581">
        <v>3</v>
      </c>
      <c r="AB581">
        <v>2750.4</v>
      </c>
      <c r="AC581">
        <v>916.80000000000007</v>
      </c>
      <c r="AD581" s="8">
        <v>0.22</v>
      </c>
      <c r="AE581" s="7">
        <v>605.08800000000008</v>
      </c>
      <c r="AF581">
        <v>0.22</v>
      </c>
      <c r="AG581" t="str">
        <f t="shared" si="9"/>
        <v>₹3 K</v>
      </c>
    </row>
    <row r="582" spans="1:33" x14ac:dyDescent="0.3">
      <c r="A582" t="s">
        <v>93</v>
      </c>
      <c r="B582" t="s">
        <v>784</v>
      </c>
      <c r="C582" t="s">
        <v>80</v>
      </c>
      <c r="D582" t="s">
        <v>370</v>
      </c>
      <c r="E582" t="s">
        <v>183</v>
      </c>
      <c r="F582" t="s">
        <v>6884</v>
      </c>
      <c r="G582" t="s">
        <v>96</v>
      </c>
      <c r="H582" s="4">
        <v>44251</v>
      </c>
      <c r="I582">
        <v>1300</v>
      </c>
      <c r="J582" t="s">
        <v>6885</v>
      </c>
      <c r="K582" t="s">
        <v>113</v>
      </c>
      <c r="L582" t="s">
        <v>6886</v>
      </c>
      <c r="M582" t="s">
        <v>87</v>
      </c>
      <c r="N582" t="s">
        <v>6887</v>
      </c>
      <c r="O582" t="s">
        <v>57</v>
      </c>
      <c r="P582">
        <v>12</v>
      </c>
      <c r="Q582" t="s">
        <v>40</v>
      </c>
      <c r="R582" t="s">
        <v>58</v>
      </c>
      <c r="S582" t="s">
        <v>6888</v>
      </c>
      <c r="T582" s="4">
        <v>45359</v>
      </c>
      <c r="U582">
        <v>3</v>
      </c>
      <c r="V582" t="s">
        <v>20257</v>
      </c>
      <c r="W582" t="s">
        <v>6889</v>
      </c>
      <c r="X582" t="s">
        <v>6890</v>
      </c>
      <c r="Y582" t="s">
        <v>4991</v>
      </c>
      <c r="Z582">
        <v>604</v>
      </c>
      <c r="AA582">
        <v>4</v>
      </c>
      <c r="AB582">
        <v>966.40000000000009</v>
      </c>
      <c r="AC582">
        <v>241.60000000000002</v>
      </c>
      <c r="AD582" s="8">
        <v>0.35</v>
      </c>
      <c r="AE582" s="7">
        <v>338.24</v>
      </c>
      <c r="AF582">
        <v>0.35</v>
      </c>
      <c r="AG582" t="str">
        <f t="shared" si="9"/>
        <v>₹966.4</v>
      </c>
    </row>
    <row r="583" spans="1:33" x14ac:dyDescent="0.3">
      <c r="A583" t="s">
        <v>20235</v>
      </c>
      <c r="B583" t="s">
        <v>48</v>
      </c>
      <c r="C583" t="s">
        <v>80</v>
      </c>
      <c r="D583" t="s">
        <v>30</v>
      </c>
      <c r="E583" t="s">
        <v>371</v>
      </c>
      <c r="F583" t="s">
        <v>6904</v>
      </c>
      <c r="G583" t="s">
        <v>33</v>
      </c>
      <c r="H583" s="4">
        <v>44487</v>
      </c>
      <c r="I583">
        <v>950</v>
      </c>
      <c r="J583" t="s">
        <v>6905</v>
      </c>
      <c r="K583" t="s">
        <v>1368</v>
      </c>
      <c r="L583" t="s">
        <v>6906</v>
      </c>
      <c r="M583" t="s">
        <v>37</v>
      </c>
      <c r="N583" t="s">
        <v>6907</v>
      </c>
      <c r="O583" t="s">
        <v>116</v>
      </c>
      <c r="P583">
        <v>16</v>
      </c>
      <c r="Q583" t="s">
        <v>40</v>
      </c>
      <c r="R583" t="s">
        <v>58</v>
      </c>
      <c r="S583" t="s">
        <v>6908</v>
      </c>
      <c r="T583" s="4">
        <v>45355</v>
      </c>
      <c r="U583">
        <v>3</v>
      </c>
      <c r="V583" t="s">
        <v>20257</v>
      </c>
      <c r="W583" t="s">
        <v>6909</v>
      </c>
      <c r="X583" t="s">
        <v>6910</v>
      </c>
      <c r="Y583" t="s">
        <v>6911</v>
      </c>
      <c r="Z583">
        <v>2650</v>
      </c>
      <c r="AA583">
        <v>5</v>
      </c>
      <c r="AB583">
        <v>5300</v>
      </c>
      <c r="AC583">
        <v>1060</v>
      </c>
      <c r="AD583" s="8">
        <v>0.35</v>
      </c>
      <c r="AE583" s="7">
        <v>1854.9999999999998</v>
      </c>
      <c r="AF583">
        <v>0.35</v>
      </c>
      <c r="AG583" t="str">
        <f t="shared" si="9"/>
        <v>₹5 K</v>
      </c>
    </row>
    <row r="584" spans="1:33" x14ac:dyDescent="0.3">
      <c r="A584" t="s">
        <v>450</v>
      </c>
      <c r="B584" t="s">
        <v>450</v>
      </c>
      <c r="C584" t="s">
        <v>29</v>
      </c>
      <c r="D584" t="s">
        <v>677</v>
      </c>
      <c r="E584" t="s">
        <v>294</v>
      </c>
      <c r="F584" t="s">
        <v>7075</v>
      </c>
      <c r="G584" t="s">
        <v>96</v>
      </c>
      <c r="H584" s="4">
        <v>44150</v>
      </c>
      <c r="I584">
        <v>800</v>
      </c>
      <c r="J584" t="s">
        <v>7076</v>
      </c>
      <c r="K584" t="s">
        <v>414</v>
      </c>
      <c r="L584" t="s">
        <v>7077</v>
      </c>
      <c r="M584" t="s">
        <v>87</v>
      </c>
      <c r="N584" t="s">
        <v>7078</v>
      </c>
      <c r="O584" t="s">
        <v>116</v>
      </c>
      <c r="P584">
        <v>15</v>
      </c>
      <c r="Q584" t="s">
        <v>73</v>
      </c>
      <c r="R584" t="s">
        <v>74</v>
      </c>
      <c r="S584" t="s">
        <v>7079</v>
      </c>
      <c r="T584" s="4">
        <v>45376</v>
      </c>
      <c r="U584">
        <v>3</v>
      </c>
      <c r="V584" t="s">
        <v>20257</v>
      </c>
      <c r="W584" t="s">
        <v>7080</v>
      </c>
      <c r="X584" t="s">
        <v>7081</v>
      </c>
      <c r="Y584" t="s">
        <v>5267</v>
      </c>
      <c r="Z584">
        <v>502</v>
      </c>
      <c r="AA584">
        <v>4</v>
      </c>
      <c r="AB584">
        <v>803.2</v>
      </c>
      <c r="AC584">
        <v>200.8</v>
      </c>
      <c r="AD584" s="8">
        <v>0.28000000000000003</v>
      </c>
      <c r="AE584" s="7">
        <v>224.89600000000004</v>
      </c>
      <c r="AF584">
        <v>0.28000000000000003</v>
      </c>
      <c r="AG584" t="str">
        <f t="shared" si="9"/>
        <v>₹803.2</v>
      </c>
    </row>
    <row r="585" spans="1:33" x14ac:dyDescent="0.3">
      <c r="A585" t="s">
        <v>93</v>
      </c>
      <c r="B585" t="s">
        <v>568</v>
      </c>
      <c r="C585" t="s">
        <v>49</v>
      </c>
      <c r="D585" t="s">
        <v>81</v>
      </c>
      <c r="E585" t="s">
        <v>294</v>
      </c>
      <c r="F585" t="s">
        <v>7106</v>
      </c>
      <c r="G585" t="s">
        <v>96</v>
      </c>
      <c r="H585" s="4">
        <v>43928</v>
      </c>
      <c r="I585">
        <v>1300</v>
      </c>
      <c r="J585" t="s">
        <v>7107</v>
      </c>
      <c r="K585" t="s">
        <v>286</v>
      </c>
      <c r="L585" t="s">
        <v>7108</v>
      </c>
      <c r="M585" t="s">
        <v>87</v>
      </c>
      <c r="N585" t="s">
        <v>7109</v>
      </c>
      <c r="O585" t="s">
        <v>39</v>
      </c>
      <c r="P585">
        <v>18</v>
      </c>
      <c r="Q585" t="s">
        <v>40</v>
      </c>
      <c r="R585" t="s">
        <v>41</v>
      </c>
      <c r="S585" t="s">
        <v>7110</v>
      </c>
      <c r="T585" s="4">
        <v>45381</v>
      </c>
      <c r="U585">
        <v>3</v>
      </c>
      <c r="V585" t="s">
        <v>20257</v>
      </c>
      <c r="W585" t="s">
        <v>7111</v>
      </c>
      <c r="X585" t="s">
        <v>7112</v>
      </c>
      <c r="Y585" t="s">
        <v>7113</v>
      </c>
      <c r="Z585">
        <v>2335</v>
      </c>
      <c r="AA585">
        <v>6</v>
      </c>
      <c r="AB585">
        <v>5604</v>
      </c>
      <c r="AC585">
        <v>934</v>
      </c>
      <c r="AD585" s="8">
        <v>0.22</v>
      </c>
      <c r="AE585" s="7">
        <v>1232.8800000000001</v>
      </c>
      <c r="AF585">
        <v>0.22</v>
      </c>
      <c r="AG585" t="str">
        <f t="shared" si="9"/>
        <v>₹6 K</v>
      </c>
    </row>
    <row r="586" spans="1:33" x14ac:dyDescent="0.3">
      <c r="A586" t="s">
        <v>336</v>
      </c>
      <c r="B586" t="s">
        <v>1023</v>
      </c>
      <c r="C586" t="s">
        <v>49</v>
      </c>
      <c r="D586" t="s">
        <v>677</v>
      </c>
      <c r="E586" t="s">
        <v>814</v>
      </c>
      <c r="F586" t="s">
        <v>7150</v>
      </c>
      <c r="G586" t="s">
        <v>33</v>
      </c>
      <c r="H586" s="4">
        <v>45349</v>
      </c>
      <c r="I586">
        <v>800</v>
      </c>
      <c r="J586" t="s">
        <v>7151</v>
      </c>
      <c r="K586" t="s">
        <v>1796</v>
      </c>
      <c r="L586" t="s">
        <v>7152</v>
      </c>
      <c r="M586" t="s">
        <v>37</v>
      </c>
      <c r="N586" t="s">
        <v>7153</v>
      </c>
      <c r="O586" t="s">
        <v>72</v>
      </c>
      <c r="P586">
        <v>13</v>
      </c>
      <c r="Q586" t="s">
        <v>73</v>
      </c>
      <c r="R586" t="s">
        <v>41</v>
      </c>
      <c r="S586" t="s">
        <v>7154</v>
      </c>
      <c r="T586" s="4">
        <v>45359</v>
      </c>
      <c r="U586">
        <v>3</v>
      </c>
      <c r="V586" t="s">
        <v>20257</v>
      </c>
      <c r="W586" t="s">
        <v>7155</v>
      </c>
      <c r="X586" t="s">
        <v>7156</v>
      </c>
      <c r="Y586" t="s">
        <v>1517</v>
      </c>
      <c r="Z586">
        <v>724</v>
      </c>
      <c r="AA586">
        <v>7</v>
      </c>
      <c r="AB586">
        <v>2027.2</v>
      </c>
      <c r="AC586">
        <v>289.60000000000002</v>
      </c>
      <c r="AD586" s="8">
        <v>0.22</v>
      </c>
      <c r="AE586" s="7">
        <v>445.98400000000004</v>
      </c>
      <c r="AF586">
        <v>0.22</v>
      </c>
      <c r="AG586" t="str">
        <f t="shared" si="9"/>
        <v>₹2 K</v>
      </c>
    </row>
    <row r="587" spans="1:33" x14ac:dyDescent="0.3">
      <c r="A587" t="s">
        <v>107</v>
      </c>
      <c r="B587" t="s">
        <v>510</v>
      </c>
      <c r="C587" t="s">
        <v>80</v>
      </c>
      <c r="D587" t="s">
        <v>81</v>
      </c>
      <c r="E587" t="s">
        <v>947</v>
      </c>
      <c r="F587" t="s">
        <v>7187</v>
      </c>
      <c r="G587" t="s">
        <v>96</v>
      </c>
      <c r="H587" s="4">
        <v>44278</v>
      </c>
      <c r="I587">
        <v>1200</v>
      </c>
      <c r="J587" t="s">
        <v>7188</v>
      </c>
      <c r="K587" t="s">
        <v>1846</v>
      </c>
      <c r="L587" t="s">
        <v>7189</v>
      </c>
      <c r="M587" t="s">
        <v>87</v>
      </c>
      <c r="N587" t="s">
        <v>7190</v>
      </c>
      <c r="O587" t="s">
        <v>116</v>
      </c>
      <c r="P587">
        <v>10</v>
      </c>
      <c r="Q587" t="s">
        <v>73</v>
      </c>
      <c r="R587" t="s">
        <v>74</v>
      </c>
      <c r="S587" t="s">
        <v>7191</v>
      </c>
      <c r="T587" s="4">
        <v>45371</v>
      </c>
      <c r="U587">
        <v>3</v>
      </c>
      <c r="V587" t="s">
        <v>20257</v>
      </c>
      <c r="W587" t="s">
        <v>7192</v>
      </c>
      <c r="X587" t="s">
        <v>7193</v>
      </c>
      <c r="Y587" t="s">
        <v>6287</v>
      </c>
      <c r="Z587">
        <v>2034</v>
      </c>
      <c r="AA587">
        <v>7</v>
      </c>
      <c r="AB587">
        <v>5695.2000000000007</v>
      </c>
      <c r="AC587">
        <v>813.60000000000014</v>
      </c>
      <c r="AD587" s="8">
        <v>0.35</v>
      </c>
      <c r="AE587" s="7">
        <v>1993.3200000000002</v>
      </c>
      <c r="AF587">
        <v>0.35</v>
      </c>
      <c r="AG587" t="str">
        <f t="shared" si="9"/>
        <v>₹6 K</v>
      </c>
    </row>
    <row r="588" spans="1:33" x14ac:dyDescent="0.3">
      <c r="A588" t="s">
        <v>121</v>
      </c>
      <c r="B588" t="s">
        <v>946</v>
      </c>
      <c r="C588" t="s">
        <v>29</v>
      </c>
      <c r="D588" t="s">
        <v>146</v>
      </c>
      <c r="E588" t="s">
        <v>471</v>
      </c>
      <c r="F588" t="s">
        <v>7310</v>
      </c>
      <c r="G588" t="s">
        <v>96</v>
      </c>
      <c r="H588" s="4">
        <v>43996</v>
      </c>
      <c r="I588">
        <v>950</v>
      </c>
      <c r="J588" t="s">
        <v>7311</v>
      </c>
      <c r="K588" t="s">
        <v>1749</v>
      </c>
      <c r="L588" t="s">
        <v>7312</v>
      </c>
      <c r="M588" t="s">
        <v>87</v>
      </c>
      <c r="N588" t="s">
        <v>7313</v>
      </c>
      <c r="O588" t="s">
        <v>72</v>
      </c>
      <c r="P588">
        <v>14</v>
      </c>
      <c r="Q588" t="s">
        <v>40</v>
      </c>
      <c r="R588" t="s">
        <v>101</v>
      </c>
      <c r="S588" t="s">
        <v>7314</v>
      </c>
      <c r="T588" s="4">
        <v>45372</v>
      </c>
      <c r="U588">
        <v>3</v>
      </c>
      <c r="V588" t="s">
        <v>20257</v>
      </c>
      <c r="W588" t="s">
        <v>7315</v>
      </c>
      <c r="X588" t="s">
        <v>7316</v>
      </c>
      <c r="Y588" t="s">
        <v>7317</v>
      </c>
      <c r="Z588">
        <v>627</v>
      </c>
      <c r="AA588">
        <v>1</v>
      </c>
      <c r="AB588">
        <v>250.8</v>
      </c>
      <c r="AC588">
        <v>250.8</v>
      </c>
      <c r="AD588" s="8">
        <v>0.28000000000000003</v>
      </c>
      <c r="AE588" s="7">
        <v>70.224000000000004</v>
      </c>
      <c r="AF588">
        <v>0.28000000000000003</v>
      </c>
      <c r="AG588" t="str">
        <f t="shared" si="9"/>
        <v>₹250.8</v>
      </c>
    </row>
    <row r="589" spans="1:33" x14ac:dyDescent="0.3">
      <c r="A589" t="s">
        <v>93</v>
      </c>
      <c r="B589" t="s">
        <v>568</v>
      </c>
      <c r="C589" t="s">
        <v>49</v>
      </c>
      <c r="D589" t="s">
        <v>109</v>
      </c>
      <c r="E589" t="s">
        <v>1415</v>
      </c>
      <c r="F589" t="s">
        <v>7450</v>
      </c>
      <c r="G589" t="s">
        <v>96</v>
      </c>
      <c r="H589" s="4">
        <v>44744</v>
      </c>
      <c r="I589">
        <v>1100</v>
      </c>
      <c r="J589" t="s">
        <v>6615</v>
      </c>
      <c r="K589" t="s">
        <v>1359</v>
      </c>
      <c r="L589" t="s">
        <v>7451</v>
      </c>
      <c r="M589" t="s">
        <v>37</v>
      </c>
      <c r="N589" t="s">
        <v>7452</v>
      </c>
      <c r="O589" t="s">
        <v>39</v>
      </c>
      <c r="P589">
        <v>14</v>
      </c>
      <c r="Q589" t="s">
        <v>40</v>
      </c>
      <c r="R589" t="s">
        <v>101</v>
      </c>
      <c r="S589" t="s">
        <v>7453</v>
      </c>
      <c r="T589" s="4">
        <v>45356</v>
      </c>
      <c r="U589">
        <v>3</v>
      </c>
      <c r="V589" t="s">
        <v>20257</v>
      </c>
      <c r="W589" t="s">
        <v>7454</v>
      </c>
      <c r="X589" t="s">
        <v>7455</v>
      </c>
      <c r="Y589" t="s">
        <v>7456</v>
      </c>
      <c r="Z589">
        <v>1452</v>
      </c>
      <c r="AA589">
        <v>8</v>
      </c>
      <c r="AB589">
        <v>4646.4000000000005</v>
      </c>
      <c r="AC589">
        <v>580.80000000000007</v>
      </c>
      <c r="AD589" s="8">
        <v>0.22</v>
      </c>
      <c r="AE589" s="7">
        <v>1022.2080000000001</v>
      </c>
      <c r="AF589">
        <v>0.22</v>
      </c>
      <c r="AG589" t="str">
        <f t="shared" si="9"/>
        <v>₹5 K</v>
      </c>
    </row>
    <row r="590" spans="1:33" x14ac:dyDescent="0.3">
      <c r="A590" t="s">
        <v>357</v>
      </c>
      <c r="B590" t="s">
        <v>357</v>
      </c>
      <c r="C590" t="s">
        <v>80</v>
      </c>
      <c r="D590" t="s">
        <v>81</v>
      </c>
      <c r="E590" t="s">
        <v>1014</v>
      </c>
      <c r="F590" t="s">
        <v>7472</v>
      </c>
      <c r="G590" t="s">
        <v>33</v>
      </c>
      <c r="H590" s="4">
        <v>45198</v>
      </c>
      <c r="I590">
        <v>1400</v>
      </c>
      <c r="J590" t="s">
        <v>7473</v>
      </c>
      <c r="K590" t="s">
        <v>1368</v>
      </c>
      <c r="L590" t="s">
        <v>7474</v>
      </c>
      <c r="M590" t="s">
        <v>37</v>
      </c>
      <c r="N590" t="s">
        <v>7475</v>
      </c>
      <c r="O590" t="s">
        <v>72</v>
      </c>
      <c r="P590">
        <v>5</v>
      </c>
      <c r="Q590" t="s">
        <v>73</v>
      </c>
      <c r="R590" t="s">
        <v>41</v>
      </c>
      <c r="S590" t="s">
        <v>7476</v>
      </c>
      <c r="T590" s="4">
        <v>45371</v>
      </c>
      <c r="U590">
        <v>3</v>
      </c>
      <c r="V590" t="s">
        <v>20257</v>
      </c>
      <c r="W590" t="s">
        <v>7477</v>
      </c>
      <c r="X590" t="s">
        <v>7478</v>
      </c>
      <c r="Y590" t="s">
        <v>7479</v>
      </c>
      <c r="Z590">
        <v>1167</v>
      </c>
      <c r="AA590">
        <v>8</v>
      </c>
      <c r="AB590">
        <v>3734.4</v>
      </c>
      <c r="AC590">
        <v>466.8</v>
      </c>
      <c r="AD590" s="8">
        <v>0.35</v>
      </c>
      <c r="AE590" s="7">
        <v>1307.04</v>
      </c>
      <c r="AF590">
        <v>0.35</v>
      </c>
      <c r="AG590" t="str">
        <f t="shared" si="9"/>
        <v>₹4 K</v>
      </c>
    </row>
    <row r="591" spans="1:33" x14ac:dyDescent="0.3">
      <c r="A591" t="s">
        <v>27</v>
      </c>
      <c r="B591" t="s">
        <v>731</v>
      </c>
      <c r="C591" t="s">
        <v>80</v>
      </c>
      <c r="D591" t="s">
        <v>206</v>
      </c>
      <c r="E591" t="s">
        <v>337</v>
      </c>
      <c r="F591" t="s">
        <v>7480</v>
      </c>
      <c r="G591" t="s">
        <v>96</v>
      </c>
      <c r="H591" s="4">
        <v>45157</v>
      </c>
      <c r="I591">
        <v>1300</v>
      </c>
      <c r="J591" t="s">
        <v>7481</v>
      </c>
      <c r="K591" t="s">
        <v>1103</v>
      </c>
      <c r="L591" t="s">
        <v>7482</v>
      </c>
      <c r="M591" t="s">
        <v>87</v>
      </c>
      <c r="N591" t="s">
        <v>7483</v>
      </c>
      <c r="O591" t="s">
        <v>39</v>
      </c>
      <c r="P591">
        <v>14</v>
      </c>
      <c r="Q591" t="s">
        <v>73</v>
      </c>
      <c r="R591" t="s">
        <v>58</v>
      </c>
      <c r="S591" t="s">
        <v>7484</v>
      </c>
      <c r="T591" s="4">
        <v>45379</v>
      </c>
      <c r="U591">
        <v>3</v>
      </c>
      <c r="V591" t="s">
        <v>20257</v>
      </c>
      <c r="W591" t="s">
        <v>7485</v>
      </c>
      <c r="X591" t="s">
        <v>7486</v>
      </c>
      <c r="Y591" t="s">
        <v>261</v>
      </c>
      <c r="Z591">
        <v>2601</v>
      </c>
      <c r="AA591">
        <v>5</v>
      </c>
      <c r="AB591">
        <v>5202</v>
      </c>
      <c r="AC591">
        <v>1040.4000000000001</v>
      </c>
      <c r="AD591" s="8">
        <v>0.35</v>
      </c>
      <c r="AE591" s="7">
        <v>1820.6999999999998</v>
      </c>
      <c r="AF591">
        <v>0.35</v>
      </c>
      <c r="AG591" t="str">
        <f t="shared" si="9"/>
        <v>₹5 K</v>
      </c>
    </row>
    <row r="592" spans="1:33" x14ac:dyDescent="0.3">
      <c r="A592" t="s">
        <v>27</v>
      </c>
      <c r="B592" t="s">
        <v>803</v>
      </c>
      <c r="C592" t="s">
        <v>80</v>
      </c>
      <c r="D592" t="s">
        <v>65</v>
      </c>
      <c r="E592" t="s">
        <v>687</v>
      </c>
      <c r="F592" t="s">
        <v>7487</v>
      </c>
      <c r="G592" t="s">
        <v>33</v>
      </c>
      <c r="H592" s="4">
        <v>44616</v>
      </c>
      <c r="I592">
        <v>950</v>
      </c>
      <c r="J592" t="s">
        <v>7488</v>
      </c>
      <c r="K592" t="s">
        <v>286</v>
      </c>
      <c r="L592" t="s">
        <v>7489</v>
      </c>
      <c r="M592" t="s">
        <v>37</v>
      </c>
      <c r="N592" t="s">
        <v>7490</v>
      </c>
      <c r="O592" t="s">
        <v>116</v>
      </c>
      <c r="P592">
        <v>20</v>
      </c>
      <c r="Q592" t="s">
        <v>73</v>
      </c>
      <c r="R592" t="s">
        <v>101</v>
      </c>
      <c r="S592" t="s">
        <v>7491</v>
      </c>
      <c r="T592" s="4">
        <v>45370</v>
      </c>
      <c r="U592">
        <v>3</v>
      </c>
      <c r="V592" t="s">
        <v>20257</v>
      </c>
      <c r="W592" t="s">
        <v>7492</v>
      </c>
      <c r="X592" t="s">
        <v>7493</v>
      </c>
      <c r="Y592" t="s">
        <v>489</v>
      </c>
      <c r="Z592">
        <v>1614</v>
      </c>
      <c r="AA592">
        <v>8</v>
      </c>
      <c r="AB592">
        <v>5164.8</v>
      </c>
      <c r="AC592">
        <v>645.6</v>
      </c>
      <c r="AD592" s="8">
        <v>0.35</v>
      </c>
      <c r="AE592" s="7">
        <v>1807.6799999999998</v>
      </c>
      <c r="AF592">
        <v>0.35</v>
      </c>
      <c r="AG592" t="str">
        <f t="shared" si="9"/>
        <v>₹5 K</v>
      </c>
    </row>
    <row r="593" spans="1:33" x14ac:dyDescent="0.3">
      <c r="A593" t="s">
        <v>133</v>
      </c>
      <c r="B593" t="s">
        <v>229</v>
      </c>
      <c r="C593" t="s">
        <v>49</v>
      </c>
      <c r="D593" t="s">
        <v>677</v>
      </c>
      <c r="E593" t="s">
        <v>3122</v>
      </c>
      <c r="F593" t="s">
        <v>7625</v>
      </c>
      <c r="G593" t="s">
        <v>96</v>
      </c>
      <c r="H593" s="4">
        <v>44573</v>
      </c>
      <c r="I593">
        <v>1400</v>
      </c>
      <c r="J593" t="s">
        <v>7626</v>
      </c>
      <c r="K593" t="s">
        <v>222</v>
      </c>
      <c r="L593" t="s">
        <v>7627</v>
      </c>
      <c r="M593" t="s">
        <v>37</v>
      </c>
      <c r="N593" t="s">
        <v>7628</v>
      </c>
      <c r="O593" t="s">
        <v>57</v>
      </c>
      <c r="P593">
        <v>17</v>
      </c>
      <c r="Q593" t="s">
        <v>73</v>
      </c>
      <c r="R593" t="s">
        <v>74</v>
      </c>
      <c r="S593" t="s">
        <v>7629</v>
      </c>
      <c r="T593" s="4">
        <v>45356</v>
      </c>
      <c r="U593">
        <v>3</v>
      </c>
      <c r="V593" t="s">
        <v>20257</v>
      </c>
      <c r="W593" t="s">
        <v>7630</v>
      </c>
      <c r="X593" t="s">
        <v>7631</v>
      </c>
      <c r="Y593" t="s">
        <v>144</v>
      </c>
      <c r="Z593">
        <v>1031</v>
      </c>
      <c r="AA593">
        <v>7</v>
      </c>
      <c r="AB593">
        <v>2886.8</v>
      </c>
      <c r="AC593">
        <v>412.40000000000003</v>
      </c>
      <c r="AD593" s="8">
        <v>0.22</v>
      </c>
      <c r="AE593" s="7">
        <v>635.096</v>
      </c>
      <c r="AF593">
        <v>0.22</v>
      </c>
      <c r="AG593" t="str">
        <f t="shared" si="9"/>
        <v>₹3 K</v>
      </c>
    </row>
    <row r="594" spans="1:33" x14ac:dyDescent="0.3">
      <c r="A594" t="s">
        <v>93</v>
      </c>
      <c r="B594" t="s">
        <v>293</v>
      </c>
      <c r="C594" t="s">
        <v>29</v>
      </c>
      <c r="D594" t="s">
        <v>30</v>
      </c>
      <c r="E594" t="s">
        <v>1290</v>
      </c>
      <c r="F594" t="s">
        <v>7719</v>
      </c>
      <c r="G594" t="s">
        <v>33</v>
      </c>
      <c r="H594" s="4">
        <v>44575</v>
      </c>
      <c r="I594">
        <v>1300</v>
      </c>
      <c r="J594" t="s">
        <v>7720</v>
      </c>
      <c r="K594" t="s">
        <v>1034</v>
      </c>
      <c r="L594" t="s">
        <v>7721</v>
      </c>
      <c r="M594" t="s">
        <v>37</v>
      </c>
      <c r="N594" t="s">
        <v>7722</v>
      </c>
      <c r="O594" t="s">
        <v>57</v>
      </c>
      <c r="P594">
        <v>4</v>
      </c>
      <c r="Q594" t="s">
        <v>73</v>
      </c>
      <c r="R594" t="s">
        <v>74</v>
      </c>
      <c r="S594" t="s">
        <v>7723</v>
      </c>
      <c r="T594" s="4">
        <v>45375</v>
      </c>
      <c r="U594">
        <v>3</v>
      </c>
      <c r="V594" t="s">
        <v>20257</v>
      </c>
      <c r="W594" t="s">
        <v>7724</v>
      </c>
      <c r="X594" t="s">
        <v>7725</v>
      </c>
      <c r="Y594" t="s">
        <v>6016</v>
      </c>
      <c r="Z594">
        <v>2267</v>
      </c>
      <c r="AA594">
        <v>1</v>
      </c>
      <c r="AB594">
        <v>906.80000000000007</v>
      </c>
      <c r="AC594">
        <v>906.80000000000007</v>
      </c>
      <c r="AD594" s="8">
        <v>0.28000000000000003</v>
      </c>
      <c r="AE594" s="7">
        <v>253.90400000000005</v>
      </c>
      <c r="AF594">
        <v>0.28000000000000003</v>
      </c>
      <c r="AG594" t="str">
        <f t="shared" si="9"/>
        <v>₹906.8</v>
      </c>
    </row>
    <row r="595" spans="1:33" x14ac:dyDescent="0.3">
      <c r="A595" t="s">
        <v>93</v>
      </c>
      <c r="B595" t="s">
        <v>784</v>
      </c>
      <c r="C595" t="s">
        <v>49</v>
      </c>
      <c r="D595" t="s">
        <v>219</v>
      </c>
      <c r="E595" t="s">
        <v>207</v>
      </c>
      <c r="F595" t="s">
        <v>7741</v>
      </c>
      <c r="G595" t="s">
        <v>33</v>
      </c>
      <c r="H595" s="4">
        <v>43940</v>
      </c>
      <c r="I595">
        <v>1000</v>
      </c>
      <c r="J595" t="s">
        <v>7742</v>
      </c>
      <c r="K595" t="s">
        <v>1052</v>
      </c>
      <c r="L595" t="s">
        <v>7743</v>
      </c>
      <c r="M595" t="s">
        <v>87</v>
      </c>
      <c r="N595" t="s">
        <v>7744</v>
      </c>
      <c r="O595" t="s">
        <v>39</v>
      </c>
      <c r="P595">
        <v>13</v>
      </c>
      <c r="Q595" t="s">
        <v>40</v>
      </c>
      <c r="R595" t="s">
        <v>58</v>
      </c>
      <c r="S595" t="s">
        <v>7745</v>
      </c>
      <c r="T595" s="4">
        <v>45375</v>
      </c>
      <c r="U595">
        <v>3</v>
      </c>
      <c r="V595" t="s">
        <v>20257</v>
      </c>
      <c r="W595" t="s">
        <v>7746</v>
      </c>
      <c r="X595" t="s">
        <v>7747</v>
      </c>
      <c r="Y595" t="s">
        <v>3999</v>
      </c>
      <c r="Z595">
        <v>1218</v>
      </c>
      <c r="AA595">
        <v>4</v>
      </c>
      <c r="AB595">
        <v>1948.8000000000002</v>
      </c>
      <c r="AC595">
        <v>487.20000000000005</v>
      </c>
      <c r="AD595" s="8">
        <v>0.22</v>
      </c>
      <c r="AE595" s="7">
        <v>428.73600000000005</v>
      </c>
      <c r="AF595">
        <v>0.22</v>
      </c>
      <c r="AG595" t="str">
        <f t="shared" si="9"/>
        <v>₹2 K</v>
      </c>
    </row>
    <row r="596" spans="1:33" x14ac:dyDescent="0.3">
      <c r="A596" t="s">
        <v>357</v>
      </c>
      <c r="B596" t="s">
        <v>357</v>
      </c>
      <c r="C596" t="s">
        <v>80</v>
      </c>
      <c r="D596" t="s">
        <v>677</v>
      </c>
      <c r="E596" t="s">
        <v>273</v>
      </c>
      <c r="F596" t="s">
        <v>7769</v>
      </c>
      <c r="G596" t="s">
        <v>33</v>
      </c>
      <c r="H596" s="4">
        <v>45378</v>
      </c>
      <c r="I596">
        <v>1400</v>
      </c>
      <c r="J596" t="s">
        <v>7770</v>
      </c>
      <c r="K596" t="s">
        <v>404</v>
      </c>
      <c r="L596" t="s">
        <v>7771</v>
      </c>
      <c r="M596" t="s">
        <v>37</v>
      </c>
      <c r="N596" t="s">
        <v>7772</v>
      </c>
      <c r="O596" t="s">
        <v>57</v>
      </c>
      <c r="P596">
        <v>6</v>
      </c>
      <c r="Q596" t="s">
        <v>73</v>
      </c>
      <c r="R596" t="s">
        <v>101</v>
      </c>
      <c r="S596" t="s">
        <v>7773</v>
      </c>
      <c r="T596" s="4">
        <v>45369</v>
      </c>
      <c r="U596">
        <v>3</v>
      </c>
      <c r="V596" t="s">
        <v>20257</v>
      </c>
      <c r="W596" t="s">
        <v>7774</v>
      </c>
      <c r="X596" t="s">
        <v>7775</v>
      </c>
      <c r="Y596" t="s">
        <v>7776</v>
      </c>
      <c r="Z596">
        <v>975</v>
      </c>
      <c r="AA596">
        <v>4</v>
      </c>
      <c r="AB596">
        <v>1560</v>
      </c>
      <c r="AC596">
        <v>390</v>
      </c>
      <c r="AD596" s="8">
        <v>0.35</v>
      </c>
      <c r="AE596" s="7">
        <v>546</v>
      </c>
      <c r="AF596">
        <v>0.35</v>
      </c>
      <c r="AG596" t="str">
        <f t="shared" si="9"/>
        <v>₹2 K</v>
      </c>
    </row>
    <row r="597" spans="1:33" x14ac:dyDescent="0.3">
      <c r="A597" t="s">
        <v>20239</v>
      </c>
      <c r="B597" t="s">
        <v>28</v>
      </c>
      <c r="C597" t="s">
        <v>80</v>
      </c>
      <c r="D597" t="s">
        <v>50</v>
      </c>
      <c r="E597" t="s">
        <v>687</v>
      </c>
      <c r="F597" t="s">
        <v>7790</v>
      </c>
      <c r="G597" t="s">
        <v>96</v>
      </c>
      <c r="H597" s="4">
        <v>45196</v>
      </c>
      <c r="I597">
        <v>1300</v>
      </c>
      <c r="J597" t="s">
        <v>7791</v>
      </c>
      <c r="K597" t="s">
        <v>653</v>
      </c>
      <c r="L597" t="s">
        <v>7792</v>
      </c>
      <c r="M597" t="s">
        <v>87</v>
      </c>
      <c r="N597" t="s">
        <v>7793</v>
      </c>
      <c r="O597" t="s">
        <v>72</v>
      </c>
      <c r="P597">
        <v>9</v>
      </c>
      <c r="Q597" t="s">
        <v>40</v>
      </c>
      <c r="R597" t="s">
        <v>74</v>
      </c>
      <c r="S597" t="s">
        <v>7794</v>
      </c>
      <c r="T597" s="4">
        <v>45361</v>
      </c>
      <c r="U597">
        <v>3</v>
      </c>
      <c r="V597" t="s">
        <v>20257</v>
      </c>
      <c r="W597" t="s">
        <v>7795</v>
      </c>
      <c r="X597" t="s">
        <v>7796</v>
      </c>
      <c r="Y597" t="s">
        <v>6511</v>
      </c>
      <c r="Z597">
        <v>2454</v>
      </c>
      <c r="AA597">
        <v>3</v>
      </c>
      <c r="AB597">
        <v>2944.8</v>
      </c>
      <c r="AC597">
        <v>981.6</v>
      </c>
      <c r="AD597" s="8">
        <v>0.35</v>
      </c>
      <c r="AE597" s="7">
        <v>1030.68</v>
      </c>
      <c r="AF597">
        <v>0.35</v>
      </c>
      <c r="AG597" t="str">
        <f t="shared" si="9"/>
        <v>₹3 K</v>
      </c>
    </row>
    <row r="598" spans="1:33" x14ac:dyDescent="0.3">
      <c r="A598" t="s">
        <v>181</v>
      </c>
      <c r="B598" t="s">
        <v>380</v>
      </c>
      <c r="C598" t="s">
        <v>80</v>
      </c>
      <c r="D598" t="s">
        <v>219</v>
      </c>
      <c r="E598" t="s">
        <v>401</v>
      </c>
      <c r="F598" t="s">
        <v>7803</v>
      </c>
      <c r="G598" t="s">
        <v>96</v>
      </c>
      <c r="H598" s="4">
        <v>44938</v>
      </c>
      <c r="I598">
        <v>1400</v>
      </c>
      <c r="J598" t="s">
        <v>2980</v>
      </c>
      <c r="K598" t="s">
        <v>989</v>
      </c>
      <c r="L598" t="s">
        <v>7804</v>
      </c>
      <c r="M598" t="s">
        <v>37</v>
      </c>
      <c r="N598" t="s">
        <v>7805</v>
      </c>
      <c r="O598" t="s">
        <v>116</v>
      </c>
      <c r="P598">
        <v>6</v>
      </c>
      <c r="Q598" t="s">
        <v>40</v>
      </c>
      <c r="R598" t="s">
        <v>74</v>
      </c>
      <c r="S598" t="s">
        <v>7806</v>
      </c>
      <c r="T598" s="4">
        <v>45382</v>
      </c>
      <c r="U598">
        <v>3</v>
      </c>
      <c r="V598" t="s">
        <v>20257</v>
      </c>
      <c r="W598" t="s">
        <v>7807</v>
      </c>
      <c r="X598" t="s">
        <v>7808</v>
      </c>
      <c r="Y598" t="s">
        <v>7809</v>
      </c>
      <c r="Z598">
        <v>2118</v>
      </c>
      <c r="AA598">
        <v>2</v>
      </c>
      <c r="AB598">
        <v>1694.4</v>
      </c>
      <c r="AC598">
        <v>847.2</v>
      </c>
      <c r="AD598" s="8">
        <v>0.35</v>
      </c>
      <c r="AE598" s="7">
        <v>593.04</v>
      </c>
      <c r="AF598">
        <v>0.35</v>
      </c>
      <c r="AG598" t="str">
        <f t="shared" si="9"/>
        <v>₹2 K</v>
      </c>
    </row>
    <row r="599" spans="1:33" x14ac:dyDescent="0.3">
      <c r="A599" t="s">
        <v>121</v>
      </c>
      <c r="B599" t="s">
        <v>946</v>
      </c>
      <c r="C599" t="s">
        <v>29</v>
      </c>
      <c r="D599" t="s">
        <v>30</v>
      </c>
      <c r="E599" t="s">
        <v>540</v>
      </c>
      <c r="F599" t="s">
        <v>7839</v>
      </c>
      <c r="G599" t="s">
        <v>96</v>
      </c>
      <c r="H599" s="4">
        <v>45026</v>
      </c>
      <c r="I599">
        <v>1400</v>
      </c>
      <c r="J599" t="s">
        <v>7840</v>
      </c>
      <c r="K599" t="s">
        <v>1302</v>
      </c>
      <c r="L599" t="s">
        <v>7841</v>
      </c>
      <c r="M599" t="s">
        <v>37</v>
      </c>
      <c r="N599" t="s">
        <v>7842</v>
      </c>
      <c r="O599" t="s">
        <v>39</v>
      </c>
      <c r="P599">
        <v>9</v>
      </c>
      <c r="Q599" t="s">
        <v>40</v>
      </c>
      <c r="R599" t="s">
        <v>58</v>
      </c>
      <c r="S599" t="s">
        <v>7843</v>
      </c>
      <c r="T599" s="4">
        <v>45372</v>
      </c>
      <c r="U599">
        <v>3</v>
      </c>
      <c r="V599" t="s">
        <v>20257</v>
      </c>
      <c r="W599" t="s">
        <v>7844</v>
      </c>
      <c r="X599" t="s">
        <v>7845</v>
      </c>
      <c r="Y599" t="s">
        <v>903</v>
      </c>
      <c r="Z599">
        <v>1878</v>
      </c>
      <c r="AA599">
        <v>4</v>
      </c>
      <c r="AB599">
        <v>3004.8</v>
      </c>
      <c r="AC599">
        <v>751.2</v>
      </c>
      <c r="AD599" s="8">
        <v>0.28000000000000003</v>
      </c>
      <c r="AE599" s="7">
        <v>841.34400000000016</v>
      </c>
      <c r="AF599">
        <v>0.28000000000000003</v>
      </c>
      <c r="AG599" t="str">
        <f t="shared" si="9"/>
        <v>₹3 K</v>
      </c>
    </row>
    <row r="600" spans="1:33" x14ac:dyDescent="0.3">
      <c r="A600" t="s">
        <v>181</v>
      </c>
      <c r="B600" t="s">
        <v>920</v>
      </c>
      <c r="C600" t="s">
        <v>80</v>
      </c>
      <c r="D600" t="s">
        <v>146</v>
      </c>
      <c r="E600" t="s">
        <v>1608</v>
      </c>
      <c r="F600" t="s">
        <v>7961</v>
      </c>
      <c r="G600" t="s">
        <v>96</v>
      </c>
      <c r="H600" s="4">
        <v>45302</v>
      </c>
      <c r="I600">
        <v>950</v>
      </c>
      <c r="J600" t="s">
        <v>7962</v>
      </c>
      <c r="K600" t="s">
        <v>286</v>
      </c>
      <c r="L600" t="s">
        <v>7963</v>
      </c>
      <c r="M600" t="s">
        <v>87</v>
      </c>
      <c r="N600" t="s">
        <v>7964</v>
      </c>
      <c r="O600" t="s">
        <v>116</v>
      </c>
      <c r="P600">
        <v>15</v>
      </c>
      <c r="Q600" t="s">
        <v>40</v>
      </c>
      <c r="R600" t="s">
        <v>74</v>
      </c>
      <c r="S600" t="s">
        <v>7965</v>
      </c>
      <c r="T600" s="4">
        <v>45374</v>
      </c>
      <c r="U600">
        <v>3</v>
      </c>
      <c r="V600" t="s">
        <v>20257</v>
      </c>
      <c r="W600" t="s">
        <v>7966</v>
      </c>
      <c r="X600" t="s">
        <v>7967</v>
      </c>
      <c r="Y600" t="s">
        <v>7968</v>
      </c>
      <c r="Z600">
        <v>1146</v>
      </c>
      <c r="AA600">
        <v>5</v>
      </c>
      <c r="AB600">
        <v>2292</v>
      </c>
      <c r="AC600">
        <v>458.4</v>
      </c>
      <c r="AD600" s="8">
        <v>0.35</v>
      </c>
      <c r="AE600" s="7">
        <v>802.19999999999993</v>
      </c>
      <c r="AF600">
        <v>0.35</v>
      </c>
      <c r="AG600" t="str">
        <f t="shared" si="9"/>
        <v>₹2 K</v>
      </c>
    </row>
    <row r="601" spans="1:33" x14ac:dyDescent="0.3">
      <c r="A601" t="s">
        <v>20236</v>
      </c>
      <c r="B601" t="s">
        <v>79</v>
      </c>
      <c r="C601" t="s">
        <v>29</v>
      </c>
      <c r="D601" t="s">
        <v>241</v>
      </c>
      <c r="E601" t="s">
        <v>66</v>
      </c>
      <c r="F601" t="s">
        <v>2866</v>
      </c>
      <c r="G601" t="s">
        <v>33</v>
      </c>
      <c r="H601" s="4">
        <v>44815</v>
      </c>
      <c r="I601">
        <v>950</v>
      </c>
      <c r="J601" t="s">
        <v>8087</v>
      </c>
      <c r="K601" t="s">
        <v>1862</v>
      </c>
      <c r="L601" t="s">
        <v>8088</v>
      </c>
      <c r="M601" t="s">
        <v>37</v>
      </c>
      <c r="N601" t="s">
        <v>8089</v>
      </c>
      <c r="O601" t="s">
        <v>39</v>
      </c>
      <c r="P601">
        <v>15</v>
      </c>
      <c r="Q601" t="s">
        <v>40</v>
      </c>
      <c r="R601" t="s">
        <v>58</v>
      </c>
      <c r="S601" t="s">
        <v>8090</v>
      </c>
      <c r="T601" s="4">
        <v>45379</v>
      </c>
      <c r="U601">
        <v>3</v>
      </c>
      <c r="V601" t="s">
        <v>20257</v>
      </c>
      <c r="W601" t="s">
        <v>8091</v>
      </c>
      <c r="X601" t="s">
        <v>8092</v>
      </c>
      <c r="Y601" t="s">
        <v>8093</v>
      </c>
      <c r="Z601">
        <v>1640</v>
      </c>
      <c r="AA601">
        <v>5</v>
      </c>
      <c r="AB601">
        <v>3280</v>
      </c>
      <c r="AC601">
        <v>656</v>
      </c>
      <c r="AD601" s="8">
        <v>0.28000000000000003</v>
      </c>
      <c r="AE601" s="7">
        <v>918.40000000000009</v>
      </c>
      <c r="AF601">
        <v>0.28000000000000003</v>
      </c>
      <c r="AG601" t="str">
        <f t="shared" si="9"/>
        <v>₹3 K</v>
      </c>
    </row>
    <row r="602" spans="1:33" x14ac:dyDescent="0.3">
      <c r="A602" t="s">
        <v>93</v>
      </c>
      <c r="B602" t="s">
        <v>293</v>
      </c>
      <c r="C602" t="s">
        <v>49</v>
      </c>
      <c r="D602" t="s">
        <v>677</v>
      </c>
      <c r="E602" t="s">
        <v>1917</v>
      </c>
      <c r="F602" t="s">
        <v>8137</v>
      </c>
      <c r="G602" t="s">
        <v>96</v>
      </c>
      <c r="H602" s="4">
        <v>44346</v>
      </c>
      <c r="I602">
        <v>1000</v>
      </c>
      <c r="J602" t="s">
        <v>8138</v>
      </c>
      <c r="K602" t="s">
        <v>85</v>
      </c>
      <c r="L602" t="s">
        <v>8139</v>
      </c>
      <c r="M602" t="s">
        <v>37</v>
      </c>
      <c r="N602" t="s">
        <v>8140</v>
      </c>
      <c r="O602" t="s">
        <v>39</v>
      </c>
      <c r="P602">
        <v>3</v>
      </c>
      <c r="Q602" t="s">
        <v>73</v>
      </c>
      <c r="R602" t="s">
        <v>74</v>
      </c>
      <c r="S602" t="s">
        <v>8141</v>
      </c>
      <c r="T602" s="4">
        <v>45370</v>
      </c>
      <c r="U602">
        <v>3</v>
      </c>
      <c r="V602" t="s">
        <v>20257</v>
      </c>
      <c r="W602" t="s">
        <v>8142</v>
      </c>
      <c r="X602" t="s">
        <v>8143</v>
      </c>
      <c r="Y602" t="s">
        <v>1802</v>
      </c>
      <c r="Z602">
        <v>1568</v>
      </c>
      <c r="AA602">
        <v>2</v>
      </c>
      <c r="AB602">
        <v>1254.4000000000001</v>
      </c>
      <c r="AC602">
        <v>627.20000000000005</v>
      </c>
      <c r="AD602" s="8">
        <v>0.22</v>
      </c>
      <c r="AE602" s="7">
        <v>275.96800000000002</v>
      </c>
      <c r="AF602">
        <v>0.22</v>
      </c>
      <c r="AG602" t="str">
        <f t="shared" si="9"/>
        <v>₹1 K</v>
      </c>
    </row>
    <row r="603" spans="1:33" x14ac:dyDescent="0.3">
      <c r="A603" t="s">
        <v>20241</v>
      </c>
      <c r="B603" t="s">
        <v>157</v>
      </c>
      <c r="C603" t="s">
        <v>49</v>
      </c>
      <c r="D603" t="s">
        <v>65</v>
      </c>
      <c r="E603" t="s">
        <v>641</v>
      </c>
      <c r="F603" t="s">
        <v>8228</v>
      </c>
      <c r="G603" t="s">
        <v>33</v>
      </c>
      <c r="H603" s="4">
        <v>44592</v>
      </c>
      <c r="I603">
        <v>800</v>
      </c>
      <c r="J603" t="s">
        <v>8229</v>
      </c>
      <c r="K603" t="s">
        <v>434</v>
      </c>
      <c r="L603" t="s">
        <v>8230</v>
      </c>
      <c r="M603" t="s">
        <v>37</v>
      </c>
      <c r="N603" t="s">
        <v>8231</v>
      </c>
      <c r="O603" t="s">
        <v>72</v>
      </c>
      <c r="P603">
        <v>6</v>
      </c>
      <c r="Q603" t="s">
        <v>73</v>
      </c>
      <c r="R603" t="s">
        <v>101</v>
      </c>
      <c r="S603" t="s">
        <v>8232</v>
      </c>
      <c r="T603" s="4">
        <v>45372</v>
      </c>
      <c r="U603">
        <v>3</v>
      </c>
      <c r="V603" t="s">
        <v>20257</v>
      </c>
      <c r="W603" t="s">
        <v>8233</v>
      </c>
      <c r="X603" t="s">
        <v>8234</v>
      </c>
      <c r="Y603" t="s">
        <v>5872</v>
      </c>
      <c r="Z603">
        <v>2008</v>
      </c>
      <c r="AA603">
        <v>1</v>
      </c>
      <c r="AB603">
        <v>803.2</v>
      </c>
      <c r="AC603">
        <v>803.2</v>
      </c>
      <c r="AD603" s="8">
        <v>0.22</v>
      </c>
      <c r="AE603" s="7">
        <v>176.70400000000001</v>
      </c>
      <c r="AF603">
        <v>0.22</v>
      </c>
      <c r="AG603" t="str">
        <f t="shared" si="9"/>
        <v>₹803.2</v>
      </c>
    </row>
    <row r="604" spans="1:33" x14ac:dyDescent="0.3">
      <c r="A604" t="s">
        <v>181</v>
      </c>
      <c r="B604" t="s">
        <v>64</v>
      </c>
      <c r="C604" t="s">
        <v>49</v>
      </c>
      <c r="D604" t="s">
        <v>109</v>
      </c>
      <c r="E604" t="s">
        <v>1014</v>
      </c>
      <c r="F604" t="s">
        <v>8266</v>
      </c>
      <c r="G604" t="s">
        <v>96</v>
      </c>
      <c r="H604" s="4">
        <v>44255</v>
      </c>
      <c r="I604">
        <v>1400</v>
      </c>
      <c r="J604" t="s">
        <v>8267</v>
      </c>
      <c r="K604" t="s">
        <v>581</v>
      </c>
      <c r="L604" t="s">
        <v>8268</v>
      </c>
      <c r="M604" t="s">
        <v>37</v>
      </c>
      <c r="N604" t="s">
        <v>8269</v>
      </c>
      <c r="O604" t="s">
        <v>39</v>
      </c>
      <c r="P604">
        <v>6</v>
      </c>
      <c r="Q604" t="s">
        <v>73</v>
      </c>
      <c r="R604" t="s">
        <v>41</v>
      </c>
      <c r="S604" t="s">
        <v>8270</v>
      </c>
      <c r="T604" s="4">
        <v>45376</v>
      </c>
      <c r="U604">
        <v>3</v>
      </c>
      <c r="V604" t="s">
        <v>20257</v>
      </c>
      <c r="W604" t="s">
        <v>8271</v>
      </c>
      <c r="X604" t="s">
        <v>8272</v>
      </c>
      <c r="Y604" t="s">
        <v>1692</v>
      </c>
      <c r="Z604">
        <v>2853</v>
      </c>
      <c r="AA604">
        <v>6</v>
      </c>
      <c r="AB604">
        <v>6847.2000000000007</v>
      </c>
      <c r="AC604">
        <v>1141.2</v>
      </c>
      <c r="AD604" s="8">
        <v>0.22</v>
      </c>
      <c r="AE604" s="7">
        <v>1506.3840000000002</v>
      </c>
      <c r="AF604">
        <v>0.22</v>
      </c>
      <c r="AG604" t="str">
        <f t="shared" si="9"/>
        <v>₹7 K</v>
      </c>
    </row>
    <row r="605" spans="1:33" x14ac:dyDescent="0.3">
      <c r="A605" t="s">
        <v>93</v>
      </c>
      <c r="B605" t="s">
        <v>293</v>
      </c>
      <c r="C605" t="s">
        <v>80</v>
      </c>
      <c r="D605" t="s">
        <v>109</v>
      </c>
      <c r="E605" t="s">
        <v>391</v>
      </c>
      <c r="F605" t="s">
        <v>8280</v>
      </c>
      <c r="G605" t="s">
        <v>33</v>
      </c>
      <c r="H605" s="4">
        <v>44569</v>
      </c>
      <c r="I605">
        <v>1200</v>
      </c>
      <c r="J605" t="s">
        <v>8281</v>
      </c>
      <c r="K605" t="s">
        <v>1103</v>
      </c>
      <c r="L605" t="s">
        <v>8282</v>
      </c>
      <c r="M605" t="s">
        <v>87</v>
      </c>
      <c r="N605" t="s">
        <v>8283</v>
      </c>
      <c r="O605" t="s">
        <v>116</v>
      </c>
      <c r="P605">
        <v>11</v>
      </c>
      <c r="Q605" t="s">
        <v>73</v>
      </c>
      <c r="R605" t="s">
        <v>74</v>
      </c>
      <c r="S605" t="s">
        <v>8284</v>
      </c>
      <c r="T605" s="4">
        <v>45367</v>
      </c>
      <c r="U605">
        <v>3</v>
      </c>
      <c r="V605" t="s">
        <v>20257</v>
      </c>
      <c r="W605" t="s">
        <v>8285</v>
      </c>
      <c r="X605" t="s">
        <v>8286</v>
      </c>
      <c r="Y605" t="s">
        <v>8287</v>
      </c>
      <c r="Z605">
        <v>1341</v>
      </c>
      <c r="AA605">
        <v>8</v>
      </c>
      <c r="AB605">
        <v>4291.2</v>
      </c>
      <c r="AC605">
        <v>536.4</v>
      </c>
      <c r="AD605" s="8">
        <v>0.35</v>
      </c>
      <c r="AE605" s="7">
        <v>1501.9199999999998</v>
      </c>
      <c r="AF605">
        <v>0.35</v>
      </c>
      <c r="AG605" t="str">
        <f t="shared" si="9"/>
        <v>₹4 K</v>
      </c>
    </row>
    <row r="606" spans="1:33" x14ac:dyDescent="0.3">
      <c r="A606" t="s">
        <v>133</v>
      </c>
      <c r="B606" t="s">
        <v>229</v>
      </c>
      <c r="C606" t="s">
        <v>49</v>
      </c>
      <c r="D606" t="s">
        <v>30</v>
      </c>
      <c r="E606" t="s">
        <v>1014</v>
      </c>
      <c r="F606" t="s">
        <v>4810</v>
      </c>
      <c r="G606" t="s">
        <v>33</v>
      </c>
      <c r="H606" s="4">
        <v>44792</v>
      </c>
      <c r="I606">
        <v>1100</v>
      </c>
      <c r="J606" t="s">
        <v>8317</v>
      </c>
      <c r="K606" t="s">
        <v>276</v>
      </c>
      <c r="L606" t="s">
        <v>8318</v>
      </c>
      <c r="M606" t="s">
        <v>87</v>
      </c>
      <c r="N606" t="s">
        <v>8319</v>
      </c>
      <c r="O606" t="s">
        <v>57</v>
      </c>
      <c r="P606">
        <v>9</v>
      </c>
      <c r="Q606" t="s">
        <v>40</v>
      </c>
      <c r="R606" t="s">
        <v>74</v>
      </c>
      <c r="S606" t="s">
        <v>8320</v>
      </c>
      <c r="T606" s="4">
        <v>45378</v>
      </c>
      <c r="U606">
        <v>3</v>
      </c>
      <c r="V606" t="s">
        <v>20257</v>
      </c>
      <c r="W606" t="s">
        <v>8321</v>
      </c>
      <c r="X606" t="s">
        <v>8322</v>
      </c>
      <c r="Y606" t="s">
        <v>1241</v>
      </c>
      <c r="Z606">
        <v>2389</v>
      </c>
      <c r="AA606">
        <v>2</v>
      </c>
      <c r="AB606">
        <v>1911.2</v>
      </c>
      <c r="AC606">
        <v>955.6</v>
      </c>
      <c r="AD606" s="8">
        <v>0.22</v>
      </c>
      <c r="AE606" s="7">
        <v>420.464</v>
      </c>
      <c r="AF606">
        <v>0.22</v>
      </c>
      <c r="AG606" t="str">
        <f t="shared" si="9"/>
        <v>₹2 K</v>
      </c>
    </row>
    <row r="607" spans="1:33" x14ac:dyDescent="0.3">
      <c r="A607" t="s">
        <v>20240</v>
      </c>
      <c r="B607" t="s">
        <v>347</v>
      </c>
      <c r="C607" t="s">
        <v>29</v>
      </c>
      <c r="D607" t="s">
        <v>206</v>
      </c>
      <c r="E607" t="s">
        <v>975</v>
      </c>
      <c r="F607" t="s">
        <v>8488</v>
      </c>
      <c r="G607" t="s">
        <v>96</v>
      </c>
      <c r="H607" s="4">
        <v>44929</v>
      </c>
      <c r="I607">
        <v>1400</v>
      </c>
      <c r="J607" t="s">
        <v>8489</v>
      </c>
      <c r="K607" t="s">
        <v>3813</v>
      </c>
      <c r="L607" t="s">
        <v>8490</v>
      </c>
      <c r="M607" t="s">
        <v>37</v>
      </c>
      <c r="N607" t="s">
        <v>8491</v>
      </c>
      <c r="O607" t="s">
        <v>116</v>
      </c>
      <c r="P607">
        <v>7</v>
      </c>
      <c r="Q607" t="s">
        <v>73</v>
      </c>
      <c r="R607" t="s">
        <v>58</v>
      </c>
      <c r="S607" t="s">
        <v>8492</v>
      </c>
      <c r="T607" s="4">
        <v>45365</v>
      </c>
      <c r="U607">
        <v>3</v>
      </c>
      <c r="V607" t="s">
        <v>20257</v>
      </c>
      <c r="W607" t="s">
        <v>8493</v>
      </c>
      <c r="X607" t="s">
        <v>8494</v>
      </c>
      <c r="Y607" t="s">
        <v>303</v>
      </c>
      <c r="Z607">
        <v>2347</v>
      </c>
      <c r="AA607">
        <v>2</v>
      </c>
      <c r="AB607">
        <v>1877.6000000000001</v>
      </c>
      <c r="AC607">
        <v>938.80000000000007</v>
      </c>
      <c r="AD607" s="8">
        <v>0.28000000000000003</v>
      </c>
      <c r="AE607" s="7">
        <v>525.72800000000007</v>
      </c>
      <c r="AF607">
        <v>0.28000000000000003</v>
      </c>
      <c r="AG607" t="str">
        <f t="shared" si="9"/>
        <v>₹2 K</v>
      </c>
    </row>
    <row r="608" spans="1:33" x14ac:dyDescent="0.3">
      <c r="A608" t="s">
        <v>336</v>
      </c>
      <c r="B608" t="s">
        <v>262</v>
      </c>
      <c r="C608" t="s">
        <v>80</v>
      </c>
      <c r="D608" t="s">
        <v>146</v>
      </c>
      <c r="E608" t="s">
        <v>66</v>
      </c>
      <c r="F608" t="s">
        <v>8525</v>
      </c>
      <c r="G608" t="s">
        <v>96</v>
      </c>
      <c r="H608" s="4">
        <v>45211</v>
      </c>
      <c r="I608">
        <v>1200</v>
      </c>
      <c r="J608" t="s">
        <v>8526</v>
      </c>
      <c r="K608" t="s">
        <v>474</v>
      </c>
      <c r="L608" t="s">
        <v>8527</v>
      </c>
      <c r="M608" t="s">
        <v>37</v>
      </c>
      <c r="N608" t="s">
        <v>8528</v>
      </c>
      <c r="O608" t="s">
        <v>57</v>
      </c>
      <c r="P608">
        <v>13</v>
      </c>
      <c r="Q608" t="s">
        <v>73</v>
      </c>
      <c r="R608" t="s">
        <v>41</v>
      </c>
      <c r="S608" t="s">
        <v>8529</v>
      </c>
      <c r="T608" s="4">
        <v>45377</v>
      </c>
      <c r="U608">
        <v>3</v>
      </c>
      <c r="V608" t="s">
        <v>20257</v>
      </c>
      <c r="W608" t="s">
        <v>8530</v>
      </c>
      <c r="X608" t="s">
        <v>8531</v>
      </c>
      <c r="Y608" t="s">
        <v>5013</v>
      </c>
      <c r="Z608">
        <v>709</v>
      </c>
      <c r="AA608">
        <v>6</v>
      </c>
      <c r="AB608">
        <v>1701.6000000000001</v>
      </c>
      <c r="AC608">
        <v>283.60000000000002</v>
      </c>
      <c r="AD608" s="8">
        <v>0.35</v>
      </c>
      <c r="AE608" s="7">
        <v>595.56000000000006</v>
      </c>
      <c r="AF608">
        <v>0.35</v>
      </c>
      <c r="AG608" t="str">
        <f t="shared" si="9"/>
        <v>₹2 K</v>
      </c>
    </row>
    <row r="609" spans="1:33" x14ac:dyDescent="0.3">
      <c r="A609" t="s">
        <v>20236</v>
      </c>
      <c r="B609" t="s">
        <v>79</v>
      </c>
      <c r="C609" t="s">
        <v>80</v>
      </c>
      <c r="D609" t="s">
        <v>109</v>
      </c>
      <c r="E609" t="s">
        <v>66</v>
      </c>
      <c r="F609" t="s">
        <v>8553</v>
      </c>
      <c r="G609" t="s">
        <v>33</v>
      </c>
      <c r="H609" s="4">
        <v>45129</v>
      </c>
      <c r="I609">
        <v>1100</v>
      </c>
      <c r="J609" t="s">
        <v>8554</v>
      </c>
      <c r="K609" t="s">
        <v>3054</v>
      </c>
      <c r="L609" t="s">
        <v>8555</v>
      </c>
      <c r="M609" t="s">
        <v>37</v>
      </c>
      <c r="N609" t="s">
        <v>8556</v>
      </c>
      <c r="O609" t="s">
        <v>39</v>
      </c>
      <c r="P609">
        <v>5</v>
      </c>
      <c r="Q609" t="s">
        <v>73</v>
      </c>
      <c r="R609" t="s">
        <v>101</v>
      </c>
      <c r="S609" t="s">
        <v>8557</v>
      </c>
      <c r="T609" s="4">
        <v>45368</v>
      </c>
      <c r="U609">
        <v>3</v>
      </c>
      <c r="V609" t="s">
        <v>20257</v>
      </c>
      <c r="W609" t="s">
        <v>8558</v>
      </c>
      <c r="X609" t="s">
        <v>8559</v>
      </c>
      <c r="Y609" t="s">
        <v>3092</v>
      </c>
      <c r="Z609">
        <v>1800</v>
      </c>
      <c r="AA609">
        <v>5</v>
      </c>
      <c r="AB609">
        <v>3600</v>
      </c>
      <c r="AC609">
        <v>720</v>
      </c>
      <c r="AD609" s="8">
        <v>0.35</v>
      </c>
      <c r="AE609" s="7">
        <v>1260</v>
      </c>
      <c r="AF609">
        <v>0.35</v>
      </c>
      <c r="AG609" t="str">
        <f t="shared" si="9"/>
        <v>₹4 K</v>
      </c>
    </row>
    <row r="610" spans="1:33" x14ac:dyDescent="0.3">
      <c r="A610" t="s">
        <v>20238</v>
      </c>
      <c r="B610" t="s">
        <v>650</v>
      </c>
      <c r="C610" t="s">
        <v>29</v>
      </c>
      <c r="D610" t="s">
        <v>50</v>
      </c>
      <c r="E610" t="s">
        <v>540</v>
      </c>
      <c r="F610" t="s">
        <v>8560</v>
      </c>
      <c r="G610" t="s">
        <v>33</v>
      </c>
      <c r="H610" s="4">
        <v>45384</v>
      </c>
      <c r="I610">
        <v>800</v>
      </c>
      <c r="J610" t="s">
        <v>8561</v>
      </c>
      <c r="K610" t="s">
        <v>350</v>
      </c>
      <c r="L610" t="s">
        <v>8562</v>
      </c>
      <c r="M610" t="s">
        <v>37</v>
      </c>
      <c r="N610" t="s">
        <v>8563</v>
      </c>
      <c r="O610" t="s">
        <v>72</v>
      </c>
      <c r="P610">
        <v>17</v>
      </c>
      <c r="Q610" t="s">
        <v>40</v>
      </c>
      <c r="R610" t="s">
        <v>101</v>
      </c>
      <c r="S610" t="s">
        <v>8564</v>
      </c>
      <c r="T610" s="4">
        <v>45367</v>
      </c>
      <c r="U610">
        <v>3</v>
      </c>
      <c r="V610" t="s">
        <v>20257</v>
      </c>
      <c r="W610" t="s">
        <v>8565</v>
      </c>
      <c r="X610" t="s">
        <v>8566</v>
      </c>
      <c r="Y610" t="s">
        <v>5044</v>
      </c>
      <c r="Z610">
        <v>1089</v>
      </c>
      <c r="AA610">
        <v>3</v>
      </c>
      <c r="AB610">
        <v>1306.8000000000002</v>
      </c>
      <c r="AC610">
        <v>435.60000000000008</v>
      </c>
      <c r="AD610" s="8">
        <v>0.28000000000000003</v>
      </c>
      <c r="AE610" s="7">
        <v>365.90400000000011</v>
      </c>
      <c r="AF610">
        <v>0.28000000000000003</v>
      </c>
      <c r="AG610" t="str">
        <f t="shared" si="9"/>
        <v>₹1 K</v>
      </c>
    </row>
    <row r="611" spans="1:33" x14ac:dyDescent="0.3">
      <c r="A611" t="s">
        <v>107</v>
      </c>
      <c r="B611" t="s">
        <v>510</v>
      </c>
      <c r="C611" t="s">
        <v>80</v>
      </c>
      <c r="D611" t="s">
        <v>81</v>
      </c>
      <c r="E611" t="s">
        <v>170</v>
      </c>
      <c r="F611" t="s">
        <v>8574</v>
      </c>
      <c r="G611" t="s">
        <v>96</v>
      </c>
      <c r="H611" s="4">
        <v>45432</v>
      </c>
      <c r="I611">
        <v>1400</v>
      </c>
      <c r="J611" t="s">
        <v>8575</v>
      </c>
      <c r="K611" t="s">
        <v>1477</v>
      </c>
      <c r="L611" t="s">
        <v>8576</v>
      </c>
      <c r="M611" t="s">
        <v>87</v>
      </c>
      <c r="N611" t="s">
        <v>8577</v>
      </c>
      <c r="O611" t="s">
        <v>57</v>
      </c>
      <c r="P611">
        <v>7</v>
      </c>
      <c r="Q611" t="s">
        <v>40</v>
      </c>
      <c r="R611" t="s">
        <v>58</v>
      </c>
      <c r="S611" t="s">
        <v>8578</v>
      </c>
      <c r="T611" s="4">
        <v>45368</v>
      </c>
      <c r="U611">
        <v>3</v>
      </c>
      <c r="V611" t="s">
        <v>20257</v>
      </c>
      <c r="W611" t="s">
        <v>8579</v>
      </c>
      <c r="X611" t="s">
        <v>8580</v>
      </c>
      <c r="Y611" t="s">
        <v>2501</v>
      </c>
      <c r="Z611">
        <v>1009</v>
      </c>
      <c r="AA611">
        <v>1</v>
      </c>
      <c r="AB611">
        <v>403.6</v>
      </c>
      <c r="AC611">
        <v>403.6</v>
      </c>
      <c r="AD611" s="8">
        <v>0.35</v>
      </c>
      <c r="AE611" s="7">
        <v>141.26</v>
      </c>
      <c r="AF611">
        <v>0.35</v>
      </c>
      <c r="AG611" t="str">
        <f t="shared" si="9"/>
        <v>₹403.6</v>
      </c>
    </row>
    <row r="612" spans="1:33" x14ac:dyDescent="0.3">
      <c r="A612" t="s">
        <v>181</v>
      </c>
      <c r="B612" t="s">
        <v>380</v>
      </c>
      <c r="C612" t="s">
        <v>80</v>
      </c>
      <c r="D612" t="s">
        <v>81</v>
      </c>
      <c r="E612" t="s">
        <v>996</v>
      </c>
      <c r="F612" t="s">
        <v>8587</v>
      </c>
      <c r="G612" t="s">
        <v>33</v>
      </c>
      <c r="H612" s="4">
        <v>44914</v>
      </c>
      <c r="I612">
        <v>1000</v>
      </c>
      <c r="J612" t="s">
        <v>8588</v>
      </c>
      <c r="K612" t="s">
        <v>1686</v>
      </c>
      <c r="L612" t="s">
        <v>8589</v>
      </c>
      <c r="M612" t="s">
        <v>37</v>
      </c>
      <c r="N612" t="s">
        <v>8590</v>
      </c>
      <c r="O612" t="s">
        <v>116</v>
      </c>
      <c r="P612">
        <v>3</v>
      </c>
      <c r="Q612" t="s">
        <v>73</v>
      </c>
      <c r="R612" t="s">
        <v>58</v>
      </c>
      <c r="S612" t="s">
        <v>8591</v>
      </c>
      <c r="T612" s="4">
        <v>45374</v>
      </c>
      <c r="U612">
        <v>3</v>
      </c>
      <c r="V612" t="s">
        <v>20257</v>
      </c>
      <c r="W612" t="s">
        <v>8592</v>
      </c>
      <c r="X612" t="s">
        <v>8593</v>
      </c>
      <c r="Y612" t="s">
        <v>6265</v>
      </c>
      <c r="Z612">
        <v>1344</v>
      </c>
      <c r="AA612">
        <v>5</v>
      </c>
      <c r="AB612">
        <v>2688</v>
      </c>
      <c r="AC612">
        <v>537.6</v>
      </c>
      <c r="AD612" s="8">
        <v>0.35</v>
      </c>
      <c r="AE612" s="7">
        <v>940.8</v>
      </c>
      <c r="AF612">
        <v>0.35</v>
      </c>
      <c r="AG612" t="str">
        <f t="shared" si="9"/>
        <v>₹3 K</v>
      </c>
    </row>
    <row r="613" spans="1:33" x14ac:dyDescent="0.3">
      <c r="A613" t="s">
        <v>181</v>
      </c>
      <c r="B613" t="s">
        <v>64</v>
      </c>
      <c r="C613" t="s">
        <v>49</v>
      </c>
      <c r="D613" t="s">
        <v>30</v>
      </c>
      <c r="E613" t="s">
        <v>1225</v>
      </c>
      <c r="F613" t="s">
        <v>8680</v>
      </c>
      <c r="G613" t="s">
        <v>33</v>
      </c>
      <c r="H613" s="4">
        <v>44746</v>
      </c>
      <c r="I613">
        <v>950</v>
      </c>
      <c r="J613" t="s">
        <v>8681</v>
      </c>
      <c r="K613" t="s">
        <v>233</v>
      </c>
      <c r="L613" t="s">
        <v>8682</v>
      </c>
      <c r="M613" t="s">
        <v>37</v>
      </c>
      <c r="N613" t="s">
        <v>8683</v>
      </c>
      <c r="O613" t="s">
        <v>116</v>
      </c>
      <c r="P613">
        <v>8</v>
      </c>
      <c r="Q613" t="s">
        <v>40</v>
      </c>
      <c r="R613" t="s">
        <v>58</v>
      </c>
      <c r="S613" t="s">
        <v>8684</v>
      </c>
      <c r="T613" s="4">
        <v>45368</v>
      </c>
      <c r="U613">
        <v>3</v>
      </c>
      <c r="V613" t="s">
        <v>20257</v>
      </c>
      <c r="W613" t="s">
        <v>8685</v>
      </c>
      <c r="X613" t="s">
        <v>2988</v>
      </c>
      <c r="Y613" t="s">
        <v>8686</v>
      </c>
      <c r="Z613">
        <v>2814</v>
      </c>
      <c r="AA613">
        <v>1</v>
      </c>
      <c r="AB613">
        <v>1125.6000000000001</v>
      </c>
      <c r="AC613">
        <v>1125.6000000000001</v>
      </c>
      <c r="AD613" s="8">
        <v>0.22</v>
      </c>
      <c r="AE613" s="7">
        <v>247.63200000000003</v>
      </c>
      <c r="AF613">
        <v>0.22</v>
      </c>
      <c r="AG613" t="str">
        <f t="shared" si="9"/>
        <v>₹1 K</v>
      </c>
    </row>
    <row r="614" spans="1:33" x14ac:dyDescent="0.3">
      <c r="A614" t="s">
        <v>20235</v>
      </c>
      <c r="B614" t="s">
        <v>48</v>
      </c>
      <c r="C614" t="s">
        <v>49</v>
      </c>
      <c r="D614" t="s">
        <v>50</v>
      </c>
      <c r="E614" t="s">
        <v>841</v>
      </c>
      <c r="F614" t="s">
        <v>3819</v>
      </c>
      <c r="G614" t="s">
        <v>96</v>
      </c>
      <c r="H614" s="4">
        <v>44344</v>
      </c>
      <c r="I614">
        <v>1000</v>
      </c>
      <c r="J614" t="s">
        <v>8988</v>
      </c>
      <c r="K614" t="s">
        <v>173</v>
      </c>
      <c r="L614" t="s">
        <v>8989</v>
      </c>
      <c r="M614" t="s">
        <v>37</v>
      </c>
      <c r="N614" t="s">
        <v>8990</v>
      </c>
      <c r="O614" t="s">
        <v>72</v>
      </c>
      <c r="P614">
        <v>6</v>
      </c>
      <c r="Q614" t="s">
        <v>40</v>
      </c>
      <c r="R614" t="s">
        <v>101</v>
      </c>
      <c r="S614" t="s">
        <v>8991</v>
      </c>
      <c r="T614" s="4">
        <v>45355</v>
      </c>
      <c r="U614">
        <v>3</v>
      </c>
      <c r="V614" t="s">
        <v>20257</v>
      </c>
      <c r="W614" t="s">
        <v>8992</v>
      </c>
      <c r="X614" t="s">
        <v>8993</v>
      </c>
      <c r="Y614" t="s">
        <v>430</v>
      </c>
      <c r="Z614">
        <v>1662</v>
      </c>
      <c r="AA614">
        <v>4</v>
      </c>
      <c r="AB614">
        <v>2659.2000000000003</v>
      </c>
      <c r="AC614">
        <v>664.80000000000007</v>
      </c>
      <c r="AD614" s="8">
        <v>0.22</v>
      </c>
      <c r="AE614" s="7">
        <v>585.02400000000011</v>
      </c>
      <c r="AF614">
        <v>0.22</v>
      </c>
      <c r="AG614" t="str">
        <f t="shared" si="9"/>
        <v>₹3 K</v>
      </c>
    </row>
    <row r="615" spans="1:33" x14ac:dyDescent="0.3">
      <c r="A615" t="s">
        <v>450</v>
      </c>
      <c r="B615" t="s">
        <v>450</v>
      </c>
      <c r="C615" t="s">
        <v>29</v>
      </c>
      <c r="D615" t="s">
        <v>81</v>
      </c>
      <c r="E615" t="s">
        <v>578</v>
      </c>
      <c r="F615" t="s">
        <v>8994</v>
      </c>
      <c r="G615" t="s">
        <v>33</v>
      </c>
      <c r="H615" s="4">
        <v>45210</v>
      </c>
      <c r="I615">
        <v>1300</v>
      </c>
      <c r="J615" t="s">
        <v>8995</v>
      </c>
      <c r="K615" t="s">
        <v>474</v>
      </c>
      <c r="L615" t="s">
        <v>8996</v>
      </c>
      <c r="M615" t="s">
        <v>37</v>
      </c>
      <c r="N615" t="s">
        <v>8997</v>
      </c>
      <c r="O615" t="s">
        <v>116</v>
      </c>
      <c r="P615">
        <v>8</v>
      </c>
      <c r="Q615" t="s">
        <v>40</v>
      </c>
      <c r="R615" t="s">
        <v>58</v>
      </c>
      <c r="S615" t="s">
        <v>8998</v>
      </c>
      <c r="T615" s="4">
        <v>45360</v>
      </c>
      <c r="U615">
        <v>3</v>
      </c>
      <c r="V615" t="s">
        <v>20257</v>
      </c>
      <c r="W615" t="s">
        <v>8999</v>
      </c>
      <c r="X615" t="s">
        <v>9000</v>
      </c>
      <c r="Y615" t="s">
        <v>9001</v>
      </c>
      <c r="Z615">
        <v>2729</v>
      </c>
      <c r="AA615">
        <v>4</v>
      </c>
      <c r="AB615">
        <v>4366.4000000000015</v>
      </c>
      <c r="AC615">
        <v>1091.6000000000004</v>
      </c>
      <c r="AD615" s="8">
        <v>0.28000000000000003</v>
      </c>
      <c r="AE615" s="7">
        <v>1222.5920000000006</v>
      </c>
      <c r="AF615">
        <v>0.28000000000000003</v>
      </c>
      <c r="AG615" t="str">
        <f t="shared" si="9"/>
        <v>₹4 K</v>
      </c>
    </row>
    <row r="616" spans="1:33" x14ac:dyDescent="0.3">
      <c r="A616" t="s">
        <v>93</v>
      </c>
      <c r="B616" t="s">
        <v>205</v>
      </c>
      <c r="C616" t="s">
        <v>29</v>
      </c>
      <c r="D616" t="s">
        <v>146</v>
      </c>
      <c r="E616" t="s">
        <v>740</v>
      </c>
      <c r="F616" t="s">
        <v>9009</v>
      </c>
      <c r="G616" t="s">
        <v>33</v>
      </c>
      <c r="H616" s="4">
        <v>45184</v>
      </c>
      <c r="I616">
        <v>1300</v>
      </c>
      <c r="J616" t="s">
        <v>9010</v>
      </c>
      <c r="K616" t="s">
        <v>787</v>
      </c>
      <c r="L616" t="s">
        <v>9011</v>
      </c>
      <c r="M616" t="s">
        <v>87</v>
      </c>
      <c r="N616" t="s">
        <v>9012</v>
      </c>
      <c r="O616" t="s">
        <v>72</v>
      </c>
      <c r="P616">
        <v>14</v>
      </c>
      <c r="Q616" t="s">
        <v>40</v>
      </c>
      <c r="R616" t="s">
        <v>74</v>
      </c>
      <c r="S616" t="s">
        <v>9013</v>
      </c>
      <c r="T616" s="4">
        <v>45373</v>
      </c>
      <c r="U616">
        <v>3</v>
      </c>
      <c r="V616" t="s">
        <v>20257</v>
      </c>
      <c r="W616" t="s">
        <v>9014</v>
      </c>
      <c r="X616" t="s">
        <v>9015</v>
      </c>
      <c r="Y616" t="s">
        <v>5708</v>
      </c>
      <c r="Z616">
        <v>625</v>
      </c>
      <c r="AA616">
        <v>1</v>
      </c>
      <c r="AB616">
        <v>250</v>
      </c>
      <c r="AC616">
        <v>250</v>
      </c>
      <c r="AD616" s="8">
        <v>0.28000000000000003</v>
      </c>
      <c r="AE616" s="7">
        <v>70</v>
      </c>
      <c r="AF616">
        <v>0.28000000000000003</v>
      </c>
      <c r="AG616" t="str">
        <f t="shared" si="9"/>
        <v>₹250</v>
      </c>
    </row>
    <row r="617" spans="1:33" x14ac:dyDescent="0.3">
      <c r="A617" t="s">
        <v>133</v>
      </c>
      <c r="B617" t="s">
        <v>229</v>
      </c>
      <c r="C617" t="s">
        <v>80</v>
      </c>
      <c r="D617" t="s">
        <v>146</v>
      </c>
      <c r="E617" t="s">
        <v>549</v>
      </c>
      <c r="F617" t="s">
        <v>9061</v>
      </c>
      <c r="G617" t="s">
        <v>33</v>
      </c>
      <c r="H617" s="4">
        <v>45002</v>
      </c>
      <c r="I617">
        <v>1400</v>
      </c>
      <c r="J617" t="s">
        <v>9062</v>
      </c>
      <c r="K617" t="s">
        <v>1626</v>
      </c>
      <c r="L617" t="s">
        <v>9063</v>
      </c>
      <c r="M617" t="s">
        <v>37</v>
      </c>
      <c r="N617" t="s">
        <v>9064</v>
      </c>
      <c r="O617" t="s">
        <v>116</v>
      </c>
      <c r="P617">
        <v>13</v>
      </c>
      <c r="Q617" t="s">
        <v>40</v>
      </c>
      <c r="R617" t="s">
        <v>74</v>
      </c>
      <c r="S617" t="s">
        <v>9065</v>
      </c>
      <c r="T617" s="4">
        <v>45360</v>
      </c>
      <c r="U617">
        <v>3</v>
      </c>
      <c r="V617" t="s">
        <v>20257</v>
      </c>
      <c r="W617" t="s">
        <v>9066</v>
      </c>
      <c r="X617" t="s">
        <v>203</v>
      </c>
      <c r="Y617" t="s">
        <v>4675</v>
      </c>
      <c r="Z617">
        <v>1382</v>
      </c>
      <c r="AA617">
        <v>7</v>
      </c>
      <c r="AB617">
        <v>3869.6000000000004</v>
      </c>
      <c r="AC617">
        <v>552.80000000000007</v>
      </c>
      <c r="AD617" s="8">
        <v>0.35</v>
      </c>
      <c r="AE617" s="7">
        <v>1354.3600000000001</v>
      </c>
      <c r="AF617">
        <v>0.35</v>
      </c>
      <c r="AG617" t="str">
        <f t="shared" si="9"/>
        <v>₹4 K</v>
      </c>
    </row>
    <row r="618" spans="1:33" x14ac:dyDescent="0.3">
      <c r="A618" t="s">
        <v>20234</v>
      </c>
      <c r="B618" t="s">
        <v>325</v>
      </c>
      <c r="C618" t="s">
        <v>80</v>
      </c>
      <c r="D618" t="s">
        <v>241</v>
      </c>
      <c r="E618" t="s">
        <v>1608</v>
      </c>
      <c r="F618" t="s">
        <v>9067</v>
      </c>
      <c r="G618" t="s">
        <v>33</v>
      </c>
      <c r="H618" s="4">
        <v>44780</v>
      </c>
      <c r="I618">
        <v>1000</v>
      </c>
      <c r="J618" t="s">
        <v>9068</v>
      </c>
      <c r="K618" t="s">
        <v>879</v>
      </c>
      <c r="L618" t="s">
        <v>9069</v>
      </c>
      <c r="M618" t="s">
        <v>87</v>
      </c>
      <c r="N618" t="s">
        <v>9070</v>
      </c>
      <c r="O618" t="s">
        <v>116</v>
      </c>
      <c r="P618">
        <v>19</v>
      </c>
      <c r="Q618" t="s">
        <v>73</v>
      </c>
      <c r="R618" t="s">
        <v>101</v>
      </c>
      <c r="S618" t="s">
        <v>9071</v>
      </c>
      <c r="T618" s="4">
        <v>45369</v>
      </c>
      <c r="U618">
        <v>3</v>
      </c>
      <c r="V618" t="s">
        <v>20257</v>
      </c>
      <c r="W618" t="s">
        <v>9072</v>
      </c>
      <c r="X618" t="s">
        <v>9073</v>
      </c>
      <c r="Y618" t="s">
        <v>6483</v>
      </c>
      <c r="Z618">
        <v>1396</v>
      </c>
      <c r="AA618">
        <v>8</v>
      </c>
      <c r="AB618">
        <v>4467.2</v>
      </c>
      <c r="AC618">
        <v>558.4</v>
      </c>
      <c r="AD618" s="8">
        <v>0.35</v>
      </c>
      <c r="AE618" s="7">
        <v>1563.5199999999998</v>
      </c>
      <c r="AF618">
        <v>0.35</v>
      </c>
      <c r="AG618" t="str">
        <f t="shared" si="9"/>
        <v>₹4 K</v>
      </c>
    </row>
    <row r="619" spans="1:33" x14ac:dyDescent="0.3">
      <c r="A619" t="s">
        <v>20239</v>
      </c>
      <c r="B619" t="s">
        <v>28</v>
      </c>
      <c r="C619" t="s">
        <v>49</v>
      </c>
      <c r="D619" t="s">
        <v>146</v>
      </c>
      <c r="E619" t="s">
        <v>540</v>
      </c>
      <c r="F619" t="s">
        <v>9103</v>
      </c>
      <c r="G619" t="s">
        <v>96</v>
      </c>
      <c r="H619" s="4">
        <v>45454</v>
      </c>
      <c r="I619">
        <v>950</v>
      </c>
      <c r="J619" t="s">
        <v>9104</v>
      </c>
      <c r="K619" t="s">
        <v>725</v>
      </c>
      <c r="L619" t="s">
        <v>9105</v>
      </c>
      <c r="M619" t="s">
        <v>87</v>
      </c>
      <c r="N619" t="s">
        <v>9106</v>
      </c>
      <c r="O619" t="s">
        <v>72</v>
      </c>
      <c r="P619">
        <v>14</v>
      </c>
      <c r="Q619" t="s">
        <v>73</v>
      </c>
      <c r="R619" t="s">
        <v>41</v>
      </c>
      <c r="S619" t="s">
        <v>9107</v>
      </c>
      <c r="T619" s="4">
        <v>45359</v>
      </c>
      <c r="U619">
        <v>3</v>
      </c>
      <c r="V619" t="s">
        <v>20257</v>
      </c>
      <c r="W619" t="s">
        <v>9108</v>
      </c>
      <c r="X619" t="s">
        <v>9109</v>
      </c>
      <c r="Y619" t="s">
        <v>1058</v>
      </c>
      <c r="Z619">
        <v>2699</v>
      </c>
      <c r="AA619">
        <v>7</v>
      </c>
      <c r="AB619">
        <v>7557.2000000000007</v>
      </c>
      <c r="AC619">
        <v>1079.6000000000001</v>
      </c>
      <c r="AD619" s="8">
        <v>0.22</v>
      </c>
      <c r="AE619" s="7">
        <v>1662.5840000000001</v>
      </c>
      <c r="AF619">
        <v>0.22</v>
      </c>
      <c r="AG619" t="str">
        <f t="shared" si="9"/>
        <v>₹8 K</v>
      </c>
    </row>
    <row r="620" spans="1:33" x14ac:dyDescent="0.3">
      <c r="A620" t="s">
        <v>93</v>
      </c>
      <c r="B620" t="s">
        <v>1118</v>
      </c>
      <c r="C620" t="s">
        <v>80</v>
      </c>
      <c r="D620" t="s">
        <v>370</v>
      </c>
      <c r="E620" t="s">
        <v>2486</v>
      </c>
      <c r="F620" t="s">
        <v>9288</v>
      </c>
      <c r="G620" t="s">
        <v>33</v>
      </c>
      <c r="H620" s="4">
        <v>43963</v>
      </c>
      <c r="I620">
        <v>1300</v>
      </c>
      <c r="J620" t="s">
        <v>9289</v>
      </c>
      <c r="K620" t="s">
        <v>743</v>
      </c>
      <c r="L620" t="s">
        <v>9290</v>
      </c>
      <c r="M620" t="s">
        <v>37</v>
      </c>
      <c r="N620" t="s">
        <v>9291</v>
      </c>
      <c r="O620" t="s">
        <v>57</v>
      </c>
      <c r="P620">
        <v>16</v>
      </c>
      <c r="Q620" t="s">
        <v>40</v>
      </c>
      <c r="R620" t="s">
        <v>101</v>
      </c>
      <c r="S620" t="s">
        <v>9292</v>
      </c>
      <c r="T620" s="4">
        <v>45360</v>
      </c>
      <c r="U620">
        <v>3</v>
      </c>
      <c r="V620" t="s">
        <v>20257</v>
      </c>
      <c r="W620" t="s">
        <v>9293</v>
      </c>
      <c r="X620" t="s">
        <v>9294</v>
      </c>
      <c r="Y620" t="s">
        <v>7089</v>
      </c>
      <c r="Z620">
        <v>644</v>
      </c>
      <c r="AA620">
        <v>5</v>
      </c>
      <c r="AB620">
        <v>1288</v>
      </c>
      <c r="AC620">
        <v>257.60000000000002</v>
      </c>
      <c r="AD620" s="8">
        <v>0.35</v>
      </c>
      <c r="AE620" s="7">
        <v>450.79999999999995</v>
      </c>
      <c r="AF620">
        <v>0.35</v>
      </c>
      <c r="AG620" t="str">
        <f t="shared" si="9"/>
        <v>₹1 K</v>
      </c>
    </row>
    <row r="621" spans="1:33" x14ac:dyDescent="0.3">
      <c r="A621" t="s">
        <v>181</v>
      </c>
      <c r="B621" t="s">
        <v>920</v>
      </c>
      <c r="C621" t="s">
        <v>49</v>
      </c>
      <c r="D621" t="s">
        <v>109</v>
      </c>
      <c r="E621" t="s">
        <v>2849</v>
      </c>
      <c r="F621" t="s">
        <v>9295</v>
      </c>
      <c r="G621" t="s">
        <v>33</v>
      </c>
      <c r="H621" s="4">
        <v>43990</v>
      </c>
      <c r="I621">
        <v>950</v>
      </c>
      <c r="J621" t="s">
        <v>9296</v>
      </c>
      <c r="K621" t="s">
        <v>1086</v>
      </c>
      <c r="L621" t="s">
        <v>9297</v>
      </c>
      <c r="M621" t="s">
        <v>37</v>
      </c>
      <c r="N621" t="s">
        <v>9298</v>
      </c>
      <c r="O621" t="s">
        <v>57</v>
      </c>
      <c r="P621">
        <v>10</v>
      </c>
      <c r="Q621" t="s">
        <v>73</v>
      </c>
      <c r="R621" t="s">
        <v>58</v>
      </c>
      <c r="S621" t="s">
        <v>9299</v>
      </c>
      <c r="T621" s="4">
        <v>45379</v>
      </c>
      <c r="U621">
        <v>3</v>
      </c>
      <c r="V621" t="s">
        <v>20257</v>
      </c>
      <c r="W621" t="s">
        <v>9300</v>
      </c>
      <c r="X621" t="s">
        <v>9301</v>
      </c>
      <c r="Y621" t="s">
        <v>659</v>
      </c>
      <c r="Z621">
        <v>584</v>
      </c>
      <c r="AA621">
        <v>2</v>
      </c>
      <c r="AB621">
        <v>467.20000000000005</v>
      </c>
      <c r="AC621">
        <v>233.60000000000002</v>
      </c>
      <c r="AD621" s="8">
        <v>0.22</v>
      </c>
      <c r="AE621" s="7">
        <v>102.78400000000001</v>
      </c>
      <c r="AF621">
        <v>0.22</v>
      </c>
      <c r="AG621" t="str">
        <f t="shared" si="9"/>
        <v>₹467.2</v>
      </c>
    </row>
    <row r="622" spans="1:33" x14ac:dyDescent="0.3">
      <c r="A622" t="s">
        <v>20241</v>
      </c>
      <c r="B622" t="s">
        <v>157</v>
      </c>
      <c r="C622" t="s">
        <v>29</v>
      </c>
      <c r="D622" t="s">
        <v>677</v>
      </c>
      <c r="E622" t="s">
        <v>814</v>
      </c>
      <c r="F622" t="s">
        <v>9302</v>
      </c>
      <c r="G622" t="s">
        <v>96</v>
      </c>
      <c r="H622" s="4">
        <v>44861</v>
      </c>
      <c r="I622">
        <v>1200</v>
      </c>
      <c r="J622" t="s">
        <v>9303</v>
      </c>
      <c r="K622" t="s">
        <v>1153</v>
      </c>
      <c r="L622" t="s">
        <v>9304</v>
      </c>
      <c r="M622" t="s">
        <v>37</v>
      </c>
      <c r="N622" t="s">
        <v>9305</v>
      </c>
      <c r="O622" t="s">
        <v>72</v>
      </c>
      <c r="P622">
        <v>16</v>
      </c>
      <c r="Q622" t="s">
        <v>40</v>
      </c>
      <c r="R622" t="s">
        <v>74</v>
      </c>
      <c r="S622" t="s">
        <v>9306</v>
      </c>
      <c r="T622" s="4">
        <v>45382</v>
      </c>
      <c r="U622">
        <v>3</v>
      </c>
      <c r="V622" t="s">
        <v>20257</v>
      </c>
      <c r="W622" t="s">
        <v>9307</v>
      </c>
      <c r="X622" t="s">
        <v>9308</v>
      </c>
      <c r="Y622" t="s">
        <v>6265</v>
      </c>
      <c r="Z622">
        <v>1899</v>
      </c>
      <c r="AA622">
        <v>7</v>
      </c>
      <c r="AB622">
        <v>5317.2000000000007</v>
      </c>
      <c r="AC622">
        <v>759.60000000000014</v>
      </c>
      <c r="AD622" s="8">
        <v>0.28000000000000003</v>
      </c>
      <c r="AE622" s="7">
        <v>1488.8160000000003</v>
      </c>
      <c r="AF622">
        <v>0.28000000000000003</v>
      </c>
      <c r="AG622" t="str">
        <f t="shared" si="9"/>
        <v>₹5 K</v>
      </c>
    </row>
    <row r="623" spans="1:33" x14ac:dyDescent="0.3">
      <c r="A623" t="s">
        <v>145</v>
      </c>
      <c r="B623" t="s">
        <v>145</v>
      </c>
      <c r="C623" t="s">
        <v>80</v>
      </c>
      <c r="D623" t="s">
        <v>81</v>
      </c>
      <c r="E623" t="s">
        <v>804</v>
      </c>
      <c r="F623" t="s">
        <v>9400</v>
      </c>
      <c r="G623" t="s">
        <v>96</v>
      </c>
      <c r="H623" s="4">
        <v>45220</v>
      </c>
      <c r="I623">
        <v>1400</v>
      </c>
      <c r="J623" t="s">
        <v>9401</v>
      </c>
      <c r="K623" t="s">
        <v>599</v>
      </c>
      <c r="L623" t="s">
        <v>9402</v>
      </c>
      <c r="M623" t="s">
        <v>37</v>
      </c>
      <c r="N623" t="s">
        <v>9403</v>
      </c>
      <c r="O623" t="s">
        <v>116</v>
      </c>
      <c r="P623">
        <v>9</v>
      </c>
      <c r="Q623" t="s">
        <v>73</v>
      </c>
      <c r="R623" t="s">
        <v>101</v>
      </c>
      <c r="S623" t="s">
        <v>9404</v>
      </c>
      <c r="T623" s="4">
        <v>45368</v>
      </c>
      <c r="U623">
        <v>3</v>
      </c>
      <c r="V623" t="s">
        <v>20257</v>
      </c>
      <c r="W623" t="s">
        <v>9405</v>
      </c>
      <c r="X623" t="s">
        <v>9406</v>
      </c>
      <c r="Y623" t="s">
        <v>7471</v>
      </c>
      <c r="Z623">
        <v>2057</v>
      </c>
      <c r="AA623">
        <v>8</v>
      </c>
      <c r="AB623">
        <v>6582.4000000000015</v>
      </c>
      <c r="AC623">
        <v>822.80000000000018</v>
      </c>
      <c r="AD623" s="8">
        <v>0.35</v>
      </c>
      <c r="AE623" s="7">
        <v>2303.84</v>
      </c>
      <c r="AF623">
        <v>0.35</v>
      </c>
      <c r="AG623" t="str">
        <f t="shared" si="9"/>
        <v>₹7 K</v>
      </c>
    </row>
    <row r="624" spans="1:33" x14ac:dyDescent="0.3">
      <c r="A624" t="s">
        <v>20242</v>
      </c>
      <c r="B624" t="s">
        <v>390</v>
      </c>
      <c r="C624" t="s">
        <v>29</v>
      </c>
      <c r="D624" t="s">
        <v>30</v>
      </c>
      <c r="E624" t="s">
        <v>1014</v>
      </c>
      <c r="F624" t="s">
        <v>9436</v>
      </c>
      <c r="G624" t="s">
        <v>33</v>
      </c>
      <c r="H624" s="4">
        <v>45416</v>
      </c>
      <c r="I624">
        <v>1400</v>
      </c>
      <c r="J624" t="s">
        <v>9437</v>
      </c>
      <c r="K624" t="s">
        <v>960</v>
      </c>
      <c r="L624" t="s">
        <v>9438</v>
      </c>
      <c r="M624" t="s">
        <v>37</v>
      </c>
      <c r="N624" t="s">
        <v>9439</v>
      </c>
      <c r="O624" t="s">
        <v>116</v>
      </c>
      <c r="P624">
        <v>4</v>
      </c>
      <c r="Q624" t="s">
        <v>73</v>
      </c>
      <c r="R624" t="s">
        <v>58</v>
      </c>
      <c r="S624" t="s">
        <v>9440</v>
      </c>
      <c r="T624" s="4">
        <v>45367</v>
      </c>
      <c r="U624">
        <v>3</v>
      </c>
      <c r="V624" t="s">
        <v>20257</v>
      </c>
      <c r="W624" t="s">
        <v>9441</v>
      </c>
      <c r="X624" t="s">
        <v>9442</v>
      </c>
      <c r="Y624" t="s">
        <v>3788</v>
      </c>
      <c r="Z624">
        <v>1067</v>
      </c>
      <c r="AA624">
        <v>5</v>
      </c>
      <c r="AB624">
        <v>2134</v>
      </c>
      <c r="AC624">
        <v>426.8</v>
      </c>
      <c r="AD624" s="8">
        <v>0.28000000000000003</v>
      </c>
      <c r="AE624" s="7">
        <v>597.5200000000001</v>
      </c>
      <c r="AF624">
        <v>0.28000000000000003</v>
      </c>
      <c r="AG624" t="str">
        <f t="shared" si="9"/>
        <v>₹2 K</v>
      </c>
    </row>
    <row r="625" spans="1:33" x14ac:dyDescent="0.3">
      <c r="A625" t="s">
        <v>20240</v>
      </c>
      <c r="B625" t="s">
        <v>347</v>
      </c>
      <c r="C625" t="s">
        <v>80</v>
      </c>
      <c r="D625" t="s">
        <v>677</v>
      </c>
      <c r="E625" t="s">
        <v>207</v>
      </c>
      <c r="F625" t="s">
        <v>9443</v>
      </c>
      <c r="G625" t="s">
        <v>33</v>
      </c>
      <c r="H625" s="4">
        <v>45243</v>
      </c>
      <c r="I625">
        <v>1200</v>
      </c>
      <c r="J625" t="s">
        <v>6510</v>
      </c>
      <c r="K625" t="s">
        <v>276</v>
      </c>
      <c r="L625" t="s">
        <v>9444</v>
      </c>
      <c r="M625" t="s">
        <v>87</v>
      </c>
      <c r="N625" t="s">
        <v>9445</v>
      </c>
      <c r="O625" t="s">
        <v>116</v>
      </c>
      <c r="P625">
        <v>3</v>
      </c>
      <c r="Q625" t="s">
        <v>40</v>
      </c>
      <c r="R625" t="s">
        <v>74</v>
      </c>
      <c r="S625" t="s">
        <v>9446</v>
      </c>
      <c r="T625" s="4">
        <v>45366</v>
      </c>
      <c r="U625">
        <v>3</v>
      </c>
      <c r="V625" t="s">
        <v>20257</v>
      </c>
      <c r="W625" t="s">
        <v>9447</v>
      </c>
      <c r="X625" t="s">
        <v>9448</v>
      </c>
      <c r="Y625" t="s">
        <v>9378</v>
      </c>
      <c r="Z625">
        <v>2702</v>
      </c>
      <c r="AA625">
        <v>4</v>
      </c>
      <c r="AB625">
        <v>4323.2</v>
      </c>
      <c r="AC625">
        <v>1080.8</v>
      </c>
      <c r="AD625" s="8">
        <v>0.35</v>
      </c>
      <c r="AE625" s="7">
        <v>1513.12</v>
      </c>
      <c r="AF625">
        <v>0.35</v>
      </c>
      <c r="AG625" t="str">
        <f t="shared" si="9"/>
        <v>₹4 K</v>
      </c>
    </row>
    <row r="626" spans="1:33" x14ac:dyDescent="0.3">
      <c r="A626" t="s">
        <v>20233</v>
      </c>
      <c r="B626" t="s">
        <v>240</v>
      </c>
      <c r="C626" t="s">
        <v>49</v>
      </c>
      <c r="D626" t="s">
        <v>370</v>
      </c>
      <c r="E626" t="s">
        <v>2849</v>
      </c>
      <c r="F626" t="s">
        <v>9591</v>
      </c>
      <c r="G626" t="s">
        <v>96</v>
      </c>
      <c r="H626" s="4">
        <v>44008</v>
      </c>
      <c r="I626">
        <v>1200</v>
      </c>
      <c r="J626" t="s">
        <v>8847</v>
      </c>
      <c r="K626" t="s">
        <v>524</v>
      </c>
      <c r="L626" t="s">
        <v>9592</v>
      </c>
      <c r="M626" t="s">
        <v>37</v>
      </c>
      <c r="N626" t="s">
        <v>9593</v>
      </c>
      <c r="O626" t="s">
        <v>39</v>
      </c>
      <c r="P626">
        <v>17</v>
      </c>
      <c r="Q626" t="s">
        <v>40</v>
      </c>
      <c r="R626" t="s">
        <v>41</v>
      </c>
      <c r="S626" t="s">
        <v>9594</v>
      </c>
      <c r="T626" s="4">
        <v>45366</v>
      </c>
      <c r="U626">
        <v>3</v>
      </c>
      <c r="V626" t="s">
        <v>20257</v>
      </c>
      <c r="W626" t="s">
        <v>9595</v>
      </c>
      <c r="X626" t="s">
        <v>9596</v>
      </c>
      <c r="Y626" t="s">
        <v>9597</v>
      </c>
      <c r="Z626">
        <v>513</v>
      </c>
      <c r="AA626">
        <v>4</v>
      </c>
      <c r="AB626">
        <v>820.80000000000007</v>
      </c>
      <c r="AC626">
        <v>205.20000000000002</v>
      </c>
      <c r="AD626" s="8">
        <v>0.22</v>
      </c>
      <c r="AE626" s="7">
        <v>180.57600000000002</v>
      </c>
      <c r="AF626">
        <v>0.22</v>
      </c>
      <c r="AG626" t="str">
        <f t="shared" si="9"/>
        <v>₹820.8</v>
      </c>
    </row>
    <row r="627" spans="1:33" x14ac:dyDescent="0.3">
      <c r="A627" t="s">
        <v>121</v>
      </c>
      <c r="B627" t="s">
        <v>946</v>
      </c>
      <c r="C627" t="s">
        <v>49</v>
      </c>
      <c r="D627" t="s">
        <v>677</v>
      </c>
      <c r="E627" t="s">
        <v>740</v>
      </c>
      <c r="F627" t="s">
        <v>9690</v>
      </c>
      <c r="G627" t="s">
        <v>33</v>
      </c>
      <c r="H627" s="4">
        <v>44544</v>
      </c>
      <c r="I627">
        <v>800</v>
      </c>
      <c r="J627" t="s">
        <v>9691</v>
      </c>
      <c r="K627" t="s">
        <v>424</v>
      </c>
      <c r="L627" t="s">
        <v>9692</v>
      </c>
      <c r="M627" t="s">
        <v>37</v>
      </c>
      <c r="N627" t="s">
        <v>9693</v>
      </c>
      <c r="O627" t="s">
        <v>116</v>
      </c>
      <c r="P627">
        <v>3</v>
      </c>
      <c r="Q627" t="s">
        <v>73</v>
      </c>
      <c r="R627" t="s">
        <v>58</v>
      </c>
      <c r="S627" t="s">
        <v>9694</v>
      </c>
      <c r="T627" s="4">
        <v>45372</v>
      </c>
      <c r="U627">
        <v>3</v>
      </c>
      <c r="V627" t="s">
        <v>20257</v>
      </c>
      <c r="W627" t="s">
        <v>9695</v>
      </c>
      <c r="X627" t="s">
        <v>9696</v>
      </c>
      <c r="Y627" t="s">
        <v>7456</v>
      </c>
      <c r="Z627">
        <v>759</v>
      </c>
      <c r="AA627">
        <v>3</v>
      </c>
      <c r="AB627">
        <v>910.80000000000007</v>
      </c>
      <c r="AC627">
        <v>303.60000000000002</v>
      </c>
      <c r="AD627" s="8">
        <v>0.22</v>
      </c>
      <c r="AE627" s="7">
        <v>200.376</v>
      </c>
      <c r="AF627">
        <v>0.22</v>
      </c>
      <c r="AG627" t="str">
        <f t="shared" si="9"/>
        <v>₹910.8</v>
      </c>
    </row>
    <row r="628" spans="1:33" x14ac:dyDescent="0.3">
      <c r="A628" t="s">
        <v>20240</v>
      </c>
      <c r="B628" t="s">
        <v>347</v>
      </c>
      <c r="C628" t="s">
        <v>49</v>
      </c>
      <c r="D628" t="s">
        <v>109</v>
      </c>
      <c r="E628" t="s">
        <v>451</v>
      </c>
      <c r="F628" t="s">
        <v>9886</v>
      </c>
      <c r="G628" t="s">
        <v>96</v>
      </c>
      <c r="H628" s="4">
        <v>44904</v>
      </c>
      <c r="I628">
        <v>1300</v>
      </c>
      <c r="J628" t="s">
        <v>9887</v>
      </c>
      <c r="K628" t="s">
        <v>54</v>
      </c>
      <c r="L628" t="s">
        <v>9888</v>
      </c>
      <c r="M628" t="s">
        <v>87</v>
      </c>
      <c r="N628" t="s">
        <v>9889</v>
      </c>
      <c r="O628" t="s">
        <v>39</v>
      </c>
      <c r="P628">
        <v>5</v>
      </c>
      <c r="Q628" t="s">
        <v>40</v>
      </c>
      <c r="R628" t="s">
        <v>41</v>
      </c>
      <c r="S628" t="s">
        <v>9890</v>
      </c>
      <c r="T628" s="4">
        <v>45352</v>
      </c>
      <c r="U628">
        <v>3</v>
      </c>
      <c r="V628" t="s">
        <v>20257</v>
      </c>
      <c r="W628" t="s">
        <v>9891</v>
      </c>
      <c r="X628" t="s">
        <v>9892</v>
      </c>
      <c r="Y628" t="s">
        <v>4962</v>
      </c>
      <c r="Z628">
        <v>901</v>
      </c>
      <c r="AA628">
        <v>8</v>
      </c>
      <c r="AB628">
        <v>2883.2000000000003</v>
      </c>
      <c r="AC628">
        <v>360.40000000000003</v>
      </c>
      <c r="AD628" s="8">
        <v>0.22</v>
      </c>
      <c r="AE628" s="7">
        <v>634.30400000000009</v>
      </c>
      <c r="AF628">
        <v>0.22</v>
      </c>
      <c r="AG628" t="str">
        <f t="shared" si="9"/>
        <v>₹3 K</v>
      </c>
    </row>
    <row r="629" spans="1:33" x14ac:dyDescent="0.3">
      <c r="A629" t="s">
        <v>47</v>
      </c>
      <c r="B629" t="s">
        <v>1128</v>
      </c>
      <c r="C629" t="s">
        <v>29</v>
      </c>
      <c r="D629" t="s">
        <v>219</v>
      </c>
      <c r="E629" t="s">
        <v>2408</v>
      </c>
      <c r="F629" t="s">
        <v>10187</v>
      </c>
      <c r="G629" t="s">
        <v>33</v>
      </c>
      <c r="H629" s="4">
        <v>44270</v>
      </c>
      <c r="I629">
        <v>1300</v>
      </c>
      <c r="J629" t="s">
        <v>10188</v>
      </c>
      <c r="K629" t="s">
        <v>1821</v>
      </c>
      <c r="L629" t="s">
        <v>10189</v>
      </c>
      <c r="M629" t="s">
        <v>87</v>
      </c>
      <c r="N629" t="s">
        <v>10190</v>
      </c>
      <c r="O629" t="s">
        <v>116</v>
      </c>
      <c r="P629">
        <v>8</v>
      </c>
      <c r="Q629" t="s">
        <v>73</v>
      </c>
      <c r="R629" t="s">
        <v>58</v>
      </c>
      <c r="S629" t="s">
        <v>10191</v>
      </c>
      <c r="T629" s="4">
        <v>45375</v>
      </c>
      <c r="U629">
        <v>3</v>
      </c>
      <c r="V629" t="s">
        <v>20257</v>
      </c>
      <c r="W629" t="s">
        <v>10192</v>
      </c>
      <c r="X629" t="s">
        <v>10193</v>
      </c>
      <c r="Y629" t="s">
        <v>1465</v>
      </c>
      <c r="Z629">
        <v>1973</v>
      </c>
      <c r="AA629">
        <v>4</v>
      </c>
      <c r="AB629">
        <v>3156.8</v>
      </c>
      <c r="AC629">
        <v>789.2</v>
      </c>
      <c r="AD629" s="8">
        <v>0.28000000000000003</v>
      </c>
      <c r="AE629" s="7">
        <v>883.90400000000011</v>
      </c>
      <c r="AF629">
        <v>0.28000000000000003</v>
      </c>
      <c r="AG629" t="str">
        <f t="shared" si="9"/>
        <v>₹3 K</v>
      </c>
    </row>
    <row r="630" spans="1:33" x14ac:dyDescent="0.3">
      <c r="A630" t="s">
        <v>133</v>
      </c>
      <c r="B630" t="s">
        <v>229</v>
      </c>
      <c r="C630" t="s">
        <v>49</v>
      </c>
      <c r="D630" t="s">
        <v>50</v>
      </c>
      <c r="E630" t="s">
        <v>122</v>
      </c>
      <c r="F630" t="s">
        <v>10279</v>
      </c>
      <c r="G630" t="s">
        <v>33</v>
      </c>
      <c r="H630" s="4">
        <v>44543</v>
      </c>
      <c r="I630">
        <v>950</v>
      </c>
      <c r="J630" t="s">
        <v>10280</v>
      </c>
      <c r="K630" t="s">
        <v>680</v>
      </c>
      <c r="L630" t="s">
        <v>10281</v>
      </c>
      <c r="M630" t="s">
        <v>37</v>
      </c>
      <c r="N630" t="s">
        <v>10282</v>
      </c>
      <c r="O630" t="s">
        <v>116</v>
      </c>
      <c r="P630">
        <v>20</v>
      </c>
      <c r="Q630" t="s">
        <v>73</v>
      </c>
      <c r="R630" t="s">
        <v>74</v>
      </c>
      <c r="S630" t="s">
        <v>10283</v>
      </c>
      <c r="T630" s="4">
        <v>45379</v>
      </c>
      <c r="U630">
        <v>3</v>
      </c>
      <c r="V630" t="s">
        <v>20257</v>
      </c>
      <c r="W630" t="s">
        <v>10284</v>
      </c>
      <c r="X630" t="s">
        <v>10285</v>
      </c>
      <c r="Y630" t="s">
        <v>6643</v>
      </c>
      <c r="Z630">
        <v>634</v>
      </c>
      <c r="AA630">
        <v>4</v>
      </c>
      <c r="AB630">
        <v>1014.4000000000001</v>
      </c>
      <c r="AC630">
        <v>253.60000000000002</v>
      </c>
      <c r="AD630" s="8">
        <v>0.22</v>
      </c>
      <c r="AE630" s="7">
        <v>223.16800000000003</v>
      </c>
      <c r="AF630">
        <v>0.22</v>
      </c>
      <c r="AG630" t="str">
        <f t="shared" si="9"/>
        <v>₹1 K</v>
      </c>
    </row>
    <row r="631" spans="1:33" x14ac:dyDescent="0.3">
      <c r="A631" t="s">
        <v>181</v>
      </c>
      <c r="B631" t="s">
        <v>470</v>
      </c>
      <c r="C631" t="s">
        <v>49</v>
      </c>
      <c r="D631" t="s">
        <v>241</v>
      </c>
      <c r="E631" t="s">
        <v>1177</v>
      </c>
      <c r="F631" t="s">
        <v>10350</v>
      </c>
      <c r="G631" t="s">
        <v>33</v>
      </c>
      <c r="H631" s="4">
        <v>44899</v>
      </c>
      <c r="I631">
        <v>1100</v>
      </c>
      <c r="J631" t="s">
        <v>10351</v>
      </c>
      <c r="K631" t="s">
        <v>743</v>
      </c>
      <c r="L631" t="s">
        <v>10352</v>
      </c>
      <c r="M631" t="s">
        <v>87</v>
      </c>
      <c r="N631" t="s">
        <v>10353</v>
      </c>
      <c r="O631" t="s">
        <v>116</v>
      </c>
      <c r="P631">
        <v>16</v>
      </c>
      <c r="Q631" t="s">
        <v>73</v>
      </c>
      <c r="R631" t="s">
        <v>58</v>
      </c>
      <c r="S631" t="s">
        <v>10354</v>
      </c>
      <c r="T631" s="4">
        <v>45362</v>
      </c>
      <c r="U631">
        <v>3</v>
      </c>
      <c r="V631" t="s">
        <v>20257</v>
      </c>
      <c r="W631" t="s">
        <v>10355</v>
      </c>
      <c r="X631" t="s">
        <v>10356</v>
      </c>
      <c r="Y631" t="s">
        <v>6069</v>
      </c>
      <c r="Z631">
        <v>663</v>
      </c>
      <c r="AA631">
        <v>1</v>
      </c>
      <c r="AB631">
        <v>265.2</v>
      </c>
      <c r="AC631">
        <v>265.2</v>
      </c>
      <c r="AD631" s="8">
        <v>0.22</v>
      </c>
      <c r="AE631" s="7">
        <v>58.344000000000001</v>
      </c>
      <c r="AF631">
        <v>0.22</v>
      </c>
      <c r="AG631" t="str">
        <f t="shared" si="9"/>
        <v>₹265.2</v>
      </c>
    </row>
    <row r="632" spans="1:33" x14ac:dyDescent="0.3">
      <c r="A632" t="s">
        <v>181</v>
      </c>
      <c r="B632" t="s">
        <v>813</v>
      </c>
      <c r="C632" t="s">
        <v>80</v>
      </c>
      <c r="D632" t="s">
        <v>206</v>
      </c>
      <c r="E632" t="s">
        <v>1560</v>
      </c>
      <c r="F632" t="s">
        <v>10513</v>
      </c>
      <c r="G632" t="s">
        <v>33</v>
      </c>
      <c r="H632" s="4">
        <v>45557</v>
      </c>
      <c r="I632">
        <v>1400</v>
      </c>
      <c r="J632" t="s">
        <v>10514</v>
      </c>
      <c r="K632" t="s">
        <v>424</v>
      </c>
      <c r="L632" t="s">
        <v>10515</v>
      </c>
      <c r="M632" t="s">
        <v>87</v>
      </c>
      <c r="N632" t="s">
        <v>10516</v>
      </c>
      <c r="O632" t="s">
        <v>116</v>
      </c>
      <c r="P632">
        <v>14</v>
      </c>
      <c r="Q632" t="s">
        <v>40</v>
      </c>
      <c r="R632" t="s">
        <v>101</v>
      </c>
      <c r="S632" t="s">
        <v>10517</v>
      </c>
      <c r="T632" s="4">
        <v>45379</v>
      </c>
      <c r="U632">
        <v>3</v>
      </c>
      <c r="V632" t="s">
        <v>20257</v>
      </c>
      <c r="W632" t="s">
        <v>10518</v>
      </c>
      <c r="X632" t="s">
        <v>10519</v>
      </c>
      <c r="Y632" t="s">
        <v>5351</v>
      </c>
      <c r="Z632">
        <v>2095</v>
      </c>
      <c r="AA632">
        <v>3</v>
      </c>
      <c r="AB632">
        <v>2514</v>
      </c>
      <c r="AC632">
        <v>838</v>
      </c>
      <c r="AD632" s="8">
        <v>0.35</v>
      </c>
      <c r="AE632" s="7">
        <v>879.9</v>
      </c>
      <c r="AF632">
        <v>0.35</v>
      </c>
      <c r="AG632" t="str">
        <f t="shared" si="9"/>
        <v>₹3 K</v>
      </c>
    </row>
    <row r="633" spans="1:33" x14ac:dyDescent="0.3">
      <c r="A633" t="s">
        <v>27</v>
      </c>
      <c r="B633" t="s">
        <v>193</v>
      </c>
      <c r="C633" t="s">
        <v>80</v>
      </c>
      <c r="D633" t="s">
        <v>65</v>
      </c>
      <c r="E633" t="s">
        <v>401</v>
      </c>
      <c r="F633" t="s">
        <v>10534</v>
      </c>
      <c r="G633" t="s">
        <v>96</v>
      </c>
      <c r="H633" s="4">
        <v>44419</v>
      </c>
      <c r="I633">
        <v>1000</v>
      </c>
      <c r="J633" t="s">
        <v>10535</v>
      </c>
      <c r="K633" t="s">
        <v>1052</v>
      </c>
      <c r="L633" t="s">
        <v>10536</v>
      </c>
      <c r="M633" t="s">
        <v>87</v>
      </c>
      <c r="N633" t="s">
        <v>10537</v>
      </c>
      <c r="O633" t="s">
        <v>57</v>
      </c>
      <c r="P633">
        <v>9</v>
      </c>
      <c r="Q633" t="s">
        <v>73</v>
      </c>
      <c r="R633" t="s">
        <v>101</v>
      </c>
      <c r="S633" t="s">
        <v>10538</v>
      </c>
      <c r="T633" s="4">
        <v>45381</v>
      </c>
      <c r="U633">
        <v>3</v>
      </c>
      <c r="V633" t="s">
        <v>20257</v>
      </c>
      <c r="W633" t="s">
        <v>10539</v>
      </c>
      <c r="X633" t="s">
        <v>10540</v>
      </c>
      <c r="Y633" t="s">
        <v>5472</v>
      </c>
      <c r="Z633">
        <v>1230</v>
      </c>
      <c r="AA633">
        <v>3</v>
      </c>
      <c r="AB633">
        <v>1476</v>
      </c>
      <c r="AC633">
        <v>492</v>
      </c>
      <c r="AD633" s="8">
        <v>0.35</v>
      </c>
      <c r="AE633" s="7">
        <v>516.6</v>
      </c>
      <c r="AF633">
        <v>0.35</v>
      </c>
      <c r="AG633" t="str">
        <f t="shared" si="9"/>
        <v>₹1 K</v>
      </c>
    </row>
    <row r="634" spans="1:33" x14ac:dyDescent="0.3">
      <c r="A634" t="s">
        <v>133</v>
      </c>
      <c r="B634" t="s">
        <v>108</v>
      </c>
      <c r="C634" t="s">
        <v>80</v>
      </c>
      <c r="D634" t="s">
        <v>50</v>
      </c>
      <c r="E634" t="s">
        <v>263</v>
      </c>
      <c r="F634" t="s">
        <v>10578</v>
      </c>
      <c r="G634" t="s">
        <v>96</v>
      </c>
      <c r="H634" s="4">
        <v>45370</v>
      </c>
      <c r="I634">
        <v>800</v>
      </c>
      <c r="J634" t="s">
        <v>10579</v>
      </c>
      <c r="K634" t="s">
        <v>861</v>
      </c>
      <c r="L634" t="s">
        <v>10580</v>
      </c>
      <c r="M634" t="s">
        <v>37</v>
      </c>
      <c r="N634" t="s">
        <v>10581</v>
      </c>
      <c r="O634" t="s">
        <v>116</v>
      </c>
      <c r="P634">
        <v>18</v>
      </c>
      <c r="Q634" t="s">
        <v>40</v>
      </c>
      <c r="R634" t="s">
        <v>74</v>
      </c>
      <c r="S634" t="s">
        <v>10582</v>
      </c>
      <c r="T634" s="4">
        <v>45382</v>
      </c>
      <c r="U634">
        <v>3</v>
      </c>
      <c r="V634" t="s">
        <v>20257</v>
      </c>
      <c r="W634" t="s">
        <v>10583</v>
      </c>
      <c r="X634" t="s">
        <v>10584</v>
      </c>
      <c r="Y634" t="s">
        <v>6497</v>
      </c>
      <c r="Z634">
        <v>1141</v>
      </c>
      <c r="AA634">
        <v>4</v>
      </c>
      <c r="AB634">
        <v>1825.6000000000001</v>
      </c>
      <c r="AC634">
        <v>456.40000000000003</v>
      </c>
      <c r="AD634" s="8">
        <v>0.35</v>
      </c>
      <c r="AE634" s="7">
        <v>638.96</v>
      </c>
      <c r="AF634">
        <v>0.35</v>
      </c>
      <c r="AG634" t="str">
        <f t="shared" si="9"/>
        <v>₹2 K</v>
      </c>
    </row>
    <row r="635" spans="1:33" x14ac:dyDescent="0.3">
      <c r="A635" t="s">
        <v>93</v>
      </c>
      <c r="B635" t="s">
        <v>568</v>
      </c>
      <c r="C635" t="s">
        <v>80</v>
      </c>
      <c r="D635" t="s">
        <v>219</v>
      </c>
      <c r="E635" t="s">
        <v>578</v>
      </c>
      <c r="F635" t="s">
        <v>10626</v>
      </c>
      <c r="G635" t="s">
        <v>33</v>
      </c>
      <c r="H635" s="4">
        <v>44128</v>
      </c>
      <c r="I635">
        <v>800</v>
      </c>
      <c r="J635" t="s">
        <v>10627</v>
      </c>
      <c r="K635" t="s">
        <v>1643</v>
      </c>
      <c r="L635" t="s">
        <v>10628</v>
      </c>
      <c r="M635" t="s">
        <v>87</v>
      </c>
      <c r="N635" t="s">
        <v>10629</v>
      </c>
      <c r="O635" t="s">
        <v>116</v>
      </c>
      <c r="P635">
        <v>20</v>
      </c>
      <c r="Q635" t="s">
        <v>73</v>
      </c>
      <c r="R635" t="s">
        <v>58</v>
      </c>
      <c r="S635" t="s">
        <v>10630</v>
      </c>
      <c r="T635" s="4">
        <v>45354</v>
      </c>
      <c r="U635">
        <v>3</v>
      </c>
      <c r="V635" t="s">
        <v>20257</v>
      </c>
      <c r="W635" t="s">
        <v>10631</v>
      </c>
      <c r="X635" t="s">
        <v>10632</v>
      </c>
      <c r="Y635" t="s">
        <v>10633</v>
      </c>
      <c r="Z635">
        <v>585</v>
      </c>
      <c r="AA635">
        <v>6</v>
      </c>
      <c r="AB635">
        <v>1404</v>
      </c>
      <c r="AC635">
        <v>234</v>
      </c>
      <c r="AD635" s="8">
        <v>0.35</v>
      </c>
      <c r="AE635" s="7">
        <v>491.4</v>
      </c>
      <c r="AF635">
        <v>0.35</v>
      </c>
      <c r="AG635" t="str">
        <f t="shared" si="9"/>
        <v>₹1 K</v>
      </c>
    </row>
    <row r="636" spans="1:33" x14ac:dyDescent="0.3">
      <c r="A636" t="s">
        <v>121</v>
      </c>
      <c r="B636" t="s">
        <v>946</v>
      </c>
      <c r="C636" t="s">
        <v>80</v>
      </c>
      <c r="D636" t="s">
        <v>50</v>
      </c>
      <c r="E636" t="s">
        <v>314</v>
      </c>
      <c r="F636" t="s">
        <v>10785</v>
      </c>
      <c r="G636" t="s">
        <v>96</v>
      </c>
      <c r="H636" s="4">
        <v>43930</v>
      </c>
      <c r="I636">
        <v>800</v>
      </c>
      <c r="J636" t="s">
        <v>10786</v>
      </c>
      <c r="K636" t="s">
        <v>753</v>
      </c>
      <c r="L636" t="s">
        <v>10787</v>
      </c>
      <c r="M636" t="s">
        <v>37</v>
      </c>
      <c r="N636" t="s">
        <v>10788</v>
      </c>
      <c r="O636" t="s">
        <v>72</v>
      </c>
      <c r="P636">
        <v>5</v>
      </c>
      <c r="Q636" t="s">
        <v>73</v>
      </c>
      <c r="R636" t="s">
        <v>101</v>
      </c>
      <c r="S636" t="s">
        <v>10789</v>
      </c>
      <c r="T636" s="4">
        <v>45354</v>
      </c>
      <c r="U636">
        <v>3</v>
      </c>
      <c r="V636" t="s">
        <v>20257</v>
      </c>
      <c r="W636" t="s">
        <v>10790</v>
      </c>
      <c r="X636" t="s">
        <v>10791</v>
      </c>
      <c r="Y636" t="s">
        <v>3983</v>
      </c>
      <c r="Z636">
        <v>1969</v>
      </c>
      <c r="AA636">
        <v>7</v>
      </c>
      <c r="AB636">
        <v>5513.2000000000007</v>
      </c>
      <c r="AC636">
        <v>787.60000000000014</v>
      </c>
      <c r="AD636" s="8">
        <v>0.35</v>
      </c>
      <c r="AE636" s="7">
        <v>1929.6200000000001</v>
      </c>
      <c r="AF636">
        <v>0.35</v>
      </c>
      <c r="AG636" t="str">
        <f t="shared" si="9"/>
        <v>₹6 K</v>
      </c>
    </row>
    <row r="637" spans="1:33" x14ac:dyDescent="0.3">
      <c r="A637" t="s">
        <v>181</v>
      </c>
      <c r="B637" t="s">
        <v>920</v>
      </c>
      <c r="C637" t="s">
        <v>29</v>
      </c>
      <c r="D637" t="s">
        <v>65</v>
      </c>
      <c r="E637" t="s">
        <v>2408</v>
      </c>
      <c r="F637" t="s">
        <v>8502</v>
      </c>
      <c r="G637" t="s">
        <v>33</v>
      </c>
      <c r="H637" s="4">
        <v>44510</v>
      </c>
      <c r="I637">
        <v>800</v>
      </c>
      <c r="J637" t="s">
        <v>10806</v>
      </c>
      <c r="K637" t="s">
        <v>414</v>
      </c>
      <c r="L637" t="s">
        <v>10807</v>
      </c>
      <c r="M637" t="s">
        <v>87</v>
      </c>
      <c r="N637" t="s">
        <v>10808</v>
      </c>
      <c r="O637" t="s">
        <v>39</v>
      </c>
      <c r="P637">
        <v>8</v>
      </c>
      <c r="Q637" t="s">
        <v>40</v>
      </c>
      <c r="R637" t="s">
        <v>58</v>
      </c>
      <c r="S637" t="s">
        <v>10809</v>
      </c>
      <c r="T637" s="4">
        <v>45378</v>
      </c>
      <c r="U637">
        <v>3</v>
      </c>
      <c r="V637" t="s">
        <v>20257</v>
      </c>
      <c r="W637" t="s">
        <v>10810</v>
      </c>
      <c r="X637" t="s">
        <v>10811</v>
      </c>
      <c r="Y637" t="s">
        <v>10656</v>
      </c>
      <c r="Z637">
        <v>972</v>
      </c>
      <c r="AA637">
        <v>1</v>
      </c>
      <c r="AB637">
        <v>388.8</v>
      </c>
      <c r="AC637">
        <v>388.8</v>
      </c>
      <c r="AD637" s="8">
        <v>0.28000000000000003</v>
      </c>
      <c r="AE637" s="7">
        <v>108.86400000000002</v>
      </c>
      <c r="AF637">
        <v>0.28000000000000003</v>
      </c>
      <c r="AG637" t="str">
        <f t="shared" si="9"/>
        <v>₹388.8</v>
      </c>
    </row>
    <row r="638" spans="1:33" x14ac:dyDescent="0.3">
      <c r="A638" t="s">
        <v>93</v>
      </c>
      <c r="B638" t="s">
        <v>568</v>
      </c>
      <c r="C638" t="s">
        <v>49</v>
      </c>
      <c r="D638" t="s">
        <v>65</v>
      </c>
      <c r="E638" t="s">
        <v>2585</v>
      </c>
      <c r="F638" t="s">
        <v>10913</v>
      </c>
      <c r="G638" t="s">
        <v>96</v>
      </c>
      <c r="H638" s="4">
        <v>45622</v>
      </c>
      <c r="I638">
        <v>800</v>
      </c>
      <c r="J638" t="s">
        <v>2584</v>
      </c>
      <c r="K638" t="s">
        <v>394</v>
      </c>
      <c r="L638" t="s">
        <v>10914</v>
      </c>
      <c r="M638" t="s">
        <v>37</v>
      </c>
      <c r="N638" t="s">
        <v>10915</v>
      </c>
      <c r="O638" t="s">
        <v>57</v>
      </c>
      <c r="P638">
        <v>11</v>
      </c>
      <c r="Q638" t="s">
        <v>73</v>
      </c>
      <c r="R638" t="s">
        <v>74</v>
      </c>
      <c r="S638" t="s">
        <v>10916</v>
      </c>
      <c r="T638" s="4">
        <v>45370</v>
      </c>
      <c r="U638">
        <v>3</v>
      </c>
      <c r="V638" t="s">
        <v>20257</v>
      </c>
      <c r="W638" t="s">
        <v>10917</v>
      </c>
      <c r="X638" t="s">
        <v>10918</v>
      </c>
      <c r="Y638" t="s">
        <v>876</v>
      </c>
      <c r="Z638">
        <v>2452</v>
      </c>
      <c r="AA638">
        <v>2</v>
      </c>
      <c r="AB638">
        <v>1961.6000000000001</v>
      </c>
      <c r="AC638">
        <v>980.80000000000007</v>
      </c>
      <c r="AD638" s="8">
        <v>0.22</v>
      </c>
      <c r="AE638" s="7">
        <v>431.55200000000002</v>
      </c>
      <c r="AF638">
        <v>0.22</v>
      </c>
      <c r="AG638" t="str">
        <f t="shared" si="9"/>
        <v>₹2 K</v>
      </c>
    </row>
    <row r="639" spans="1:33" x14ac:dyDescent="0.3">
      <c r="A639" t="s">
        <v>93</v>
      </c>
      <c r="B639" t="s">
        <v>1118</v>
      </c>
      <c r="C639" t="s">
        <v>29</v>
      </c>
      <c r="D639" t="s">
        <v>81</v>
      </c>
      <c r="E639" t="s">
        <v>850</v>
      </c>
      <c r="F639" t="s">
        <v>10953</v>
      </c>
      <c r="G639" t="s">
        <v>96</v>
      </c>
      <c r="H639" s="4">
        <v>43862</v>
      </c>
      <c r="I639">
        <v>1400</v>
      </c>
      <c r="J639" t="s">
        <v>10954</v>
      </c>
      <c r="K639" t="s">
        <v>897</v>
      </c>
      <c r="L639" t="s">
        <v>10955</v>
      </c>
      <c r="M639" t="s">
        <v>37</v>
      </c>
      <c r="N639" t="s">
        <v>10956</v>
      </c>
      <c r="O639" t="s">
        <v>72</v>
      </c>
      <c r="P639">
        <v>12</v>
      </c>
      <c r="Q639" t="s">
        <v>40</v>
      </c>
      <c r="R639" t="s">
        <v>101</v>
      </c>
      <c r="S639" t="s">
        <v>10957</v>
      </c>
      <c r="T639" s="4">
        <v>45358</v>
      </c>
      <c r="U639">
        <v>3</v>
      </c>
      <c r="V639" t="s">
        <v>20257</v>
      </c>
      <c r="W639" t="s">
        <v>10958</v>
      </c>
      <c r="X639" t="s">
        <v>10959</v>
      </c>
      <c r="Y639" t="s">
        <v>4085</v>
      </c>
      <c r="Z639">
        <v>802</v>
      </c>
      <c r="AA639">
        <v>7</v>
      </c>
      <c r="AB639">
        <v>2245.6</v>
      </c>
      <c r="AC639">
        <v>320.8</v>
      </c>
      <c r="AD639" s="8">
        <v>0.28000000000000003</v>
      </c>
      <c r="AE639" s="7">
        <v>628.76800000000003</v>
      </c>
      <c r="AF639">
        <v>0.28000000000000003</v>
      </c>
      <c r="AG639" t="str">
        <f t="shared" si="9"/>
        <v>₹2 K</v>
      </c>
    </row>
    <row r="640" spans="1:33" x14ac:dyDescent="0.3">
      <c r="A640" t="s">
        <v>20242</v>
      </c>
      <c r="B640" t="s">
        <v>390</v>
      </c>
      <c r="C640" t="s">
        <v>80</v>
      </c>
      <c r="D640" t="s">
        <v>65</v>
      </c>
      <c r="E640" t="s">
        <v>713</v>
      </c>
      <c r="F640" t="s">
        <v>11044</v>
      </c>
      <c r="G640" t="s">
        <v>33</v>
      </c>
      <c r="H640" s="4">
        <v>43990</v>
      </c>
      <c r="I640">
        <v>950</v>
      </c>
      <c r="J640" t="s">
        <v>11045</v>
      </c>
      <c r="K640" t="s">
        <v>113</v>
      </c>
      <c r="L640" t="s">
        <v>11046</v>
      </c>
      <c r="M640" t="s">
        <v>87</v>
      </c>
      <c r="N640" t="s">
        <v>11047</v>
      </c>
      <c r="O640" t="s">
        <v>57</v>
      </c>
      <c r="P640">
        <v>20</v>
      </c>
      <c r="Q640" t="s">
        <v>73</v>
      </c>
      <c r="R640" t="s">
        <v>74</v>
      </c>
      <c r="S640" t="s">
        <v>11048</v>
      </c>
      <c r="T640" s="4">
        <v>45373</v>
      </c>
      <c r="U640">
        <v>3</v>
      </c>
      <c r="V640" t="s">
        <v>20257</v>
      </c>
      <c r="W640" t="s">
        <v>11049</v>
      </c>
      <c r="X640" t="s">
        <v>11050</v>
      </c>
      <c r="Y640" t="s">
        <v>2639</v>
      </c>
      <c r="Z640">
        <v>1431</v>
      </c>
      <c r="AA640">
        <v>2</v>
      </c>
      <c r="AB640">
        <v>1144.8</v>
      </c>
      <c r="AC640">
        <v>572.4</v>
      </c>
      <c r="AD640" s="8">
        <v>0.35</v>
      </c>
      <c r="AE640" s="7">
        <v>400.67999999999995</v>
      </c>
      <c r="AF640">
        <v>0.35</v>
      </c>
      <c r="AG640" t="str">
        <f t="shared" si="9"/>
        <v>₹1 K</v>
      </c>
    </row>
    <row r="641" spans="1:33" x14ac:dyDescent="0.3">
      <c r="A641" t="s">
        <v>93</v>
      </c>
      <c r="B641" t="s">
        <v>1118</v>
      </c>
      <c r="C641" t="s">
        <v>49</v>
      </c>
      <c r="D641" t="s">
        <v>109</v>
      </c>
      <c r="E641" t="s">
        <v>687</v>
      </c>
      <c r="F641" t="s">
        <v>11051</v>
      </c>
      <c r="G641" t="s">
        <v>96</v>
      </c>
      <c r="H641" s="4">
        <v>44827</v>
      </c>
      <c r="I641">
        <v>1100</v>
      </c>
      <c r="J641" t="s">
        <v>11052</v>
      </c>
      <c r="K641" t="s">
        <v>825</v>
      </c>
      <c r="L641" t="s">
        <v>11053</v>
      </c>
      <c r="M641" t="s">
        <v>37</v>
      </c>
      <c r="N641" t="s">
        <v>11054</v>
      </c>
      <c r="O641" t="s">
        <v>116</v>
      </c>
      <c r="P641">
        <v>12</v>
      </c>
      <c r="Q641" t="s">
        <v>40</v>
      </c>
      <c r="R641" t="s">
        <v>101</v>
      </c>
      <c r="S641" t="s">
        <v>11055</v>
      </c>
      <c r="T641" s="4">
        <v>45353</v>
      </c>
      <c r="U641">
        <v>3</v>
      </c>
      <c r="V641" t="s">
        <v>20257</v>
      </c>
      <c r="W641" t="s">
        <v>11056</v>
      </c>
      <c r="X641" t="s">
        <v>11057</v>
      </c>
      <c r="Y641" t="s">
        <v>3447</v>
      </c>
      <c r="Z641">
        <v>1529</v>
      </c>
      <c r="AA641">
        <v>1</v>
      </c>
      <c r="AB641">
        <v>611.6</v>
      </c>
      <c r="AC641">
        <v>611.6</v>
      </c>
      <c r="AD641" s="8">
        <v>0.22</v>
      </c>
      <c r="AE641" s="7">
        <v>134.55199999999999</v>
      </c>
      <c r="AF641">
        <v>0.22</v>
      </c>
      <c r="AG641" t="str">
        <f t="shared" si="9"/>
        <v>₹611.6</v>
      </c>
    </row>
    <row r="642" spans="1:33" x14ac:dyDescent="0.3">
      <c r="A642" t="s">
        <v>181</v>
      </c>
      <c r="B642" t="s">
        <v>64</v>
      </c>
      <c r="C642" t="s">
        <v>80</v>
      </c>
      <c r="D642" t="s">
        <v>50</v>
      </c>
      <c r="E642" t="s">
        <v>2408</v>
      </c>
      <c r="F642" t="s">
        <v>11070</v>
      </c>
      <c r="G642" t="s">
        <v>33</v>
      </c>
      <c r="H642" s="4">
        <v>45448</v>
      </c>
      <c r="I642">
        <v>800</v>
      </c>
      <c r="J642" t="s">
        <v>11071</v>
      </c>
      <c r="K642" t="s">
        <v>514</v>
      </c>
      <c r="L642" t="s">
        <v>11072</v>
      </c>
      <c r="M642" t="s">
        <v>87</v>
      </c>
      <c r="N642" t="s">
        <v>11073</v>
      </c>
      <c r="O642" t="s">
        <v>116</v>
      </c>
      <c r="P642">
        <v>9</v>
      </c>
      <c r="Q642" t="s">
        <v>40</v>
      </c>
      <c r="R642" t="s">
        <v>74</v>
      </c>
      <c r="S642" t="s">
        <v>11074</v>
      </c>
      <c r="T642" s="4">
        <v>45360</v>
      </c>
      <c r="U642">
        <v>3</v>
      </c>
      <c r="V642" t="s">
        <v>20257</v>
      </c>
      <c r="W642" t="s">
        <v>11075</v>
      </c>
      <c r="X642" t="s">
        <v>11076</v>
      </c>
      <c r="Y642" t="s">
        <v>2694</v>
      </c>
      <c r="Z642">
        <v>2715</v>
      </c>
      <c r="AA642">
        <v>1</v>
      </c>
      <c r="AB642">
        <v>1086</v>
      </c>
      <c r="AC642">
        <v>1086</v>
      </c>
      <c r="AD642" s="8">
        <v>0.35</v>
      </c>
      <c r="AE642" s="7">
        <v>380.09999999999997</v>
      </c>
      <c r="AF642">
        <v>0.35</v>
      </c>
      <c r="AG642" t="str">
        <f t="shared" ref="AG642:AG705" si="10">IF(AB642&gt;=100000,"₹"&amp;TEXT(AB642/100000,"0.0")&amp;" L",
IF(AB642&gt;=1000,"₹"&amp;TEXT(AB642/1000,"0")&amp;" K",
"₹"&amp;AB642))</f>
        <v>₹1 K</v>
      </c>
    </row>
    <row r="643" spans="1:33" x14ac:dyDescent="0.3">
      <c r="A643" t="s">
        <v>181</v>
      </c>
      <c r="B643" t="s">
        <v>606</v>
      </c>
      <c r="C643" t="s">
        <v>49</v>
      </c>
      <c r="D643" t="s">
        <v>677</v>
      </c>
      <c r="E643" t="s">
        <v>304</v>
      </c>
      <c r="F643" t="s">
        <v>11260</v>
      </c>
      <c r="G643" t="s">
        <v>96</v>
      </c>
      <c r="H643" s="4">
        <v>44169</v>
      </c>
      <c r="I643">
        <v>1200</v>
      </c>
      <c r="J643" t="s">
        <v>11261</v>
      </c>
      <c r="K643" t="s">
        <v>197</v>
      </c>
      <c r="L643" t="s">
        <v>11262</v>
      </c>
      <c r="M643" t="s">
        <v>87</v>
      </c>
      <c r="N643" t="s">
        <v>11263</v>
      </c>
      <c r="O643" t="s">
        <v>116</v>
      </c>
      <c r="P643">
        <v>17</v>
      </c>
      <c r="Q643" t="s">
        <v>73</v>
      </c>
      <c r="R643" t="s">
        <v>58</v>
      </c>
      <c r="S643" t="s">
        <v>11264</v>
      </c>
      <c r="T643" s="4">
        <v>45370</v>
      </c>
      <c r="U643">
        <v>3</v>
      </c>
      <c r="V643" t="s">
        <v>20257</v>
      </c>
      <c r="W643" t="s">
        <v>11265</v>
      </c>
      <c r="X643" t="s">
        <v>11266</v>
      </c>
      <c r="Y643" t="s">
        <v>6724</v>
      </c>
      <c r="Z643">
        <v>982</v>
      </c>
      <c r="AA643">
        <v>8</v>
      </c>
      <c r="AB643">
        <v>3142.4</v>
      </c>
      <c r="AC643">
        <v>392.8</v>
      </c>
      <c r="AD643" s="8">
        <v>0.22</v>
      </c>
      <c r="AE643" s="7">
        <v>691.32799999999997</v>
      </c>
      <c r="AF643">
        <v>0.22</v>
      </c>
      <c r="AG643" t="str">
        <f t="shared" si="10"/>
        <v>₹3 K</v>
      </c>
    </row>
    <row r="644" spans="1:33" x14ac:dyDescent="0.3">
      <c r="A644" t="s">
        <v>145</v>
      </c>
      <c r="B644" t="s">
        <v>145</v>
      </c>
      <c r="C644" t="s">
        <v>29</v>
      </c>
      <c r="D644" t="s">
        <v>109</v>
      </c>
      <c r="E644" t="s">
        <v>894</v>
      </c>
      <c r="F644" t="s">
        <v>11303</v>
      </c>
      <c r="G644" t="s">
        <v>96</v>
      </c>
      <c r="H644" s="4">
        <v>44389</v>
      </c>
      <c r="I644">
        <v>1300</v>
      </c>
      <c r="J644" t="s">
        <v>11304</v>
      </c>
      <c r="K644" t="s">
        <v>716</v>
      </c>
      <c r="L644" t="s">
        <v>11305</v>
      </c>
      <c r="M644" t="s">
        <v>37</v>
      </c>
      <c r="N644" t="s">
        <v>11306</v>
      </c>
      <c r="O644" t="s">
        <v>72</v>
      </c>
      <c r="P644">
        <v>12</v>
      </c>
      <c r="Q644" t="s">
        <v>73</v>
      </c>
      <c r="R644" t="s">
        <v>74</v>
      </c>
      <c r="S644" t="s">
        <v>11307</v>
      </c>
      <c r="T644" s="4">
        <v>45375</v>
      </c>
      <c r="U644">
        <v>3</v>
      </c>
      <c r="V644" t="s">
        <v>20257</v>
      </c>
      <c r="W644" t="s">
        <v>11308</v>
      </c>
      <c r="X644" t="s">
        <v>11309</v>
      </c>
      <c r="Y644" t="s">
        <v>8003</v>
      </c>
      <c r="Z644">
        <v>1818</v>
      </c>
      <c r="AA644">
        <v>5</v>
      </c>
      <c r="AB644">
        <v>3636</v>
      </c>
      <c r="AC644">
        <v>727.2</v>
      </c>
      <c r="AD644" s="8">
        <v>0.28000000000000003</v>
      </c>
      <c r="AE644" s="7">
        <v>1018.08</v>
      </c>
      <c r="AF644">
        <v>0.28000000000000003</v>
      </c>
      <c r="AG644" t="str">
        <f t="shared" si="10"/>
        <v>₹4 K</v>
      </c>
    </row>
    <row r="645" spans="1:33" x14ac:dyDescent="0.3">
      <c r="A645" t="s">
        <v>93</v>
      </c>
      <c r="B645" t="s">
        <v>568</v>
      </c>
      <c r="C645" t="s">
        <v>80</v>
      </c>
      <c r="D645" t="s">
        <v>241</v>
      </c>
      <c r="E645" t="s">
        <v>687</v>
      </c>
      <c r="F645" t="s">
        <v>11339</v>
      </c>
      <c r="G645" t="s">
        <v>96</v>
      </c>
      <c r="H645" s="4">
        <v>44569</v>
      </c>
      <c r="I645">
        <v>800</v>
      </c>
      <c r="J645" t="s">
        <v>11340</v>
      </c>
      <c r="K645" t="s">
        <v>150</v>
      </c>
      <c r="L645" t="s">
        <v>11341</v>
      </c>
      <c r="M645" t="s">
        <v>37</v>
      </c>
      <c r="N645" t="s">
        <v>11342</v>
      </c>
      <c r="O645" t="s">
        <v>116</v>
      </c>
      <c r="P645">
        <v>8</v>
      </c>
      <c r="Q645" t="s">
        <v>40</v>
      </c>
      <c r="R645" t="s">
        <v>58</v>
      </c>
      <c r="S645" t="s">
        <v>11343</v>
      </c>
      <c r="T645" s="4">
        <v>45358</v>
      </c>
      <c r="U645">
        <v>3</v>
      </c>
      <c r="V645" t="s">
        <v>20257</v>
      </c>
      <c r="W645" t="s">
        <v>11344</v>
      </c>
      <c r="X645" t="s">
        <v>11345</v>
      </c>
      <c r="Y645" t="s">
        <v>3409</v>
      </c>
      <c r="Z645">
        <v>1479</v>
      </c>
      <c r="AA645">
        <v>3</v>
      </c>
      <c r="AB645">
        <v>1774.8000000000002</v>
      </c>
      <c r="AC645">
        <v>591.6</v>
      </c>
      <c r="AD645" s="8">
        <v>0.35</v>
      </c>
      <c r="AE645" s="7">
        <v>621.18000000000006</v>
      </c>
      <c r="AF645">
        <v>0.35</v>
      </c>
      <c r="AG645" t="str">
        <f t="shared" si="10"/>
        <v>₹2 K</v>
      </c>
    </row>
    <row r="646" spans="1:33" x14ac:dyDescent="0.3">
      <c r="A646" t="s">
        <v>20237</v>
      </c>
      <c r="B646" t="s">
        <v>1483</v>
      </c>
      <c r="C646" t="s">
        <v>80</v>
      </c>
      <c r="D646" t="s">
        <v>241</v>
      </c>
      <c r="E646" t="s">
        <v>31</v>
      </c>
      <c r="F646" t="s">
        <v>11559</v>
      </c>
      <c r="G646" t="s">
        <v>33</v>
      </c>
      <c r="H646" s="4">
        <v>44460</v>
      </c>
      <c r="I646">
        <v>1100</v>
      </c>
      <c r="J646" t="s">
        <v>11560</v>
      </c>
      <c r="K646" t="s">
        <v>879</v>
      </c>
      <c r="L646" t="s">
        <v>11561</v>
      </c>
      <c r="M646" t="s">
        <v>37</v>
      </c>
      <c r="N646" t="s">
        <v>11562</v>
      </c>
      <c r="O646" t="s">
        <v>57</v>
      </c>
      <c r="P646">
        <v>15</v>
      </c>
      <c r="Q646" t="s">
        <v>73</v>
      </c>
      <c r="R646" t="s">
        <v>41</v>
      </c>
      <c r="S646" t="s">
        <v>11563</v>
      </c>
      <c r="T646" s="4">
        <v>45356</v>
      </c>
      <c r="U646">
        <v>3</v>
      </c>
      <c r="V646" t="s">
        <v>20257</v>
      </c>
      <c r="W646" t="s">
        <v>11564</v>
      </c>
      <c r="X646" t="s">
        <v>11565</v>
      </c>
      <c r="Y646" t="s">
        <v>4388</v>
      </c>
      <c r="Z646">
        <v>2679</v>
      </c>
      <c r="AA646">
        <v>6</v>
      </c>
      <c r="AB646">
        <v>6429.6</v>
      </c>
      <c r="AC646">
        <v>1071.6000000000001</v>
      </c>
      <c r="AD646" s="8">
        <v>0.35</v>
      </c>
      <c r="AE646" s="7">
        <v>2250.36</v>
      </c>
      <c r="AF646">
        <v>0.35</v>
      </c>
      <c r="AG646" t="str">
        <f t="shared" si="10"/>
        <v>₹6 K</v>
      </c>
    </row>
    <row r="647" spans="1:33" x14ac:dyDescent="0.3">
      <c r="A647" t="s">
        <v>145</v>
      </c>
      <c r="B647" t="s">
        <v>145</v>
      </c>
      <c r="C647" t="s">
        <v>49</v>
      </c>
      <c r="D647" t="s">
        <v>30</v>
      </c>
      <c r="E647" t="s">
        <v>641</v>
      </c>
      <c r="F647" t="s">
        <v>11629</v>
      </c>
      <c r="G647" t="s">
        <v>33</v>
      </c>
      <c r="H647" s="4">
        <v>45322</v>
      </c>
      <c r="I647">
        <v>1200</v>
      </c>
      <c r="J647" t="s">
        <v>6676</v>
      </c>
      <c r="K647" t="s">
        <v>350</v>
      </c>
      <c r="L647" t="s">
        <v>11630</v>
      </c>
      <c r="M647" t="s">
        <v>87</v>
      </c>
      <c r="N647" t="s">
        <v>11631</v>
      </c>
      <c r="O647" t="s">
        <v>39</v>
      </c>
      <c r="P647">
        <v>16</v>
      </c>
      <c r="Q647" t="s">
        <v>73</v>
      </c>
      <c r="R647" t="s">
        <v>41</v>
      </c>
      <c r="S647" t="s">
        <v>11632</v>
      </c>
      <c r="T647" s="4">
        <v>45382</v>
      </c>
      <c r="U647">
        <v>3</v>
      </c>
      <c r="V647" t="s">
        <v>20257</v>
      </c>
      <c r="W647" t="s">
        <v>11633</v>
      </c>
      <c r="X647" t="s">
        <v>11634</v>
      </c>
      <c r="Y647" t="s">
        <v>10777</v>
      </c>
      <c r="Z647">
        <v>2853</v>
      </c>
      <c r="AA647">
        <v>4</v>
      </c>
      <c r="AB647">
        <v>4564.8</v>
      </c>
      <c r="AC647">
        <v>1141.2</v>
      </c>
      <c r="AD647" s="8">
        <v>0.22</v>
      </c>
      <c r="AE647" s="7">
        <v>1004.2560000000001</v>
      </c>
      <c r="AF647">
        <v>0.22</v>
      </c>
      <c r="AG647" t="str">
        <f t="shared" si="10"/>
        <v>₹5 K</v>
      </c>
    </row>
    <row r="648" spans="1:33" x14ac:dyDescent="0.3">
      <c r="A648" t="s">
        <v>20234</v>
      </c>
      <c r="B648" t="s">
        <v>325</v>
      </c>
      <c r="C648" t="s">
        <v>49</v>
      </c>
      <c r="D648" t="s">
        <v>81</v>
      </c>
      <c r="E648" t="s">
        <v>170</v>
      </c>
      <c r="F648" t="s">
        <v>11730</v>
      </c>
      <c r="G648" t="s">
        <v>96</v>
      </c>
      <c r="H648" s="4">
        <v>44021</v>
      </c>
      <c r="I648">
        <v>1200</v>
      </c>
      <c r="J648" t="s">
        <v>11731</v>
      </c>
      <c r="K648" t="s">
        <v>173</v>
      </c>
      <c r="L648" t="s">
        <v>11732</v>
      </c>
      <c r="M648" t="s">
        <v>37</v>
      </c>
      <c r="N648" t="s">
        <v>11733</v>
      </c>
      <c r="O648" t="s">
        <v>72</v>
      </c>
      <c r="P648">
        <v>3</v>
      </c>
      <c r="Q648" t="s">
        <v>73</v>
      </c>
      <c r="R648" t="s">
        <v>74</v>
      </c>
      <c r="S648" t="s">
        <v>11734</v>
      </c>
      <c r="T648" s="4">
        <v>45368</v>
      </c>
      <c r="U648">
        <v>3</v>
      </c>
      <c r="V648" t="s">
        <v>20257</v>
      </c>
      <c r="W648" t="s">
        <v>11735</v>
      </c>
      <c r="X648" t="s">
        <v>11736</v>
      </c>
      <c r="Y648" t="s">
        <v>10569</v>
      </c>
      <c r="Z648">
        <v>683</v>
      </c>
      <c r="AA648">
        <v>8</v>
      </c>
      <c r="AB648">
        <v>2185.6</v>
      </c>
      <c r="AC648">
        <v>273.2</v>
      </c>
      <c r="AD648" s="8">
        <v>0.22</v>
      </c>
      <c r="AE648" s="7">
        <v>480.83199999999999</v>
      </c>
      <c r="AF648">
        <v>0.22</v>
      </c>
      <c r="AG648" t="str">
        <f t="shared" si="10"/>
        <v>₹2 K</v>
      </c>
    </row>
    <row r="649" spans="1:33" x14ac:dyDescent="0.3">
      <c r="A649" t="s">
        <v>93</v>
      </c>
      <c r="B649" t="s">
        <v>1118</v>
      </c>
      <c r="C649" t="s">
        <v>29</v>
      </c>
      <c r="D649" t="s">
        <v>109</v>
      </c>
      <c r="E649" t="s">
        <v>381</v>
      </c>
      <c r="F649" t="s">
        <v>11959</v>
      </c>
      <c r="G649" t="s">
        <v>96</v>
      </c>
      <c r="H649" s="4">
        <v>44414</v>
      </c>
      <c r="I649">
        <v>1100</v>
      </c>
      <c r="J649" t="s">
        <v>11960</v>
      </c>
      <c r="K649" t="s">
        <v>879</v>
      </c>
      <c r="L649" t="s">
        <v>11961</v>
      </c>
      <c r="M649" t="s">
        <v>37</v>
      </c>
      <c r="N649" t="s">
        <v>11962</v>
      </c>
      <c r="O649" t="s">
        <v>57</v>
      </c>
      <c r="P649">
        <v>15</v>
      </c>
      <c r="Q649" t="s">
        <v>40</v>
      </c>
      <c r="R649" t="s">
        <v>101</v>
      </c>
      <c r="S649" t="s">
        <v>11963</v>
      </c>
      <c r="T649" s="4">
        <v>45362</v>
      </c>
      <c r="U649">
        <v>3</v>
      </c>
      <c r="V649" t="s">
        <v>20257</v>
      </c>
      <c r="W649" t="s">
        <v>11964</v>
      </c>
      <c r="X649" t="s">
        <v>7122</v>
      </c>
      <c r="Y649" t="s">
        <v>1233</v>
      </c>
      <c r="Z649">
        <v>1866</v>
      </c>
      <c r="AA649">
        <v>8</v>
      </c>
      <c r="AB649">
        <v>5971.2000000000007</v>
      </c>
      <c r="AC649">
        <v>746.40000000000009</v>
      </c>
      <c r="AD649" s="8">
        <v>0.28000000000000003</v>
      </c>
      <c r="AE649" s="7">
        <v>1671.9360000000004</v>
      </c>
      <c r="AF649">
        <v>0.28000000000000003</v>
      </c>
      <c r="AG649" t="str">
        <f t="shared" si="10"/>
        <v>₹6 K</v>
      </c>
    </row>
    <row r="650" spans="1:33" x14ac:dyDescent="0.3">
      <c r="A650" t="s">
        <v>93</v>
      </c>
      <c r="B650" t="s">
        <v>1118</v>
      </c>
      <c r="C650" t="s">
        <v>29</v>
      </c>
      <c r="D650" t="s">
        <v>30</v>
      </c>
      <c r="E650" t="s">
        <v>2849</v>
      </c>
      <c r="F650" t="s">
        <v>12006</v>
      </c>
      <c r="G650" t="s">
        <v>96</v>
      </c>
      <c r="H650" s="4">
        <v>45110</v>
      </c>
      <c r="I650">
        <v>1000</v>
      </c>
      <c r="J650" t="s">
        <v>12007</v>
      </c>
      <c r="K650" t="s">
        <v>1626</v>
      </c>
      <c r="L650" t="s">
        <v>12008</v>
      </c>
      <c r="M650" t="s">
        <v>37</v>
      </c>
      <c r="N650" t="s">
        <v>12009</v>
      </c>
      <c r="O650" t="s">
        <v>72</v>
      </c>
      <c r="P650">
        <v>11</v>
      </c>
      <c r="Q650" t="s">
        <v>40</v>
      </c>
      <c r="R650" t="s">
        <v>101</v>
      </c>
      <c r="S650" t="s">
        <v>12010</v>
      </c>
      <c r="T650" s="4">
        <v>45380</v>
      </c>
      <c r="U650">
        <v>3</v>
      </c>
      <c r="V650" t="s">
        <v>20257</v>
      </c>
      <c r="W650" t="s">
        <v>12011</v>
      </c>
      <c r="X650" t="s">
        <v>12012</v>
      </c>
      <c r="Y650" t="s">
        <v>6140</v>
      </c>
      <c r="Z650">
        <v>1124</v>
      </c>
      <c r="AA650">
        <v>3</v>
      </c>
      <c r="AB650">
        <v>1348.8000000000002</v>
      </c>
      <c r="AC650">
        <v>449.60000000000008</v>
      </c>
      <c r="AD650" s="8">
        <v>0.28000000000000003</v>
      </c>
      <c r="AE650" s="7">
        <v>377.6640000000001</v>
      </c>
      <c r="AF650">
        <v>0.28000000000000003</v>
      </c>
      <c r="AG650" t="str">
        <f t="shared" si="10"/>
        <v>₹1 K</v>
      </c>
    </row>
    <row r="651" spans="1:33" x14ac:dyDescent="0.3">
      <c r="A651" t="s">
        <v>181</v>
      </c>
      <c r="B651" t="s">
        <v>813</v>
      </c>
      <c r="C651" t="s">
        <v>80</v>
      </c>
      <c r="D651" t="s">
        <v>677</v>
      </c>
      <c r="E651" t="s">
        <v>1177</v>
      </c>
      <c r="F651" t="s">
        <v>12358</v>
      </c>
      <c r="G651" t="s">
        <v>33</v>
      </c>
      <c r="H651" s="4">
        <v>44811</v>
      </c>
      <c r="I651">
        <v>1100</v>
      </c>
      <c r="J651" t="s">
        <v>12359</v>
      </c>
      <c r="K651" t="s">
        <v>599</v>
      </c>
      <c r="L651" t="s">
        <v>12360</v>
      </c>
      <c r="M651" t="s">
        <v>37</v>
      </c>
      <c r="N651" t="s">
        <v>12361</v>
      </c>
      <c r="O651" t="s">
        <v>57</v>
      </c>
      <c r="P651">
        <v>13</v>
      </c>
      <c r="Q651" t="s">
        <v>40</v>
      </c>
      <c r="R651" t="s">
        <v>58</v>
      </c>
      <c r="S651" t="s">
        <v>12362</v>
      </c>
      <c r="T651" s="4">
        <v>45382</v>
      </c>
      <c r="U651">
        <v>3</v>
      </c>
      <c r="V651" t="s">
        <v>20257</v>
      </c>
      <c r="W651" t="s">
        <v>12363</v>
      </c>
      <c r="X651" t="s">
        <v>12364</v>
      </c>
      <c r="Y651" t="s">
        <v>9102</v>
      </c>
      <c r="Z651">
        <v>2329</v>
      </c>
      <c r="AA651">
        <v>3</v>
      </c>
      <c r="AB651">
        <v>2794.8</v>
      </c>
      <c r="AC651">
        <v>931.6</v>
      </c>
      <c r="AD651" s="8">
        <v>0.35</v>
      </c>
      <c r="AE651" s="7">
        <v>978.18</v>
      </c>
      <c r="AF651">
        <v>0.35</v>
      </c>
      <c r="AG651" t="str">
        <f t="shared" si="10"/>
        <v>₹3 K</v>
      </c>
    </row>
    <row r="652" spans="1:33" x14ac:dyDescent="0.3">
      <c r="A652" t="s">
        <v>107</v>
      </c>
      <c r="B652" t="s">
        <v>510</v>
      </c>
      <c r="C652" t="s">
        <v>49</v>
      </c>
      <c r="D652" t="s">
        <v>677</v>
      </c>
      <c r="E652" t="s">
        <v>850</v>
      </c>
      <c r="F652" t="s">
        <v>12504</v>
      </c>
      <c r="G652" t="s">
        <v>96</v>
      </c>
      <c r="H652" s="4">
        <v>44885</v>
      </c>
      <c r="I652">
        <v>1300</v>
      </c>
      <c r="J652" t="s">
        <v>12505</v>
      </c>
      <c r="K652" t="s">
        <v>2286</v>
      </c>
      <c r="L652" t="s">
        <v>12506</v>
      </c>
      <c r="M652" t="s">
        <v>37</v>
      </c>
      <c r="N652" t="s">
        <v>12507</v>
      </c>
      <c r="O652" t="s">
        <v>57</v>
      </c>
      <c r="P652">
        <v>18</v>
      </c>
      <c r="Q652" t="s">
        <v>40</v>
      </c>
      <c r="R652" t="s">
        <v>41</v>
      </c>
      <c r="S652" t="s">
        <v>12508</v>
      </c>
      <c r="T652" s="4">
        <v>45361</v>
      </c>
      <c r="U652">
        <v>3</v>
      </c>
      <c r="V652" t="s">
        <v>20257</v>
      </c>
      <c r="W652" t="s">
        <v>12509</v>
      </c>
      <c r="X652" t="s">
        <v>12510</v>
      </c>
      <c r="Y652" t="s">
        <v>7251</v>
      </c>
      <c r="Z652">
        <v>1375</v>
      </c>
      <c r="AA652">
        <v>5</v>
      </c>
      <c r="AB652">
        <v>2750</v>
      </c>
      <c r="AC652">
        <v>550</v>
      </c>
      <c r="AD652" s="8">
        <v>0.22</v>
      </c>
      <c r="AE652" s="7">
        <v>605</v>
      </c>
      <c r="AF652">
        <v>0.22</v>
      </c>
      <c r="AG652" t="str">
        <f t="shared" si="10"/>
        <v>₹3 K</v>
      </c>
    </row>
    <row r="653" spans="1:33" x14ac:dyDescent="0.3">
      <c r="A653" t="s">
        <v>93</v>
      </c>
      <c r="B653" t="s">
        <v>784</v>
      </c>
      <c r="C653" t="s">
        <v>80</v>
      </c>
      <c r="D653" t="s">
        <v>50</v>
      </c>
      <c r="E653" t="s">
        <v>531</v>
      </c>
      <c r="F653" t="s">
        <v>12524</v>
      </c>
      <c r="G653" t="s">
        <v>96</v>
      </c>
      <c r="H653" s="4">
        <v>45040</v>
      </c>
      <c r="I653">
        <v>1400</v>
      </c>
      <c r="J653" t="s">
        <v>12525</v>
      </c>
      <c r="K653" t="s">
        <v>384</v>
      </c>
      <c r="L653" t="s">
        <v>12526</v>
      </c>
      <c r="M653" t="s">
        <v>37</v>
      </c>
      <c r="N653" t="s">
        <v>12527</v>
      </c>
      <c r="O653" t="s">
        <v>116</v>
      </c>
      <c r="P653">
        <v>17</v>
      </c>
      <c r="Q653" t="s">
        <v>40</v>
      </c>
      <c r="R653" t="s">
        <v>74</v>
      </c>
      <c r="S653" t="s">
        <v>12528</v>
      </c>
      <c r="T653" s="4">
        <v>45372</v>
      </c>
      <c r="U653">
        <v>3</v>
      </c>
      <c r="V653" t="s">
        <v>20257</v>
      </c>
      <c r="W653" t="s">
        <v>12529</v>
      </c>
      <c r="X653" t="s">
        <v>12530</v>
      </c>
      <c r="Y653" t="s">
        <v>168</v>
      </c>
      <c r="Z653">
        <v>2335</v>
      </c>
      <c r="AA653">
        <v>4</v>
      </c>
      <c r="AB653">
        <v>3736</v>
      </c>
      <c r="AC653">
        <v>934</v>
      </c>
      <c r="AD653" s="8">
        <v>0.35</v>
      </c>
      <c r="AE653" s="7">
        <v>1307.5999999999999</v>
      </c>
      <c r="AF653">
        <v>0.35</v>
      </c>
      <c r="AG653" t="str">
        <f t="shared" si="10"/>
        <v>₹4 K</v>
      </c>
    </row>
    <row r="654" spans="1:33" x14ac:dyDescent="0.3">
      <c r="A654" t="s">
        <v>93</v>
      </c>
      <c r="B654" t="s">
        <v>169</v>
      </c>
      <c r="C654" t="s">
        <v>80</v>
      </c>
      <c r="D654" t="s">
        <v>206</v>
      </c>
      <c r="E654" t="s">
        <v>1049</v>
      </c>
      <c r="F654" t="s">
        <v>12564</v>
      </c>
      <c r="G654" t="s">
        <v>33</v>
      </c>
      <c r="H654" s="4">
        <v>45497</v>
      </c>
      <c r="I654">
        <v>1100</v>
      </c>
      <c r="J654" t="s">
        <v>12565</v>
      </c>
      <c r="K654" t="s">
        <v>1260</v>
      </c>
      <c r="L654" t="s">
        <v>12566</v>
      </c>
      <c r="M654" t="s">
        <v>87</v>
      </c>
      <c r="N654" t="s">
        <v>12567</v>
      </c>
      <c r="O654" t="s">
        <v>116</v>
      </c>
      <c r="P654">
        <v>5</v>
      </c>
      <c r="Q654" t="s">
        <v>73</v>
      </c>
      <c r="R654" t="s">
        <v>58</v>
      </c>
      <c r="S654" t="s">
        <v>12568</v>
      </c>
      <c r="T654" s="4">
        <v>45374</v>
      </c>
      <c r="U654">
        <v>3</v>
      </c>
      <c r="V654" t="s">
        <v>20257</v>
      </c>
      <c r="W654" t="s">
        <v>12569</v>
      </c>
      <c r="X654" t="s">
        <v>12570</v>
      </c>
      <c r="Y654" t="s">
        <v>8396</v>
      </c>
      <c r="Z654">
        <v>2280</v>
      </c>
      <c r="AA654">
        <v>6</v>
      </c>
      <c r="AB654">
        <v>5472</v>
      </c>
      <c r="AC654">
        <v>912</v>
      </c>
      <c r="AD654" s="8">
        <v>0.35</v>
      </c>
      <c r="AE654" s="7">
        <v>1915.1999999999998</v>
      </c>
      <c r="AF654">
        <v>0.35</v>
      </c>
      <c r="AG654" t="str">
        <f t="shared" si="10"/>
        <v>₹5 K</v>
      </c>
    </row>
    <row r="655" spans="1:33" x14ac:dyDescent="0.3">
      <c r="A655" t="s">
        <v>93</v>
      </c>
      <c r="B655" t="s">
        <v>1118</v>
      </c>
      <c r="C655" t="s">
        <v>80</v>
      </c>
      <c r="D655" t="s">
        <v>370</v>
      </c>
      <c r="E655" t="s">
        <v>596</v>
      </c>
      <c r="F655" t="s">
        <v>12585</v>
      </c>
      <c r="G655" t="s">
        <v>33</v>
      </c>
      <c r="H655" s="4">
        <v>44619</v>
      </c>
      <c r="I655">
        <v>800</v>
      </c>
      <c r="J655" t="s">
        <v>12586</v>
      </c>
      <c r="K655" t="s">
        <v>1418</v>
      </c>
      <c r="L655" t="s">
        <v>12587</v>
      </c>
      <c r="M655" t="s">
        <v>87</v>
      </c>
      <c r="N655" t="s">
        <v>12588</v>
      </c>
      <c r="O655" t="s">
        <v>39</v>
      </c>
      <c r="P655">
        <v>12</v>
      </c>
      <c r="Q655" t="s">
        <v>40</v>
      </c>
      <c r="R655" t="s">
        <v>58</v>
      </c>
      <c r="S655" t="s">
        <v>12589</v>
      </c>
      <c r="T655" s="4">
        <v>45382</v>
      </c>
      <c r="U655">
        <v>3</v>
      </c>
      <c r="V655" t="s">
        <v>20257</v>
      </c>
      <c r="W655" t="s">
        <v>12590</v>
      </c>
      <c r="X655" t="s">
        <v>12591</v>
      </c>
      <c r="Y655" t="s">
        <v>4154</v>
      </c>
      <c r="Z655">
        <v>2080</v>
      </c>
      <c r="AA655">
        <v>8</v>
      </c>
      <c r="AB655">
        <v>6656</v>
      </c>
      <c r="AC655">
        <v>832</v>
      </c>
      <c r="AD655" s="8">
        <v>0.35</v>
      </c>
      <c r="AE655" s="7">
        <v>2329.6</v>
      </c>
      <c r="AF655">
        <v>0.35</v>
      </c>
      <c r="AG655" t="str">
        <f t="shared" si="10"/>
        <v>₹7 K</v>
      </c>
    </row>
    <row r="656" spans="1:33" x14ac:dyDescent="0.3">
      <c r="A656" t="s">
        <v>181</v>
      </c>
      <c r="B656" t="s">
        <v>920</v>
      </c>
      <c r="C656" t="s">
        <v>49</v>
      </c>
      <c r="D656" t="s">
        <v>109</v>
      </c>
      <c r="E656" t="s">
        <v>850</v>
      </c>
      <c r="F656" t="s">
        <v>12669</v>
      </c>
      <c r="G656" t="s">
        <v>33</v>
      </c>
      <c r="H656" s="4">
        <v>44984</v>
      </c>
      <c r="I656">
        <v>1100</v>
      </c>
      <c r="J656" t="s">
        <v>12670</v>
      </c>
      <c r="K656" t="s">
        <v>404</v>
      </c>
      <c r="L656" t="s">
        <v>12671</v>
      </c>
      <c r="M656" t="s">
        <v>87</v>
      </c>
      <c r="N656" t="s">
        <v>12672</v>
      </c>
      <c r="O656" t="s">
        <v>57</v>
      </c>
      <c r="P656">
        <v>12</v>
      </c>
      <c r="Q656" t="s">
        <v>40</v>
      </c>
      <c r="R656" t="s">
        <v>101</v>
      </c>
      <c r="S656" t="s">
        <v>12673</v>
      </c>
      <c r="T656" s="4">
        <v>45363</v>
      </c>
      <c r="U656">
        <v>3</v>
      </c>
      <c r="V656" t="s">
        <v>20257</v>
      </c>
      <c r="W656" t="s">
        <v>12674</v>
      </c>
      <c r="X656" t="s">
        <v>12675</v>
      </c>
      <c r="Y656" t="s">
        <v>3004</v>
      </c>
      <c r="Z656">
        <v>1201</v>
      </c>
      <c r="AA656">
        <v>1</v>
      </c>
      <c r="AB656">
        <v>480.40000000000003</v>
      </c>
      <c r="AC656">
        <v>480.40000000000003</v>
      </c>
      <c r="AD656" s="8">
        <v>0.22</v>
      </c>
      <c r="AE656" s="7">
        <v>105.688</v>
      </c>
      <c r="AF656">
        <v>0.22</v>
      </c>
      <c r="AG656" t="str">
        <f t="shared" si="10"/>
        <v>₹480.4</v>
      </c>
    </row>
    <row r="657" spans="1:33" x14ac:dyDescent="0.3">
      <c r="A657" t="s">
        <v>20240</v>
      </c>
      <c r="B657" t="s">
        <v>347</v>
      </c>
      <c r="C657" t="s">
        <v>49</v>
      </c>
      <c r="D657" t="s">
        <v>219</v>
      </c>
      <c r="E657" t="s">
        <v>850</v>
      </c>
      <c r="F657" t="s">
        <v>12676</v>
      </c>
      <c r="G657" t="s">
        <v>33</v>
      </c>
      <c r="H657" s="4">
        <v>44978</v>
      </c>
      <c r="I657">
        <v>800</v>
      </c>
      <c r="J657" t="s">
        <v>12677</v>
      </c>
      <c r="K657" t="s">
        <v>835</v>
      </c>
      <c r="L657" t="s">
        <v>12678</v>
      </c>
      <c r="M657" t="s">
        <v>37</v>
      </c>
      <c r="N657" t="s">
        <v>12679</v>
      </c>
      <c r="O657" t="s">
        <v>72</v>
      </c>
      <c r="P657">
        <v>20</v>
      </c>
      <c r="Q657" t="s">
        <v>40</v>
      </c>
      <c r="R657" t="s">
        <v>101</v>
      </c>
      <c r="S657" t="s">
        <v>12680</v>
      </c>
      <c r="T657" s="4">
        <v>45381</v>
      </c>
      <c r="U657">
        <v>3</v>
      </c>
      <c r="V657" t="s">
        <v>20257</v>
      </c>
      <c r="W657" t="s">
        <v>12681</v>
      </c>
      <c r="X657" t="s">
        <v>12682</v>
      </c>
      <c r="Y657" t="s">
        <v>3130</v>
      </c>
      <c r="Z657">
        <v>2736</v>
      </c>
      <c r="AA657">
        <v>5</v>
      </c>
      <c r="AB657">
        <v>5472</v>
      </c>
      <c r="AC657">
        <v>1094.4000000000001</v>
      </c>
      <c r="AD657" s="8">
        <v>0.22</v>
      </c>
      <c r="AE657" s="7">
        <v>1203.8399999999999</v>
      </c>
      <c r="AF657">
        <v>0.22</v>
      </c>
      <c r="AG657" t="str">
        <f t="shared" si="10"/>
        <v>₹5 K</v>
      </c>
    </row>
    <row r="658" spans="1:33" x14ac:dyDescent="0.3">
      <c r="A658" t="s">
        <v>450</v>
      </c>
      <c r="B658" t="s">
        <v>450</v>
      </c>
      <c r="C658" t="s">
        <v>29</v>
      </c>
      <c r="D658" t="s">
        <v>241</v>
      </c>
      <c r="E658" t="s">
        <v>1049</v>
      </c>
      <c r="F658" t="s">
        <v>12781</v>
      </c>
      <c r="G658" t="s">
        <v>33</v>
      </c>
      <c r="H658" s="4">
        <v>44724</v>
      </c>
      <c r="I658">
        <v>1200</v>
      </c>
      <c r="J658" t="s">
        <v>12782</v>
      </c>
      <c r="K658" t="s">
        <v>329</v>
      </c>
      <c r="L658" t="s">
        <v>12783</v>
      </c>
      <c r="M658" t="s">
        <v>87</v>
      </c>
      <c r="N658" t="s">
        <v>12784</v>
      </c>
      <c r="O658" t="s">
        <v>39</v>
      </c>
      <c r="P658">
        <v>17</v>
      </c>
      <c r="Q658" t="s">
        <v>40</v>
      </c>
      <c r="R658" t="s">
        <v>74</v>
      </c>
      <c r="S658" t="s">
        <v>12785</v>
      </c>
      <c r="T658" s="4">
        <v>45358</v>
      </c>
      <c r="U658">
        <v>3</v>
      </c>
      <c r="V658" t="s">
        <v>20257</v>
      </c>
      <c r="W658" t="s">
        <v>12786</v>
      </c>
      <c r="X658" t="s">
        <v>12787</v>
      </c>
      <c r="Y658" t="s">
        <v>7325</v>
      </c>
      <c r="Z658">
        <v>2785</v>
      </c>
      <c r="AA658">
        <v>6</v>
      </c>
      <c r="AB658">
        <v>6684</v>
      </c>
      <c r="AC658">
        <v>1114</v>
      </c>
      <c r="AD658" s="8">
        <v>0.28000000000000003</v>
      </c>
      <c r="AE658" s="7">
        <v>1871.5200000000002</v>
      </c>
      <c r="AF658">
        <v>0.28000000000000003</v>
      </c>
      <c r="AG658" t="str">
        <f t="shared" si="10"/>
        <v>₹7 K</v>
      </c>
    </row>
    <row r="659" spans="1:33" x14ac:dyDescent="0.3">
      <c r="A659" t="s">
        <v>20242</v>
      </c>
      <c r="B659" t="s">
        <v>390</v>
      </c>
      <c r="C659" t="s">
        <v>80</v>
      </c>
      <c r="D659" t="s">
        <v>30</v>
      </c>
      <c r="E659" t="s">
        <v>957</v>
      </c>
      <c r="F659" t="s">
        <v>12795</v>
      </c>
      <c r="G659" t="s">
        <v>96</v>
      </c>
      <c r="H659" s="4">
        <v>43967</v>
      </c>
      <c r="I659">
        <v>1100</v>
      </c>
      <c r="J659" t="s">
        <v>12796</v>
      </c>
      <c r="K659" t="s">
        <v>1686</v>
      </c>
      <c r="L659" t="s">
        <v>12797</v>
      </c>
      <c r="M659" t="s">
        <v>37</v>
      </c>
      <c r="N659" t="s">
        <v>12798</v>
      </c>
      <c r="O659" t="s">
        <v>72</v>
      </c>
      <c r="P659">
        <v>10</v>
      </c>
      <c r="Q659" t="s">
        <v>40</v>
      </c>
      <c r="R659" t="s">
        <v>41</v>
      </c>
      <c r="S659" t="s">
        <v>12799</v>
      </c>
      <c r="T659" s="4">
        <v>45363</v>
      </c>
      <c r="U659">
        <v>3</v>
      </c>
      <c r="V659" t="s">
        <v>20257</v>
      </c>
      <c r="W659" t="s">
        <v>12800</v>
      </c>
      <c r="X659" t="s">
        <v>12801</v>
      </c>
      <c r="Y659" t="s">
        <v>8316</v>
      </c>
      <c r="Z659">
        <v>1118</v>
      </c>
      <c r="AA659">
        <v>3</v>
      </c>
      <c r="AB659">
        <v>1341.6000000000001</v>
      </c>
      <c r="AC659">
        <v>447.20000000000005</v>
      </c>
      <c r="AD659" s="8">
        <v>0.35</v>
      </c>
      <c r="AE659" s="7">
        <v>469.56</v>
      </c>
      <c r="AF659">
        <v>0.35</v>
      </c>
      <c r="AG659" t="str">
        <f t="shared" si="10"/>
        <v>₹1 K</v>
      </c>
    </row>
    <row r="660" spans="1:33" x14ac:dyDescent="0.3">
      <c r="A660" t="s">
        <v>181</v>
      </c>
      <c r="B660" t="s">
        <v>985</v>
      </c>
      <c r="C660" t="s">
        <v>80</v>
      </c>
      <c r="D660" t="s">
        <v>241</v>
      </c>
      <c r="E660" t="s">
        <v>947</v>
      </c>
      <c r="F660" t="s">
        <v>12802</v>
      </c>
      <c r="G660" t="s">
        <v>96</v>
      </c>
      <c r="H660" s="4">
        <v>45317</v>
      </c>
      <c r="I660">
        <v>1100</v>
      </c>
      <c r="J660" t="s">
        <v>12803</v>
      </c>
      <c r="K660" t="s">
        <v>1486</v>
      </c>
      <c r="L660" t="s">
        <v>12804</v>
      </c>
      <c r="M660" t="s">
        <v>37</v>
      </c>
      <c r="N660" t="s">
        <v>12805</v>
      </c>
      <c r="O660" t="s">
        <v>57</v>
      </c>
      <c r="P660">
        <v>4</v>
      </c>
      <c r="Q660" t="s">
        <v>73</v>
      </c>
      <c r="R660" t="s">
        <v>74</v>
      </c>
      <c r="S660" t="s">
        <v>12806</v>
      </c>
      <c r="T660" s="4">
        <v>45362</v>
      </c>
      <c r="U660">
        <v>3</v>
      </c>
      <c r="V660" t="s">
        <v>20257</v>
      </c>
      <c r="W660" t="s">
        <v>12807</v>
      </c>
      <c r="X660" t="s">
        <v>12808</v>
      </c>
      <c r="Y660" t="s">
        <v>640</v>
      </c>
      <c r="Z660">
        <v>682</v>
      </c>
      <c r="AA660">
        <v>8</v>
      </c>
      <c r="AB660">
        <v>2182.4</v>
      </c>
      <c r="AC660">
        <v>272.8</v>
      </c>
      <c r="AD660" s="8">
        <v>0.35</v>
      </c>
      <c r="AE660" s="7">
        <v>763.84</v>
      </c>
      <c r="AF660">
        <v>0.35</v>
      </c>
      <c r="AG660" t="str">
        <f t="shared" si="10"/>
        <v>₹2 K</v>
      </c>
    </row>
    <row r="661" spans="1:33" x14ac:dyDescent="0.3">
      <c r="A661" t="s">
        <v>27</v>
      </c>
      <c r="B661" t="s">
        <v>803</v>
      </c>
      <c r="C661" t="s">
        <v>49</v>
      </c>
      <c r="D661" t="s">
        <v>370</v>
      </c>
      <c r="E661" t="s">
        <v>158</v>
      </c>
      <c r="F661" t="s">
        <v>5691</v>
      </c>
      <c r="G661" t="s">
        <v>33</v>
      </c>
      <c r="H661" s="4">
        <v>43899</v>
      </c>
      <c r="I661">
        <v>1100</v>
      </c>
      <c r="J661" t="s">
        <v>13157</v>
      </c>
      <c r="K661" t="s">
        <v>825</v>
      </c>
      <c r="L661" t="s">
        <v>13158</v>
      </c>
      <c r="M661" t="s">
        <v>37</v>
      </c>
      <c r="N661" t="s">
        <v>13159</v>
      </c>
      <c r="O661" t="s">
        <v>116</v>
      </c>
      <c r="P661">
        <v>20</v>
      </c>
      <c r="Q661" t="s">
        <v>73</v>
      </c>
      <c r="R661" t="s">
        <v>41</v>
      </c>
      <c r="S661" t="s">
        <v>13160</v>
      </c>
      <c r="T661" s="4">
        <v>45372</v>
      </c>
      <c r="U661">
        <v>3</v>
      </c>
      <c r="V661" t="s">
        <v>20257</v>
      </c>
      <c r="W661" t="s">
        <v>13161</v>
      </c>
      <c r="X661" t="s">
        <v>13162</v>
      </c>
      <c r="Y661" t="s">
        <v>10685</v>
      </c>
      <c r="Z661">
        <v>2771</v>
      </c>
      <c r="AA661">
        <v>6</v>
      </c>
      <c r="AB661">
        <v>6650.4000000000015</v>
      </c>
      <c r="AC661">
        <v>1108.4000000000003</v>
      </c>
      <c r="AD661" s="8">
        <v>0.22</v>
      </c>
      <c r="AE661" s="7">
        <v>1463.0880000000004</v>
      </c>
      <c r="AF661">
        <v>0.22</v>
      </c>
      <c r="AG661" t="str">
        <f t="shared" si="10"/>
        <v>₹7 K</v>
      </c>
    </row>
    <row r="662" spans="1:33" x14ac:dyDescent="0.3">
      <c r="A662" t="s">
        <v>93</v>
      </c>
      <c r="B662" t="s">
        <v>205</v>
      </c>
      <c r="C662" t="s">
        <v>29</v>
      </c>
      <c r="D662" t="s">
        <v>30</v>
      </c>
      <c r="E662" t="s">
        <v>3439</v>
      </c>
      <c r="F662" t="s">
        <v>13203</v>
      </c>
      <c r="G662" t="s">
        <v>33</v>
      </c>
      <c r="H662" s="4">
        <v>44465</v>
      </c>
      <c r="I662">
        <v>1100</v>
      </c>
      <c r="J662" t="s">
        <v>13204</v>
      </c>
      <c r="K662" t="s">
        <v>978</v>
      </c>
      <c r="L662" t="s">
        <v>13205</v>
      </c>
      <c r="M662" t="s">
        <v>37</v>
      </c>
      <c r="N662" t="s">
        <v>13206</v>
      </c>
      <c r="O662" t="s">
        <v>57</v>
      </c>
      <c r="P662">
        <v>12</v>
      </c>
      <c r="Q662" t="s">
        <v>73</v>
      </c>
      <c r="R662" t="s">
        <v>58</v>
      </c>
      <c r="S662" t="s">
        <v>13207</v>
      </c>
      <c r="T662" s="4">
        <v>45375</v>
      </c>
      <c r="U662">
        <v>3</v>
      </c>
      <c r="V662" t="s">
        <v>20257</v>
      </c>
      <c r="W662" t="s">
        <v>13208</v>
      </c>
      <c r="X662" t="s">
        <v>13209</v>
      </c>
      <c r="Y662" t="s">
        <v>3788</v>
      </c>
      <c r="Z662">
        <v>2411</v>
      </c>
      <c r="AA662">
        <v>6</v>
      </c>
      <c r="AB662">
        <v>5786.4000000000015</v>
      </c>
      <c r="AC662">
        <v>964.4000000000002</v>
      </c>
      <c r="AD662" s="8">
        <v>0.28000000000000003</v>
      </c>
      <c r="AE662" s="7">
        <v>1620.1920000000005</v>
      </c>
      <c r="AF662">
        <v>0.28000000000000003</v>
      </c>
      <c r="AG662" t="str">
        <f t="shared" si="10"/>
        <v>₹6 K</v>
      </c>
    </row>
    <row r="663" spans="1:33" x14ac:dyDescent="0.3">
      <c r="A663" t="s">
        <v>181</v>
      </c>
      <c r="B663" t="s">
        <v>64</v>
      </c>
      <c r="C663" t="s">
        <v>49</v>
      </c>
      <c r="D663" t="s">
        <v>241</v>
      </c>
      <c r="E663" t="s">
        <v>371</v>
      </c>
      <c r="F663" t="s">
        <v>13224</v>
      </c>
      <c r="G663" t="s">
        <v>33</v>
      </c>
      <c r="H663" s="4">
        <v>44005</v>
      </c>
      <c r="I663">
        <v>1200</v>
      </c>
      <c r="J663" t="s">
        <v>13225</v>
      </c>
      <c r="K663" t="s">
        <v>897</v>
      </c>
      <c r="L663" t="s">
        <v>13226</v>
      </c>
      <c r="M663" t="s">
        <v>37</v>
      </c>
      <c r="N663" t="s">
        <v>13227</v>
      </c>
      <c r="O663" t="s">
        <v>116</v>
      </c>
      <c r="P663">
        <v>20</v>
      </c>
      <c r="Q663" t="s">
        <v>73</v>
      </c>
      <c r="R663" t="s">
        <v>41</v>
      </c>
      <c r="S663" t="s">
        <v>13228</v>
      </c>
      <c r="T663" s="4">
        <v>45374</v>
      </c>
      <c r="U663">
        <v>3</v>
      </c>
      <c r="V663" t="s">
        <v>20257</v>
      </c>
      <c r="W663" t="s">
        <v>13229</v>
      </c>
      <c r="X663" t="s">
        <v>13230</v>
      </c>
      <c r="Y663" t="s">
        <v>4947</v>
      </c>
      <c r="Z663">
        <v>605</v>
      </c>
      <c r="AA663">
        <v>7</v>
      </c>
      <c r="AB663">
        <v>1694</v>
      </c>
      <c r="AC663">
        <v>242</v>
      </c>
      <c r="AD663" s="8">
        <v>0.22</v>
      </c>
      <c r="AE663" s="7">
        <v>372.68</v>
      </c>
      <c r="AF663">
        <v>0.22</v>
      </c>
      <c r="AG663" t="str">
        <f t="shared" si="10"/>
        <v>₹2 K</v>
      </c>
    </row>
    <row r="664" spans="1:33" x14ac:dyDescent="0.3">
      <c r="A664" t="s">
        <v>181</v>
      </c>
      <c r="B664" t="s">
        <v>470</v>
      </c>
      <c r="C664" t="s">
        <v>49</v>
      </c>
      <c r="D664" t="s">
        <v>30</v>
      </c>
      <c r="E664" t="s">
        <v>2957</v>
      </c>
      <c r="F664" t="s">
        <v>13260</v>
      </c>
      <c r="G664" t="s">
        <v>96</v>
      </c>
      <c r="H664" s="4">
        <v>44443</v>
      </c>
      <c r="I664">
        <v>1300</v>
      </c>
      <c r="J664" t="s">
        <v>13261</v>
      </c>
      <c r="K664" t="s">
        <v>113</v>
      </c>
      <c r="L664" t="s">
        <v>13262</v>
      </c>
      <c r="M664" t="s">
        <v>87</v>
      </c>
      <c r="N664" t="s">
        <v>13263</v>
      </c>
      <c r="O664" t="s">
        <v>39</v>
      </c>
      <c r="P664">
        <v>4</v>
      </c>
      <c r="Q664" t="s">
        <v>40</v>
      </c>
      <c r="R664" t="s">
        <v>74</v>
      </c>
      <c r="S664" t="s">
        <v>13264</v>
      </c>
      <c r="T664" s="4">
        <v>45364</v>
      </c>
      <c r="U664">
        <v>3</v>
      </c>
      <c r="V664" t="s">
        <v>20257</v>
      </c>
      <c r="W664" t="s">
        <v>13265</v>
      </c>
      <c r="X664" t="s">
        <v>13266</v>
      </c>
      <c r="Y664" t="s">
        <v>9704</v>
      </c>
      <c r="Z664">
        <v>1643</v>
      </c>
      <c r="AA664">
        <v>5</v>
      </c>
      <c r="AB664">
        <v>3286</v>
      </c>
      <c r="AC664">
        <v>657.2</v>
      </c>
      <c r="AD664" s="8">
        <v>0.22</v>
      </c>
      <c r="AE664" s="7">
        <v>722.92</v>
      </c>
      <c r="AF664">
        <v>0.22</v>
      </c>
      <c r="AG664" t="str">
        <f t="shared" si="10"/>
        <v>₹3 K</v>
      </c>
    </row>
    <row r="665" spans="1:33" x14ac:dyDescent="0.3">
      <c r="A665" t="s">
        <v>93</v>
      </c>
      <c r="B665" t="s">
        <v>568</v>
      </c>
      <c r="C665" t="s">
        <v>49</v>
      </c>
      <c r="D665" t="s">
        <v>30</v>
      </c>
      <c r="E665" t="s">
        <v>894</v>
      </c>
      <c r="F665" t="s">
        <v>13281</v>
      </c>
      <c r="G665" t="s">
        <v>96</v>
      </c>
      <c r="H665" s="4">
        <v>44879</v>
      </c>
      <c r="I665">
        <v>1000</v>
      </c>
      <c r="J665" t="s">
        <v>13282</v>
      </c>
      <c r="K665" t="s">
        <v>150</v>
      </c>
      <c r="L665" t="s">
        <v>13283</v>
      </c>
      <c r="M665" t="s">
        <v>37</v>
      </c>
      <c r="N665" t="s">
        <v>13284</v>
      </c>
      <c r="O665" t="s">
        <v>72</v>
      </c>
      <c r="P665">
        <v>9</v>
      </c>
      <c r="Q665" t="s">
        <v>40</v>
      </c>
      <c r="R665" t="s">
        <v>58</v>
      </c>
      <c r="S665" t="s">
        <v>13285</v>
      </c>
      <c r="T665" s="4">
        <v>45358</v>
      </c>
      <c r="U665">
        <v>3</v>
      </c>
      <c r="V665" t="s">
        <v>20257</v>
      </c>
      <c r="W665" t="s">
        <v>13286</v>
      </c>
      <c r="X665" t="s">
        <v>13287</v>
      </c>
      <c r="Y665" t="s">
        <v>4169</v>
      </c>
      <c r="Z665">
        <v>1730</v>
      </c>
      <c r="AA665">
        <v>6</v>
      </c>
      <c r="AB665">
        <v>4152</v>
      </c>
      <c r="AC665">
        <v>692</v>
      </c>
      <c r="AD665" s="8">
        <v>0.22</v>
      </c>
      <c r="AE665" s="7">
        <v>913.44</v>
      </c>
      <c r="AF665">
        <v>0.22</v>
      </c>
      <c r="AG665" t="str">
        <f t="shared" si="10"/>
        <v>₹4 K</v>
      </c>
    </row>
    <row r="666" spans="1:33" x14ac:dyDescent="0.3">
      <c r="A666" t="s">
        <v>20234</v>
      </c>
      <c r="B666" t="s">
        <v>325</v>
      </c>
      <c r="C666" t="s">
        <v>49</v>
      </c>
      <c r="D666" t="s">
        <v>50</v>
      </c>
      <c r="E666" t="s">
        <v>868</v>
      </c>
      <c r="F666" t="s">
        <v>13288</v>
      </c>
      <c r="G666" t="s">
        <v>33</v>
      </c>
      <c r="H666" s="4">
        <v>44870</v>
      </c>
      <c r="I666">
        <v>1200</v>
      </c>
      <c r="J666" t="s">
        <v>13289</v>
      </c>
      <c r="K666" t="s">
        <v>2295</v>
      </c>
      <c r="L666" t="s">
        <v>13290</v>
      </c>
      <c r="M666" t="s">
        <v>87</v>
      </c>
      <c r="N666" t="s">
        <v>13291</v>
      </c>
      <c r="O666" t="s">
        <v>57</v>
      </c>
      <c r="P666">
        <v>17</v>
      </c>
      <c r="Q666" t="s">
        <v>40</v>
      </c>
      <c r="R666" t="s">
        <v>58</v>
      </c>
      <c r="S666" t="s">
        <v>13292</v>
      </c>
      <c r="T666" s="4">
        <v>45368</v>
      </c>
      <c r="U666">
        <v>3</v>
      </c>
      <c r="V666" t="s">
        <v>20257</v>
      </c>
      <c r="W666" t="s">
        <v>13293</v>
      </c>
      <c r="X666" t="s">
        <v>13294</v>
      </c>
      <c r="Y666" t="s">
        <v>2965</v>
      </c>
      <c r="Z666">
        <v>1071</v>
      </c>
      <c r="AA666">
        <v>7</v>
      </c>
      <c r="AB666">
        <v>2998.8</v>
      </c>
      <c r="AC666">
        <v>428.40000000000003</v>
      </c>
      <c r="AD666" s="8">
        <v>0.22</v>
      </c>
      <c r="AE666" s="7">
        <v>659.73599999999999</v>
      </c>
      <c r="AF666">
        <v>0.22</v>
      </c>
      <c r="AG666" t="str">
        <f t="shared" si="10"/>
        <v>₹3 K</v>
      </c>
    </row>
    <row r="667" spans="1:33" x14ac:dyDescent="0.3">
      <c r="A667" t="s">
        <v>20237</v>
      </c>
      <c r="B667" t="s">
        <v>1483</v>
      </c>
      <c r="C667" t="s">
        <v>80</v>
      </c>
      <c r="D667" t="s">
        <v>206</v>
      </c>
      <c r="E667" t="s">
        <v>1683</v>
      </c>
      <c r="F667" t="s">
        <v>13359</v>
      </c>
      <c r="G667" t="s">
        <v>33</v>
      </c>
      <c r="H667" s="4">
        <v>44316</v>
      </c>
      <c r="I667">
        <v>800</v>
      </c>
      <c r="J667" t="s">
        <v>13360</v>
      </c>
      <c r="K667" t="s">
        <v>1686</v>
      </c>
      <c r="L667" t="s">
        <v>13361</v>
      </c>
      <c r="M667" t="s">
        <v>87</v>
      </c>
      <c r="N667" t="s">
        <v>13362</v>
      </c>
      <c r="O667" t="s">
        <v>57</v>
      </c>
      <c r="P667">
        <v>10</v>
      </c>
      <c r="Q667" t="s">
        <v>73</v>
      </c>
      <c r="R667" t="s">
        <v>58</v>
      </c>
      <c r="S667" t="s">
        <v>13363</v>
      </c>
      <c r="T667" s="4">
        <v>45374</v>
      </c>
      <c r="U667">
        <v>3</v>
      </c>
      <c r="V667" t="s">
        <v>20257</v>
      </c>
      <c r="W667" t="s">
        <v>13364</v>
      </c>
      <c r="X667" t="s">
        <v>13365</v>
      </c>
      <c r="Y667" t="s">
        <v>4772</v>
      </c>
      <c r="Z667">
        <v>1044</v>
      </c>
      <c r="AA667">
        <v>1</v>
      </c>
      <c r="AB667">
        <v>417.6</v>
      </c>
      <c r="AC667">
        <v>417.6</v>
      </c>
      <c r="AD667" s="8">
        <v>0.35</v>
      </c>
      <c r="AE667" s="7">
        <v>146.16</v>
      </c>
      <c r="AF667">
        <v>0.35</v>
      </c>
      <c r="AG667" t="str">
        <f t="shared" si="10"/>
        <v>₹417.6</v>
      </c>
    </row>
    <row r="668" spans="1:33" x14ac:dyDescent="0.3">
      <c r="A668" t="s">
        <v>27</v>
      </c>
      <c r="B668" t="s">
        <v>193</v>
      </c>
      <c r="C668" t="s">
        <v>49</v>
      </c>
      <c r="D668" t="s">
        <v>65</v>
      </c>
      <c r="E668" t="s">
        <v>2957</v>
      </c>
      <c r="F668" t="s">
        <v>13464</v>
      </c>
      <c r="G668" t="s">
        <v>96</v>
      </c>
      <c r="H668" s="4">
        <v>44246</v>
      </c>
      <c r="I668">
        <v>1300</v>
      </c>
      <c r="J668" t="s">
        <v>13465</v>
      </c>
      <c r="K668" t="s">
        <v>2433</v>
      </c>
      <c r="L668" t="s">
        <v>13466</v>
      </c>
      <c r="M668" t="s">
        <v>37</v>
      </c>
      <c r="N668" t="s">
        <v>13467</v>
      </c>
      <c r="O668" t="s">
        <v>116</v>
      </c>
      <c r="P668">
        <v>10</v>
      </c>
      <c r="Q668" t="s">
        <v>40</v>
      </c>
      <c r="R668" t="s">
        <v>58</v>
      </c>
      <c r="S668" t="s">
        <v>13468</v>
      </c>
      <c r="T668" s="4">
        <v>45380</v>
      </c>
      <c r="U668">
        <v>3</v>
      </c>
      <c r="V668" t="s">
        <v>20257</v>
      </c>
      <c r="W668" t="s">
        <v>13469</v>
      </c>
      <c r="X668" t="s">
        <v>13470</v>
      </c>
      <c r="Y668" t="s">
        <v>4462</v>
      </c>
      <c r="Z668">
        <v>917</v>
      </c>
      <c r="AA668">
        <v>1</v>
      </c>
      <c r="AB668">
        <v>366.8</v>
      </c>
      <c r="AC668">
        <v>366.8</v>
      </c>
      <c r="AD668" s="8">
        <v>0.22</v>
      </c>
      <c r="AE668" s="7">
        <v>80.695999999999998</v>
      </c>
      <c r="AF668">
        <v>0.22</v>
      </c>
      <c r="AG668" t="str">
        <f t="shared" si="10"/>
        <v>₹366.8</v>
      </c>
    </row>
    <row r="669" spans="1:33" x14ac:dyDescent="0.3">
      <c r="A669" t="s">
        <v>93</v>
      </c>
      <c r="B669" t="s">
        <v>784</v>
      </c>
      <c r="C669" t="s">
        <v>29</v>
      </c>
      <c r="D669" t="s">
        <v>30</v>
      </c>
      <c r="E669" t="s">
        <v>391</v>
      </c>
      <c r="F669" t="s">
        <v>13574</v>
      </c>
      <c r="G669" t="s">
        <v>33</v>
      </c>
      <c r="H669" s="4">
        <v>44434</v>
      </c>
      <c r="I669">
        <v>1400</v>
      </c>
      <c r="J669" t="s">
        <v>13575</v>
      </c>
      <c r="K669" t="s">
        <v>474</v>
      </c>
      <c r="L669" t="s">
        <v>13576</v>
      </c>
      <c r="M669" t="s">
        <v>37</v>
      </c>
      <c r="N669" t="s">
        <v>13577</v>
      </c>
      <c r="O669" t="s">
        <v>72</v>
      </c>
      <c r="P669">
        <v>8</v>
      </c>
      <c r="Q669" t="s">
        <v>73</v>
      </c>
      <c r="R669" t="s">
        <v>74</v>
      </c>
      <c r="S669" t="s">
        <v>13578</v>
      </c>
      <c r="T669" s="4">
        <v>45381</v>
      </c>
      <c r="U669">
        <v>3</v>
      </c>
      <c r="V669" t="s">
        <v>20257</v>
      </c>
      <c r="W669" t="s">
        <v>13579</v>
      </c>
      <c r="X669" t="s">
        <v>13580</v>
      </c>
      <c r="Y669" t="s">
        <v>5322</v>
      </c>
      <c r="Z669">
        <v>1622</v>
      </c>
      <c r="AA669">
        <v>3</v>
      </c>
      <c r="AB669">
        <v>1946.4</v>
      </c>
      <c r="AC669">
        <v>648.80000000000007</v>
      </c>
      <c r="AD669" s="8">
        <v>0.28000000000000003</v>
      </c>
      <c r="AE669" s="7">
        <v>544.99200000000008</v>
      </c>
      <c r="AF669">
        <v>0.28000000000000003</v>
      </c>
      <c r="AG669" t="str">
        <f t="shared" si="10"/>
        <v>₹2 K</v>
      </c>
    </row>
    <row r="670" spans="1:33" x14ac:dyDescent="0.3">
      <c r="A670" t="s">
        <v>20233</v>
      </c>
      <c r="B670" t="s">
        <v>240</v>
      </c>
      <c r="C670" t="s">
        <v>49</v>
      </c>
      <c r="D670" t="s">
        <v>241</v>
      </c>
      <c r="E670" t="s">
        <v>391</v>
      </c>
      <c r="F670" t="s">
        <v>13671</v>
      </c>
      <c r="G670" t="s">
        <v>33</v>
      </c>
      <c r="H670" s="4">
        <v>43890</v>
      </c>
      <c r="I670">
        <v>1400</v>
      </c>
      <c r="J670" t="s">
        <v>13672</v>
      </c>
      <c r="K670" t="s">
        <v>835</v>
      </c>
      <c r="L670" t="s">
        <v>13673</v>
      </c>
      <c r="M670" t="s">
        <v>37</v>
      </c>
      <c r="N670" t="s">
        <v>13674</v>
      </c>
      <c r="O670" t="s">
        <v>72</v>
      </c>
      <c r="P670">
        <v>11</v>
      </c>
      <c r="Q670" t="s">
        <v>40</v>
      </c>
      <c r="R670" t="s">
        <v>74</v>
      </c>
      <c r="S670" t="s">
        <v>13675</v>
      </c>
      <c r="T670" s="4">
        <v>45376</v>
      </c>
      <c r="U670">
        <v>3</v>
      </c>
      <c r="V670" t="s">
        <v>20257</v>
      </c>
      <c r="W670" t="s">
        <v>13676</v>
      </c>
      <c r="X670" t="s">
        <v>13677</v>
      </c>
      <c r="Y670" t="s">
        <v>346</v>
      </c>
      <c r="Z670">
        <v>2847</v>
      </c>
      <c r="AA670">
        <v>3</v>
      </c>
      <c r="AB670">
        <v>3416.4</v>
      </c>
      <c r="AC670">
        <v>1138.8</v>
      </c>
      <c r="AD670" s="8">
        <v>0.22</v>
      </c>
      <c r="AE670" s="7">
        <v>751.60800000000006</v>
      </c>
      <c r="AF670">
        <v>0.22</v>
      </c>
      <c r="AG670" t="str">
        <f t="shared" si="10"/>
        <v>₹3 K</v>
      </c>
    </row>
    <row r="671" spans="1:33" x14ac:dyDescent="0.3">
      <c r="A671" t="s">
        <v>20242</v>
      </c>
      <c r="B671" t="s">
        <v>390</v>
      </c>
      <c r="C671" t="s">
        <v>80</v>
      </c>
      <c r="D671" t="s">
        <v>65</v>
      </c>
      <c r="E671" t="s">
        <v>1674</v>
      </c>
      <c r="F671" t="s">
        <v>315</v>
      </c>
      <c r="G671" t="s">
        <v>33</v>
      </c>
      <c r="H671" s="4">
        <v>45079</v>
      </c>
      <c r="I671">
        <v>1200</v>
      </c>
      <c r="J671" t="s">
        <v>13699</v>
      </c>
      <c r="K671" t="s">
        <v>1293</v>
      </c>
      <c r="L671" t="s">
        <v>13700</v>
      </c>
      <c r="M671" t="s">
        <v>87</v>
      </c>
      <c r="N671" t="s">
        <v>13701</v>
      </c>
      <c r="O671" t="s">
        <v>39</v>
      </c>
      <c r="P671">
        <v>17</v>
      </c>
      <c r="Q671" t="s">
        <v>73</v>
      </c>
      <c r="R671" t="s">
        <v>101</v>
      </c>
      <c r="S671" t="s">
        <v>13702</v>
      </c>
      <c r="T671" s="4">
        <v>45374</v>
      </c>
      <c r="U671">
        <v>3</v>
      </c>
      <c r="V671" t="s">
        <v>20257</v>
      </c>
      <c r="W671" t="s">
        <v>13703</v>
      </c>
      <c r="X671" t="s">
        <v>13704</v>
      </c>
      <c r="Y671" t="s">
        <v>8628</v>
      </c>
      <c r="Z671">
        <v>2723</v>
      </c>
      <c r="AA671">
        <v>2</v>
      </c>
      <c r="AB671">
        <v>2178.4</v>
      </c>
      <c r="AC671">
        <v>1089.2</v>
      </c>
      <c r="AD671" s="8">
        <v>0.35</v>
      </c>
      <c r="AE671" s="7">
        <v>762.43999999999994</v>
      </c>
      <c r="AF671">
        <v>0.35</v>
      </c>
      <c r="AG671" t="str">
        <f t="shared" si="10"/>
        <v>₹2 K</v>
      </c>
    </row>
    <row r="672" spans="1:33" x14ac:dyDescent="0.3">
      <c r="A672" t="s">
        <v>181</v>
      </c>
      <c r="B672" t="s">
        <v>606</v>
      </c>
      <c r="C672" t="s">
        <v>49</v>
      </c>
      <c r="D672" t="s">
        <v>30</v>
      </c>
      <c r="E672" t="s">
        <v>110</v>
      </c>
      <c r="F672" t="s">
        <v>13712</v>
      </c>
      <c r="G672" t="s">
        <v>96</v>
      </c>
      <c r="H672" s="4">
        <v>45187</v>
      </c>
      <c r="I672">
        <v>1100</v>
      </c>
      <c r="J672" t="s">
        <v>13713</v>
      </c>
      <c r="K672" t="s">
        <v>85</v>
      </c>
      <c r="L672" t="s">
        <v>13714</v>
      </c>
      <c r="M672" t="s">
        <v>87</v>
      </c>
      <c r="N672" t="s">
        <v>13715</v>
      </c>
      <c r="O672" t="s">
        <v>116</v>
      </c>
      <c r="P672">
        <v>20</v>
      </c>
      <c r="Q672" t="s">
        <v>73</v>
      </c>
      <c r="R672" t="s">
        <v>101</v>
      </c>
      <c r="S672" t="s">
        <v>13716</v>
      </c>
      <c r="T672" s="4">
        <v>45382</v>
      </c>
      <c r="U672">
        <v>3</v>
      </c>
      <c r="V672" t="s">
        <v>20257</v>
      </c>
      <c r="W672" t="s">
        <v>13717</v>
      </c>
      <c r="X672" t="s">
        <v>13718</v>
      </c>
      <c r="Y672" t="s">
        <v>6310</v>
      </c>
      <c r="Z672">
        <v>2054</v>
      </c>
      <c r="AA672">
        <v>5</v>
      </c>
      <c r="AB672">
        <v>4108</v>
      </c>
      <c r="AC672">
        <v>821.6</v>
      </c>
      <c r="AD672" s="8">
        <v>0.22</v>
      </c>
      <c r="AE672" s="7">
        <v>903.76</v>
      </c>
      <c r="AF672">
        <v>0.22</v>
      </c>
      <c r="AG672" t="str">
        <f t="shared" si="10"/>
        <v>₹4 K</v>
      </c>
    </row>
    <row r="673" spans="1:33" x14ac:dyDescent="0.3">
      <c r="A673" t="s">
        <v>27</v>
      </c>
      <c r="B673" t="s">
        <v>193</v>
      </c>
      <c r="C673" t="s">
        <v>29</v>
      </c>
      <c r="D673" t="s">
        <v>370</v>
      </c>
      <c r="E673" t="s">
        <v>1693</v>
      </c>
      <c r="F673" t="s">
        <v>13860</v>
      </c>
      <c r="G673" t="s">
        <v>33</v>
      </c>
      <c r="H673" s="4">
        <v>44081</v>
      </c>
      <c r="I673">
        <v>800</v>
      </c>
      <c r="J673" t="s">
        <v>13861</v>
      </c>
      <c r="K673" t="s">
        <v>245</v>
      </c>
      <c r="L673" t="s">
        <v>13862</v>
      </c>
      <c r="M673" t="s">
        <v>37</v>
      </c>
      <c r="N673" t="s">
        <v>13863</v>
      </c>
      <c r="O673" t="s">
        <v>57</v>
      </c>
      <c r="P673">
        <v>15</v>
      </c>
      <c r="Q673" t="s">
        <v>40</v>
      </c>
      <c r="R673" t="s">
        <v>74</v>
      </c>
      <c r="S673" t="s">
        <v>13864</v>
      </c>
      <c r="T673" s="4">
        <v>45363</v>
      </c>
      <c r="U673">
        <v>3</v>
      </c>
      <c r="V673" t="s">
        <v>20257</v>
      </c>
      <c r="W673" t="s">
        <v>13865</v>
      </c>
      <c r="X673" t="s">
        <v>13866</v>
      </c>
      <c r="Y673" t="s">
        <v>7946</v>
      </c>
      <c r="Z673">
        <v>2966</v>
      </c>
      <c r="AA673">
        <v>6</v>
      </c>
      <c r="AB673">
        <v>7118.4000000000015</v>
      </c>
      <c r="AC673">
        <v>1186.4000000000003</v>
      </c>
      <c r="AD673" s="8">
        <v>0.28000000000000003</v>
      </c>
      <c r="AE673" s="7">
        <v>1993.1520000000005</v>
      </c>
      <c r="AF673">
        <v>0.28000000000000003</v>
      </c>
      <c r="AG673" t="str">
        <f t="shared" si="10"/>
        <v>₹7 K</v>
      </c>
    </row>
    <row r="674" spans="1:33" x14ac:dyDescent="0.3">
      <c r="A674" t="s">
        <v>27</v>
      </c>
      <c r="B674" t="s">
        <v>731</v>
      </c>
      <c r="C674" t="s">
        <v>29</v>
      </c>
      <c r="D674" t="s">
        <v>146</v>
      </c>
      <c r="E674" t="s">
        <v>1877</v>
      </c>
      <c r="F674" t="s">
        <v>13882</v>
      </c>
      <c r="G674" t="s">
        <v>96</v>
      </c>
      <c r="H674" s="4">
        <v>44577</v>
      </c>
      <c r="I674">
        <v>1100</v>
      </c>
      <c r="J674" t="s">
        <v>13883</v>
      </c>
      <c r="K674" t="s">
        <v>743</v>
      </c>
      <c r="L674" t="s">
        <v>13884</v>
      </c>
      <c r="M674" t="s">
        <v>37</v>
      </c>
      <c r="N674" t="s">
        <v>13885</v>
      </c>
      <c r="O674" t="s">
        <v>39</v>
      </c>
      <c r="P674">
        <v>7</v>
      </c>
      <c r="Q674" t="s">
        <v>73</v>
      </c>
      <c r="R674" t="s">
        <v>41</v>
      </c>
      <c r="S674" t="s">
        <v>13886</v>
      </c>
      <c r="T674" s="4">
        <v>45370</v>
      </c>
      <c r="U674">
        <v>3</v>
      </c>
      <c r="V674" t="s">
        <v>20257</v>
      </c>
      <c r="W674" t="s">
        <v>13887</v>
      </c>
      <c r="X674" t="s">
        <v>6620</v>
      </c>
      <c r="Y674" t="s">
        <v>4093</v>
      </c>
      <c r="Z674">
        <v>2261</v>
      </c>
      <c r="AA674">
        <v>2</v>
      </c>
      <c r="AB674">
        <v>1808.8000000000002</v>
      </c>
      <c r="AC674">
        <v>904.40000000000009</v>
      </c>
      <c r="AD674" s="8">
        <v>0.28000000000000003</v>
      </c>
      <c r="AE674" s="7">
        <v>506.46400000000011</v>
      </c>
      <c r="AF674">
        <v>0.28000000000000003</v>
      </c>
      <c r="AG674" t="str">
        <f t="shared" si="10"/>
        <v>₹2 K</v>
      </c>
    </row>
    <row r="675" spans="1:33" x14ac:dyDescent="0.3">
      <c r="A675" t="s">
        <v>133</v>
      </c>
      <c r="B675" t="s">
        <v>229</v>
      </c>
      <c r="C675" t="s">
        <v>29</v>
      </c>
      <c r="D675" t="s">
        <v>241</v>
      </c>
      <c r="E675" t="s">
        <v>1168</v>
      </c>
      <c r="F675" t="s">
        <v>12564</v>
      </c>
      <c r="G675" t="s">
        <v>96</v>
      </c>
      <c r="H675" s="4">
        <v>44568</v>
      </c>
      <c r="I675">
        <v>1200</v>
      </c>
      <c r="J675" t="s">
        <v>13938</v>
      </c>
      <c r="K675" t="s">
        <v>2083</v>
      </c>
      <c r="L675" t="s">
        <v>13939</v>
      </c>
      <c r="M675" t="s">
        <v>37</v>
      </c>
      <c r="N675" t="s">
        <v>13940</v>
      </c>
      <c r="O675" t="s">
        <v>72</v>
      </c>
      <c r="P675">
        <v>10</v>
      </c>
      <c r="Q675" t="s">
        <v>40</v>
      </c>
      <c r="R675" t="s">
        <v>58</v>
      </c>
      <c r="S675" t="s">
        <v>13941</v>
      </c>
      <c r="T675" s="4">
        <v>45355</v>
      </c>
      <c r="U675">
        <v>3</v>
      </c>
      <c r="V675" t="s">
        <v>20257</v>
      </c>
      <c r="W675" t="s">
        <v>13942</v>
      </c>
      <c r="X675" t="s">
        <v>13943</v>
      </c>
      <c r="Y675" t="s">
        <v>9273</v>
      </c>
      <c r="Z675">
        <v>2092</v>
      </c>
      <c r="AA675">
        <v>1</v>
      </c>
      <c r="AB675">
        <v>836.80000000000007</v>
      </c>
      <c r="AC675">
        <v>836.80000000000007</v>
      </c>
      <c r="AD675" s="8">
        <v>0.28000000000000003</v>
      </c>
      <c r="AE675" s="7">
        <v>234.30400000000003</v>
      </c>
      <c r="AF675">
        <v>0.28000000000000003</v>
      </c>
      <c r="AG675" t="str">
        <f t="shared" si="10"/>
        <v>₹836.8</v>
      </c>
    </row>
    <row r="676" spans="1:33" x14ac:dyDescent="0.3">
      <c r="A676" t="s">
        <v>133</v>
      </c>
      <c r="B676" t="s">
        <v>108</v>
      </c>
      <c r="C676" t="s">
        <v>49</v>
      </c>
      <c r="D676" t="s">
        <v>30</v>
      </c>
      <c r="E676" t="s">
        <v>1177</v>
      </c>
      <c r="F676" t="s">
        <v>13999</v>
      </c>
      <c r="G676" t="s">
        <v>96</v>
      </c>
      <c r="H676" s="4">
        <v>45565</v>
      </c>
      <c r="I676">
        <v>1000</v>
      </c>
      <c r="J676" t="s">
        <v>14000</v>
      </c>
      <c r="K676" t="s">
        <v>424</v>
      </c>
      <c r="L676" t="s">
        <v>14001</v>
      </c>
      <c r="M676" t="s">
        <v>87</v>
      </c>
      <c r="N676" t="s">
        <v>14002</v>
      </c>
      <c r="O676" t="s">
        <v>72</v>
      </c>
      <c r="P676">
        <v>4</v>
      </c>
      <c r="Q676" t="s">
        <v>40</v>
      </c>
      <c r="R676" t="s">
        <v>74</v>
      </c>
      <c r="S676" t="s">
        <v>14003</v>
      </c>
      <c r="T676" s="4">
        <v>45355</v>
      </c>
      <c r="U676">
        <v>3</v>
      </c>
      <c r="V676" t="s">
        <v>20257</v>
      </c>
      <c r="W676" t="s">
        <v>14004</v>
      </c>
      <c r="X676" t="s">
        <v>14005</v>
      </c>
      <c r="Y676" t="s">
        <v>5396</v>
      </c>
      <c r="Z676">
        <v>1689</v>
      </c>
      <c r="AA676">
        <v>6</v>
      </c>
      <c r="AB676">
        <v>4053.6000000000004</v>
      </c>
      <c r="AC676">
        <v>675.6</v>
      </c>
      <c r="AD676" s="8">
        <v>0.22</v>
      </c>
      <c r="AE676" s="7">
        <v>891.79200000000003</v>
      </c>
      <c r="AF676">
        <v>0.22</v>
      </c>
      <c r="AG676" t="str">
        <f t="shared" si="10"/>
        <v>₹4 K</v>
      </c>
    </row>
    <row r="677" spans="1:33" x14ac:dyDescent="0.3">
      <c r="A677" t="s">
        <v>47</v>
      </c>
      <c r="B677" t="s">
        <v>1128</v>
      </c>
      <c r="C677" t="s">
        <v>29</v>
      </c>
      <c r="D677" t="s">
        <v>65</v>
      </c>
      <c r="E677" t="s">
        <v>82</v>
      </c>
      <c r="F677" t="s">
        <v>14056</v>
      </c>
      <c r="G677" t="s">
        <v>96</v>
      </c>
      <c r="H677" s="4">
        <v>44282</v>
      </c>
      <c r="I677">
        <v>950</v>
      </c>
      <c r="J677" t="s">
        <v>14057</v>
      </c>
      <c r="K677" t="s">
        <v>1302</v>
      </c>
      <c r="L677" t="s">
        <v>14058</v>
      </c>
      <c r="M677" t="s">
        <v>37</v>
      </c>
      <c r="N677" t="s">
        <v>14059</v>
      </c>
      <c r="O677" t="s">
        <v>57</v>
      </c>
      <c r="P677">
        <v>10</v>
      </c>
      <c r="Q677" t="s">
        <v>73</v>
      </c>
      <c r="R677" t="s">
        <v>74</v>
      </c>
      <c r="S677" t="s">
        <v>14060</v>
      </c>
      <c r="T677" s="4">
        <v>45358</v>
      </c>
      <c r="U677">
        <v>3</v>
      </c>
      <c r="V677" t="s">
        <v>20257</v>
      </c>
      <c r="W677" t="s">
        <v>14061</v>
      </c>
      <c r="X677" t="s">
        <v>14062</v>
      </c>
      <c r="Y677" t="s">
        <v>11880</v>
      </c>
      <c r="Z677">
        <v>2294</v>
      </c>
      <c r="AA677">
        <v>4</v>
      </c>
      <c r="AB677">
        <v>3670.4</v>
      </c>
      <c r="AC677">
        <v>917.6</v>
      </c>
      <c r="AD677" s="8">
        <v>0.28000000000000003</v>
      </c>
      <c r="AE677" s="7">
        <v>1027.7120000000002</v>
      </c>
      <c r="AF677">
        <v>0.28000000000000003</v>
      </c>
      <c r="AG677" t="str">
        <f t="shared" si="10"/>
        <v>₹4 K</v>
      </c>
    </row>
    <row r="678" spans="1:33" x14ac:dyDescent="0.3">
      <c r="A678" t="s">
        <v>27</v>
      </c>
      <c r="B678" t="s">
        <v>193</v>
      </c>
      <c r="C678" t="s">
        <v>49</v>
      </c>
      <c r="D678" t="s">
        <v>206</v>
      </c>
      <c r="E678" t="s">
        <v>511</v>
      </c>
      <c r="F678" t="s">
        <v>14106</v>
      </c>
      <c r="G678" t="s">
        <v>96</v>
      </c>
      <c r="H678" s="4">
        <v>45122</v>
      </c>
      <c r="I678">
        <v>1200</v>
      </c>
      <c r="J678" t="s">
        <v>14107</v>
      </c>
      <c r="K678" t="s">
        <v>716</v>
      </c>
      <c r="L678" t="s">
        <v>14108</v>
      </c>
      <c r="M678" t="s">
        <v>87</v>
      </c>
      <c r="N678" t="s">
        <v>14109</v>
      </c>
      <c r="O678" t="s">
        <v>116</v>
      </c>
      <c r="P678">
        <v>5</v>
      </c>
      <c r="Q678" t="s">
        <v>73</v>
      </c>
      <c r="R678" t="s">
        <v>58</v>
      </c>
      <c r="S678" t="s">
        <v>14110</v>
      </c>
      <c r="T678" s="4">
        <v>45364</v>
      </c>
      <c r="U678">
        <v>3</v>
      </c>
      <c r="V678" t="s">
        <v>20257</v>
      </c>
      <c r="W678" t="s">
        <v>14111</v>
      </c>
      <c r="X678" t="s">
        <v>14112</v>
      </c>
      <c r="Y678" t="s">
        <v>1414</v>
      </c>
      <c r="Z678">
        <v>2211</v>
      </c>
      <c r="AA678">
        <v>4</v>
      </c>
      <c r="AB678">
        <v>3537.6000000000004</v>
      </c>
      <c r="AC678">
        <v>884.40000000000009</v>
      </c>
      <c r="AD678" s="8">
        <v>0.22</v>
      </c>
      <c r="AE678" s="7">
        <v>778.27200000000005</v>
      </c>
      <c r="AF678">
        <v>0.22</v>
      </c>
      <c r="AG678" t="str">
        <f t="shared" si="10"/>
        <v>₹4 K</v>
      </c>
    </row>
    <row r="679" spans="1:33" x14ac:dyDescent="0.3">
      <c r="A679" t="s">
        <v>20236</v>
      </c>
      <c r="B679" t="s">
        <v>79</v>
      </c>
      <c r="C679" t="s">
        <v>49</v>
      </c>
      <c r="D679" t="s">
        <v>677</v>
      </c>
      <c r="E679" t="s">
        <v>326</v>
      </c>
      <c r="F679" t="s">
        <v>14127</v>
      </c>
      <c r="G679" t="s">
        <v>96</v>
      </c>
      <c r="H679" s="4">
        <v>44551</v>
      </c>
      <c r="I679">
        <v>800</v>
      </c>
      <c r="J679" t="s">
        <v>14128</v>
      </c>
      <c r="K679" t="s">
        <v>210</v>
      </c>
      <c r="L679" t="s">
        <v>14129</v>
      </c>
      <c r="M679" t="s">
        <v>37</v>
      </c>
      <c r="N679" t="s">
        <v>14130</v>
      </c>
      <c r="O679" t="s">
        <v>72</v>
      </c>
      <c r="P679">
        <v>13</v>
      </c>
      <c r="Q679" t="s">
        <v>73</v>
      </c>
      <c r="R679" t="s">
        <v>101</v>
      </c>
      <c r="S679" t="s">
        <v>14131</v>
      </c>
      <c r="T679" s="4">
        <v>45360</v>
      </c>
      <c r="U679">
        <v>3</v>
      </c>
      <c r="V679" t="s">
        <v>20257</v>
      </c>
      <c r="W679" t="s">
        <v>14132</v>
      </c>
      <c r="X679" t="s">
        <v>14133</v>
      </c>
      <c r="Y679" t="s">
        <v>4062</v>
      </c>
      <c r="Z679">
        <v>1231</v>
      </c>
      <c r="AA679">
        <v>6</v>
      </c>
      <c r="AB679">
        <v>2954.4</v>
      </c>
      <c r="AC679">
        <v>492.40000000000003</v>
      </c>
      <c r="AD679" s="8">
        <v>0.22</v>
      </c>
      <c r="AE679" s="7">
        <v>649.96800000000007</v>
      </c>
      <c r="AF679">
        <v>0.22</v>
      </c>
      <c r="AG679" t="str">
        <f t="shared" si="10"/>
        <v>₹3 K</v>
      </c>
    </row>
    <row r="680" spans="1:33" x14ac:dyDescent="0.3">
      <c r="A680" t="s">
        <v>181</v>
      </c>
      <c r="B680" t="s">
        <v>813</v>
      </c>
      <c r="C680" t="s">
        <v>49</v>
      </c>
      <c r="D680" t="s">
        <v>109</v>
      </c>
      <c r="E680" t="s">
        <v>641</v>
      </c>
      <c r="F680" t="s">
        <v>14240</v>
      </c>
      <c r="G680" t="s">
        <v>96</v>
      </c>
      <c r="H680" s="4">
        <v>45230</v>
      </c>
      <c r="I680">
        <v>1100</v>
      </c>
      <c r="J680" t="s">
        <v>14241</v>
      </c>
      <c r="K680" t="s">
        <v>317</v>
      </c>
      <c r="L680" t="s">
        <v>14242</v>
      </c>
      <c r="M680" t="s">
        <v>37</v>
      </c>
      <c r="N680" t="s">
        <v>14243</v>
      </c>
      <c r="O680" t="s">
        <v>57</v>
      </c>
      <c r="P680">
        <v>15</v>
      </c>
      <c r="Q680" t="s">
        <v>73</v>
      </c>
      <c r="R680" t="s">
        <v>41</v>
      </c>
      <c r="S680" t="s">
        <v>14244</v>
      </c>
      <c r="T680" s="4">
        <v>45363</v>
      </c>
      <c r="U680">
        <v>3</v>
      </c>
      <c r="V680" t="s">
        <v>20257</v>
      </c>
      <c r="W680" t="s">
        <v>14245</v>
      </c>
      <c r="X680" t="s">
        <v>14246</v>
      </c>
      <c r="Y680" t="s">
        <v>3356</v>
      </c>
      <c r="Z680">
        <v>2128</v>
      </c>
      <c r="AA680">
        <v>3</v>
      </c>
      <c r="AB680">
        <v>2553.6000000000004</v>
      </c>
      <c r="AC680">
        <v>851.20000000000016</v>
      </c>
      <c r="AD680" s="8">
        <v>0.22</v>
      </c>
      <c r="AE680" s="7">
        <v>561.79200000000003</v>
      </c>
      <c r="AF680">
        <v>0.22</v>
      </c>
      <c r="AG680" t="str">
        <f t="shared" si="10"/>
        <v>₹3 K</v>
      </c>
    </row>
    <row r="681" spans="1:33" x14ac:dyDescent="0.3">
      <c r="A681" t="s">
        <v>20242</v>
      </c>
      <c r="B681" t="s">
        <v>390</v>
      </c>
      <c r="C681" t="s">
        <v>49</v>
      </c>
      <c r="D681" t="s">
        <v>50</v>
      </c>
      <c r="E681" t="s">
        <v>1674</v>
      </c>
      <c r="F681" t="s">
        <v>14269</v>
      </c>
      <c r="G681" t="s">
        <v>96</v>
      </c>
      <c r="H681" s="4">
        <v>45087</v>
      </c>
      <c r="I681">
        <v>1200</v>
      </c>
      <c r="J681" t="s">
        <v>14270</v>
      </c>
      <c r="K681" t="s">
        <v>923</v>
      </c>
      <c r="L681" t="s">
        <v>14271</v>
      </c>
      <c r="M681" t="s">
        <v>37</v>
      </c>
      <c r="N681" t="s">
        <v>14272</v>
      </c>
      <c r="O681" t="s">
        <v>116</v>
      </c>
      <c r="P681">
        <v>16</v>
      </c>
      <c r="Q681" t="s">
        <v>73</v>
      </c>
      <c r="R681" t="s">
        <v>41</v>
      </c>
      <c r="S681" t="s">
        <v>14273</v>
      </c>
      <c r="T681" s="4">
        <v>45371</v>
      </c>
      <c r="U681">
        <v>3</v>
      </c>
      <c r="V681" t="s">
        <v>20257</v>
      </c>
      <c r="W681" t="s">
        <v>14274</v>
      </c>
      <c r="X681" t="s">
        <v>14275</v>
      </c>
      <c r="Y681" t="s">
        <v>6176</v>
      </c>
      <c r="Z681">
        <v>1638</v>
      </c>
      <c r="AA681">
        <v>4</v>
      </c>
      <c r="AB681">
        <v>2620.8000000000002</v>
      </c>
      <c r="AC681">
        <v>655.20000000000005</v>
      </c>
      <c r="AD681" s="8">
        <v>0.22</v>
      </c>
      <c r="AE681" s="7">
        <v>576.57600000000002</v>
      </c>
      <c r="AF681">
        <v>0.22</v>
      </c>
      <c r="AG681" t="str">
        <f t="shared" si="10"/>
        <v>₹3 K</v>
      </c>
    </row>
    <row r="682" spans="1:33" x14ac:dyDescent="0.3">
      <c r="A682" t="s">
        <v>20238</v>
      </c>
      <c r="B682" t="s">
        <v>650</v>
      </c>
      <c r="C682" t="s">
        <v>80</v>
      </c>
      <c r="D682" t="s">
        <v>30</v>
      </c>
      <c r="E682" t="s">
        <v>740</v>
      </c>
      <c r="F682" t="s">
        <v>14325</v>
      </c>
      <c r="G682" t="s">
        <v>96</v>
      </c>
      <c r="H682" s="4">
        <v>45102</v>
      </c>
      <c r="I682">
        <v>800</v>
      </c>
      <c r="J682" t="s">
        <v>12801</v>
      </c>
      <c r="K682" t="s">
        <v>950</v>
      </c>
      <c r="L682" t="s">
        <v>14326</v>
      </c>
      <c r="M682" t="s">
        <v>37</v>
      </c>
      <c r="N682" t="s">
        <v>14327</v>
      </c>
      <c r="O682" t="s">
        <v>57</v>
      </c>
      <c r="P682">
        <v>4</v>
      </c>
      <c r="Q682" t="s">
        <v>40</v>
      </c>
      <c r="R682" t="s">
        <v>74</v>
      </c>
      <c r="S682" t="s">
        <v>14328</v>
      </c>
      <c r="T682" s="4">
        <v>45380</v>
      </c>
      <c r="U682">
        <v>3</v>
      </c>
      <c r="V682" t="s">
        <v>20257</v>
      </c>
      <c r="W682" t="s">
        <v>14329</v>
      </c>
      <c r="X682" t="s">
        <v>14330</v>
      </c>
      <c r="Y682" t="s">
        <v>722</v>
      </c>
      <c r="Z682">
        <v>1609</v>
      </c>
      <c r="AA682">
        <v>2</v>
      </c>
      <c r="AB682">
        <v>1287.2</v>
      </c>
      <c r="AC682">
        <v>643.6</v>
      </c>
      <c r="AD682" s="8">
        <v>0.35</v>
      </c>
      <c r="AE682" s="7">
        <v>450.52</v>
      </c>
      <c r="AF682">
        <v>0.35</v>
      </c>
      <c r="AG682" t="str">
        <f t="shared" si="10"/>
        <v>₹1 K</v>
      </c>
    </row>
    <row r="683" spans="1:33" x14ac:dyDescent="0.3">
      <c r="A683" t="s">
        <v>27</v>
      </c>
      <c r="B683" t="s">
        <v>193</v>
      </c>
      <c r="C683" t="s">
        <v>29</v>
      </c>
      <c r="D683" t="s">
        <v>146</v>
      </c>
      <c r="E683" t="s">
        <v>158</v>
      </c>
      <c r="F683" t="s">
        <v>14531</v>
      </c>
      <c r="G683" t="s">
        <v>96</v>
      </c>
      <c r="H683" s="4">
        <v>44314</v>
      </c>
      <c r="I683">
        <v>800</v>
      </c>
      <c r="J683" t="s">
        <v>14532</v>
      </c>
      <c r="K683" t="s">
        <v>914</v>
      </c>
      <c r="L683" t="s">
        <v>14533</v>
      </c>
      <c r="M683" t="s">
        <v>87</v>
      </c>
      <c r="N683" t="s">
        <v>14534</v>
      </c>
      <c r="O683" t="s">
        <v>39</v>
      </c>
      <c r="P683">
        <v>20</v>
      </c>
      <c r="Q683" t="s">
        <v>40</v>
      </c>
      <c r="R683" t="s">
        <v>74</v>
      </c>
      <c r="S683" t="s">
        <v>14535</v>
      </c>
      <c r="T683" s="4">
        <v>45369</v>
      </c>
      <c r="U683">
        <v>3</v>
      </c>
      <c r="V683" t="s">
        <v>20257</v>
      </c>
      <c r="W683" t="s">
        <v>14536</v>
      </c>
      <c r="X683" t="s">
        <v>14537</v>
      </c>
      <c r="Y683" t="s">
        <v>5267</v>
      </c>
      <c r="Z683">
        <v>1017</v>
      </c>
      <c r="AA683">
        <v>5</v>
      </c>
      <c r="AB683">
        <v>2034</v>
      </c>
      <c r="AC683">
        <v>406.8</v>
      </c>
      <c r="AD683" s="8">
        <v>0.28000000000000003</v>
      </c>
      <c r="AE683" s="7">
        <v>569.5200000000001</v>
      </c>
      <c r="AF683">
        <v>0.28000000000000003</v>
      </c>
      <c r="AG683" t="str">
        <f t="shared" si="10"/>
        <v>₹2 K</v>
      </c>
    </row>
    <row r="684" spans="1:33" x14ac:dyDescent="0.3">
      <c r="A684" t="s">
        <v>121</v>
      </c>
      <c r="B684" t="s">
        <v>946</v>
      </c>
      <c r="C684" t="s">
        <v>80</v>
      </c>
      <c r="D684" t="s">
        <v>146</v>
      </c>
      <c r="E684" t="s">
        <v>183</v>
      </c>
      <c r="F684" t="s">
        <v>14662</v>
      </c>
      <c r="G684" t="s">
        <v>33</v>
      </c>
      <c r="H684" s="4">
        <v>44009</v>
      </c>
      <c r="I684">
        <v>1200</v>
      </c>
      <c r="J684" t="s">
        <v>14663</v>
      </c>
      <c r="K684" t="s">
        <v>1796</v>
      </c>
      <c r="L684" t="s">
        <v>14664</v>
      </c>
      <c r="M684" t="s">
        <v>37</v>
      </c>
      <c r="N684" t="s">
        <v>14665</v>
      </c>
      <c r="O684" t="s">
        <v>57</v>
      </c>
      <c r="P684">
        <v>5</v>
      </c>
      <c r="Q684" t="s">
        <v>73</v>
      </c>
      <c r="R684" t="s">
        <v>58</v>
      </c>
      <c r="S684" t="s">
        <v>14666</v>
      </c>
      <c r="T684" s="4">
        <v>45365</v>
      </c>
      <c r="U684">
        <v>3</v>
      </c>
      <c r="V684" t="s">
        <v>20257</v>
      </c>
      <c r="W684" t="s">
        <v>14667</v>
      </c>
      <c r="X684" t="s">
        <v>14668</v>
      </c>
      <c r="Y684" t="s">
        <v>6497</v>
      </c>
      <c r="Z684">
        <v>587</v>
      </c>
      <c r="AA684">
        <v>8</v>
      </c>
      <c r="AB684">
        <v>1878.4</v>
      </c>
      <c r="AC684">
        <v>234.8</v>
      </c>
      <c r="AD684" s="8">
        <v>0.35</v>
      </c>
      <c r="AE684" s="7">
        <v>657.43999999999994</v>
      </c>
      <c r="AF684">
        <v>0.35</v>
      </c>
      <c r="AG684" t="str">
        <f t="shared" si="10"/>
        <v>₹2 K</v>
      </c>
    </row>
    <row r="685" spans="1:33" x14ac:dyDescent="0.3">
      <c r="A685" t="s">
        <v>20233</v>
      </c>
      <c r="B685" t="s">
        <v>240</v>
      </c>
      <c r="C685" t="s">
        <v>80</v>
      </c>
      <c r="D685" t="s">
        <v>219</v>
      </c>
      <c r="E685" t="s">
        <v>868</v>
      </c>
      <c r="F685" t="s">
        <v>14697</v>
      </c>
      <c r="G685" t="s">
        <v>96</v>
      </c>
      <c r="H685" s="4">
        <v>43973</v>
      </c>
      <c r="I685">
        <v>1100</v>
      </c>
      <c r="J685" t="s">
        <v>14698</v>
      </c>
      <c r="K685" t="s">
        <v>3054</v>
      </c>
      <c r="L685" t="s">
        <v>14699</v>
      </c>
      <c r="M685" t="s">
        <v>87</v>
      </c>
      <c r="N685" t="s">
        <v>14700</v>
      </c>
      <c r="O685" t="s">
        <v>57</v>
      </c>
      <c r="P685">
        <v>11</v>
      </c>
      <c r="Q685" t="s">
        <v>73</v>
      </c>
      <c r="R685" t="s">
        <v>74</v>
      </c>
      <c r="S685" t="s">
        <v>14701</v>
      </c>
      <c r="T685" s="4">
        <v>45370</v>
      </c>
      <c r="U685">
        <v>3</v>
      </c>
      <c r="V685" t="s">
        <v>20257</v>
      </c>
      <c r="W685" t="s">
        <v>14702</v>
      </c>
      <c r="X685" t="s">
        <v>14703</v>
      </c>
      <c r="Y685" t="s">
        <v>1500</v>
      </c>
      <c r="Z685">
        <v>1865</v>
      </c>
      <c r="AA685">
        <v>2</v>
      </c>
      <c r="AB685">
        <v>1492</v>
      </c>
      <c r="AC685">
        <v>746</v>
      </c>
      <c r="AD685" s="8">
        <v>0.35</v>
      </c>
      <c r="AE685" s="7">
        <v>522.19999999999993</v>
      </c>
      <c r="AF685">
        <v>0.35</v>
      </c>
      <c r="AG685" t="str">
        <f t="shared" si="10"/>
        <v>₹1 K</v>
      </c>
    </row>
    <row r="686" spans="1:33" x14ac:dyDescent="0.3">
      <c r="A686" t="s">
        <v>181</v>
      </c>
      <c r="B686" t="s">
        <v>369</v>
      </c>
      <c r="C686" t="s">
        <v>49</v>
      </c>
      <c r="D686" t="s">
        <v>81</v>
      </c>
      <c r="E686" t="s">
        <v>194</v>
      </c>
      <c r="F686" t="s">
        <v>14745</v>
      </c>
      <c r="G686" t="s">
        <v>96</v>
      </c>
      <c r="H686" s="4">
        <v>44627</v>
      </c>
      <c r="I686">
        <v>950</v>
      </c>
      <c r="J686" t="s">
        <v>14746</v>
      </c>
      <c r="K686" t="s">
        <v>1477</v>
      </c>
      <c r="L686" t="s">
        <v>14747</v>
      </c>
      <c r="M686" t="s">
        <v>37</v>
      </c>
      <c r="N686" t="s">
        <v>14748</v>
      </c>
      <c r="O686" t="s">
        <v>72</v>
      </c>
      <c r="P686">
        <v>20</v>
      </c>
      <c r="Q686" t="s">
        <v>73</v>
      </c>
      <c r="R686" t="s">
        <v>58</v>
      </c>
      <c r="S686" t="s">
        <v>14749</v>
      </c>
      <c r="T686" s="4">
        <v>45381</v>
      </c>
      <c r="U686">
        <v>3</v>
      </c>
      <c r="V686" t="s">
        <v>20257</v>
      </c>
      <c r="W686" t="s">
        <v>14750</v>
      </c>
      <c r="X686" t="s">
        <v>14751</v>
      </c>
      <c r="Y686" t="s">
        <v>4894</v>
      </c>
      <c r="Z686">
        <v>1063</v>
      </c>
      <c r="AA686">
        <v>7</v>
      </c>
      <c r="AB686">
        <v>2976.4</v>
      </c>
      <c r="AC686">
        <v>425.2</v>
      </c>
      <c r="AD686" s="8">
        <v>0.22</v>
      </c>
      <c r="AE686" s="7">
        <v>654.80799999999999</v>
      </c>
      <c r="AF686">
        <v>0.22</v>
      </c>
      <c r="AG686" t="str">
        <f t="shared" si="10"/>
        <v>₹3 K</v>
      </c>
    </row>
    <row r="687" spans="1:33" x14ac:dyDescent="0.3">
      <c r="A687" t="s">
        <v>27</v>
      </c>
      <c r="B687" t="s">
        <v>803</v>
      </c>
      <c r="C687" t="s">
        <v>49</v>
      </c>
      <c r="D687" t="s">
        <v>81</v>
      </c>
      <c r="E687" t="s">
        <v>283</v>
      </c>
      <c r="F687" t="s">
        <v>14802</v>
      </c>
      <c r="G687" t="s">
        <v>96</v>
      </c>
      <c r="H687" s="4">
        <v>43946</v>
      </c>
      <c r="I687">
        <v>1000</v>
      </c>
      <c r="J687" t="s">
        <v>14803</v>
      </c>
      <c r="K687" t="s">
        <v>1486</v>
      </c>
      <c r="L687" t="s">
        <v>14804</v>
      </c>
      <c r="M687" t="s">
        <v>87</v>
      </c>
      <c r="N687" t="s">
        <v>14805</v>
      </c>
      <c r="O687" t="s">
        <v>57</v>
      </c>
      <c r="P687">
        <v>20</v>
      </c>
      <c r="Q687" t="s">
        <v>40</v>
      </c>
      <c r="R687" t="s">
        <v>74</v>
      </c>
      <c r="S687" t="s">
        <v>14806</v>
      </c>
      <c r="T687" s="4">
        <v>45365</v>
      </c>
      <c r="U687">
        <v>3</v>
      </c>
      <c r="V687" t="s">
        <v>20257</v>
      </c>
      <c r="W687" t="s">
        <v>14807</v>
      </c>
      <c r="X687" t="s">
        <v>14808</v>
      </c>
      <c r="Y687" t="s">
        <v>2865</v>
      </c>
      <c r="Z687">
        <v>2294</v>
      </c>
      <c r="AA687">
        <v>3</v>
      </c>
      <c r="AB687">
        <v>2752.8</v>
      </c>
      <c r="AC687">
        <v>917.6</v>
      </c>
      <c r="AD687" s="8">
        <v>0.22</v>
      </c>
      <c r="AE687" s="7">
        <v>605.6160000000001</v>
      </c>
      <c r="AF687">
        <v>0.22</v>
      </c>
      <c r="AG687" t="str">
        <f t="shared" si="10"/>
        <v>₹3 K</v>
      </c>
    </row>
    <row r="688" spans="1:33" x14ac:dyDescent="0.3">
      <c r="A688" t="s">
        <v>20239</v>
      </c>
      <c r="B688" t="s">
        <v>28</v>
      </c>
      <c r="C688" t="s">
        <v>80</v>
      </c>
      <c r="D688" t="s">
        <v>206</v>
      </c>
      <c r="E688" t="s">
        <v>2153</v>
      </c>
      <c r="F688" t="s">
        <v>14871</v>
      </c>
      <c r="G688" t="s">
        <v>33</v>
      </c>
      <c r="H688" s="4">
        <v>44501</v>
      </c>
      <c r="I688">
        <v>800</v>
      </c>
      <c r="J688" t="s">
        <v>14872</v>
      </c>
      <c r="K688" t="s">
        <v>276</v>
      </c>
      <c r="L688" t="s">
        <v>14873</v>
      </c>
      <c r="M688" t="s">
        <v>37</v>
      </c>
      <c r="N688" t="s">
        <v>14874</v>
      </c>
      <c r="O688" t="s">
        <v>39</v>
      </c>
      <c r="P688">
        <v>4</v>
      </c>
      <c r="Q688" t="s">
        <v>40</v>
      </c>
      <c r="R688" t="s">
        <v>101</v>
      </c>
      <c r="S688" t="s">
        <v>14875</v>
      </c>
      <c r="T688" s="4">
        <v>45372</v>
      </c>
      <c r="U688">
        <v>3</v>
      </c>
      <c r="V688" t="s">
        <v>20257</v>
      </c>
      <c r="W688" t="s">
        <v>14876</v>
      </c>
      <c r="X688" t="s">
        <v>14877</v>
      </c>
      <c r="Y688" t="s">
        <v>1374</v>
      </c>
      <c r="Z688">
        <v>683</v>
      </c>
      <c r="AA688">
        <v>2</v>
      </c>
      <c r="AB688">
        <v>546.4</v>
      </c>
      <c r="AC688">
        <v>273.2</v>
      </c>
      <c r="AD688" s="8">
        <v>0.35</v>
      </c>
      <c r="AE688" s="7">
        <v>191.23999999999998</v>
      </c>
      <c r="AF688">
        <v>0.35</v>
      </c>
      <c r="AG688" t="str">
        <f t="shared" si="10"/>
        <v>₹546.4</v>
      </c>
    </row>
    <row r="689" spans="1:33" x14ac:dyDescent="0.3">
      <c r="A689" t="s">
        <v>181</v>
      </c>
      <c r="B689" t="s">
        <v>182</v>
      </c>
      <c r="C689" t="s">
        <v>29</v>
      </c>
      <c r="D689" t="s">
        <v>219</v>
      </c>
      <c r="E689" t="s">
        <v>996</v>
      </c>
      <c r="F689" t="s">
        <v>14954</v>
      </c>
      <c r="G689" t="s">
        <v>96</v>
      </c>
      <c r="H689" s="4">
        <v>44206</v>
      </c>
      <c r="I689">
        <v>1200</v>
      </c>
      <c r="J689" t="s">
        <v>14955</v>
      </c>
      <c r="K689" t="s">
        <v>150</v>
      </c>
      <c r="L689" t="s">
        <v>14956</v>
      </c>
      <c r="M689" t="s">
        <v>37</v>
      </c>
      <c r="N689" t="s">
        <v>14957</v>
      </c>
      <c r="O689" t="s">
        <v>72</v>
      </c>
      <c r="P689">
        <v>10</v>
      </c>
      <c r="Q689" t="s">
        <v>73</v>
      </c>
      <c r="R689" t="s">
        <v>74</v>
      </c>
      <c r="S689" t="s">
        <v>14958</v>
      </c>
      <c r="T689" s="4">
        <v>45369</v>
      </c>
      <c r="U689">
        <v>3</v>
      </c>
      <c r="V689" t="s">
        <v>20257</v>
      </c>
      <c r="W689" t="s">
        <v>14959</v>
      </c>
      <c r="X689" t="s">
        <v>14960</v>
      </c>
      <c r="Y689" t="s">
        <v>10335</v>
      </c>
      <c r="Z689">
        <v>1615</v>
      </c>
      <c r="AA689">
        <v>5</v>
      </c>
      <c r="AB689">
        <v>3230</v>
      </c>
      <c r="AC689">
        <v>646</v>
      </c>
      <c r="AD689" s="8">
        <v>0.28000000000000003</v>
      </c>
      <c r="AE689" s="7">
        <v>904.40000000000009</v>
      </c>
      <c r="AF689">
        <v>0.28000000000000003</v>
      </c>
      <c r="AG689" t="str">
        <f t="shared" si="10"/>
        <v>₹3 K</v>
      </c>
    </row>
    <row r="690" spans="1:33" x14ac:dyDescent="0.3">
      <c r="A690" t="s">
        <v>336</v>
      </c>
      <c r="B690" t="s">
        <v>500</v>
      </c>
      <c r="C690" t="s">
        <v>29</v>
      </c>
      <c r="D690" t="s">
        <v>146</v>
      </c>
      <c r="E690" t="s">
        <v>1177</v>
      </c>
      <c r="F690" t="s">
        <v>15024</v>
      </c>
      <c r="G690" t="s">
        <v>33</v>
      </c>
      <c r="H690" s="4">
        <v>44426</v>
      </c>
      <c r="I690">
        <v>1300</v>
      </c>
      <c r="J690" t="s">
        <v>15025</v>
      </c>
      <c r="K690" t="s">
        <v>1034</v>
      </c>
      <c r="L690" t="s">
        <v>15026</v>
      </c>
      <c r="M690" t="s">
        <v>87</v>
      </c>
      <c r="N690" t="s">
        <v>15027</v>
      </c>
      <c r="O690" t="s">
        <v>116</v>
      </c>
      <c r="P690">
        <v>13</v>
      </c>
      <c r="Q690" t="s">
        <v>73</v>
      </c>
      <c r="R690" t="s">
        <v>101</v>
      </c>
      <c r="S690" t="s">
        <v>15028</v>
      </c>
      <c r="T690" s="4">
        <v>45365</v>
      </c>
      <c r="U690">
        <v>3</v>
      </c>
      <c r="V690" t="s">
        <v>20257</v>
      </c>
      <c r="W690" t="s">
        <v>15029</v>
      </c>
      <c r="X690" t="s">
        <v>1074</v>
      </c>
      <c r="Y690" t="s">
        <v>3154</v>
      </c>
      <c r="Z690">
        <v>2031</v>
      </c>
      <c r="AA690">
        <v>7</v>
      </c>
      <c r="AB690">
        <v>5686.8</v>
      </c>
      <c r="AC690">
        <v>812.4</v>
      </c>
      <c r="AD690" s="8">
        <v>0.28000000000000003</v>
      </c>
      <c r="AE690" s="7">
        <v>1592.3040000000003</v>
      </c>
      <c r="AF690">
        <v>0.28000000000000003</v>
      </c>
      <c r="AG690" t="str">
        <f t="shared" si="10"/>
        <v>₹6 K</v>
      </c>
    </row>
    <row r="691" spans="1:33" x14ac:dyDescent="0.3">
      <c r="A691" t="s">
        <v>336</v>
      </c>
      <c r="B691" t="s">
        <v>500</v>
      </c>
      <c r="C691" t="s">
        <v>29</v>
      </c>
      <c r="D691" t="s">
        <v>677</v>
      </c>
      <c r="E691" t="s">
        <v>957</v>
      </c>
      <c r="F691" t="s">
        <v>15063</v>
      </c>
      <c r="G691" t="s">
        <v>33</v>
      </c>
      <c r="H691" s="4">
        <v>44047</v>
      </c>
      <c r="I691">
        <v>950</v>
      </c>
      <c r="J691" t="s">
        <v>15064</v>
      </c>
      <c r="K691" t="s">
        <v>254</v>
      </c>
      <c r="L691" t="s">
        <v>15065</v>
      </c>
      <c r="M691" t="s">
        <v>87</v>
      </c>
      <c r="N691" t="s">
        <v>15066</v>
      </c>
      <c r="O691" t="s">
        <v>39</v>
      </c>
      <c r="P691">
        <v>17</v>
      </c>
      <c r="Q691" t="s">
        <v>40</v>
      </c>
      <c r="R691" t="s">
        <v>74</v>
      </c>
      <c r="S691" t="s">
        <v>15067</v>
      </c>
      <c r="T691" s="4">
        <v>45359</v>
      </c>
      <c r="U691">
        <v>3</v>
      </c>
      <c r="V691" t="s">
        <v>20257</v>
      </c>
      <c r="W691" t="s">
        <v>15068</v>
      </c>
      <c r="X691" t="s">
        <v>15069</v>
      </c>
      <c r="Y691" t="s">
        <v>7171</v>
      </c>
      <c r="Z691">
        <v>2450</v>
      </c>
      <c r="AA691">
        <v>5</v>
      </c>
      <c r="AB691">
        <v>4900</v>
      </c>
      <c r="AC691">
        <v>980</v>
      </c>
      <c r="AD691" s="8">
        <v>0.28000000000000003</v>
      </c>
      <c r="AE691" s="7">
        <v>1372.0000000000002</v>
      </c>
      <c r="AF691">
        <v>0.28000000000000003</v>
      </c>
      <c r="AG691" t="str">
        <f t="shared" si="10"/>
        <v>₹5 K</v>
      </c>
    </row>
    <row r="692" spans="1:33" x14ac:dyDescent="0.3">
      <c r="A692" t="s">
        <v>20236</v>
      </c>
      <c r="B692" t="s">
        <v>79</v>
      </c>
      <c r="C692" t="s">
        <v>80</v>
      </c>
      <c r="D692" t="s">
        <v>241</v>
      </c>
      <c r="E692" t="s">
        <v>82</v>
      </c>
      <c r="F692" t="s">
        <v>15245</v>
      </c>
      <c r="G692" t="s">
        <v>96</v>
      </c>
      <c r="H692" s="4">
        <v>44363</v>
      </c>
      <c r="I692">
        <v>1400</v>
      </c>
      <c r="J692" t="s">
        <v>15246</v>
      </c>
      <c r="K692" t="s">
        <v>254</v>
      </c>
      <c r="L692" t="s">
        <v>15247</v>
      </c>
      <c r="M692" t="s">
        <v>37</v>
      </c>
      <c r="N692" t="s">
        <v>15248</v>
      </c>
      <c r="O692" t="s">
        <v>57</v>
      </c>
      <c r="P692">
        <v>17</v>
      </c>
      <c r="Q692" t="s">
        <v>40</v>
      </c>
      <c r="R692" t="s">
        <v>58</v>
      </c>
      <c r="S692" t="s">
        <v>15249</v>
      </c>
      <c r="T692" s="4">
        <v>45381</v>
      </c>
      <c r="U692">
        <v>3</v>
      </c>
      <c r="V692" t="s">
        <v>20257</v>
      </c>
      <c r="W692" t="s">
        <v>15250</v>
      </c>
      <c r="X692" t="s">
        <v>15251</v>
      </c>
      <c r="Y692" t="s">
        <v>6199</v>
      </c>
      <c r="Z692">
        <v>1351</v>
      </c>
      <c r="AA692">
        <v>4</v>
      </c>
      <c r="AB692">
        <v>2161.6</v>
      </c>
      <c r="AC692">
        <v>540.4</v>
      </c>
      <c r="AD692" s="8">
        <v>0.35</v>
      </c>
      <c r="AE692" s="7">
        <v>756.56</v>
      </c>
      <c r="AF692">
        <v>0.35</v>
      </c>
      <c r="AG692" t="str">
        <f t="shared" si="10"/>
        <v>₹2 K</v>
      </c>
    </row>
    <row r="693" spans="1:33" x14ac:dyDescent="0.3">
      <c r="A693" t="s">
        <v>336</v>
      </c>
      <c r="B693" t="s">
        <v>500</v>
      </c>
      <c r="C693" t="s">
        <v>49</v>
      </c>
      <c r="D693" t="s">
        <v>30</v>
      </c>
      <c r="E693" t="s">
        <v>511</v>
      </c>
      <c r="F693" t="s">
        <v>15354</v>
      </c>
      <c r="G693" t="s">
        <v>96</v>
      </c>
      <c r="H693" s="4">
        <v>44162</v>
      </c>
      <c r="I693">
        <v>950</v>
      </c>
      <c r="J693" t="s">
        <v>15355</v>
      </c>
      <c r="K693" t="s">
        <v>1034</v>
      </c>
      <c r="L693" t="s">
        <v>15356</v>
      </c>
      <c r="M693" t="s">
        <v>37</v>
      </c>
      <c r="N693" t="s">
        <v>15357</v>
      </c>
      <c r="O693" t="s">
        <v>116</v>
      </c>
      <c r="P693">
        <v>18</v>
      </c>
      <c r="Q693" t="s">
        <v>73</v>
      </c>
      <c r="R693" t="s">
        <v>74</v>
      </c>
      <c r="S693" t="s">
        <v>15358</v>
      </c>
      <c r="T693" s="4">
        <v>45372</v>
      </c>
      <c r="U693">
        <v>3</v>
      </c>
      <c r="V693" t="s">
        <v>20257</v>
      </c>
      <c r="W693" t="s">
        <v>15359</v>
      </c>
      <c r="X693" t="s">
        <v>15360</v>
      </c>
      <c r="Y693" t="s">
        <v>1406</v>
      </c>
      <c r="Z693">
        <v>2696</v>
      </c>
      <c r="AA693">
        <v>2</v>
      </c>
      <c r="AB693">
        <v>2156.8000000000002</v>
      </c>
      <c r="AC693">
        <v>1078.4000000000001</v>
      </c>
      <c r="AD693" s="8">
        <v>0.22</v>
      </c>
      <c r="AE693" s="7">
        <v>474.49600000000004</v>
      </c>
      <c r="AF693">
        <v>0.22</v>
      </c>
      <c r="AG693" t="str">
        <f t="shared" si="10"/>
        <v>₹2 K</v>
      </c>
    </row>
    <row r="694" spans="1:33" x14ac:dyDescent="0.3">
      <c r="A694" t="s">
        <v>133</v>
      </c>
      <c r="B694" t="s">
        <v>229</v>
      </c>
      <c r="C694" t="s">
        <v>49</v>
      </c>
      <c r="D694" t="s">
        <v>146</v>
      </c>
      <c r="E694" t="s">
        <v>337</v>
      </c>
      <c r="F694" t="s">
        <v>15367</v>
      </c>
      <c r="G694" t="s">
        <v>96</v>
      </c>
      <c r="H694" s="4">
        <v>44017</v>
      </c>
      <c r="I694">
        <v>1200</v>
      </c>
      <c r="J694" t="s">
        <v>15368</v>
      </c>
      <c r="K694" t="s">
        <v>245</v>
      </c>
      <c r="L694" t="s">
        <v>15369</v>
      </c>
      <c r="M694" t="s">
        <v>87</v>
      </c>
      <c r="N694" t="s">
        <v>15370</v>
      </c>
      <c r="O694" t="s">
        <v>57</v>
      </c>
      <c r="P694">
        <v>17</v>
      </c>
      <c r="Q694" t="s">
        <v>40</v>
      </c>
      <c r="R694" t="s">
        <v>101</v>
      </c>
      <c r="S694" t="s">
        <v>15371</v>
      </c>
      <c r="T694" s="4">
        <v>45376</v>
      </c>
      <c r="U694">
        <v>3</v>
      </c>
      <c r="V694" t="s">
        <v>20257</v>
      </c>
      <c r="W694" t="s">
        <v>15372</v>
      </c>
      <c r="X694" t="s">
        <v>11381</v>
      </c>
      <c r="Y694" t="s">
        <v>2423</v>
      </c>
      <c r="Z694">
        <v>650</v>
      </c>
      <c r="AA694">
        <v>7</v>
      </c>
      <c r="AB694">
        <v>1820</v>
      </c>
      <c r="AC694">
        <v>260</v>
      </c>
      <c r="AD694" s="8">
        <v>0.22</v>
      </c>
      <c r="AE694" s="7">
        <v>400.4</v>
      </c>
      <c r="AF694">
        <v>0.22</v>
      </c>
      <c r="AG694" t="str">
        <f t="shared" si="10"/>
        <v>₹2 K</v>
      </c>
    </row>
    <row r="695" spans="1:33" x14ac:dyDescent="0.3">
      <c r="A695" t="s">
        <v>27</v>
      </c>
      <c r="B695" t="s">
        <v>558</v>
      </c>
      <c r="C695" t="s">
        <v>49</v>
      </c>
      <c r="D695" t="s">
        <v>30</v>
      </c>
      <c r="E695" t="s">
        <v>1877</v>
      </c>
      <c r="F695" t="s">
        <v>15393</v>
      </c>
      <c r="G695" t="s">
        <v>33</v>
      </c>
      <c r="H695" s="4">
        <v>44448</v>
      </c>
      <c r="I695">
        <v>800</v>
      </c>
      <c r="J695" t="s">
        <v>15394</v>
      </c>
      <c r="K695" t="s">
        <v>69</v>
      </c>
      <c r="L695" t="s">
        <v>15395</v>
      </c>
      <c r="M695" t="s">
        <v>87</v>
      </c>
      <c r="N695" t="s">
        <v>15396</v>
      </c>
      <c r="O695" t="s">
        <v>116</v>
      </c>
      <c r="P695">
        <v>11</v>
      </c>
      <c r="Q695" t="s">
        <v>73</v>
      </c>
      <c r="R695" t="s">
        <v>41</v>
      </c>
      <c r="S695" t="s">
        <v>15397</v>
      </c>
      <c r="T695" s="4">
        <v>45379</v>
      </c>
      <c r="U695">
        <v>3</v>
      </c>
      <c r="V695" t="s">
        <v>20257</v>
      </c>
      <c r="W695" t="s">
        <v>15398</v>
      </c>
      <c r="X695" t="s">
        <v>15399</v>
      </c>
      <c r="Y695" t="s">
        <v>8460</v>
      </c>
      <c r="Z695">
        <v>2963</v>
      </c>
      <c r="AA695">
        <v>4</v>
      </c>
      <c r="AB695">
        <v>4740.8</v>
      </c>
      <c r="AC695">
        <v>1185.2</v>
      </c>
      <c r="AD695" s="8">
        <v>0.22</v>
      </c>
      <c r="AE695" s="7">
        <v>1042.9760000000001</v>
      </c>
      <c r="AF695">
        <v>0.22</v>
      </c>
      <c r="AG695" t="str">
        <f t="shared" si="10"/>
        <v>₹5 K</v>
      </c>
    </row>
    <row r="696" spans="1:33" x14ac:dyDescent="0.3">
      <c r="A696" t="s">
        <v>133</v>
      </c>
      <c r="B696" t="s">
        <v>108</v>
      </c>
      <c r="C696" t="s">
        <v>49</v>
      </c>
      <c r="D696" t="s">
        <v>30</v>
      </c>
      <c r="E696" t="s">
        <v>511</v>
      </c>
      <c r="F696" t="s">
        <v>15418</v>
      </c>
      <c r="G696" t="s">
        <v>33</v>
      </c>
      <c r="H696" s="4">
        <v>44271</v>
      </c>
      <c r="I696">
        <v>1000</v>
      </c>
      <c r="J696" t="s">
        <v>15419</v>
      </c>
      <c r="K696" t="s">
        <v>1293</v>
      </c>
      <c r="L696" t="s">
        <v>15420</v>
      </c>
      <c r="M696" t="s">
        <v>87</v>
      </c>
      <c r="N696" t="s">
        <v>15421</v>
      </c>
      <c r="O696" t="s">
        <v>57</v>
      </c>
      <c r="P696">
        <v>6</v>
      </c>
      <c r="Q696" t="s">
        <v>73</v>
      </c>
      <c r="R696" t="s">
        <v>41</v>
      </c>
      <c r="S696" t="s">
        <v>15422</v>
      </c>
      <c r="T696" s="4">
        <v>45352</v>
      </c>
      <c r="U696">
        <v>3</v>
      </c>
      <c r="V696" t="s">
        <v>20257</v>
      </c>
      <c r="W696" t="s">
        <v>15423</v>
      </c>
      <c r="X696" t="s">
        <v>9380</v>
      </c>
      <c r="Y696" t="s">
        <v>11409</v>
      </c>
      <c r="Z696">
        <v>2043</v>
      </c>
      <c r="AA696">
        <v>4</v>
      </c>
      <c r="AB696">
        <v>3268.8</v>
      </c>
      <c r="AC696">
        <v>817.2</v>
      </c>
      <c r="AD696" s="8">
        <v>0.22</v>
      </c>
      <c r="AE696" s="7">
        <v>719.13600000000008</v>
      </c>
      <c r="AF696">
        <v>0.22</v>
      </c>
      <c r="AG696" t="str">
        <f t="shared" si="10"/>
        <v>₹3 K</v>
      </c>
    </row>
    <row r="697" spans="1:33" x14ac:dyDescent="0.3">
      <c r="A697" t="s">
        <v>133</v>
      </c>
      <c r="B697" t="s">
        <v>108</v>
      </c>
      <c r="C697" t="s">
        <v>80</v>
      </c>
      <c r="D697" t="s">
        <v>219</v>
      </c>
      <c r="E697" t="s">
        <v>1168</v>
      </c>
      <c r="F697" t="s">
        <v>15474</v>
      </c>
      <c r="G697" t="s">
        <v>96</v>
      </c>
      <c r="H697" s="4">
        <v>44436</v>
      </c>
      <c r="I697">
        <v>1200</v>
      </c>
      <c r="J697" t="s">
        <v>15475</v>
      </c>
      <c r="K697" t="s">
        <v>197</v>
      </c>
      <c r="L697" t="s">
        <v>15476</v>
      </c>
      <c r="M697" t="s">
        <v>37</v>
      </c>
      <c r="N697" t="s">
        <v>15477</v>
      </c>
      <c r="O697" t="s">
        <v>57</v>
      </c>
      <c r="P697">
        <v>18</v>
      </c>
      <c r="Q697" t="s">
        <v>73</v>
      </c>
      <c r="R697" t="s">
        <v>58</v>
      </c>
      <c r="S697" t="s">
        <v>15478</v>
      </c>
      <c r="T697" s="4">
        <v>45379</v>
      </c>
      <c r="U697">
        <v>3</v>
      </c>
      <c r="V697" t="s">
        <v>20257</v>
      </c>
      <c r="W697" t="s">
        <v>15479</v>
      </c>
      <c r="X697" t="s">
        <v>15480</v>
      </c>
      <c r="Y697" t="s">
        <v>749</v>
      </c>
      <c r="Z697">
        <v>1723</v>
      </c>
      <c r="AA697">
        <v>7</v>
      </c>
      <c r="AB697">
        <v>4824.4000000000015</v>
      </c>
      <c r="AC697">
        <v>689.20000000000016</v>
      </c>
      <c r="AD697" s="8">
        <v>0.35</v>
      </c>
      <c r="AE697" s="7">
        <v>1688.5400000000004</v>
      </c>
      <c r="AF697">
        <v>0.35</v>
      </c>
      <c r="AG697" t="str">
        <f t="shared" si="10"/>
        <v>₹5 K</v>
      </c>
    </row>
    <row r="698" spans="1:33" x14ac:dyDescent="0.3">
      <c r="A698" t="s">
        <v>27</v>
      </c>
      <c r="B698" t="s">
        <v>803</v>
      </c>
      <c r="C698" t="s">
        <v>80</v>
      </c>
      <c r="D698" t="s">
        <v>677</v>
      </c>
      <c r="E698" t="s">
        <v>3439</v>
      </c>
      <c r="F698" t="s">
        <v>15536</v>
      </c>
      <c r="G698" t="s">
        <v>33</v>
      </c>
      <c r="H698" s="4">
        <v>44319</v>
      </c>
      <c r="I698">
        <v>950</v>
      </c>
      <c r="J698" t="s">
        <v>15537</v>
      </c>
      <c r="K698" t="s">
        <v>1162</v>
      </c>
      <c r="L698" t="s">
        <v>15538</v>
      </c>
      <c r="M698" t="s">
        <v>37</v>
      </c>
      <c r="N698" t="s">
        <v>15539</v>
      </c>
      <c r="O698" t="s">
        <v>39</v>
      </c>
      <c r="P698">
        <v>4</v>
      </c>
      <c r="Q698" t="s">
        <v>40</v>
      </c>
      <c r="R698" t="s">
        <v>74</v>
      </c>
      <c r="S698" t="s">
        <v>15540</v>
      </c>
      <c r="T698" s="4">
        <v>45368</v>
      </c>
      <c r="U698">
        <v>3</v>
      </c>
      <c r="V698" t="s">
        <v>20257</v>
      </c>
      <c r="W698" t="s">
        <v>2855</v>
      </c>
      <c r="X698" t="s">
        <v>15541</v>
      </c>
      <c r="Y698" t="s">
        <v>6768</v>
      </c>
      <c r="Z698">
        <v>1371</v>
      </c>
      <c r="AA698">
        <v>3</v>
      </c>
      <c r="AB698">
        <v>1645.2</v>
      </c>
      <c r="AC698">
        <v>548.4</v>
      </c>
      <c r="AD698" s="8">
        <v>0.35</v>
      </c>
      <c r="AE698" s="7">
        <v>575.81999999999994</v>
      </c>
      <c r="AF698">
        <v>0.35</v>
      </c>
      <c r="AG698" t="str">
        <f t="shared" si="10"/>
        <v>₹2 K</v>
      </c>
    </row>
    <row r="699" spans="1:33" x14ac:dyDescent="0.3">
      <c r="A699" t="s">
        <v>93</v>
      </c>
      <c r="B699" t="s">
        <v>169</v>
      </c>
      <c r="C699" t="s">
        <v>80</v>
      </c>
      <c r="D699" t="s">
        <v>677</v>
      </c>
      <c r="E699" t="s">
        <v>283</v>
      </c>
      <c r="F699" t="s">
        <v>15591</v>
      </c>
      <c r="G699" t="s">
        <v>96</v>
      </c>
      <c r="H699" s="4">
        <v>45272</v>
      </c>
      <c r="I699">
        <v>800</v>
      </c>
      <c r="J699" t="s">
        <v>15592</v>
      </c>
      <c r="K699" t="s">
        <v>329</v>
      </c>
      <c r="L699" t="s">
        <v>15593</v>
      </c>
      <c r="M699" t="s">
        <v>37</v>
      </c>
      <c r="N699" t="s">
        <v>15594</v>
      </c>
      <c r="O699" t="s">
        <v>39</v>
      </c>
      <c r="P699">
        <v>10</v>
      </c>
      <c r="Q699" t="s">
        <v>73</v>
      </c>
      <c r="R699" t="s">
        <v>101</v>
      </c>
      <c r="S699" t="s">
        <v>15595</v>
      </c>
      <c r="T699" s="4">
        <v>45359</v>
      </c>
      <c r="U699">
        <v>3</v>
      </c>
      <c r="V699" t="s">
        <v>20257</v>
      </c>
      <c r="W699" t="s">
        <v>15596</v>
      </c>
      <c r="X699" t="s">
        <v>15597</v>
      </c>
      <c r="Y699" t="s">
        <v>6302</v>
      </c>
      <c r="Z699">
        <v>2133</v>
      </c>
      <c r="AA699">
        <v>7</v>
      </c>
      <c r="AB699">
        <v>5972.4000000000015</v>
      </c>
      <c r="AC699">
        <v>853.20000000000016</v>
      </c>
      <c r="AD699" s="8">
        <v>0.35</v>
      </c>
      <c r="AE699" s="7">
        <v>2090.3400000000006</v>
      </c>
      <c r="AF699">
        <v>0.35</v>
      </c>
      <c r="AG699" t="str">
        <f t="shared" si="10"/>
        <v>₹6 K</v>
      </c>
    </row>
    <row r="700" spans="1:33" x14ac:dyDescent="0.3">
      <c r="A700" t="s">
        <v>450</v>
      </c>
      <c r="B700" t="s">
        <v>450</v>
      </c>
      <c r="C700" t="s">
        <v>29</v>
      </c>
      <c r="D700" t="s">
        <v>146</v>
      </c>
      <c r="E700" t="s">
        <v>501</v>
      </c>
      <c r="F700" t="s">
        <v>15618</v>
      </c>
      <c r="G700" t="s">
        <v>96</v>
      </c>
      <c r="H700" s="4">
        <v>45455</v>
      </c>
      <c r="I700">
        <v>1100</v>
      </c>
      <c r="J700" t="s">
        <v>15619</v>
      </c>
      <c r="K700" t="s">
        <v>1153</v>
      </c>
      <c r="L700" t="s">
        <v>15620</v>
      </c>
      <c r="M700" t="s">
        <v>87</v>
      </c>
      <c r="N700" t="s">
        <v>15621</v>
      </c>
      <c r="O700" t="s">
        <v>39</v>
      </c>
      <c r="P700">
        <v>16</v>
      </c>
      <c r="Q700" t="s">
        <v>40</v>
      </c>
      <c r="R700" t="s">
        <v>101</v>
      </c>
      <c r="S700" t="s">
        <v>15622</v>
      </c>
      <c r="T700" s="4">
        <v>45355</v>
      </c>
      <c r="U700">
        <v>3</v>
      </c>
      <c r="V700" t="s">
        <v>20257</v>
      </c>
      <c r="W700" t="s">
        <v>15623</v>
      </c>
      <c r="X700" t="s">
        <v>15624</v>
      </c>
      <c r="Y700" t="s">
        <v>6534</v>
      </c>
      <c r="Z700">
        <v>580</v>
      </c>
      <c r="AA700">
        <v>3</v>
      </c>
      <c r="AB700">
        <v>696</v>
      </c>
      <c r="AC700">
        <v>232</v>
      </c>
      <c r="AD700" s="8">
        <v>0.28000000000000003</v>
      </c>
      <c r="AE700" s="7">
        <v>194.88000000000002</v>
      </c>
      <c r="AF700">
        <v>0.28000000000000003</v>
      </c>
      <c r="AG700" t="str">
        <f t="shared" si="10"/>
        <v>₹696</v>
      </c>
    </row>
    <row r="701" spans="1:33" x14ac:dyDescent="0.3">
      <c r="A701" t="s">
        <v>181</v>
      </c>
      <c r="B701" t="s">
        <v>920</v>
      </c>
      <c r="C701" t="s">
        <v>49</v>
      </c>
      <c r="D701" t="s">
        <v>219</v>
      </c>
      <c r="E701" t="s">
        <v>51</v>
      </c>
      <c r="F701" t="s">
        <v>15700</v>
      </c>
      <c r="G701" t="s">
        <v>96</v>
      </c>
      <c r="H701" s="4">
        <v>44929</v>
      </c>
      <c r="I701">
        <v>1400</v>
      </c>
      <c r="J701" t="s">
        <v>15701</v>
      </c>
      <c r="K701" t="s">
        <v>186</v>
      </c>
      <c r="L701" t="s">
        <v>15702</v>
      </c>
      <c r="M701" t="s">
        <v>87</v>
      </c>
      <c r="N701" t="s">
        <v>15703</v>
      </c>
      <c r="O701" t="s">
        <v>72</v>
      </c>
      <c r="P701">
        <v>18</v>
      </c>
      <c r="Q701" t="s">
        <v>73</v>
      </c>
      <c r="R701" t="s">
        <v>74</v>
      </c>
      <c r="S701" t="s">
        <v>15704</v>
      </c>
      <c r="T701" s="4">
        <v>45356</v>
      </c>
      <c r="U701">
        <v>3</v>
      </c>
      <c r="V701" t="s">
        <v>20257</v>
      </c>
      <c r="W701" t="s">
        <v>15705</v>
      </c>
      <c r="X701" t="s">
        <v>15706</v>
      </c>
      <c r="Y701" t="s">
        <v>802</v>
      </c>
      <c r="Z701">
        <v>742</v>
      </c>
      <c r="AA701">
        <v>5</v>
      </c>
      <c r="AB701">
        <v>1484</v>
      </c>
      <c r="AC701">
        <v>296.8</v>
      </c>
      <c r="AD701" s="8">
        <v>0.22</v>
      </c>
      <c r="AE701" s="7">
        <v>326.48</v>
      </c>
      <c r="AF701">
        <v>0.22</v>
      </c>
      <c r="AG701" t="str">
        <f t="shared" si="10"/>
        <v>₹1 K</v>
      </c>
    </row>
    <row r="702" spans="1:33" x14ac:dyDescent="0.3">
      <c r="A702" t="s">
        <v>20237</v>
      </c>
      <c r="B702" t="s">
        <v>1483</v>
      </c>
      <c r="C702" t="s">
        <v>49</v>
      </c>
      <c r="D702" t="s">
        <v>219</v>
      </c>
      <c r="E702" t="s">
        <v>850</v>
      </c>
      <c r="F702" t="s">
        <v>15790</v>
      </c>
      <c r="G702" t="s">
        <v>33</v>
      </c>
      <c r="H702" s="4">
        <v>45155</v>
      </c>
      <c r="I702">
        <v>950</v>
      </c>
      <c r="J702" t="s">
        <v>15791</v>
      </c>
      <c r="K702" t="s">
        <v>98</v>
      </c>
      <c r="L702" t="s">
        <v>15792</v>
      </c>
      <c r="M702" t="s">
        <v>87</v>
      </c>
      <c r="N702" t="s">
        <v>15793</v>
      </c>
      <c r="O702" t="s">
        <v>116</v>
      </c>
      <c r="P702">
        <v>16</v>
      </c>
      <c r="Q702" t="s">
        <v>73</v>
      </c>
      <c r="R702" t="s">
        <v>101</v>
      </c>
      <c r="S702" t="s">
        <v>15794</v>
      </c>
      <c r="T702" s="4">
        <v>45356</v>
      </c>
      <c r="U702">
        <v>3</v>
      </c>
      <c r="V702" t="s">
        <v>20257</v>
      </c>
      <c r="W702" t="s">
        <v>15795</v>
      </c>
      <c r="X702" t="s">
        <v>9731</v>
      </c>
      <c r="Y702" t="s">
        <v>368</v>
      </c>
      <c r="Z702">
        <v>2451</v>
      </c>
      <c r="AA702">
        <v>5</v>
      </c>
      <c r="AB702">
        <v>4902</v>
      </c>
      <c r="AC702">
        <v>980.4</v>
      </c>
      <c r="AD702" s="8">
        <v>0.22</v>
      </c>
      <c r="AE702" s="7">
        <v>1078.44</v>
      </c>
      <c r="AF702">
        <v>0.22</v>
      </c>
      <c r="AG702" t="str">
        <f t="shared" si="10"/>
        <v>₹5 K</v>
      </c>
    </row>
    <row r="703" spans="1:33" x14ac:dyDescent="0.3">
      <c r="A703" t="s">
        <v>145</v>
      </c>
      <c r="B703" t="s">
        <v>145</v>
      </c>
      <c r="C703" t="s">
        <v>29</v>
      </c>
      <c r="D703" t="s">
        <v>109</v>
      </c>
      <c r="E703" t="s">
        <v>481</v>
      </c>
      <c r="F703" t="s">
        <v>15955</v>
      </c>
      <c r="G703" t="s">
        <v>33</v>
      </c>
      <c r="H703" s="4">
        <v>44550</v>
      </c>
      <c r="I703">
        <v>1000</v>
      </c>
      <c r="J703" t="s">
        <v>15956</v>
      </c>
      <c r="K703" t="s">
        <v>796</v>
      </c>
      <c r="L703" t="s">
        <v>15957</v>
      </c>
      <c r="M703" t="s">
        <v>37</v>
      </c>
      <c r="N703" t="s">
        <v>15958</v>
      </c>
      <c r="O703" t="s">
        <v>57</v>
      </c>
      <c r="P703">
        <v>13</v>
      </c>
      <c r="Q703" t="s">
        <v>40</v>
      </c>
      <c r="R703" t="s">
        <v>74</v>
      </c>
      <c r="S703" t="s">
        <v>15959</v>
      </c>
      <c r="T703" s="4">
        <v>45372</v>
      </c>
      <c r="U703">
        <v>3</v>
      </c>
      <c r="V703" t="s">
        <v>20257</v>
      </c>
      <c r="W703" t="s">
        <v>15960</v>
      </c>
      <c r="X703" t="s">
        <v>15961</v>
      </c>
      <c r="Y703" t="s">
        <v>4054</v>
      </c>
      <c r="Z703">
        <v>1234</v>
      </c>
      <c r="AA703">
        <v>7</v>
      </c>
      <c r="AB703">
        <v>3455.2000000000003</v>
      </c>
      <c r="AC703">
        <v>493.6</v>
      </c>
      <c r="AD703" s="8">
        <v>0.28000000000000003</v>
      </c>
      <c r="AE703" s="7">
        <v>967.45600000000013</v>
      </c>
      <c r="AF703">
        <v>0.28000000000000003</v>
      </c>
      <c r="AG703" t="str">
        <f t="shared" si="10"/>
        <v>₹3 K</v>
      </c>
    </row>
    <row r="704" spans="1:33" x14ac:dyDescent="0.3">
      <c r="A704" t="s">
        <v>107</v>
      </c>
      <c r="B704" t="s">
        <v>510</v>
      </c>
      <c r="C704" t="s">
        <v>29</v>
      </c>
      <c r="D704" t="s">
        <v>30</v>
      </c>
      <c r="E704" t="s">
        <v>1225</v>
      </c>
      <c r="F704" t="s">
        <v>15997</v>
      </c>
      <c r="G704" t="s">
        <v>96</v>
      </c>
      <c r="H704" s="4">
        <v>44886</v>
      </c>
      <c r="I704">
        <v>950</v>
      </c>
      <c r="J704" t="s">
        <v>15998</v>
      </c>
      <c r="K704" t="s">
        <v>1034</v>
      </c>
      <c r="L704" t="s">
        <v>15999</v>
      </c>
      <c r="M704" t="s">
        <v>37</v>
      </c>
      <c r="N704" t="s">
        <v>16000</v>
      </c>
      <c r="O704" t="s">
        <v>39</v>
      </c>
      <c r="P704">
        <v>7</v>
      </c>
      <c r="Q704" t="s">
        <v>40</v>
      </c>
      <c r="R704" t="s">
        <v>101</v>
      </c>
      <c r="S704" t="s">
        <v>16001</v>
      </c>
      <c r="T704" s="4">
        <v>45373</v>
      </c>
      <c r="U704">
        <v>3</v>
      </c>
      <c r="V704" t="s">
        <v>20257</v>
      </c>
      <c r="W704" t="s">
        <v>16002</v>
      </c>
      <c r="X704" t="s">
        <v>16003</v>
      </c>
      <c r="Y704" t="s">
        <v>10335</v>
      </c>
      <c r="Z704">
        <v>1514</v>
      </c>
      <c r="AA704">
        <v>7</v>
      </c>
      <c r="AB704">
        <v>4239.2</v>
      </c>
      <c r="AC704">
        <v>605.6</v>
      </c>
      <c r="AD704" s="8">
        <v>0.28000000000000003</v>
      </c>
      <c r="AE704" s="7">
        <v>1186.9760000000001</v>
      </c>
      <c r="AF704">
        <v>0.28000000000000003</v>
      </c>
      <c r="AG704" t="str">
        <f t="shared" si="10"/>
        <v>₹4 K</v>
      </c>
    </row>
    <row r="705" spans="1:33" x14ac:dyDescent="0.3">
      <c r="A705" t="s">
        <v>27</v>
      </c>
      <c r="B705" t="s">
        <v>558</v>
      </c>
      <c r="C705" t="s">
        <v>29</v>
      </c>
      <c r="D705" t="s">
        <v>50</v>
      </c>
      <c r="E705" t="s">
        <v>431</v>
      </c>
      <c r="F705" t="s">
        <v>16044</v>
      </c>
      <c r="G705" t="s">
        <v>96</v>
      </c>
      <c r="H705" s="4">
        <v>44621</v>
      </c>
      <c r="I705">
        <v>1100</v>
      </c>
      <c r="J705" t="s">
        <v>16045</v>
      </c>
      <c r="K705" t="s">
        <v>266</v>
      </c>
      <c r="L705" t="s">
        <v>16046</v>
      </c>
      <c r="M705" t="s">
        <v>37</v>
      </c>
      <c r="N705" t="s">
        <v>16047</v>
      </c>
      <c r="O705" t="s">
        <v>116</v>
      </c>
      <c r="P705">
        <v>12</v>
      </c>
      <c r="Q705" t="s">
        <v>73</v>
      </c>
      <c r="R705" t="s">
        <v>58</v>
      </c>
      <c r="S705" t="s">
        <v>16048</v>
      </c>
      <c r="T705" s="4">
        <v>45371</v>
      </c>
      <c r="U705">
        <v>3</v>
      </c>
      <c r="V705" t="s">
        <v>20257</v>
      </c>
      <c r="W705" t="s">
        <v>16049</v>
      </c>
      <c r="X705" t="s">
        <v>16050</v>
      </c>
      <c r="Y705" t="s">
        <v>5434</v>
      </c>
      <c r="Z705">
        <v>2729</v>
      </c>
      <c r="AA705">
        <v>2</v>
      </c>
      <c r="AB705">
        <v>2183.2000000000003</v>
      </c>
      <c r="AC705">
        <v>1091.6000000000001</v>
      </c>
      <c r="AD705" s="8">
        <v>0.28000000000000003</v>
      </c>
      <c r="AE705" s="7">
        <v>611.29600000000016</v>
      </c>
      <c r="AF705">
        <v>0.28000000000000003</v>
      </c>
      <c r="AG705" t="str">
        <f t="shared" si="10"/>
        <v>₹2 K</v>
      </c>
    </row>
    <row r="706" spans="1:33" x14ac:dyDescent="0.3">
      <c r="A706" t="s">
        <v>181</v>
      </c>
      <c r="B706" t="s">
        <v>64</v>
      </c>
      <c r="C706" t="s">
        <v>80</v>
      </c>
      <c r="D706" t="s">
        <v>241</v>
      </c>
      <c r="E706" t="s">
        <v>832</v>
      </c>
      <c r="F706" t="s">
        <v>3916</v>
      </c>
      <c r="G706" t="s">
        <v>96</v>
      </c>
      <c r="H706" s="4">
        <v>43904</v>
      </c>
      <c r="I706">
        <v>950</v>
      </c>
      <c r="J706" t="s">
        <v>16064</v>
      </c>
      <c r="K706" t="s">
        <v>210</v>
      </c>
      <c r="L706" t="s">
        <v>16065</v>
      </c>
      <c r="M706" t="s">
        <v>87</v>
      </c>
      <c r="N706" t="s">
        <v>16066</v>
      </c>
      <c r="O706" t="s">
        <v>72</v>
      </c>
      <c r="P706">
        <v>15</v>
      </c>
      <c r="Q706" t="s">
        <v>73</v>
      </c>
      <c r="R706" t="s">
        <v>101</v>
      </c>
      <c r="S706" t="s">
        <v>16067</v>
      </c>
      <c r="T706" s="4">
        <v>45379</v>
      </c>
      <c r="U706">
        <v>3</v>
      </c>
      <c r="V706" t="s">
        <v>20257</v>
      </c>
      <c r="W706" t="s">
        <v>16068</v>
      </c>
      <c r="X706" t="s">
        <v>11821</v>
      </c>
      <c r="Y706" t="s">
        <v>5221</v>
      </c>
      <c r="Z706">
        <v>2121</v>
      </c>
      <c r="AA706">
        <v>7</v>
      </c>
      <c r="AB706">
        <v>5938.8</v>
      </c>
      <c r="AC706">
        <v>848.4</v>
      </c>
      <c r="AD706" s="8">
        <v>0.35</v>
      </c>
      <c r="AE706" s="7">
        <v>2078.58</v>
      </c>
      <c r="AF706">
        <v>0.35</v>
      </c>
      <c r="AG706" t="str">
        <f t="shared" ref="AG706:AG769" si="11">IF(AB706&gt;=100000,"₹"&amp;TEXT(AB706/100000,"0.0")&amp;" L",
IF(AB706&gt;=1000,"₹"&amp;TEXT(AB706/1000,"0")&amp;" K",
"₹"&amp;AB706))</f>
        <v>₹6 K</v>
      </c>
    </row>
    <row r="707" spans="1:33" x14ac:dyDescent="0.3">
      <c r="A707" t="s">
        <v>181</v>
      </c>
      <c r="B707" t="s">
        <v>64</v>
      </c>
      <c r="C707" t="s">
        <v>49</v>
      </c>
      <c r="D707" t="s">
        <v>206</v>
      </c>
      <c r="E707" t="s">
        <v>1917</v>
      </c>
      <c r="F707" t="s">
        <v>16241</v>
      </c>
      <c r="G707" t="s">
        <v>33</v>
      </c>
      <c r="H707" s="4">
        <v>43930</v>
      </c>
      <c r="I707">
        <v>1400</v>
      </c>
      <c r="J707" t="s">
        <v>16242</v>
      </c>
      <c r="K707" t="s">
        <v>1302</v>
      </c>
      <c r="L707" t="s">
        <v>16243</v>
      </c>
      <c r="M707" t="s">
        <v>37</v>
      </c>
      <c r="N707" t="s">
        <v>16244</v>
      </c>
      <c r="O707" t="s">
        <v>39</v>
      </c>
      <c r="P707">
        <v>12</v>
      </c>
      <c r="Q707" t="s">
        <v>73</v>
      </c>
      <c r="R707" t="s">
        <v>74</v>
      </c>
      <c r="S707" t="s">
        <v>16245</v>
      </c>
      <c r="T707" s="4">
        <v>45358</v>
      </c>
      <c r="U707">
        <v>3</v>
      </c>
      <c r="V707" t="s">
        <v>20257</v>
      </c>
      <c r="W707" t="s">
        <v>16246</v>
      </c>
      <c r="X707" t="s">
        <v>16247</v>
      </c>
      <c r="Y707" t="s">
        <v>4462</v>
      </c>
      <c r="Z707">
        <v>1697</v>
      </c>
      <c r="AA707">
        <v>6</v>
      </c>
      <c r="AB707">
        <v>4072.8</v>
      </c>
      <c r="AC707">
        <v>678.80000000000007</v>
      </c>
      <c r="AD707" s="8">
        <v>0.22</v>
      </c>
      <c r="AE707" s="7">
        <v>896.01600000000008</v>
      </c>
      <c r="AF707">
        <v>0.22</v>
      </c>
      <c r="AG707" t="str">
        <f t="shared" si="11"/>
        <v>₹4 K</v>
      </c>
    </row>
    <row r="708" spans="1:33" x14ac:dyDescent="0.3">
      <c r="A708" t="s">
        <v>133</v>
      </c>
      <c r="B708" t="s">
        <v>108</v>
      </c>
      <c r="C708" t="s">
        <v>29</v>
      </c>
      <c r="D708" t="s">
        <v>30</v>
      </c>
      <c r="E708" t="s">
        <v>1683</v>
      </c>
      <c r="F708" t="s">
        <v>16248</v>
      </c>
      <c r="G708" t="s">
        <v>33</v>
      </c>
      <c r="H708" s="4">
        <v>44543</v>
      </c>
      <c r="I708">
        <v>1200</v>
      </c>
      <c r="J708" t="s">
        <v>16249</v>
      </c>
      <c r="K708" t="s">
        <v>1153</v>
      </c>
      <c r="L708" t="s">
        <v>16250</v>
      </c>
      <c r="M708" t="s">
        <v>37</v>
      </c>
      <c r="N708" t="s">
        <v>16251</v>
      </c>
      <c r="O708" t="s">
        <v>72</v>
      </c>
      <c r="P708">
        <v>9</v>
      </c>
      <c r="Q708" t="s">
        <v>40</v>
      </c>
      <c r="R708" t="s">
        <v>101</v>
      </c>
      <c r="S708" t="s">
        <v>16252</v>
      </c>
      <c r="T708" s="4">
        <v>45355</v>
      </c>
      <c r="U708">
        <v>3</v>
      </c>
      <c r="V708" t="s">
        <v>20257</v>
      </c>
      <c r="W708" t="s">
        <v>16253</v>
      </c>
      <c r="X708" t="s">
        <v>15571</v>
      </c>
      <c r="Y708" t="s">
        <v>6061</v>
      </c>
      <c r="Z708">
        <v>2069</v>
      </c>
      <c r="AA708">
        <v>2</v>
      </c>
      <c r="AB708">
        <v>1655.2</v>
      </c>
      <c r="AC708">
        <v>827.6</v>
      </c>
      <c r="AD708" s="8">
        <v>0.28000000000000003</v>
      </c>
      <c r="AE708" s="7">
        <v>463.45600000000007</v>
      </c>
      <c r="AF708">
        <v>0.28000000000000003</v>
      </c>
      <c r="AG708" t="str">
        <f t="shared" si="11"/>
        <v>₹2 K</v>
      </c>
    </row>
    <row r="709" spans="1:33" x14ac:dyDescent="0.3">
      <c r="A709" t="s">
        <v>181</v>
      </c>
      <c r="B709" t="s">
        <v>606</v>
      </c>
      <c r="C709" t="s">
        <v>49</v>
      </c>
      <c r="D709" t="s">
        <v>50</v>
      </c>
      <c r="E709" t="s">
        <v>82</v>
      </c>
      <c r="F709" t="s">
        <v>16437</v>
      </c>
      <c r="G709" t="s">
        <v>33</v>
      </c>
      <c r="H709" s="4">
        <v>44795</v>
      </c>
      <c r="I709">
        <v>1400</v>
      </c>
      <c r="J709" t="s">
        <v>16438</v>
      </c>
      <c r="K709" t="s">
        <v>394</v>
      </c>
      <c r="L709" t="s">
        <v>16439</v>
      </c>
      <c r="M709" t="s">
        <v>37</v>
      </c>
      <c r="N709" t="s">
        <v>16440</v>
      </c>
      <c r="O709" t="s">
        <v>116</v>
      </c>
      <c r="P709">
        <v>13</v>
      </c>
      <c r="Q709" t="s">
        <v>73</v>
      </c>
      <c r="R709" t="s">
        <v>58</v>
      </c>
      <c r="S709" t="s">
        <v>16441</v>
      </c>
      <c r="T709" s="4">
        <v>45377</v>
      </c>
      <c r="U709">
        <v>3</v>
      </c>
      <c r="V709" t="s">
        <v>20257</v>
      </c>
      <c r="W709" t="s">
        <v>16442</v>
      </c>
      <c r="X709" t="s">
        <v>16443</v>
      </c>
      <c r="Y709" t="s">
        <v>5966</v>
      </c>
      <c r="Z709">
        <v>2459</v>
      </c>
      <c r="AA709">
        <v>8</v>
      </c>
      <c r="AB709">
        <v>7868.8</v>
      </c>
      <c r="AC709">
        <v>983.6</v>
      </c>
      <c r="AD709" s="8">
        <v>0.22</v>
      </c>
      <c r="AE709" s="7">
        <v>1731.136</v>
      </c>
      <c r="AF709">
        <v>0.22</v>
      </c>
      <c r="AG709" t="str">
        <f t="shared" si="11"/>
        <v>₹8 K</v>
      </c>
    </row>
    <row r="710" spans="1:33" x14ac:dyDescent="0.3">
      <c r="A710" t="s">
        <v>27</v>
      </c>
      <c r="B710" t="s">
        <v>558</v>
      </c>
      <c r="C710" t="s">
        <v>49</v>
      </c>
      <c r="D710" t="s">
        <v>677</v>
      </c>
      <c r="E710" t="s">
        <v>632</v>
      </c>
      <c r="F710" t="s">
        <v>16485</v>
      </c>
      <c r="G710" t="s">
        <v>96</v>
      </c>
      <c r="H710" s="4">
        <v>44143</v>
      </c>
      <c r="I710">
        <v>1000</v>
      </c>
      <c r="J710" t="s">
        <v>16486</v>
      </c>
      <c r="K710" t="s">
        <v>897</v>
      </c>
      <c r="L710" t="s">
        <v>16487</v>
      </c>
      <c r="M710" t="s">
        <v>37</v>
      </c>
      <c r="N710" t="s">
        <v>16488</v>
      </c>
      <c r="O710" t="s">
        <v>57</v>
      </c>
      <c r="P710">
        <v>10</v>
      </c>
      <c r="Q710" t="s">
        <v>73</v>
      </c>
      <c r="R710" t="s">
        <v>41</v>
      </c>
      <c r="S710" t="s">
        <v>16489</v>
      </c>
      <c r="T710" s="4">
        <v>45358</v>
      </c>
      <c r="U710">
        <v>3</v>
      </c>
      <c r="V710" t="s">
        <v>20257</v>
      </c>
      <c r="W710" t="s">
        <v>16490</v>
      </c>
      <c r="X710" t="s">
        <v>16491</v>
      </c>
      <c r="Y710" t="s">
        <v>3333</v>
      </c>
      <c r="Z710">
        <v>2407</v>
      </c>
      <c r="AA710">
        <v>6</v>
      </c>
      <c r="AB710">
        <v>5776.8</v>
      </c>
      <c r="AC710">
        <v>962.80000000000007</v>
      </c>
      <c r="AD710" s="8">
        <v>0.22</v>
      </c>
      <c r="AE710" s="7">
        <v>1270.896</v>
      </c>
      <c r="AF710">
        <v>0.22</v>
      </c>
      <c r="AG710" t="str">
        <f t="shared" si="11"/>
        <v>₹6 K</v>
      </c>
    </row>
    <row r="711" spans="1:33" x14ac:dyDescent="0.3">
      <c r="A711" t="s">
        <v>93</v>
      </c>
      <c r="B711" t="s">
        <v>205</v>
      </c>
      <c r="C711" t="s">
        <v>29</v>
      </c>
      <c r="D711" t="s">
        <v>81</v>
      </c>
      <c r="E711" t="s">
        <v>170</v>
      </c>
      <c r="F711" t="s">
        <v>16492</v>
      </c>
      <c r="G711" t="s">
        <v>33</v>
      </c>
      <c r="H711" s="4">
        <v>44705</v>
      </c>
      <c r="I711">
        <v>1000</v>
      </c>
      <c r="J711" t="s">
        <v>16493</v>
      </c>
      <c r="K711" t="s">
        <v>161</v>
      </c>
      <c r="L711" t="s">
        <v>16494</v>
      </c>
      <c r="M711" t="s">
        <v>37</v>
      </c>
      <c r="N711" t="s">
        <v>16495</v>
      </c>
      <c r="O711" t="s">
        <v>39</v>
      </c>
      <c r="P711">
        <v>13</v>
      </c>
      <c r="Q711" t="s">
        <v>40</v>
      </c>
      <c r="R711" t="s">
        <v>58</v>
      </c>
      <c r="S711" t="s">
        <v>16496</v>
      </c>
      <c r="T711" s="4">
        <v>45380</v>
      </c>
      <c r="U711">
        <v>3</v>
      </c>
      <c r="V711" t="s">
        <v>20257</v>
      </c>
      <c r="W711" t="s">
        <v>16497</v>
      </c>
      <c r="X711" t="s">
        <v>16498</v>
      </c>
      <c r="Y711" t="s">
        <v>168</v>
      </c>
      <c r="Z711">
        <v>1435</v>
      </c>
      <c r="AA711">
        <v>1</v>
      </c>
      <c r="AB711">
        <v>574</v>
      </c>
      <c r="AC711">
        <v>574</v>
      </c>
      <c r="AD711" s="8">
        <v>0.28000000000000003</v>
      </c>
      <c r="AE711" s="7">
        <v>160.72000000000003</v>
      </c>
      <c r="AF711">
        <v>0.28000000000000003</v>
      </c>
      <c r="AG711" t="str">
        <f t="shared" si="11"/>
        <v>₹574</v>
      </c>
    </row>
    <row r="712" spans="1:33" x14ac:dyDescent="0.3">
      <c r="A712" t="s">
        <v>133</v>
      </c>
      <c r="B712" t="s">
        <v>229</v>
      </c>
      <c r="C712" t="s">
        <v>49</v>
      </c>
      <c r="D712" t="s">
        <v>109</v>
      </c>
      <c r="E712" t="s">
        <v>957</v>
      </c>
      <c r="F712" t="s">
        <v>16549</v>
      </c>
      <c r="G712" t="s">
        <v>96</v>
      </c>
      <c r="H712" s="4">
        <v>44411</v>
      </c>
      <c r="I712">
        <v>1400</v>
      </c>
      <c r="J712" t="s">
        <v>16550</v>
      </c>
      <c r="K712" t="s">
        <v>897</v>
      </c>
      <c r="L712" t="s">
        <v>16551</v>
      </c>
      <c r="M712" t="s">
        <v>87</v>
      </c>
      <c r="N712" t="s">
        <v>16552</v>
      </c>
      <c r="O712" t="s">
        <v>57</v>
      </c>
      <c r="P712">
        <v>16</v>
      </c>
      <c r="Q712" t="s">
        <v>40</v>
      </c>
      <c r="R712" t="s">
        <v>101</v>
      </c>
      <c r="S712" t="s">
        <v>16553</v>
      </c>
      <c r="T712" s="4">
        <v>45363</v>
      </c>
      <c r="U712">
        <v>3</v>
      </c>
      <c r="V712" t="s">
        <v>20257</v>
      </c>
      <c r="W712" t="s">
        <v>16554</v>
      </c>
      <c r="X712" t="s">
        <v>16555</v>
      </c>
      <c r="Y712" t="s">
        <v>14953</v>
      </c>
      <c r="Z712">
        <v>2866</v>
      </c>
      <c r="AA712">
        <v>2</v>
      </c>
      <c r="AB712">
        <v>2292.8000000000002</v>
      </c>
      <c r="AC712">
        <v>1146.4000000000001</v>
      </c>
      <c r="AD712" s="8">
        <v>0.22</v>
      </c>
      <c r="AE712" s="7">
        <v>504.41600000000005</v>
      </c>
      <c r="AF712">
        <v>0.22</v>
      </c>
      <c r="AG712" t="str">
        <f t="shared" si="11"/>
        <v>₹2 K</v>
      </c>
    </row>
    <row r="713" spans="1:33" x14ac:dyDescent="0.3">
      <c r="A713" t="s">
        <v>93</v>
      </c>
      <c r="B713" t="s">
        <v>205</v>
      </c>
      <c r="C713" t="s">
        <v>49</v>
      </c>
      <c r="D713" t="s">
        <v>241</v>
      </c>
      <c r="E713" t="s">
        <v>1067</v>
      </c>
      <c r="F713" t="s">
        <v>16599</v>
      </c>
      <c r="G713" t="s">
        <v>33</v>
      </c>
      <c r="H713" s="4">
        <v>44758</v>
      </c>
      <c r="I713">
        <v>1200</v>
      </c>
      <c r="J713" t="s">
        <v>16600</v>
      </c>
      <c r="K713" t="s">
        <v>1121</v>
      </c>
      <c r="L713" t="s">
        <v>16601</v>
      </c>
      <c r="M713" t="s">
        <v>37</v>
      </c>
      <c r="N713" t="s">
        <v>16602</v>
      </c>
      <c r="O713" t="s">
        <v>72</v>
      </c>
      <c r="P713">
        <v>10</v>
      </c>
      <c r="Q713" t="s">
        <v>40</v>
      </c>
      <c r="R713" t="s">
        <v>101</v>
      </c>
      <c r="S713" t="s">
        <v>16603</v>
      </c>
      <c r="T713" s="4">
        <v>45361</v>
      </c>
      <c r="U713">
        <v>3</v>
      </c>
      <c r="V713" t="s">
        <v>20257</v>
      </c>
      <c r="W713" t="s">
        <v>16604</v>
      </c>
      <c r="X713" t="s">
        <v>16605</v>
      </c>
      <c r="Y713" t="s">
        <v>272</v>
      </c>
      <c r="Z713">
        <v>2778</v>
      </c>
      <c r="AA713">
        <v>7</v>
      </c>
      <c r="AB713">
        <v>7778.4000000000015</v>
      </c>
      <c r="AC713">
        <v>1111.2000000000003</v>
      </c>
      <c r="AD713" s="8">
        <v>0.22</v>
      </c>
      <c r="AE713" s="7">
        <v>1711.2480000000003</v>
      </c>
      <c r="AF713">
        <v>0.22</v>
      </c>
      <c r="AG713" t="str">
        <f t="shared" si="11"/>
        <v>₹8 K</v>
      </c>
    </row>
    <row r="714" spans="1:33" x14ac:dyDescent="0.3">
      <c r="A714" t="s">
        <v>20241</v>
      </c>
      <c r="B714" t="s">
        <v>157</v>
      </c>
      <c r="C714" t="s">
        <v>49</v>
      </c>
      <c r="D714" t="s">
        <v>109</v>
      </c>
      <c r="E714" t="s">
        <v>596</v>
      </c>
      <c r="F714" t="s">
        <v>16893</v>
      </c>
      <c r="G714" t="s">
        <v>96</v>
      </c>
      <c r="H714" s="4">
        <v>44860</v>
      </c>
      <c r="I714">
        <v>1100</v>
      </c>
      <c r="J714" t="s">
        <v>16894</v>
      </c>
      <c r="K714" t="s">
        <v>394</v>
      </c>
      <c r="L714" t="s">
        <v>16895</v>
      </c>
      <c r="M714" t="s">
        <v>37</v>
      </c>
      <c r="N714" t="s">
        <v>16896</v>
      </c>
      <c r="O714" t="s">
        <v>116</v>
      </c>
      <c r="P714">
        <v>8</v>
      </c>
      <c r="Q714" t="s">
        <v>73</v>
      </c>
      <c r="R714" t="s">
        <v>58</v>
      </c>
      <c r="S714" t="s">
        <v>16897</v>
      </c>
      <c r="T714" s="4">
        <v>45374</v>
      </c>
      <c r="U714">
        <v>3</v>
      </c>
      <c r="V714" t="s">
        <v>20257</v>
      </c>
      <c r="W714" t="s">
        <v>16898</v>
      </c>
      <c r="X714" t="s">
        <v>16899</v>
      </c>
      <c r="Y714" t="s">
        <v>1075</v>
      </c>
      <c r="Z714">
        <v>2486</v>
      </c>
      <c r="AA714">
        <v>4</v>
      </c>
      <c r="AB714">
        <v>3977.6000000000004</v>
      </c>
      <c r="AC714">
        <v>994.40000000000009</v>
      </c>
      <c r="AD714" s="8">
        <v>0.22</v>
      </c>
      <c r="AE714" s="7">
        <v>875.07200000000012</v>
      </c>
      <c r="AF714">
        <v>0.22</v>
      </c>
      <c r="AG714" t="str">
        <f t="shared" si="11"/>
        <v>₹4 K</v>
      </c>
    </row>
    <row r="715" spans="1:33" x14ac:dyDescent="0.3">
      <c r="A715" t="s">
        <v>27</v>
      </c>
      <c r="B715" t="s">
        <v>558</v>
      </c>
      <c r="C715" t="s">
        <v>49</v>
      </c>
      <c r="D715" t="s">
        <v>81</v>
      </c>
      <c r="E715" t="s">
        <v>1917</v>
      </c>
      <c r="F715" t="s">
        <v>16963</v>
      </c>
      <c r="G715" t="s">
        <v>33</v>
      </c>
      <c r="H715" s="4">
        <v>44600</v>
      </c>
      <c r="I715">
        <v>1000</v>
      </c>
      <c r="J715" t="s">
        <v>16964</v>
      </c>
      <c r="K715" t="s">
        <v>474</v>
      </c>
      <c r="L715" t="s">
        <v>16965</v>
      </c>
      <c r="M715" t="s">
        <v>37</v>
      </c>
      <c r="N715" t="s">
        <v>16966</v>
      </c>
      <c r="O715" t="s">
        <v>116</v>
      </c>
      <c r="P715">
        <v>19</v>
      </c>
      <c r="Q715" t="s">
        <v>73</v>
      </c>
      <c r="R715" t="s">
        <v>101</v>
      </c>
      <c r="S715" t="s">
        <v>16967</v>
      </c>
      <c r="T715" s="4">
        <v>45356</v>
      </c>
      <c r="U715">
        <v>3</v>
      </c>
      <c r="V715" t="s">
        <v>20257</v>
      </c>
      <c r="W715" t="s">
        <v>16968</v>
      </c>
      <c r="X715" t="s">
        <v>16969</v>
      </c>
      <c r="Y715" t="s">
        <v>8516</v>
      </c>
      <c r="Z715">
        <v>1518</v>
      </c>
      <c r="AA715">
        <v>4</v>
      </c>
      <c r="AB715">
        <v>2428.8000000000002</v>
      </c>
      <c r="AC715">
        <v>607.20000000000005</v>
      </c>
      <c r="AD715" s="8">
        <v>0.22</v>
      </c>
      <c r="AE715" s="7">
        <v>534.33600000000001</v>
      </c>
      <c r="AF715">
        <v>0.22</v>
      </c>
      <c r="AG715" t="str">
        <f t="shared" si="11"/>
        <v>₹2 K</v>
      </c>
    </row>
    <row r="716" spans="1:33" x14ac:dyDescent="0.3">
      <c r="A716" t="s">
        <v>121</v>
      </c>
      <c r="B716" t="s">
        <v>946</v>
      </c>
      <c r="C716" t="s">
        <v>80</v>
      </c>
      <c r="D716" t="s">
        <v>50</v>
      </c>
      <c r="E716" t="s">
        <v>371</v>
      </c>
      <c r="F716" t="s">
        <v>17040</v>
      </c>
      <c r="G716" t="s">
        <v>96</v>
      </c>
      <c r="H716" s="4">
        <v>44161</v>
      </c>
      <c r="I716">
        <v>800</v>
      </c>
      <c r="J716" t="s">
        <v>17041</v>
      </c>
      <c r="K716" t="s">
        <v>787</v>
      </c>
      <c r="L716" t="s">
        <v>17042</v>
      </c>
      <c r="M716" t="s">
        <v>37</v>
      </c>
      <c r="N716" t="s">
        <v>17043</v>
      </c>
      <c r="O716" t="s">
        <v>72</v>
      </c>
      <c r="P716">
        <v>17</v>
      </c>
      <c r="Q716" t="s">
        <v>40</v>
      </c>
      <c r="R716" t="s">
        <v>41</v>
      </c>
      <c r="S716" t="s">
        <v>17044</v>
      </c>
      <c r="T716" s="4">
        <v>45370</v>
      </c>
      <c r="U716">
        <v>3</v>
      </c>
      <c r="V716" t="s">
        <v>20257</v>
      </c>
      <c r="W716" t="s">
        <v>17045</v>
      </c>
      <c r="X716" t="s">
        <v>17046</v>
      </c>
      <c r="Y716" t="s">
        <v>5744</v>
      </c>
      <c r="Z716">
        <v>2821</v>
      </c>
      <c r="AA716">
        <v>1</v>
      </c>
      <c r="AB716">
        <v>1128.4000000000001</v>
      </c>
      <c r="AC716">
        <v>1128.4000000000001</v>
      </c>
      <c r="AD716" s="8">
        <v>0.35</v>
      </c>
      <c r="AE716" s="7">
        <v>394.94</v>
      </c>
      <c r="AF716">
        <v>0.35</v>
      </c>
      <c r="AG716" t="str">
        <f t="shared" si="11"/>
        <v>₹1 K</v>
      </c>
    </row>
    <row r="717" spans="1:33" x14ac:dyDescent="0.3">
      <c r="A717" t="s">
        <v>20236</v>
      </c>
      <c r="B717" t="s">
        <v>79</v>
      </c>
      <c r="C717" t="s">
        <v>49</v>
      </c>
      <c r="D717" t="s">
        <v>65</v>
      </c>
      <c r="E717" t="s">
        <v>194</v>
      </c>
      <c r="F717" t="s">
        <v>17087</v>
      </c>
      <c r="G717" t="s">
        <v>96</v>
      </c>
      <c r="H717" s="4">
        <v>43912</v>
      </c>
      <c r="I717">
        <v>1300</v>
      </c>
      <c r="J717" t="s">
        <v>17088</v>
      </c>
      <c r="K717" t="s">
        <v>35</v>
      </c>
      <c r="L717" t="s">
        <v>17089</v>
      </c>
      <c r="M717" t="s">
        <v>87</v>
      </c>
      <c r="N717" t="s">
        <v>17090</v>
      </c>
      <c r="O717" t="s">
        <v>57</v>
      </c>
      <c r="P717">
        <v>19</v>
      </c>
      <c r="Q717" t="s">
        <v>40</v>
      </c>
      <c r="R717" t="s">
        <v>58</v>
      </c>
      <c r="S717" t="s">
        <v>17091</v>
      </c>
      <c r="T717" s="4">
        <v>45371</v>
      </c>
      <c r="U717">
        <v>3</v>
      </c>
      <c r="V717" t="s">
        <v>20257</v>
      </c>
      <c r="W717" t="s">
        <v>17092</v>
      </c>
      <c r="X717" t="s">
        <v>17093</v>
      </c>
      <c r="Y717" t="s">
        <v>822</v>
      </c>
      <c r="Z717">
        <v>2389</v>
      </c>
      <c r="AA717">
        <v>5</v>
      </c>
      <c r="AB717">
        <v>4778</v>
      </c>
      <c r="AC717">
        <v>955.6</v>
      </c>
      <c r="AD717" s="8">
        <v>0.22</v>
      </c>
      <c r="AE717" s="7">
        <v>1051.1600000000001</v>
      </c>
      <c r="AF717">
        <v>0.22</v>
      </c>
      <c r="AG717" t="str">
        <f t="shared" si="11"/>
        <v>₹5 K</v>
      </c>
    </row>
    <row r="718" spans="1:33" x14ac:dyDescent="0.3">
      <c r="A718" t="s">
        <v>20235</v>
      </c>
      <c r="B718" t="s">
        <v>48</v>
      </c>
      <c r="C718" t="s">
        <v>80</v>
      </c>
      <c r="D718" t="s">
        <v>146</v>
      </c>
      <c r="E718" t="s">
        <v>1014</v>
      </c>
      <c r="F718" t="s">
        <v>17102</v>
      </c>
      <c r="G718" t="s">
        <v>33</v>
      </c>
      <c r="H718" s="4">
        <v>44323</v>
      </c>
      <c r="I718">
        <v>1400</v>
      </c>
      <c r="J718" t="s">
        <v>17103</v>
      </c>
      <c r="K718" t="s">
        <v>254</v>
      </c>
      <c r="L718" t="s">
        <v>17104</v>
      </c>
      <c r="M718" t="s">
        <v>37</v>
      </c>
      <c r="N718" t="s">
        <v>17105</v>
      </c>
      <c r="O718" t="s">
        <v>72</v>
      </c>
      <c r="P718">
        <v>13</v>
      </c>
      <c r="Q718" t="s">
        <v>73</v>
      </c>
      <c r="R718" t="s">
        <v>74</v>
      </c>
      <c r="S718" t="s">
        <v>17106</v>
      </c>
      <c r="T718" s="4">
        <v>45371</v>
      </c>
      <c r="U718">
        <v>3</v>
      </c>
      <c r="V718" t="s">
        <v>20257</v>
      </c>
      <c r="W718" t="s">
        <v>17107</v>
      </c>
      <c r="X718" t="s">
        <v>17108</v>
      </c>
      <c r="Y718" t="s">
        <v>1965</v>
      </c>
      <c r="Z718">
        <v>712</v>
      </c>
      <c r="AA718">
        <v>5</v>
      </c>
      <c r="AB718">
        <v>1424</v>
      </c>
      <c r="AC718">
        <v>284.8</v>
      </c>
      <c r="AD718" s="8">
        <v>0.35</v>
      </c>
      <c r="AE718" s="7">
        <v>498.4</v>
      </c>
      <c r="AF718">
        <v>0.35</v>
      </c>
      <c r="AG718" t="str">
        <f t="shared" si="11"/>
        <v>₹1 K</v>
      </c>
    </row>
    <row r="719" spans="1:33" x14ac:dyDescent="0.3">
      <c r="A719" t="s">
        <v>27</v>
      </c>
      <c r="B719" t="s">
        <v>558</v>
      </c>
      <c r="C719" t="s">
        <v>49</v>
      </c>
      <c r="D719" t="s">
        <v>677</v>
      </c>
      <c r="E719" t="s">
        <v>1877</v>
      </c>
      <c r="F719" t="s">
        <v>17143</v>
      </c>
      <c r="G719" t="s">
        <v>33</v>
      </c>
      <c r="H719" s="4">
        <v>44177</v>
      </c>
      <c r="I719">
        <v>800</v>
      </c>
      <c r="J719" t="s">
        <v>17144</v>
      </c>
      <c r="K719" t="s">
        <v>186</v>
      </c>
      <c r="L719" t="s">
        <v>17145</v>
      </c>
      <c r="M719" t="s">
        <v>87</v>
      </c>
      <c r="N719" t="s">
        <v>17146</v>
      </c>
      <c r="O719" t="s">
        <v>72</v>
      </c>
      <c r="P719">
        <v>14</v>
      </c>
      <c r="Q719" t="s">
        <v>40</v>
      </c>
      <c r="R719" t="s">
        <v>101</v>
      </c>
      <c r="S719" t="s">
        <v>17147</v>
      </c>
      <c r="T719" s="4">
        <v>45361</v>
      </c>
      <c r="U719">
        <v>3</v>
      </c>
      <c r="V719" t="s">
        <v>20257</v>
      </c>
      <c r="W719" t="s">
        <v>17148</v>
      </c>
      <c r="X719" t="s">
        <v>17149</v>
      </c>
      <c r="Y719" t="s">
        <v>2509</v>
      </c>
      <c r="Z719">
        <v>2117</v>
      </c>
      <c r="AA719">
        <v>4</v>
      </c>
      <c r="AB719">
        <v>3387.2000000000003</v>
      </c>
      <c r="AC719">
        <v>846.80000000000007</v>
      </c>
      <c r="AD719" s="8">
        <v>0.22</v>
      </c>
      <c r="AE719" s="7">
        <v>745.18400000000008</v>
      </c>
      <c r="AF719">
        <v>0.22</v>
      </c>
      <c r="AG719" t="str">
        <f t="shared" si="11"/>
        <v>₹3 K</v>
      </c>
    </row>
    <row r="720" spans="1:33" x14ac:dyDescent="0.3">
      <c r="A720" t="s">
        <v>181</v>
      </c>
      <c r="B720" t="s">
        <v>64</v>
      </c>
      <c r="C720" t="s">
        <v>80</v>
      </c>
      <c r="D720" t="s">
        <v>219</v>
      </c>
      <c r="E720" t="s">
        <v>850</v>
      </c>
      <c r="F720" t="s">
        <v>17237</v>
      </c>
      <c r="G720" t="s">
        <v>33</v>
      </c>
      <c r="H720" s="4">
        <v>44234</v>
      </c>
      <c r="I720">
        <v>1400</v>
      </c>
      <c r="J720" t="s">
        <v>17238</v>
      </c>
      <c r="K720" t="s">
        <v>787</v>
      </c>
      <c r="L720" t="s">
        <v>17239</v>
      </c>
      <c r="M720" t="s">
        <v>37</v>
      </c>
      <c r="N720" t="s">
        <v>17240</v>
      </c>
      <c r="O720" t="s">
        <v>39</v>
      </c>
      <c r="P720">
        <v>19</v>
      </c>
      <c r="Q720" t="s">
        <v>73</v>
      </c>
      <c r="R720" t="s">
        <v>58</v>
      </c>
      <c r="S720" t="s">
        <v>17241</v>
      </c>
      <c r="T720" s="4">
        <v>45367</v>
      </c>
      <c r="U720">
        <v>3</v>
      </c>
      <c r="V720" t="s">
        <v>20257</v>
      </c>
      <c r="W720" t="s">
        <v>17242</v>
      </c>
      <c r="X720" t="s">
        <v>17243</v>
      </c>
      <c r="Y720" t="s">
        <v>4608</v>
      </c>
      <c r="Z720">
        <v>2814</v>
      </c>
      <c r="AA720">
        <v>5</v>
      </c>
      <c r="AB720">
        <v>5628</v>
      </c>
      <c r="AC720">
        <v>1125.5999999999999</v>
      </c>
      <c r="AD720" s="8">
        <v>0.35</v>
      </c>
      <c r="AE720" s="7">
        <v>1969.8</v>
      </c>
      <c r="AF720">
        <v>0.35</v>
      </c>
      <c r="AG720" t="str">
        <f t="shared" si="11"/>
        <v>₹6 K</v>
      </c>
    </row>
    <row r="721" spans="1:33" x14ac:dyDescent="0.3">
      <c r="A721" t="s">
        <v>357</v>
      </c>
      <c r="B721" t="s">
        <v>357</v>
      </c>
      <c r="C721" t="s">
        <v>80</v>
      </c>
      <c r="D721" t="s">
        <v>219</v>
      </c>
      <c r="E721" t="s">
        <v>1049</v>
      </c>
      <c r="F721" t="s">
        <v>17279</v>
      </c>
      <c r="G721" t="s">
        <v>96</v>
      </c>
      <c r="H721" s="4">
        <v>44046</v>
      </c>
      <c r="I721">
        <v>1300</v>
      </c>
      <c r="J721" t="s">
        <v>17280</v>
      </c>
      <c r="K721" t="s">
        <v>960</v>
      </c>
      <c r="L721" t="s">
        <v>17281</v>
      </c>
      <c r="M721" t="s">
        <v>37</v>
      </c>
      <c r="N721" t="s">
        <v>17282</v>
      </c>
      <c r="O721" t="s">
        <v>116</v>
      </c>
      <c r="P721">
        <v>8</v>
      </c>
      <c r="Q721" t="s">
        <v>40</v>
      </c>
      <c r="R721" t="s">
        <v>101</v>
      </c>
      <c r="S721" t="s">
        <v>17283</v>
      </c>
      <c r="T721" s="4">
        <v>45357</v>
      </c>
      <c r="U721">
        <v>3</v>
      </c>
      <c r="V721" t="s">
        <v>20257</v>
      </c>
      <c r="W721" t="s">
        <v>17284</v>
      </c>
      <c r="X721" t="s">
        <v>17285</v>
      </c>
      <c r="Y721" t="s">
        <v>3477</v>
      </c>
      <c r="Z721">
        <v>2082</v>
      </c>
      <c r="AA721">
        <v>5</v>
      </c>
      <c r="AB721">
        <v>4164</v>
      </c>
      <c r="AC721">
        <v>832.8</v>
      </c>
      <c r="AD721" s="8">
        <v>0.35</v>
      </c>
      <c r="AE721" s="7">
        <v>1457.3999999999999</v>
      </c>
      <c r="AF721">
        <v>0.35</v>
      </c>
      <c r="AG721" t="str">
        <f t="shared" si="11"/>
        <v>₹4 K</v>
      </c>
    </row>
    <row r="722" spans="1:33" x14ac:dyDescent="0.3">
      <c r="A722" t="s">
        <v>47</v>
      </c>
      <c r="B722" t="s">
        <v>1128</v>
      </c>
      <c r="C722" t="s">
        <v>29</v>
      </c>
      <c r="D722" t="s">
        <v>146</v>
      </c>
      <c r="E722" t="s">
        <v>2153</v>
      </c>
      <c r="F722" t="s">
        <v>17321</v>
      </c>
      <c r="G722" t="s">
        <v>96</v>
      </c>
      <c r="H722" s="4">
        <v>43914</v>
      </c>
      <c r="I722">
        <v>1400</v>
      </c>
      <c r="J722" t="s">
        <v>17322</v>
      </c>
      <c r="K722" t="s">
        <v>1121</v>
      </c>
      <c r="L722" t="s">
        <v>17323</v>
      </c>
      <c r="M722" t="s">
        <v>87</v>
      </c>
      <c r="N722" t="s">
        <v>17324</v>
      </c>
      <c r="O722" t="s">
        <v>116</v>
      </c>
      <c r="P722">
        <v>8</v>
      </c>
      <c r="Q722" t="s">
        <v>73</v>
      </c>
      <c r="R722" t="s">
        <v>101</v>
      </c>
      <c r="S722" t="s">
        <v>17325</v>
      </c>
      <c r="T722" s="4">
        <v>45382</v>
      </c>
      <c r="U722">
        <v>3</v>
      </c>
      <c r="V722" t="s">
        <v>20257</v>
      </c>
      <c r="W722" t="s">
        <v>17326</v>
      </c>
      <c r="X722" t="s">
        <v>17327</v>
      </c>
      <c r="Y722" t="s">
        <v>282</v>
      </c>
      <c r="Z722">
        <v>1910</v>
      </c>
      <c r="AA722">
        <v>2</v>
      </c>
      <c r="AB722">
        <v>1528</v>
      </c>
      <c r="AC722">
        <v>764</v>
      </c>
      <c r="AD722" s="8">
        <v>0.28000000000000003</v>
      </c>
      <c r="AE722" s="7">
        <v>427.84000000000003</v>
      </c>
      <c r="AF722">
        <v>0.28000000000000003</v>
      </c>
      <c r="AG722" t="str">
        <f t="shared" si="11"/>
        <v>₹2 K</v>
      </c>
    </row>
    <row r="723" spans="1:33" x14ac:dyDescent="0.3">
      <c r="A723" t="s">
        <v>181</v>
      </c>
      <c r="B723" t="s">
        <v>606</v>
      </c>
      <c r="C723" t="s">
        <v>29</v>
      </c>
      <c r="D723" t="s">
        <v>50</v>
      </c>
      <c r="E723" t="s">
        <v>3439</v>
      </c>
      <c r="F723" t="s">
        <v>17370</v>
      </c>
      <c r="G723" t="s">
        <v>33</v>
      </c>
      <c r="H723" s="4">
        <v>44629</v>
      </c>
      <c r="I723">
        <v>1200</v>
      </c>
      <c r="J723" t="s">
        <v>17371</v>
      </c>
      <c r="K723" t="s">
        <v>222</v>
      </c>
      <c r="L723" t="s">
        <v>17372</v>
      </c>
      <c r="M723" t="s">
        <v>87</v>
      </c>
      <c r="N723" t="s">
        <v>17373</v>
      </c>
      <c r="O723" t="s">
        <v>116</v>
      </c>
      <c r="P723">
        <v>17</v>
      </c>
      <c r="Q723" t="s">
        <v>73</v>
      </c>
      <c r="R723" t="s">
        <v>58</v>
      </c>
      <c r="S723" t="s">
        <v>17374</v>
      </c>
      <c r="T723" s="4">
        <v>45362</v>
      </c>
      <c r="U723">
        <v>3</v>
      </c>
      <c r="V723" t="s">
        <v>20257</v>
      </c>
      <c r="W723" t="s">
        <v>17375</v>
      </c>
      <c r="X723" t="s">
        <v>17376</v>
      </c>
      <c r="Y723" t="s">
        <v>4454</v>
      </c>
      <c r="Z723">
        <v>1952</v>
      </c>
      <c r="AA723">
        <v>8</v>
      </c>
      <c r="AB723">
        <v>6246.4000000000015</v>
      </c>
      <c r="AC723">
        <v>780.80000000000018</v>
      </c>
      <c r="AD723" s="8">
        <v>0.28000000000000003</v>
      </c>
      <c r="AE723" s="7">
        <v>1748.9920000000006</v>
      </c>
      <c r="AF723">
        <v>0.28000000000000003</v>
      </c>
      <c r="AG723" t="str">
        <f t="shared" si="11"/>
        <v>₹6 K</v>
      </c>
    </row>
    <row r="724" spans="1:33" x14ac:dyDescent="0.3">
      <c r="A724" t="s">
        <v>27</v>
      </c>
      <c r="B724" t="s">
        <v>193</v>
      </c>
      <c r="C724" t="s">
        <v>29</v>
      </c>
      <c r="D724" t="s">
        <v>50</v>
      </c>
      <c r="E724" t="s">
        <v>2153</v>
      </c>
      <c r="F724" t="s">
        <v>17390</v>
      </c>
      <c r="G724" t="s">
        <v>33</v>
      </c>
      <c r="H724" s="4">
        <v>45230</v>
      </c>
      <c r="I724">
        <v>1400</v>
      </c>
      <c r="J724" t="s">
        <v>17391</v>
      </c>
      <c r="K724" t="s">
        <v>340</v>
      </c>
      <c r="L724" t="s">
        <v>17392</v>
      </c>
      <c r="M724" t="s">
        <v>37</v>
      </c>
      <c r="N724" t="s">
        <v>17393</v>
      </c>
      <c r="O724" t="s">
        <v>57</v>
      </c>
      <c r="P724">
        <v>17</v>
      </c>
      <c r="Q724" t="s">
        <v>40</v>
      </c>
      <c r="R724" t="s">
        <v>58</v>
      </c>
      <c r="S724" t="s">
        <v>17394</v>
      </c>
      <c r="T724" s="4">
        <v>45374</v>
      </c>
      <c r="U724">
        <v>3</v>
      </c>
      <c r="V724" t="s">
        <v>20257</v>
      </c>
      <c r="W724" t="s">
        <v>17395</v>
      </c>
      <c r="X724" t="s">
        <v>17396</v>
      </c>
      <c r="Y724" t="s">
        <v>7309</v>
      </c>
      <c r="Z724">
        <v>988</v>
      </c>
      <c r="AA724">
        <v>6</v>
      </c>
      <c r="AB724">
        <v>2371.2000000000003</v>
      </c>
      <c r="AC724">
        <v>395.20000000000005</v>
      </c>
      <c r="AD724" s="8">
        <v>0.28000000000000003</v>
      </c>
      <c r="AE724" s="7">
        <v>663.93600000000015</v>
      </c>
      <c r="AF724">
        <v>0.28000000000000003</v>
      </c>
      <c r="AG724" t="str">
        <f t="shared" si="11"/>
        <v>₹2 K</v>
      </c>
    </row>
    <row r="725" spans="1:33" x14ac:dyDescent="0.3">
      <c r="A725" t="s">
        <v>20237</v>
      </c>
      <c r="B725" t="s">
        <v>1483</v>
      </c>
      <c r="C725" t="s">
        <v>29</v>
      </c>
      <c r="D725" t="s">
        <v>30</v>
      </c>
      <c r="E725" t="s">
        <v>850</v>
      </c>
      <c r="F725" t="s">
        <v>17397</v>
      </c>
      <c r="G725" t="s">
        <v>33</v>
      </c>
      <c r="H725" s="4">
        <v>44774</v>
      </c>
      <c r="I725">
        <v>1000</v>
      </c>
      <c r="J725" t="s">
        <v>17398</v>
      </c>
      <c r="K725" t="s">
        <v>404</v>
      </c>
      <c r="L725" t="s">
        <v>17399</v>
      </c>
      <c r="M725" t="s">
        <v>37</v>
      </c>
      <c r="N725" t="s">
        <v>17400</v>
      </c>
      <c r="O725" t="s">
        <v>72</v>
      </c>
      <c r="P725">
        <v>16</v>
      </c>
      <c r="Q725" t="s">
        <v>40</v>
      </c>
      <c r="R725" t="s">
        <v>101</v>
      </c>
      <c r="S725" t="s">
        <v>17401</v>
      </c>
      <c r="T725" s="4">
        <v>45364</v>
      </c>
      <c r="U725">
        <v>3</v>
      </c>
      <c r="V725" t="s">
        <v>20257</v>
      </c>
      <c r="W725" t="s">
        <v>17402</v>
      </c>
      <c r="X725" t="s">
        <v>17403</v>
      </c>
      <c r="Y725" t="s">
        <v>2546</v>
      </c>
      <c r="Z725">
        <v>2208</v>
      </c>
      <c r="AA725">
        <v>2</v>
      </c>
      <c r="AB725">
        <v>1766.4</v>
      </c>
      <c r="AC725">
        <v>883.2</v>
      </c>
      <c r="AD725" s="8">
        <v>0.28000000000000003</v>
      </c>
      <c r="AE725" s="7">
        <v>494.5920000000001</v>
      </c>
      <c r="AF725">
        <v>0.28000000000000003</v>
      </c>
      <c r="AG725" t="str">
        <f t="shared" si="11"/>
        <v>₹2 K</v>
      </c>
    </row>
    <row r="726" spans="1:33" x14ac:dyDescent="0.3">
      <c r="A726" t="s">
        <v>20233</v>
      </c>
      <c r="B726" t="s">
        <v>218</v>
      </c>
      <c r="C726" t="s">
        <v>80</v>
      </c>
      <c r="D726" t="s">
        <v>219</v>
      </c>
      <c r="E726" t="s">
        <v>1415</v>
      </c>
      <c r="F726" t="s">
        <v>17527</v>
      </c>
      <c r="G726" t="s">
        <v>33</v>
      </c>
      <c r="H726" s="4">
        <v>45331</v>
      </c>
      <c r="I726">
        <v>1000</v>
      </c>
      <c r="J726" t="s">
        <v>17528</v>
      </c>
      <c r="K726" t="s">
        <v>1121</v>
      </c>
      <c r="L726" t="s">
        <v>17529</v>
      </c>
      <c r="M726" t="s">
        <v>37</v>
      </c>
      <c r="N726" t="s">
        <v>17530</v>
      </c>
      <c r="O726" t="s">
        <v>39</v>
      </c>
      <c r="P726">
        <v>11</v>
      </c>
      <c r="Q726" t="s">
        <v>73</v>
      </c>
      <c r="R726" t="s">
        <v>58</v>
      </c>
      <c r="S726" t="s">
        <v>17531</v>
      </c>
      <c r="T726" s="4">
        <v>45374</v>
      </c>
      <c r="U726">
        <v>3</v>
      </c>
      <c r="V726" t="s">
        <v>20257</v>
      </c>
      <c r="W726" t="s">
        <v>17532</v>
      </c>
      <c r="X726" t="s">
        <v>17533</v>
      </c>
      <c r="Y726" t="s">
        <v>4675</v>
      </c>
      <c r="Z726">
        <v>1634</v>
      </c>
      <c r="AA726">
        <v>6</v>
      </c>
      <c r="AB726">
        <v>3921.6000000000004</v>
      </c>
      <c r="AC726">
        <v>653.6</v>
      </c>
      <c r="AD726" s="8">
        <v>0.35</v>
      </c>
      <c r="AE726" s="7">
        <v>1372.56</v>
      </c>
      <c r="AF726">
        <v>0.35</v>
      </c>
      <c r="AG726" t="str">
        <f t="shared" si="11"/>
        <v>₹4 K</v>
      </c>
    </row>
    <row r="727" spans="1:33" x14ac:dyDescent="0.3">
      <c r="A727" t="s">
        <v>357</v>
      </c>
      <c r="B727" t="s">
        <v>357</v>
      </c>
      <c r="C727" t="s">
        <v>80</v>
      </c>
      <c r="D727" t="s">
        <v>219</v>
      </c>
      <c r="E727" t="s">
        <v>1949</v>
      </c>
      <c r="F727" t="s">
        <v>17569</v>
      </c>
      <c r="G727" t="s">
        <v>96</v>
      </c>
      <c r="H727" s="4">
        <v>44806</v>
      </c>
      <c r="I727">
        <v>1400</v>
      </c>
      <c r="J727" t="s">
        <v>17570</v>
      </c>
      <c r="K727" t="s">
        <v>297</v>
      </c>
      <c r="L727" t="s">
        <v>17571</v>
      </c>
      <c r="M727" t="s">
        <v>87</v>
      </c>
      <c r="N727" t="s">
        <v>17572</v>
      </c>
      <c r="O727" t="s">
        <v>116</v>
      </c>
      <c r="P727">
        <v>6</v>
      </c>
      <c r="Q727" t="s">
        <v>40</v>
      </c>
      <c r="R727" t="s">
        <v>74</v>
      </c>
      <c r="S727" t="s">
        <v>17573</v>
      </c>
      <c r="T727" s="4">
        <v>45364</v>
      </c>
      <c r="U727">
        <v>3</v>
      </c>
      <c r="V727" t="s">
        <v>20257</v>
      </c>
      <c r="W727" t="s">
        <v>17574</v>
      </c>
      <c r="X727" t="s">
        <v>17575</v>
      </c>
      <c r="Y727" t="s">
        <v>7639</v>
      </c>
      <c r="Z727">
        <v>886</v>
      </c>
      <c r="AA727">
        <v>7</v>
      </c>
      <c r="AB727">
        <v>2480.8000000000002</v>
      </c>
      <c r="AC727">
        <v>354.40000000000003</v>
      </c>
      <c r="AD727" s="8">
        <v>0.35</v>
      </c>
      <c r="AE727" s="7">
        <v>868.28</v>
      </c>
      <c r="AF727">
        <v>0.35</v>
      </c>
      <c r="AG727" t="str">
        <f t="shared" si="11"/>
        <v>₹2 K</v>
      </c>
    </row>
    <row r="728" spans="1:33" x14ac:dyDescent="0.3">
      <c r="A728" t="s">
        <v>27</v>
      </c>
      <c r="B728" t="s">
        <v>731</v>
      </c>
      <c r="C728" t="s">
        <v>80</v>
      </c>
      <c r="D728" t="s">
        <v>65</v>
      </c>
      <c r="E728" t="s">
        <v>3439</v>
      </c>
      <c r="F728" t="s">
        <v>17679</v>
      </c>
      <c r="G728" t="s">
        <v>96</v>
      </c>
      <c r="H728" s="4">
        <v>44281</v>
      </c>
      <c r="I728">
        <v>1200</v>
      </c>
      <c r="J728" t="s">
        <v>17680</v>
      </c>
      <c r="K728" t="s">
        <v>35</v>
      </c>
      <c r="L728" t="s">
        <v>17681</v>
      </c>
      <c r="M728" t="s">
        <v>87</v>
      </c>
      <c r="N728" t="s">
        <v>17682</v>
      </c>
      <c r="O728" t="s">
        <v>116</v>
      </c>
      <c r="P728">
        <v>10</v>
      </c>
      <c r="Q728" t="s">
        <v>40</v>
      </c>
      <c r="R728" t="s">
        <v>74</v>
      </c>
      <c r="S728" t="s">
        <v>17683</v>
      </c>
      <c r="T728" s="4">
        <v>45378</v>
      </c>
      <c r="U728">
        <v>3</v>
      </c>
      <c r="V728" t="s">
        <v>20257</v>
      </c>
      <c r="W728" t="s">
        <v>17684</v>
      </c>
      <c r="X728" t="s">
        <v>17685</v>
      </c>
      <c r="Y728" t="s">
        <v>2748</v>
      </c>
      <c r="Z728">
        <v>2149</v>
      </c>
      <c r="AA728">
        <v>5</v>
      </c>
      <c r="AB728">
        <v>4298</v>
      </c>
      <c r="AC728">
        <v>859.6</v>
      </c>
      <c r="AD728" s="8">
        <v>0.35</v>
      </c>
      <c r="AE728" s="7">
        <v>1504.3</v>
      </c>
      <c r="AF728">
        <v>0.35</v>
      </c>
      <c r="AG728" t="str">
        <f t="shared" si="11"/>
        <v>₹4 K</v>
      </c>
    </row>
    <row r="729" spans="1:33" x14ac:dyDescent="0.3">
      <c r="A729" t="s">
        <v>181</v>
      </c>
      <c r="B729" t="s">
        <v>813</v>
      </c>
      <c r="C729" t="s">
        <v>80</v>
      </c>
      <c r="D729" t="s">
        <v>65</v>
      </c>
      <c r="E729" t="s">
        <v>531</v>
      </c>
      <c r="F729" t="s">
        <v>17721</v>
      </c>
      <c r="G729" t="s">
        <v>33</v>
      </c>
      <c r="H729" s="4">
        <v>45548</v>
      </c>
      <c r="I729">
        <v>800</v>
      </c>
      <c r="J729" t="s">
        <v>17722</v>
      </c>
      <c r="K729" t="s">
        <v>137</v>
      </c>
      <c r="L729" t="s">
        <v>17723</v>
      </c>
      <c r="M729" t="s">
        <v>37</v>
      </c>
      <c r="N729" t="s">
        <v>17724</v>
      </c>
      <c r="O729" t="s">
        <v>116</v>
      </c>
      <c r="P729">
        <v>4</v>
      </c>
      <c r="Q729" t="s">
        <v>40</v>
      </c>
      <c r="R729" t="s">
        <v>58</v>
      </c>
      <c r="S729" t="s">
        <v>17725</v>
      </c>
      <c r="T729" s="4">
        <v>45367</v>
      </c>
      <c r="U729">
        <v>3</v>
      </c>
      <c r="V729" t="s">
        <v>20257</v>
      </c>
      <c r="W729" t="s">
        <v>17726</v>
      </c>
      <c r="X729" t="s">
        <v>17727</v>
      </c>
      <c r="Y729" t="s">
        <v>893</v>
      </c>
      <c r="Z729">
        <v>1946</v>
      </c>
      <c r="AA729">
        <v>4</v>
      </c>
      <c r="AB729">
        <v>3113.6000000000004</v>
      </c>
      <c r="AC729">
        <v>778.40000000000009</v>
      </c>
      <c r="AD729" s="8">
        <v>0.35</v>
      </c>
      <c r="AE729" s="7">
        <v>1089.76</v>
      </c>
      <c r="AF729">
        <v>0.35</v>
      </c>
      <c r="AG729" t="str">
        <f t="shared" si="11"/>
        <v>₹3 K</v>
      </c>
    </row>
    <row r="730" spans="1:33" x14ac:dyDescent="0.3">
      <c r="A730" t="s">
        <v>181</v>
      </c>
      <c r="B730" t="s">
        <v>606</v>
      </c>
      <c r="C730" t="s">
        <v>29</v>
      </c>
      <c r="D730" t="s">
        <v>206</v>
      </c>
      <c r="E730" t="s">
        <v>3439</v>
      </c>
      <c r="F730" t="s">
        <v>17749</v>
      </c>
      <c r="G730" t="s">
        <v>96</v>
      </c>
      <c r="H730" s="4">
        <v>44881</v>
      </c>
      <c r="I730">
        <v>1100</v>
      </c>
      <c r="J730" t="s">
        <v>17750</v>
      </c>
      <c r="K730" t="s">
        <v>960</v>
      </c>
      <c r="L730" t="s">
        <v>17751</v>
      </c>
      <c r="M730" t="s">
        <v>37</v>
      </c>
      <c r="N730" t="s">
        <v>17752</v>
      </c>
      <c r="O730" t="s">
        <v>39</v>
      </c>
      <c r="P730">
        <v>11</v>
      </c>
      <c r="Q730" t="s">
        <v>73</v>
      </c>
      <c r="R730" t="s">
        <v>58</v>
      </c>
      <c r="S730" t="s">
        <v>17753</v>
      </c>
      <c r="T730" s="4">
        <v>45361</v>
      </c>
      <c r="U730">
        <v>3</v>
      </c>
      <c r="V730" t="s">
        <v>20257</v>
      </c>
      <c r="W730" t="s">
        <v>17754</v>
      </c>
      <c r="X730" t="s">
        <v>17755</v>
      </c>
      <c r="Y730" t="s">
        <v>6555</v>
      </c>
      <c r="Z730">
        <v>2145</v>
      </c>
      <c r="AA730">
        <v>3</v>
      </c>
      <c r="AB730">
        <v>2574</v>
      </c>
      <c r="AC730">
        <v>858</v>
      </c>
      <c r="AD730" s="8">
        <v>0.28000000000000003</v>
      </c>
      <c r="AE730" s="7">
        <v>720.72</v>
      </c>
      <c r="AF730">
        <v>0.28000000000000003</v>
      </c>
      <c r="AG730" t="str">
        <f t="shared" si="11"/>
        <v>₹3 K</v>
      </c>
    </row>
    <row r="731" spans="1:33" x14ac:dyDescent="0.3">
      <c r="A731" t="s">
        <v>27</v>
      </c>
      <c r="B731" t="s">
        <v>731</v>
      </c>
      <c r="C731" t="s">
        <v>29</v>
      </c>
      <c r="D731" t="s">
        <v>206</v>
      </c>
      <c r="E731" t="s">
        <v>540</v>
      </c>
      <c r="F731" t="s">
        <v>17818</v>
      </c>
      <c r="G731" t="s">
        <v>96</v>
      </c>
      <c r="H731" s="4">
        <v>44472</v>
      </c>
      <c r="I731">
        <v>950</v>
      </c>
      <c r="J731" t="s">
        <v>5367</v>
      </c>
      <c r="K731" t="s">
        <v>1626</v>
      </c>
      <c r="L731" t="s">
        <v>17819</v>
      </c>
      <c r="M731" t="s">
        <v>37</v>
      </c>
      <c r="N731" t="s">
        <v>17820</v>
      </c>
      <c r="O731" t="s">
        <v>116</v>
      </c>
      <c r="P731">
        <v>16</v>
      </c>
      <c r="Q731" t="s">
        <v>40</v>
      </c>
      <c r="R731" t="s">
        <v>58</v>
      </c>
      <c r="S731" t="s">
        <v>17821</v>
      </c>
      <c r="T731" s="4">
        <v>45357</v>
      </c>
      <c r="U731">
        <v>3</v>
      </c>
      <c r="V731" t="s">
        <v>20257</v>
      </c>
      <c r="W731" t="s">
        <v>17822</v>
      </c>
      <c r="X731" t="s">
        <v>17823</v>
      </c>
      <c r="Y731" t="s">
        <v>6519</v>
      </c>
      <c r="Z731">
        <v>2597</v>
      </c>
      <c r="AA731">
        <v>1</v>
      </c>
      <c r="AB731">
        <v>1038.8</v>
      </c>
      <c r="AC731">
        <v>1038.8</v>
      </c>
      <c r="AD731" s="8">
        <v>0.28000000000000003</v>
      </c>
      <c r="AE731" s="7">
        <v>290.86400000000003</v>
      </c>
      <c r="AF731">
        <v>0.28000000000000003</v>
      </c>
      <c r="AG731" t="str">
        <f t="shared" si="11"/>
        <v>₹1 K</v>
      </c>
    </row>
    <row r="732" spans="1:33" x14ac:dyDescent="0.3">
      <c r="A732" t="s">
        <v>93</v>
      </c>
      <c r="B732" t="s">
        <v>784</v>
      </c>
      <c r="C732" t="s">
        <v>29</v>
      </c>
      <c r="D732" t="s">
        <v>50</v>
      </c>
      <c r="E732" t="s">
        <v>511</v>
      </c>
      <c r="F732" t="s">
        <v>17905</v>
      </c>
      <c r="G732" t="s">
        <v>96</v>
      </c>
      <c r="H732" s="4">
        <v>45129</v>
      </c>
      <c r="I732">
        <v>1000</v>
      </c>
      <c r="J732" t="s">
        <v>17906</v>
      </c>
      <c r="K732" t="s">
        <v>1319</v>
      </c>
      <c r="L732" t="s">
        <v>17907</v>
      </c>
      <c r="M732" t="s">
        <v>87</v>
      </c>
      <c r="N732" t="s">
        <v>17908</v>
      </c>
      <c r="O732" t="s">
        <v>57</v>
      </c>
      <c r="P732">
        <v>18</v>
      </c>
      <c r="Q732" t="s">
        <v>40</v>
      </c>
      <c r="R732" t="s">
        <v>74</v>
      </c>
      <c r="S732" t="s">
        <v>17909</v>
      </c>
      <c r="T732" s="4">
        <v>45361</v>
      </c>
      <c r="U732">
        <v>3</v>
      </c>
      <c r="V732" t="s">
        <v>20257</v>
      </c>
      <c r="W732" t="s">
        <v>17910</v>
      </c>
      <c r="X732" t="s">
        <v>17911</v>
      </c>
      <c r="Y732" t="s">
        <v>2121</v>
      </c>
      <c r="Z732">
        <v>2842</v>
      </c>
      <c r="AA732">
        <v>1</v>
      </c>
      <c r="AB732">
        <v>1136.8</v>
      </c>
      <c r="AC732">
        <v>1136.8</v>
      </c>
      <c r="AD732" s="8">
        <v>0.28000000000000003</v>
      </c>
      <c r="AE732" s="7">
        <v>318.30400000000003</v>
      </c>
      <c r="AF732">
        <v>0.28000000000000003</v>
      </c>
      <c r="AG732" t="str">
        <f t="shared" si="11"/>
        <v>₹1 K</v>
      </c>
    </row>
    <row r="733" spans="1:33" x14ac:dyDescent="0.3">
      <c r="A733" t="s">
        <v>47</v>
      </c>
      <c r="B733" t="s">
        <v>1128</v>
      </c>
      <c r="C733" t="s">
        <v>29</v>
      </c>
      <c r="D733" t="s">
        <v>109</v>
      </c>
      <c r="E733" t="s">
        <v>1067</v>
      </c>
      <c r="F733" t="s">
        <v>3513</v>
      </c>
      <c r="G733" t="s">
        <v>96</v>
      </c>
      <c r="H733" s="4">
        <v>45538</v>
      </c>
      <c r="I733">
        <v>800</v>
      </c>
      <c r="J733" t="s">
        <v>17979</v>
      </c>
      <c r="K733" t="s">
        <v>1052</v>
      </c>
      <c r="L733" t="s">
        <v>17980</v>
      </c>
      <c r="M733" t="s">
        <v>37</v>
      </c>
      <c r="N733" t="s">
        <v>17981</v>
      </c>
      <c r="O733" t="s">
        <v>57</v>
      </c>
      <c r="P733">
        <v>17</v>
      </c>
      <c r="Q733" t="s">
        <v>40</v>
      </c>
      <c r="R733" t="s">
        <v>74</v>
      </c>
      <c r="S733" t="s">
        <v>17982</v>
      </c>
      <c r="T733" s="4">
        <v>45378</v>
      </c>
      <c r="U733">
        <v>3</v>
      </c>
      <c r="V733" t="s">
        <v>20257</v>
      </c>
      <c r="W733" t="s">
        <v>17983</v>
      </c>
      <c r="X733" t="s">
        <v>17984</v>
      </c>
      <c r="Y733" t="s">
        <v>7976</v>
      </c>
      <c r="Z733">
        <v>903</v>
      </c>
      <c r="AA733">
        <v>1</v>
      </c>
      <c r="AB733">
        <v>361.20000000000005</v>
      </c>
      <c r="AC733">
        <v>361.20000000000005</v>
      </c>
      <c r="AD733" s="8">
        <v>0.28000000000000003</v>
      </c>
      <c r="AE733" s="7">
        <v>101.13600000000002</v>
      </c>
      <c r="AF733">
        <v>0.28000000000000003</v>
      </c>
      <c r="AG733" t="str">
        <f t="shared" si="11"/>
        <v>₹361.2</v>
      </c>
    </row>
    <row r="734" spans="1:33" x14ac:dyDescent="0.3">
      <c r="A734" t="s">
        <v>181</v>
      </c>
      <c r="B734" t="s">
        <v>182</v>
      </c>
      <c r="C734" t="s">
        <v>29</v>
      </c>
      <c r="D734" t="s">
        <v>109</v>
      </c>
      <c r="E734" t="s">
        <v>134</v>
      </c>
      <c r="F734" t="s">
        <v>18055</v>
      </c>
      <c r="G734" t="s">
        <v>96</v>
      </c>
      <c r="H734" s="4">
        <v>45324</v>
      </c>
      <c r="I734">
        <v>1400</v>
      </c>
      <c r="J734" t="s">
        <v>18056</v>
      </c>
      <c r="K734" t="s">
        <v>2433</v>
      </c>
      <c r="L734" t="s">
        <v>18057</v>
      </c>
      <c r="M734" t="s">
        <v>37</v>
      </c>
      <c r="N734" t="s">
        <v>18058</v>
      </c>
      <c r="O734" t="s">
        <v>57</v>
      </c>
      <c r="P734">
        <v>18</v>
      </c>
      <c r="Q734" t="s">
        <v>40</v>
      </c>
      <c r="R734" t="s">
        <v>74</v>
      </c>
      <c r="S734" t="s">
        <v>18059</v>
      </c>
      <c r="T734" s="4">
        <v>45357</v>
      </c>
      <c r="U734">
        <v>3</v>
      </c>
      <c r="V734" t="s">
        <v>20257</v>
      </c>
      <c r="W734" t="s">
        <v>18060</v>
      </c>
      <c r="X734" t="s">
        <v>18061</v>
      </c>
      <c r="Y734" t="s">
        <v>7089</v>
      </c>
      <c r="Z734">
        <v>1091</v>
      </c>
      <c r="AA734">
        <v>1</v>
      </c>
      <c r="AB734">
        <v>436.40000000000003</v>
      </c>
      <c r="AC734">
        <v>436.40000000000003</v>
      </c>
      <c r="AD734" s="8">
        <v>0.28000000000000003</v>
      </c>
      <c r="AE734" s="7">
        <v>122.19200000000002</v>
      </c>
      <c r="AF734">
        <v>0.28000000000000003</v>
      </c>
      <c r="AG734" t="str">
        <f t="shared" si="11"/>
        <v>₹436.4</v>
      </c>
    </row>
    <row r="735" spans="1:33" x14ac:dyDescent="0.3">
      <c r="A735" t="s">
        <v>20235</v>
      </c>
      <c r="B735" t="s">
        <v>48</v>
      </c>
      <c r="C735" t="s">
        <v>49</v>
      </c>
      <c r="D735" t="s">
        <v>65</v>
      </c>
      <c r="E735" t="s">
        <v>1724</v>
      </c>
      <c r="F735" t="s">
        <v>18095</v>
      </c>
      <c r="G735" t="s">
        <v>33</v>
      </c>
      <c r="H735" s="4">
        <v>45471</v>
      </c>
      <c r="I735">
        <v>1200</v>
      </c>
      <c r="J735" t="s">
        <v>18096</v>
      </c>
      <c r="K735" t="s">
        <v>173</v>
      </c>
      <c r="L735" t="s">
        <v>18097</v>
      </c>
      <c r="M735" t="s">
        <v>87</v>
      </c>
      <c r="N735" t="s">
        <v>18098</v>
      </c>
      <c r="O735" t="s">
        <v>116</v>
      </c>
      <c r="P735">
        <v>13</v>
      </c>
      <c r="Q735" t="s">
        <v>40</v>
      </c>
      <c r="R735" t="s">
        <v>58</v>
      </c>
      <c r="S735" t="s">
        <v>18099</v>
      </c>
      <c r="T735" s="4">
        <v>45380</v>
      </c>
      <c r="U735">
        <v>3</v>
      </c>
      <c r="V735" t="s">
        <v>20257</v>
      </c>
      <c r="W735" t="s">
        <v>18100</v>
      </c>
      <c r="X735" t="s">
        <v>18101</v>
      </c>
      <c r="Y735" t="s">
        <v>3585</v>
      </c>
      <c r="Z735">
        <v>1800</v>
      </c>
      <c r="AA735">
        <v>5</v>
      </c>
      <c r="AB735">
        <v>3600</v>
      </c>
      <c r="AC735">
        <v>720</v>
      </c>
      <c r="AD735" s="8">
        <v>0.22</v>
      </c>
      <c r="AE735" s="7">
        <v>792</v>
      </c>
      <c r="AF735">
        <v>0.22</v>
      </c>
      <c r="AG735" t="str">
        <f t="shared" si="11"/>
        <v>₹4 K</v>
      </c>
    </row>
    <row r="736" spans="1:33" x14ac:dyDescent="0.3">
      <c r="A736" t="s">
        <v>133</v>
      </c>
      <c r="B736" t="s">
        <v>108</v>
      </c>
      <c r="C736" t="s">
        <v>49</v>
      </c>
      <c r="D736" t="s">
        <v>370</v>
      </c>
      <c r="E736" t="s">
        <v>2957</v>
      </c>
      <c r="F736" t="s">
        <v>18115</v>
      </c>
      <c r="G736" t="s">
        <v>96</v>
      </c>
      <c r="H736" s="4">
        <v>45128</v>
      </c>
      <c r="I736">
        <v>1400</v>
      </c>
      <c r="J736" t="s">
        <v>18116</v>
      </c>
      <c r="K736" t="s">
        <v>978</v>
      </c>
      <c r="L736" t="s">
        <v>18117</v>
      </c>
      <c r="M736" t="s">
        <v>87</v>
      </c>
      <c r="N736" t="s">
        <v>18118</v>
      </c>
      <c r="O736" t="s">
        <v>116</v>
      </c>
      <c r="P736">
        <v>12</v>
      </c>
      <c r="Q736" t="s">
        <v>73</v>
      </c>
      <c r="R736" t="s">
        <v>101</v>
      </c>
      <c r="S736" t="s">
        <v>18119</v>
      </c>
      <c r="T736" s="4">
        <v>45365</v>
      </c>
      <c r="U736">
        <v>3</v>
      </c>
      <c r="V736" t="s">
        <v>20257</v>
      </c>
      <c r="W736" t="s">
        <v>18120</v>
      </c>
      <c r="X736" t="s">
        <v>18121</v>
      </c>
      <c r="Y736" t="s">
        <v>6519</v>
      </c>
      <c r="Z736">
        <v>2447</v>
      </c>
      <c r="AA736">
        <v>3</v>
      </c>
      <c r="AB736">
        <v>2936.4</v>
      </c>
      <c r="AC736">
        <v>978.80000000000007</v>
      </c>
      <c r="AD736" s="8">
        <v>0.22</v>
      </c>
      <c r="AE736" s="7">
        <v>646.00800000000004</v>
      </c>
      <c r="AF736">
        <v>0.22</v>
      </c>
      <c r="AG736" t="str">
        <f t="shared" si="11"/>
        <v>₹3 K</v>
      </c>
    </row>
    <row r="737" spans="1:33" x14ac:dyDescent="0.3">
      <c r="A737" t="s">
        <v>121</v>
      </c>
      <c r="B737" t="s">
        <v>946</v>
      </c>
      <c r="C737" t="s">
        <v>80</v>
      </c>
      <c r="D737" t="s">
        <v>146</v>
      </c>
      <c r="E737" t="s">
        <v>1168</v>
      </c>
      <c r="F737" t="s">
        <v>18274</v>
      </c>
      <c r="G737" t="s">
        <v>96</v>
      </c>
      <c r="H737" s="4">
        <v>43852</v>
      </c>
      <c r="I737">
        <v>1300</v>
      </c>
      <c r="J737" t="s">
        <v>18275</v>
      </c>
      <c r="K737" t="s">
        <v>434</v>
      </c>
      <c r="L737" t="s">
        <v>18276</v>
      </c>
      <c r="M737" t="s">
        <v>37</v>
      </c>
      <c r="N737" t="s">
        <v>18277</v>
      </c>
      <c r="O737" t="s">
        <v>39</v>
      </c>
      <c r="P737">
        <v>11</v>
      </c>
      <c r="Q737" t="s">
        <v>73</v>
      </c>
      <c r="R737" t="s">
        <v>58</v>
      </c>
      <c r="S737" t="s">
        <v>18278</v>
      </c>
      <c r="T737" s="4">
        <v>45361</v>
      </c>
      <c r="U737">
        <v>3</v>
      </c>
      <c r="V737" t="s">
        <v>20257</v>
      </c>
      <c r="W737" t="s">
        <v>18279</v>
      </c>
      <c r="X737" t="s">
        <v>18280</v>
      </c>
      <c r="Y737" t="s">
        <v>7272</v>
      </c>
      <c r="Z737">
        <v>869</v>
      </c>
      <c r="AA737">
        <v>2</v>
      </c>
      <c r="AB737">
        <v>695.2</v>
      </c>
      <c r="AC737">
        <v>347.6</v>
      </c>
      <c r="AD737" s="8">
        <v>0.35</v>
      </c>
      <c r="AE737" s="7">
        <v>243.32</v>
      </c>
      <c r="AF737">
        <v>0.35</v>
      </c>
      <c r="AG737" t="str">
        <f t="shared" si="11"/>
        <v>₹695.2</v>
      </c>
    </row>
    <row r="738" spans="1:33" x14ac:dyDescent="0.3">
      <c r="A738" t="s">
        <v>20234</v>
      </c>
      <c r="B738" t="s">
        <v>325</v>
      </c>
      <c r="C738" t="s">
        <v>80</v>
      </c>
      <c r="D738" t="s">
        <v>241</v>
      </c>
      <c r="E738" t="s">
        <v>242</v>
      </c>
      <c r="F738" t="s">
        <v>18403</v>
      </c>
      <c r="G738" t="s">
        <v>96</v>
      </c>
      <c r="H738" s="4">
        <v>45582</v>
      </c>
      <c r="I738">
        <v>1400</v>
      </c>
      <c r="J738" t="s">
        <v>18404</v>
      </c>
      <c r="K738" t="s">
        <v>161</v>
      </c>
      <c r="L738" t="s">
        <v>18405</v>
      </c>
      <c r="M738" t="s">
        <v>37</v>
      </c>
      <c r="N738" t="s">
        <v>18406</v>
      </c>
      <c r="O738" t="s">
        <v>116</v>
      </c>
      <c r="P738">
        <v>17</v>
      </c>
      <c r="Q738" t="s">
        <v>40</v>
      </c>
      <c r="R738" t="s">
        <v>101</v>
      </c>
      <c r="S738" t="s">
        <v>18407</v>
      </c>
      <c r="T738" s="4">
        <v>45382</v>
      </c>
      <c r="U738">
        <v>3</v>
      </c>
      <c r="V738" t="s">
        <v>20257</v>
      </c>
      <c r="W738" t="s">
        <v>18408</v>
      </c>
      <c r="X738" t="s">
        <v>18409</v>
      </c>
      <c r="Y738" t="s">
        <v>5373</v>
      </c>
      <c r="Z738">
        <v>1046</v>
      </c>
      <c r="AA738">
        <v>3</v>
      </c>
      <c r="AB738">
        <v>1255.2</v>
      </c>
      <c r="AC738">
        <v>418.40000000000003</v>
      </c>
      <c r="AD738" s="8">
        <v>0.35</v>
      </c>
      <c r="AE738" s="7">
        <v>439.32</v>
      </c>
      <c r="AF738">
        <v>0.35</v>
      </c>
      <c r="AG738" t="str">
        <f t="shared" si="11"/>
        <v>₹1 K</v>
      </c>
    </row>
    <row r="739" spans="1:33" x14ac:dyDescent="0.3">
      <c r="A739" t="s">
        <v>181</v>
      </c>
      <c r="B739" t="s">
        <v>920</v>
      </c>
      <c r="C739" t="s">
        <v>80</v>
      </c>
      <c r="D739" t="s">
        <v>219</v>
      </c>
      <c r="E739" t="s">
        <v>1225</v>
      </c>
      <c r="F739" t="s">
        <v>18521</v>
      </c>
      <c r="G739" t="s">
        <v>33</v>
      </c>
      <c r="H739" s="4">
        <v>44893</v>
      </c>
      <c r="I739">
        <v>950</v>
      </c>
      <c r="J739" t="s">
        <v>18522</v>
      </c>
      <c r="K739" t="s">
        <v>753</v>
      </c>
      <c r="L739" t="s">
        <v>18523</v>
      </c>
      <c r="M739" t="s">
        <v>37</v>
      </c>
      <c r="N739" t="s">
        <v>18524</v>
      </c>
      <c r="O739" t="s">
        <v>57</v>
      </c>
      <c r="P739">
        <v>17</v>
      </c>
      <c r="Q739" t="s">
        <v>73</v>
      </c>
      <c r="R739" t="s">
        <v>58</v>
      </c>
      <c r="S739" t="s">
        <v>18525</v>
      </c>
      <c r="T739" s="4">
        <v>45366</v>
      </c>
      <c r="U739">
        <v>3</v>
      </c>
      <c r="V739" t="s">
        <v>20257</v>
      </c>
      <c r="W739" t="s">
        <v>18526</v>
      </c>
      <c r="X739" t="s">
        <v>18527</v>
      </c>
      <c r="Y739" t="s">
        <v>3247</v>
      </c>
      <c r="Z739">
        <v>1329</v>
      </c>
      <c r="AA739">
        <v>6</v>
      </c>
      <c r="AB739">
        <v>3189.6000000000004</v>
      </c>
      <c r="AC739">
        <v>531.6</v>
      </c>
      <c r="AD739" s="8">
        <v>0.35</v>
      </c>
      <c r="AE739" s="7">
        <v>1116.3600000000001</v>
      </c>
      <c r="AF739">
        <v>0.35</v>
      </c>
      <c r="AG739" t="str">
        <f t="shared" si="11"/>
        <v>₹3 K</v>
      </c>
    </row>
    <row r="740" spans="1:33" x14ac:dyDescent="0.3">
      <c r="A740" t="s">
        <v>181</v>
      </c>
      <c r="B740" t="s">
        <v>470</v>
      </c>
      <c r="C740" t="s">
        <v>80</v>
      </c>
      <c r="D740" t="s">
        <v>241</v>
      </c>
      <c r="E740" t="s">
        <v>451</v>
      </c>
      <c r="F740" t="s">
        <v>18640</v>
      </c>
      <c r="G740" t="s">
        <v>96</v>
      </c>
      <c r="H740" s="4">
        <v>44286</v>
      </c>
      <c r="I740">
        <v>800</v>
      </c>
      <c r="J740" t="s">
        <v>18641</v>
      </c>
      <c r="K740" t="s">
        <v>233</v>
      </c>
      <c r="L740" t="s">
        <v>18642</v>
      </c>
      <c r="M740" t="s">
        <v>37</v>
      </c>
      <c r="N740" t="s">
        <v>18643</v>
      </c>
      <c r="O740" t="s">
        <v>72</v>
      </c>
      <c r="P740">
        <v>13</v>
      </c>
      <c r="Q740" t="s">
        <v>73</v>
      </c>
      <c r="R740" t="s">
        <v>58</v>
      </c>
      <c r="S740" t="s">
        <v>18644</v>
      </c>
      <c r="T740" s="4">
        <v>45380</v>
      </c>
      <c r="U740">
        <v>3</v>
      </c>
      <c r="V740" t="s">
        <v>20257</v>
      </c>
      <c r="W740" t="s">
        <v>18645</v>
      </c>
      <c r="X740" t="s">
        <v>18646</v>
      </c>
      <c r="Y740" t="s">
        <v>1143</v>
      </c>
      <c r="Z740">
        <v>978</v>
      </c>
      <c r="AA740">
        <v>2</v>
      </c>
      <c r="AB740">
        <v>782.40000000000009</v>
      </c>
      <c r="AC740">
        <v>391.20000000000005</v>
      </c>
      <c r="AD740" s="8">
        <v>0.35</v>
      </c>
      <c r="AE740" s="7">
        <v>273.84000000000003</v>
      </c>
      <c r="AF740">
        <v>0.35</v>
      </c>
      <c r="AG740" t="str">
        <f t="shared" si="11"/>
        <v>₹782.4</v>
      </c>
    </row>
    <row r="741" spans="1:33" x14ac:dyDescent="0.3">
      <c r="A741" t="s">
        <v>121</v>
      </c>
      <c r="B741" t="s">
        <v>946</v>
      </c>
      <c r="C741" t="s">
        <v>49</v>
      </c>
      <c r="D741" t="s">
        <v>146</v>
      </c>
      <c r="E741" t="s">
        <v>1724</v>
      </c>
      <c r="F741" t="s">
        <v>18950</v>
      </c>
      <c r="G741" t="s">
        <v>33</v>
      </c>
      <c r="H741" s="4">
        <v>43988</v>
      </c>
      <c r="I741">
        <v>1200</v>
      </c>
      <c r="J741" t="s">
        <v>18951</v>
      </c>
      <c r="K741" t="s">
        <v>670</v>
      </c>
      <c r="L741" t="s">
        <v>18952</v>
      </c>
      <c r="M741" t="s">
        <v>87</v>
      </c>
      <c r="N741" t="s">
        <v>18953</v>
      </c>
      <c r="O741" t="s">
        <v>116</v>
      </c>
      <c r="P741">
        <v>10</v>
      </c>
      <c r="Q741" t="s">
        <v>73</v>
      </c>
      <c r="R741" t="s">
        <v>41</v>
      </c>
      <c r="S741" t="s">
        <v>18954</v>
      </c>
      <c r="T741" s="4">
        <v>45367</v>
      </c>
      <c r="U741">
        <v>3</v>
      </c>
      <c r="V741" t="s">
        <v>20257</v>
      </c>
      <c r="W741" t="s">
        <v>18955</v>
      </c>
      <c r="X741" t="s">
        <v>18956</v>
      </c>
      <c r="Y741" t="s">
        <v>4878</v>
      </c>
      <c r="Z741">
        <v>1137</v>
      </c>
      <c r="AA741">
        <v>5</v>
      </c>
      <c r="AB741">
        <v>2274</v>
      </c>
      <c r="AC741">
        <v>454.8</v>
      </c>
      <c r="AD741" s="8">
        <v>0.22</v>
      </c>
      <c r="AE741" s="7">
        <v>500.28000000000003</v>
      </c>
      <c r="AF741">
        <v>0.22</v>
      </c>
      <c r="AG741" t="str">
        <f t="shared" si="11"/>
        <v>₹2 K</v>
      </c>
    </row>
    <row r="742" spans="1:33" x14ac:dyDescent="0.3">
      <c r="A742" t="s">
        <v>181</v>
      </c>
      <c r="B742" t="s">
        <v>606</v>
      </c>
      <c r="C742" t="s">
        <v>80</v>
      </c>
      <c r="D742" t="s">
        <v>241</v>
      </c>
      <c r="E742" t="s">
        <v>207</v>
      </c>
      <c r="F742" t="s">
        <v>19057</v>
      </c>
      <c r="G742" t="s">
        <v>33</v>
      </c>
      <c r="H742" s="4">
        <v>45600</v>
      </c>
      <c r="I742">
        <v>1000</v>
      </c>
      <c r="J742" t="s">
        <v>19058</v>
      </c>
      <c r="K742" t="s">
        <v>861</v>
      </c>
      <c r="L742" t="s">
        <v>19059</v>
      </c>
      <c r="M742" t="s">
        <v>87</v>
      </c>
      <c r="N742" t="s">
        <v>19060</v>
      </c>
      <c r="O742" t="s">
        <v>116</v>
      </c>
      <c r="P742">
        <v>7</v>
      </c>
      <c r="Q742" t="s">
        <v>40</v>
      </c>
      <c r="R742" t="s">
        <v>74</v>
      </c>
      <c r="S742" t="s">
        <v>19061</v>
      </c>
      <c r="T742" s="4">
        <v>45362</v>
      </c>
      <c r="U742">
        <v>3</v>
      </c>
      <c r="V742" t="s">
        <v>20257</v>
      </c>
      <c r="W742" t="s">
        <v>19062</v>
      </c>
      <c r="X742" t="s">
        <v>19063</v>
      </c>
      <c r="Y742" t="s">
        <v>6682</v>
      </c>
      <c r="Z742">
        <v>2641</v>
      </c>
      <c r="AA742">
        <v>6</v>
      </c>
      <c r="AB742">
        <v>6338.4000000000015</v>
      </c>
      <c r="AC742">
        <v>1056.4000000000003</v>
      </c>
      <c r="AD742" s="8">
        <v>0.35</v>
      </c>
      <c r="AE742" s="7">
        <v>2218.4400000000005</v>
      </c>
      <c r="AF742">
        <v>0.35</v>
      </c>
      <c r="AG742" t="str">
        <f t="shared" si="11"/>
        <v>₹6 K</v>
      </c>
    </row>
    <row r="743" spans="1:33" x14ac:dyDescent="0.3">
      <c r="A743" t="s">
        <v>20233</v>
      </c>
      <c r="B743" t="s">
        <v>218</v>
      </c>
      <c r="C743" t="s">
        <v>80</v>
      </c>
      <c r="D743" t="s">
        <v>146</v>
      </c>
      <c r="E743" t="s">
        <v>1608</v>
      </c>
      <c r="F743" t="s">
        <v>19078</v>
      </c>
      <c r="G743" t="s">
        <v>33</v>
      </c>
      <c r="H743" s="4">
        <v>43868</v>
      </c>
      <c r="I743">
        <v>1100</v>
      </c>
      <c r="J743" t="s">
        <v>14083</v>
      </c>
      <c r="K743" t="s">
        <v>753</v>
      </c>
      <c r="L743" t="s">
        <v>19079</v>
      </c>
      <c r="M743" t="s">
        <v>87</v>
      </c>
      <c r="N743" t="s">
        <v>19080</v>
      </c>
      <c r="O743" t="s">
        <v>72</v>
      </c>
      <c r="P743">
        <v>7</v>
      </c>
      <c r="Q743" t="s">
        <v>40</v>
      </c>
      <c r="R743" t="s">
        <v>101</v>
      </c>
      <c r="S743" t="s">
        <v>19081</v>
      </c>
      <c r="T743" s="4">
        <v>45361</v>
      </c>
      <c r="U743">
        <v>3</v>
      </c>
      <c r="V743" t="s">
        <v>20257</v>
      </c>
      <c r="W743" t="s">
        <v>19082</v>
      </c>
      <c r="X743" t="s">
        <v>19083</v>
      </c>
      <c r="Y743" t="s">
        <v>106</v>
      </c>
      <c r="Z743">
        <v>1120</v>
      </c>
      <c r="AA743">
        <v>1</v>
      </c>
      <c r="AB743">
        <v>448</v>
      </c>
      <c r="AC743">
        <v>448</v>
      </c>
      <c r="AD743" s="8">
        <v>0.35</v>
      </c>
      <c r="AE743" s="7">
        <v>156.79999999999998</v>
      </c>
      <c r="AF743">
        <v>0.35</v>
      </c>
      <c r="AG743" t="str">
        <f t="shared" si="11"/>
        <v>₹448</v>
      </c>
    </row>
    <row r="744" spans="1:33" x14ac:dyDescent="0.3">
      <c r="A744" t="s">
        <v>133</v>
      </c>
      <c r="B744" t="s">
        <v>108</v>
      </c>
      <c r="C744" t="s">
        <v>80</v>
      </c>
      <c r="D744" t="s">
        <v>677</v>
      </c>
      <c r="E744" t="s">
        <v>1949</v>
      </c>
      <c r="F744" t="s">
        <v>19172</v>
      </c>
      <c r="G744" t="s">
        <v>96</v>
      </c>
      <c r="H744" s="4">
        <v>44459</v>
      </c>
      <c r="I744">
        <v>1300</v>
      </c>
      <c r="J744" t="s">
        <v>19173</v>
      </c>
      <c r="K744" t="s">
        <v>297</v>
      </c>
      <c r="L744" t="s">
        <v>19174</v>
      </c>
      <c r="M744" t="s">
        <v>37</v>
      </c>
      <c r="N744" t="s">
        <v>19175</v>
      </c>
      <c r="O744" t="s">
        <v>116</v>
      </c>
      <c r="P744">
        <v>19</v>
      </c>
      <c r="Q744" t="s">
        <v>40</v>
      </c>
      <c r="R744" t="s">
        <v>58</v>
      </c>
      <c r="S744" t="s">
        <v>19176</v>
      </c>
      <c r="T744" s="4">
        <v>45370</v>
      </c>
      <c r="U744">
        <v>3</v>
      </c>
      <c r="V744" t="s">
        <v>20257</v>
      </c>
      <c r="W744" t="s">
        <v>19177</v>
      </c>
      <c r="X744" t="s">
        <v>19178</v>
      </c>
      <c r="Y744" t="s">
        <v>3930</v>
      </c>
      <c r="Z744">
        <v>977</v>
      </c>
      <c r="AA744">
        <v>6</v>
      </c>
      <c r="AB744">
        <v>2344.8000000000002</v>
      </c>
      <c r="AC744">
        <v>390.8</v>
      </c>
      <c r="AD744" s="8">
        <v>0.35</v>
      </c>
      <c r="AE744" s="7">
        <v>820.68000000000006</v>
      </c>
      <c r="AF744">
        <v>0.35</v>
      </c>
      <c r="AG744" t="str">
        <f t="shared" si="11"/>
        <v>₹2 K</v>
      </c>
    </row>
    <row r="745" spans="1:33" x14ac:dyDescent="0.3">
      <c r="A745" t="s">
        <v>93</v>
      </c>
      <c r="B745" t="s">
        <v>205</v>
      </c>
      <c r="C745" t="s">
        <v>29</v>
      </c>
      <c r="D745" t="s">
        <v>30</v>
      </c>
      <c r="E745" t="s">
        <v>740</v>
      </c>
      <c r="F745" t="s">
        <v>19212</v>
      </c>
      <c r="G745" t="s">
        <v>96</v>
      </c>
      <c r="H745" s="4">
        <v>44259</v>
      </c>
      <c r="I745">
        <v>1400</v>
      </c>
      <c r="J745" t="s">
        <v>19213</v>
      </c>
      <c r="K745" t="s">
        <v>222</v>
      </c>
      <c r="L745" t="s">
        <v>19214</v>
      </c>
      <c r="M745" t="s">
        <v>37</v>
      </c>
      <c r="N745" t="s">
        <v>19215</v>
      </c>
      <c r="O745" t="s">
        <v>72</v>
      </c>
      <c r="P745">
        <v>8</v>
      </c>
      <c r="Q745" t="s">
        <v>40</v>
      </c>
      <c r="R745" t="s">
        <v>41</v>
      </c>
      <c r="S745" t="s">
        <v>19216</v>
      </c>
      <c r="T745" s="4">
        <v>45358</v>
      </c>
      <c r="U745">
        <v>3</v>
      </c>
      <c r="V745" t="s">
        <v>20257</v>
      </c>
      <c r="W745" t="s">
        <v>19217</v>
      </c>
      <c r="X745" t="s">
        <v>19218</v>
      </c>
      <c r="Y745" t="s">
        <v>2245</v>
      </c>
      <c r="Z745">
        <v>879</v>
      </c>
      <c r="AA745">
        <v>1</v>
      </c>
      <c r="AB745">
        <v>351.6</v>
      </c>
      <c r="AC745">
        <v>351.6</v>
      </c>
      <c r="AD745" s="8">
        <v>0.28000000000000003</v>
      </c>
      <c r="AE745" s="7">
        <v>98.448000000000022</v>
      </c>
      <c r="AF745">
        <v>0.28000000000000003</v>
      </c>
      <c r="AG745" t="str">
        <f t="shared" si="11"/>
        <v>₹351.6</v>
      </c>
    </row>
    <row r="746" spans="1:33" x14ac:dyDescent="0.3">
      <c r="A746" t="s">
        <v>336</v>
      </c>
      <c r="B746" t="s">
        <v>262</v>
      </c>
      <c r="C746" t="s">
        <v>49</v>
      </c>
      <c r="D746" t="s">
        <v>109</v>
      </c>
      <c r="E746" t="s">
        <v>1877</v>
      </c>
      <c r="F746" t="s">
        <v>19219</v>
      </c>
      <c r="G746" t="s">
        <v>96</v>
      </c>
      <c r="H746" s="4">
        <v>44805</v>
      </c>
      <c r="I746">
        <v>800</v>
      </c>
      <c r="J746" t="s">
        <v>19220</v>
      </c>
      <c r="K746" t="s">
        <v>1643</v>
      </c>
      <c r="L746" t="s">
        <v>19221</v>
      </c>
      <c r="M746" t="s">
        <v>37</v>
      </c>
      <c r="N746" t="s">
        <v>19222</v>
      </c>
      <c r="O746" t="s">
        <v>72</v>
      </c>
      <c r="P746">
        <v>10</v>
      </c>
      <c r="Q746" t="s">
        <v>40</v>
      </c>
      <c r="R746" t="s">
        <v>101</v>
      </c>
      <c r="S746" t="s">
        <v>19223</v>
      </c>
      <c r="T746" s="4">
        <v>45378</v>
      </c>
      <c r="U746">
        <v>3</v>
      </c>
      <c r="V746" t="s">
        <v>20257</v>
      </c>
      <c r="W746" t="s">
        <v>19224</v>
      </c>
      <c r="X746" t="s">
        <v>19225</v>
      </c>
      <c r="Y746" t="s">
        <v>2057</v>
      </c>
      <c r="Z746">
        <v>918</v>
      </c>
      <c r="AA746">
        <v>1</v>
      </c>
      <c r="AB746">
        <v>367.20000000000005</v>
      </c>
      <c r="AC746">
        <v>367.20000000000005</v>
      </c>
      <c r="AD746" s="8">
        <v>0.22</v>
      </c>
      <c r="AE746" s="7">
        <v>80.784000000000006</v>
      </c>
      <c r="AF746">
        <v>0.22</v>
      </c>
      <c r="AG746" t="str">
        <f t="shared" si="11"/>
        <v>₹367.2</v>
      </c>
    </row>
    <row r="747" spans="1:33" x14ac:dyDescent="0.3">
      <c r="A747" t="s">
        <v>181</v>
      </c>
      <c r="B747" t="s">
        <v>411</v>
      </c>
      <c r="C747" t="s">
        <v>49</v>
      </c>
      <c r="D747" t="s">
        <v>50</v>
      </c>
      <c r="E747" t="s">
        <v>1415</v>
      </c>
      <c r="F747" t="s">
        <v>19353</v>
      </c>
      <c r="G747" t="s">
        <v>33</v>
      </c>
      <c r="H747" s="4">
        <v>44804</v>
      </c>
      <c r="I747">
        <v>950</v>
      </c>
      <c r="J747" t="s">
        <v>19354</v>
      </c>
      <c r="K747" t="s">
        <v>1153</v>
      </c>
      <c r="L747" t="s">
        <v>19355</v>
      </c>
      <c r="M747" t="s">
        <v>37</v>
      </c>
      <c r="N747" t="s">
        <v>19356</v>
      </c>
      <c r="O747" t="s">
        <v>116</v>
      </c>
      <c r="P747">
        <v>6</v>
      </c>
      <c r="Q747" t="s">
        <v>73</v>
      </c>
      <c r="R747" t="s">
        <v>58</v>
      </c>
      <c r="S747" t="s">
        <v>19357</v>
      </c>
      <c r="T747" s="4">
        <v>45355</v>
      </c>
      <c r="U747">
        <v>3</v>
      </c>
      <c r="V747" t="s">
        <v>20257</v>
      </c>
      <c r="W747" t="s">
        <v>19358</v>
      </c>
      <c r="X747" t="s">
        <v>19359</v>
      </c>
      <c r="Y747" t="s">
        <v>759</v>
      </c>
      <c r="Z747">
        <v>1140</v>
      </c>
      <c r="AA747">
        <v>1</v>
      </c>
      <c r="AB747">
        <v>456</v>
      </c>
      <c r="AC747">
        <v>456</v>
      </c>
      <c r="AD747" s="8">
        <v>0.22</v>
      </c>
      <c r="AE747" s="7">
        <v>100.32000000000001</v>
      </c>
      <c r="AF747">
        <v>0.22</v>
      </c>
      <c r="AG747" t="str">
        <f t="shared" si="11"/>
        <v>₹456</v>
      </c>
    </row>
    <row r="748" spans="1:33" x14ac:dyDescent="0.3">
      <c r="A748" t="s">
        <v>133</v>
      </c>
      <c r="B748" t="s">
        <v>108</v>
      </c>
      <c r="C748" t="s">
        <v>29</v>
      </c>
      <c r="D748" t="s">
        <v>65</v>
      </c>
      <c r="E748" t="s">
        <v>1560</v>
      </c>
      <c r="F748" t="s">
        <v>19573</v>
      </c>
      <c r="G748" t="s">
        <v>33</v>
      </c>
      <c r="H748" s="4">
        <v>44951</v>
      </c>
      <c r="I748">
        <v>1100</v>
      </c>
      <c r="J748" t="s">
        <v>19574</v>
      </c>
      <c r="K748" t="s">
        <v>3086</v>
      </c>
      <c r="L748" t="s">
        <v>19575</v>
      </c>
      <c r="M748" t="s">
        <v>87</v>
      </c>
      <c r="N748" t="s">
        <v>19576</v>
      </c>
      <c r="O748" t="s">
        <v>57</v>
      </c>
      <c r="P748">
        <v>11</v>
      </c>
      <c r="Q748" t="s">
        <v>73</v>
      </c>
      <c r="R748" t="s">
        <v>58</v>
      </c>
      <c r="S748" t="s">
        <v>19577</v>
      </c>
      <c r="T748" s="4">
        <v>45363</v>
      </c>
      <c r="U748">
        <v>3</v>
      </c>
      <c r="V748" t="s">
        <v>20257</v>
      </c>
      <c r="W748" t="s">
        <v>19578</v>
      </c>
      <c r="X748" t="s">
        <v>19579</v>
      </c>
      <c r="Y748" t="s">
        <v>3870</v>
      </c>
      <c r="Z748">
        <v>1914</v>
      </c>
      <c r="AA748">
        <v>4</v>
      </c>
      <c r="AB748">
        <v>3062.4</v>
      </c>
      <c r="AC748">
        <v>765.6</v>
      </c>
      <c r="AD748" s="8">
        <v>0.28000000000000003</v>
      </c>
      <c r="AE748" s="7">
        <v>857.47200000000009</v>
      </c>
      <c r="AF748">
        <v>0.28000000000000003</v>
      </c>
      <c r="AG748" t="str">
        <f t="shared" si="11"/>
        <v>₹3 K</v>
      </c>
    </row>
    <row r="749" spans="1:33" x14ac:dyDescent="0.3">
      <c r="A749" t="s">
        <v>27</v>
      </c>
      <c r="B749" t="s">
        <v>558</v>
      </c>
      <c r="C749" t="s">
        <v>80</v>
      </c>
      <c r="D749" t="s">
        <v>109</v>
      </c>
      <c r="E749" t="s">
        <v>501</v>
      </c>
      <c r="F749" t="s">
        <v>19600</v>
      </c>
      <c r="G749" t="s">
        <v>33</v>
      </c>
      <c r="H749" s="4">
        <v>45173</v>
      </c>
      <c r="I749">
        <v>1200</v>
      </c>
      <c r="J749" t="s">
        <v>19601</v>
      </c>
      <c r="K749" t="s">
        <v>361</v>
      </c>
      <c r="L749" t="s">
        <v>19602</v>
      </c>
      <c r="M749" t="s">
        <v>37</v>
      </c>
      <c r="N749" t="s">
        <v>19603</v>
      </c>
      <c r="O749" t="s">
        <v>57</v>
      </c>
      <c r="P749">
        <v>7</v>
      </c>
      <c r="Q749" t="s">
        <v>40</v>
      </c>
      <c r="R749" t="s">
        <v>58</v>
      </c>
      <c r="S749" t="s">
        <v>19604</v>
      </c>
      <c r="T749" s="4">
        <v>45365</v>
      </c>
      <c r="U749">
        <v>3</v>
      </c>
      <c r="V749" t="s">
        <v>20257</v>
      </c>
      <c r="W749" t="s">
        <v>19605</v>
      </c>
      <c r="X749" t="s">
        <v>19606</v>
      </c>
      <c r="Y749" t="s">
        <v>5700</v>
      </c>
      <c r="Z749">
        <v>1925</v>
      </c>
      <c r="AA749">
        <v>8</v>
      </c>
      <c r="AB749">
        <v>6160</v>
      </c>
      <c r="AC749">
        <v>770</v>
      </c>
      <c r="AD749" s="8">
        <v>0.35</v>
      </c>
      <c r="AE749" s="7">
        <v>2156</v>
      </c>
      <c r="AF749">
        <v>0.35</v>
      </c>
      <c r="AG749" t="str">
        <f t="shared" si="11"/>
        <v>₹6 K</v>
      </c>
    </row>
    <row r="750" spans="1:33" x14ac:dyDescent="0.3">
      <c r="A750" t="s">
        <v>181</v>
      </c>
      <c r="B750" t="s">
        <v>411</v>
      </c>
      <c r="C750" t="s">
        <v>80</v>
      </c>
      <c r="D750" t="s">
        <v>219</v>
      </c>
      <c r="E750" t="s">
        <v>283</v>
      </c>
      <c r="F750" t="s">
        <v>19607</v>
      </c>
      <c r="G750" t="s">
        <v>33</v>
      </c>
      <c r="H750" s="4">
        <v>44840</v>
      </c>
      <c r="I750">
        <v>1000</v>
      </c>
      <c r="J750" t="s">
        <v>19608</v>
      </c>
      <c r="K750" t="s">
        <v>706</v>
      </c>
      <c r="L750" t="s">
        <v>19609</v>
      </c>
      <c r="M750" t="s">
        <v>37</v>
      </c>
      <c r="N750" t="s">
        <v>19610</v>
      </c>
      <c r="O750" t="s">
        <v>72</v>
      </c>
      <c r="P750">
        <v>10</v>
      </c>
      <c r="Q750" t="s">
        <v>40</v>
      </c>
      <c r="R750" t="s">
        <v>41</v>
      </c>
      <c r="S750" t="s">
        <v>19611</v>
      </c>
      <c r="T750" s="4">
        <v>45371</v>
      </c>
      <c r="U750">
        <v>3</v>
      </c>
      <c r="V750" t="s">
        <v>20257</v>
      </c>
      <c r="W750" t="s">
        <v>19612</v>
      </c>
      <c r="X750" t="s">
        <v>19613</v>
      </c>
      <c r="Y750" t="s">
        <v>10777</v>
      </c>
      <c r="Z750">
        <v>1212</v>
      </c>
      <c r="AA750">
        <v>1</v>
      </c>
      <c r="AB750">
        <v>484.8</v>
      </c>
      <c r="AC750">
        <v>484.8</v>
      </c>
      <c r="AD750" s="8">
        <v>0.35</v>
      </c>
      <c r="AE750" s="7">
        <v>169.68</v>
      </c>
      <c r="AF750">
        <v>0.35</v>
      </c>
      <c r="AG750" t="str">
        <f t="shared" si="11"/>
        <v>₹484.8</v>
      </c>
    </row>
    <row r="751" spans="1:33" x14ac:dyDescent="0.3">
      <c r="A751" t="s">
        <v>27</v>
      </c>
      <c r="B751" t="s">
        <v>803</v>
      </c>
      <c r="C751" t="s">
        <v>29</v>
      </c>
      <c r="D751" t="s">
        <v>219</v>
      </c>
      <c r="E751" t="s">
        <v>894</v>
      </c>
      <c r="F751" t="s">
        <v>19681</v>
      </c>
      <c r="G751" t="s">
        <v>96</v>
      </c>
      <c r="H751" s="4">
        <v>44297</v>
      </c>
      <c r="I751">
        <v>1400</v>
      </c>
      <c r="J751" t="s">
        <v>19682</v>
      </c>
      <c r="K751" t="s">
        <v>989</v>
      </c>
      <c r="L751" t="s">
        <v>19683</v>
      </c>
      <c r="M751" t="s">
        <v>87</v>
      </c>
      <c r="N751" t="s">
        <v>19684</v>
      </c>
      <c r="O751" t="s">
        <v>116</v>
      </c>
      <c r="P751">
        <v>10</v>
      </c>
      <c r="Q751" t="s">
        <v>73</v>
      </c>
      <c r="R751" t="s">
        <v>41</v>
      </c>
      <c r="S751" t="s">
        <v>19685</v>
      </c>
      <c r="T751" s="4">
        <v>45364</v>
      </c>
      <c r="U751">
        <v>3</v>
      </c>
      <c r="V751" t="s">
        <v>20257</v>
      </c>
      <c r="W751" t="s">
        <v>19686</v>
      </c>
      <c r="X751" t="s">
        <v>19687</v>
      </c>
      <c r="Y751" t="s">
        <v>2848</v>
      </c>
      <c r="Z751">
        <v>2187</v>
      </c>
      <c r="AA751">
        <v>4</v>
      </c>
      <c r="AB751">
        <v>3499.2000000000003</v>
      </c>
      <c r="AC751">
        <v>874.80000000000007</v>
      </c>
      <c r="AD751" s="8">
        <v>0.28000000000000003</v>
      </c>
      <c r="AE751" s="7">
        <v>979.77600000000018</v>
      </c>
      <c r="AF751">
        <v>0.28000000000000003</v>
      </c>
      <c r="AG751" t="str">
        <f t="shared" si="11"/>
        <v>₹3 K</v>
      </c>
    </row>
    <row r="752" spans="1:33" x14ac:dyDescent="0.3">
      <c r="A752" t="s">
        <v>181</v>
      </c>
      <c r="B752" t="s">
        <v>920</v>
      </c>
      <c r="C752" t="s">
        <v>29</v>
      </c>
      <c r="D752" t="s">
        <v>30</v>
      </c>
      <c r="E752" t="s">
        <v>183</v>
      </c>
      <c r="F752" t="s">
        <v>19749</v>
      </c>
      <c r="G752" t="s">
        <v>96</v>
      </c>
      <c r="H752" s="4">
        <v>45278</v>
      </c>
      <c r="I752">
        <v>950</v>
      </c>
      <c r="J752" t="s">
        <v>19750</v>
      </c>
      <c r="K752" t="s">
        <v>1319</v>
      </c>
      <c r="L752" t="s">
        <v>19751</v>
      </c>
      <c r="M752" t="s">
        <v>37</v>
      </c>
      <c r="N752" t="s">
        <v>19752</v>
      </c>
      <c r="O752" t="s">
        <v>72</v>
      </c>
      <c r="P752">
        <v>5</v>
      </c>
      <c r="Q752" t="s">
        <v>40</v>
      </c>
      <c r="R752" t="s">
        <v>58</v>
      </c>
      <c r="S752" t="s">
        <v>19753</v>
      </c>
      <c r="T752" s="4">
        <v>45360</v>
      </c>
      <c r="U752">
        <v>3</v>
      </c>
      <c r="V752" t="s">
        <v>20257</v>
      </c>
      <c r="W752" t="s">
        <v>19754</v>
      </c>
      <c r="X752" t="s">
        <v>19755</v>
      </c>
      <c r="Y752" t="s">
        <v>6947</v>
      </c>
      <c r="Z752">
        <v>2930</v>
      </c>
      <c r="AA752">
        <v>3</v>
      </c>
      <c r="AB752">
        <v>3516</v>
      </c>
      <c r="AC752">
        <v>1172</v>
      </c>
      <c r="AD752" s="8">
        <v>0.28000000000000003</v>
      </c>
      <c r="AE752" s="7">
        <v>984.48000000000013</v>
      </c>
      <c r="AF752">
        <v>0.28000000000000003</v>
      </c>
      <c r="AG752" t="str">
        <f t="shared" si="11"/>
        <v>₹4 K</v>
      </c>
    </row>
    <row r="753" spans="1:33" x14ac:dyDescent="0.3">
      <c r="A753" t="s">
        <v>93</v>
      </c>
      <c r="B753" t="s">
        <v>568</v>
      </c>
      <c r="C753" t="s">
        <v>29</v>
      </c>
      <c r="D753" t="s">
        <v>109</v>
      </c>
      <c r="E753" t="s">
        <v>147</v>
      </c>
      <c r="F753" t="s">
        <v>19783</v>
      </c>
      <c r="G753" t="s">
        <v>33</v>
      </c>
      <c r="H753" s="4">
        <v>45216</v>
      </c>
      <c r="I753">
        <v>950</v>
      </c>
      <c r="J753" t="s">
        <v>19784</v>
      </c>
      <c r="K753" t="s">
        <v>825</v>
      </c>
      <c r="L753" t="s">
        <v>19785</v>
      </c>
      <c r="M753" t="s">
        <v>37</v>
      </c>
      <c r="N753" t="s">
        <v>19786</v>
      </c>
      <c r="O753" t="s">
        <v>116</v>
      </c>
      <c r="P753">
        <v>17</v>
      </c>
      <c r="Q753" t="s">
        <v>73</v>
      </c>
      <c r="R753" t="s">
        <v>41</v>
      </c>
      <c r="S753" t="s">
        <v>19787</v>
      </c>
      <c r="T753" s="4">
        <v>45376</v>
      </c>
      <c r="U753">
        <v>3</v>
      </c>
      <c r="V753" t="s">
        <v>20257</v>
      </c>
      <c r="W753" t="s">
        <v>19788</v>
      </c>
      <c r="X753" t="s">
        <v>19789</v>
      </c>
      <c r="Y753" t="s">
        <v>8481</v>
      </c>
      <c r="Z753">
        <v>2620</v>
      </c>
      <c r="AA753">
        <v>5</v>
      </c>
      <c r="AB753">
        <v>5240</v>
      </c>
      <c r="AC753">
        <v>1048</v>
      </c>
      <c r="AD753" s="8">
        <v>0.28000000000000003</v>
      </c>
      <c r="AE753" s="7">
        <v>1467.2</v>
      </c>
      <c r="AF753">
        <v>0.28000000000000003</v>
      </c>
      <c r="AG753" t="str">
        <f t="shared" si="11"/>
        <v>₹5 K</v>
      </c>
    </row>
    <row r="754" spans="1:33" x14ac:dyDescent="0.3">
      <c r="A754" t="s">
        <v>20240</v>
      </c>
      <c r="B754" t="s">
        <v>347</v>
      </c>
      <c r="C754" t="s">
        <v>29</v>
      </c>
      <c r="D754" t="s">
        <v>65</v>
      </c>
      <c r="E754" t="s">
        <v>391</v>
      </c>
      <c r="F754" t="s">
        <v>20164</v>
      </c>
      <c r="G754" t="s">
        <v>33</v>
      </c>
      <c r="H754" s="4">
        <v>45620</v>
      </c>
      <c r="I754">
        <v>1200</v>
      </c>
      <c r="J754" t="s">
        <v>20165</v>
      </c>
      <c r="K754" t="s">
        <v>340</v>
      </c>
      <c r="L754" t="s">
        <v>20166</v>
      </c>
      <c r="M754" t="s">
        <v>37</v>
      </c>
      <c r="N754" t="s">
        <v>20167</v>
      </c>
      <c r="O754" t="s">
        <v>57</v>
      </c>
      <c r="P754">
        <v>9</v>
      </c>
      <c r="Q754" t="s">
        <v>40</v>
      </c>
      <c r="R754" t="s">
        <v>74</v>
      </c>
      <c r="S754" t="s">
        <v>20168</v>
      </c>
      <c r="T754" s="4">
        <v>45354</v>
      </c>
      <c r="U754">
        <v>3</v>
      </c>
      <c r="V754" t="s">
        <v>20257</v>
      </c>
      <c r="W754" t="s">
        <v>20169</v>
      </c>
      <c r="X754" t="s">
        <v>20170</v>
      </c>
      <c r="Y754" t="s">
        <v>4260</v>
      </c>
      <c r="Z754">
        <v>2691</v>
      </c>
      <c r="AA754">
        <v>7</v>
      </c>
      <c r="AB754">
        <v>7534.8</v>
      </c>
      <c r="AC754">
        <v>1076.4000000000001</v>
      </c>
      <c r="AD754" s="8">
        <v>0.28000000000000003</v>
      </c>
      <c r="AE754" s="7">
        <v>2109.7440000000001</v>
      </c>
      <c r="AF754">
        <v>0.28000000000000003</v>
      </c>
      <c r="AG754" t="str">
        <f t="shared" si="11"/>
        <v>₹8 K</v>
      </c>
    </row>
    <row r="755" spans="1:33" x14ac:dyDescent="0.3">
      <c r="A755" t="s">
        <v>181</v>
      </c>
      <c r="B755" t="s">
        <v>470</v>
      </c>
      <c r="C755" t="s">
        <v>29</v>
      </c>
      <c r="D755" t="s">
        <v>50</v>
      </c>
      <c r="E755" t="s">
        <v>1441</v>
      </c>
      <c r="F755" t="s">
        <v>15598</v>
      </c>
      <c r="G755" t="s">
        <v>33</v>
      </c>
      <c r="H755" s="4">
        <v>44778</v>
      </c>
      <c r="I755">
        <v>1300</v>
      </c>
      <c r="J755" t="s">
        <v>20213</v>
      </c>
      <c r="K755" t="s">
        <v>960</v>
      </c>
      <c r="L755" t="s">
        <v>20214</v>
      </c>
      <c r="M755" t="s">
        <v>37</v>
      </c>
      <c r="N755" t="s">
        <v>20215</v>
      </c>
      <c r="O755" t="s">
        <v>39</v>
      </c>
      <c r="P755">
        <v>13</v>
      </c>
      <c r="Q755" t="s">
        <v>40</v>
      </c>
      <c r="R755" t="s">
        <v>41</v>
      </c>
      <c r="S755" t="s">
        <v>20216</v>
      </c>
      <c r="T755" s="4">
        <v>45356</v>
      </c>
      <c r="U755">
        <v>3</v>
      </c>
      <c r="V755" t="s">
        <v>20257</v>
      </c>
      <c r="W755" t="s">
        <v>20217</v>
      </c>
      <c r="X755" t="s">
        <v>20218</v>
      </c>
      <c r="Y755" t="s">
        <v>9561</v>
      </c>
      <c r="Z755">
        <v>854</v>
      </c>
      <c r="AA755">
        <v>6</v>
      </c>
      <c r="AB755">
        <v>2049.6</v>
      </c>
      <c r="AC755">
        <v>341.59999999999997</v>
      </c>
      <c r="AD755" s="8">
        <v>0.28000000000000003</v>
      </c>
      <c r="AE755" s="7">
        <v>573.88800000000003</v>
      </c>
      <c r="AF755">
        <v>0.28000000000000003</v>
      </c>
      <c r="AG755" t="str">
        <f t="shared" si="11"/>
        <v>₹2 K</v>
      </c>
    </row>
    <row r="756" spans="1:33" x14ac:dyDescent="0.3">
      <c r="A756" t="s">
        <v>20235</v>
      </c>
      <c r="B756" t="s">
        <v>48</v>
      </c>
      <c r="C756" t="s">
        <v>49</v>
      </c>
      <c r="D756" t="s">
        <v>50</v>
      </c>
      <c r="E756" t="s">
        <v>51</v>
      </c>
      <c r="F756" t="s">
        <v>52</v>
      </c>
      <c r="G756" t="s">
        <v>33</v>
      </c>
      <c r="H756" s="4">
        <v>44710</v>
      </c>
      <c r="I756">
        <v>1400</v>
      </c>
      <c r="J756" t="s">
        <v>53</v>
      </c>
      <c r="K756" t="s">
        <v>54</v>
      </c>
      <c r="L756" t="s">
        <v>55</v>
      </c>
      <c r="M756" t="s">
        <v>37</v>
      </c>
      <c r="N756" t="s">
        <v>56</v>
      </c>
      <c r="O756" t="s">
        <v>57</v>
      </c>
      <c r="P756">
        <v>19</v>
      </c>
      <c r="Q756" t="s">
        <v>40</v>
      </c>
      <c r="R756" t="s">
        <v>58</v>
      </c>
      <c r="S756" t="s">
        <v>59</v>
      </c>
      <c r="T756" s="4">
        <v>45390</v>
      </c>
      <c r="U756">
        <v>4</v>
      </c>
      <c r="V756" t="s">
        <v>20250</v>
      </c>
      <c r="W756" t="s">
        <v>61</v>
      </c>
      <c r="X756" t="s">
        <v>62</v>
      </c>
      <c r="Y756" t="s">
        <v>63</v>
      </c>
      <c r="Z756">
        <v>1105</v>
      </c>
      <c r="AA756">
        <v>6</v>
      </c>
      <c r="AB756">
        <v>2652</v>
      </c>
      <c r="AC756">
        <v>442</v>
      </c>
      <c r="AD756" s="8">
        <v>0.22</v>
      </c>
      <c r="AE756" s="7">
        <v>583.44000000000005</v>
      </c>
      <c r="AF756">
        <v>0.22</v>
      </c>
      <c r="AG756" t="str">
        <f t="shared" si="11"/>
        <v>₹3 K</v>
      </c>
    </row>
    <row r="757" spans="1:33" x14ac:dyDescent="0.3">
      <c r="A757" t="s">
        <v>181</v>
      </c>
      <c r="B757" t="s">
        <v>64</v>
      </c>
      <c r="C757" t="s">
        <v>29</v>
      </c>
      <c r="D757" t="s">
        <v>65</v>
      </c>
      <c r="E757" t="s">
        <v>66</v>
      </c>
      <c r="F757" t="s">
        <v>67</v>
      </c>
      <c r="G757" t="s">
        <v>33</v>
      </c>
      <c r="H757" s="4">
        <v>44364</v>
      </c>
      <c r="I757">
        <v>800</v>
      </c>
      <c r="J757" t="s">
        <v>68</v>
      </c>
      <c r="K757" t="s">
        <v>69</v>
      </c>
      <c r="L757" t="s">
        <v>70</v>
      </c>
      <c r="M757" t="s">
        <v>37</v>
      </c>
      <c r="N757" t="s">
        <v>71</v>
      </c>
      <c r="O757" t="s">
        <v>72</v>
      </c>
      <c r="P757">
        <v>14</v>
      </c>
      <c r="Q757" t="s">
        <v>73</v>
      </c>
      <c r="R757" t="s">
        <v>74</v>
      </c>
      <c r="S757" t="s">
        <v>75</v>
      </c>
      <c r="T757" s="4">
        <v>45407</v>
      </c>
      <c r="U757">
        <v>4</v>
      </c>
      <c r="V757" t="s">
        <v>20250</v>
      </c>
      <c r="W757" t="s">
        <v>76</v>
      </c>
      <c r="X757" t="s">
        <v>77</v>
      </c>
      <c r="Y757" t="s">
        <v>78</v>
      </c>
      <c r="Z757">
        <v>2206</v>
      </c>
      <c r="AA757">
        <v>4</v>
      </c>
      <c r="AB757">
        <v>3529.6000000000004</v>
      </c>
      <c r="AC757">
        <v>882.40000000000009</v>
      </c>
      <c r="AD757" s="8">
        <v>0.28000000000000003</v>
      </c>
      <c r="AE757" s="7">
        <v>988.28800000000024</v>
      </c>
      <c r="AF757">
        <v>0.28000000000000003</v>
      </c>
      <c r="AG757" t="str">
        <f t="shared" si="11"/>
        <v>₹4 K</v>
      </c>
    </row>
    <row r="758" spans="1:33" x14ac:dyDescent="0.3">
      <c r="A758" t="s">
        <v>133</v>
      </c>
      <c r="B758" t="s">
        <v>108</v>
      </c>
      <c r="C758" t="s">
        <v>80</v>
      </c>
      <c r="D758" t="s">
        <v>241</v>
      </c>
      <c r="E758" t="s">
        <v>283</v>
      </c>
      <c r="F758" t="s">
        <v>284</v>
      </c>
      <c r="G758" t="s">
        <v>96</v>
      </c>
      <c r="H758" s="4">
        <v>44857</v>
      </c>
      <c r="I758">
        <v>1400</v>
      </c>
      <c r="J758" t="s">
        <v>285</v>
      </c>
      <c r="K758" t="s">
        <v>286</v>
      </c>
      <c r="L758" t="s">
        <v>287</v>
      </c>
      <c r="M758" t="s">
        <v>87</v>
      </c>
      <c r="N758" t="s">
        <v>288</v>
      </c>
      <c r="O758" t="s">
        <v>39</v>
      </c>
      <c r="P758">
        <v>19</v>
      </c>
      <c r="Q758" t="s">
        <v>73</v>
      </c>
      <c r="R758" t="s">
        <v>41</v>
      </c>
      <c r="S758" t="s">
        <v>289</v>
      </c>
      <c r="T758" s="4">
        <v>45400</v>
      </c>
      <c r="U758">
        <v>4</v>
      </c>
      <c r="V758" t="s">
        <v>20250</v>
      </c>
      <c r="W758" t="s">
        <v>290</v>
      </c>
      <c r="X758" t="s">
        <v>291</v>
      </c>
      <c r="Y758" t="s">
        <v>292</v>
      </c>
      <c r="Z758">
        <v>820</v>
      </c>
      <c r="AA758">
        <v>4</v>
      </c>
      <c r="AB758">
        <v>1312</v>
      </c>
      <c r="AC758">
        <v>328</v>
      </c>
      <c r="AD758" s="8">
        <v>0.35</v>
      </c>
      <c r="AE758" s="7">
        <v>459.2</v>
      </c>
      <c r="AF758">
        <v>0.35</v>
      </c>
      <c r="AG758" t="str">
        <f t="shared" si="11"/>
        <v>₹1 K</v>
      </c>
    </row>
    <row r="759" spans="1:33" x14ac:dyDescent="0.3">
      <c r="A759" t="s">
        <v>145</v>
      </c>
      <c r="B759" t="s">
        <v>145</v>
      </c>
      <c r="C759" t="s">
        <v>80</v>
      </c>
      <c r="D759" t="s">
        <v>146</v>
      </c>
      <c r="E759" t="s">
        <v>147</v>
      </c>
      <c r="F759" t="s">
        <v>148</v>
      </c>
      <c r="G759" t="s">
        <v>33</v>
      </c>
      <c r="H759" s="4">
        <v>45279</v>
      </c>
      <c r="I759">
        <v>1200</v>
      </c>
      <c r="J759" t="s">
        <v>149</v>
      </c>
      <c r="K759" t="s">
        <v>150</v>
      </c>
      <c r="L759" t="s">
        <v>151</v>
      </c>
      <c r="M759" t="s">
        <v>87</v>
      </c>
      <c r="N759" t="s">
        <v>152</v>
      </c>
      <c r="O759" t="s">
        <v>72</v>
      </c>
      <c r="P759">
        <v>3</v>
      </c>
      <c r="Q759" t="s">
        <v>73</v>
      </c>
      <c r="R759" t="s">
        <v>41</v>
      </c>
      <c r="S759" t="s">
        <v>153</v>
      </c>
      <c r="T759" s="4">
        <v>45387</v>
      </c>
      <c r="U759">
        <v>4</v>
      </c>
      <c r="V759" t="s">
        <v>20250</v>
      </c>
      <c r="W759" t="s">
        <v>154</v>
      </c>
      <c r="X759" t="s">
        <v>155</v>
      </c>
      <c r="Y759" t="s">
        <v>156</v>
      </c>
      <c r="Z759">
        <v>2411</v>
      </c>
      <c r="AA759">
        <v>4</v>
      </c>
      <c r="AB759">
        <v>3857.6000000000004</v>
      </c>
      <c r="AC759">
        <v>964.40000000000009</v>
      </c>
      <c r="AD759" s="8">
        <v>0.35</v>
      </c>
      <c r="AE759" s="7">
        <v>1350.16</v>
      </c>
      <c r="AF759">
        <v>0.35</v>
      </c>
      <c r="AG759" t="str">
        <f t="shared" si="11"/>
        <v>₹4 K</v>
      </c>
    </row>
    <row r="760" spans="1:33" x14ac:dyDescent="0.3">
      <c r="A760" t="s">
        <v>181</v>
      </c>
      <c r="B760" t="s">
        <v>380</v>
      </c>
      <c r="C760" t="s">
        <v>49</v>
      </c>
      <c r="D760" t="s">
        <v>370</v>
      </c>
      <c r="E760" t="s">
        <v>381</v>
      </c>
      <c r="F760" t="s">
        <v>382</v>
      </c>
      <c r="G760" t="s">
        <v>96</v>
      </c>
      <c r="H760" s="4">
        <v>45524</v>
      </c>
      <c r="I760">
        <v>1400</v>
      </c>
      <c r="J760" t="s">
        <v>383</v>
      </c>
      <c r="K760" t="s">
        <v>384</v>
      </c>
      <c r="L760" t="s">
        <v>385</v>
      </c>
      <c r="M760" t="s">
        <v>87</v>
      </c>
      <c r="N760" t="s">
        <v>386</v>
      </c>
      <c r="O760" t="s">
        <v>57</v>
      </c>
      <c r="P760">
        <v>20</v>
      </c>
      <c r="Q760" t="s">
        <v>40</v>
      </c>
      <c r="R760" t="s">
        <v>74</v>
      </c>
      <c r="S760" t="s">
        <v>387</v>
      </c>
      <c r="T760" s="4">
        <v>45403</v>
      </c>
      <c r="U760">
        <v>4</v>
      </c>
      <c r="V760" t="s">
        <v>20250</v>
      </c>
      <c r="W760" t="s">
        <v>388</v>
      </c>
      <c r="X760" t="s">
        <v>389</v>
      </c>
      <c r="Y760" t="s">
        <v>132</v>
      </c>
      <c r="Z760">
        <v>2157</v>
      </c>
      <c r="AA760">
        <v>1</v>
      </c>
      <c r="AB760">
        <v>862.80000000000007</v>
      </c>
      <c r="AC760">
        <v>862.80000000000007</v>
      </c>
      <c r="AD760" s="8">
        <v>0.22</v>
      </c>
      <c r="AE760" s="7">
        <v>189.816</v>
      </c>
      <c r="AF760">
        <v>0.22</v>
      </c>
      <c r="AG760" t="str">
        <f t="shared" si="11"/>
        <v>₹862.8</v>
      </c>
    </row>
    <row r="761" spans="1:33" x14ac:dyDescent="0.3">
      <c r="A761" t="s">
        <v>20233</v>
      </c>
      <c r="B761" t="s">
        <v>240</v>
      </c>
      <c r="C761" t="s">
        <v>49</v>
      </c>
      <c r="D761" t="s">
        <v>81</v>
      </c>
      <c r="E761" t="s">
        <v>531</v>
      </c>
      <c r="F761" t="s">
        <v>532</v>
      </c>
      <c r="G761" t="s">
        <v>33</v>
      </c>
      <c r="H761" s="4">
        <v>44911</v>
      </c>
      <c r="I761">
        <v>1300</v>
      </c>
      <c r="J761" t="s">
        <v>533</v>
      </c>
      <c r="K761" t="s">
        <v>161</v>
      </c>
      <c r="L761" t="s">
        <v>534</v>
      </c>
      <c r="M761" t="s">
        <v>37</v>
      </c>
      <c r="N761" t="s">
        <v>535</v>
      </c>
      <c r="O761" t="s">
        <v>39</v>
      </c>
      <c r="P761">
        <v>10</v>
      </c>
      <c r="Q761" t="s">
        <v>40</v>
      </c>
      <c r="R761" t="s">
        <v>74</v>
      </c>
      <c r="S761" t="s">
        <v>536</v>
      </c>
      <c r="T761" s="4">
        <v>45386</v>
      </c>
      <c r="U761">
        <v>4</v>
      </c>
      <c r="V761" t="s">
        <v>20250</v>
      </c>
      <c r="W761" t="s">
        <v>537</v>
      </c>
      <c r="X761" t="s">
        <v>538</v>
      </c>
      <c r="Y761" t="s">
        <v>539</v>
      </c>
      <c r="Z761">
        <v>1514</v>
      </c>
      <c r="AA761">
        <v>6</v>
      </c>
      <c r="AB761">
        <v>3633.6000000000004</v>
      </c>
      <c r="AC761">
        <v>605.6</v>
      </c>
      <c r="AD761" s="8">
        <v>0.22</v>
      </c>
      <c r="AE761" s="7">
        <v>799.39200000000005</v>
      </c>
      <c r="AF761">
        <v>0.22</v>
      </c>
      <c r="AG761" t="str">
        <f t="shared" si="11"/>
        <v>₹4 K</v>
      </c>
    </row>
    <row r="762" spans="1:33" x14ac:dyDescent="0.3">
      <c r="A762" t="s">
        <v>93</v>
      </c>
      <c r="B762" t="s">
        <v>568</v>
      </c>
      <c r="C762" t="s">
        <v>29</v>
      </c>
      <c r="D762" t="s">
        <v>370</v>
      </c>
      <c r="E762" t="s">
        <v>531</v>
      </c>
      <c r="F762" t="s">
        <v>569</v>
      </c>
      <c r="G762" t="s">
        <v>96</v>
      </c>
      <c r="H762" s="4">
        <v>44183</v>
      </c>
      <c r="I762">
        <v>1200</v>
      </c>
      <c r="J762" t="s">
        <v>570</v>
      </c>
      <c r="K762" t="s">
        <v>571</v>
      </c>
      <c r="L762" t="s">
        <v>572</v>
      </c>
      <c r="M762" t="s">
        <v>37</v>
      </c>
      <c r="N762" t="s">
        <v>573</v>
      </c>
      <c r="O762" t="s">
        <v>39</v>
      </c>
      <c r="P762">
        <v>11</v>
      </c>
      <c r="Q762" t="s">
        <v>40</v>
      </c>
      <c r="R762" t="s">
        <v>58</v>
      </c>
      <c r="S762" t="s">
        <v>574</v>
      </c>
      <c r="T762" s="4">
        <v>45405</v>
      </c>
      <c r="U762">
        <v>4</v>
      </c>
      <c r="V762" t="s">
        <v>20250</v>
      </c>
      <c r="W762" t="s">
        <v>575</v>
      </c>
      <c r="X762" t="s">
        <v>576</v>
      </c>
      <c r="Y762" t="s">
        <v>577</v>
      </c>
      <c r="Z762">
        <v>1654</v>
      </c>
      <c r="AA762">
        <v>3</v>
      </c>
      <c r="AB762">
        <v>1984.8000000000002</v>
      </c>
      <c r="AC762">
        <v>661.6</v>
      </c>
      <c r="AD762" s="8">
        <v>0.28000000000000003</v>
      </c>
      <c r="AE762" s="7">
        <v>555.74400000000014</v>
      </c>
      <c r="AF762">
        <v>0.28000000000000003</v>
      </c>
      <c r="AG762" t="str">
        <f t="shared" si="11"/>
        <v>₹2 K</v>
      </c>
    </row>
    <row r="763" spans="1:33" x14ac:dyDescent="0.3">
      <c r="A763" t="s">
        <v>20241</v>
      </c>
      <c r="B763" t="s">
        <v>157</v>
      </c>
      <c r="C763" t="s">
        <v>29</v>
      </c>
      <c r="D763" t="s">
        <v>206</v>
      </c>
      <c r="E763" t="s">
        <v>641</v>
      </c>
      <c r="F763" t="s">
        <v>642</v>
      </c>
      <c r="G763" t="s">
        <v>33</v>
      </c>
      <c r="H763" s="4">
        <v>45105</v>
      </c>
      <c r="I763">
        <v>1100</v>
      </c>
      <c r="J763" t="s">
        <v>643</v>
      </c>
      <c r="K763" t="s">
        <v>307</v>
      </c>
      <c r="L763" t="s">
        <v>644</v>
      </c>
      <c r="M763" t="s">
        <v>37</v>
      </c>
      <c r="N763" t="s">
        <v>645</v>
      </c>
      <c r="O763" t="s">
        <v>39</v>
      </c>
      <c r="P763">
        <v>18</v>
      </c>
      <c r="Q763" t="s">
        <v>40</v>
      </c>
      <c r="R763" t="s">
        <v>58</v>
      </c>
      <c r="S763" t="s">
        <v>646</v>
      </c>
      <c r="T763" s="4">
        <v>45383</v>
      </c>
      <c r="U763">
        <v>4</v>
      </c>
      <c r="V763" t="s">
        <v>20250</v>
      </c>
      <c r="W763" t="s">
        <v>647</v>
      </c>
      <c r="X763" t="s">
        <v>648</v>
      </c>
      <c r="Y763" t="s">
        <v>649</v>
      </c>
      <c r="Z763">
        <v>2223</v>
      </c>
      <c r="AA763">
        <v>8</v>
      </c>
      <c r="AB763">
        <v>7113.6</v>
      </c>
      <c r="AC763">
        <v>889.2</v>
      </c>
      <c r="AD763" s="8">
        <v>0.28000000000000003</v>
      </c>
      <c r="AE763" s="7">
        <v>1991.8080000000002</v>
      </c>
      <c r="AF763">
        <v>0.28000000000000003</v>
      </c>
      <c r="AG763" t="str">
        <f t="shared" si="11"/>
        <v>₹7 K</v>
      </c>
    </row>
    <row r="764" spans="1:33" x14ac:dyDescent="0.3">
      <c r="A764" t="s">
        <v>93</v>
      </c>
      <c r="B764" t="s">
        <v>568</v>
      </c>
      <c r="C764" t="s">
        <v>49</v>
      </c>
      <c r="D764" t="s">
        <v>219</v>
      </c>
      <c r="E764" t="s">
        <v>687</v>
      </c>
      <c r="F764" t="s">
        <v>688</v>
      </c>
      <c r="G764" t="s">
        <v>96</v>
      </c>
      <c r="H764" s="4">
        <v>45127</v>
      </c>
      <c r="I764">
        <v>950</v>
      </c>
      <c r="J764" t="s">
        <v>689</v>
      </c>
      <c r="K764" t="s">
        <v>340</v>
      </c>
      <c r="L764" t="s">
        <v>690</v>
      </c>
      <c r="M764" t="s">
        <v>37</v>
      </c>
      <c r="N764" t="s">
        <v>691</v>
      </c>
      <c r="O764" t="s">
        <v>57</v>
      </c>
      <c r="P764">
        <v>4</v>
      </c>
      <c r="Q764" t="s">
        <v>73</v>
      </c>
      <c r="R764" t="s">
        <v>101</v>
      </c>
      <c r="S764" t="s">
        <v>692</v>
      </c>
      <c r="T764" s="4">
        <v>45396</v>
      </c>
      <c r="U764">
        <v>4</v>
      </c>
      <c r="V764" t="s">
        <v>20250</v>
      </c>
      <c r="W764" t="s">
        <v>693</v>
      </c>
      <c r="X764" t="s">
        <v>694</v>
      </c>
      <c r="Y764" t="s">
        <v>695</v>
      </c>
      <c r="Z764">
        <v>1813</v>
      </c>
      <c r="AA764">
        <v>2</v>
      </c>
      <c r="AB764">
        <v>1450.4</v>
      </c>
      <c r="AC764">
        <v>725.2</v>
      </c>
      <c r="AD764" s="8">
        <v>0.22</v>
      </c>
      <c r="AE764" s="7">
        <v>319.08800000000002</v>
      </c>
      <c r="AF764">
        <v>0.22</v>
      </c>
      <c r="AG764" t="str">
        <f t="shared" si="11"/>
        <v>₹1 K</v>
      </c>
    </row>
    <row r="765" spans="1:33" x14ac:dyDescent="0.3">
      <c r="A765" t="s">
        <v>27</v>
      </c>
      <c r="B765" t="s">
        <v>731</v>
      </c>
      <c r="C765" t="s">
        <v>49</v>
      </c>
      <c r="D765" t="s">
        <v>30</v>
      </c>
      <c r="E765" t="s">
        <v>431</v>
      </c>
      <c r="F765" t="s">
        <v>732</v>
      </c>
      <c r="G765" t="s">
        <v>96</v>
      </c>
      <c r="H765" s="4">
        <v>44989</v>
      </c>
      <c r="I765">
        <v>1200</v>
      </c>
      <c r="J765" t="s">
        <v>733</v>
      </c>
      <c r="K765" t="s">
        <v>384</v>
      </c>
      <c r="L765" t="s">
        <v>734</v>
      </c>
      <c r="M765" t="s">
        <v>37</v>
      </c>
      <c r="N765" t="s">
        <v>735</v>
      </c>
      <c r="O765" t="s">
        <v>57</v>
      </c>
      <c r="P765">
        <v>9</v>
      </c>
      <c r="Q765" t="s">
        <v>73</v>
      </c>
      <c r="R765" t="s">
        <v>101</v>
      </c>
      <c r="S765" t="s">
        <v>736</v>
      </c>
      <c r="T765" s="4">
        <v>45398</v>
      </c>
      <c r="U765">
        <v>4</v>
      </c>
      <c r="V765" t="s">
        <v>20250</v>
      </c>
      <c r="W765" t="s">
        <v>737</v>
      </c>
      <c r="X765" t="s">
        <v>738</v>
      </c>
      <c r="Y765" t="s">
        <v>739</v>
      </c>
      <c r="Z765">
        <v>2907</v>
      </c>
      <c r="AA765">
        <v>3</v>
      </c>
      <c r="AB765">
        <v>3488.4</v>
      </c>
      <c r="AC765">
        <v>1162.8</v>
      </c>
      <c r="AD765" s="8">
        <v>0.22</v>
      </c>
      <c r="AE765" s="7">
        <v>767.44799999999998</v>
      </c>
      <c r="AF765">
        <v>0.22</v>
      </c>
      <c r="AG765" t="str">
        <f t="shared" si="11"/>
        <v>₹3 K</v>
      </c>
    </row>
    <row r="766" spans="1:33" x14ac:dyDescent="0.3">
      <c r="A766" t="s">
        <v>107</v>
      </c>
      <c r="B766" t="s">
        <v>510</v>
      </c>
      <c r="C766" t="s">
        <v>49</v>
      </c>
      <c r="D766" t="s">
        <v>241</v>
      </c>
      <c r="E766" t="s">
        <v>273</v>
      </c>
      <c r="F766" t="s">
        <v>823</v>
      </c>
      <c r="G766" t="s">
        <v>33</v>
      </c>
      <c r="H766" s="4">
        <v>45194</v>
      </c>
      <c r="I766">
        <v>1400</v>
      </c>
      <c r="J766" t="s">
        <v>824</v>
      </c>
      <c r="K766" t="s">
        <v>825</v>
      </c>
      <c r="L766" t="s">
        <v>826</v>
      </c>
      <c r="M766" t="s">
        <v>87</v>
      </c>
      <c r="N766" t="s">
        <v>827</v>
      </c>
      <c r="O766" t="s">
        <v>116</v>
      </c>
      <c r="P766">
        <v>10</v>
      </c>
      <c r="Q766" t="s">
        <v>40</v>
      </c>
      <c r="R766" t="s">
        <v>41</v>
      </c>
      <c r="S766" t="s">
        <v>828</v>
      </c>
      <c r="T766" s="4">
        <v>45384</v>
      </c>
      <c r="U766">
        <v>4</v>
      </c>
      <c r="V766" t="s">
        <v>20250</v>
      </c>
      <c r="W766" t="s">
        <v>829</v>
      </c>
      <c r="X766" t="s">
        <v>830</v>
      </c>
      <c r="Y766" t="s">
        <v>831</v>
      </c>
      <c r="Z766">
        <v>1767</v>
      </c>
      <c r="AA766">
        <v>4</v>
      </c>
      <c r="AB766">
        <v>2827.2000000000003</v>
      </c>
      <c r="AC766">
        <v>706.80000000000007</v>
      </c>
      <c r="AD766" s="8">
        <v>0.22</v>
      </c>
      <c r="AE766" s="7">
        <v>621.98400000000004</v>
      </c>
      <c r="AF766">
        <v>0.22</v>
      </c>
      <c r="AG766" t="str">
        <f t="shared" si="11"/>
        <v>₹3 K</v>
      </c>
    </row>
    <row r="767" spans="1:33" x14ac:dyDescent="0.3">
      <c r="A767" t="s">
        <v>145</v>
      </c>
      <c r="B767" t="s">
        <v>145</v>
      </c>
      <c r="C767" t="s">
        <v>29</v>
      </c>
      <c r="D767" t="s">
        <v>219</v>
      </c>
      <c r="E767" t="s">
        <v>814</v>
      </c>
      <c r="F767" t="s">
        <v>886</v>
      </c>
      <c r="G767" t="s">
        <v>33</v>
      </c>
      <c r="H767" s="4">
        <v>43919</v>
      </c>
      <c r="I767">
        <v>800</v>
      </c>
      <c r="J767" t="s">
        <v>887</v>
      </c>
      <c r="K767" t="s">
        <v>853</v>
      </c>
      <c r="L767" t="s">
        <v>888</v>
      </c>
      <c r="M767" t="s">
        <v>37</v>
      </c>
      <c r="N767" t="s">
        <v>889</v>
      </c>
      <c r="O767" t="s">
        <v>57</v>
      </c>
      <c r="P767">
        <v>10</v>
      </c>
      <c r="Q767" t="s">
        <v>73</v>
      </c>
      <c r="R767" t="s">
        <v>41</v>
      </c>
      <c r="S767" t="s">
        <v>890</v>
      </c>
      <c r="T767" s="4">
        <v>45392</v>
      </c>
      <c r="U767">
        <v>4</v>
      </c>
      <c r="V767" t="s">
        <v>20250</v>
      </c>
      <c r="W767" t="s">
        <v>891</v>
      </c>
      <c r="X767" t="s">
        <v>892</v>
      </c>
      <c r="Y767" t="s">
        <v>893</v>
      </c>
      <c r="Z767">
        <v>1185</v>
      </c>
      <c r="AA767">
        <v>2</v>
      </c>
      <c r="AB767">
        <v>948</v>
      </c>
      <c r="AC767">
        <v>474</v>
      </c>
      <c r="AD767" s="8">
        <v>0.28000000000000003</v>
      </c>
      <c r="AE767" s="7">
        <v>265.44</v>
      </c>
      <c r="AF767">
        <v>0.28000000000000003</v>
      </c>
      <c r="AG767" t="str">
        <f t="shared" si="11"/>
        <v>₹948</v>
      </c>
    </row>
    <row r="768" spans="1:33" x14ac:dyDescent="0.3">
      <c r="A768" t="s">
        <v>336</v>
      </c>
      <c r="B768" t="s">
        <v>262</v>
      </c>
      <c r="C768" t="s">
        <v>80</v>
      </c>
      <c r="D768" t="s">
        <v>241</v>
      </c>
      <c r="E768" t="s">
        <v>957</v>
      </c>
      <c r="F768" t="s">
        <v>958</v>
      </c>
      <c r="G768" t="s">
        <v>33</v>
      </c>
      <c r="H768" s="4">
        <v>45068</v>
      </c>
      <c r="I768">
        <v>950</v>
      </c>
      <c r="J768" t="s">
        <v>959</v>
      </c>
      <c r="K768" t="s">
        <v>960</v>
      </c>
      <c r="L768" t="s">
        <v>961</v>
      </c>
      <c r="M768" t="s">
        <v>87</v>
      </c>
      <c r="N768" t="s">
        <v>962</v>
      </c>
      <c r="O768" t="s">
        <v>57</v>
      </c>
      <c r="P768">
        <v>15</v>
      </c>
      <c r="Q768" t="s">
        <v>40</v>
      </c>
      <c r="R768" t="s">
        <v>74</v>
      </c>
      <c r="S768" t="s">
        <v>963</v>
      </c>
      <c r="T768" s="4">
        <v>45390</v>
      </c>
      <c r="U768">
        <v>4</v>
      </c>
      <c r="V768" t="s">
        <v>20250</v>
      </c>
      <c r="W768" t="s">
        <v>964</v>
      </c>
      <c r="X768" t="s">
        <v>965</v>
      </c>
      <c r="Y768" t="s">
        <v>966</v>
      </c>
      <c r="Z768">
        <v>2422</v>
      </c>
      <c r="AA768">
        <v>5</v>
      </c>
      <c r="AB768">
        <v>4844</v>
      </c>
      <c r="AC768">
        <v>968.8</v>
      </c>
      <c r="AD768" s="8">
        <v>0.35</v>
      </c>
      <c r="AE768" s="7">
        <v>1695.3999999999999</v>
      </c>
      <c r="AF768">
        <v>0.35</v>
      </c>
      <c r="AG768" t="str">
        <f t="shared" si="11"/>
        <v>₹5 K</v>
      </c>
    </row>
    <row r="769" spans="1:33" x14ac:dyDescent="0.3">
      <c r="A769" t="s">
        <v>450</v>
      </c>
      <c r="B769" t="s">
        <v>450</v>
      </c>
      <c r="C769" t="s">
        <v>49</v>
      </c>
      <c r="D769" t="s">
        <v>370</v>
      </c>
      <c r="E769" t="s">
        <v>996</v>
      </c>
      <c r="F769" t="s">
        <v>1041</v>
      </c>
      <c r="G769" t="s">
        <v>96</v>
      </c>
      <c r="H769" s="4">
        <v>44842</v>
      </c>
      <c r="I769">
        <v>800</v>
      </c>
      <c r="J769" t="s">
        <v>1042</v>
      </c>
      <c r="K769" t="s">
        <v>716</v>
      </c>
      <c r="L769" t="s">
        <v>1043</v>
      </c>
      <c r="M769" t="s">
        <v>87</v>
      </c>
      <c r="N769" t="s">
        <v>1044</v>
      </c>
      <c r="O769" t="s">
        <v>72</v>
      </c>
      <c r="P769">
        <v>19</v>
      </c>
      <c r="Q769" t="s">
        <v>40</v>
      </c>
      <c r="R769" t="s">
        <v>101</v>
      </c>
      <c r="S769" t="s">
        <v>1045</v>
      </c>
      <c r="T769" s="4">
        <v>45412</v>
      </c>
      <c r="U769">
        <v>4</v>
      </c>
      <c r="V769" t="s">
        <v>20250</v>
      </c>
      <c r="W769" t="s">
        <v>1046</v>
      </c>
      <c r="X769" t="s">
        <v>1047</v>
      </c>
      <c r="Y769" t="s">
        <v>1048</v>
      </c>
      <c r="Z769">
        <v>1429</v>
      </c>
      <c r="AA769">
        <v>6</v>
      </c>
      <c r="AB769">
        <v>3429.6000000000004</v>
      </c>
      <c r="AC769">
        <v>571.6</v>
      </c>
      <c r="AD769" s="8">
        <v>0.22</v>
      </c>
      <c r="AE769" s="7">
        <v>754.51200000000006</v>
      </c>
      <c r="AF769">
        <v>0.22</v>
      </c>
      <c r="AG769" t="str">
        <f t="shared" si="11"/>
        <v>₹3 K</v>
      </c>
    </row>
    <row r="770" spans="1:33" x14ac:dyDescent="0.3">
      <c r="A770" t="s">
        <v>181</v>
      </c>
      <c r="B770" t="s">
        <v>985</v>
      </c>
      <c r="C770" t="s">
        <v>80</v>
      </c>
      <c r="D770" t="s">
        <v>370</v>
      </c>
      <c r="E770" t="s">
        <v>596</v>
      </c>
      <c r="F770" t="s">
        <v>1326</v>
      </c>
      <c r="G770" t="s">
        <v>33</v>
      </c>
      <c r="H770" s="4">
        <v>44479</v>
      </c>
      <c r="I770">
        <v>1200</v>
      </c>
      <c r="J770" t="s">
        <v>1152</v>
      </c>
      <c r="K770" t="s">
        <v>861</v>
      </c>
      <c r="L770" t="s">
        <v>1327</v>
      </c>
      <c r="M770" t="s">
        <v>37</v>
      </c>
      <c r="N770" t="s">
        <v>1328</v>
      </c>
      <c r="O770" t="s">
        <v>57</v>
      </c>
      <c r="P770">
        <v>5</v>
      </c>
      <c r="Q770" t="s">
        <v>40</v>
      </c>
      <c r="R770" t="s">
        <v>101</v>
      </c>
      <c r="S770" t="s">
        <v>1329</v>
      </c>
      <c r="T770" s="4">
        <v>45395</v>
      </c>
      <c r="U770">
        <v>4</v>
      </c>
      <c r="V770" t="s">
        <v>20250</v>
      </c>
      <c r="W770" t="s">
        <v>1330</v>
      </c>
      <c r="X770" t="s">
        <v>1331</v>
      </c>
      <c r="Y770" t="s">
        <v>1332</v>
      </c>
      <c r="Z770">
        <v>1997</v>
      </c>
      <c r="AA770">
        <v>2</v>
      </c>
      <c r="AB770">
        <v>1597.6000000000001</v>
      </c>
      <c r="AC770">
        <v>798.80000000000007</v>
      </c>
      <c r="AD770" s="8">
        <v>0.35</v>
      </c>
      <c r="AE770" s="7">
        <v>559.16</v>
      </c>
      <c r="AF770">
        <v>0.35</v>
      </c>
      <c r="AG770" t="str">
        <f t="shared" ref="AG770:AG833" si="12">IF(AB770&gt;=100000,"₹"&amp;TEXT(AB770/100000,"0.0")&amp;" L",
IF(AB770&gt;=1000,"₹"&amp;TEXT(AB770/1000,"0")&amp;" K",
"₹"&amp;AB770))</f>
        <v>₹2 K</v>
      </c>
    </row>
    <row r="771" spans="1:33" x14ac:dyDescent="0.3">
      <c r="A771" t="s">
        <v>20235</v>
      </c>
      <c r="B771" t="s">
        <v>48</v>
      </c>
      <c r="C771" t="s">
        <v>49</v>
      </c>
      <c r="D771" t="s">
        <v>30</v>
      </c>
      <c r="E771" t="s">
        <v>371</v>
      </c>
      <c r="F771" t="s">
        <v>1399</v>
      </c>
      <c r="G771" t="s">
        <v>33</v>
      </c>
      <c r="H771" s="4">
        <v>45098</v>
      </c>
      <c r="I771">
        <v>1200</v>
      </c>
      <c r="J771" t="s">
        <v>1400</v>
      </c>
      <c r="K771" t="s">
        <v>222</v>
      </c>
      <c r="L771" t="s">
        <v>1401</v>
      </c>
      <c r="M771" t="s">
        <v>37</v>
      </c>
      <c r="N771" t="s">
        <v>1402</v>
      </c>
      <c r="O771" t="s">
        <v>72</v>
      </c>
      <c r="P771">
        <v>16</v>
      </c>
      <c r="Q771" t="s">
        <v>40</v>
      </c>
      <c r="R771" t="s">
        <v>101</v>
      </c>
      <c r="S771" t="s">
        <v>1403</v>
      </c>
      <c r="T771" s="4">
        <v>45401</v>
      </c>
      <c r="U771">
        <v>4</v>
      </c>
      <c r="V771" t="s">
        <v>20250</v>
      </c>
      <c r="W771" t="s">
        <v>1404</v>
      </c>
      <c r="X771" t="s">
        <v>1405</v>
      </c>
      <c r="Y771" t="s">
        <v>1406</v>
      </c>
      <c r="Z771">
        <v>1474</v>
      </c>
      <c r="AA771">
        <v>5</v>
      </c>
      <c r="AB771">
        <v>2948</v>
      </c>
      <c r="AC771">
        <v>589.6</v>
      </c>
      <c r="AD771" s="8">
        <v>0.22</v>
      </c>
      <c r="AE771" s="7">
        <v>648.56000000000006</v>
      </c>
      <c r="AF771">
        <v>0.22</v>
      </c>
      <c r="AG771" t="str">
        <f t="shared" si="12"/>
        <v>₹3 K</v>
      </c>
    </row>
    <row r="772" spans="1:33" x14ac:dyDescent="0.3">
      <c r="A772" t="s">
        <v>20236</v>
      </c>
      <c r="B772" t="s">
        <v>79</v>
      </c>
      <c r="C772" t="s">
        <v>49</v>
      </c>
      <c r="D772" t="s">
        <v>241</v>
      </c>
      <c r="E772" t="s">
        <v>1474</v>
      </c>
      <c r="F772" t="s">
        <v>1475</v>
      </c>
      <c r="G772" t="s">
        <v>96</v>
      </c>
      <c r="H772" s="4">
        <v>44921</v>
      </c>
      <c r="I772">
        <v>1100</v>
      </c>
      <c r="J772" t="s">
        <v>1476</v>
      </c>
      <c r="K772" t="s">
        <v>1477</v>
      </c>
      <c r="L772" t="s">
        <v>1478</v>
      </c>
      <c r="M772" t="s">
        <v>37</v>
      </c>
      <c r="N772" t="s">
        <v>1479</v>
      </c>
      <c r="O772" t="s">
        <v>116</v>
      </c>
      <c r="P772">
        <v>20</v>
      </c>
      <c r="Q772" t="s">
        <v>40</v>
      </c>
      <c r="R772" t="s">
        <v>74</v>
      </c>
      <c r="S772" t="s">
        <v>1480</v>
      </c>
      <c r="T772" s="4">
        <v>45395</v>
      </c>
      <c r="U772">
        <v>4</v>
      </c>
      <c r="V772" t="s">
        <v>20250</v>
      </c>
      <c r="W772" t="s">
        <v>1481</v>
      </c>
      <c r="X772" t="s">
        <v>1482</v>
      </c>
      <c r="Y772" t="s">
        <v>767</v>
      </c>
      <c r="Z772">
        <v>2804</v>
      </c>
      <c r="AA772">
        <v>1</v>
      </c>
      <c r="AB772">
        <v>1121.6000000000001</v>
      </c>
      <c r="AC772">
        <v>1121.6000000000001</v>
      </c>
      <c r="AD772" s="8">
        <v>0.22</v>
      </c>
      <c r="AE772" s="7">
        <v>246.75200000000004</v>
      </c>
      <c r="AF772">
        <v>0.22</v>
      </c>
      <c r="AG772" t="str">
        <f t="shared" si="12"/>
        <v>₹1 K</v>
      </c>
    </row>
    <row r="773" spans="1:33" x14ac:dyDescent="0.3">
      <c r="A773" t="s">
        <v>47</v>
      </c>
      <c r="B773" t="s">
        <v>1128</v>
      </c>
      <c r="C773" t="s">
        <v>29</v>
      </c>
      <c r="D773" t="s">
        <v>241</v>
      </c>
      <c r="E773" t="s">
        <v>1534</v>
      </c>
      <c r="F773" t="s">
        <v>1732</v>
      </c>
      <c r="G773" t="s">
        <v>96</v>
      </c>
      <c r="H773" s="4">
        <v>43928</v>
      </c>
      <c r="I773">
        <v>1000</v>
      </c>
      <c r="J773" t="s">
        <v>1733</v>
      </c>
      <c r="K773" t="s">
        <v>474</v>
      </c>
      <c r="L773" t="s">
        <v>1734</v>
      </c>
      <c r="M773" t="s">
        <v>87</v>
      </c>
      <c r="N773" t="s">
        <v>1735</v>
      </c>
      <c r="O773" t="s">
        <v>116</v>
      </c>
      <c r="P773">
        <v>7</v>
      </c>
      <c r="Q773" t="s">
        <v>40</v>
      </c>
      <c r="R773" t="s">
        <v>58</v>
      </c>
      <c r="S773" t="s">
        <v>1736</v>
      </c>
      <c r="T773" s="4">
        <v>45408</v>
      </c>
      <c r="U773">
        <v>4</v>
      </c>
      <c r="V773" t="s">
        <v>20250</v>
      </c>
      <c r="W773" t="s">
        <v>1737</v>
      </c>
      <c r="X773" t="s">
        <v>1738</v>
      </c>
      <c r="Y773" t="s">
        <v>793</v>
      </c>
      <c r="Z773">
        <v>2002</v>
      </c>
      <c r="AA773">
        <v>1</v>
      </c>
      <c r="AB773">
        <v>800.80000000000007</v>
      </c>
      <c r="AC773">
        <v>800.80000000000007</v>
      </c>
      <c r="AD773" s="8">
        <v>0.28000000000000003</v>
      </c>
      <c r="AE773" s="7">
        <v>224.22400000000005</v>
      </c>
      <c r="AF773">
        <v>0.28000000000000003</v>
      </c>
      <c r="AG773" t="str">
        <f t="shared" si="12"/>
        <v>₹800.8</v>
      </c>
    </row>
    <row r="774" spans="1:33" x14ac:dyDescent="0.3">
      <c r="A774" t="s">
        <v>181</v>
      </c>
      <c r="B774" t="s">
        <v>64</v>
      </c>
      <c r="C774" t="s">
        <v>29</v>
      </c>
      <c r="D774" t="s">
        <v>206</v>
      </c>
      <c r="E774" t="s">
        <v>122</v>
      </c>
      <c r="F774" t="s">
        <v>1901</v>
      </c>
      <c r="G774" t="s">
        <v>96</v>
      </c>
      <c r="H774" s="4">
        <v>44829</v>
      </c>
      <c r="I774">
        <v>950</v>
      </c>
      <c r="J774" t="s">
        <v>1902</v>
      </c>
      <c r="K774" t="s">
        <v>1162</v>
      </c>
      <c r="L774" t="s">
        <v>1903</v>
      </c>
      <c r="M774" t="s">
        <v>37</v>
      </c>
      <c r="N774" t="s">
        <v>1904</v>
      </c>
      <c r="O774" t="s">
        <v>72</v>
      </c>
      <c r="P774">
        <v>14</v>
      </c>
      <c r="Q774" t="s">
        <v>40</v>
      </c>
      <c r="R774" t="s">
        <v>58</v>
      </c>
      <c r="S774" t="s">
        <v>1905</v>
      </c>
      <c r="T774" s="4">
        <v>45400</v>
      </c>
      <c r="U774">
        <v>4</v>
      </c>
      <c r="V774" t="s">
        <v>20250</v>
      </c>
      <c r="W774" t="s">
        <v>1906</v>
      </c>
      <c r="X774" t="s">
        <v>1907</v>
      </c>
      <c r="Y774" t="s">
        <v>1771</v>
      </c>
      <c r="Z774">
        <v>2146</v>
      </c>
      <c r="AA774">
        <v>1</v>
      </c>
      <c r="AB774">
        <v>858.40000000000009</v>
      </c>
      <c r="AC774">
        <v>858.40000000000009</v>
      </c>
      <c r="AD774" s="8">
        <v>0.28000000000000003</v>
      </c>
      <c r="AE774" s="7">
        <v>240.35200000000006</v>
      </c>
      <c r="AF774">
        <v>0.28000000000000003</v>
      </c>
      <c r="AG774" t="str">
        <f t="shared" si="12"/>
        <v>₹858.4</v>
      </c>
    </row>
    <row r="775" spans="1:33" x14ac:dyDescent="0.3">
      <c r="A775" t="s">
        <v>181</v>
      </c>
      <c r="B775" t="s">
        <v>920</v>
      </c>
      <c r="C775" t="s">
        <v>80</v>
      </c>
      <c r="D775" t="s">
        <v>50</v>
      </c>
      <c r="E775" t="s">
        <v>1441</v>
      </c>
      <c r="F775" t="s">
        <v>1958</v>
      </c>
      <c r="G775" t="s">
        <v>33</v>
      </c>
      <c r="H775" s="4">
        <v>44587</v>
      </c>
      <c r="I775">
        <v>1300</v>
      </c>
      <c r="J775" t="s">
        <v>1959</v>
      </c>
      <c r="K775" t="s">
        <v>454</v>
      </c>
      <c r="L775" t="s">
        <v>1960</v>
      </c>
      <c r="M775" t="s">
        <v>37</v>
      </c>
      <c r="N775" t="s">
        <v>1961</v>
      </c>
      <c r="O775" t="s">
        <v>57</v>
      </c>
      <c r="P775">
        <v>4</v>
      </c>
      <c r="Q775" t="s">
        <v>40</v>
      </c>
      <c r="R775" t="s">
        <v>101</v>
      </c>
      <c r="S775" t="s">
        <v>1962</v>
      </c>
      <c r="T775" s="4">
        <v>45402</v>
      </c>
      <c r="U775">
        <v>4</v>
      </c>
      <c r="V775" t="s">
        <v>20250</v>
      </c>
      <c r="W775" t="s">
        <v>1963</v>
      </c>
      <c r="X775" t="s">
        <v>1964</v>
      </c>
      <c r="Y775" t="s">
        <v>1965</v>
      </c>
      <c r="Z775">
        <v>2426</v>
      </c>
      <c r="AA775">
        <v>6</v>
      </c>
      <c r="AB775">
        <v>5822.4000000000015</v>
      </c>
      <c r="AC775">
        <v>970.4000000000002</v>
      </c>
      <c r="AD775" s="8">
        <v>0.35</v>
      </c>
      <c r="AE775" s="7">
        <v>2037.8400000000004</v>
      </c>
      <c r="AF775">
        <v>0.35</v>
      </c>
      <c r="AG775" t="str">
        <f t="shared" si="12"/>
        <v>₹6 K</v>
      </c>
    </row>
    <row r="776" spans="1:33" x14ac:dyDescent="0.3">
      <c r="A776" t="s">
        <v>20239</v>
      </c>
      <c r="B776" t="s">
        <v>28</v>
      </c>
      <c r="C776" t="s">
        <v>49</v>
      </c>
      <c r="D776" t="s">
        <v>50</v>
      </c>
      <c r="E776" t="s">
        <v>641</v>
      </c>
      <c r="F776" t="s">
        <v>2021</v>
      </c>
      <c r="G776" t="s">
        <v>96</v>
      </c>
      <c r="H776" s="4">
        <v>45022</v>
      </c>
      <c r="I776">
        <v>1200</v>
      </c>
      <c r="J776" t="s">
        <v>2022</v>
      </c>
      <c r="K776" t="s">
        <v>210</v>
      </c>
      <c r="L776" t="s">
        <v>2023</v>
      </c>
      <c r="M776" t="s">
        <v>37</v>
      </c>
      <c r="N776" t="s">
        <v>2024</v>
      </c>
      <c r="O776" t="s">
        <v>72</v>
      </c>
      <c r="P776">
        <v>20</v>
      </c>
      <c r="Q776" t="s">
        <v>73</v>
      </c>
      <c r="R776" t="s">
        <v>101</v>
      </c>
      <c r="S776" t="s">
        <v>2025</v>
      </c>
      <c r="T776" s="4">
        <v>45396</v>
      </c>
      <c r="U776">
        <v>4</v>
      </c>
      <c r="V776" t="s">
        <v>20250</v>
      </c>
      <c r="W776" t="s">
        <v>2026</v>
      </c>
      <c r="X776" t="s">
        <v>2027</v>
      </c>
      <c r="Y776" t="s">
        <v>885</v>
      </c>
      <c r="Z776">
        <v>1969</v>
      </c>
      <c r="AA776">
        <v>6</v>
      </c>
      <c r="AB776">
        <v>4725.6000000000004</v>
      </c>
      <c r="AC776">
        <v>787.6</v>
      </c>
      <c r="AD776" s="8">
        <v>0.22</v>
      </c>
      <c r="AE776" s="7">
        <v>1039.6320000000001</v>
      </c>
      <c r="AF776">
        <v>0.22</v>
      </c>
      <c r="AG776" t="str">
        <f t="shared" si="12"/>
        <v>₹5 K</v>
      </c>
    </row>
    <row r="777" spans="1:33" x14ac:dyDescent="0.3">
      <c r="A777" t="s">
        <v>133</v>
      </c>
      <c r="B777" t="s">
        <v>229</v>
      </c>
      <c r="C777" t="s">
        <v>80</v>
      </c>
      <c r="D777" t="s">
        <v>65</v>
      </c>
      <c r="E777" t="s">
        <v>1168</v>
      </c>
      <c r="F777" t="s">
        <v>2193</v>
      </c>
      <c r="G777" t="s">
        <v>33</v>
      </c>
      <c r="H777" s="4">
        <v>44569</v>
      </c>
      <c r="I777">
        <v>1400</v>
      </c>
      <c r="J777" t="s">
        <v>2194</v>
      </c>
      <c r="K777" t="s">
        <v>835</v>
      </c>
      <c r="L777" t="s">
        <v>2195</v>
      </c>
      <c r="M777" t="s">
        <v>37</v>
      </c>
      <c r="N777" t="s">
        <v>2196</v>
      </c>
      <c r="O777" t="s">
        <v>57</v>
      </c>
      <c r="P777">
        <v>15</v>
      </c>
      <c r="Q777" t="s">
        <v>73</v>
      </c>
      <c r="R777" t="s">
        <v>58</v>
      </c>
      <c r="S777" t="s">
        <v>2197</v>
      </c>
      <c r="T777" s="4">
        <v>45389</v>
      </c>
      <c r="U777">
        <v>4</v>
      </c>
      <c r="V777" t="s">
        <v>20250</v>
      </c>
      <c r="W777" t="s">
        <v>2198</v>
      </c>
      <c r="X777" t="s">
        <v>2199</v>
      </c>
      <c r="Y777" t="s">
        <v>1802</v>
      </c>
      <c r="Z777">
        <v>1757</v>
      </c>
      <c r="AA777">
        <v>3</v>
      </c>
      <c r="AB777">
        <v>2108.4</v>
      </c>
      <c r="AC777">
        <v>702.80000000000007</v>
      </c>
      <c r="AD777" s="8">
        <v>0.35</v>
      </c>
      <c r="AE777" s="7">
        <v>737.93999999999994</v>
      </c>
      <c r="AF777">
        <v>0.35</v>
      </c>
      <c r="AG777" t="str">
        <f t="shared" si="12"/>
        <v>₹2 K</v>
      </c>
    </row>
    <row r="778" spans="1:33" x14ac:dyDescent="0.3">
      <c r="A778" t="s">
        <v>20241</v>
      </c>
      <c r="B778" t="s">
        <v>157</v>
      </c>
      <c r="C778" t="s">
        <v>29</v>
      </c>
      <c r="D778" t="s">
        <v>50</v>
      </c>
      <c r="E778" t="s">
        <v>122</v>
      </c>
      <c r="F778" t="s">
        <v>2224</v>
      </c>
      <c r="G778" t="s">
        <v>96</v>
      </c>
      <c r="H778" s="4">
        <v>45261</v>
      </c>
      <c r="I778">
        <v>1300</v>
      </c>
      <c r="J778" t="s">
        <v>2225</v>
      </c>
      <c r="K778" t="s">
        <v>1153</v>
      </c>
      <c r="L778" t="s">
        <v>2226</v>
      </c>
      <c r="M778" t="s">
        <v>37</v>
      </c>
      <c r="N778" t="s">
        <v>2227</v>
      </c>
      <c r="O778" t="s">
        <v>39</v>
      </c>
      <c r="P778">
        <v>3</v>
      </c>
      <c r="Q778" t="s">
        <v>73</v>
      </c>
      <c r="R778" t="s">
        <v>74</v>
      </c>
      <c r="S778" t="s">
        <v>2228</v>
      </c>
      <c r="T778" s="4">
        <v>45384</v>
      </c>
      <c r="U778">
        <v>4</v>
      </c>
      <c r="V778" t="s">
        <v>20250</v>
      </c>
      <c r="W778" t="s">
        <v>2229</v>
      </c>
      <c r="X778" t="s">
        <v>2230</v>
      </c>
      <c r="Y778" t="s">
        <v>1241</v>
      </c>
      <c r="Z778">
        <v>920</v>
      </c>
      <c r="AA778">
        <v>6</v>
      </c>
      <c r="AB778">
        <v>2208</v>
      </c>
      <c r="AC778">
        <v>368</v>
      </c>
      <c r="AD778" s="8">
        <v>0.28000000000000003</v>
      </c>
      <c r="AE778" s="7">
        <v>618.24</v>
      </c>
      <c r="AF778">
        <v>0.28000000000000003</v>
      </c>
      <c r="AG778" t="str">
        <f t="shared" si="12"/>
        <v>₹2 K</v>
      </c>
    </row>
    <row r="779" spans="1:33" x14ac:dyDescent="0.3">
      <c r="A779" t="s">
        <v>47</v>
      </c>
      <c r="B779" t="s">
        <v>1128</v>
      </c>
      <c r="C779" t="s">
        <v>49</v>
      </c>
      <c r="D779" t="s">
        <v>677</v>
      </c>
      <c r="E779" t="s">
        <v>578</v>
      </c>
      <c r="F779" t="s">
        <v>2385</v>
      </c>
      <c r="G779" t="s">
        <v>96</v>
      </c>
      <c r="H779" s="4">
        <v>45350</v>
      </c>
      <c r="I779">
        <v>1000</v>
      </c>
      <c r="J779" t="s">
        <v>2386</v>
      </c>
      <c r="K779" t="s">
        <v>680</v>
      </c>
      <c r="L779" t="s">
        <v>2387</v>
      </c>
      <c r="M779" t="s">
        <v>87</v>
      </c>
      <c r="N779" t="s">
        <v>2388</v>
      </c>
      <c r="O779" t="s">
        <v>72</v>
      </c>
      <c r="P779">
        <v>7</v>
      </c>
      <c r="Q779" t="s">
        <v>73</v>
      </c>
      <c r="R779" t="s">
        <v>41</v>
      </c>
      <c r="S779" t="s">
        <v>2389</v>
      </c>
      <c r="T779" s="4">
        <v>45404</v>
      </c>
      <c r="U779">
        <v>4</v>
      </c>
      <c r="V779" t="s">
        <v>20250</v>
      </c>
      <c r="W779" t="s">
        <v>2390</v>
      </c>
      <c r="X779" t="s">
        <v>2391</v>
      </c>
      <c r="Y779" t="s">
        <v>2392</v>
      </c>
      <c r="Z779">
        <v>2494</v>
      </c>
      <c r="AA779">
        <v>4</v>
      </c>
      <c r="AB779">
        <v>3990.4</v>
      </c>
      <c r="AC779">
        <v>997.6</v>
      </c>
      <c r="AD779" s="8">
        <v>0.22</v>
      </c>
      <c r="AE779" s="7">
        <v>877.88800000000003</v>
      </c>
      <c r="AF779">
        <v>0.22</v>
      </c>
      <c r="AG779" t="str">
        <f t="shared" si="12"/>
        <v>₹4 K</v>
      </c>
    </row>
    <row r="780" spans="1:33" x14ac:dyDescent="0.3">
      <c r="A780" t="s">
        <v>93</v>
      </c>
      <c r="B780" t="s">
        <v>1118</v>
      </c>
      <c r="C780" t="s">
        <v>80</v>
      </c>
      <c r="D780" t="s">
        <v>219</v>
      </c>
      <c r="E780" t="s">
        <v>511</v>
      </c>
      <c r="F780" t="s">
        <v>2424</v>
      </c>
      <c r="G780" t="s">
        <v>96</v>
      </c>
      <c r="H780" s="4">
        <v>44609</v>
      </c>
      <c r="I780">
        <v>1300</v>
      </c>
      <c r="J780" t="s">
        <v>2425</v>
      </c>
      <c r="K780" t="s">
        <v>54</v>
      </c>
      <c r="L780" t="s">
        <v>2426</v>
      </c>
      <c r="M780" t="s">
        <v>37</v>
      </c>
      <c r="N780" t="s">
        <v>2427</v>
      </c>
      <c r="O780" t="s">
        <v>57</v>
      </c>
      <c r="P780">
        <v>19</v>
      </c>
      <c r="Q780" t="s">
        <v>40</v>
      </c>
      <c r="R780" t="s">
        <v>74</v>
      </c>
      <c r="S780" t="s">
        <v>2428</v>
      </c>
      <c r="T780" s="4">
        <v>45383</v>
      </c>
      <c r="U780">
        <v>4</v>
      </c>
      <c r="V780" t="s">
        <v>20250</v>
      </c>
      <c r="W780" t="s">
        <v>2429</v>
      </c>
      <c r="X780" t="s">
        <v>2430</v>
      </c>
      <c r="Y780" t="s">
        <v>1692</v>
      </c>
      <c r="Z780">
        <v>2383</v>
      </c>
      <c r="AA780">
        <v>2</v>
      </c>
      <c r="AB780">
        <v>1906.4</v>
      </c>
      <c r="AC780">
        <v>953.2</v>
      </c>
      <c r="AD780" s="8">
        <v>0.35</v>
      </c>
      <c r="AE780" s="7">
        <v>667.24</v>
      </c>
      <c r="AF780">
        <v>0.35</v>
      </c>
      <c r="AG780" t="str">
        <f t="shared" si="12"/>
        <v>₹2 K</v>
      </c>
    </row>
    <row r="781" spans="1:33" x14ac:dyDescent="0.3">
      <c r="A781" t="s">
        <v>20235</v>
      </c>
      <c r="B781" t="s">
        <v>48</v>
      </c>
      <c r="C781" t="s">
        <v>80</v>
      </c>
      <c r="D781" t="s">
        <v>109</v>
      </c>
      <c r="E781" t="s">
        <v>2486</v>
      </c>
      <c r="F781" t="s">
        <v>2487</v>
      </c>
      <c r="G781" t="s">
        <v>33</v>
      </c>
      <c r="H781" s="4">
        <v>45126</v>
      </c>
      <c r="I781">
        <v>1000</v>
      </c>
      <c r="J781" t="s">
        <v>2488</v>
      </c>
      <c r="K781" t="s">
        <v>853</v>
      </c>
      <c r="L781" t="s">
        <v>2489</v>
      </c>
      <c r="M781" t="s">
        <v>87</v>
      </c>
      <c r="N781" t="s">
        <v>2490</v>
      </c>
      <c r="O781" t="s">
        <v>116</v>
      </c>
      <c r="P781">
        <v>10</v>
      </c>
      <c r="Q781" t="s">
        <v>40</v>
      </c>
      <c r="R781" t="s">
        <v>58</v>
      </c>
      <c r="S781" t="s">
        <v>2491</v>
      </c>
      <c r="T781" s="4">
        <v>45394</v>
      </c>
      <c r="U781">
        <v>4</v>
      </c>
      <c r="V781" t="s">
        <v>20250</v>
      </c>
      <c r="W781" t="s">
        <v>2492</v>
      </c>
      <c r="X781" t="s">
        <v>2493</v>
      </c>
      <c r="Y781" t="s">
        <v>379</v>
      </c>
      <c r="Z781">
        <v>1118</v>
      </c>
      <c r="AA781">
        <v>3</v>
      </c>
      <c r="AB781">
        <v>1341.6000000000001</v>
      </c>
      <c r="AC781">
        <v>447.20000000000005</v>
      </c>
      <c r="AD781" s="8">
        <v>0.35</v>
      </c>
      <c r="AE781" s="7">
        <v>469.56</v>
      </c>
      <c r="AF781">
        <v>0.35</v>
      </c>
      <c r="AG781" t="str">
        <f t="shared" si="12"/>
        <v>₹1 K</v>
      </c>
    </row>
    <row r="782" spans="1:33" x14ac:dyDescent="0.3">
      <c r="A782" t="s">
        <v>20238</v>
      </c>
      <c r="B782" t="s">
        <v>650</v>
      </c>
      <c r="C782" t="s">
        <v>49</v>
      </c>
      <c r="D782" t="s">
        <v>65</v>
      </c>
      <c r="E782" t="s">
        <v>82</v>
      </c>
      <c r="F782" t="s">
        <v>2579</v>
      </c>
      <c r="G782" t="s">
        <v>33</v>
      </c>
      <c r="H782" s="4">
        <v>44894</v>
      </c>
      <c r="I782">
        <v>1200</v>
      </c>
      <c r="J782" t="s">
        <v>1820</v>
      </c>
      <c r="K782" t="s">
        <v>753</v>
      </c>
      <c r="L782" t="s">
        <v>2580</v>
      </c>
      <c r="M782" t="s">
        <v>87</v>
      </c>
      <c r="N782" t="s">
        <v>2581</v>
      </c>
      <c r="O782" t="s">
        <v>39</v>
      </c>
      <c r="P782">
        <v>5</v>
      </c>
      <c r="Q782" t="s">
        <v>40</v>
      </c>
      <c r="R782" t="s">
        <v>41</v>
      </c>
      <c r="S782" t="s">
        <v>2582</v>
      </c>
      <c r="T782" s="4">
        <v>45396</v>
      </c>
      <c r="U782">
        <v>4</v>
      </c>
      <c r="V782" t="s">
        <v>20250</v>
      </c>
      <c r="W782" t="s">
        <v>2583</v>
      </c>
      <c r="X782" t="s">
        <v>2584</v>
      </c>
      <c r="Y782" t="s">
        <v>614</v>
      </c>
      <c r="Z782">
        <v>1086</v>
      </c>
      <c r="AA782">
        <v>6</v>
      </c>
      <c r="AB782">
        <v>2606.4</v>
      </c>
      <c r="AC782">
        <v>434.40000000000003</v>
      </c>
      <c r="AD782" s="8">
        <v>0.22</v>
      </c>
      <c r="AE782" s="7">
        <v>573.40800000000002</v>
      </c>
      <c r="AF782">
        <v>0.22</v>
      </c>
      <c r="AG782" t="str">
        <f t="shared" si="12"/>
        <v>₹3 K</v>
      </c>
    </row>
    <row r="783" spans="1:33" x14ac:dyDescent="0.3">
      <c r="A783" t="s">
        <v>93</v>
      </c>
      <c r="B783" t="s">
        <v>784</v>
      </c>
      <c r="C783" t="s">
        <v>80</v>
      </c>
      <c r="D783" t="s">
        <v>206</v>
      </c>
      <c r="E783" t="s">
        <v>894</v>
      </c>
      <c r="F783" t="s">
        <v>2749</v>
      </c>
      <c r="G783" t="s">
        <v>33</v>
      </c>
      <c r="H783" s="4">
        <v>44468</v>
      </c>
      <c r="I783">
        <v>1000</v>
      </c>
      <c r="J783" t="s">
        <v>2750</v>
      </c>
      <c r="K783" t="s">
        <v>599</v>
      </c>
      <c r="L783" t="s">
        <v>2751</v>
      </c>
      <c r="M783" t="s">
        <v>37</v>
      </c>
      <c r="N783" t="s">
        <v>2752</v>
      </c>
      <c r="O783" t="s">
        <v>57</v>
      </c>
      <c r="P783">
        <v>20</v>
      </c>
      <c r="Q783" t="s">
        <v>40</v>
      </c>
      <c r="R783" t="s">
        <v>101</v>
      </c>
      <c r="S783" t="s">
        <v>2753</v>
      </c>
      <c r="T783" s="4">
        <v>45393</v>
      </c>
      <c r="U783">
        <v>4</v>
      </c>
      <c r="V783" t="s">
        <v>20250</v>
      </c>
      <c r="W783" t="s">
        <v>2754</v>
      </c>
      <c r="X783" t="s">
        <v>2755</v>
      </c>
      <c r="Y783" t="s">
        <v>192</v>
      </c>
      <c r="Z783">
        <v>1617</v>
      </c>
      <c r="AA783">
        <v>6</v>
      </c>
      <c r="AB783">
        <v>3880.8</v>
      </c>
      <c r="AC783">
        <v>646.80000000000007</v>
      </c>
      <c r="AD783" s="8">
        <v>0.35</v>
      </c>
      <c r="AE783" s="7">
        <v>1358.28</v>
      </c>
      <c r="AF783">
        <v>0.35</v>
      </c>
      <c r="AG783" t="str">
        <f t="shared" si="12"/>
        <v>₹4 K</v>
      </c>
    </row>
    <row r="784" spans="1:33" x14ac:dyDescent="0.3">
      <c r="A784" t="s">
        <v>336</v>
      </c>
      <c r="B784" t="s">
        <v>262</v>
      </c>
      <c r="C784" t="s">
        <v>80</v>
      </c>
      <c r="D784" t="s">
        <v>50</v>
      </c>
      <c r="E784" t="s">
        <v>451</v>
      </c>
      <c r="F784" t="s">
        <v>2756</v>
      </c>
      <c r="G784" t="s">
        <v>33</v>
      </c>
      <c r="H784" s="4">
        <v>43840</v>
      </c>
      <c r="I784">
        <v>1000</v>
      </c>
      <c r="J784" t="s">
        <v>2757</v>
      </c>
      <c r="K784" t="s">
        <v>1034</v>
      </c>
      <c r="L784" t="s">
        <v>2758</v>
      </c>
      <c r="M784" t="s">
        <v>87</v>
      </c>
      <c r="N784" t="s">
        <v>2759</v>
      </c>
      <c r="O784" t="s">
        <v>39</v>
      </c>
      <c r="P784">
        <v>10</v>
      </c>
      <c r="Q784" t="s">
        <v>73</v>
      </c>
      <c r="R784" t="s">
        <v>101</v>
      </c>
      <c r="S784" t="s">
        <v>2760</v>
      </c>
      <c r="T784" s="4">
        <v>45406</v>
      </c>
      <c r="U784">
        <v>4</v>
      </c>
      <c r="V784" t="s">
        <v>20250</v>
      </c>
      <c r="W784" t="s">
        <v>2761</v>
      </c>
      <c r="X784" t="s">
        <v>2762</v>
      </c>
      <c r="Y784" t="s">
        <v>1657</v>
      </c>
      <c r="Z784">
        <v>2464</v>
      </c>
      <c r="AA784">
        <v>6</v>
      </c>
      <c r="AB784">
        <v>5913.6</v>
      </c>
      <c r="AC784">
        <v>985.6</v>
      </c>
      <c r="AD784" s="8">
        <v>0.35</v>
      </c>
      <c r="AE784" s="7">
        <v>2069.7600000000002</v>
      </c>
      <c r="AF784">
        <v>0.35</v>
      </c>
      <c r="AG784" t="str">
        <f t="shared" si="12"/>
        <v>₹6 K</v>
      </c>
    </row>
    <row r="785" spans="1:33" x14ac:dyDescent="0.3">
      <c r="A785" t="s">
        <v>20233</v>
      </c>
      <c r="B785" t="s">
        <v>240</v>
      </c>
      <c r="C785" t="s">
        <v>80</v>
      </c>
      <c r="D785" t="s">
        <v>146</v>
      </c>
      <c r="E785" t="s">
        <v>1674</v>
      </c>
      <c r="F785" t="s">
        <v>2880</v>
      </c>
      <c r="G785" t="s">
        <v>96</v>
      </c>
      <c r="H785" s="4">
        <v>45140</v>
      </c>
      <c r="I785">
        <v>1000</v>
      </c>
      <c r="J785" t="s">
        <v>2881</v>
      </c>
      <c r="K785" t="s">
        <v>233</v>
      </c>
      <c r="L785" t="s">
        <v>2882</v>
      </c>
      <c r="M785" t="s">
        <v>87</v>
      </c>
      <c r="N785" t="s">
        <v>2883</v>
      </c>
      <c r="O785" t="s">
        <v>39</v>
      </c>
      <c r="P785">
        <v>17</v>
      </c>
      <c r="Q785" t="s">
        <v>40</v>
      </c>
      <c r="R785" t="s">
        <v>74</v>
      </c>
      <c r="S785" t="s">
        <v>2884</v>
      </c>
      <c r="T785" s="4">
        <v>45398</v>
      </c>
      <c r="U785">
        <v>4</v>
      </c>
      <c r="V785" t="s">
        <v>20250</v>
      </c>
      <c r="W785" t="s">
        <v>2885</v>
      </c>
      <c r="X785" t="s">
        <v>2886</v>
      </c>
      <c r="Y785" t="s">
        <v>2887</v>
      </c>
      <c r="Z785">
        <v>1070</v>
      </c>
      <c r="AA785">
        <v>2</v>
      </c>
      <c r="AB785">
        <v>856</v>
      </c>
      <c r="AC785">
        <v>428</v>
      </c>
      <c r="AD785" s="8">
        <v>0.35</v>
      </c>
      <c r="AE785" s="7">
        <v>299.59999999999997</v>
      </c>
      <c r="AF785">
        <v>0.35</v>
      </c>
      <c r="AG785" t="str">
        <f t="shared" si="12"/>
        <v>₹856</v>
      </c>
    </row>
    <row r="786" spans="1:33" x14ac:dyDescent="0.3">
      <c r="A786" t="s">
        <v>93</v>
      </c>
      <c r="B786" t="s">
        <v>205</v>
      </c>
      <c r="C786" t="s">
        <v>29</v>
      </c>
      <c r="D786" t="s">
        <v>109</v>
      </c>
      <c r="E786" t="s">
        <v>540</v>
      </c>
      <c r="F786" t="s">
        <v>2911</v>
      </c>
      <c r="G786" t="s">
        <v>33</v>
      </c>
      <c r="H786" s="4">
        <v>45451</v>
      </c>
      <c r="I786">
        <v>800</v>
      </c>
      <c r="J786" t="s">
        <v>2912</v>
      </c>
      <c r="K786" t="s">
        <v>753</v>
      </c>
      <c r="L786" t="s">
        <v>2913</v>
      </c>
      <c r="M786" t="s">
        <v>37</v>
      </c>
      <c r="N786" t="s">
        <v>2914</v>
      </c>
      <c r="O786" t="s">
        <v>116</v>
      </c>
      <c r="P786">
        <v>3</v>
      </c>
      <c r="Q786" t="s">
        <v>73</v>
      </c>
      <c r="R786" t="s">
        <v>101</v>
      </c>
      <c r="S786" t="s">
        <v>2915</v>
      </c>
      <c r="T786" s="4">
        <v>45389</v>
      </c>
      <c r="U786">
        <v>4</v>
      </c>
      <c r="V786" t="s">
        <v>20250</v>
      </c>
      <c r="W786" t="s">
        <v>2916</v>
      </c>
      <c r="X786" t="s">
        <v>2917</v>
      </c>
      <c r="Y786" t="s">
        <v>1707</v>
      </c>
      <c r="Z786">
        <v>2553</v>
      </c>
      <c r="AA786">
        <v>3</v>
      </c>
      <c r="AB786">
        <v>3063.6000000000004</v>
      </c>
      <c r="AC786">
        <v>1021.2000000000002</v>
      </c>
      <c r="AD786" s="8">
        <v>0.28000000000000003</v>
      </c>
      <c r="AE786" s="7">
        <v>857.80800000000022</v>
      </c>
      <c r="AF786">
        <v>0.28000000000000003</v>
      </c>
      <c r="AG786" t="str">
        <f t="shared" si="12"/>
        <v>₹3 K</v>
      </c>
    </row>
    <row r="787" spans="1:33" x14ac:dyDescent="0.3">
      <c r="A787" t="s">
        <v>20242</v>
      </c>
      <c r="B787" t="s">
        <v>390</v>
      </c>
      <c r="C787" t="s">
        <v>80</v>
      </c>
      <c r="D787" t="s">
        <v>30</v>
      </c>
      <c r="E787" t="s">
        <v>986</v>
      </c>
      <c r="F787" t="s">
        <v>2918</v>
      </c>
      <c r="G787" t="s">
        <v>96</v>
      </c>
      <c r="H787" s="4">
        <v>44359</v>
      </c>
      <c r="I787">
        <v>1100</v>
      </c>
      <c r="J787" t="s">
        <v>2919</v>
      </c>
      <c r="K787" t="s">
        <v>978</v>
      </c>
      <c r="L787" t="s">
        <v>2920</v>
      </c>
      <c r="M787" t="s">
        <v>37</v>
      </c>
      <c r="N787" t="s">
        <v>2921</v>
      </c>
      <c r="O787" t="s">
        <v>57</v>
      </c>
      <c r="P787">
        <v>6</v>
      </c>
      <c r="Q787" t="s">
        <v>73</v>
      </c>
      <c r="R787" t="s">
        <v>41</v>
      </c>
      <c r="S787" t="s">
        <v>2922</v>
      </c>
      <c r="T787" s="4">
        <v>45383</v>
      </c>
      <c r="U787">
        <v>4</v>
      </c>
      <c r="V787" t="s">
        <v>20250</v>
      </c>
      <c r="W787" t="s">
        <v>2923</v>
      </c>
      <c r="X787" t="s">
        <v>2924</v>
      </c>
      <c r="Y787" t="s">
        <v>2925</v>
      </c>
      <c r="Z787">
        <v>820</v>
      </c>
      <c r="AA787">
        <v>2</v>
      </c>
      <c r="AB787">
        <v>656</v>
      </c>
      <c r="AC787">
        <v>328</v>
      </c>
      <c r="AD787" s="8">
        <v>0.35</v>
      </c>
      <c r="AE787" s="7">
        <v>229.6</v>
      </c>
      <c r="AF787">
        <v>0.35</v>
      </c>
      <c r="AG787" t="str">
        <f t="shared" si="12"/>
        <v>₹656</v>
      </c>
    </row>
    <row r="788" spans="1:33" x14ac:dyDescent="0.3">
      <c r="A788" t="s">
        <v>336</v>
      </c>
      <c r="B788" t="s">
        <v>262</v>
      </c>
      <c r="C788" t="s">
        <v>80</v>
      </c>
      <c r="D788" t="s">
        <v>81</v>
      </c>
      <c r="E788" t="s">
        <v>2408</v>
      </c>
      <c r="F788" t="s">
        <v>2974</v>
      </c>
      <c r="G788" t="s">
        <v>96</v>
      </c>
      <c r="H788" s="4">
        <v>45276</v>
      </c>
      <c r="I788">
        <v>800</v>
      </c>
      <c r="J788" t="s">
        <v>2975</v>
      </c>
      <c r="K788" t="s">
        <v>35</v>
      </c>
      <c r="L788" t="s">
        <v>2976</v>
      </c>
      <c r="M788" t="s">
        <v>37</v>
      </c>
      <c r="N788" t="s">
        <v>2977</v>
      </c>
      <c r="O788" t="s">
        <v>57</v>
      </c>
      <c r="P788">
        <v>3</v>
      </c>
      <c r="Q788" t="s">
        <v>73</v>
      </c>
      <c r="R788" t="s">
        <v>74</v>
      </c>
      <c r="S788" t="s">
        <v>2978</v>
      </c>
      <c r="T788" s="4">
        <v>45389</v>
      </c>
      <c r="U788">
        <v>4</v>
      </c>
      <c r="V788" t="s">
        <v>20250</v>
      </c>
      <c r="W788" t="s">
        <v>2979</v>
      </c>
      <c r="X788" t="s">
        <v>2980</v>
      </c>
      <c r="Y788" t="s">
        <v>2981</v>
      </c>
      <c r="Z788">
        <v>792</v>
      </c>
      <c r="AA788">
        <v>6</v>
      </c>
      <c r="AB788">
        <v>1900.8000000000002</v>
      </c>
      <c r="AC788">
        <v>316.8</v>
      </c>
      <c r="AD788" s="8">
        <v>0.35</v>
      </c>
      <c r="AE788" s="7">
        <v>665.28</v>
      </c>
      <c r="AF788">
        <v>0.35</v>
      </c>
      <c r="AG788" t="str">
        <f t="shared" si="12"/>
        <v>₹2 K</v>
      </c>
    </row>
    <row r="789" spans="1:33" x14ac:dyDescent="0.3">
      <c r="A789" t="s">
        <v>450</v>
      </c>
      <c r="B789" t="s">
        <v>450</v>
      </c>
      <c r="C789" t="s">
        <v>80</v>
      </c>
      <c r="D789" t="s">
        <v>109</v>
      </c>
      <c r="E789" t="s">
        <v>957</v>
      </c>
      <c r="F789" t="s">
        <v>3043</v>
      </c>
      <c r="G789" t="s">
        <v>33</v>
      </c>
      <c r="H789" s="4">
        <v>44098</v>
      </c>
      <c r="I789">
        <v>1200</v>
      </c>
      <c r="J789" t="s">
        <v>3044</v>
      </c>
      <c r="K789" t="s">
        <v>861</v>
      </c>
      <c r="L789" t="s">
        <v>3045</v>
      </c>
      <c r="M789" t="s">
        <v>37</v>
      </c>
      <c r="N789" t="s">
        <v>3046</v>
      </c>
      <c r="O789" t="s">
        <v>116</v>
      </c>
      <c r="P789">
        <v>15</v>
      </c>
      <c r="Q789" t="s">
        <v>40</v>
      </c>
      <c r="R789" t="s">
        <v>41</v>
      </c>
      <c r="S789" t="s">
        <v>3047</v>
      </c>
      <c r="T789" s="4">
        <v>45402</v>
      </c>
      <c r="U789">
        <v>4</v>
      </c>
      <c r="V789" t="s">
        <v>20250</v>
      </c>
      <c r="W789" t="s">
        <v>3048</v>
      </c>
      <c r="X789" t="s">
        <v>3049</v>
      </c>
      <c r="Y789" t="s">
        <v>3050</v>
      </c>
      <c r="Z789">
        <v>1425</v>
      </c>
      <c r="AA789">
        <v>1</v>
      </c>
      <c r="AB789">
        <v>570</v>
      </c>
      <c r="AC789">
        <v>570</v>
      </c>
      <c r="AD789" s="8">
        <v>0.35</v>
      </c>
      <c r="AE789" s="7">
        <v>199.5</v>
      </c>
      <c r="AF789">
        <v>0.35</v>
      </c>
      <c r="AG789" t="str">
        <f t="shared" si="12"/>
        <v>₹570</v>
      </c>
    </row>
    <row r="790" spans="1:33" x14ac:dyDescent="0.3">
      <c r="A790" t="s">
        <v>145</v>
      </c>
      <c r="B790" t="s">
        <v>145</v>
      </c>
      <c r="C790" t="s">
        <v>29</v>
      </c>
      <c r="D790" t="s">
        <v>81</v>
      </c>
      <c r="E790" t="s">
        <v>134</v>
      </c>
      <c r="F790" t="s">
        <v>3093</v>
      </c>
      <c r="G790" t="s">
        <v>33</v>
      </c>
      <c r="H790" s="4">
        <v>44974</v>
      </c>
      <c r="I790">
        <v>1300</v>
      </c>
      <c r="J790" t="s">
        <v>3094</v>
      </c>
      <c r="K790" t="s">
        <v>914</v>
      </c>
      <c r="L790" t="s">
        <v>3095</v>
      </c>
      <c r="M790" t="s">
        <v>37</v>
      </c>
      <c r="N790" t="s">
        <v>3096</v>
      </c>
      <c r="O790" t="s">
        <v>116</v>
      </c>
      <c r="P790">
        <v>19</v>
      </c>
      <c r="Q790" t="s">
        <v>40</v>
      </c>
      <c r="R790" t="s">
        <v>58</v>
      </c>
      <c r="S790" t="s">
        <v>3097</v>
      </c>
      <c r="T790" s="4">
        <v>45408</v>
      </c>
      <c r="U790">
        <v>4</v>
      </c>
      <c r="V790" t="s">
        <v>20250</v>
      </c>
      <c r="W790" t="s">
        <v>3098</v>
      </c>
      <c r="X790" t="s">
        <v>3099</v>
      </c>
      <c r="Y790" t="s">
        <v>410</v>
      </c>
      <c r="Z790">
        <v>1932</v>
      </c>
      <c r="AA790">
        <v>2</v>
      </c>
      <c r="AB790">
        <v>1545.6000000000001</v>
      </c>
      <c r="AC790">
        <v>772.80000000000007</v>
      </c>
      <c r="AD790" s="8">
        <v>0.28000000000000003</v>
      </c>
      <c r="AE790" s="7">
        <v>432.76800000000009</v>
      </c>
      <c r="AF790">
        <v>0.28000000000000003</v>
      </c>
      <c r="AG790" t="str">
        <f t="shared" si="12"/>
        <v>₹2 K</v>
      </c>
    </row>
    <row r="791" spans="1:33" x14ac:dyDescent="0.3">
      <c r="A791" t="s">
        <v>133</v>
      </c>
      <c r="B791" t="s">
        <v>229</v>
      </c>
      <c r="C791" t="s">
        <v>80</v>
      </c>
      <c r="D791" t="s">
        <v>206</v>
      </c>
      <c r="E791" t="s">
        <v>1290</v>
      </c>
      <c r="F791" t="s">
        <v>3115</v>
      </c>
      <c r="G791" t="s">
        <v>96</v>
      </c>
      <c r="H791" s="4">
        <v>45239</v>
      </c>
      <c r="I791">
        <v>1200</v>
      </c>
      <c r="J791" t="s">
        <v>3116</v>
      </c>
      <c r="K791" t="s">
        <v>69</v>
      </c>
      <c r="L791" t="s">
        <v>3117</v>
      </c>
      <c r="M791" t="s">
        <v>37</v>
      </c>
      <c r="N791" t="s">
        <v>3118</v>
      </c>
      <c r="O791" t="s">
        <v>39</v>
      </c>
      <c r="P791">
        <v>5</v>
      </c>
      <c r="Q791" t="s">
        <v>73</v>
      </c>
      <c r="R791" t="s">
        <v>74</v>
      </c>
      <c r="S791" t="s">
        <v>3119</v>
      </c>
      <c r="T791" s="4">
        <v>45406</v>
      </c>
      <c r="U791">
        <v>4</v>
      </c>
      <c r="V791" t="s">
        <v>20250</v>
      </c>
      <c r="W791" t="s">
        <v>3120</v>
      </c>
      <c r="X791" t="s">
        <v>3121</v>
      </c>
      <c r="Y791" t="s">
        <v>995</v>
      </c>
      <c r="Z791">
        <v>1024</v>
      </c>
      <c r="AA791">
        <v>3</v>
      </c>
      <c r="AB791">
        <v>1228.8000000000002</v>
      </c>
      <c r="AC791">
        <v>409.60000000000008</v>
      </c>
      <c r="AD791" s="8">
        <v>0.35</v>
      </c>
      <c r="AE791" s="7">
        <v>430.08000000000004</v>
      </c>
      <c r="AF791">
        <v>0.35</v>
      </c>
      <c r="AG791" t="str">
        <f t="shared" si="12"/>
        <v>₹1 K</v>
      </c>
    </row>
    <row r="792" spans="1:33" x14ac:dyDescent="0.3">
      <c r="A792" t="s">
        <v>336</v>
      </c>
      <c r="B792" t="s">
        <v>500</v>
      </c>
      <c r="C792" t="s">
        <v>80</v>
      </c>
      <c r="D792" t="s">
        <v>206</v>
      </c>
      <c r="E792" t="s">
        <v>273</v>
      </c>
      <c r="F792" t="s">
        <v>3186</v>
      </c>
      <c r="G792" t="s">
        <v>33</v>
      </c>
      <c r="H792" s="4">
        <v>44794</v>
      </c>
      <c r="I792">
        <v>800</v>
      </c>
      <c r="J792" t="s">
        <v>3187</v>
      </c>
      <c r="K792" t="s">
        <v>329</v>
      </c>
      <c r="L792" t="s">
        <v>3188</v>
      </c>
      <c r="M792" t="s">
        <v>37</v>
      </c>
      <c r="N792" t="s">
        <v>3189</v>
      </c>
      <c r="O792" t="s">
        <v>116</v>
      </c>
      <c r="P792">
        <v>5</v>
      </c>
      <c r="Q792" t="s">
        <v>40</v>
      </c>
      <c r="R792" t="s">
        <v>41</v>
      </c>
      <c r="S792" t="s">
        <v>3190</v>
      </c>
      <c r="T792" s="4">
        <v>45401</v>
      </c>
      <c r="U792">
        <v>4</v>
      </c>
      <c r="V792" t="s">
        <v>20250</v>
      </c>
      <c r="W792" t="s">
        <v>3191</v>
      </c>
      <c r="X792" t="s">
        <v>3192</v>
      </c>
      <c r="Y792" t="s">
        <v>3193</v>
      </c>
      <c r="Z792">
        <v>731</v>
      </c>
      <c r="AA792">
        <v>5</v>
      </c>
      <c r="AB792">
        <v>1462</v>
      </c>
      <c r="AC792">
        <v>292.39999999999998</v>
      </c>
      <c r="AD792" s="8">
        <v>0.35</v>
      </c>
      <c r="AE792" s="7">
        <v>511.7</v>
      </c>
      <c r="AF792">
        <v>0.35</v>
      </c>
      <c r="AG792" t="str">
        <f t="shared" si="12"/>
        <v>₹1 K</v>
      </c>
    </row>
    <row r="793" spans="1:33" x14ac:dyDescent="0.3">
      <c r="A793" t="s">
        <v>27</v>
      </c>
      <c r="B793" t="s">
        <v>193</v>
      </c>
      <c r="C793" t="s">
        <v>29</v>
      </c>
      <c r="D793" t="s">
        <v>146</v>
      </c>
      <c r="E793" t="s">
        <v>1005</v>
      </c>
      <c r="F793" t="s">
        <v>3262</v>
      </c>
      <c r="G793" t="s">
        <v>96</v>
      </c>
      <c r="H793" s="4">
        <v>44503</v>
      </c>
      <c r="I793">
        <v>1100</v>
      </c>
      <c r="J793" t="s">
        <v>3263</v>
      </c>
      <c r="K793" t="s">
        <v>978</v>
      </c>
      <c r="L793" t="s">
        <v>3264</v>
      </c>
      <c r="M793" t="s">
        <v>37</v>
      </c>
      <c r="N793" t="s">
        <v>3265</v>
      </c>
      <c r="O793" t="s">
        <v>72</v>
      </c>
      <c r="P793">
        <v>7</v>
      </c>
      <c r="Q793" t="s">
        <v>73</v>
      </c>
      <c r="R793" t="s">
        <v>101</v>
      </c>
      <c r="S793" t="s">
        <v>3266</v>
      </c>
      <c r="T793" s="4">
        <v>45407</v>
      </c>
      <c r="U793">
        <v>4</v>
      </c>
      <c r="V793" t="s">
        <v>20250</v>
      </c>
      <c r="W793" t="s">
        <v>3267</v>
      </c>
      <c r="X793" t="s">
        <v>3268</v>
      </c>
      <c r="Y793" t="s">
        <v>3269</v>
      </c>
      <c r="Z793">
        <v>501</v>
      </c>
      <c r="AA793">
        <v>6</v>
      </c>
      <c r="AB793">
        <v>1202.4000000000001</v>
      </c>
      <c r="AC793">
        <v>200.4</v>
      </c>
      <c r="AD793" s="8">
        <v>0.28000000000000003</v>
      </c>
      <c r="AE793" s="7">
        <v>336.67200000000008</v>
      </c>
      <c r="AF793">
        <v>0.28000000000000003</v>
      </c>
      <c r="AG793" t="str">
        <f t="shared" si="12"/>
        <v>₹1 K</v>
      </c>
    </row>
    <row r="794" spans="1:33" x14ac:dyDescent="0.3">
      <c r="A794" t="s">
        <v>27</v>
      </c>
      <c r="B794" t="s">
        <v>193</v>
      </c>
      <c r="C794" t="s">
        <v>49</v>
      </c>
      <c r="D794" t="s">
        <v>81</v>
      </c>
      <c r="E794" t="s">
        <v>242</v>
      </c>
      <c r="F794" t="s">
        <v>3402</v>
      </c>
      <c r="G794" t="s">
        <v>96</v>
      </c>
      <c r="H794" s="4">
        <v>44628</v>
      </c>
      <c r="I794">
        <v>1000</v>
      </c>
      <c r="J794" t="s">
        <v>3403</v>
      </c>
      <c r="K794" t="s">
        <v>825</v>
      </c>
      <c r="L794" t="s">
        <v>3404</v>
      </c>
      <c r="M794" t="s">
        <v>37</v>
      </c>
      <c r="N794" t="s">
        <v>3405</v>
      </c>
      <c r="O794" t="s">
        <v>39</v>
      </c>
      <c r="P794">
        <v>8</v>
      </c>
      <c r="Q794" t="s">
        <v>73</v>
      </c>
      <c r="R794" t="s">
        <v>101</v>
      </c>
      <c r="S794" t="s">
        <v>3406</v>
      </c>
      <c r="T794" s="4">
        <v>45410</v>
      </c>
      <c r="U794">
        <v>4</v>
      </c>
      <c r="V794" t="s">
        <v>20250</v>
      </c>
      <c r="W794" t="s">
        <v>3407</v>
      </c>
      <c r="X794" t="s">
        <v>3408</v>
      </c>
      <c r="Y794" t="s">
        <v>3409</v>
      </c>
      <c r="Z794">
        <v>1211</v>
      </c>
      <c r="AA794">
        <v>7</v>
      </c>
      <c r="AB794">
        <v>3390.8</v>
      </c>
      <c r="AC794">
        <v>484.40000000000003</v>
      </c>
      <c r="AD794" s="8">
        <v>0.22</v>
      </c>
      <c r="AE794" s="7">
        <v>745.976</v>
      </c>
      <c r="AF794">
        <v>0.22</v>
      </c>
      <c r="AG794" t="str">
        <f t="shared" si="12"/>
        <v>₹3 K</v>
      </c>
    </row>
    <row r="795" spans="1:33" x14ac:dyDescent="0.3">
      <c r="A795" t="s">
        <v>20233</v>
      </c>
      <c r="B795" t="s">
        <v>240</v>
      </c>
      <c r="C795" t="s">
        <v>49</v>
      </c>
      <c r="D795" t="s">
        <v>65</v>
      </c>
      <c r="E795" t="s">
        <v>1177</v>
      </c>
      <c r="F795" t="s">
        <v>3424</v>
      </c>
      <c r="G795" t="s">
        <v>96</v>
      </c>
      <c r="H795" s="4">
        <v>44377</v>
      </c>
      <c r="I795">
        <v>1200</v>
      </c>
      <c r="J795" t="s">
        <v>3425</v>
      </c>
      <c r="K795" t="s">
        <v>2083</v>
      </c>
      <c r="L795" t="s">
        <v>3426</v>
      </c>
      <c r="M795" t="s">
        <v>87</v>
      </c>
      <c r="N795" t="s">
        <v>3427</v>
      </c>
      <c r="O795" t="s">
        <v>72</v>
      </c>
      <c r="P795">
        <v>7</v>
      </c>
      <c r="Q795" t="s">
        <v>73</v>
      </c>
      <c r="R795" t="s">
        <v>58</v>
      </c>
      <c r="S795" t="s">
        <v>3428</v>
      </c>
      <c r="T795" s="4">
        <v>45399</v>
      </c>
      <c r="U795">
        <v>4</v>
      </c>
      <c r="V795" t="s">
        <v>20250</v>
      </c>
      <c r="W795" t="s">
        <v>3429</v>
      </c>
      <c r="X795" t="s">
        <v>3430</v>
      </c>
      <c r="Y795" t="s">
        <v>937</v>
      </c>
      <c r="Z795">
        <v>863</v>
      </c>
      <c r="AA795">
        <v>4</v>
      </c>
      <c r="AB795">
        <v>1380.8000000000002</v>
      </c>
      <c r="AC795">
        <v>345.20000000000005</v>
      </c>
      <c r="AD795" s="8">
        <v>0.22</v>
      </c>
      <c r="AE795" s="7">
        <v>303.77600000000007</v>
      </c>
      <c r="AF795">
        <v>0.22</v>
      </c>
      <c r="AG795" t="str">
        <f t="shared" si="12"/>
        <v>₹1 K</v>
      </c>
    </row>
    <row r="796" spans="1:33" x14ac:dyDescent="0.3">
      <c r="A796" t="s">
        <v>181</v>
      </c>
      <c r="B796" t="s">
        <v>182</v>
      </c>
      <c r="C796" t="s">
        <v>80</v>
      </c>
      <c r="D796" t="s">
        <v>81</v>
      </c>
      <c r="E796" t="s">
        <v>147</v>
      </c>
      <c r="F796" t="s">
        <v>3571</v>
      </c>
      <c r="G796" t="s">
        <v>33</v>
      </c>
      <c r="H796" s="4">
        <v>45538</v>
      </c>
      <c r="I796">
        <v>1400</v>
      </c>
      <c r="J796" t="s">
        <v>3572</v>
      </c>
      <c r="K796" t="s">
        <v>297</v>
      </c>
      <c r="L796" t="s">
        <v>3573</v>
      </c>
      <c r="M796" t="s">
        <v>37</v>
      </c>
      <c r="N796" t="s">
        <v>3574</v>
      </c>
      <c r="O796" t="s">
        <v>39</v>
      </c>
      <c r="P796">
        <v>6</v>
      </c>
      <c r="Q796" t="s">
        <v>73</v>
      </c>
      <c r="R796" t="s">
        <v>41</v>
      </c>
      <c r="S796" t="s">
        <v>3575</v>
      </c>
      <c r="T796" s="4">
        <v>45384</v>
      </c>
      <c r="U796">
        <v>4</v>
      </c>
      <c r="V796" t="s">
        <v>20250</v>
      </c>
      <c r="W796" t="s">
        <v>3576</v>
      </c>
      <c r="X796" t="s">
        <v>3577</v>
      </c>
      <c r="Y796" t="s">
        <v>313</v>
      </c>
      <c r="Z796">
        <v>505</v>
      </c>
      <c r="AA796">
        <v>4</v>
      </c>
      <c r="AB796">
        <v>808</v>
      </c>
      <c r="AC796">
        <v>202</v>
      </c>
      <c r="AD796" s="8">
        <v>0.35</v>
      </c>
      <c r="AE796" s="7">
        <v>282.79999999999995</v>
      </c>
      <c r="AF796">
        <v>0.35</v>
      </c>
      <c r="AG796" t="str">
        <f t="shared" si="12"/>
        <v>₹808</v>
      </c>
    </row>
    <row r="797" spans="1:33" x14ac:dyDescent="0.3">
      <c r="A797" t="s">
        <v>93</v>
      </c>
      <c r="B797" t="s">
        <v>1118</v>
      </c>
      <c r="C797" t="s">
        <v>80</v>
      </c>
      <c r="D797" t="s">
        <v>206</v>
      </c>
      <c r="E797" t="s">
        <v>2849</v>
      </c>
      <c r="F797" t="s">
        <v>3578</v>
      </c>
      <c r="G797" t="s">
        <v>96</v>
      </c>
      <c r="H797" s="4">
        <v>45528</v>
      </c>
      <c r="I797">
        <v>1400</v>
      </c>
      <c r="J797" t="s">
        <v>3579</v>
      </c>
      <c r="K797" t="s">
        <v>384</v>
      </c>
      <c r="L797" t="s">
        <v>3580</v>
      </c>
      <c r="M797" t="s">
        <v>37</v>
      </c>
      <c r="N797" t="s">
        <v>3581</v>
      </c>
      <c r="O797" t="s">
        <v>57</v>
      </c>
      <c r="P797">
        <v>4</v>
      </c>
      <c r="Q797" t="s">
        <v>73</v>
      </c>
      <c r="R797" t="s">
        <v>74</v>
      </c>
      <c r="S797" t="s">
        <v>3582</v>
      </c>
      <c r="T797" s="4">
        <v>45401</v>
      </c>
      <c r="U797">
        <v>4</v>
      </c>
      <c r="V797" t="s">
        <v>20250</v>
      </c>
      <c r="W797" t="s">
        <v>3583</v>
      </c>
      <c r="X797" t="s">
        <v>3584</v>
      </c>
      <c r="Y797" t="s">
        <v>3585</v>
      </c>
      <c r="Z797">
        <v>857</v>
      </c>
      <c r="AA797">
        <v>5</v>
      </c>
      <c r="AB797">
        <v>1714</v>
      </c>
      <c r="AC797">
        <v>342.8</v>
      </c>
      <c r="AD797" s="8">
        <v>0.35</v>
      </c>
      <c r="AE797" s="7">
        <v>599.9</v>
      </c>
      <c r="AF797">
        <v>0.35</v>
      </c>
      <c r="AG797" t="str">
        <f t="shared" si="12"/>
        <v>₹2 K</v>
      </c>
    </row>
    <row r="798" spans="1:33" x14ac:dyDescent="0.3">
      <c r="A798" t="s">
        <v>20234</v>
      </c>
      <c r="B798" t="s">
        <v>325</v>
      </c>
      <c r="C798" t="s">
        <v>80</v>
      </c>
      <c r="D798" t="s">
        <v>219</v>
      </c>
      <c r="E798" t="s">
        <v>549</v>
      </c>
      <c r="F798" t="s">
        <v>3616</v>
      </c>
      <c r="G798" t="s">
        <v>96</v>
      </c>
      <c r="H798" s="4">
        <v>45079</v>
      </c>
      <c r="I798">
        <v>1100</v>
      </c>
      <c r="J798" t="s">
        <v>3617</v>
      </c>
      <c r="K798" t="s">
        <v>85</v>
      </c>
      <c r="L798" t="s">
        <v>3618</v>
      </c>
      <c r="M798" t="s">
        <v>37</v>
      </c>
      <c r="N798" t="s">
        <v>3619</v>
      </c>
      <c r="O798" t="s">
        <v>116</v>
      </c>
      <c r="P798">
        <v>13</v>
      </c>
      <c r="Q798" t="s">
        <v>40</v>
      </c>
      <c r="R798" t="s">
        <v>101</v>
      </c>
      <c r="S798" t="s">
        <v>3620</v>
      </c>
      <c r="T798" s="4">
        <v>45388</v>
      </c>
      <c r="U798">
        <v>4</v>
      </c>
      <c r="V798" t="s">
        <v>20250</v>
      </c>
      <c r="W798" t="s">
        <v>3621</v>
      </c>
      <c r="X798" t="s">
        <v>3622</v>
      </c>
      <c r="Y798" t="s">
        <v>640</v>
      </c>
      <c r="Z798">
        <v>1257</v>
      </c>
      <c r="AA798">
        <v>8</v>
      </c>
      <c r="AB798">
        <v>4022.4</v>
      </c>
      <c r="AC798">
        <v>502.8</v>
      </c>
      <c r="AD798" s="8">
        <v>0.35</v>
      </c>
      <c r="AE798" s="7">
        <v>1407.84</v>
      </c>
      <c r="AF798">
        <v>0.35</v>
      </c>
      <c r="AG798" t="str">
        <f t="shared" si="12"/>
        <v>₹4 K</v>
      </c>
    </row>
    <row r="799" spans="1:33" x14ac:dyDescent="0.3">
      <c r="A799" t="s">
        <v>181</v>
      </c>
      <c r="B799" t="s">
        <v>985</v>
      </c>
      <c r="C799" t="s">
        <v>80</v>
      </c>
      <c r="D799" t="s">
        <v>219</v>
      </c>
      <c r="E799" t="s">
        <v>894</v>
      </c>
      <c r="F799" t="s">
        <v>3714</v>
      </c>
      <c r="G799" t="s">
        <v>33</v>
      </c>
      <c r="H799" s="4">
        <v>45222</v>
      </c>
      <c r="I799">
        <v>1400</v>
      </c>
      <c r="J799" t="s">
        <v>3715</v>
      </c>
      <c r="K799" t="s">
        <v>307</v>
      </c>
      <c r="L799" t="s">
        <v>3716</v>
      </c>
      <c r="M799" t="s">
        <v>37</v>
      </c>
      <c r="N799" t="s">
        <v>3717</v>
      </c>
      <c r="O799" t="s">
        <v>116</v>
      </c>
      <c r="P799">
        <v>8</v>
      </c>
      <c r="Q799" t="s">
        <v>40</v>
      </c>
      <c r="R799" t="s">
        <v>58</v>
      </c>
      <c r="S799" t="s">
        <v>3718</v>
      </c>
      <c r="T799" s="4">
        <v>45392</v>
      </c>
      <c r="U799">
        <v>4</v>
      </c>
      <c r="V799" t="s">
        <v>20250</v>
      </c>
      <c r="W799" t="s">
        <v>3719</v>
      </c>
      <c r="X799" t="s">
        <v>3720</v>
      </c>
      <c r="Y799" t="s">
        <v>1492</v>
      </c>
      <c r="Z799">
        <v>1906</v>
      </c>
      <c r="AA799">
        <v>8</v>
      </c>
      <c r="AB799">
        <v>6099.2000000000007</v>
      </c>
      <c r="AC799">
        <v>762.40000000000009</v>
      </c>
      <c r="AD799" s="8">
        <v>0.35</v>
      </c>
      <c r="AE799" s="7">
        <v>2134.7200000000003</v>
      </c>
      <c r="AF799">
        <v>0.35</v>
      </c>
      <c r="AG799" t="str">
        <f t="shared" si="12"/>
        <v>₹6 K</v>
      </c>
    </row>
    <row r="800" spans="1:33" x14ac:dyDescent="0.3">
      <c r="A800" t="s">
        <v>20241</v>
      </c>
      <c r="B800" t="s">
        <v>157</v>
      </c>
      <c r="C800" t="s">
        <v>80</v>
      </c>
      <c r="D800" t="s">
        <v>677</v>
      </c>
      <c r="E800" t="s">
        <v>750</v>
      </c>
      <c r="F800" t="s">
        <v>3886</v>
      </c>
      <c r="G800" t="s">
        <v>33</v>
      </c>
      <c r="H800" s="4">
        <v>45119</v>
      </c>
      <c r="I800">
        <v>1100</v>
      </c>
      <c r="J800" t="s">
        <v>3887</v>
      </c>
      <c r="K800" t="s">
        <v>599</v>
      </c>
      <c r="L800" t="s">
        <v>3888</v>
      </c>
      <c r="M800" t="s">
        <v>87</v>
      </c>
      <c r="N800" t="s">
        <v>3889</v>
      </c>
      <c r="O800" t="s">
        <v>72</v>
      </c>
      <c r="P800">
        <v>12</v>
      </c>
      <c r="Q800" t="s">
        <v>40</v>
      </c>
      <c r="R800" t="s">
        <v>74</v>
      </c>
      <c r="S800" t="s">
        <v>3890</v>
      </c>
      <c r="T800" s="4">
        <v>45404</v>
      </c>
      <c r="U800">
        <v>4</v>
      </c>
      <c r="V800" t="s">
        <v>20250</v>
      </c>
      <c r="W800" t="s">
        <v>3891</v>
      </c>
      <c r="X800" t="s">
        <v>3892</v>
      </c>
      <c r="Y800" t="s">
        <v>3893</v>
      </c>
      <c r="Z800">
        <v>784</v>
      </c>
      <c r="AA800">
        <v>6</v>
      </c>
      <c r="AB800">
        <v>1881.6000000000001</v>
      </c>
      <c r="AC800">
        <v>313.60000000000002</v>
      </c>
      <c r="AD800" s="8">
        <v>0.35</v>
      </c>
      <c r="AE800" s="7">
        <v>658.56000000000006</v>
      </c>
      <c r="AF800">
        <v>0.35</v>
      </c>
      <c r="AG800" t="str">
        <f t="shared" si="12"/>
        <v>₹2 K</v>
      </c>
    </row>
    <row r="801" spans="1:33" x14ac:dyDescent="0.3">
      <c r="A801" t="s">
        <v>181</v>
      </c>
      <c r="B801" t="s">
        <v>64</v>
      </c>
      <c r="C801" t="s">
        <v>80</v>
      </c>
      <c r="D801" t="s">
        <v>206</v>
      </c>
      <c r="E801" t="s">
        <v>750</v>
      </c>
      <c r="F801" t="s">
        <v>3901</v>
      </c>
      <c r="G801" t="s">
        <v>33</v>
      </c>
      <c r="H801" s="4">
        <v>45187</v>
      </c>
      <c r="I801">
        <v>1300</v>
      </c>
      <c r="J801" t="s">
        <v>3902</v>
      </c>
      <c r="K801" t="s">
        <v>434</v>
      </c>
      <c r="L801" t="s">
        <v>3903</v>
      </c>
      <c r="M801" t="s">
        <v>37</v>
      </c>
      <c r="N801" t="s">
        <v>3904</v>
      </c>
      <c r="O801" t="s">
        <v>57</v>
      </c>
      <c r="P801">
        <v>6</v>
      </c>
      <c r="Q801" t="s">
        <v>73</v>
      </c>
      <c r="R801" t="s">
        <v>74</v>
      </c>
      <c r="S801" t="s">
        <v>3905</v>
      </c>
      <c r="T801" s="4">
        <v>45402</v>
      </c>
      <c r="U801">
        <v>4</v>
      </c>
      <c r="V801" t="s">
        <v>20250</v>
      </c>
      <c r="W801" t="s">
        <v>3906</v>
      </c>
      <c r="X801" t="s">
        <v>3907</v>
      </c>
      <c r="Y801" t="s">
        <v>3908</v>
      </c>
      <c r="Z801">
        <v>1364</v>
      </c>
      <c r="AA801">
        <v>4</v>
      </c>
      <c r="AB801">
        <v>2182.4</v>
      </c>
      <c r="AC801">
        <v>545.6</v>
      </c>
      <c r="AD801" s="8">
        <v>0.35</v>
      </c>
      <c r="AE801" s="7">
        <v>763.84</v>
      </c>
      <c r="AF801">
        <v>0.35</v>
      </c>
      <c r="AG801" t="str">
        <f t="shared" si="12"/>
        <v>₹2 K</v>
      </c>
    </row>
    <row r="802" spans="1:33" x14ac:dyDescent="0.3">
      <c r="A802" t="s">
        <v>181</v>
      </c>
      <c r="B802" t="s">
        <v>920</v>
      </c>
      <c r="C802" t="s">
        <v>80</v>
      </c>
      <c r="D802" t="s">
        <v>241</v>
      </c>
      <c r="E802" t="s">
        <v>1441</v>
      </c>
      <c r="F802" t="s">
        <v>3923</v>
      </c>
      <c r="G802" t="s">
        <v>33</v>
      </c>
      <c r="H802" s="4">
        <v>45253</v>
      </c>
      <c r="I802">
        <v>1400</v>
      </c>
      <c r="J802" t="s">
        <v>3924</v>
      </c>
      <c r="K802" t="s">
        <v>340</v>
      </c>
      <c r="L802" t="s">
        <v>3925</v>
      </c>
      <c r="M802" t="s">
        <v>87</v>
      </c>
      <c r="N802" t="s">
        <v>3926</v>
      </c>
      <c r="O802" t="s">
        <v>57</v>
      </c>
      <c r="P802">
        <v>5</v>
      </c>
      <c r="Q802" t="s">
        <v>40</v>
      </c>
      <c r="R802" t="s">
        <v>41</v>
      </c>
      <c r="S802" t="s">
        <v>3927</v>
      </c>
      <c r="T802" s="4">
        <v>45394</v>
      </c>
      <c r="U802">
        <v>4</v>
      </c>
      <c r="V802" t="s">
        <v>20250</v>
      </c>
      <c r="W802" t="s">
        <v>3928</v>
      </c>
      <c r="X802" t="s">
        <v>3929</v>
      </c>
      <c r="Y802" t="s">
        <v>3930</v>
      </c>
      <c r="Z802">
        <v>1336</v>
      </c>
      <c r="AA802">
        <v>8</v>
      </c>
      <c r="AB802">
        <v>4275.2</v>
      </c>
      <c r="AC802">
        <v>534.4</v>
      </c>
      <c r="AD802" s="8">
        <v>0.35</v>
      </c>
      <c r="AE802" s="7">
        <v>1496.32</v>
      </c>
      <c r="AF802">
        <v>0.35</v>
      </c>
      <c r="AG802" t="str">
        <f t="shared" si="12"/>
        <v>₹4 K</v>
      </c>
    </row>
    <row r="803" spans="1:33" x14ac:dyDescent="0.3">
      <c r="A803" t="s">
        <v>20241</v>
      </c>
      <c r="B803" t="s">
        <v>157</v>
      </c>
      <c r="C803" t="s">
        <v>49</v>
      </c>
      <c r="D803" t="s">
        <v>241</v>
      </c>
      <c r="E803" t="s">
        <v>531</v>
      </c>
      <c r="F803" t="s">
        <v>3938</v>
      </c>
      <c r="G803" t="s">
        <v>33</v>
      </c>
      <c r="H803" s="4">
        <v>44279</v>
      </c>
      <c r="I803">
        <v>950</v>
      </c>
      <c r="J803" t="s">
        <v>3939</v>
      </c>
      <c r="K803" t="s">
        <v>307</v>
      </c>
      <c r="L803" t="s">
        <v>3940</v>
      </c>
      <c r="M803" t="s">
        <v>37</v>
      </c>
      <c r="N803" t="s">
        <v>3941</v>
      </c>
      <c r="O803" t="s">
        <v>57</v>
      </c>
      <c r="P803">
        <v>19</v>
      </c>
      <c r="Q803" t="s">
        <v>40</v>
      </c>
      <c r="R803" t="s">
        <v>74</v>
      </c>
      <c r="S803" t="s">
        <v>3942</v>
      </c>
      <c r="T803" s="4">
        <v>45401</v>
      </c>
      <c r="U803">
        <v>4</v>
      </c>
      <c r="V803" t="s">
        <v>20250</v>
      </c>
      <c r="W803" t="s">
        <v>3943</v>
      </c>
      <c r="X803" t="s">
        <v>3944</v>
      </c>
      <c r="Y803" t="s">
        <v>3945</v>
      </c>
      <c r="Z803">
        <v>2973</v>
      </c>
      <c r="AA803">
        <v>4</v>
      </c>
      <c r="AB803">
        <v>4756.8</v>
      </c>
      <c r="AC803">
        <v>1189.2</v>
      </c>
      <c r="AD803" s="8">
        <v>0.22</v>
      </c>
      <c r="AE803" s="7">
        <v>1046.4960000000001</v>
      </c>
      <c r="AF803">
        <v>0.22</v>
      </c>
      <c r="AG803" t="str">
        <f t="shared" si="12"/>
        <v>₹5 K</v>
      </c>
    </row>
    <row r="804" spans="1:33" x14ac:dyDescent="0.3">
      <c r="A804" t="s">
        <v>93</v>
      </c>
      <c r="B804" t="s">
        <v>1118</v>
      </c>
      <c r="C804" t="s">
        <v>29</v>
      </c>
      <c r="D804" t="s">
        <v>50</v>
      </c>
      <c r="E804" t="s">
        <v>521</v>
      </c>
      <c r="F804" t="s">
        <v>3946</v>
      </c>
      <c r="G804" t="s">
        <v>33</v>
      </c>
      <c r="H804" s="4">
        <v>45025</v>
      </c>
      <c r="I804">
        <v>1300</v>
      </c>
      <c r="J804" t="s">
        <v>3947</v>
      </c>
      <c r="K804" t="s">
        <v>571</v>
      </c>
      <c r="L804" t="s">
        <v>3948</v>
      </c>
      <c r="M804" t="s">
        <v>37</v>
      </c>
      <c r="N804" t="s">
        <v>3949</v>
      </c>
      <c r="O804" t="s">
        <v>72</v>
      </c>
      <c r="P804">
        <v>18</v>
      </c>
      <c r="Q804" t="s">
        <v>40</v>
      </c>
      <c r="R804" t="s">
        <v>41</v>
      </c>
      <c r="S804" t="s">
        <v>3950</v>
      </c>
      <c r="T804" s="4">
        <v>45399</v>
      </c>
      <c r="U804">
        <v>4</v>
      </c>
      <c r="V804" t="s">
        <v>20250</v>
      </c>
      <c r="W804" t="s">
        <v>3951</v>
      </c>
      <c r="X804" t="s">
        <v>3952</v>
      </c>
      <c r="Y804" t="s">
        <v>3953</v>
      </c>
      <c r="Z804">
        <v>2634</v>
      </c>
      <c r="AA804">
        <v>7</v>
      </c>
      <c r="AB804">
        <v>7375.2000000000007</v>
      </c>
      <c r="AC804">
        <v>1053.6000000000001</v>
      </c>
      <c r="AD804" s="8">
        <v>0.28000000000000003</v>
      </c>
      <c r="AE804" s="7">
        <v>2065.0560000000005</v>
      </c>
      <c r="AF804">
        <v>0.28000000000000003</v>
      </c>
      <c r="AG804" t="str">
        <f t="shared" si="12"/>
        <v>₹7 K</v>
      </c>
    </row>
    <row r="805" spans="1:33" x14ac:dyDescent="0.3">
      <c r="A805" t="s">
        <v>336</v>
      </c>
      <c r="B805" t="s">
        <v>262</v>
      </c>
      <c r="C805" t="s">
        <v>29</v>
      </c>
      <c r="D805" t="s">
        <v>50</v>
      </c>
      <c r="E805" t="s">
        <v>957</v>
      </c>
      <c r="F805" t="s">
        <v>3976</v>
      </c>
      <c r="G805" t="s">
        <v>33</v>
      </c>
      <c r="H805" s="4">
        <v>44173</v>
      </c>
      <c r="I805">
        <v>800</v>
      </c>
      <c r="J805" t="s">
        <v>3977</v>
      </c>
      <c r="K805" t="s">
        <v>85</v>
      </c>
      <c r="L805" t="s">
        <v>3978</v>
      </c>
      <c r="M805" t="s">
        <v>37</v>
      </c>
      <c r="N805" t="s">
        <v>3979</v>
      </c>
      <c r="O805" t="s">
        <v>72</v>
      </c>
      <c r="P805">
        <v>19</v>
      </c>
      <c r="Q805" t="s">
        <v>73</v>
      </c>
      <c r="R805" t="s">
        <v>101</v>
      </c>
      <c r="S805" t="s">
        <v>3980</v>
      </c>
      <c r="T805" s="4">
        <v>45410</v>
      </c>
      <c r="U805">
        <v>4</v>
      </c>
      <c r="V805" t="s">
        <v>20250</v>
      </c>
      <c r="W805" t="s">
        <v>3981</v>
      </c>
      <c r="X805" t="s">
        <v>3982</v>
      </c>
      <c r="Y805" t="s">
        <v>3983</v>
      </c>
      <c r="Z805">
        <v>695</v>
      </c>
      <c r="AA805">
        <v>4</v>
      </c>
      <c r="AB805">
        <v>1112</v>
      </c>
      <c r="AC805">
        <v>278</v>
      </c>
      <c r="AD805" s="8">
        <v>0.28000000000000003</v>
      </c>
      <c r="AE805" s="7">
        <v>311.36</v>
      </c>
      <c r="AF805">
        <v>0.28000000000000003</v>
      </c>
      <c r="AG805" t="str">
        <f t="shared" si="12"/>
        <v>₹1 K</v>
      </c>
    </row>
    <row r="806" spans="1:33" x14ac:dyDescent="0.3">
      <c r="A806" t="s">
        <v>20233</v>
      </c>
      <c r="B806" t="s">
        <v>240</v>
      </c>
      <c r="C806" t="s">
        <v>29</v>
      </c>
      <c r="D806" t="s">
        <v>677</v>
      </c>
      <c r="E806" t="s">
        <v>1534</v>
      </c>
      <c r="F806" t="s">
        <v>4110</v>
      </c>
      <c r="G806" t="s">
        <v>33</v>
      </c>
      <c r="H806" s="4">
        <v>44340</v>
      </c>
      <c r="I806">
        <v>1000</v>
      </c>
      <c r="J806" t="s">
        <v>4111</v>
      </c>
      <c r="K806" t="s">
        <v>796</v>
      </c>
      <c r="L806" t="s">
        <v>4112</v>
      </c>
      <c r="M806" t="s">
        <v>37</v>
      </c>
      <c r="N806" t="s">
        <v>4113</v>
      </c>
      <c r="O806" t="s">
        <v>72</v>
      </c>
      <c r="P806">
        <v>7</v>
      </c>
      <c r="Q806" t="s">
        <v>73</v>
      </c>
      <c r="R806" t="s">
        <v>74</v>
      </c>
      <c r="S806" t="s">
        <v>4114</v>
      </c>
      <c r="T806" s="4">
        <v>45401</v>
      </c>
      <c r="U806">
        <v>4</v>
      </c>
      <c r="V806" t="s">
        <v>20250</v>
      </c>
      <c r="W806" t="s">
        <v>4115</v>
      </c>
      <c r="X806" t="s">
        <v>4116</v>
      </c>
      <c r="Y806" t="s">
        <v>4117</v>
      </c>
      <c r="Z806">
        <v>2369</v>
      </c>
      <c r="AA806">
        <v>4</v>
      </c>
      <c r="AB806">
        <v>3790.4</v>
      </c>
      <c r="AC806">
        <v>947.6</v>
      </c>
      <c r="AD806" s="8">
        <v>0.28000000000000003</v>
      </c>
      <c r="AE806" s="7">
        <v>1061.3120000000001</v>
      </c>
      <c r="AF806">
        <v>0.28000000000000003</v>
      </c>
      <c r="AG806" t="str">
        <f t="shared" si="12"/>
        <v>₹4 K</v>
      </c>
    </row>
    <row r="807" spans="1:33" x14ac:dyDescent="0.3">
      <c r="A807" t="s">
        <v>181</v>
      </c>
      <c r="B807" t="s">
        <v>369</v>
      </c>
      <c r="C807" t="s">
        <v>29</v>
      </c>
      <c r="D807" t="s">
        <v>206</v>
      </c>
      <c r="E807" t="s">
        <v>490</v>
      </c>
      <c r="F807" t="s">
        <v>4170</v>
      </c>
      <c r="G807" t="s">
        <v>33</v>
      </c>
      <c r="H807" s="4">
        <v>44793</v>
      </c>
      <c r="I807">
        <v>1400</v>
      </c>
      <c r="J807" t="s">
        <v>4171</v>
      </c>
      <c r="K807" t="s">
        <v>404</v>
      </c>
      <c r="L807" t="s">
        <v>4172</v>
      </c>
      <c r="M807" t="s">
        <v>37</v>
      </c>
      <c r="N807" t="s">
        <v>4173</v>
      </c>
      <c r="O807" t="s">
        <v>39</v>
      </c>
      <c r="P807">
        <v>3</v>
      </c>
      <c r="Q807" t="s">
        <v>73</v>
      </c>
      <c r="R807" t="s">
        <v>101</v>
      </c>
      <c r="S807" t="s">
        <v>4174</v>
      </c>
      <c r="T807" s="4">
        <v>45400</v>
      </c>
      <c r="U807">
        <v>4</v>
      </c>
      <c r="V807" t="s">
        <v>20250</v>
      </c>
      <c r="W807" t="s">
        <v>4175</v>
      </c>
      <c r="X807" t="s">
        <v>4176</v>
      </c>
      <c r="Y807" t="s">
        <v>1299</v>
      </c>
      <c r="Z807">
        <v>2736</v>
      </c>
      <c r="AA807">
        <v>6</v>
      </c>
      <c r="AB807">
        <v>6566.4000000000015</v>
      </c>
      <c r="AC807">
        <v>1094.4000000000003</v>
      </c>
      <c r="AD807" s="8">
        <v>0.28000000000000003</v>
      </c>
      <c r="AE807" s="7">
        <v>1838.5920000000006</v>
      </c>
      <c r="AF807">
        <v>0.28000000000000003</v>
      </c>
      <c r="AG807" t="str">
        <f t="shared" si="12"/>
        <v>₹7 K</v>
      </c>
    </row>
    <row r="808" spans="1:33" x14ac:dyDescent="0.3">
      <c r="A808" t="s">
        <v>93</v>
      </c>
      <c r="B808" t="s">
        <v>784</v>
      </c>
      <c r="C808" t="s">
        <v>80</v>
      </c>
      <c r="D808" t="s">
        <v>81</v>
      </c>
      <c r="E808" t="s">
        <v>1049</v>
      </c>
      <c r="F808" t="s">
        <v>4246</v>
      </c>
      <c r="G808" t="s">
        <v>96</v>
      </c>
      <c r="H808" s="4">
        <v>45201</v>
      </c>
      <c r="I808">
        <v>1400</v>
      </c>
      <c r="J808" t="s">
        <v>4247</v>
      </c>
      <c r="K808" t="s">
        <v>254</v>
      </c>
      <c r="L808" t="s">
        <v>4248</v>
      </c>
      <c r="M808" t="s">
        <v>37</v>
      </c>
      <c r="N808" t="s">
        <v>4249</v>
      </c>
      <c r="O808" t="s">
        <v>116</v>
      </c>
      <c r="P808">
        <v>10</v>
      </c>
      <c r="Q808" t="s">
        <v>40</v>
      </c>
      <c r="R808" t="s">
        <v>41</v>
      </c>
      <c r="S808" t="s">
        <v>4250</v>
      </c>
      <c r="T808" s="4">
        <v>45411</v>
      </c>
      <c r="U808">
        <v>4</v>
      </c>
      <c r="V808" t="s">
        <v>20250</v>
      </c>
      <c r="W808" t="s">
        <v>4251</v>
      </c>
      <c r="X808" t="s">
        <v>4252</v>
      </c>
      <c r="Y808" t="s">
        <v>2384</v>
      </c>
      <c r="Z808">
        <v>826</v>
      </c>
      <c r="AA808">
        <v>5</v>
      </c>
      <c r="AB808">
        <v>1652</v>
      </c>
      <c r="AC808">
        <v>330.4</v>
      </c>
      <c r="AD808" s="8">
        <v>0.35</v>
      </c>
      <c r="AE808" s="7">
        <v>578.19999999999993</v>
      </c>
      <c r="AF808">
        <v>0.35</v>
      </c>
      <c r="AG808" t="str">
        <f t="shared" si="12"/>
        <v>₹2 K</v>
      </c>
    </row>
    <row r="809" spans="1:33" x14ac:dyDescent="0.3">
      <c r="A809" t="s">
        <v>20242</v>
      </c>
      <c r="B809" t="s">
        <v>390</v>
      </c>
      <c r="C809" t="s">
        <v>80</v>
      </c>
      <c r="D809" t="s">
        <v>50</v>
      </c>
      <c r="E809" t="s">
        <v>490</v>
      </c>
      <c r="F809" t="s">
        <v>4261</v>
      </c>
      <c r="G809" t="s">
        <v>96</v>
      </c>
      <c r="H809" s="4">
        <v>45231</v>
      </c>
      <c r="I809">
        <v>1100</v>
      </c>
      <c r="J809" t="s">
        <v>4262</v>
      </c>
      <c r="K809" t="s">
        <v>69</v>
      </c>
      <c r="L809" t="s">
        <v>4263</v>
      </c>
      <c r="M809" t="s">
        <v>37</v>
      </c>
      <c r="N809" t="s">
        <v>4264</v>
      </c>
      <c r="O809" t="s">
        <v>39</v>
      </c>
      <c r="P809">
        <v>10</v>
      </c>
      <c r="Q809" t="s">
        <v>40</v>
      </c>
      <c r="R809" t="s">
        <v>58</v>
      </c>
      <c r="S809" t="s">
        <v>4265</v>
      </c>
      <c r="T809" s="4">
        <v>45401</v>
      </c>
      <c r="U809">
        <v>4</v>
      </c>
      <c r="V809" t="s">
        <v>20250</v>
      </c>
      <c r="W809" t="s">
        <v>4266</v>
      </c>
      <c r="X809" t="s">
        <v>4267</v>
      </c>
      <c r="Y809" t="s">
        <v>63</v>
      </c>
      <c r="Z809">
        <v>2590</v>
      </c>
      <c r="AA809">
        <v>8</v>
      </c>
      <c r="AB809">
        <v>8288</v>
      </c>
      <c r="AC809">
        <v>1036</v>
      </c>
      <c r="AD809" s="8">
        <v>0.35</v>
      </c>
      <c r="AE809" s="7">
        <v>2900.7999999999997</v>
      </c>
      <c r="AF809">
        <v>0.35</v>
      </c>
      <c r="AG809" t="str">
        <f t="shared" si="12"/>
        <v>₹8 K</v>
      </c>
    </row>
    <row r="810" spans="1:33" x14ac:dyDescent="0.3">
      <c r="A810" t="s">
        <v>93</v>
      </c>
      <c r="B810" t="s">
        <v>784</v>
      </c>
      <c r="C810" t="s">
        <v>49</v>
      </c>
      <c r="D810" t="s">
        <v>206</v>
      </c>
      <c r="E810" t="s">
        <v>391</v>
      </c>
      <c r="F810" t="s">
        <v>4276</v>
      </c>
      <c r="G810" t="s">
        <v>96</v>
      </c>
      <c r="H810" s="4">
        <v>45357</v>
      </c>
      <c r="I810">
        <v>950</v>
      </c>
      <c r="J810" t="s">
        <v>4277</v>
      </c>
      <c r="K810" t="s">
        <v>233</v>
      </c>
      <c r="L810" t="s">
        <v>4278</v>
      </c>
      <c r="M810" t="s">
        <v>87</v>
      </c>
      <c r="N810" t="s">
        <v>4279</v>
      </c>
      <c r="O810" t="s">
        <v>116</v>
      </c>
      <c r="P810">
        <v>5</v>
      </c>
      <c r="Q810" t="s">
        <v>40</v>
      </c>
      <c r="R810" t="s">
        <v>58</v>
      </c>
      <c r="S810" t="s">
        <v>4280</v>
      </c>
      <c r="T810" s="4">
        <v>45407</v>
      </c>
      <c r="U810">
        <v>4</v>
      </c>
      <c r="V810" t="s">
        <v>20250</v>
      </c>
      <c r="W810" t="s">
        <v>4281</v>
      </c>
      <c r="X810" t="s">
        <v>4282</v>
      </c>
      <c r="Y810" t="s">
        <v>4283</v>
      </c>
      <c r="Z810">
        <v>1001</v>
      </c>
      <c r="AA810">
        <v>5</v>
      </c>
      <c r="AB810">
        <v>2002</v>
      </c>
      <c r="AC810">
        <v>400.4</v>
      </c>
      <c r="AD810" s="8">
        <v>0.22</v>
      </c>
      <c r="AE810" s="7">
        <v>440.44</v>
      </c>
      <c r="AF810">
        <v>0.22</v>
      </c>
      <c r="AG810" t="str">
        <f t="shared" si="12"/>
        <v>₹2 K</v>
      </c>
    </row>
    <row r="811" spans="1:33" x14ac:dyDescent="0.3">
      <c r="A811" t="s">
        <v>20233</v>
      </c>
      <c r="B811" t="s">
        <v>218</v>
      </c>
      <c r="C811" t="s">
        <v>29</v>
      </c>
      <c r="D811" t="s">
        <v>81</v>
      </c>
      <c r="E811" t="s">
        <v>957</v>
      </c>
      <c r="F811" t="s">
        <v>4477</v>
      </c>
      <c r="G811" t="s">
        <v>96</v>
      </c>
      <c r="H811" s="4">
        <v>44109</v>
      </c>
      <c r="I811">
        <v>950</v>
      </c>
      <c r="J811" t="s">
        <v>4478</v>
      </c>
      <c r="K811" t="s">
        <v>960</v>
      </c>
      <c r="L811" t="s">
        <v>4479</v>
      </c>
      <c r="M811" t="s">
        <v>37</v>
      </c>
      <c r="N811" t="s">
        <v>4480</v>
      </c>
      <c r="O811" t="s">
        <v>72</v>
      </c>
      <c r="P811">
        <v>7</v>
      </c>
      <c r="Q811" t="s">
        <v>40</v>
      </c>
      <c r="R811" t="s">
        <v>58</v>
      </c>
      <c r="S811" t="s">
        <v>4481</v>
      </c>
      <c r="T811" s="4">
        <v>45400</v>
      </c>
      <c r="U811">
        <v>4</v>
      </c>
      <c r="V811" t="s">
        <v>20250</v>
      </c>
      <c r="W811" t="s">
        <v>4482</v>
      </c>
      <c r="X811" t="s">
        <v>4483</v>
      </c>
      <c r="Y811" t="s">
        <v>499</v>
      </c>
      <c r="Z811">
        <v>2692</v>
      </c>
      <c r="AA811">
        <v>3</v>
      </c>
      <c r="AB811">
        <v>3230.4</v>
      </c>
      <c r="AC811">
        <v>1076.8</v>
      </c>
      <c r="AD811" s="8">
        <v>0.28000000000000003</v>
      </c>
      <c r="AE811" s="7">
        <v>904.51200000000006</v>
      </c>
      <c r="AF811">
        <v>0.28000000000000003</v>
      </c>
      <c r="AG811" t="str">
        <f t="shared" si="12"/>
        <v>₹3 K</v>
      </c>
    </row>
    <row r="812" spans="1:33" x14ac:dyDescent="0.3">
      <c r="A812" t="s">
        <v>20236</v>
      </c>
      <c r="B812" t="s">
        <v>79</v>
      </c>
      <c r="C812" t="s">
        <v>29</v>
      </c>
      <c r="D812" t="s">
        <v>370</v>
      </c>
      <c r="E812" t="s">
        <v>1441</v>
      </c>
      <c r="F812" t="s">
        <v>4491</v>
      </c>
      <c r="G812" t="s">
        <v>33</v>
      </c>
      <c r="H812" s="4">
        <v>43966</v>
      </c>
      <c r="I812">
        <v>1000</v>
      </c>
      <c r="J812" t="s">
        <v>4492</v>
      </c>
      <c r="K812" t="s">
        <v>307</v>
      </c>
      <c r="L812" t="s">
        <v>4493</v>
      </c>
      <c r="M812" t="s">
        <v>37</v>
      </c>
      <c r="N812" t="s">
        <v>4494</v>
      </c>
      <c r="O812" t="s">
        <v>39</v>
      </c>
      <c r="P812">
        <v>5</v>
      </c>
      <c r="Q812" t="s">
        <v>40</v>
      </c>
      <c r="R812" t="s">
        <v>58</v>
      </c>
      <c r="S812" t="s">
        <v>4495</v>
      </c>
      <c r="T812" s="4">
        <v>45385</v>
      </c>
      <c r="U812">
        <v>4</v>
      </c>
      <c r="V812" t="s">
        <v>20250</v>
      </c>
      <c r="W812" t="s">
        <v>4496</v>
      </c>
      <c r="X812" t="s">
        <v>4497</v>
      </c>
      <c r="Y812" t="s">
        <v>4498</v>
      </c>
      <c r="Z812">
        <v>1156</v>
      </c>
      <c r="AA812">
        <v>2</v>
      </c>
      <c r="AB812">
        <v>924.80000000000007</v>
      </c>
      <c r="AC812">
        <v>462.40000000000003</v>
      </c>
      <c r="AD812" s="8">
        <v>0.28000000000000003</v>
      </c>
      <c r="AE812" s="7">
        <v>258.94400000000002</v>
      </c>
      <c r="AF812">
        <v>0.28000000000000003</v>
      </c>
      <c r="AG812" t="str">
        <f t="shared" si="12"/>
        <v>₹924.8</v>
      </c>
    </row>
    <row r="813" spans="1:33" x14ac:dyDescent="0.3">
      <c r="A813" t="s">
        <v>20242</v>
      </c>
      <c r="B813" t="s">
        <v>390</v>
      </c>
      <c r="C813" t="s">
        <v>29</v>
      </c>
      <c r="D813" t="s">
        <v>109</v>
      </c>
      <c r="E813" t="s">
        <v>850</v>
      </c>
      <c r="F813" t="s">
        <v>4594</v>
      </c>
      <c r="G813" t="s">
        <v>33</v>
      </c>
      <c r="H813" s="4">
        <v>45384</v>
      </c>
      <c r="I813">
        <v>1100</v>
      </c>
      <c r="J813" t="s">
        <v>4595</v>
      </c>
      <c r="K813" t="s">
        <v>1293</v>
      </c>
      <c r="L813" t="s">
        <v>4596</v>
      </c>
      <c r="M813" t="s">
        <v>37</v>
      </c>
      <c r="N813" t="s">
        <v>4597</v>
      </c>
      <c r="O813" t="s">
        <v>57</v>
      </c>
      <c r="P813">
        <v>3</v>
      </c>
      <c r="Q813" t="s">
        <v>40</v>
      </c>
      <c r="R813" t="s">
        <v>58</v>
      </c>
      <c r="S813" t="s">
        <v>4598</v>
      </c>
      <c r="T813" s="4">
        <v>45391</v>
      </c>
      <c r="U813">
        <v>4</v>
      </c>
      <c r="V813" t="s">
        <v>20250</v>
      </c>
      <c r="W813" t="s">
        <v>4599</v>
      </c>
      <c r="X813" t="s">
        <v>4600</v>
      </c>
      <c r="Y813" t="s">
        <v>2608</v>
      </c>
      <c r="Z813">
        <v>1360</v>
      </c>
      <c r="AA813">
        <v>7</v>
      </c>
      <c r="AB813">
        <v>3808</v>
      </c>
      <c r="AC813">
        <v>544</v>
      </c>
      <c r="AD813" s="8">
        <v>0.28000000000000003</v>
      </c>
      <c r="AE813" s="7">
        <v>1066.24</v>
      </c>
      <c r="AF813">
        <v>0.28000000000000003</v>
      </c>
      <c r="AG813" t="str">
        <f t="shared" si="12"/>
        <v>₹4 K</v>
      </c>
    </row>
    <row r="814" spans="1:33" x14ac:dyDescent="0.3">
      <c r="A814" t="s">
        <v>93</v>
      </c>
      <c r="B814" t="s">
        <v>568</v>
      </c>
      <c r="C814" t="s">
        <v>80</v>
      </c>
      <c r="D814" t="s">
        <v>370</v>
      </c>
      <c r="E814" t="s">
        <v>391</v>
      </c>
      <c r="F814" t="s">
        <v>4623</v>
      </c>
      <c r="G814" t="s">
        <v>96</v>
      </c>
      <c r="H814" s="4">
        <v>44721</v>
      </c>
      <c r="I814">
        <v>1300</v>
      </c>
      <c r="J814" t="s">
        <v>4624</v>
      </c>
      <c r="K814" t="s">
        <v>245</v>
      </c>
      <c r="L814" t="s">
        <v>4625</v>
      </c>
      <c r="M814" t="s">
        <v>87</v>
      </c>
      <c r="N814" t="s">
        <v>4626</v>
      </c>
      <c r="O814" t="s">
        <v>116</v>
      </c>
      <c r="P814">
        <v>13</v>
      </c>
      <c r="Q814" t="s">
        <v>73</v>
      </c>
      <c r="R814" t="s">
        <v>41</v>
      </c>
      <c r="S814" t="s">
        <v>4627</v>
      </c>
      <c r="T814" s="4">
        <v>45404</v>
      </c>
      <c r="U814">
        <v>4</v>
      </c>
      <c r="V814" t="s">
        <v>20250</v>
      </c>
      <c r="W814" t="s">
        <v>4628</v>
      </c>
      <c r="X814" t="s">
        <v>4629</v>
      </c>
      <c r="Y814" t="s">
        <v>1852</v>
      </c>
      <c r="Z814">
        <v>738</v>
      </c>
      <c r="AA814">
        <v>2</v>
      </c>
      <c r="AB814">
        <v>590.4</v>
      </c>
      <c r="AC814">
        <v>295.2</v>
      </c>
      <c r="AD814" s="8">
        <v>0.35</v>
      </c>
      <c r="AE814" s="7">
        <v>206.64</v>
      </c>
      <c r="AF814">
        <v>0.35</v>
      </c>
      <c r="AG814" t="str">
        <f t="shared" si="12"/>
        <v>₹590.4</v>
      </c>
    </row>
    <row r="815" spans="1:33" x14ac:dyDescent="0.3">
      <c r="A815" t="s">
        <v>181</v>
      </c>
      <c r="B815" t="s">
        <v>985</v>
      </c>
      <c r="C815" t="s">
        <v>29</v>
      </c>
      <c r="D815" t="s">
        <v>30</v>
      </c>
      <c r="E815" t="s">
        <v>1177</v>
      </c>
      <c r="F815" t="s">
        <v>4698</v>
      </c>
      <c r="G815" t="s">
        <v>33</v>
      </c>
      <c r="H815" s="4">
        <v>44897</v>
      </c>
      <c r="I815">
        <v>1200</v>
      </c>
      <c r="J815" t="s">
        <v>4699</v>
      </c>
      <c r="K815" t="s">
        <v>98</v>
      </c>
      <c r="L815" t="s">
        <v>4700</v>
      </c>
      <c r="M815" t="s">
        <v>37</v>
      </c>
      <c r="N815" t="s">
        <v>4701</v>
      </c>
      <c r="O815" t="s">
        <v>72</v>
      </c>
      <c r="P815">
        <v>10</v>
      </c>
      <c r="Q815" t="s">
        <v>40</v>
      </c>
      <c r="R815" t="s">
        <v>58</v>
      </c>
      <c r="S815" t="s">
        <v>4702</v>
      </c>
      <c r="T815" s="4">
        <v>45391</v>
      </c>
      <c r="U815">
        <v>4</v>
      </c>
      <c r="V815" t="s">
        <v>20250</v>
      </c>
      <c r="W815" t="s">
        <v>4703</v>
      </c>
      <c r="X815" t="s">
        <v>4704</v>
      </c>
      <c r="Y815" t="s">
        <v>3654</v>
      </c>
      <c r="Z815">
        <v>2062</v>
      </c>
      <c r="AA815">
        <v>2</v>
      </c>
      <c r="AB815">
        <v>1649.6000000000001</v>
      </c>
      <c r="AC815">
        <v>824.80000000000007</v>
      </c>
      <c r="AD815" s="8">
        <v>0.28000000000000003</v>
      </c>
      <c r="AE815" s="7">
        <v>461.88800000000009</v>
      </c>
      <c r="AF815">
        <v>0.28000000000000003</v>
      </c>
      <c r="AG815" t="str">
        <f t="shared" si="12"/>
        <v>₹2 K</v>
      </c>
    </row>
    <row r="816" spans="1:33" x14ac:dyDescent="0.3">
      <c r="A816" t="s">
        <v>121</v>
      </c>
      <c r="B816" t="s">
        <v>946</v>
      </c>
      <c r="C816" t="s">
        <v>49</v>
      </c>
      <c r="D816" t="s">
        <v>30</v>
      </c>
      <c r="E816" t="s">
        <v>2486</v>
      </c>
      <c r="F816" t="s">
        <v>4705</v>
      </c>
      <c r="G816" t="s">
        <v>33</v>
      </c>
      <c r="H816" s="4">
        <v>44741</v>
      </c>
      <c r="I816">
        <v>1200</v>
      </c>
      <c r="J816" t="s">
        <v>4706</v>
      </c>
      <c r="K816" t="s">
        <v>361</v>
      </c>
      <c r="L816" t="s">
        <v>4707</v>
      </c>
      <c r="M816" t="s">
        <v>37</v>
      </c>
      <c r="N816" t="s">
        <v>4708</v>
      </c>
      <c r="O816" t="s">
        <v>72</v>
      </c>
      <c r="P816">
        <v>16</v>
      </c>
      <c r="Q816" t="s">
        <v>40</v>
      </c>
      <c r="R816" t="s">
        <v>74</v>
      </c>
      <c r="S816" t="s">
        <v>4709</v>
      </c>
      <c r="T816" s="4">
        <v>45387</v>
      </c>
      <c r="U816">
        <v>4</v>
      </c>
      <c r="V816" t="s">
        <v>20250</v>
      </c>
      <c r="W816" t="s">
        <v>4710</v>
      </c>
      <c r="X816" t="s">
        <v>4711</v>
      </c>
      <c r="Y816" t="s">
        <v>4306</v>
      </c>
      <c r="Z816">
        <v>847</v>
      </c>
      <c r="AA816">
        <v>3</v>
      </c>
      <c r="AB816">
        <v>1016.4000000000001</v>
      </c>
      <c r="AC816">
        <v>338.8</v>
      </c>
      <c r="AD816" s="8">
        <v>0.22</v>
      </c>
      <c r="AE816" s="7">
        <v>223.60800000000003</v>
      </c>
      <c r="AF816">
        <v>0.22</v>
      </c>
      <c r="AG816" t="str">
        <f t="shared" si="12"/>
        <v>₹1 K</v>
      </c>
    </row>
    <row r="817" spans="1:33" x14ac:dyDescent="0.3">
      <c r="A817" t="s">
        <v>27</v>
      </c>
      <c r="B817" t="s">
        <v>558</v>
      </c>
      <c r="C817" t="s">
        <v>80</v>
      </c>
      <c r="D817" t="s">
        <v>206</v>
      </c>
      <c r="E817" t="s">
        <v>1908</v>
      </c>
      <c r="F817" t="s">
        <v>4848</v>
      </c>
      <c r="G817" t="s">
        <v>33</v>
      </c>
      <c r="H817" s="4">
        <v>44883</v>
      </c>
      <c r="I817">
        <v>1200</v>
      </c>
      <c r="J817" t="s">
        <v>4849</v>
      </c>
      <c r="K817" t="s">
        <v>706</v>
      </c>
      <c r="L817" t="s">
        <v>4850</v>
      </c>
      <c r="M817" t="s">
        <v>37</v>
      </c>
      <c r="N817" t="s">
        <v>4851</v>
      </c>
      <c r="O817" t="s">
        <v>39</v>
      </c>
      <c r="P817">
        <v>17</v>
      </c>
      <c r="Q817" t="s">
        <v>73</v>
      </c>
      <c r="R817" t="s">
        <v>74</v>
      </c>
      <c r="S817" t="s">
        <v>4852</v>
      </c>
      <c r="T817" s="4">
        <v>45400</v>
      </c>
      <c r="U817">
        <v>4</v>
      </c>
      <c r="V817" t="s">
        <v>20250</v>
      </c>
      <c r="W817" t="s">
        <v>4853</v>
      </c>
      <c r="X817" t="s">
        <v>4854</v>
      </c>
      <c r="Y817" t="s">
        <v>4855</v>
      </c>
      <c r="Z817">
        <v>2866</v>
      </c>
      <c r="AA817">
        <v>7</v>
      </c>
      <c r="AB817">
        <v>8024.8</v>
      </c>
      <c r="AC817">
        <v>1146.4000000000001</v>
      </c>
      <c r="AD817" s="8">
        <v>0.35</v>
      </c>
      <c r="AE817" s="7">
        <v>2808.68</v>
      </c>
      <c r="AF817">
        <v>0.35</v>
      </c>
      <c r="AG817" t="str">
        <f t="shared" si="12"/>
        <v>₹8 K</v>
      </c>
    </row>
    <row r="818" spans="1:33" x14ac:dyDescent="0.3">
      <c r="A818" t="s">
        <v>93</v>
      </c>
      <c r="B818" t="s">
        <v>568</v>
      </c>
      <c r="C818" t="s">
        <v>29</v>
      </c>
      <c r="D818" t="s">
        <v>65</v>
      </c>
      <c r="E818" t="s">
        <v>1877</v>
      </c>
      <c r="F818" t="s">
        <v>4879</v>
      </c>
      <c r="G818" t="s">
        <v>33</v>
      </c>
      <c r="H818" s="4">
        <v>44345</v>
      </c>
      <c r="I818">
        <v>1200</v>
      </c>
      <c r="J818" t="s">
        <v>4880</v>
      </c>
      <c r="K818" t="s">
        <v>2433</v>
      </c>
      <c r="L818" t="s">
        <v>4881</v>
      </c>
      <c r="M818" t="s">
        <v>37</v>
      </c>
      <c r="N818" t="s">
        <v>4882</v>
      </c>
      <c r="O818" t="s">
        <v>116</v>
      </c>
      <c r="P818">
        <v>4</v>
      </c>
      <c r="Q818" t="s">
        <v>73</v>
      </c>
      <c r="R818" t="s">
        <v>74</v>
      </c>
      <c r="S818" t="s">
        <v>4883</v>
      </c>
      <c r="T818" s="4">
        <v>45394</v>
      </c>
      <c r="U818">
        <v>4</v>
      </c>
      <c r="V818" t="s">
        <v>20250</v>
      </c>
      <c r="W818" t="s">
        <v>4884</v>
      </c>
      <c r="X818" t="s">
        <v>4885</v>
      </c>
      <c r="Y818" t="s">
        <v>4886</v>
      </c>
      <c r="Z818">
        <v>1904</v>
      </c>
      <c r="AA818">
        <v>3</v>
      </c>
      <c r="AB818">
        <v>2284.8000000000002</v>
      </c>
      <c r="AC818">
        <v>761.6</v>
      </c>
      <c r="AD818" s="8">
        <v>0.28000000000000003</v>
      </c>
      <c r="AE818" s="7">
        <v>639.74400000000014</v>
      </c>
      <c r="AF818">
        <v>0.28000000000000003</v>
      </c>
      <c r="AG818" t="str">
        <f t="shared" si="12"/>
        <v>₹2 K</v>
      </c>
    </row>
    <row r="819" spans="1:33" x14ac:dyDescent="0.3">
      <c r="A819" t="s">
        <v>20239</v>
      </c>
      <c r="B819" t="s">
        <v>28</v>
      </c>
      <c r="C819" t="s">
        <v>80</v>
      </c>
      <c r="D819" t="s">
        <v>50</v>
      </c>
      <c r="E819" t="s">
        <v>471</v>
      </c>
      <c r="F819" t="s">
        <v>4948</v>
      </c>
      <c r="G819" t="s">
        <v>96</v>
      </c>
      <c r="H819" s="4">
        <v>45607</v>
      </c>
      <c r="I819">
        <v>1100</v>
      </c>
      <c r="J819" t="s">
        <v>4949</v>
      </c>
      <c r="K819" t="s">
        <v>1103</v>
      </c>
      <c r="L819" t="s">
        <v>4950</v>
      </c>
      <c r="M819" t="s">
        <v>87</v>
      </c>
      <c r="N819" t="s">
        <v>4951</v>
      </c>
      <c r="O819" t="s">
        <v>39</v>
      </c>
      <c r="P819">
        <v>12</v>
      </c>
      <c r="Q819" t="s">
        <v>40</v>
      </c>
      <c r="R819" t="s">
        <v>58</v>
      </c>
      <c r="S819" t="s">
        <v>4952</v>
      </c>
      <c r="T819" s="4">
        <v>45412</v>
      </c>
      <c r="U819">
        <v>4</v>
      </c>
      <c r="V819" t="s">
        <v>20250</v>
      </c>
      <c r="W819" t="s">
        <v>4953</v>
      </c>
      <c r="X819" t="s">
        <v>4954</v>
      </c>
      <c r="Y819" t="s">
        <v>3780</v>
      </c>
      <c r="Z819">
        <v>2657</v>
      </c>
      <c r="AA819">
        <v>4</v>
      </c>
      <c r="AB819">
        <v>4251.2</v>
      </c>
      <c r="AC819">
        <v>1062.8</v>
      </c>
      <c r="AD819" s="8">
        <v>0.35</v>
      </c>
      <c r="AE819" s="7">
        <v>1487.9199999999998</v>
      </c>
      <c r="AF819">
        <v>0.35</v>
      </c>
      <c r="AG819" t="str">
        <f t="shared" si="12"/>
        <v>₹4 K</v>
      </c>
    </row>
    <row r="820" spans="1:33" x14ac:dyDescent="0.3">
      <c r="A820" t="s">
        <v>20233</v>
      </c>
      <c r="B820" t="s">
        <v>218</v>
      </c>
      <c r="C820" t="s">
        <v>80</v>
      </c>
      <c r="D820" t="s">
        <v>30</v>
      </c>
      <c r="E820" t="s">
        <v>3051</v>
      </c>
      <c r="F820" t="s">
        <v>4963</v>
      </c>
      <c r="G820" t="s">
        <v>96</v>
      </c>
      <c r="H820" s="4">
        <v>45079</v>
      </c>
      <c r="I820">
        <v>800</v>
      </c>
      <c r="J820" t="s">
        <v>4964</v>
      </c>
      <c r="K820" t="s">
        <v>474</v>
      </c>
      <c r="L820" t="s">
        <v>4965</v>
      </c>
      <c r="M820" t="s">
        <v>87</v>
      </c>
      <c r="N820" t="s">
        <v>4966</v>
      </c>
      <c r="O820" t="s">
        <v>57</v>
      </c>
      <c r="P820">
        <v>3</v>
      </c>
      <c r="Q820" t="s">
        <v>73</v>
      </c>
      <c r="R820" t="s">
        <v>41</v>
      </c>
      <c r="S820" t="s">
        <v>4967</v>
      </c>
      <c r="T820" s="4">
        <v>45406</v>
      </c>
      <c r="U820">
        <v>4</v>
      </c>
      <c r="V820" t="s">
        <v>20250</v>
      </c>
      <c r="W820" t="s">
        <v>4968</v>
      </c>
      <c r="X820" t="s">
        <v>4969</v>
      </c>
      <c r="Y820" t="s">
        <v>1058</v>
      </c>
      <c r="Z820">
        <v>1285</v>
      </c>
      <c r="AA820">
        <v>5</v>
      </c>
      <c r="AB820">
        <v>2570</v>
      </c>
      <c r="AC820">
        <v>514</v>
      </c>
      <c r="AD820" s="8">
        <v>0.35</v>
      </c>
      <c r="AE820" s="7">
        <v>899.49999999999989</v>
      </c>
      <c r="AF820">
        <v>0.35</v>
      </c>
      <c r="AG820" t="str">
        <f t="shared" si="12"/>
        <v>₹3 K</v>
      </c>
    </row>
    <row r="821" spans="1:33" x14ac:dyDescent="0.3">
      <c r="A821" t="s">
        <v>20236</v>
      </c>
      <c r="B821" t="s">
        <v>79</v>
      </c>
      <c r="C821" t="s">
        <v>80</v>
      </c>
      <c r="D821" t="s">
        <v>206</v>
      </c>
      <c r="E821" t="s">
        <v>441</v>
      </c>
      <c r="F821" t="s">
        <v>5178</v>
      </c>
      <c r="G821" t="s">
        <v>96</v>
      </c>
      <c r="H821" s="4">
        <v>43878</v>
      </c>
      <c r="I821">
        <v>1300</v>
      </c>
      <c r="J821" t="s">
        <v>5179</v>
      </c>
      <c r="K821" t="s">
        <v>394</v>
      </c>
      <c r="L821" t="s">
        <v>5180</v>
      </c>
      <c r="M821" t="s">
        <v>37</v>
      </c>
      <c r="N821" t="s">
        <v>5181</v>
      </c>
      <c r="O821" t="s">
        <v>39</v>
      </c>
      <c r="P821">
        <v>14</v>
      </c>
      <c r="Q821" t="s">
        <v>40</v>
      </c>
      <c r="R821" t="s">
        <v>41</v>
      </c>
      <c r="S821" t="s">
        <v>5182</v>
      </c>
      <c r="T821" s="4">
        <v>45387</v>
      </c>
      <c r="U821">
        <v>4</v>
      </c>
      <c r="V821" t="s">
        <v>20250</v>
      </c>
      <c r="W821" t="s">
        <v>5183</v>
      </c>
      <c r="X821" t="s">
        <v>5184</v>
      </c>
      <c r="Y821" t="s">
        <v>3983</v>
      </c>
      <c r="Z821">
        <v>1136</v>
      </c>
      <c r="AA821">
        <v>3</v>
      </c>
      <c r="AB821">
        <v>1363.2</v>
      </c>
      <c r="AC821">
        <v>454.40000000000003</v>
      </c>
      <c r="AD821" s="8">
        <v>0.35</v>
      </c>
      <c r="AE821" s="7">
        <v>477.12</v>
      </c>
      <c r="AF821">
        <v>0.35</v>
      </c>
      <c r="AG821" t="str">
        <f t="shared" si="12"/>
        <v>₹1 K</v>
      </c>
    </row>
    <row r="822" spans="1:33" x14ac:dyDescent="0.3">
      <c r="A822" t="s">
        <v>107</v>
      </c>
      <c r="B822" t="s">
        <v>510</v>
      </c>
      <c r="C822" t="s">
        <v>80</v>
      </c>
      <c r="D822" t="s">
        <v>50</v>
      </c>
      <c r="E822" t="s">
        <v>314</v>
      </c>
      <c r="F822" t="s">
        <v>5200</v>
      </c>
      <c r="G822" t="s">
        <v>96</v>
      </c>
      <c r="H822" s="4">
        <v>44738</v>
      </c>
      <c r="I822">
        <v>1000</v>
      </c>
      <c r="J822" t="s">
        <v>5201</v>
      </c>
      <c r="K822" t="s">
        <v>1846</v>
      </c>
      <c r="L822" t="s">
        <v>5202</v>
      </c>
      <c r="M822" t="s">
        <v>37</v>
      </c>
      <c r="N822" t="s">
        <v>5203</v>
      </c>
      <c r="O822" t="s">
        <v>116</v>
      </c>
      <c r="P822">
        <v>19</v>
      </c>
      <c r="Q822" t="s">
        <v>40</v>
      </c>
      <c r="R822" t="s">
        <v>101</v>
      </c>
      <c r="S822" t="s">
        <v>5204</v>
      </c>
      <c r="T822" s="4">
        <v>45396</v>
      </c>
      <c r="U822">
        <v>4</v>
      </c>
      <c r="V822" t="s">
        <v>20250</v>
      </c>
      <c r="W822" t="s">
        <v>5205</v>
      </c>
      <c r="X822" t="s">
        <v>5206</v>
      </c>
      <c r="Y822" t="s">
        <v>346</v>
      </c>
      <c r="Z822">
        <v>2196</v>
      </c>
      <c r="AA822">
        <v>5</v>
      </c>
      <c r="AB822">
        <v>4392</v>
      </c>
      <c r="AC822">
        <v>878.4</v>
      </c>
      <c r="AD822" s="8">
        <v>0.35</v>
      </c>
      <c r="AE822" s="7">
        <v>1537.1999999999998</v>
      </c>
      <c r="AF822">
        <v>0.35</v>
      </c>
      <c r="AG822" t="str">
        <f t="shared" si="12"/>
        <v>₹4 K</v>
      </c>
    </row>
    <row r="823" spans="1:33" x14ac:dyDescent="0.3">
      <c r="A823" t="s">
        <v>20237</v>
      </c>
      <c r="B823" t="s">
        <v>1483</v>
      </c>
      <c r="C823" t="s">
        <v>29</v>
      </c>
      <c r="D823" t="s">
        <v>219</v>
      </c>
      <c r="E823" t="s">
        <v>814</v>
      </c>
      <c r="F823" t="s">
        <v>5252</v>
      </c>
      <c r="G823" t="s">
        <v>96</v>
      </c>
      <c r="H823" s="4">
        <v>44755</v>
      </c>
      <c r="I823">
        <v>800</v>
      </c>
      <c r="J823" t="s">
        <v>5253</v>
      </c>
      <c r="K823" t="s">
        <v>1052</v>
      </c>
      <c r="L823" t="s">
        <v>5254</v>
      </c>
      <c r="M823" t="s">
        <v>37</v>
      </c>
      <c r="N823" t="s">
        <v>5255</v>
      </c>
      <c r="O823" t="s">
        <v>116</v>
      </c>
      <c r="P823">
        <v>13</v>
      </c>
      <c r="Q823" t="s">
        <v>73</v>
      </c>
      <c r="R823" t="s">
        <v>74</v>
      </c>
      <c r="S823" t="s">
        <v>5256</v>
      </c>
      <c r="T823" s="4">
        <v>45398</v>
      </c>
      <c r="U823">
        <v>4</v>
      </c>
      <c r="V823" t="s">
        <v>20250</v>
      </c>
      <c r="W823" t="s">
        <v>5257</v>
      </c>
      <c r="X823" t="s">
        <v>5258</v>
      </c>
      <c r="Y823" t="s">
        <v>5259</v>
      </c>
      <c r="Z823">
        <v>2341</v>
      </c>
      <c r="AA823">
        <v>3</v>
      </c>
      <c r="AB823">
        <v>2809.2000000000003</v>
      </c>
      <c r="AC823">
        <v>936.40000000000009</v>
      </c>
      <c r="AD823" s="8">
        <v>0.28000000000000003</v>
      </c>
      <c r="AE823" s="7">
        <v>786.57600000000014</v>
      </c>
      <c r="AF823">
        <v>0.28000000000000003</v>
      </c>
      <c r="AG823" t="str">
        <f t="shared" si="12"/>
        <v>₹3 K</v>
      </c>
    </row>
    <row r="824" spans="1:33" x14ac:dyDescent="0.3">
      <c r="A824" t="s">
        <v>145</v>
      </c>
      <c r="B824" t="s">
        <v>145</v>
      </c>
      <c r="C824" t="s">
        <v>80</v>
      </c>
      <c r="D824" t="s">
        <v>81</v>
      </c>
      <c r="E824" t="s">
        <v>1949</v>
      </c>
      <c r="F824" t="s">
        <v>5323</v>
      </c>
      <c r="G824" t="s">
        <v>96</v>
      </c>
      <c r="H824" s="4">
        <v>44595</v>
      </c>
      <c r="I824">
        <v>1400</v>
      </c>
      <c r="J824" t="s">
        <v>5324</v>
      </c>
      <c r="K824" t="s">
        <v>1368</v>
      </c>
      <c r="L824" t="s">
        <v>5325</v>
      </c>
      <c r="M824" t="s">
        <v>87</v>
      </c>
      <c r="N824" t="s">
        <v>5326</v>
      </c>
      <c r="O824" t="s">
        <v>39</v>
      </c>
      <c r="P824">
        <v>6</v>
      </c>
      <c r="Q824" t="s">
        <v>73</v>
      </c>
      <c r="R824" t="s">
        <v>101</v>
      </c>
      <c r="S824" t="s">
        <v>5327</v>
      </c>
      <c r="T824" s="4">
        <v>45389</v>
      </c>
      <c r="U824">
        <v>4</v>
      </c>
      <c r="V824" t="s">
        <v>20250</v>
      </c>
      <c r="W824" t="s">
        <v>5328</v>
      </c>
      <c r="X824" t="s">
        <v>5329</v>
      </c>
      <c r="Y824" t="s">
        <v>180</v>
      </c>
      <c r="Z824">
        <v>2023</v>
      </c>
      <c r="AA824">
        <v>8</v>
      </c>
      <c r="AB824">
        <v>6473.6</v>
      </c>
      <c r="AC824">
        <v>809.2</v>
      </c>
      <c r="AD824" s="8">
        <v>0.35</v>
      </c>
      <c r="AE824" s="7">
        <v>2265.7599999999998</v>
      </c>
      <c r="AF824">
        <v>0.35</v>
      </c>
      <c r="AG824" t="str">
        <f t="shared" si="12"/>
        <v>₹6 K</v>
      </c>
    </row>
    <row r="825" spans="1:33" x14ac:dyDescent="0.3">
      <c r="A825" t="s">
        <v>27</v>
      </c>
      <c r="B825" t="s">
        <v>731</v>
      </c>
      <c r="C825" t="s">
        <v>29</v>
      </c>
      <c r="D825" t="s">
        <v>370</v>
      </c>
      <c r="E825" t="s">
        <v>1877</v>
      </c>
      <c r="F825" t="s">
        <v>5679</v>
      </c>
      <c r="G825" t="s">
        <v>33</v>
      </c>
      <c r="H825" s="4">
        <v>45324</v>
      </c>
      <c r="I825">
        <v>950</v>
      </c>
      <c r="J825" t="s">
        <v>5680</v>
      </c>
      <c r="K825" t="s">
        <v>1686</v>
      </c>
      <c r="L825" t="s">
        <v>5681</v>
      </c>
      <c r="M825" t="s">
        <v>87</v>
      </c>
      <c r="N825" t="s">
        <v>5682</v>
      </c>
      <c r="O825" t="s">
        <v>57</v>
      </c>
      <c r="P825">
        <v>18</v>
      </c>
      <c r="Q825" t="s">
        <v>73</v>
      </c>
      <c r="R825" t="s">
        <v>58</v>
      </c>
      <c r="S825" t="s">
        <v>5683</v>
      </c>
      <c r="T825" s="4">
        <v>45408</v>
      </c>
      <c r="U825">
        <v>4</v>
      </c>
      <c r="V825" t="s">
        <v>20250</v>
      </c>
      <c r="W825" t="s">
        <v>5684</v>
      </c>
      <c r="X825" t="s">
        <v>5685</v>
      </c>
      <c r="Y825" t="s">
        <v>4030</v>
      </c>
      <c r="Z825">
        <v>2941</v>
      </c>
      <c r="AA825">
        <v>3</v>
      </c>
      <c r="AB825">
        <v>3529.2000000000003</v>
      </c>
      <c r="AC825">
        <v>1176.4000000000001</v>
      </c>
      <c r="AD825" s="8">
        <v>0.28000000000000003</v>
      </c>
      <c r="AE825" s="7">
        <v>988.17600000000016</v>
      </c>
      <c r="AF825">
        <v>0.28000000000000003</v>
      </c>
      <c r="AG825" t="str">
        <f t="shared" si="12"/>
        <v>₹4 K</v>
      </c>
    </row>
    <row r="826" spans="1:33" x14ac:dyDescent="0.3">
      <c r="A826" t="s">
        <v>107</v>
      </c>
      <c r="B826" t="s">
        <v>510</v>
      </c>
      <c r="C826" t="s">
        <v>80</v>
      </c>
      <c r="D826" t="s">
        <v>50</v>
      </c>
      <c r="E826" t="s">
        <v>1168</v>
      </c>
      <c r="F826" t="s">
        <v>5753</v>
      </c>
      <c r="G826" t="s">
        <v>33</v>
      </c>
      <c r="H826" s="4">
        <v>44543</v>
      </c>
      <c r="I826">
        <v>1300</v>
      </c>
      <c r="J826" t="s">
        <v>5754</v>
      </c>
      <c r="K826" t="s">
        <v>54</v>
      </c>
      <c r="L826" t="s">
        <v>5755</v>
      </c>
      <c r="M826" t="s">
        <v>37</v>
      </c>
      <c r="N826" t="s">
        <v>5756</v>
      </c>
      <c r="O826" t="s">
        <v>72</v>
      </c>
      <c r="P826">
        <v>18</v>
      </c>
      <c r="Q826" t="s">
        <v>73</v>
      </c>
      <c r="R826" t="s">
        <v>58</v>
      </c>
      <c r="S826" t="s">
        <v>5757</v>
      </c>
      <c r="T826" s="4">
        <v>45386</v>
      </c>
      <c r="U826">
        <v>4</v>
      </c>
      <c r="V826" t="s">
        <v>20250</v>
      </c>
      <c r="W826" t="s">
        <v>5758</v>
      </c>
      <c r="X826" t="s">
        <v>5759</v>
      </c>
      <c r="Y826" t="s">
        <v>5760</v>
      </c>
      <c r="Z826">
        <v>2293</v>
      </c>
      <c r="AA826">
        <v>5</v>
      </c>
      <c r="AB826">
        <v>4586</v>
      </c>
      <c r="AC826">
        <v>917.2</v>
      </c>
      <c r="AD826" s="8">
        <v>0.35</v>
      </c>
      <c r="AE826" s="7">
        <v>1605.1</v>
      </c>
      <c r="AF826">
        <v>0.35</v>
      </c>
      <c r="AG826" t="str">
        <f t="shared" si="12"/>
        <v>₹5 K</v>
      </c>
    </row>
    <row r="827" spans="1:33" x14ac:dyDescent="0.3">
      <c r="A827" t="s">
        <v>107</v>
      </c>
      <c r="B827" t="s">
        <v>510</v>
      </c>
      <c r="C827" t="s">
        <v>49</v>
      </c>
      <c r="D827" t="s">
        <v>109</v>
      </c>
      <c r="E827" t="s">
        <v>1674</v>
      </c>
      <c r="F827" t="s">
        <v>5988</v>
      </c>
      <c r="G827" t="s">
        <v>96</v>
      </c>
      <c r="H827" s="4">
        <v>44799</v>
      </c>
      <c r="I827">
        <v>800</v>
      </c>
      <c r="J827" t="s">
        <v>5989</v>
      </c>
      <c r="K827" t="s">
        <v>796</v>
      </c>
      <c r="L827" t="s">
        <v>5990</v>
      </c>
      <c r="M827" t="s">
        <v>37</v>
      </c>
      <c r="N827" t="s">
        <v>5991</v>
      </c>
      <c r="O827" t="s">
        <v>72</v>
      </c>
      <c r="P827">
        <v>10</v>
      </c>
      <c r="Q827" t="s">
        <v>73</v>
      </c>
      <c r="R827" t="s">
        <v>101</v>
      </c>
      <c r="S827" t="s">
        <v>5992</v>
      </c>
      <c r="T827" s="4">
        <v>45389</v>
      </c>
      <c r="U827">
        <v>4</v>
      </c>
      <c r="V827" t="s">
        <v>20250</v>
      </c>
      <c r="W827" t="s">
        <v>5993</v>
      </c>
      <c r="X827" t="s">
        <v>5994</v>
      </c>
      <c r="Y827" t="s">
        <v>3247</v>
      </c>
      <c r="Z827">
        <v>1590</v>
      </c>
      <c r="AA827">
        <v>8</v>
      </c>
      <c r="AB827">
        <v>5088</v>
      </c>
      <c r="AC827">
        <v>636</v>
      </c>
      <c r="AD827" s="8">
        <v>0.22</v>
      </c>
      <c r="AE827" s="7">
        <v>1119.3599999999999</v>
      </c>
      <c r="AF827">
        <v>0.22</v>
      </c>
      <c r="AG827" t="str">
        <f t="shared" si="12"/>
        <v>₹5 K</v>
      </c>
    </row>
    <row r="828" spans="1:33" x14ac:dyDescent="0.3">
      <c r="A828" t="s">
        <v>181</v>
      </c>
      <c r="B828" t="s">
        <v>64</v>
      </c>
      <c r="C828" t="s">
        <v>29</v>
      </c>
      <c r="D828" t="s">
        <v>206</v>
      </c>
      <c r="E828" t="s">
        <v>2585</v>
      </c>
      <c r="F828" t="s">
        <v>6017</v>
      </c>
      <c r="G828" t="s">
        <v>33</v>
      </c>
      <c r="H828" s="4">
        <v>45488</v>
      </c>
      <c r="I828">
        <v>800</v>
      </c>
      <c r="J828" t="s">
        <v>4615</v>
      </c>
      <c r="K828" t="s">
        <v>753</v>
      </c>
      <c r="L828" t="s">
        <v>6018</v>
      </c>
      <c r="M828" t="s">
        <v>37</v>
      </c>
      <c r="N828" t="s">
        <v>6019</v>
      </c>
      <c r="O828" t="s">
        <v>72</v>
      </c>
      <c r="P828">
        <v>6</v>
      </c>
      <c r="Q828" t="s">
        <v>40</v>
      </c>
      <c r="R828" t="s">
        <v>74</v>
      </c>
      <c r="S828" t="s">
        <v>6020</v>
      </c>
      <c r="T828" s="4">
        <v>45387</v>
      </c>
      <c r="U828">
        <v>4</v>
      </c>
      <c r="V828" t="s">
        <v>20250</v>
      </c>
      <c r="W828" t="s">
        <v>6021</v>
      </c>
      <c r="X828" t="s">
        <v>6022</v>
      </c>
      <c r="Y828" t="s">
        <v>180</v>
      </c>
      <c r="Z828">
        <v>2470</v>
      </c>
      <c r="AA828">
        <v>1</v>
      </c>
      <c r="AB828">
        <v>988</v>
      </c>
      <c r="AC828">
        <v>988</v>
      </c>
      <c r="AD828" s="8">
        <v>0.28000000000000003</v>
      </c>
      <c r="AE828" s="7">
        <v>276.64000000000004</v>
      </c>
      <c r="AF828">
        <v>0.28000000000000003</v>
      </c>
      <c r="AG828" t="str">
        <f t="shared" si="12"/>
        <v>₹988</v>
      </c>
    </row>
    <row r="829" spans="1:33" x14ac:dyDescent="0.3">
      <c r="A829" t="s">
        <v>27</v>
      </c>
      <c r="B829" t="s">
        <v>731</v>
      </c>
      <c r="C829" t="s">
        <v>29</v>
      </c>
      <c r="D829" t="s">
        <v>50</v>
      </c>
      <c r="E829" t="s">
        <v>381</v>
      </c>
      <c r="F829" t="s">
        <v>6023</v>
      </c>
      <c r="G829" t="s">
        <v>33</v>
      </c>
      <c r="H829" s="4">
        <v>44881</v>
      </c>
      <c r="I829">
        <v>800</v>
      </c>
      <c r="J829" t="s">
        <v>6024</v>
      </c>
      <c r="K829" t="s">
        <v>743</v>
      </c>
      <c r="L829" t="s">
        <v>6025</v>
      </c>
      <c r="M829" t="s">
        <v>87</v>
      </c>
      <c r="N829" t="s">
        <v>6026</v>
      </c>
      <c r="O829" t="s">
        <v>39</v>
      </c>
      <c r="P829">
        <v>5</v>
      </c>
      <c r="Q829" t="s">
        <v>40</v>
      </c>
      <c r="R829" t="s">
        <v>41</v>
      </c>
      <c r="S829" t="s">
        <v>6027</v>
      </c>
      <c r="T829" s="4">
        <v>45409</v>
      </c>
      <c r="U829">
        <v>4</v>
      </c>
      <c r="V829" t="s">
        <v>20250</v>
      </c>
      <c r="W829" t="s">
        <v>6028</v>
      </c>
      <c r="X829" t="s">
        <v>6029</v>
      </c>
      <c r="Y829" t="s">
        <v>6030</v>
      </c>
      <c r="Z829">
        <v>1471</v>
      </c>
      <c r="AA829">
        <v>4</v>
      </c>
      <c r="AB829">
        <v>2353.6</v>
      </c>
      <c r="AC829">
        <v>588.4</v>
      </c>
      <c r="AD829" s="8">
        <v>0.28000000000000003</v>
      </c>
      <c r="AE829" s="7">
        <v>659.00800000000004</v>
      </c>
      <c r="AF829">
        <v>0.28000000000000003</v>
      </c>
      <c r="AG829" t="str">
        <f t="shared" si="12"/>
        <v>₹2 K</v>
      </c>
    </row>
    <row r="830" spans="1:33" x14ac:dyDescent="0.3">
      <c r="A830" t="s">
        <v>27</v>
      </c>
      <c r="B830" t="s">
        <v>803</v>
      </c>
      <c r="C830" t="s">
        <v>80</v>
      </c>
      <c r="D830" t="s">
        <v>206</v>
      </c>
      <c r="E830" t="s">
        <v>549</v>
      </c>
      <c r="F830" t="s">
        <v>6169</v>
      </c>
      <c r="G830" t="s">
        <v>96</v>
      </c>
      <c r="H830" s="4">
        <v>44082</v>
      </c>
      <c r="I830">
        <v>1200</v>
      </c>
      <c r="J830" t="s">
        <v>6170</v>
      </c>
      <c r="K830" t="s">
        <v>137</v>
      </c>
      <c r="L830" t="s">
        <v>6171</v>
      </c>
      <c r="M830" t="s">
        <v>37</v>
      </c>
      <c r="N830" t="s">
        <v>6172</v>
      </c>
      <c r="O830" t="s">
        <v>116</v>
      </c>
      <c r="P830">
        <v>6</v>
      </c>
      <c r="Q830" t="s">
        <v>73</v>
      </c>
      <c r="R830" t="s">
        <v>41</v>
      </c>
      <c r="S830" t="s">
        <v>6173</v>
      </c>
      <c r="T830" s="4">
        <v>45392</v>
      </c>
      <c r="U830">
        <v>4</v>
      </c>
      <c r="V830" t="s">
        <v>20250</v>
      </c>
      <c r="W830" t="s">
        <v>6174</v>
      </c>
      <c r="X830" t="s">
        <v>6175</v>
      </c>
      <c r="Y830" t="s">
        <v>6176</v>
      </c>
      <c r="Z830">
        <v>1993</v>
      </c>
      <c r="AA830">
        <v>6</v>
      </c>
      <c r="AB830">
        <v>4783.2</v>
      </c>
      <c r="AC830">
        <v>797.19999999999993</v>
      </c>
      <c r="AD830" s="8">
        <v>0.35</v>
      </c>
      <c r="AE830" s="7">
        <v>1674.12</v>
      </c>
      <c r="AF830">
        <v>0.35</v>
      </c>
      <c r="AG830" t="str">
        <f t="shared" si="12"/>
        <v>₹5 K</v>
      </c>
    </row>
    <row r="831" spans="1:33" x14ac:dyDescent="0.3">
      <c r="A831" t="s">
        <v>336</v>
      </c>
      <c r="B831" t="s">
        <v>500</v>
      </c>
      <c r="C831" t="s">
        <v>29</v>
      </c>
      <c r="D831" t="s">
        <v>146</v>
      </c>
      <c r="E831" t="s">
        <v>531</v>
      </c>
      <c r="F831" t="s">
        <v>6184</v>
      </c>
      <c r="G831" t="s">
        <v>96</v>
      </c>
      <c r="H831" s="4">
        <v>43900</v>
      </c>
      <c r="I831">
        <v>1400</v>
      </c>
      <c r="J831" t="s">
        <v>6185</v>
      </c>
      <c r="K831" t="s">
        <v>350</v>
      </c>
      <c r="L831" t="s">
        <v>6186</v>
      </c>
      <c r="M831" t="s">
        <v>37</v>
      </c>
      <c r="N831" t="s">
        <v>6187</v>
      </c>
      <c r="O831" t="s">
        <v>57</v>
      </c>
      <c r="P831">
        <v>17</v>
      </c>
      <c r="Q831" t="s">
        <v>73</v>
      </c>
      <c r="R831" t="s">
        <v>74</v>
      </c>
      <c r="S831" t="s">
        <v>6188</v>
      </c>
      <c r="T831" s="4">
        <v>45395</v>
      </c>
      <c r="U831">
        <v>4</v>
      </c>
      <c r="V831" t="s">
        <v>20250</v>
      </c>
      <c r="W831" t="s">
        <v>6189</v>
      </c>
      <c r="X831" t="s">
        <v>6190</v>
      </c>
      <c r="Y831" t="s">
        <v>6191</v>
      </c>
      <c r="Z831">
        <v>534</v>
      </c>
      <c r="AA831">
        <v>2</v>
      </c>
      <c r="AB831">
        <v>427.20000000000005</v>
      </c>
      <c r="AC831">
        <v>213.60000000000002</v>
      </c>
      <c r="AD831" s="8">
        <v>0.28000000000000003</v>
      </c>
      <c r="AE831" s="7">
        <v>119.61600000000003</v>
      </c>
      <c r="AF831">
        <v>0.28000000000000003</v>
      </c>
      <c r="AG831" t="str">
        <f t="shared" si="12"/>
        <v>₹427.2</v>
      </c>
    </row>
    <row r="832" spans="1:33" x14ac:dyDescent="0.3">
      <c r="A832" t="s">
        <v>20239</v>
      </c>
      <c r="B832" t="s">
        <v>28</v>
      </c>
      <c r="C832" t="s">
        <v>49</v>
      </c>
      <c r="D832" t="s">
        <v>109</v>
      </c>
      <c r="E832" t="s">
        <v>263</v>
      </c>
      <c r="F832" t="s">
        <v>6214</v>
      </c>
      <c r="G832" t="s">
        <v>33</v>
      </c>
      <c r="H832" s="4">
        <v>44675</v>
      </c>
      <c r="I832">
        <v>1100</v>
      </c>
      <c r="J832" t="s">
        <v>6215</v>
      </c>
      <c r="K832" t="s">
        <v>524</v>
      </c>
      <c r="L832" t="s">
        <v>6216</v>
      </c>
      <c r="M832" t="s">
        <v>87</v>
      </c>
      <c r="N832" t="s">
        <v>6217</v>
      </c>
      <c r="O832" t="s">
        <v>72</v>
      </c>
      <c r="P832">
        <v>12</v>
      </c>
      <c r="Q832" t="s">
        <v>40</v>
      </c>
      <c r="R832" t="s">
        <v>101</v>
      </c>
      <c r="S832" t="s">
        <v>6218</v>
      </c>
      <c r="T832" s="4">
        <v>45403</v>
      </c>
      <c r="U832">
        <v>4</v>
      </c>
      <c r="V832" t="s">
        <v>20250</v>
      </c>
      <c r="W832" t="s">
        <v>6219</v>
      </c>
      <c r="X832" t="s">
        <v>6220</v>
      </c>
      <c r="Y832" t="s">
        <v>6002</v>
      </c>
      <c r="Z832">
        <v>2930</v>
      </c>
      <c r="AA832">
        <v>8</v>
      </c>
      <c r="AB832">
        <v>9376</v>
      </c>
      <c r="AC832">
        <v>1172</v>
      </c>
      <c r="AD832" s="8">
        <v>0.22</v>
      </c>
      <c r="AE832" s="7">
        <v>2062.7199999999998</v>
      </c>
      <c r="AF832">
        <v>0.22</v>
      </c>
      <c r="AG832" t="str">
        <f t="shared" si="12"/>
        <v>₹9 K</v>
      </c>
    </row>
    <row r="833" spans="1:33" x14ac:dyDescent="0.3">
      <c r="A833" t="s">
        <v>20234</v>
      </c>
      <c r="B833" t="s">
        <v>325</v>
      </c>
      <c r="C833" t="s">
        <v>29</v>
      </c>
      <c r="D833" t="s">
        <v>109</v>
      </c>
      <c r="E833" t="s">
        <v>1067</v>
      </c>
      <c r="F833" t="s">
        <v>6325</v>
      </c>
      <c r="G833" t="s">
        <v>96</v>
      </c>
      <c r="H833" s="4">
        <v>44047</v>
      </c>
      <c r="I833">
        <v>800</v>
      </c>
      <c r="J833" t="s">
        <v>6326</v>
      </c>
      <c r="K833" t="s">
        <v>150</v>
      </c>
      <c r="L833" t="s">
        <v>6327</v>
      </c>
      <c r="M833" t="s">
        <v>87</v>
      </c>
      <c r="N833" t="s">
        <v>6328</v>
      </c>
      <c r="O833" t="s">
        <v>72</v>
      </c>
      <c r="P833">
        <v>6</v>
      </c>
      <c r="Q833" t="s">
        <v>73</v>
      </c>
      <c r="R833" t="s">
        <v>74</v>
      </c>
      <c r="S833" t="s">
        <v>6329</v>
      </c>
      <c r="T833" s="4">
        <v>45410</v>
      </c>
      <c r="U833">
        <v>4</v>
      </c>
      <c r="V833" t="s">
        <v>20250</v>
      </c>
      <c r="W833" t="s">
        <v>6330</v>
      </c>
      <c r="X833" t="s">
        <v>6331</v>
      </c>
      <c r="Y833" t="s">
        <v>3341</v>
      </c>
      <c r="Z833">
        <v>694</v>
      </c>
      <c r="AA833">
        <v>8</v>
      </c>
      <c r="AB833">
        <v>2220.8000000000002</v>
      </c>
      <c r="AC833">
        <v>277.60000000000002</v>
      </c>
      <c r="AD833" s="8">
        <v>0.28000000000000003</v>
      </c>
      <c r="AE833" s="7">
        <v>621.82400000000007</v>
      </c>
      <c r="AF833">
        <v>0.28000000000000003</v>
      </c>
      <c r="AG833" t="str">
        <f t="shared" si="12"/>
        <v>₹2 K</v>
      </c>
    </row>
    <row r="834" spans="1:33" x14ac:dyDescent="0.3">
      <c r="A834" t="s">
        <v>27</v>
      </c>
      <c r="B834" t="s">
        <v>558</v>
      </c>
      <c r="C834" t="s">
        <v>49</v>
      </c>
      <c r="D834" t="s">
        <v>81</v>
      </c>
      <c r="E834" t="s">
        <v>947</v>
      </c>
      <c r="F834" t="s">
        <v>6383</v>
      </c>
      <c r="G834" t="s">
        <v>96</v>
      </c>
      <c r="H834" s="4">
        <v>45452</v>
      </c>
      <c r="I834">
        <v>1000</v>
      </c>
      <c r="J834" t="s">
        <v>6384</v>
      </c>
      <c r="K834" t="s">
        <v>173</v>
      </c>
      <c r="L834" t="s">
        <v>6385</v>
      </c>
      <c r="M834" t="s">
        <v>37</v>
      </c>
      <c r="N834" t="s">
        <v>6386</v>
      </c>
      <c r="O834" t="s">
        <v>39</v>
      </c>
      <c r="P834">
        <v>16</v>
      </c>
      <c r="Q834" t="s">
        <v>40</v>
      </c>
      <c r="R834" t="s">
        <v>41</v>
      </c>
      <c r="S834" t="s">
        <v>6387</v>
      </c>
      <c r="T834" s="4">
        <v>45386</v>
      </c>
      <c r="U834">
        <v>4</v>
      </c>
      <c r="V834" t="s">
        <v>20250</v>
      </c>
      <c r="W834" t="s">
        <v>6388</v>
      </c>
      <c r="X834" t="s">
        <v>6389</v>
      </c>
      <c r="Y834" t="s">
        <v>2057</v>
      </c>
      <c r="Z834">
        <v>2709</v>
      </c>
      <c r="AA834">
        <v>2</v>
      </c>
      <c r="AB834">
        <v>2167.2000000000003</v>
      </c>
      <c r="AC834">
        <v>1083.6000000000001</v>
      </c>
      <c r="AD834" s="8">
        <v>0.22</v>
      </c>
      <c r="AE834" s="7">
        <v>476.78400000000005</v>
      </c>
      <c r="AF834">
        <v>0.22</v>
      </c>
      <c r="AG834" t="str">
        <f t="shared" ref="AG834:AG897" si="13">IF(AB834&gt;=100000,"₹"&amp;TEXT(AB834/100000,"0.0")&amp;" L",
IF(AB834&gt;=1000,"₹"&amp;TEXT(AB834/1000,"0")&amp;" K",
"₹"&amp;AB834))</f>
        <v>₹2 K</v>
      </c>
    </row>
    <row r="835" spans="1:33" x14ac:dyDescent="0.3">
      <c r="A835" t="s">
        <v>27</v>
      </c>
      <c r="B835" t="s">
        <v>803</v>
      </c>
      <c r="C835" t="s">
        <v>49</v>
      </c>
      <c r="D835" t="s">
        <v>677</v>
      </c>
      <c r="E835" t="s">
        <v>511</v>
      </c>
      <c r="F835" t="s">
        <v>6397</v>
      </c>
      <c r="G835" t="s">
        <v>96</v>
      </c>
      <c r="H835" s="4">
        <v>44707</v>
      </c>
      <c r="I835">
        <v>800</v>
      </c>
      <c r="J835" t="s">
        <v>6398</v>
      </c>
      <c r="K835" t="s">
        <v>150</v>
      </c>
      <c r="L835" t="s">
        <v>6399</v>
      </c>
      <c r="M835" t="s">
        <v>87</v>
      </c>
      <c r="N835" t="s">
        <v>6400</v>
      </c>
      <c r="O835" t="s">
        <v>72</v>
      </c>
      <c r="P835">
        <v>11</v>
      </c>
      <c r="Q835" t="s">
        <v>73</v>
      </c>
      <c r="R835" t="s">
        <v>58</v>
      </c>
      <c r="S835" t="s">
        <v>6401</v>
      </c>
      <c r="T835" s="4">
        <v>45390</v>
      </c>
      <c r="U835">
        <v>4</v>
      </c>
      <c r="V835" t="s">
        <v>20250</v>
      </c>
      <c r="W835" t="s">
        <v>6402</v>
      </c>
      <c r="X835" t="s">
        <v>6403</v>
      </c>
      <c r="Y835" t="s">
        <v>6404</v>
      </c>
      <c r="Z835">
        <v>658</v>
      </c>
      <c r="AA835">
        <v>6</v>
      </c>
      <c r="AB835">
        <v>1579.2</v>
      </c>
      <c r="AC835">
        <v>263.2</v>
      </c>
      <c r="AD835" s="8">
        <v>0.22</v>
      </c>
      <c r="AE835" s="7">
        <v>347.42400000000004</v>
      </c>
      <c r="AF835">
        <v>0.22</v>
      </c>
      <c r="AG835" t="str">
        <f t="shared" si="13"/>
        <v>₹2 K</v>
      </c>
    </row>
    <row r="836" spans="1:33" x14ac:dyDescent="0.3">
      <c r="A836" t="s">
        <v>181</v>
      </c>
      <c r="B836" t="s">
        <v>920</v>
      </c>
      <c r="C836" t="s">
        <v>29</v>
      </c>
      <c r="D836" t="s">
        <v>241</v>
      </c>
      <c r="E836" t="s">
        <v>1415</v>
      </c>
      <c r="F836" t="s">
        <v>6527</v>
      </c>
      <c r="G836" t="s">
        <v>33</v>
      </c>
      <c r="H836" s="4">
        <v>44636</v>
      </c>
      <c r="I836">
        <v>1200</v>
      </c>
      <c r="J836" t="s">
        <v>6528</v>
      </c>
      <c r="K836" t="s">
        <v>3069</v>
      </c>
      <c r="L836" t="s">
        <v>6529</v>
      </c>
      <c r="M836" t="s">
        <v>37</v>
      </c>
      <c r="N836" t="s">
        <v>6530</v>
      </c>
      <c r="O836" t="s">
        <v>57</v>
      </c>
      <c r="P836">
        <v>11</v>
      </c>
      <c r="Q836" t="s">
        <v>40</v>
      </c>
      <c r="R836" t="s">
        <v>58</v>
      </c>
      <c r="S836" t="s">
        <v>6531</v>
      </c>
      <c r="T836" s="4">
        <v>45389</v>
      </c>
      <c r="U836">
        <v>4</v>
      </c>
      <c r="V836" t="s">
        <v>20250</v>
      </c>
      <c r="W836" t="s">
        <v>6532</v>
      </c>
      <c r="X836" t="s">
        <v>6533</v>
      </c>
      <c r="Y836" t="s">
        <v>6534</v>
      </c>
      <c r="Z836">
        <v>2682</v>
      </c>
      <c r="AA836">
        <v>7</v>
      </c>
      <c r="AB836">
        <v>7509.6</v>
      </c>
      <c r="AC836">
        <v>1072.8</v>
      </c>
      <c r="AD836" s="8">
        <v>0.28000000000000003</v>
      </c>
      <c r="AE836" s="7">
        <v>2102.6880000000001</v>
      </c>
      <c r="AF836">
        <v>0.28000000000000003</v>
      </c>
      <c r="AG836" t="str">
        <f t="shared" si="13"/>
        <v>₹8 K</v>
      </c>
    </row>
    <row r="837" spans="1:33" x14ac:dyDescent="0.3">
      <c r="A837" t="s">
        <v>133</v>
      </c>
      <c r="B837" t="s">
        <v>108</v>
      </c>
      <c r="C837" t="s">
        <v>29</v>
      </c>
      <c r="D837" t="s">
        <v>65</v>
      </c>
      <c r="E837" t="s">
        <v>2486</v>
      </c>
      <c r="F837" t="s">
        <v>6542</v>
      </c>
      <c r="G837" t="s">
        <v>33</v>
      </c>
      <c r="H837" s="4">
        <v>45090</v>
      </c>
      <c r="I837">
        <v>1000</v>
      </c>
      <c r="J837" t="s">
        <v>6543</v>
      </c>
      <c r="K837" t="s">
        <v>150</v>
      </c>
      <c r="L837" t="s">
        <v>6544</v>
      </c>
      <c r="M837" t="s">
        <v>87</v>
      </c>
      <c r="N837" t="s">
        <v>6545</v>
      </c>
      <c r="O837" t="s">
        <v>116</v>
      </c>
      <c r="P837">
        <v>5</v>
      </c>
      <c r="Q837" t="s">
        <v>40</v>
      </c>
      <c r="R837" t="s">
        <v>101</v>
      </c>
      <c r="S837" t="s">
        <v>6546</v>
      </c>
      <c r="T837" s="4">
        <v>45406</v>
      </c>
      <c r="U837">
        <v>4</v>
      </c>
      <c r="V837" t="s">
        <v>20250</v>
      </c>
      <c r="W837" t="s">
        <v>6547</v>
      </c>
      <c r="X837" t="s">
        <v>6548</v>
      </c>
      <c r="Y837" t="s">
        <v>2857</v>
      </c>
      <c r="Z837">
        <v>1447</v>
      </c>
      <c r="AA837">
        <v>4</v>
      </c>
      <c r="AB837">
        <v>2315.2000000000003</v>
      </c>
      <c r="AC837">
        <v>578.80000000000007</v>
      </c>
      <c r="AD837" s="8">
        <v>0.28000000000000003</v>
      </c>
      <c r="AE837" s="7">
        <v>648.25600000000009</v>
      </c>
      <c r="AF837">
        <v>0.28000000000000003</v>
      </c>
      <c r="AG837" t="str">
        <f t="shared" si="13"/>
        <v>₹2 K</v>
      </c>
    </row>
    <row r="838" spans="1:33" x14ac:dyDescent="0.3">
      <c r="A838" t="s">
        <v>133</v>
      </c>
      <c r="B838" t="s">
        <v>229</v>
      </c>
      <c r="C838" t="s">
        <v>29</v>
      </c>
      <c r="D838" t="s">
        <v>109</v>
      </c>
      <c r="E838" t="s">
        <v>490</v>
      </c>
      <c r="F838" t="s">
        <v>6549</v>
      </c>
      <c r="G838" t="s">
        <v>96</v>
      </c>
      <c r="H838" s="4">
        <v>44662</v>
      </c>
      <c r="I838">
        <v>1100</v>
      </c>
      <c r="J838" t="s">
        <v>6550</v>
      </c>
      <c r="K838" t="s">
        <v>1686</v>
      </c>
      <c r="L838" t="s">
        <v>6551</v>
      </c>
      <c r="M838" t="s">
        <v>87</v>
      </c>
      <c r="N838" t="s">
        <v>6552</v>
      </c>
      <c r="O838" t="s">
        <v>39</v>
      </c>
      <c r="P838">
        <v>6</v>
      </c>
      <c r="Q838" t="s">
        <v>73</v>
      </c>
      <c r="R838" t="s">
        <v>41</v>
      </c>
      <c r="S838" t="s">
        <v>6553</v>
      </c>
      <c r="T838" s="4">
        <v>45384</v>
      </c>
      <c r="U838">
        <v>4</v>
      </c>
      <c r="V838" t="s">
        <v>20250</v>
      </c>
      <c r="W838" t="s">
        <v>6554</v>
      </c>
      <c r="X838" t="s">
        <v>1334</v>
      </c>
      <c r="Y838" t="s">
        <v>6555</v>
      </c>
      <c r="Z838">
        <v>615</v>
      </c>
      <c r="AA838">
        <v>4</v>
      </c>
      <c r="AB838">
        <v>984</v>
      </c>
      <c r="AC838">
        <v>246</v>
      </c>
      <c r="AD838" s="8">
        <v>0.28000000000000003</v>
      </c>
      <c r="AE838" s="7">
        <v>275.52000000000004</v>
      </c>
      <c r="AF838">
        <v>0.28000000000000003</v>
      </c>
      <c r="AG838" t="str">
        <f t="shared" si="13"/>
        <v>₹984</v>
      </c>
    </row>
    <row r="839" spans="1:33" x14ac:dyDescent="0.3">
      <c r="A839" t="s">
        <v>93</v>
      </c>
      <c r="B839" t="s">
        <v>784</v>
      </c>
      <c r="C839" t="s">
        <v>49</v>
      </c>
      <c r="D839" t="s">
        <v>219</v>
      </c>
      <c r="E839" t="s">
        <v>294</v>
      </c>
      <c r="F839" t="s">
        <v>6570</v>
      </c>
      <c r="G839" t="s">
        <v>33</v>
      </c>
      <c r="H839" s="4">
        <v>43940</v>
      </c>
      <c r="I839">
        <v>1400</v>
      </c>
      <c r="J839" t="s">
        <v>6571</v>
      </c>
      <c r="K839" t="s">
        <v>2083</v>
      </c>
      <c r="L839" t="s">
        <v>6572</v>
      </c>
      <c r="M839" t="s">
        <v>37</v>
      </c>
      <c r="N839" t="s">
        <v>6573</v>
      </c>
      <c r="O839" t="s">
        <v>39</v>
      </c>
      <c r="P839">
        <v>3</v>
      </c>
      <c r="Q839" t="s">
        <v>73</v>
      </c>
      <c r="R839" t="s">
        <v>101</v>
      </c>
      <c r="S839" t="s">
        <v>6574</v>
      </c>
      <c r="T839" s="4">
        <v>45386</v>
      </c>
      <c r="U839">
        <v>4</v>
      </c>
      <c r="V839" t="s">
        <v>20250</v>
      </c>
      <c r="W839" t="s">
        <v>6575</v>
      </c>
      <c r="X839" t="s">
        <v>6576</v>
      </c>
      <c r="Y839" t="s">
        <v>2184</v>
      </c>
      <c r="Z839">
        <v>728</v>
      </c>
      <c r="AA839">
        <v>7</v>
      </c>
      <c r="AB839">
        <v>2038.4</v>
      </c>
      <c r="AC839">
        <v>291.2</v>
      </c>
      <c r="AD839" s="8">
        <v>0.22</v>
      </c>
      <c r="AE839" s="7">
        <v>448.44800000000004</v>
      </c>
      <c r="AF839">
        <v>0.22</v>
      </c>
      <c r="AG839" t="str">
        <f t="shared" si="13"/>
        <v>₹2 K</v>
      </c>
    </row>
    <row r="840" spans="1:33" x14ac:dyDescent="0.3">
      <c r="A840" t="s">
        <v>181</v>
      </c>
      <c r="B840" t="s">
        <v>920</v>
      </c>
      <c r="C840" t="s">
        <v>29</v>
      </c>
      <c r="D840" t="s">
        <v>50</v>
      </c>
      <c r="E840" t="s">
        <v>326</v>
      </c>
      <c r="F840" t="s">
        <v>6870</v>
      </c>
      <c r="G840" t="s">
        <v>33</v>
      </c>
      <c r="H840" s="4">
        <v>44057</v>
      </c>
      <c r="I840">
        <v>1400</v>
      </c>
      <c r="J840" t="s">
        <v>6871</v>
      </c>
      <c r="K840" t="s">
        <v>1862</v>
      </c>
      <c r="L840" t="s">
        <v>6872</v>
      </c>
      <c r="M840" t="s">
        <v>37</v>
      </c>
      <c r="N840" t="s">
        <v>6873</v>
      </c>
      <c r="O840" t="s">
        <v>72</v>
      </c>
      <c r="P840">
        <v>12</v>
      </c>
      <c r="Q840" t="s">
        <v>73</v>
      </c>
      <c r="R840" t="s">
        <v>101</v>
      </c>
      <c r="S840" t="s">
        <v>6874</v>
      </c>
      <c r="T840" s="4">
        <v>45397</v>
      </c>
      <c r="U840">
        <v>4</v>
      </c>
      <c r="V840" t="s">
        <v>20250</v>
      </c>
      <c r="W840" t="s">
        <v>6875</v>
      </c>
      <c r="X840" t="s">
        <v>6876</v>
      </c>
      <c r="Y840" t="s">
        <v>3201</v>
      </c>
      <c r="Z840">
        <v>1787</v>
      </c>
      <c r="AA840">
        <v>8</v>
      </c>
      <c r="AB840">
        <v>5718.4000000000015</v>
      </c>
      <c r="AC840">
        <v>714.80000000000018</v>
      </c>
      <c r="AD840" s="8">
        <v>0.28000000000000003</v>
      </c>
      <c r="AE840" s="7">
        <v>1601.1520000000005</v>
      </c>
      <c r="AF840">
        <v>0.28000000000000003</v>
      </c>
      <c r="AG840" t="str">
        <f t="shared" si="13"/>
        <v>₹6 K</v>
      </c>
    </row>
    <row r="841" spans="1:33" x14ac:dyDescent="0.3">
      <c r="A841" t="s">
        <v>93</v>
      </c>
      <c r="B841" t="s">
        <v>169</v>
      </c>
      <c r="C841" t="s">
        <v>80</v>
      </c>
      <c r="D841" t="s">
        <v>109</v>
      </c>
      <c r="E841" t="s">
        <v>147</v>
      </c>
      <c r="F841" t="s">
        <v>7142</v>
      </c>
      <c r="G841" t="s">
        <v>33</v>
      </c>
      <c r="H841" s="4">
        <v>44184</v>
      </c>
      <c r="I841">
        <v>950</v>
      </c>
      <c r="J841" t="s">
        <v>7143</v>
      </c>
      <c r="K841" t="s">
        <v>897</v>
      </c>
      <c r="L841" t="s">
        <v>7144</v>
      </c>
      <c r="M841" t="s">
        <v>37</v>
      </c>
      <c r="N841" t="s">
        <v>7145</v>
      </c>
      <c r="O841" t="s">
        <v>72</v>
      </c>
      <c r="P841">
        <v>7</v>
      </c>
      <c r="Q841" t="s">
        <v>73</v>
      </c>
      <c r="R841" t="s">
        <v>74</v>
      </c>
      <c r="S841" t="s">
        <v>7146</v>
      </c>
      <c r="T841" s="4">
        <v>45410</v>
      </c>
      <c r="U841">
        <v>4</v>
      </c>
      <c r="V841" t="s">
        <v>20250</v>
      </c>
      <c r="W841" t="s">
        <v>7147</v>
      </c>
      <c r="X841" t="s">
        <v>7148</v>
      </c>
      <c r="Y841" t="s">
        <v>7149</v>
      </c>
      <c r="Z841">
        <v>912</v>
      </c>
      <c r="AA841">
        <v>8</v>
      </c>
      <c r="AB841">
        <v>2918.4</v>
      </c>
      <c r="AC841">
        <v>364.8</v>
      </c>
      <c r="AD841" s="8">
        <v>0.35</v>
      </c>
      <c r="AE841" s="7">
        <v>1021.4399999999999</v>
      </c>
      <c r="AF841">
        <v>0.35</v>
      </c>
      <c r="AG841" t="str">
        <f t="shared" si="13"/>
        <v>₹3 K</v>
      </c>
    </row>
    <row r="842" spans="1:33" x14ac:dyDescent="0.3">
      <c r="A842" t="s">
        <v>20235</v>
      </c>
      <c r="B842" t="s">
        <v>48</v>
      </c>
      <c r="C842" t="s">
        <v>49</v>
      </c>
      <c r="D842" t="s">
        <v>81</v>
      </c>
      <c r="E842" t="s">
        <v>894</v>
      </c>
      <c r="F842" t="s">
        <v>7340</v>
      </c>
      <c r="G842" t="s">
        <v>33</v>
      </c>
      <c r="H842" s="4">
        <v>45318</v>
      </c>
      <c r="I842">
        <v>1200</v>
      </c>
      <c r="J842" t="s">
        <v>7341</v>
      </c>
      <c r="K842" t="s">
        <v>1103</v>
      </c>
      <c r="L842" t="s">
        <v>7342</v>
      </c>
      <c r="M842" t="s">
        <v>37</v>
      </c>
      <c r="N842" t="s">
        <v>7343</v>
      </c>
      <c r="O842" t="s">
        <v>39</v>
      </c>
      <c r="P842">
        <v>3</v>
      </c>
      <c r="Q842" t="s">
        <v>40</v>
      </c>
      <c r="R842" t="s">
        <v>41</v>
      </c>
      <c r="S842" t="s">
        <v>7344</v>
      </c>
      <c r="T842" s="4">
        <v>45384</v>
      </c>
      <c r="U842">
        <v>4</v>
      </c>
      <c r="V842" t="s">
        <v>20250</v>
      </c>
      <c r="W842" t="s">
        <v>7345</v>
      </c>
      <c r="X842" t="s">
        <v>7346</v>
      </c>
      <c r="Y842" t="s">
        <v>1465</v>
      </c>
      <c r="Z842">
        <v>2064</v>
      </c>
      <c r="AA842">
        <v>8</v>
      </c>
      <c r="AB842">
        <v>6604.8</v>
      </c>
      <c r="AC842">
        <v>825.6</v>
      </c>
      <c r="AD842" s="8">
        <v>0.22</v>
      </c>
      <c r="AE842" s="7">
        <v>1453.056</v>
      </c>
      <c r="AF842">
        <v>0.22</v>
      </c>
      <c r="AG842" t="str">
        <f t="shared" si="13"/>
        <v>₹7 K</v>
      </c>
    </row>
    <row r="843" spans="1:33" x14ac:dyDescent="0.3">
      <c r="A843" t="s">
        <v>27</v>
      </c>
      <c r="B843" t="s">
        <v>803</v>
      </c>
      <c r="C843" t="s">
        <v>29</v>
      </c>
      <c r="D843" t="s">
        <v>30</v>
      </c>
      <c r="E843" t="s">
        <v>740</v>
      </c>
      <c r="F843" t="s">
        <v>7347</v>
      </c>
      <c r="G843" t="s">
        <v>96</v>
      </c>
      <c r="H843" s="4">
        <v>45199</v>
      </c>
      <c r="I843">
        <v>800</v>
      </c>
      <c r="J843" t="s">
        <v>7348</v>
      </c>
      <c r="K843" t="s">
        <v>493</v>
      </c>
      <c r="L843" t="s">
        <v>7349</v>
      </c>
      <c r="M843" t="s">
        <v>87</v>
      </c>
      <c r="N843" t="s">
        <v>7350</v>
      </c>
      <c r="O843" t="s">
        <v>72</v>
      </c>
      <c r="P843">
        <v>4</v>
      </c>
      <c r="Q843" t="s">
        <v>73</v>
      </c>
      <c r="R843" t="s">
        <v>41</v>
      </c>
      <c r="S843" t="s">
        <v>7351</v>
      </c>
      <c r="T843" s="4">
        <v>45401</v>
      </c>
      <c r="U843">
        <v>4</v>
      </c>
      <c r="V843" t="s">
        <v>20250</v>
      </c>
      <c r="W843" t="s">
        <v>7352</v>
      </c>
      <c r="X843" t="s">
        <v>7353</v>
      </c>
      <c r="Y843" t="s">
        <v>7354</v>
      </c>
      <c r="Z843">
        <v>828</v>
      </c>
      <c r="AA843">
        <v>4</v>
      </c>
      <c r="AB843">
        <v>1324.8000000000002</v>
      </c>
      <c r="AC843">
        <v>331.20000000000005</v>
      </c>
      <c r="AD843" s="8">
        <v>0.28000000000000003</v>
      </c>
      <c r="AE843" s="7">
        <v>370.94400000000007</v>
      </c>
      <c r="AF843">
        <v>0.28000000000000003</v>
      </c>
      <c r="AG843" t="str">
        <f t="shared" si="13"/>
        <v>₹1 K</v>
      </c>
    </row>
    <row r="844" spans="1:33" x14ac:dyDescent="0.3">
      <c r="A844" t="s">
        <v>181</v>
      </c>
      <c r="B844" t="s">
        <v>182</v>
      </c>
      <c r="C844" t="s">
        <v>49</v>
      </c>
      <c r="D844" t="s">
        <v>50</v>
      </c>
      <c r="E844" t="s">
        <v>1225</v>
      </c>
      <c r="F844" t="s">
        <v>7397</v>
      </c>
      <c r="G844" t="s">
        <v>33</v>
      </c>
      <c r="H844" s="4">
        <v>43855</v>
      </c>
      <c r="I844">
        <v>1400</v>
      </c>
      <c r="J844" t="s">
        <v>7398</v>
      </c>
      <c r="K844" t="s">
        <v>1359</v>
      </c>
      <c r="L844" t="s">
        <v>7399</v>
      </c>
      <c r="M844" t="s">
        <v>87</v>
      </c>
      <c r="N844" t="s">
        <v>7400</v>
      </c>
      <c r="O844" t="s">
        <v>57</v>
      </c>
      <c r="P844">
        <v>15</v>
      </c>
      <c r="Q844" t="s">
        <v>40</v>
      </c>
      <c r="R844" t="s">
        <v>58</v>
      </c>
      <c r="S844" t="s">
        <v>7401</v>
      </c>
      <c r="T844" s="4">
        <v>45406</v>
      </c>
      <c r="U844">
        <v>4</v>
      </c>
      <c r="V844" t="s">
        <v>20250</v>
      </c>
      <c r="W844" t="s">
        <v>7402</v>
      </c>
      <c r="X844" t="s">
        <v>7403</v>
      </c>
      <c r="Y844" t="s">
        <v>7404</v>
      </c>
      <c r="Z844">
        <v>2038</v>
      </c>
      <c r="AA844">
        <v>2</v>
      </c>
      <c r="AB844">
        <v>1630.4</v>
      </c>
      <c r="AC844">
        <v>815.2</v>
      </c>
      <c r="AD844" s="8">
        <v>0.22</v>
      </c>
      <c r="AE844" s="7">
        <v>358.68800000000005</v>
      </c>
      <c r="AF844">
        <v>0.22</v>
      </c>
      <c r="AG844" t="str">
        <f t="shared" si="13"/>
        <v>₹2 K</v>
      </c>
    </row>
    <row r="845" spans="1:33" x14ac:dyDescent="0.3">
      <c r="A845" t="s">
        <v>145</v>
      </c>
      <c r="B845" t="s">
        <v>145</v>
      </c>
      <c r="C845" t="s">
        <v>80</v>
      </c>
      <c r="D845" t="s">
        <v>146</v>
      </c>
      <c r="E845" t="s">
        <v>326</v>
      </c>
      <c r="F845" t="s">
        <v>7405</v>
      </c>
      <c r="G845" t="s">
        <v>33</v>
      </c>
      <c r="H845" s="4">
        <v>44520</v>
      </c>
      <c r="I845">
        <v>1100</v>
      </c>
      <c r="J845" t="s">
        <v>7406</v>
      </c>
      <c r="K845" t="s">
        <v>125</v>
      </c>
      <c r="L845" t="s">
        <v>7407</v>
      </c>
      <c r="M845" t="s">
        <v>37</v>
      </c>
      <c r="N845" t="s">
        <v>7408</v>
      </c>
      <c r="O845" t="s">
        <v>72</v>
      </c>
      <c r="P845">
        <v>14</v>
      </c>
      <c r="Q845" t="s">
        <v>73</v>
      </c>
      <c r="R845" t="s">
        <v>41</v>
      </c>
      <c r="S845" t="s">
        <v>7409</v>
      </c>
      <c r="T845" s="4">
        <v>45393</v>
      </c>
      <c r="U845">
        <v>4</v>
      </c>
      <c r="V845" t="s">
        <v>20250</v>
      </c>
      <c r="W845" t="s">
        <v>7410</v>
      </c>
      <c r="X845" t="s">
        <v>7411</v>
      </c>
      <c r="Y845" t="s">
        <v>4093</v>
      </c>
      <c r="Z845">
        <v>1503</v>
      </c>
      <c r="AA845">
        <v>8</v>
      </c>
      <c r="AB845">
        <v>4809.6000000000004</v>
      </c>
      <c r="AC845">
        <v>601.20000000000005</v>
      </c>
      <c r="AD845" s="8">
        <v>0.35</v>
      </c>
      <c r="AE845" s="7">
        <v>1683.3600000000001</v>
      </c>
      <c r="AF845">
        <v>0.35</v>
      </c>
      <c r="AG845" t="str">
        <f t="shared" si="13"/>
        <v>₹5 K</v>
      </c>
    </row>
    <row r="846" spans="1:33" x14ac:dyDescent="0.3">
      <c r="A846" t="s">
        <v>181</v>
      </c>
      <c r="B846" t="s">
        <v>813</v>
      </c>
      <c r="C846" t="s">
        <v>80</v>
      </c>
      <c r="D846" t="s">
        <v>50</v>
      </c>
      <c r="E846" t="s">
        <v>134</v>
      </c>
      <c r="F846" t="s">
        <v>7434</v>
      </c>
      <c r="G846" t="s">
        <v>96</v>
      </c>
      <c r="H846" s="4">
        <v>44899</v>
      </c>
      <c r="I846">
        <v>1300</v>
      </c>
      <c r="J846" t="s">
        <v>7435</v>
      </c>
      <c r="K846" t="s">
        <v>599</v>
      </c>
      <c r="L846" t="s">
        <v>7436</v>
      </c>
      <c r="M846" t="s">
        <v>37</v>
      </c>
      <c r="N846" t="s">
        <v>7437</v>
      </c>
      <c r="O846" t="s">
        <v>57</v>
      </c>
      <c r="P846">
        <v>5</v>
      </c>
      <c r="Q846" t="s">
        <v>40</v>
      </c>
      <c r="R846" t="s">
        <v>58</v>
      </c>
      <c r="S846" t="s">
        <v>7438</v>
      </c>
      <c r="T846" s="4">
        <v>45389</v>
      </c>
      <c r="U846">
        <v>4</v>
      </c>
      <c r="V846" t="s">
        <v>20250</v>
      </c>
      <c r="W846" t="s">
        <v>7439</v>
      </c>
      <c r="X846" t="s">
        <v>7440</v>
      </c>
      <c r="Y846" t="s">
        <v>7441</v>
      </c>
      <c r="Z846">
        <v>937</v>
      </c>
      <c r="AA846">
        <v>7</v>
      </c>
      <c r="AB846">
        <v>2623.6000000000004</v>
      </c>
      <c r="AC846">
        <v>374.80000000000007</v>
      </c>
      <c r="AD846" s="8">
        <v>0.35</v>
      </c>
      <c r="AE846" s="7">
        <v>918.2600000000001</v>
      </c>
      <c r="AF846">
        <v>0.35</v>
      </c>
      <c r="AG846" t="str">
        <f t="shared" si="13"/>
        <v>₹3 K</v>
      </c>
    </row>
    <row r="847" spans="1:33" x14ac:dyDescent="0.3">
      <c r="A847" t="s">
        <v>93</v>
      </c>
      <c r="B847" t="s">
        <v>1118</v>
      </c>
      <c r="C847" t="s">
        <v>80</v>
      </c>
      <c r="D847" t="s">
        <v>206</v>
      </c>
      <c r="E847" t="s">
        <v>1534</v>
      </c>
      <c r="F847" t="s">
        <v>7442</v>
      </c>
      <c r="G847" t="s">
        <v>33</v>
      </c>
      <c r="H847" s="4">
        <v>45431</v>
      </c>
      <c r="I847">
        <v>1300</v>
      </c>
      <c r="J847" t="s">
        <v>7443</v>
      </c>
      <c r="K847" t="s">
        <v>1796</v>
      </c>
      <c r="L847" t="s">
        <v>7444</v>
      </c>
      <c r="M847" t="s">
        <v>37</v>
      </c>
      <c r="N847" t="s">
        <v>7445</v>
      </c>
      <c r="O847" t="s">
        <v>57</v>
      </c>
      <c r="P847">
        <v>5</v>
      </c>
      <c r="Q847" t="s">
        <v>40</v>
      </c>
      <c r="R847" t="s">
        <v>101</v>
      </c>
      <c r="S847" t="s">
        <v>7446</v>
      </c>
      <c r="T847" s="4">
        <v>45412</v>
      </c>
      <c r="U847">
        <v>4</v>
      </c>
      <c r="V847" t="s">
        <v>20250</v>
      </c>
      <c r="W847" t="s">
        <v>7447</v>
      </c>
      <c r="X847" t="s">
        <v>7448</v>
      </c>
      <c r="Y847" t="s">
        <v>7449</v>
      </c>
      <c r="Z847">
        <v>2438</v>
      </c>
      <c r="AA847">
        <v>5</v>
      </c>
      <c r="AB847">
        <v>4876</v>
      </c>
      <c r="AC847">
        <v>975.2</v>
      </c>
      <c r="AD847" s="8">
        <v>0.35</v>
      </c>
      <c r="AE847" s="7">
        <v>1706.6</v>
      </c>
      <c r="AF847">
        <v>0.35</v>
      </c>
      <c r="AG847" t="str">
        <f t="shared" si="13"/>
        <v>₹5 K</v>
      </c>
    </row>
    <row r="848" spans="1:33" x14ac:dyDescent="0.3">
      <c r="A848" t="s">
        <v>133</v>
      </c>
      <c r="B848" t="s">
        <v>229</v>
      </c>
      <c r="C848" t="s">
        <v>49</v>
      </c>
      <c r="D848" t="s">
        <v>146</v>
      </c>
      <c r="E848" t="s">
        <v>3122</v>
      </c>
      <c r="F848" t="s">
        <v>7537</v>
      </c>
      <c r="G848" t="s">
        <v>96</v>
      </c>
      <c r="H848" s="4">
        <v>45359</v>
      </c>
      <c r="I848">
        <v>1200</v>
      </c>
      <c r="J848" t="s">
        <v>7538</v>
      </c>
      <c r="K848" t="s">
        <v>85</v>
      </c>
      <c r="L848" t="s">
        <v>7539</v>
      </c>
      <c r="M848" t="s">
        <v>37</v>
      </c>
      <c r="N848" t="s">
        <v>7540</v>
      </c>
      <c r="O848" t="s">
        <v>39</v>
      </c>
      <c r="P848">
        <v>16</v>
      </c>
      <c r="Q848" t="s">
        <v>73</v>
      </c>
      <c r="R848" t="s">
        <v>101</v>
      </c>
      <c r="S848" t="s">
        <v>7541</v>
      </c>
      <c r="T848" s="4">
        <v>45390</v>
      </c>
      <c r="U848">
        <v>4</v>
      </c>
      <c r="V848" t="s">
        <v>20250</v>
      </c>
      <c r="W848" t="s">
        <v>7542</v>
      </c>
      <c r="X848" t="s">
        <v>7543</v>
      </c>
      <c r="Y848" t="s">
        <v>3646</v>
      </c>
      <c r="Z848">
        <v>646</v>
      </c>
      <c r="AA848">
        <v>2</v>
      </c>
      <c r="AB848">
        <v>516.80000000000007</v>
      </c>
      <c r="AC848">
        <v>258.40000000000003</v>
      </c>
      <c r="AD848" s="8">
        <v>0.22</v>
      </c>
      <c r="AE848" s="7">
        <v>113.69600000000001</v>
      </c>
      <c r="AF848">
        <v>0.22</v>
      </c>
      <c r="AG848" t="str">
        <f t="shared" si="13"/>
        <v>₹516.8</v>
      </c>
    </row>
    <row r="849" spans="1:33" x14ac:dyDescent="0.3">
      <c r="A849" t="s">
        <v>27</v>
      </c>
      <c r="B849" t="s">
        <v>558</v>
      </c>
      <c r="C849" t="s">
        <v>29</v>
      </c>
      <c r="D849" t="s">
        <v>219</v>
      </c>
      <c r="E849" t="s">
        <v>832</v>
      </c>
      <c r="F849" t="s">
        <v>7618</v>
      </c>
      <c r="G849" t="s">
        <v>33</v>
      </c>
      <c r="H849" s="4">
        <v>45406</v>
      </c>
      <c r="I849">
        <v>1200</v>
      </c>
      <c r="J849" t="s">
        <v>7619</v>
      </c>
      <c r="K849" t="s">
        <v>835</v>
      </c>
      <c r="L849" t="s">
        <v>7620</v>
      </c>
      <c r="M849" t="s">
        <v>37</v>
      </c>
      <c r="N849" t="s">
        <v>7621</v>
      </c>
      <c r="O849" t="s">
        <v>72</v>
      </c>
      <c r="P849">
        <v>12</v>
      </c>
      <c r="Q849" t="s">
        <v>73</v>
      </c>
      <c r="R849" t="s">
        <v>101</v>
      </c>
      <c r="S849" t="s">
        <v>7622</v>
      </c>
      <c r="T849" s="4">
        <v>45393</v>
      </c>
      <c r="U849">
        <v>4</v>
      </c>
      <c r="V849" t="s">
        <v>20250</v>
      </c>
      <c r="W849" t="s">
        <v>7623</v>
      </c>
      <c r="X849" t="s">
        <v>7624</v>
      </c>
      <c r="Y849" t="s">
        <v>92</v>
      </c>
      <c r="Z849">
        <v>1150</v>
      </c>
      <c r="AA849">
        <v>5</v>
      </c>
      <c r="AB849">
        <v>2300</v>
      </c>
      <c r="AC849">
        <v>460</v>
      </c>
      <c r="AD849" s="8">
        <v>0.28000000000000003</v>
      </c>
      <c r="AE849" s="7">
        <v>644.00000000000011</v>
      </c>
      <c r="AF849">
        <v>0.28000000000000003</v>
      </c>
      <c r="AG849" t="str">
        <f t="shared" si="13"/>
        <v>₹2 K</v>
      </c>
    </row>
    <row r="850" spans="1:33" x14ac:dyDescent="0.3">
      <c r="A850" t="s">
        <v>181</v>
      </c>
      <c r="B850" t="s">
        <v>606</v>
      </c>
      <c r="C850" t="s">
        <v>29</v>
      </c>
      <c r="D850" t="s">
        <v>81</v>
      </c>
      <c r="E850" t="s">
        <v>134</v>
      </c>
      <c r="F850" t="s">
        <v>7889</v>
      </c>
      <c r="G850" t="s">
        <v>33</v>
      </c>
      <c r="H850" s="4">
        <v>44966</v>
      </c>
      <c r="I850">
        <v>1000</v>
      </c>
      <c r="J850" t="s">
        <v>7890</v>
      </c>
      <c r="K850" t="s">
        <v>297</v>
      </c>
      <c r="L850" t="s">
        <v>7891</v>
      </c>
      <c r="M850" t="s">
        <v>37</v>
      </c>
      <c r="N850" t="s">
        <v>7892</v>
      </c>
      <c r="O850" t="s">
        <v>57</v>
      </c>
      <c r="P850">
        <v>6</v>
      </c>
      <c r="Q850" t="s">
        <v>73</v>
      </c>
      <c r="R850" t="s">
        <v>58</v>
      </c>
      <c r="S850" t="s">
        <v>7893</v>
      </c>
      <c r="T850" s="4">
        <v>45396</v>
      </c>
      <c r="U850">
        <v>4</v>
      </c>
      <c r="V850" t="s">
        <v>20250</v>
      </c>
      <c r="W850" t="s">
        <v>7894</v>
      </c>
      <c r="X850" t="s">
        <v>7895</v>
      </c>
      <c r="Y850" t="s">
        <v>3691</v>
      </c>
      <c r="Z850">
        <v>2736</v>
      </c>
      <c r="AA850">
        <v>6</v>
      </c>
      <c r="AB850">
        <v>6566.4000000000015</v>
      </c>
      <c r="AC850">
        <v>1094.4000000000003</v>
      </c>
      <c r="AD850" s="8">
        <v>0.28000000000000003</v>
      </c>
      <c r="AE850" s="7">
        <v>1838.5920000000006</v>
      </c>
      <c r="AF850">
        <v>0.28000000000000003</v>
      </c>
      <c r="AG850" t="str">
        <f t="shared" si="13"/>
        <v>₹7 K</v>
      </c>
    </row>
    <row r="851" spans="1:33" x14ac:dyDescent="0.3">
      <c r="A851" t="s">
        <v>336</v>
      </c>
      <c r="B851" t="s">
        <v>262</v>
      </c>
      <c r="C851" t="s">
        <v>80</v>
      </c>
      <c r="D851" t="s">
        <v>219</v>
      </c>
      <c r="E851" t="s">
        <v>381</v>
      </c>
      <c r="F851" t="s">
        <v>7904</v>
      </c>
      <c r="G851" t="s">
        <v>96</v>
      </c>
      <c r="H851" s="4">
        <v>45058</v>
      </c>
      <c r="I851">
        <v>800</v>
      </c>
      <c r="J851" t="s">
        <v>7905</v>
      </c>
      <c r="K851" t="s">
        <v>1162</v>
      </c>
      <c r="L851" t="s">
        <v>7906</v>
      </c>
      <c r="M851" t="s">
        <v>37</v>
      </c>
      <c r="N851" t="s">
        <v>7907</v>
      </c>
      <c r="O851" t="s">
        <v>72</v>
      </c>
      <c r="P851">
        <v>14</v>
      </c>
      <c r="Q851" t="s">
        <v>73</v>
      </c>
      <c r="R851" t="s">
        <v>58</v>
      </c>
      <c r="S851" t="s">
        <v>7908</v>
      </c>
      <c r="T851" s="4">
        <v>45383</v>
      </c>
      <c r="U851">
        <v>4</v>
      </c>
      <c r="V851" t="s">
        <v>20250</v>
      </c>
      <c r="W851" t="s">
        <v>7909</v>
      </c>
      <c r="X851" t="s">
        <v>7910</v>
      </c>
      <c r="Y851" t="s">
        <v>945</v>
      </c>
      <c r="Z851">
        <v>1389</v>
      </c>
      <c r="AA851">
        <v>3</v>
      </c>
      <c r="AB851">
        <v>1666.8000000000002</v>
      </c>
      <c r="AC851">
        <v>555.6</v>
      </c>
      <c r="AD851" s="8">
        <v>0.35</v>
      </c>
      <c r="AE851" s="7">
        <v>583.38</v>
      </c>
      <c r="AF851">
        <v>0.35</v>
      </c>
      <c r="AG851" t="str">
        <f t="shared" si="13"/>
        <v>₹2 K</v>
      </c>
    </row>
    <row r="852" spans="1:33" x14ac:dyDescent="0.3">
      <c r="A852" t="s">
        <v>336</v>
      </c>
      <c r="B852" t="s">
        <v>262</v>
      </c>
      <c r="C852" t="s">
        <v>80</v>
      </c>
      <c r="D852" t="s">
        <v>206</v>
      </c>
      <c r="E852" t="s">
        <v>147</v>
      </c>
      <c r="F852" t="s">
        <v>7939</v>
      </c>
      <c r="G852" t="s">
        <v>96</v>
      </c>
      <c r="H852" s="4">
        <v>44054</v>
      </c>
      <c r="I852">
        <v>1200</v>
      </c>
      <c r="J852" t="s">
        <v>7940</v>
      </c>
      <c r="K852" t="s">
        <v>286</v>
      </c>
      <c r="L852" t="s">
        <v>7941</v>
      </c>
      <c r="M852" t="s">
        <v>37</v>
      </c>
      <c r="N852" t="s">
        <v>7942</v>
      </c>
      <c r="O852" t="s">
        <v>72</v>
      </c>
      <c r="P852">
        <v>7</v>
      </c>
      <c r="Q852" t="s">
        <v>40</v>
      </c>
      <c r="R852" t="s">
        <v>74</v>
      </c>
      <c r="S852" t="s">
        <v>7943</v>
      </c>
      <c r="T852" s="4">
        <v>45399</v>
      </c>
      <c r="U852">
        <v>4</v>
      </c>
      <c r="V852" t="s">
        <v>20250</v>
      </c>
      <c r="W852" t="s">
        <v>7944</v>
      </c>
      <c r="X852" t="s">
        <v>7945</v>
      </c>
      <c r="Y852" t="s">
        <v>7946</v>
      </c>
      <c r="Z852">
        <v>1233</v>
      </c>
      <c r="AA852">
        <v>7</v>
      </c>
      <c r="AB852">
        <v>3452.4</v>
      </c>
      <c r="AC852">
        <v>493.2</v>
      </c>
      <c r="AD852" s="8">
        <v>0.35</v>
      </c>
      <c r="AE852" s="7">
        <v>1208.3399999999999</v>
      </c>
      <c r="AF852">
        <v>0.35</v>
      </c>
      <c r="AG852" t="str">
        <f t="shared" si="13"/>
        <v>₹3 K</v>
      </c>
    </row>
    <row r="853" spans="1:33" x14ac:dyDescent="0.3">
      <c r="A853" t="s">
        <v>336</v>
      </c>
      <c r="B853" t="s">
        <v>500</v>
      </c>
      <c r="C853" t="s">
        <v>49</v>
      </c>
      <c r="D853" t="s">
        <v>206</v>
      </c>
      <c r="E853" t="s">
        <v>158</v>
      </c>
      <c r="F853" t="s">
        <v>7996</v>
      </c>
      <c r="G853" t="s">
        <v>33</v>
      </c>
      <c r="H853" s="4">
        <v>44241</v>
      </c>
      <c r="I853">
        <v>1000</v>
      </c>
      <c r="J853" t="s">
        <v>7997</v>
      </c>
      <c r="K853" t="s">
        <v>266</v>
      </c>
      <c r="L853" t="s">
        <v>7998</v>
      </c>
      <c r="M853" t="s">
        <v>87</v>
      </c>
      <c r="N853" t="s">
        <v>7999</v>
      </c>
      <c r="O853" t="s">
        <v>72</v>
      </c>
      <c r="P853">
        <v>8</v>
      </c>
      <c r="Q853" t="s">
        <v>40</v>
      </c>
      <c r="R853" t="s">
        <v>58</v>
      </c>
      <c r="S853" t="s">
        <v>8000</v>
      </c>
      <c r="T853" s="4">
        <v>45398</v>
      </c>
      <c r="U853">
        <v>4</v>
      </c>
      <c r="V853" t="s">
        <v>20250</v>
      </c>
      <c r="W853" t="s">
        <v>8001</v>
      </c>
      <c r="X853" t="s">
        <v>8002</v>
      </c>
      <c r="Y853" t="s">
        <v>8003</v>
      </c>
      <c r="Z853">
        <v>773</v>
      </c>
      <c r="AA853">
        <v>5</v>
      </c>
      <c r="AB853">
        <v>1546</v>
      </c>
      <c r="AC853">
        <v>309.2</v>
      </c>
      <c r="AD853" s="8">
        <v>0.22</v>
      </c>
      <c r="AE853" s="7">
        <v>340.12</v>
      </c>
      <c r="AF853">
        <v>0.22</v>
      </c>
      <c r="AG853" t="str">
        <f t="shared" si="13"/>
        <v>₹2 K</v>
      </c>
    </row>
    <row r="854" spans="1:33" x14ac:dyDescent="0.3">
      <c r="A854" t="s">
        <v>181</v>
      </c>
      <c r="B854" t="s">
        <v>920</v>
      </c>
      <c r="C854" t="s">
        <v>49</v>
      </c>
      <c r="D854" t="s">
        <v>219</v>
      </c>
      <c r="E854" t="s">
        <v>1674</v>
      </c>
      <c r="F854" t="s">
        <v>8101</v>
      </c>
      <c r="G854" t="s">
        <v>96</v>
      </c>
      <c r="H854" s="4">
        <v>45182</v>
      </c>
      <c r="I854">
        <v>950</v>
      </c>
      <c r="J854" t="s">
        <v>8102</v>
      </c>
      <c r="K854" t="s">
        <v>787</v>
      </c>
      <c r="L854" t="s">
        <v>8103</v>
      </c>
      <c r="M854" t="s">
        <v>87</v>
      </c>
      <c r="N854" t="s">
        <v>8104</v>
      </c>
      <c r="O854" t="s">
        <v>116</v>
      </c>
      <c r="P854">
        <v>18</v>
      </c>
      <c r="Q854" t="s">
        <v>40</v>
      </c>
      <c r="R854" t="s">
        <v>74</v>
      </c>
      <c r="S854" t="s">
        <v>8105</v>
      </c>
      <c r="T854" s="4">
        <v>45403</v>
      </c>
      <c r="U854">
        <v>4</v>
      </c>
      <c r="V854" t="s">
        <v>20250</v>
      </c>
      <c r="W854" t="s">
        <v>8106</v>
      </c>
      <c r="X854" t="s">
        <v>8107</v>
      </c>
      <c r="Y854" t="s">
        <v>8108</v>
      </c>
      <c r="Z854">
        <v>1027</v>
      </c>
      <c r="AA854">
        <v>2</v>
      </c>
      <c r="AB854">
        <v>821.6</v>
      </c>
      <c r="AC854">
        <v>410.8</v>
      </c>
      <c r="AD854" s="8">
        <v>0.22</v>
      </c>
      <c r="AE854" s="7">
        <v>180.75200000000001</v>
      </c>
      <c r="AF854">
        <v>0.22</v>
      </c>
      <c r="AG854" t="str">
        <f t="shared" si="13"/>
        <v>₹821.6</v>
      </c>
    </row>
    <row r="855" spans="1:33" x14ac:dyDescent="0.3">
      <c r="A855" t="s">
        <v>145</v>
      </c>
      <c r="B855" t="s">
        <v>145</v>
      </c>
      <c r="C855" t="s">
        <v>29</v>
      </c>
      <c r="D855" t="s">
        <v>146</v>
      </c>
      <c r="E855" t="s">
        <v>1177</v>
      </c>
      <c r="F855" t="s">
        <v>8123</v>
      </c>
      <c r="G855" t="s">
        <v>96</v>
      </c>
      <c r="H855" s="4">
        <v>44074</v>
      </c>
      <c r="I855">
        <v>1000</v>
      </c>
      <c r="J855" t="s">
        <v>8124</v>
      </c>
      <c r="K855" t="s">
        <v>266</v>
      </c>
      <c r="L855" t="s">
        <v>8125</v>
      </c>
      <c r="M855" t="s">
        <v>87</v>
      </c>
      <c r="N855" t="s">
        <v>8126</v>
      </c>
      <c r="O855" t="s">
        <v>39</v>
      </c>
      <c r="P855">
        <v>14</v>
      </c>
      <c r="Q855" t="s">
        <v>73</v>
      </c>
      <c r="R855" t="s">
        <v>58</v>
      </c>
      <c r="S855" t="s">
        <v>8127</v>
      </c>
      <c r="T855" s="4">
        <v>45386</v>
      </c>
      <c r="U855">
        <v>4</v>
      </c>
      <c r="V855" t="s">
        <v>20250</v>
      </c>
      <c r="W855" t="s">
        <v>8128</v>
      </c>
      <c r="X855" t="s">
        <v>8129</v>
      </c>
      <c r="Y855" t="s">
        <v>4939</v>
      </c>
      <c r="Z855">
        <v>924</v>
      </c>
      <c r="AA855">
        <v>7</v>
      </c>
      <c r="AB855">
        <v>2587.2000000000003</v>
      </c>
      <c r="AC855">
        <v>369.6</v>
      </c>
      <c r="AD855" s="8">
        <v>0.28000000000000003</v>
      </c>
      <c r="AE855" s="7">
        <v>724.41600000000017</v>
      </c>
      <c r="AF855">
        <v>0.28000000000000003</v>
      </c>
      <c r="AG855" t="str">
        <f t="shared" si="13"/>
        <v>₹3 K</v>
      </c>
    </row>
    <row r="856" spans="1:33" x14ac:dyDescent="0.3">
      <c r="A856" t="s">
        <v>107</v>
      </c>
      <c r="B856" t="s">
        <v>510</v>
      </c>
      <c r="C856" t="s">
        <v>29</v>
      </c>
      <c r="D856" t="s">
        <v>241</v>
      </c>
      <c r="E856" t="s">
        <v>850</v>
      </c>
      <c r="F856" t="s">
        <v>8144</v>
      </c>
      <c r="G856" t="s">
        <v>33</v>
      </c>
      <c r="H856" s="4">
        <v>44001</v>
      </c>
      <c r="I856">
        <v>1400</v>
      </c>
      <c r="J856" t="s">
        <v>8145</v>
      </c>
      <c r="K856" t="s">
        <v>670</v>
      </c>
      <c r="L856" t="s">
        <v>8146</v>
      </c>
      <c r="M856" t="s">
        <v>37</v>
      </c>
      <c r="N856" t="s">
        <v>8147</v>
      </c>
      <c r="O856" t="s">
        <v>72</v>
      </c>
      <c r="P856">
        <v>10</v>
      </c>
      <c r="Q856" t="s">
        <v>73</v>
      </c>
      <c r="R856" t="s">
        <v>41</v>
      </c>
      <c r="S856" t="s">
        <v>8148</v>
      </c>
      <c r="T856" s="4">
        <v>45404</v>
      </c>
      <c r="U856">
        <v>4</v>
      </c>
      <c r="V856" t="s">
        <v>20250</v>
      </c>
      <c r="W856" t="s">
        <v>8149</v>
      </c>
      <c r="X856" t="s">
        <v>8150</v>
      </c>
      <c r="Y856" t="s">
        <v>3356</v>
      </c>
      <c r="Z856">
        <v>1879</v>
      </c>
      <c r="AA856">
        <v>7</v>
      </c>
      <c r="AB856">
        <v>5261.2000000000007</v>
      </c>
      <c r="AC856">
        <v>751.60000000000014</v>
      </c>
      <c r="AD856" s="8">
        <v>0.28000000000000003</v>
      </c>
      <c r="AE856" s="7">
        <v>1473.1360000000004</v>
      </c>
      <c r="AF856">
        <v>0.28000000000000003</v>
      </c>
      <c r="AG856" t="str">
        <f t="shared" si="13"/>
        <v>₹5 K</v>
      </c>
    </row>
    <row r="857" spans="1:33" x14ac:dyDescent="0.3">
      <c r="A857" t="s">
        <v>336</v>
      </c>
      <c r="B857" t="s">
        <v>1023</v>
      </c>
      <c r="C857" t="s">
        <v>29</v>
      </c>
      <c r="D857" t="s">
        <v>146</v>
      </c>
      <c r="E857" t="s">
        <v>996</v>
      </c>
      <c r="F857" t="s">
        <v>8165</v>
      </c>
      <c r="G857" t="s">
        <v>96</v>
      </c>
      <c r="H857" s="4">
        <v>44871</v>
      </c>
      <c r="I857">
        <v>1100</v>
      </c>
      <c r="J857" t="s">
        <v>8166</v>
      </c>
      <c r="K857" t="s">
        <v>960</v>
      </c>
      <c r="L857" t="s">
        <v>8167</v>
      </c>
      <c r="M857" t="s">
        <v>87</v>
      </c>
      <c r="N857" t="s">
        <v>8168</v>
      </c>
      <c r="O857" t="s">
        <v>116</v>
      </c>
      <c r="P857">
        <v>5</v>
      </c>
      <c r="Q857" t="s">
        <v>40</v>
      </c>
      <c r="R857" t="s">
        <v>41</v>
      </c>
      <c r="S857" t="s">
        <v>8169</v>
      </c>
      <c r="T857" s="4">
        <v>45383</v>
      </c>
      <c r="U857">
        <v>4</v>
      </c>
      <c r="V857" t="s">
        <v>20250</v>
      </c>
      <c r="W857" t="s">
        <v>8170</v>
      </c>
      <c r="X857" t="s">
        <v>8171</v>
      </c>
      <c r="Y857" t="s">
        <v>8172</v>
      </c>
      <c r="Z857">
        <v>1961</v>
      </c>
      <c r="AA857">
        <v>4</v>
      </c>
      <c r="AB857">
        <v>3137.6000000000004</v>
      </c>
      <c r="AC857">
        <v>784.40000000000009</v>
      </c>
      <c r="AD857" s="8">
        <v>0.28000000000000003</v>
      </c>
      <c r="AE857" s="7">
        <v>878.52800000000013</v>
      </c>
      <c r="AF857">
        <v>0.28000000000000003</v>
      </c>
      <c r="AG857" t="str">
        <f t="shared" si="13"/>
        <v>₹3 K</v>
      </c>
    </row>
    <row r="858" spans="1:33" x14ac:dyDescent="0.3">
      <c r="A858" t="s">
        <v>27</v>
      </c>
      <c r="B858" t="s">
        <v>731</v>
      </c>
      <c r="C858" t="s">
        <v>29</v>
      </c>
      <c r="D858" t="s">
        <v>241</v>
      </c>
      <c r="E858" t="s">
        <v>263</v>
      </c>
      <c r="F858" t="s">
        <v>8221</v>
      </c>
      <c r="G858" t="s">
        <v>33</v>
      </c>
      <c r="H858" s="4">
        <v>44866</v>
      </c>
      <c r="I858">
        <v>800</v>
      </c>
      <c r="J858" t="s">
        <v>8222</v>
      </c>
      <c r="K858" t="s">
        <v>1121</v>
      </c>
      <c r="L858" t="s">
        <v>8223</v>
      </c>
      <c r="M858" t="s">
        <v>37</v>
      </c>
      <c r="N858" t="s">
        <v>8224</v>
      </c>
      <c r="O858" t="s">
        <v>39</v>
      </c>
      <c r="P858">
        <v>20</v>
      </c>
      <c r="Q858" t="s">
        <v>40</v>
      </c>
      <c r="R858" t="s">
        <v>101</v>
      </c>
      <c r="S858" t="s">
        <v>8225</v>
      </c>
      <c r="T858" s="4">
        <v>45403</v>
      </c>
      <c r="U858">
        <v>4</v>
      </c>
      <c r="V858" t="s">
        <v>20250</v>
      </c>
      <c r="W858" t="s">
        <v>8226</v>
      </c>
      <c r="X858" t="s">
        <v>8227</v>
      </c>
      <c r="Y858" t="s">
        <v>1159</v>
      </c>
      <c r="Z858">
        <v>2163</v>
      </c>
      <c r="AA858">
        <v>7</v>
      </c>
      <c r="AB858">
        <v>6056.4000000000015</v>
      </c>
      <c r="AC858">
        <v>865.20000000000016</v>
      </c>
      <c r="AD858" s="8">
        <v>0.28000000000000003</v>
      </c>
      <c r="AE858" s="7">
        <v>1695.7920000000006</v>
      </c>
      <c r="AF858">
        <v>0.28000000000000003</v>
      </c>
      <c r="AG858" t="str">
        <f t="shared" si="13"/>
        <v>₹6 K</v>
      </c>
    </row>
    <row r="859" spans="1:33" x14ac:dyDescent="0.3">
      <c r="A859" t="s">
        <v>20233</v>
      </c>
      <c r="B859" t="s">
        <v>240</v>
      </c>
      <c r="C859" t="s">
        <v>49</v>
      </c>
      <c r="D859" t="s">
        <v>65</v>
      </c>
      <c r="E859" t="s">
        <v>2408</v>
      </c>
      <c r="F859" t="s">
        <v>8716</v>
      </c>
      <c r="G859" t="s">
        <v>33</v>
      </c>
      <c r="H859" s="4">
        <v>44639</v>
      </c>
      <c r="I859">
        <v>1200</v>
      </c>
      <c r="J859" t="s">
        <v>8717</v>
      </c>
      <c r="K859" t="s">
        <v>286</v>
      </c>
      <c r="L859" t="s">
        <v>8718</v>
      </c>
      <c r="M859" t="s">
        <v>87</v>
      </c>
      <c r="N859" t="s">
        <v>8719</v>
      </c>
      <c r="O859" t="s">
        <v>72</v>
      </c>
      <c r="P859">
        <v>9</v>
      </c>
      <c r="Q859" t="s">
        <v>40</v>
      </c>
      <c r="R859" t="s">
        <v>58</v>
      </c>
      <c r="S859" t="s">
        <v>8720</v>
      </c>
      <c r="T859" s="4">
        <v>45393</v>
      </c>
      <c r="U859">
        <v>4</v>
      </c>
      <c r="V859" t="s">
        <v>20250</v>
      </c>
      <c r="W859" t="s">
        <v>8721</v>
      </c>
      <c r="X859" t="s">
        <v>8722</v>
      </c>
      <c r="Y859" t="s">
        <v>8628</v>
      </c>
      <c r="Z859">
        <v>2512</v>
      </c>
      <c r="AA859">
        <v>2</v>
      </c>
      <c r="AB859">
        <v>2009.6000000000001</v>
      </c>
      <c r="AC859">
        <v>1004.8000000000001</v>
      </c>
      <c r="AD859" s="8">
        <v>0.22</v>
      </c>
      <c r="AE859" s="7">
        <v>442.11200000000002</v>
      </c>
      <c r="AF859">
        <v>0.22</v>
      </c>
      <c r="AG859" t="str">
        <f t="shared" si="13"/>
        <v>₹2 K</v>
      </c>
    </row>
    <row r="860" spans="1:33" x14ac:dyDescent="0.3">
      <c r="A860" t="s">
        <v>20241</v>
      </c>
      <c r="B860" t="s">
        <v>157</v>
      </c>
      <c r="C860" t="s">
        <v>49</v>
      </c>
      <c r="D860" t="s">
        <v>370</v>
      </c>
      <c r="E860" t="s">
        <v>31</v>
      </c>
      <c r="F860" t="s">
        <v>8769</v>
      </c>
      <c r="G860" t="s">
        <v>33</v>
      </c>
      <c r="H860" s="4">
        <v>44377</v>
      </c>
      <c r="I860">
        <v>950</v>
      </c>
      <c r="J860" t="s">
        <v>2441</v>
      </c>
      <c r="K860" t="s">
        <v>307</v>
      </c>
      <c r="L860" t="s">
        <v>8770</v>
      </c>
      <c r="M860" t="s">
        <v>37</v>
      </c>
      <c r="N860" t="s">
        <v>8771</v>
      </c>
      <c r="O860" t="s">
        <v>116</v>
      </c>
      <c r="P860">
        <v>18</v>
      </c>
      <c r="Q860" t="s">
        <v>73</v>
      </c>
      <c r="R860" t="s">
        <v>58</v>
      </c>
      <c r="S860" t="s">
        <v>8772</v>
      </c>
      <c r="T860" s="4">
        <v>45402</v>
      </c>
      <c r="U860">
        <v>4</v>
      </c>
      <c r="V860" t="s">
        <v>20250</v>
      </c>
      <c r="W860" t="s">
        <v>8773</v>
      </c>
      <c r="X860" t="s">
        <v>8774</v>
      </c>
      <c r="Y860" t="s">
        <v>8775</v>
      </c>
      <c r="Z860">
        <v>2661</v>
      </c>
      <c r="AA860">
        <v>1</v>
      </c>
      <c r="AB860">
        <v>1064.4000000000001</v>
      </c>
      <c r="AC860">
        <v>1064.4000000000001</v>
      </c>
      <c r="AD860" s="8">
        <v>0.22</v>
      </c>
      <c r="AE860" s="7">
        <v>234.16800000000003</v>
      </c>
      <c r="AF860">
        <v>0.22</v>
      </c>
      <c r="AG860" t="str">
        <f t="shared" si="13"/>
        <v>₹1 K</v>
      </c>
    </row>
    <row r="861" spans="1:33" x14ac:dyDescent="0.3">
      <c r="A861" t="s">
        <v>181</v>
      </c>
      <c r="B861" t="s">
        <v>813</v>
      </c>
      <c r="C861" t="s">
        <v>49</v>
      </c>
      <c r="D861" t="s">
        <v>65</v>
      </c>
      <c r="E861" t="s">
        <v>371</v>
      </c>
      <c r="F861" t="s">
        <v>8776</v>
      </c>
      <c r="G861" t="s">
        <v>96</v>
      </c>
      <c r="H861" s="4">
        <v>44732</v>
      </c>
      <c r="I861">
        <v>1000</v>
      </c>
      <c r="J861" t="s">
        <v>8777</v>
      </c>
      <c r="K861" t="s">
        <v>266</v>
      </c>
      <c r="L861" t="s">
        <v>8778</v>
      </c>
      <c r="M861" t="s">
        <v>87</v>
      </c>
      <c r="N861" t="s">
        <v>8779</v>
      </c>
      <c r="O861" t="s">
        <v>116</v>
      </c>
      <c r="P861">
        <v>20</v>
      </c>
      <c r="Q861" t="s">
        <v>73</v>
      </c>
      <c r="R861" t="s">
        <v>101</v>
      </c>
      <c r="S861" t="s">
        <v>8780</v>
      </c>
      <c r="T861" s="4">
        <v>45411</v>
      </c>
      <c r="U861">
        <v>4</v>
      </c>
      <c r="V861" t="s">
        <v>20250</v>
      </c>
      <c r="W861" t="s">
        <v>8781</v>
      </c>
      <c r="X861" t="s">
        <v>8782</v>
      </c>
      <c r="Y861" t="s">
        <v>1340</v>
      </c>
      <c r="Z861">
        <v>1854</v>
      </c>
      <c r="AA861">
        <v>8</v>
      </c>
      <c r="AB861">
        <v>5932.8</v>
      </c>
      <c r="AC861">
        <v>741.6</v>
      </c>
      <c r="AD861" s="8">
        <v>0.22</v>
      </c>
      <c r="AE861" s="7">
        <v>1305.2160000000001</v>
      </c>
      <c r="AF861">
        <v>0.22</v>
      </c>
      <c r="AG861" t="str">
        <f t="shared" si="13"/>
        <v>₹6 K</v>
      </c>
    </row>
    <row r="862" spans="1:33" x14ac:dyDescent="0.3">
      <c r="A862" t="s">
        <v>450</v>
      </c>
      <c r="B862" t="s">
        <v>450</v>
      </c>
      <c r="C862" t="s">
        <v>49</v>
      </c>
      <c r="D862" t="s">
        <v>30</v>
      </c>
      <c r="E862" t="s">
        <v>1534</v>
      </c>
      <c r="F862" t="s">
        <v>8810</v>
      </c>
      <c r="G862" t="s">
        <v>96</v>
      </c>
      <c r="H862" s="4">
        <v>44236</v>
      </c>
      <c r="I862">
        <v>1300</v>
      </c>
      <c r="J862" t="s">
        <v>8811</v>
      </c>
      <c r="K862" t="s">
        <v>113</v>
      </c>
      <c r="L862" t="s">
        <v>8812</v>
      </c>
      <c r="M862" t="s">
        <v>37</v>
      </c>
      <c r="N862" t="s">
        <v>8813</v>
      </c>
      <c r="O862" t="s">
        <v>72</v>
      </c>
      <c r="P862">
        <v>17</v>
      </c>
      <c r="Q862" t="s">
        <v>73</v>
      </c>
      <c r="R862" t="s">
        <v>74</v>
      </c>
      <c r="S862" t="s">
        <v>8814</v>
      </c>
      <c r="T862" s="4">
        <v>45407</v>
      </c>
      <c r="U862">
        <v>4</v>
      </c>
      <c r="V862" t="s">
        <v>20250</v>
      </c>
      <c r="W862" t="s">
        <v>8815</v>
      </c>
      <c r="X862" t="s">
        <v>8816</v>
      </c>
      <c r="Y862" t="s">
        <v>8817</v>
      </c>
      <c r="Z862">
        <v>2046</v>
      </c>
      <c r="AA862">
        <v>4</v>
      </c>
      <c r="AB862">
        <v>3273.6000000000004</v>
      </c>
      <c r="AC862">
        <v>818.40000000000009</v>
      </c>
      <c r="AD862" s="8">
        <v>0.22</v>
      </c>
      <c r="AE862" s="7">
        <v>720.19200000000012</v>
      </c>
      <c r="AF862">
        <v>0.22</v>
      </c>
      <c r="AG862" t="str">
        <f t="shared" si="13"/>
        <v>₹3 K</v>
      </c>
    </row>
    <row r="863" spans="1:33" x14ac:dyDescent="0.3">
      <c r="A863" t="s">
        <v>20241</v>
      </c>
      <c r="B863" t="s">
        <v>157</v>
      </c>
      <c r="C863" t="s">
        <v>49</v>
      </c>
      <c r="D863" t="s">
        <v>81</v>
      </c>
      <c r="E863" t="s">
        <v>371</v>
      </c>
      <c r="F863" t="s">
        <v>8832</v>
      </c>
      <c r="G863" t="s">
        <v>96</v>
      </c>
      <c r="H863" s="4">
        <v>44245</v>
      </c>
      <c r="I863">
        <v>950</v>
      </c>
      <c r="J863" t="s">
        <v>8833</v>
      </c>
      <c r="K863" t="s">
        <v>1103</v>
      </c>
      <c r="L863" t="s">
        <v>8834</v>
      </c>
      <c r="M863" t="s">
        <v>87</v>
      </c>
      <c r="N863" t="s">
        <v>8835</v>
      </c>
      <c r="O863" t="s">
        <v>57</v>
      </c>
      <c r="P863">
        <v>17</v>
      </c>
      <c r="Q863" t="s">
        <v>40</v>
      </c>
      <c r="R863" t="s">
        <v>58</v>
      </c>
      <c r="S863" t="s">
        <v>8836</v>
      </c>
      <c r="T863" s="4">
        <v>45391</v>
      </c>
      <c r="U863">
        <v>4</v>
      </c>
      <c r="V863" t="s">
        <v>20250</v>
      </c>
      <c r="W863" t="s">
        <v>8837</v>
      </c>
      <c r="X863" t="s">
        <v>8838</v>
      </c>
      <c r="Y863" t="s">
        <v>4962</v>
      </c>
      <c r="Z863">
        <v>1321</v>
      </c>
      <c r="AA863">
        <v>4</v>
      </c>
      <c r="AB863">
        <v>2113.6</v>
      </c>
      <c r="AC863">
        <v>528.4</v>
      </c>
      <c r="AD863" s="8">
        <v>0.22</v>
      </c>
      <c r="AE863" s="7">
        <v>464.99199999999996</v>
      </c>
      <c r="AF863">
        <v>0.22</v>
      </c>
      <c r="AG863" t="str">
        <f t="shared" si="13"/>
        <v>₹2 K</v>
      </c>
    </row>
    <row r="864" spans="1:33" x14ac:dyDescent="0.3">
      <c r="A864" t="s">
        <v>93</v>
      </c>
      <c r="B864" t="s">
        <v>205</v>
      </c>
      <c r="C864" t="s">
        <v>29</v>
      </c>
      <c r="D864" t="s">
        <v>65</v>
      </c>
      <c r="E864" t="s">
        <v>283</v>
      </c>
      <c r="F864" t="s">
        <v>8839</v>
      </c>
      <c r="G864" t="s">
        <v>96</v>
      </c>
      <c r="H864" s="4">
        <v>45619</v>
      </c>
      <c r="I864">
        <v>1300</v>
      </c>
      <c r="J864" t="s">
        <v>8840</v>
      </c>
      <c r="K864" t="s">
        <v>796</v>
      </c>
      <c r="L864" t="s">
        <v>8841</v>
      </c>
      <c r="M864" t="s">
        <v>87</v>
      </c>
      <c r="N864" t="s">
        <v>8842</v>
      </c>
      <c r="O864" t="s">
        <v>116</v>
      </c>
      <c r="P864">
        <v>20</v>
      </c>
      <c r="Q864" t="s">
        <v>73</v>
      </c>
      <c r="R864" t="s">
        <v>58</v>
      </c>
      <c r="S864" t="s">
        <v>8843</v>
      </c>
      <c r="T864" s="4">
        <v>45392</v>
      </c>
      <c r="U864">
        <v>4</v>
      </c>
      <c r="V864" t="s">
        <v>20250</v>
      </c>
      <c r="W864" t="s">
        <v>8844</v>
      </c>
      <c r="X864" t="s">
        <v>8845</v>
      </c>
      <c r="Y864" t="s">
        <v>1308</v>
      </c>
      <c r="Z864">
        <v>2117</v>
      </c>
      <c r="AA864">
        <v>6</v>
      </c>
      <c r="AB864">
        <v>5080.8</v>
      </c>
      <c r="AC864">
        <v>846.80000000000007</v>
      </c>
      <c r="AD864" s="8">
        <v>0.28000000000000003</v>
      </c>
      <c r="AE864" s="7">
        <v>1422.6240000000003</v>
      </c>
      <c r="AF864">
        <v>0.28000000000000003</v>
      </c>
      <c r="AG864" t="str">
        <f t="shared" si="13"/>
        <v>₹5 K</v>
      </c>
    </row>
    <row r="865" spans="1:33" x14ac:dyDescent="0.3">
      <c r="A865" t="s">
        <v>181</v>
      </c>
      <c r="B865" t="s">
        <v>411</v>
      </c>
      <c r="C865" t="s">
        <v>49</v>
      </c>
      <c r="D865" t="s">
        <v>65</v>
      </c>
      <c r="E865" t="s">
        <v>314</v>
      </c>
      <c r="F865" t="s">
        <v>8896</v>
      </c>
      <c r="G865" t="s">
        <v>33</v>
      </c>
      <c r="H865" s="4">
        <v>45525</v>
      </c>
      <c r="I865">
        <v>1200</v>
      </c>
      <c r="J865" t="s">
        <v>8897</v>
      </c>
      <c r="K865" t="s">
        <v>524</v>
      </c>
      <c r="L865" t="s">
        <v>8898</v>
      </c>
      <c r="M865" t="s">
        <v>37</v>
      </c>
      <c r="N865" t="s">
        <v>8899</v>
      </c>
      <c r="O865" t="s">
        <v>116</v>
      </c>
      <c r="P865">
        <v>18</v>
      </c>
      <c r="Q865" t="s">
        <v>73</v>
      </c>
      <c r="R865" t="s">
        <v>74</v>
      </c>
      <c r="S865" t="s">
        <v>8900</v>
      </c>
      <c r="T865" s="4">
        <v>45403</v>
      </c>
      <c r="U865">
        <v>4</v>
      </c>
      <c r="V865" t="s">
        <v>20250</v>
      </c>
      <c r="W865" t="s">
        <v>8901</v>
      </c>
      <c r="X865" t="s">
        <v>8902</v>
      </c>
      <c r="Y865" t="s">
        <v>8388</v>
      </c>
      <c r="Z865">
        <v>2021</v>
      </c>
      <c r="AA865">
        <v>2</v>
      </c>
      <c r="AB865">
        <v>1616.8000000000002</v>
      </c>
      <c r="AC865">
        <v>808.40000000000009</v>
      </c>
      <c r="AD865" s="8">
        <v>0.22</v>
      </c>
      <c r="AE865" s="7">
        <v>355.69600000000003</v>
      </c>
      <c r="AF865">
        <v>0.22</v>
      </c>
      <c r="AG865" t="str">
        <f t="shared" si="13"/>
        <v>₹2 K</v>
      </c>
    </row>
    <row r="866" spans="1:33" x14ac:dyDescent="0.3">
      <c r="A866" t="s">
        <v>20233</v>
      </c>
      <c r="B866" t="s">
        <v>240</v>
      </c>
      <c r="C866" t="s">
        <v>80</v>
      </c>
      <c r="D866" t="s">
        <v>206</v>
      </c>
      <c r="E866" t="s">
        <v>263</v>
      </c>
      <c r="F866" t="s">
        <v>8960</v>
      </c>
      <c r="G866" t="s">
        <v>96</v>
      </c>
      <c r="H866" s="4">
        <v>43966</v>
      </c>
      <c r="I866">
        <v>1300</v>
      </c>
      <c r="J866" t="s">
        <v>8961</v>
      </c>
      <c r="K866" t="s">
        <v>514</v>
      </c>
      <c r="L866" t="s">
        <v>8962</v>
      </c>
      <c r="M866" t="s">
        <v>37</v>
      </c>
      <c r="N866" t="s">
        <v>8963</v>
      </c>
      <c r="O866" t="s">
        <v>57</v>
      </c>
      <c r="P866">
        <v>3</v>
      </c>
      <c r="Q866" t="s">
        <v>73</v>
      </c>
      <c r="R866" t="s">
        <v>101</v>
      </c>
      <c r="S866" t="s">
        <v>8964</v>
      </c>
      <c r="T866" s="4">
        <v>45394</v>
      </c>
      <c r="U866">
        <v>4</v>
      </c>
      <c r="V866" t="s">
        <v>20250</v>
      </c>
      <c r="W866" t="s">
        <v>8965</v>
      </c>
      <c r="X866" t="s">
        <v>8966</v>
      </c>
      <c r="Y866" t="s">
        <v>3083</v>
      </c>
      <c r="Z866">
        <v>1459</v>
      </c>
      <c r="AA866">
        <v>4</v>
      </c>
      <c r="AB866">
        <v>2334.4</v>
      </c>
      <c r="AC866">
        <v>583.6</v>
      </c>
      <c r="AD866" s="8">
        <v>0.35</v>
      </c>
      <c r="AE866" s="7">
        <v>817.04</v>
      </c>
      <c r="AF866">
        <v>0.35</v>
      </c>
      <c r="AG866" t="str">
        <f t="shared" si="13"/>
        <v>₹2 K</v>
      </c>
    </row>
    <row r="867" spans="1:33" x14ac:dyDescent="0.3">
      <c r="A867" t="s">
        <v>181</v>
      </c>
      <c r="B867" t="s">
        <v>920</v>
      </c>
      <c r="C867" t="s">
        <v>29</v>
      </c>
      <c r="D867" t="s">
        <v>65</v>
      </c>
      <c r="E867" t="s">
        <v>521</v>
      </c>
      <c r="F867" t="s">
        <v>9047</v>
      </c>
      <c r="G867" t="s">
        <v>96</v>
      </c>
      <c r="H867" s="4">
        <v>43897</v>
      </c>
      <c r="I867">
        <v>1300</v>
      </c>
      <c r="J867" t="s">
        <v>9048</v>
      </c>
      <c r="K867" t="s">
        <v>186</v>
      </c>
      <c r="L867" t="s">
        <v>9049</v>
      </c>
      <c r="M867" t="s">
        <v>37</v>
      </c>
      <c r="N867" t="s">
        <v>9050</v>
      </c>
      <c r="O867" t="s">
        <v>116</v>
      </c>
      <c r="P867">
        <v>7</v>
      </c>
      <c r="Q867" t="s">
        <v>73</v>
      </c>
      <c r="R867" t="s">
        <v>74</v>
      </c>
      <c r="S867" t="s">
        <v>9051</v>
      </c>
      <c r="T867" s="4">
        <v>45383</v>
      </c>
      <c r="U867">
        <v>4</v>
      </c>
      <c r="V867" t="s">
        <v>20250</v>
      </c>
      <c r="W867" t="s">
        <v>9052</v>
      </c>
      <c r="X867" t="s">
        <v>9053</v>
      </c>
      <c r="Y867" t="s">
        <v>793</v>
      </c>
      <c r="Z867">
        <v>2240</v>
      </c>
      <c r="AA867">
        <v>8</v>
      </c>
      <c r="AB867">
        <v>7168</v>
      </c>
      <c r="AC867">
        <v>896</v>
      </c>
      <c r="AD867" s="8">
        <v>0.28000000000000003</v>
      </c>
      <c r="AE867" s="7">
        <v>2007.0400000000002</v>
      </c>
      <c r="AF867">
        <v>0.28000000000000003</v>
      </c>
      <c r="AG867" t="str">
        <f t="shared" si="13"/>
        <v>₹7 K</v>
      </c>
    </row>
    <row r="868" spans="1:33" x14ac:dyDescent="0.3">
      <c r="A868" t="s">
        <v>93</v>
      </c>
      <c r="B868" t="s">
        <v>568</v>
      </c>
      <c r="C868" t="s">
        <v>80</v>
      </c>
      <c r="D868" t="s">
        <v>146</v>
      </c>
      <c r="E868" t="s">
        <v>1608</v>
      </c>
      <c r="F868" t="s">
        <v>9110</v>
      </c>
      <c r="G868" t="s">
        <v>96</v>
      </c>
      <c r="H868" s="4">
        <v>43938</v>
      </c>
      <c r="I868">
        <v>800</v>
      </c>
      <c r="J868" t="s">
        <v>9111</v>
      </c>
      <c r="K868" t="s">
        <v>1486</v>
      </c>
      <c r="L868" t="s">
        <v>9112</v>
      </c>
      <c r="M868" t="s">
        <v>87</v>
      </c>
      <c r="N868" t="s">
        <v>9113</v>
      </c>
      <c r="O868" t="s">
        <v>39</v>
      </c>
      <c r="P868">
        <v>18</v>
      </c>
      <c r="Q868" t="s">
        <v>40</v>
      </c>
      <c r="R868" t="s">
        <v>101</v>
      </c>
      <c r="S868" t="s">
        <v>9114</v>
      </c>
      <c r="T868" s="4">
        <v>45407</v>
      </c>
      <c r="U868">
        <v>4</v>
      </c>
      <c r="V868" t="s">
        <v>20250</v>
      </c>
      <c r="W868" t="s">
        <v>9115</v>
      </c>
      <c r="X868" t="s">
        <v>9116</v>
      </c>
      <c r="Y868" t="s">
        <v>9117</v>
      </c>
      <c r="Z868">
        <v>2075</v>
      </c>
      <c r="AA868">
        <v>3</v>
      </c>
      <c r="AB868">
        <v>2490</v>
      </c>
      <c r="AC868">
        <v>830</v>
      </c>
      <c r="AD868" s="8">
        <v>0.35</v>
      </c>
      <c r="AE868" s="7">
        <v>871.5</v>
      </c>
      <c r="AF868">
        <v>0.35</v>
      </c>
      <c r="AG868" t="str">
        <f t="shared" si="13"/>
        <v>₹2 K</v>
      </c>
    </row>
    <row r="869" spans="1:33" x14ac:dyDescent="0.3">
      <c r="A869" t="s">
        <v>93</v>
      </c>
      <c r="B869" t="s">
        <v>784</v>
      </c>
      <c r="C869" t="s">
        <v>29</v>
      </c>
      <c r="D869" t="s">
        <v>30</v>
      </c>
      <c r="E869" t="s">
        <v>326</v>
      </c>
      <c r="F869" t="s">
        <v>9118</v>
      </c>
      <c r="G869" t="s">
        <v>96</v>
      </c>
      <c r="H869" s="4">
        <v>44824</v>
      </c>
      <c r="I869">
        <v>1300</v>
      </c>
      <c r="J869" t="s">
        <v>9119</v>
      </c>
      <c r="K869" t="s">
        <v>1052</v>
      </c>
      <c r="L869" t="s">
        <v>9120</v>
      </c>
      <c r="M869" t="s">
        <v>37</v>
      </c>
      <c r="N869" t="s">
        <v>9121</v>
      </c>
      <c r="O869" t="s">
        <v>39</v>
      </c>
      <c r="P869">
        <v>9</v>
      </c>
      <c r="Q869" t="s">
        <v>73</v>
      </c>
      <c r="R869" t="s">
        <v>101</v>
      </c>
      <c r="S869" t="s">
        <v>9122</v>
      </c>
      <c r="T869" s="4">
        <v>45397</v>
      </c>
      <c r="U869">
        <v>4</v>
      </c>
      <c r="V869" t="s">
        <v>20250</v>
      </c>
      <c r="W869" t="s">
        <v>9123</v>
      </c>
      <c r="X869" t="s">
        <v>9124</v>
      </c>
      <c r="Y869" t="s">
        <v>1022</v>
      </c>
      <c r="Z869">
        <v>1977</v>
      </c>
      <c r="AA869">
        <v>7</v>
      </c>
      <c r="AB869">
        <v>5535.6</v>
      </c>
      <c r="AC869">
        <v>790.80000000000007</v>
      </c>
      <c r="AD869" s="8">
        <v>0.28000000000000003</v>
      </c>
      <c r="AE869" s="7">
        <v>1549.9680000000003</v>
      </c>
      <c r="AF869">
        <v>0.28000000000000003</v>
      </c>
      <c r="AG869" t="str">
        <f t="shared" si="13"/>
        <v>₹6 K</v>
      </c>
    </row>
    <row r="870" spans="1:33" x14ac:dyDescent="0.3">
      <c r="A870" t="s">
        <v>181</v>
      </c>
      <c r="B870" t="s">
        <v>985</v>
      </c>
      <c r="C870" t="s">
        <v>29</v>
      </c>
      <c r="D870" t="s">
        <v>109</v>
      </c>
      <c r="E870" t="s">
        <v>82</v>
      </c>
      <c r="F870" t="s">
        <v>9315</v>
      </c>
      <c r="G870" t="s">
        <v>33</v>
      </c>
      <c r="H870" s="4">
        <v>45184</v>
      </c>
      <c r="I870">
        <v>1200</v>
      </c>
      <c r="J870" t="s">
        <v>9316</v>
      </c>
      <c r="K870" t="s">
        <v>1418</v>
      </c>
      <c r="L870" t="s">
        <v>9317</v>
      </c>
      <c r="M870" t="s">
        <v>37</v>
      </c>
      <c r="N870" t="s">
        <v>9318</v>
      </c>
      <c r="O870" t="s">
        <v>72</v>
      </c>
      <c r="P870">
        <v>18</v>
      </c>
      <c r="Q870" t="s">
        <v>73</v>
      </c>
      <c r="R870" t="s">
        <v>41</v>
      </c>
      <c r="S870" t="s">
        <v>9319</v>
      </c>
      <c r="T870" s="4">
        <v>45385</v>
      </c>
      <c r="U870">
        <v>4</v>
      </c>
      <c r="V870" t="s">
        <v>20250</v>
      </c>
      <c r="W870" t="s">
        <v>9320</v>
      </c>
      <c r="X870" t="s">
        <v>9321</v>
      </c>
      <c r="Y870" t="s">
        <v>3004</v>
      </c>
      <c r="Z870">
        <v>808</v>
      </c>
      <c r="AA870">
        <v>6</v>
      </c>
      <c r="AB870">
        <v>1939.2</v>
      </c>
      <c r="AC870">
        <v>323.2</v>
      </c>
      <c r="AD870" s="8">
        <v>0.28000000000000003</v>
      </c>
      <c r="AE870" s="7">
        <v>542.97600000000011</v>
      </c>
      <c r="AF870">
        <v>0.28000000000000003</v>
      </c>
      <c r="AG870" t="str">
        <f t="shared" si="13"/>
        <v>₹2 K</v>
      </c>
    </row>
    <row r="871" spans="1:33" x14ac:dyDescent="0.3">
      <c r="A871" t="s">
        <v>145</v>
      </c>
      <c r="B871" t="s">
        <v>145</v>
      </c>
      <c r="C871" t="s">
        <v>29</v>
      </c>
      <c r="D871" t="s">
        <v>146</v>
      </c>
      <c r="E871" t="s">
        <v>263</v>
      </c>
      <c r="F871" t="s">
        <v>9336</v>
      </c>
      <c r="G871" t="s">
        <v>96</v>
      </c>
      <c r="H871" s="4">
        <v>45077</v>
      </c>
      <c r="I871">
        <v>1100</v>
      </c>
      <c r="J871" t="s">
        <v>9337</v>
      </c>
      <c r="K871" t="s">
        <v>197</v>
      </c>
      <c r="L871" t="s">
        <v>9338</v>
      </c>
      <c r="M871" t="s">
        <v>87</v>
      </c>
      <c r="N871" t="s">
        <v>9339</v>
      </c>
      <c r="O871" t="s">
        <v>72</v>
      </c>
      <c r="P871">
        <v>12</v>
      </c>
      <c r="Q871" t="s">
        <v>40</v>
      </c>
      <c r="R871" t="s">
        <v>58</v>
      </c>
      <c r="S871" t="s">
        <v>9340</v>
      </c>
      <c r="T871" s="4">
        <v>45408</v>
      </c>
      <c r="U871">
        <v>4</v>
      </c>
      <c r="V871" t="s">
        <v>20250</v>
      </c>
      <c r="W871" t="s">
        <v>9341</v>
      </c>
      <c r="X871" t="s">
        <v>9342</v>
      </c>
      <c r="Y871" t="s">
        <v>1143</v>
      </c>
      <c r="Z871">
        <v>1095</v>
      </c>
      <c r="AA871">
        <v>4</v>
      </c>
      <c r="AB871">
        <v>1752</v>
      </c>
      <c r="AC871">
        <v>438</v>
      </c>
      <c r="AD871" s="8">
        <v>0.28000000000000003</v>
      </c>
      <c r="AE871" s="7">
        <v>490.56000000000006</v>
      </c>
      <c r="AF871">
        <v>0.28000000000000003</v>
      </c>
      <c r="AG871" t="str">
        <f t="shared" si="13"/>
        <v>₹2 K</v>
      </c>
    </row>
    <row r="872" spans="1:33" x14ac:dyDescent="0.3">
      <c r="A872" t="s">
        <v>181</v>
      </c>
      <c r="B872" t="s">
        <v>369</v>
      </c>
      <c r="C872" t="s">
        <v>49</v>
      </c>
      <c r="D872" t="s">
        <v>65</v>
      </c>
      <c r="E872" t="s">
        <v>31</v>
      </c>
      <c r="F872" t="s">
        <v>9415</v>
      </c>
      <c r="G872" t="s">
        <v>96</v>
      </c>
      <c r="H872" s="4">
        <v>44319</v>
      </c>
      <c r="I872">
        <v>1400</v>
      </c>
      <c r="J872" t="s">
        <v>9416</v>
      </c>
      <c r="K872" t="s">
        <v>85</v>
      </c>
      <c r="L872" t="s">
        <v>9417</v>
      </c>
      <c r="M872" t="s">
        <v>37</v>
      </c>
      <c r="N872" t="s">
        <v>9418</v>
      </c>
      <c r="O872" t="s">
        <v>72</v>
      </c>
      <c r="P872">
        <v>12</v>
      </c>
      <c r="Q872" t="s">
        <v>40</v>
      </c>
      <c r="R872" t="s">
        <v>41</v>
      </c>
      <c r="S872" t="s">
        <v>9419</v>
      </c>
      <c r="T872" s="4">
        <v>45398</v>
      </c>
      <c r="U872">
        <v>4</v>
      </c>
      <c r="V872" t="s">
        <v>20250</v>
      </c>
      <c r="W872" t="s">
        <v>9420</v>
      </c>
      <c r="X872" t="s">
        <v>9421</v>
      </c>
      <c r="Y872" t="s">
        <v>945</v>
      </c>
      <c r="Z872">
        <v>761</v>
      </c>
      <c r="AA872">
        <v>8</v>
      </c>
      <c r="AB872">
        <v>2435.2000000000003</v>
      </c>
      <c r="AC872">
        <v>304.40000000000003</v>
      </c>
      <c r="AD872" s="8">
        <v>0.22</v>
      </c>
      <c r="AE872" s="7">
        <v>535.74400000000003</v>
      </c>
      <c r="AF872">
        <v>0.22</v>
      </c>
      <c r="AG872" t="str">
        <f t="shared" si="13"/>
        <v>₹2 K</v>
      </c>
    </row>
    <row r="873" spans="1:33" x14ac:dyDescent="0.3">
      <c r="A873" t="s">
        <v>20241</v>
      </c>
      <c r="B873" t="s">
        <v>157</v>
      </c>
      <c r="C873" t="s">
        <v>80</v>
      </c>
      <c r="D873" t="s">
        <v>109</v>
      </c>
      <c r="E873" t="s">
        <v>371</v>
      </c>
      <c r="F873" t="s">
        <v>9482</v>
      </c>
      <c r="G873" t="s">
        <v>96</v>
      </c>
      <c r="H873" s="4">
        <v>44677</v>
      </c>
      <c r="I873">
        <v>1000</v>
      </c>
      <c r="J873" t="s">
        <v>9483</v>
      </c>
      <c r="K873" t="s">
        <v>394</v>
      </c>
      <c r="L873" t="s">
        <v>9484</v>
      </c>
      <c r="M873" t="s">
        <v>37</v>
      </c>
      <c r="N873" t="s">
        <v>9485</v>
      </c>
      <c r="O873" t="s">
        <v>57</v>
      </c>
      <c r="P873">
        <v>4</v>
      </c>
      <c r="Q873" t="s">
        <v>40</v>
      </c>
      <c r="R873" t="s">
        <v>101</v>
      </c>
      <c r="S873" t="s">
        <v>9486</v>
      </c>
      <c r="T873" s="4">
        <v>45402</v>
      </c>
      <c r="U873">
        <v>4</v>
      </c>
      <c r="V873" t="s">
        <v>20250</v>
      </c>
      <c r="W873" t="s">
        <v>9487</v>
      </c>
      <c r="X873" t="s">
        <v>9488</v>
      </c>
      <c r="Y873" t="s">
        <v>577</v>
      </c>
      <c r="Z873">
        <v>2408</v>
      </c>
      <c r="AA873">
        <v>6</v>
      </c>
      <c r="AB873">
        <v>5779.2000000000007</v>
      </c>
      <c r="AC873">
        <v>963.20000000000016</v>
      </c>
      <c r="AD873" s="8">
        <v>0.35</v>
      </c>
      <c r="AE873" s="7">
        <v>2022.72</v>
      </c>
      <c r="AF873">
        <v>0.35</v>
      </c>
      <c r="AG873" t="str">
        <f t="shared" si="13"/>
        <v>₹6 K</v>
      </c>
    </row>
    <row r="874" spans="1:33" x14ac:dyDescent="0.3">
      <c r="A874" t="s">
        <v>336</v>
      </c>
      <c r="B874" t="s">
        <v>500</v>
      </c>
      <c r="C874" t="s">
        <v>29</v>
      </c>
      <c r="D874" t="s">
        <v>677</v>
      </c>
      <c r="E874" t="s">
        <v>559</v>
      </c>
      <c r="F874" t="s">
        <v>9525</v>
      </c>
      <c r="G874" t="s">
        <v>33</v>
      </c>
      <c r="H874" s="4">
        <v>44801</v>
      </c>
      <c r="I874">
        <v>800</v>
      </c>
      <c r="J874" t="s">
        <v>9526</v>
      </c>
      <c r="K874" t="s">
        <v>350</v>
      </c>
      <c r="L874" t="s">
        <v>9527</v>
      </c>
      <c r="M874" t="s">
        <v>37</v>
      </c>
      <c r="N874" t="s">
        <v>9528</v>
      </c>
      <c r="O874" t="s">
        <v>72</v>
      </c>
      <c r="P874">
        <v>16</v>
      </c>
      <c r="Q874" t="s">
        <v>73</v>
      </c>
      <c r="R874" t="s">
        <v>101</v>
      </c>
      <c r="S874" t="s">
        <v>9529</v>
      </c>
      <c r="T874" s="4">
        <v>45386</v>
      </c>
      <c r="U874">
        <v>4</v>
      </c>
      <c r="V874" t="s">
        <v>20250</v>
      </c>
      <c r="W874" t="s">
        <v>9530</v>
      </c>
      <c r="X874" t="s">
        <v>9531</v>
      </c>
      <c r="Y874" t="s">
        <v>2902</v>
      </c>
      <c r="Z874">
        <v>2363</v>
      </c>
      <c r="AA874">
        <v>6</v>
      </c>
      <c r="AB874">
        <v>5671.2000000000007</v>
      </c>
      <c r="AC874">
        <v>945.20000000000016</v>
      </c>
      <c r="AD874" s="8">
        <v>0.28000000000000003</v>
      </c>
      <c r="AE874" s="7">
        <v>1587.9360000000004</v>
      </c>
      <c r="AF874">
        <v>0.28000000000000003</v>
      </c>
      <c r="AG874" t="str">
        <f t="shared" si="13"/>
        <v>₹6 K</v>
      </c>
    </row>
    <row r="875" spans="1:33" x14ac:dyDescent="0.3">
      <c r="A875" t="s">
        <v>47</v>
      </c>
      <c r="B875" t="s">
        <v>1128</v>
      </c>
      <c r="C875" t="s">
        <v>29</v>
      </c>
      <c r="D875" t="s">
        <v>241</v>
      </c>
      <c r="E875" t="s">
        <v>1949</v>
      </c>
      <c r="F875" t="s">
        <v>9532</v>
      </c>
      <c r="G875" t="s">
        <v>96</v>
      </c>
      <c r="H875" s="4">
        <v>45412</v>
      </c>
      <c r="I875">
        <v>1400</v>
      </c>
      <c r="J875" t="s">
        <v>9533</v>
      </c>
      <c r="K875" t="s">
        <v>825</v>
      </c>
      <c r="L875" t="s">
        <v>9534</v>
      </c>
      <c r="M875" t="s">
        <v>87</v>
      </c>
      <c r="N875" t="s">
        <v>9535</v>
      </c>
      <c r="O875" t="s">
        <v>72</v>
      </c>
      <c r="P875">
        <v>8</v>
      </c>
      <c r="Q875" t="s">
        <v>73</v>
      </c>
      <c r="R875" t="s">
        <v>74</v>
      </c>
      <c r="S875" t="s">
        <v>9536</v>
      </c>
      <c r="T875" s="4">
        <v>45390</v>
      </c>
      <c r="U875">
        <v>4</v>
      </c>
      <c r="V875" t="s">
        <v>20250</v>
      </c>
      <c r="W875" t="s">
        <v>9537</v>
      </c>
      <c r="X875" t="s">
        <v>9538</v>
      </c>
      <c r="Y875" t="s">
        <v>9539</v>
      </c>
      <c r="Z875">
        <v>2671</v>
      </c>
      <c r="AA875">
        <v>7</v>
      </c>
      <c r="AB875">
        <v>7478.8</v>
      </c>
      <c r="AC875">
        <v>1068.4000000000001</v>
      </c>
      <c r="AD875" s="8">
        <v>0.28000000000000003</v>
      </c>
      <c r="AE875" s="7">
        <v>2094.0640000000003</v>
      </c>
      <c r="AF875">
        <v>0.28000000000000003</v>
      </c>
      <c r="AG875" t="str">
        <f t="shared" si="13"/>
        <v>₹7 K</v>
      </c>
    </row>
    <row r="876" spans="1:33" x14ac:dyDescent="0.3">
      <c r="A876" t="s">
        <v>181</v>
      </c>
      <c r="B876" t="s">
        <v>920</v>
      </c>
      <c r="C876" t="s">
        <v>49</v>
      </c>
      <c r="D876" t="s">
        <v>206</v>
      </c>
      <c r="E876" t="s">
        <v>832</v>
      </c>
      <c r="F876" t="s">
        <v>9712</v>
      </c>
      <c r="G876" t="s">
        <v>33</v>
      </c>
      <c r="H876" s="4">
        <v>45573</v>
      </c>
      <c r="I876">
        <v>1100</v>
      </c>
      <c r="J876" t="s">
        <v>9713</v>
      </c>
      <c r="K876" t="s">
        <v>493</v>
      </c>
      <c r="L876" t="s">
        <v>9714</v>
      </c>
      <c r="M876" t="s">
        <v>37</v>
      </c>
      <c r="N876" t="s">
        <v>9715</v>
      </c>
      <c r="O876" t="s">
        <v>39</v>
      </c>
      <c r="P876">
        <v>3</v>
      </c>
      <c r="Q876" t="s">
        <v>73</v>
      </c>
      <c r="R876" t="s">
        <v>58</v>
      </c>
      <c r="S876" t="s">
        <v>9716</v>
      </c>
      <c r="T876" s="4">
        <v>45405</v>
      </c>
      <c r="U876">
        <v>4</v>
      </c>
      <c r="V876" t="s">
        <v>20250</v>
      </c>
      <c r="W876" t="s">
        <v>9717</v>
      </c>
      <c r="X876" t="s">
        <v>9718</v>
      </c>
      <c r="Y876" t="s">
        <v>6140</v>
      </c>
      <c r="Z876">
        <v>2215</v>
      </c>
      <c r="AA876">
        <v>5</v>
      </c>
      <c r="AB876">
        <v>4430</v>
      </c>
      <c r="AC876">
        <v>886</v>
      </c>
      <c r="AD876" s="8">
        <v>0.22</v>
      </c>
      <c r="AE876" s="7">
        <v>974.6</v>
      </c>
      <c r="AF876">
        <v>0.22</v>
      </c>
      <c r="AG876" t="str">
        <f t="shared" si="13"/>
        <v>₹4 K</v>
      </c>
    </row>
    <row r="877" spans="1:33" x14ac:dyDescent="0.3">
      <c r="A877" t="s">
        <v>107</v>
      </c>
      <c r="B877" t="s">
        <v>510</v>
      </c>
      <c r="C877" t="s">
        <v>29</v>
      </c>
      <c r="D877" t="s">
        <v>81</v>
      </c>
      <c r="E877" t="s">
        <v>283</v>
      </c>
      <c r="F877" t="s">
        <v>9994</v>
      </c>
      <c r="G877" t="s">
        <v>33</v>
      </c>
      <c r="H877" s="4">
        <v>44117</v>
      </c>
      <c r="I877">
        <v>1100</v>
      </c>
      <c r="J877" t="s">
        <v>9995</v>
      </c>
      <c r="K877" t="s">
        <v>329</v>
      </c>
      <c r="L877" t="s">
        <v>9996</v>
      </c>
      <c r="M877" t="s">
        <v>37</v>
      </c>
      <c r="N877" t="s">
        <v>9997</v>
      </c>
      <c r="O877" t="s">
        <v>39</v>
      </c>
      <c r="P877">
        <v>6</v>
      </c>
      <c r="Q877" t="s">
        <v>40</v>
      </c>
      <c r="R877" t="s">
        <v>101</v>
      </c>
      <c r="S877" t="s">
        <v>9998</v>
      </c>
      <c r="T877" s="4">
        <v>45411</v>
      </c>
      <c r="U877">
        <v>4</v>
      </c>
      <c r="V877" t="s">
        <v>20250</v>
      </c>
      <c r="W877" t="s">
        <v>9999</v>
      </c>
      <c r="X877" t="s">
        <v>10000</v>
      </c>
      <c r="Y877" t="s">
        <v>1465</v>
      </c>
      <c r="Z877">
        <v>1636</v>
      </c>
      <c r="AA877">
        <v>8</v>
      </c>
      <c r="AB877">
        <v>5235.2000000000007</v>
      </c>
      <c r="AC877">
        <v>654.40000000000009</v>
      </c>
      <c r="AD877" s="8">
        <v>0.28000000000000003</v>
      </c>
      <c r="AE877" s="7">
        <v>1465.8560000000004</v>
      </c>
      <c r="AF877">
        <v>0.28000000000000003</v>
      </c>
      <c r="AG877" t="str">
        <f t="shared" si="13"/>
        <v>₹5 K</v>
      </c>
    </row>
    <row r="878" spans="1:33" x14ac:dyDescent="0.3">
      <c r="A878" t="s">
        <v>181</v>
      </c>
      <c r="B878" t="s">
        <v>920</v>
      </c>
      <c r="C878" t="s">
        <v>29</v>
      </c>
      <c r="D878" t="s">
        <v>109</v>
      </c>
      <c r="E878" t="s">
        <v>471</v>
      </c>
      <c r="F878" t="s">
        <v>10050</v>
      </c>
      <c r="G878" t="s">
        <v>33</v>
      </c>
      <c r="H878" s="4">
        <v>45165</v>
      </c>
      <c r="I878">
        <v>1000</v>
      </c>
      <c r="J878" t="s">
        <v>10051</v>
      </c>
      <c r="K878" t="s">
        <v>137</v>
      </c>
      <c r="L878" t="s">
        <v>10052</v>
      </c>
      <c r="M878" t="s">
        <v>87</v>
      </c>
      <c r="N878" t="s">
        <v>10053</v>
      </c>
      <c r="O878" t="s">
        <v>72</v>
      </c>
      <c r="P878">
        <v>17</v>
      </c>
      <c r="Q878" t="s">
        <v>40</v>
      </c>
      <c r="R878" t="s">
        <v>58</v>
      </c>
      <c r="S878" t="s">
        <v>10054</v>
      </c>
      <c r="T878" s="4">
        <v>45402</v>
      </c>
      <c r="U878">
        <v>4</v>
      </c>
      <c r="V878" t="s">
        <v>20250</v>
      </c>
      <c r="W878" t="s">
        <v>10055</v>
      </c>
      <c r="X878" t="s">
        <v>10056</v>
      </c>
      <c r="Y878" t="s">
        <v>793</v>
      </c>
      <c r="Z878">
        <v>2136</v>
      </c>
      <c r="AA878">
        <v>7</v>
      </c>
      <c r="AB878">
        <v>5980.8</v>
      </c>
      <c r="AC878">
        <v>854.4</v>
      </c>
      <c r="AD878" s="8">
        <v>0.28000000000000003</v>
      </c>
      <c r="AE878" s="7">
        <v>1674.6240000000003</v>
      </c>
      <c r="AF878">
        <v>0.28000000000000003</v>
      </c>
      <c r="AG878" t="str">
        <f t="shared" si="13"/>
        <v>₹6 K</v>
      </c>
    </row>
    <row r="879" spans="1:33" x14ac:dyDescent="0.3">
      <c r="A879" t="s">
        <v>181</v>
      </c>
      <c r="B879" t="s">
        <v>369</v>
      </c>
      <c r="C879" t="s">
        <v>49</v>
      </c>
      <c r="D879" t="s">
        <v>65</v>
      </c>
      <c r="E879" t="s">
        <v>273</v>
      </c>
      <c r="F879" t="s">
        <v>8614</v>
      </c>
      <c r="G879" t="s">
        <v>96</v>
      </c>
      <c r="H879" s="4">
        <v>45045</v>
      </c>
      <c r="I879">
        <v>1000</v>
      </c>
      <c r="J879" t="s">
        <v>10057</v>
      </c>
      <c r="K879" t="s">
        <v>454</v>
      </c>
      <c r="L879" t="s">
        <v>10058</v>
      </c>
      <c r="M879" t="s">
        <v>37</v>
      </c>
      <c r="N879" t="s">
        <v>10059</v>
      </c>
      <c r="O879" t="s">
        <v>39</v>
      </c>
      <c r="P879">
        <v>9</v>
      </c>
      <c r="Q879" t="s">
        <v>73</v>
      </c>
      <c r="R879" t="s">
        <v>101</v>
      </c>
      <c r="S879" t="s">
        <v>10060</v>
      </c>
      <c r="T879" s="4">
        <v>45392</v>
      </c>
      <c r="U879">
        <v>4</v>
      </c>
      <c r="V879" t="s">
        <v>20250</v>
      </c>
      <c r="W879" t="s">
        <v>10061</v>
      </c>
      <c r="X879" t="s">
        <v>10062</v>
      </c>
      <c r="Y879" t="s">
        <v>400</v>
      </c>
      <c r="Z879">
        <v>892</v>
      </c>
      <c r="AA879">
        <v>1</v>
      </c>
      <c r="AB879">
        <v>356.8</v>
      </c>
      <c r="AC879">
        <v>356.8</v>
      </c>
      <c r="AD879" s="8">
        <v>0.22</v>
      </c>
      <c r="AE879" s="7">
        <v>78.496000000000009</v>
      </c>
      <c r="AF879">
        <v>0.22</v>
      </c>
      <c r="AG879" t="str">
        <f t="shared" si="13"/>
        <v>₹356.8</v>
      </c>
    </row>
    <row r="880" spans="1:33" x14ac:dyDescent="0.3">
      <c r="A880" t="s">
        <v>121</v>
      </c>
      <c r="B880" t="s">
        <v>946</v>
      </c>
      <c r="C880" t="s">
        <v>49</v>
      </c>
      <c r="D880" t="s">
        <v>206</v>
      </c>
      <c r="E880" t="s">
        <v>841</v>
      </c>
      <c r="F880" t="s">
        <v>10130</v>
      </c>
      <c r="G880" t="s">
        <v>96</v>
      </c>
      <c r="H880" s="4">
        <v>45183</v>
      </c>
      <c r="I880">
        <v>800</v>
      </c>
      <c r="J880" t="s">
        <v>10131</v>
      </c>
      <c r="K880" t="s">
        <v>137</v>
      </c>
      <c r="L880" t="s">
        <v>10132</v>
      </c>
      <c r="M880" t="s">
        <v>87</v>
      </c>
      <c r="N880" t="s">
        <v>10133</v>
      </c>
      <c r="O880" t="s">
        <v>116</v>
      </c>
      <c r="P880">
        <v>3</v>
      </c>
      <c r="Q880" t="s">
        <v>73</v>
      </c>
      <c r="R880" t="s">
        <v>101</v>
      </c>
      <c r="S880" t="s">
        <v>10134</v>
      </c>
      <c r="T880" s="4">
        <v>45398</v>
      </c>
      <c r="U880">
        <v>4</v>
      </c>
      <c r="V880" t="s">
        <v>20250</v>
      </c>
      <c r="W880" t="s">
        <v>10135</v>
      </c>
      <c r="X880" t="s">
        <v>10136</v>
      </c>
      <c r="Y880" t="s">
        <v>2671</v>
      </c>
      <c r="Z880">
        <v>2315</v>
      </c>
      <c r="AA880">
        <v>2</v>
      </c>
      <c r="AB880">
        <v>1852</v>
      </c>
      <c r="AC880">
        <v>926</v>
      </c>
      <c r="AD880" s="8">
        <v>0.22</v>
      </c>
      <c r="AE880" s="7">
        <v>407.44</v>
      </c>
      <c r="AF880">
        <v>0.22</v>
      </c>
      <c r="AG880" t="str">
        <f t="shared" si="13"/>
        <v>₹2 K</v>
      </c>
    </row>
    <row r="881" spans="1:33" x14ac:dyDescent="0.3">
      <c r="A881" t="s">
        <v>20236</v>
      </c>
      <c r="B881" t="s">
        <v>79</v>
      </c>
      <c r="C881" t="s">
        <v>80</v>
      </c>
      <c r="D881" t="s">
        <v>50</v>
      </c>
      <c r="E881" t="s">
        <v>1683</v>
      </c>
      <c r="F881" t="s">
        <v>10223</v>
      </c>
      <c r="G881" t="s">
        <v>33</v>
      </c>
      <c r="H881" s="4">
        <v>44094</v>
      </c>
      <c r="I881">
        <v>1200</v>
      </c>
      <c r="J881" t="s">
        <v>10224</v>
      </c>
      <c r="K881" t="s">
        <v>2083</v>
      </c>
      <c r="L881" t="s">
        <v>10225</v>
      </c>
      <c r="M881" t="s">
        <v>37</v>
      </c>
      <c r="N881" t="s">
        <v>10226</v>
      </c>
      <c r="O881" t="s">
        <v>39</v>
      </c>
      <c r="P881">
        <v>11</v>
      </c>
      <c r="Q881" t="s">
        <v>40</v>
      </c>
      <c r="R881" t="s">
        <v>41</v>
      </c>
      <c r="S881" t="s">
        <v>10227</v>
      </c>
      <c r="T881" s="4">
        <v>45392</v>
      </c>
      <c r="U881">
        <v>4</v>
      </c>
      <c r="V881" t="s">
        <v>20250</v>
      </c>
      <c r="W881" t="s">
        <v>10228</v>
      </c>
      <c r="X881" t="s">
        <v>10229</v>
      </c>
      <c r="Y881" t="s">
        <v>2562</v>
      </c>
      <c r="Z881">
        <v>2786</v>
      </c>
      <c r="AA881">
        <v>2</v>
      </c>
      <c r="AB881">
        <v>2228.8000000000002</v>
      </c>
      <c r="AC881">
        <v>1114.4000000000001</v>
      </c>
      <c r="AD881" s="8">
        <v>0.35</v>
      </c>
      <c r="AE881" s="7">
        <v>780.08</v>
      </c>
      <c r="AF881">
        <v>0.35</v>
      </c>
      <c r="AG881" t="str">
        <f t="shared" si="13"/>
        <v>₹2 K</v>
      </c>
    </row>
    <row r="882" spans="1:33" x14ac:dyDescent="0.3">
      <c r="A882" t="s">
        <v>20233</v>
      </c>
      <c r="B882" t="s">
        <v>218</v>
      </c>
      <c r="C882" t="s">
        <v>49</v>
      </c>
      <c r="D882" t="s">
        <v>241</v>
      </c>
      <c r="E882" t="s">
        <v>511</v>
      </c>
      <c r="F882" t="s">
        <v>10357</v>
      </c>
      <c r="G882" t="s">
        <v>96</v>
      </c>
      <c r="H882" s="4">
        <v>45469</v>
      </c>
      <c r="I882">
        <v>1000</v>
      </c>
      <c r="J882" t="s">
        <v>10358</v>
      </c>
      <c r="K882" t="s">
        <v>414</v>
      </c>
      <c r="L882" t="s">
        <v>10359</v>
      </c>
      <c r="M882" t="s">
        <v>37</v>
      </c>
      <c r="N882" t="s">
        <v>10360</v>
      </c>
      <c r="O882" t="s">
        <v>116</v>
      </c>
      <c r="P882">
        <v>19</v>
      </c>
      <c r="Q882" t="s">
        <v>40</v>
      </c>
      <c r="R882" t="s">
        <v>58</v>
      </c>
      <c r="S882" t="s">
        <v>10361</v>
      </c>
      <c r="T882" s="4">
        <v>45396</v>
      </c>
      <c r="U882">
        <v>4</v>
      </c>
      <c r="V882" t="s">
        <v>20250</v>
      </c>
      <c r="W882" t="s">
        <v>10362</v>
      </c>
      <c r="X882" t="s">
        <v>10363</v>
      </c>
      <c r="Y882" t="s">
        <v>3945</v>
      </c>
      <c r="Z882">
        <v>2737</v>
      </c>
      <c r="AA882">
        <v>3</v>
      </c>
      <c r="AB882">
        <v>3284.4</v>
      </c>
      <c r="AC882">
        <v>1094.8</v>
      </c>
      <c r="AD882" s="8">
        <v>0.22</v>
      </c>
      <c r="AE882" s="7">
        <v>722.56799999999998</v>
      </c>
      <c r="AF882">
        <v>0.22</v>
      </c>
      <c r="AG882" t="str">
        <f t="shared" si="13"/>
        <v>₹3 K</v>
      </c>
    </row>
    <row r="883" spans="1:33" x14ac:dyDescent="0.3">
      <c r="A883" t="s">
        <v>20241</v>
      </c>
      <c r="B883" t="s">
        <v>157</v>
      </c>
      <c r="C883" t="s">
        <v>49</v>
      </c>
      <c r="D883" t="s">
        <v>146</v>
      </c>
      <c r="E883" t="s">
        <v>957</v>
      </c>
      <c r="F883" t="s">
        <v>10506</v>
      </c>
      <c r="G883" t="s">
        <v>96</v>
      </c>
      <c r="H883" s="4">
        <v>45549</v>
      </c>
      <c r="I883">
        <v>800</v>
      </c>
      <c r="J883" t="s">
        <v>10507</v>
      </c>
      <c r="K883" t="s">
        <v>137</v>
      </c>
      <c r="L883" t="s">
        <v>10508</v>
      </c>
      <c r="M883" t="s">
        <v>37</v>
      </c>
      <c r="N883" t="s">
        <v>10509</v>
      </c>
      <c r="O883" t="s">
        <v>72</v>
      </c>
      <c r="P883">
        <v>19</v>
      </c>
      <c r="Q883" t="s">
        <v>73</v>
      </c>
      <c r="R883" t="s">
        <v>58</v>
      </c>
      <c r="S883" t="s">
        <v>10510</v>
      </c>
      <c r="T883" s="4">
        <v>45387</v>
      </c>
      <c r="U883">
        <v>4</v>
      </c>
      <c r="V883" t="s">
        <v>20250</v>
      </c>
      <c r="W883" t="s">
        <v>10511</v>
      </c>
      <c r="X883" t="s">
        <v>10512</v>
      </c>
      <c r="Y883" t="s">
        <v>5081</v>
      </c>
      <c r="Z883">
        <v>1681</v>
      </c>
      <c r="AA883">
        <v>1</v>
      </c>
      <c r="AB883">
        <v>672.40000000000009</v>
      </c>
      <c r="AC883">
        <v>672.40000000000009</v>
      </c>
      <c r="AD883" s="8">
        <v>0.22</v>
      </c>
      <c r="AE883" s="7">
        <v>147.92800000000003</v>
      </c>
      <c r="AF883">
        <v>0.22</v>
      </c>
      <c r="AG883" t="str">
        <f t="shared" si="13"/>
        <v>₹672.4</v>
      </c>
    </row>
    <row r="884" spans="1:33" x14ac:dyDescent="0.3">
      <c r="A884" t="s">
        <v>20233</v>
      </c>
      <c r="B884" t="s">
        <v>240</v>
      </c>
      <c r="C884" t="s">
        <v>49</v>
      </c>
      <c r="D884" t="s">
        <v>65</v>
      </c>
      <c r="E884" t="s">
        <v>381</v>
      </c>
      <c r="F884" t="s">
        <v>10678</v>
      </c>
      <c r="G884" t="s">
        <v>96</v>
      </c>
      <c r="H884" s="4">
        <v>44667</v>
      </c>
      <c r="I884">
        <v>1400</v>
      </c>
      <c r="J884" t="s">
        <v>10679</v>
      </c>
      <c r="K884" t="s">
        <v>3054</v>
      </c>
      <c r="L884" t="s">
        <v>10680</v>
      </c>
      <c r="M884" t="s">
        <v>37</v>
      </c>
      <c r="N884" t="s">
        <v>10681</v>
      </c>
      <c r="O884" t="s">
        <v>39</v>
      </c>
      <c r="P884">
        <v>13</v>
      </c>
      <c r="Q884" t="s">
        <v>40</v>
      </c>
      <c r="R884" t="s">
        <v>101</v>
      </c>
      <c r="S884" t="s">
        <v>10682</v>
      </c>
      <c r="T884" s="4">
        <v>45397</v>
      </c>
      <c r="U884">
        <v>4</v>
      </c>
      <c r="V884" t="s">
        <v>20250</v>
      </c>
      <c r="W884" t="s">
        <v>10683</v>
      </c>
      <c r="X884" t="s">
        <v>10684</v>
      </c>
      <c r="Y884" t="s">
        <v>10685</v>
      </c>
      <c r="Z884">
        <v>505</v>
      </c>
      <c r="AA884">
        <v>2</v>
      </c>
      <c r="AB884">
        <v>404</v>
      </c>
      <c r="AC884">
        <v>202</v>
      </c>
      <c r="AD884" s="8">
        <v>0.22</v>
      </c>
      <c r="AE884" s="7">
        <v>88.88</v>
      </c>
      <c r="AF884">
        <v>0.22</v>
      </c>
      <c r="AG884" t="str">
        <f t="shared" si="13"/>
        <v>₹404</v>
      </c>
    </row>
    <row r="885" spans="1:33" x14ac:dyDescent="0.3">
      <c r="A885" t="s">
        <v>20235</v>
      </c>
      <c r="B885" t="s">
        <v>48</v>
      </c>
      <c r="C885" t="s">
        <v>49</v>
      </c>
      <c r="D885" t="s">
        <v>50</v>
      </c>
      <c r="E885" t="s">
        <v>1949</v>
      </c>
      <c r="F885" t="s">
        <v>10722</v>
      </c>
      <c r="G885" t="s">
        <v>96</v>
      </c>
      <c r="H885" s="4">
        <v>45149</v>
      </c>
      <c r="I885">
        <v>1300</v>
      </c>
      <c r="J885" t="s">
        <v>10723</v>
      </c>
      <c r="K885" t="s">
        <v>1862</v>
      </c>
      <c r="L885" t="s">
        <v>10724</v>
      </c>
      <c r="M885" t="s">
        <v>37</v>
      </c>
      <c r="N885" t="s">
        <v>10725</v>
      </c>
      <c r="O885" t="s">
        <v>39</v>
      </c>
      <c r="P885">
        <v>11</v>
      </c>
      <c r="Q885" t="s">
        <v>73</v>
      </c>
      <c r="R885" t="s">
        <v>41</v>
      </c>
      <c r="S885" t="s">
        <v>10726</v>
      </c>
      <c r="T885" s="4">
        <v>45392</v>
      </c>
      <c r="U885">
        <v>4</v>
      </c>
      <c r="V885" t="s">
        <v>20250</v>
      </c>
      <c r="W885" t="s">
        <v>10727</v>
      </c>
      <c r="X885" t="s">
        <v>10728</v>
      </c>
      <c r="Y885" t="s">
        <v>1066</v>
      </c>
      <c r="Z885">
        <v>563</v>
      </c>
      <c r="AA885">
        <v>6</v>
      </c>
      <c r="AB885">
        <v>1351.2</v>
      </c>
      <c r="AC885">
        <v>225.20000000000002</v>
      </c>
      <c r="AD885" s="8">
        <v>0.22</v>
      </c>
      <c r="AE885" s="7">
        <v>297.26400000000001</v>
      </c>
      <c r="AF885">
        <v>0.22</v>
      </c>
      <c r="AG885" t="str">
        <f t="shared" si="13"/>
        <v>₹1 K</v>
      </c>
    </row>
    <row r="886" spans="1:33" x14ac:dyDescent="0.3">
      <c r="A886" t="s">
        <v>20233</v>
      </c>
      <c r="B886" t="s">
        <v>240</v>
      </c>
      <c r="C886" t="s">
        <v>29</v>
      </c>
      <c r="D886" t="s">
        <v>206</v>
      </c>
      <c r="E886" t="s">
        <v>2153</v>
      </c>
      <c r="F886" t="s">
        <v>10729</v>
      </c>
      <c r="G886" t="s">
        <v>33</v>
      </c>
      <c r="H886" s="4">
        <v>44413</v>
      </c>
      <c r="I886">
        <v>1000</v>
      </c>
      <c r="J886" t="s">
        <v>10730</v>
      </c>
      <c r="K886" t="s">
        <v>1359</v>
      </c>
      <c r="L886" t="s">
        <v>10731</v>
      </c>
      <c r="M886" t="s">
        <v>37</v>
      </c>
      <c r="N886" t="s">
        <v>10732</v>
      </c>
      <c r="O886" t="s">
        <v>39</v>
      </c>
      <c r="P886">
        <v>11</v>
      </c>
      <c r="Q886" t="s">
        <v>40</v>
      </c>
      <c r="R886" t="s">
        <v>41</v>
      </c>
      <c r="S886" t="s">
        <v>10733</v>
      </c>
      <c r="T886" s="4">
        <v>45390</v>
      </c>
      <c r="U886">
        <v>4</v>
      </c>
      <c r="V886" t="s">
        <v>20250</v>
      </c>
      <c r="W886" t="s">
        <v>10734</v>
      </c>
      <c r="X886" t="s">
        <v>10735</v>
      </c>
      <c r="Y886" t="s">
        <v>4764</v>
      </c>
      <c r="Z886">
        <v>1415</v>
      </c>
      <c r="AA886">
        <v>8</v>
      </c>
      <c r="AB886">
        <v>4528</v>
      </c>
      <c r="AC886">
        <v>566</v>
      </c>
      <c r="AD886" s="8">
        <v>0.28000000000000003</v>
      </c>
      <c r="AE886" s="7">
        <v>1267.8400000000001</v>
      </c>
      <c r="AF886">
        <v>0.28000000000000003</v>
      </c>
      <c r="AG886" t="str">
        <f t="shared" si="13"/>
        <v>₹5 K</v>
      </c>
    </row>
    <row r="887" spans="1:33" x14ac:dyDescent="0.3">
      <c r="A887" t="s">
        <v>27</v>
      </c>
      <c r="B887" t="s">
        <v>193</v>
      </c>
      <c r="C887" t="s">
        <v>29</v>
      </c>
      <c r="D887" t="s">
        <v>65</v>
      </c>
      <c r="E887" t="s">
        <v>1415</v>
      </c>
      <c r="F887" t="s">
        <v>10792</v>
      </c>
      <c r="G887" t="s">
        <v>96</v>
      </c>
      <c r="H887" s="4">
        <v>44201</v>
      </c>
      <c r="I887">
        <v>1000</v>
      </c>
      <c r="J887" t="s">
        <v>10793</v>
      </c>
      <c r="K887" t="s">
        <v>233</v>
      </c>
      <c r="L887" t="s">
        <v>10794</v>
      </c>
      <c r="M887" t="s">
        <v>37</v>
      </c>
      <c r="N887" t="s">
        <v>10795</v>
      </c>
      <c r="O887" t="s">
        <v>72</v>
      </c>
      <c r="P887">
        <v>11</v>
      </c>
      <c r="Q887" t="s">
        <v>73</v>
      </c>
      <c r="R887" t="s">
        <v>41</v>
      </c>
      <c r="S887" t="s">
        <v>10796</v>
      </c>
      <c r="T887" s="4">
        <v>45412</v>
      </c>
      <c r="U887">
        <v>4</v>
      </c>
      <c r="V887" t="s">
        <v>20250</v>
      </c>
      <c r="W887" t="s">
        <v>10797</v>
      </c>
      <c r="X887" t="s">
        <v>10798</v>
      </c>
      <c r="Y887" t="s">
        <v>2570</v>
      </c>
      <c r="Z887">
        <v>1655</v>
      </c>
      <c r="AA887">
        <v>4</v>
      </c>
      <c r="AB887">
        <v>2648</v>
      </c>
      <c r="AC887">
        <v>662</v>
      </c>
      <c r="AD887" s="8">
        <v>0.28000000000000003</v>
      </c>
      <c r="AE887" s="7">
        <v>741.44</v>
      </c>
      <c r="AF887">
        <v>0.28000000000000003</v>
      </c>
      <c r="AG887" t="str">
        <f t="shared" si="13"/>
        <v>₹3 K</v>
      </c>
    </row>
    <row r="888" spans="1:33" x14ac:dyDescent="0.3">
      <c r="A888" t="s">
        <v>20238</v>
      </c>
      <c r="B888" t="s">
        <v>650</v>
      </c>
      <c r="C888" t="s">
        <v>80</v>
      </c>
      <c r="D888" t="s">
        <v>65</v>
      </c>
      <c r="E888" t="s">
        <v>304</v>
      </c>
      <c r="F888" t="s">
        <v>10799</v>
      </c>
      <c r="G888" t="s">
        <v>96</v>
      </c>
      <c r="H888" s="4">
        <v>44159</v>
      </c>
      <c r="I888">
        <v>1400</v>
      </c>
      <c r="J888" t="s">
        <v>10800</v>
      </c>
      <c r="K888" t="s">
        <v>350</v>
      </c>
      <c r="L888" t="s">
        <v>10801</v>
      </c>
      <c r="M888" t="s">
        <v>37</v>
      </c>
      <c r="N888" t="s">
        <v>10802</v>
      </c>
      <c r="O888" t="s">
        <v>57</v>
      </c>
      <c r="P888">
        <v>8</v>
      </c>
      <c r="Q888" t="s">
        <v>73</v>
      </c>
      <c r="R888" t="s">
        <v>58</v>
      </c>
      <c r="S888" t="s">
        <v>10803</v>
      </c>
      <c r="T888" s="4">
        <v>45399</v>
      </c>
      <c r="U888">
        <v>4</v>
      </c>
      <c r="V888" t="s">
        <v>20250</v>
      </c>
      <c r="W888" t="s">
        <v>10804</v>
      </c>
      <c r="X888" t="s">
        <v>10805</v>
      </c>
      <c r="Y888" t="s">
        <v>4365</v>
      </c>
      <c r="Z888">
        <v>2602</v>
      </c>
      <c r="AA888">
        <v>1</v>
      </c>
      <c r="AB888">
        <v>1040.8</v>
      </c>
      <c r="AC888">
        <v>1040.8</v>
      </c>
      <c r="AD888" s="8">
        <v>0.35</v>
      </c>
      <c r="AE888" s="7">
        <v>364.28</v>
      </c>
      <c r="AF888">
        <v>0.35</v>
      </c>
      <c r="AG888" t="str">
        <f t="shared" si="13"/>
        <v>₹1 K</v>
      </c>
    </row>
    <row r="889" spans="1:33" x14ac:dyDescent="0.3">
      <c r="A889" t="s">
        <v>93</v>
      </c>
      <c r="B889" t="s">
        <v>169</v>
      </c>
      <c r="C889" t="s">
        <v>49</v>
      </c>
      <c r="D889" t="s">
        <v>65</v>
      </c>
      <c r="E889" t="s">
        <v>391</v>
      </c>
      <c r="F889" t="s">
        <v>10841</v>
      </c>
      <c r="G889" t="s">
        <v>96</v>
      </c>
      <c r="H889" s="4">
        <v>44052</v>
      </c>
      <c r="I889">
        <v>950</v>
      </c>
      <c r="J889" t="s">
        <v>10842</v>
      </c>
      <c r="K889" t="s">
        <v>54</v>
      </c>
      <c r="L889" t="s">
        <v>10843</v>
      </c>
      <c r="M889" t="s">
        <v>37</v>
      </c>
      <c r="N889" t="s">
        <v>10844</v>
      </c>
      <c r="O889" t="s">
        <v>57</v>
      </c>
      <c r="P889">
        <v>6</v>
      </c>
      <c r="Q889" t="s">
        <v>73</v>
      </c>
      <c r="R889" t="s">
        <v>58</v>
      </c>
      <c r="S889" t="s">
        <v>10845</v>
      </c>
      <c r="T889" s="4">
        <v>45409</v>
      </c>
      <c r="U889">
        <v>4</v>
      </c>
      <c r="V889" t="s">
        <v>20250</v>
      </c>
      <c r="W889" t="s">
        <v>10846</v>
      </c>
      <c r="X889" t="s">
        <v>10847</v>
      </c>
      <c r="Y889" t="s">
        <v>9752</v>
      </c>
      <c r="Z889">
        <v>2143</v>
      </c>
      <c r="AA889">
        <v>3</v>
      </c>
      <c r="AB889">
        <v>2571.6000000000004</v>
      </c>
      <c r="AC889">
        <v>857.20000000000016</v>
      </c>
      <c r="AD889" s="8">
        <v>0.22</v>
      </c>
      <c r="AE889" s="7">
        <v>565.75200000000007</v>
      </c>
      <c r="AF889">
        <v>0.22</v>
      </c>
      <c r="AG889" t="str">
        <f t="shared" si="13"/>
        <v>₹3 K</v>
      </c>
    </row>
    <row r="890" spans="1:33" x14ac:dyDescent="0.3">
      <c r="A890" t="s">
        <v>181</v>
      </c>
      <c r="B890" t="s">
        <v>606</v>
      </c>
      <c r="C890" t="s">
        <v>29</v>
      </c>
      <c r="D890" t="s">
        <v>50</v>
      </c>
      <c r="E890" t="s">
        <v>283</v>
      </c>
      <c r="F890" t="s">
        <v>10995</v>
      </c>
      <c r="G890" t="s">
        <v>33</v>
      </c>
      <c r="H890" s="4">
        <v>45244</v>
      </c>
      <c r="I890">
        <v>1400</v>
      </c>
      <c r="J890" t="s">
        <v>10996</v>
      </c>
      <c r="K890" t="s">
        <v>680</v>
      </c>
      <c r="L890" t="s">
        <v>10997</v>
      </c>
      <c r="M890" t="s">
        <v>37</v>
      </c>
      <c r="N890" t="s">
        <v>10998</v>
      </c>
      <c r="O890" t="s">
        <v>39</v>
      </c>
      <c r="P890">
        <v>6</v>
      </c>
      <c r="Q890" t="s">
        <v>73</v>
      </c>
      <c r="R890" t="s">
        <v>41</v>
      </c>
      <c r="S890" t="s">
        <v>10999</v>
      </c>
      <c r="T890" s="4">
        <v>45412</v>
      </c>
      <c r="U890">
        <v>4</v>
      </c>
      <c r="V890" t="s">
        <v>20250</v>
      </c>
      <c r="W890" t="s">
        <v>11000</v>
      </c>
      <c r="X890" t="s">
        <v>11001</v>
      </c>
      <c r="Y890" t="s">
        <v>7740</v>
      </c>
      <c r="Z890">
        <v>1042</v>
      </c>
      <c r="AA890">
        <v>7</v>
      </c>
      <c r="AB890">
        <v>2917.6000000000004</v>
      </c>
      <c r="AC890">
        <v>416.80000000000007</v>
      </c>
      <c r="AD890" s="8">
        <v>0.28000000000000003</v>
      </c>
      <c r="AE890" s="7">
        <v>816.92800000000022</v>
      </c>
      <c r="AF890">
        <v>0.28000000000000003</v>
      </c>
      <c r="AG890" t="str">
        <f t="shared" si="13"/>
        <v>₹3 K</v>
      </c>
    </row>
    <row r="891" spans="1:33" x14ac:dyDescent="0.3">
      <c r="A891" t="s">
        <v>20236</v>
      </c>
      <c r="B891" t="s">
        <v>79</v>
      </c>
      <c r="C891" t="s">
        <v>29</v>
      </c>
      <c r="D891" t="s">
        <v>241</v>
      </c>
      <c r="E891" t="s">
        <v>82</v>
      </c>
      <c r="F891" t="s">
        <v>11016</v>
      </c>
      <c r="G891" t="s">
        <v>33</v>
      </c>
      <c r="H891" s="4">
        <v>44315</v>
      </c>
      <c r="I891">
        <v>1100</v>
      </c>
      <c r="J891" t="s">
        <v>11017</v>
      </c>
      <c r="K891" t="s">
        <v>1293</v>
      </c>
      <c r="L891" t="s">
        <v>11018</v>
      </c>
      <c r="M891" t="s">
        <v>37</v>
      </c>
      <c r="N891" t="s">
        <v>11019</v>
      </c>
      <c r="O891" t="s">
        <v>57</v>
      </c>
      <c r="P891">
        <v>15</v>
      </c>
      <c r="Q891" t="s">
        <v>40</v>
      </c>
      <c r="R891" t="s">
        <v>58</v>
      </c>
      <c r="S891" t="s">
        <v>11020</v>
      </c>
      <c r="T891" s="4">
        <v>45400</v>
      </c>
      <c r="U891">
        <v>4</v>
      </c>
      <c r="V891" t="s">
        <v>20250</v>
      </c>
      <c r="W891" t="s">
        <v>11021</v>
      </c>
      <c r="X891" t="s">
        <v>11022</v>
      </c>
      <c r="Y891" t="s">
        <v>3277</v>
      </c>
      <c r="Z891">
        <v>1368</v>
      </c>
      <c r="AA891">
        <v>6</v>
      </c>
      <c r="AB891">
        <v>3283.2000000000003</v>
      </c>
      <c r="AC891">
        <v>547.20000000000005</v>
      </c>
      <c r="AD891" s="8">
        <v>0.28000000000000003</v>
      </c>
      <c r="AE891" s="7">
        <v>919.29600000000016</v>
      </c>
      <c r="AF891">
        <v>0.28000000000000003</v>
      </c>
      <c r="AG891" t="str">
        <f t="shared" si="13"/>
        <v>₹3 K</v>
      </c>
    </row>
    <row r="892" spans="1:33" x14ac:dyDescent="0.3">
      <c r="A892" t="s">
        <v>336</v>
      </c>
      <c r="B892" t="s">
        <v>500</v>
      </c>
      <c r="C892" t="s">
        <v>49</v>
      </c>
      <c r="D892" t="s">
        <v>81</v>
      </c>
      <c r="E892" t="s">
        <v>1168</v>
      </c>
      <c r="F892" t="s">
        <v>11238</v>
      </c>
      <c r="G892" t="s">
        <v>33</v>
      </c>
      <c r="H892" s="4">
        <v>44567</v>
      </c>
      <c r="I892">
        <v>1200</v>
      </c>
      <c r="J892" t="s">
        <v>11239</v>
      </c>
      <c r="K892" t="s">
        <v>266</v>
      </c>
      <c r="L892" t="s">
        <v>11240</v>
      </c>
      <c r="M892" t="s">
        <v>37</v>
      </c>
      <c r="N892" t="s">
        <v>11241</v>
      </c>
      <c r="O892" t="s">
        <v>72</v>
      </c>
      <c r="P892">
        <v>18</v>
      </c>
      <c r="Q892" t="s">
        <v>73</v>
      </c>
      <c r="R892" t="s">
        <v>41</v>
      </c>
      <c r="S892" t="s">
        <v>11242</v>
      </c>
      <c r="T892" s="4">
        <v>45388</v>
      </c>
      <c r="U892">
        <v>4</v>
      </c>
      <c r="V892" t="s">
        <v>20250</v>
      </c>
      <c r="W892" t="s">
        <v>11243</v>
      </c>
      <c r="X892" t="s">
        <v>11244</v>
      </c>
      <c r="Y892" t="s">
        <v>499</v>
      </c>
      <c r="Z892">
        <v>2221</v>
      </c>
      <c r="AA892">
        <v>4</v>
      </c>
      <c r="AB892">
        <v>3553.6000000000004</v>
      </c>
      <c r="AC892">
        <v>888.40000000000009</v>
      </c>
      <c r="AD892" s="8">
        <v>0.22</v>
      </c>
      <c r="AE892" s="7">
        <v>781.79200000000003</v>
      </c>
      <c r="AF892">
        <v>0.22</v>
      </c>
      <c r="AG892" t="str">
        <f t="shared" si="13"/>
        <v>₹4 K</v>
      </c>
    </row>
    <row r="893" spans="1:33" x14ac:dyDescent="0.3">
      <c r="A893" t="s">
        <v>20235</v>
      </c>
      <c r="B893" t="s">
        <v>48</v>
      </c>
      <c r="C893" t="s">
        <v>29</v>
      </c>
      <c r="D893" t="s">
        <v>81</v>
      </c>
      <c r="E893" t="s">
        <v>841</v>
      </c>
      <c r="F893" t="s">
        <v>11517</v>
      </c>
      <c r="G893" t="s">
        <v>96</v>
      </c>
      <c r="H893" s="4">
        <v>44609</v>
      </c>
      <c r="I893">
        <v>1300</v>
      </c>
      <c r="J893" t="s">
        <v>11518</v>
      </c>
      <c r="K893" t="s">
        <v>233</v>
      </c>
      <c r="L893" t="s">
        <v>11519</v>
      </c>
      <c r="M893" t="s">
        <v>87</v>
      </c>
      <c r="N893" t="s">
        <v>11520</v>
      </c>
      <c r="O893" t="s">
        <v>57</v>
      </c>
      <c r="P893">
        <v>20</v>
      </c>
      <c r="Q893" t="s">
        <v>40</v>
      </c>
      <c r="R893" t="s">
        <v>58</v>
      </c>
      <c r="S893" t="s">
        <v>11521</v>
      </c>
      <c r="T893" s="4">
        <v>45389</v>
      </c>
      <c r="U893">
        <v>4</v>
      </c>
      <c r="V893" t="s">
        <v>20250</v>
      </c>
      <c r="W893" t="s">
        <v>11522</v>
      </c>
      <c r="X893" t="s">
        <v>11523</v>
      </c>
      <c r="Y893" t="s">
        <v>2169</v>
      </c>
      <c r="Z893">
        <v>538</v>
      </c>
      <c r="AA893">
        <v>7</v>
      </c>
      <c r="AB893">
        <v>1506.4</v>
      </c>
      <c r="AC893">
        <v>215.20000000000002</v>
      </c>
      <c r="AD893" s="8">
        <v>0.28000000000000003</v>
      </c>
      <c r="AE893" s="7">
        <v>421.79200000000009</v>
      </c>
      <c r="AF893">
        <v>0.28000000000000003</v>
      </c>
      <c r="AG893" t="str">
        <f t="shared" si="13"/>
        <v>₹2 K</v>
      </c>
    </row>
    <row r="894" spans="1:33" x14ac:dyDescent="0.3">
      <c r="A894" t="s">
        <v>20242</v>
      </c>
      <c r="B894" t="s">
        <v>390</v>
      </c>
      <c r="C894" t="s">
        <v>80</v>
      </c>
      <c r="D894" t="s">
        <v>81</v>
      </c>
      <c r="E894" t="s">
        <v>1474</v>
      </c>
      <c r="F894" t="s">
        <v>11566</v>
      </c>
      <c r="G894" t="s">
        <v>33</v>
      </c>
      <c r="H894" s="4">
        <v>45299</v>
      </c>
      <c r="I894">
        <v>950</v>
      </c>
      <c r="J894" t="s">
        <v>11567</v>
      </c>
      <c r="K894" t="s">
        <v>1302</v>
      </c>
      <c r="L894" t="s">
        <v>11568</v>
      </c>
      <c r="M894" t="s">
        <v>37</v>
      </c>
      <c r="N894" t="s">
        <v>11569</v>
      </c>
      <c r="O894" t="s">
        <v>57</v>
      </c>
      <c r="P894">
        <v>20</v>
      </c>
      <c r="Q894" t="s">
        <v>73</v>
      </c>
      <c r="R894" t="s">
        <v>74</v>
      </c>
      <c r="S894" t="s">
        <v>11570</v>
      </c>
      <c r="T894" s="4">
        <v>45402</v>
      </c>
      <c r="U894">
        <v>4</v>
      </c>
      <c r="V894" t="s">
        <v>20250</v>
      </c>
      <c r="W894" t="s">
        <v>11571</v>
      </c>
      <c r="X894" t="s">
        <v>11572</v>
      </c>
      <c r="Y894" t="s">
        <v>6629</v>
      </c>
      <c r="Z894">
        <v>1802</v>
      </c>
      <c r="AA894">
        <v>2</v>
      </c>
      <c r="AB894">
        <v>1441.6000000000001</v>
      </c>
      <c r="AC894">
        <v>720.80000000000007</v>
      </c>
      <c r="AD894" s="8">
        <v>0.35</v>
      </c>
      <c r="AE894" s="7">
        <v>504.56</v>
      </c>
      <c r="AF894">
        <v>0.35</v>
      </c>
      <c r="AG894" t="str">
        <f t="shared" si="13"/>
        <v>₹1 K</v>
      </c>
    </row>
    <row r="895" spans="1:33" x14ac:dyDescent="0.3">
      <c r="A895" t="s">
        <v>20235</v>
      </c>
      <c r="B895" t="s">
        <v>48</v>
      </c>
      <c r="C895" t="s">
        <v>80</v>
      </c>
      <c r="D895" t="s">
        <v>370</v>
      </c>
      <c r="E895" t="s">
        <v>559</v>
      </c>
      <c r="F895" t="s">
        <v>3601</v>
      </c>
      <c r="G895" t="s">
        <v>33</v>
      </c>
      <c r="H895" s="4">
        <v>45353</v>
      </c>
      <c r="I895">
        <v>1300</v>
      </c>
      <c r="J895" t="s">
        <v>11718</v>
      </c>
      <c r="K895" t="s">
        <v>1293</v>
      </c>
      <c r="L895" t="s">
        <v>11719</v>
      </c>
      <c r="M895" t="s">
        <v>37</v>
      </c>
      <c r="N895" t="s">
        <v>11720</v>
      </c>
      <c r="O895" t="s">
        <v>116</v>
      </c>
      <c r="P895">
        <v>17</v>
      </c>
      <c r="Q895" t="s">
        <v>40</v>
      </c>
      <c r="R895" t="s">
        <v>101</v>
      </c>
      <c r="S895" t="s">
        <v>11721</v>
      </c>
      <c r="T895" s="4">
        <v>45399</v>
      </c>
      <c r="U895">
        <v>4</v>
      </c>
      <c r="V895" t="s">
        <v>20250</v>
      </c>
      <c r="W895" t="s">
        <v>11722</v>
      </c>
      <c r="X895" t="s">
        <v>6147</v>
      </c>
      <c r="Y895" t="s">
        <v>783</v>
      </c>
      <c r="Z895">
        <v>879</v>
      </c>
      <c r="AA895">
        <v>6</v>
      </c>
      <c r="AB895">
        <v>2109.6</v>
      </c>
      <c r="AC895">
        <v>351.59999999999997</v>
      </c>
      <c r="AD895" s="8">
        <v>0.35</v>
      </c>
      <c r="AE895" s="7">
        <v>738.3599999999999</v>
      </c>
      <c r="AF895">
        <v>0.35</v>
      </c>
      <c r="AG895" t="str">
        <f t="shared" si="13"/>
        <v>₹2 K</v>
      </c>
    </row>
    <row r="896" spans="1:33" x14ac:dyDescent="0.3">
      <c r="A896" t="s">
        <v>133</v>
      </c>
      <c r="B896" t="s">
        <v>229</v>
      </c>
      <c r="C896" t="s">
        <v>49</v>
      </c>
      <c r="D896" t="s">
        <v>30</v>
      </c>
      <c r="E896" t="s">
        <v>1908</v>
      </c>
      <c r="F896" t="s">
        <v>11751</v>
      </c>
      <c r="G896" t="s">
        <v>96</v>
      </c>
      <c r="H896" s="4">
        <v>44299</v>
      </c>
      <c r="I896">
        <v>950</v>
      </c>
      <c r="J896" t="s">
        <v>11752</v>
      </c>
      <c r="K896" t="s">
        <v>625</v>
      </c>
      <c r="L896" t="s">
        <v>11753</v>
      </c>
      <c r="M896" t="s">
        <v>87</v>
      </c>
      <c r="N896" t="s">
        <v>11754</v>
      </c>
      <c r="O896" t="s">
        <v>57</v>
      </c>
      <c r="P896">
        <v>17</v>
      </c>
      <c r="Q896" t="s">
        <v>40</v>
      </c>
      <c r="R896" t="s">
        <v>58</v>
      </c>
      <c r="S896" t="s">
        <v>11755</v>
      </c>
      <c r="T896" s="4">
        <v>45391</v>
      </c>
      <c r="U896">
        <v>4</v>
      </c>
      <c r="V896" t="s">
        <v>20250</v>
      </c>
      <c r="W896" t="s">
        <v>11756</v>
      </c>
      <c r="X896" t="s">
        <v>11757</v>
      </c>
      <c r="Y896" t="s">
        <v>2748</v>
      </c>
      <c r="Z896">
        <v>830</v>
      </c>
      <c r="AA896">
        <v>6</v>
      </c>
      <c r="AB896">
        <v>1992</v>
      </c>
      <c r="AC896">
        <v>332</v>
      </c>
      <c r="AD896" s="8">
        <v>0.22</v>
      </c>
      <c r="AE896" s="7">
        <v>438.24</v>
      </c>
      <c r="AF896">
        <v>0.22</v>
      </c>
      <c r="AG896" t="str">
        <f t="shared" si="13"/>
        <v>₹2 K</v>
      </c>
    </row>
    <row r="897" spans="1:33" x14ac:dyDescent="0.3">
      <c r="A897" t="s">
        <v>336</v>
      </c>
      <c r="B897" t="s">
        <v>500</v>
      </c>
      <c r="C897" t="s">
        <v>49</v>
      </c>
      <c r="D897" t="s">
        <v>65</v>
      </c>
      <c r="E897" t="s">
        <v>431</v>
      </c>
      <c r="F897" t="s">
        <v>11881</v>
      </c>
      <c r="G897" t="s">
        <v>33</v>
      </c>
      <c r="H897" s="4">
        <v>44983</v>
      </c>
      <c r="I897">
        <v>800</v>
      </c>
      <c r="J897" t="s">
        <v>11882</v>
      </c>
      <c r="K897" t="s">
        <v>3054</v>
      </c>
      <c r="L897" t="s">
        <v>11883</v>
      </c>
      <c r="M897" t="s">
        <v>87</v>
      </c>
      <c r="N897" t="s">
        <v>11884</v>
      </c>
      <c r="O897" t="s">
        <v>72</v>
      </c>
      <c r="P897">
        <v>9</v>
      </c>
      <c r="Q897" t="s">
        <v>73</v>
      </c>
      <c r="R897" t="s">
        <v>74</v>
      </c>
      <c r="S897" t="s">
        <v>11885</v>
      </c>
      <c r="T897" s="4">
        <v>45407</v>
      </c>
      <c r="U897">
        <v>4</v>
      </c>
      <c r="V897" t="s">
        <v>20250</v>
      </c>
      <c r="W897" t="s">
        <v>11886</v>
      </c>
      <c r="X897" t="s">
        <v>11887</v>
      </c>
      <c r="Y897" t="s">
        <v>1933</v>
      </c>
      <c r="Z897">
        <v>1916</v>
      </c>
      <c r="AA897">
        <v>3</v>
      </c>
      <c r="AB897">
        <v>2299.2000000000003</v>
      </c>
      <c r="AC897">
        <v>766.40000000000009</v>
      </c>
      <c r="AD897" s="8">
        <v>0.22</v>
      </c>
      <c r="AE897" s="7">
        <v>505.82400000000007</v>
      </c>
      <c r="AF897">
        <v>0.22</v>
      </c>
      <c r="AG897" t="str">
        <f t="shared" si="13"/>
        <v>₹2 K</v>
      </c>
    </row>
    <row r="898" spans="1:33" x14ac:dyDescent="0.3">
      <c r="A898" t="s">
        <v>27</v>
      </c>
      <c r="B898" t="s">
        <v>731</v>
      </c>
      <c r="C898" t="s">
        <v>80</v>
      </c>
      <c r="D898" t="s">
        <v>109</v>
      </c>
      <c r="E898" t="s">
        <v>521</v>
      </c>
      <c r="F898" t="s">
        <v>11917</v>
      </c>
      <c r="G898" t="s">
        <v>96</v>
      </c>
      <c r="H898" s="4">
        <v>44812</v>
      </c>
      <c r="I898">
        <v>1200</v>
      </c>
      <c r="J898" t="s">
        <v>11918</v>
      </c>
      <c r="K898" t="s">
        <v>753</v>
      </c>
      <c r="L898" t="s">
        <v>11919</v>
      </c>
      <c r="M898" t="s">
        <v>37</v>
      </c>
      <c r="N898" t="s">
        <v>11920</v>
      </c>
      <c r="O898" t="s">
        <v>57</v>
      </c>
      <c r="P898">
        <v>8</v>
      </c>
      <c r="Q898" t="s">
        <v>40</v>
      </c>
      <c r="R898" t="s">
        <v>58</v>
      </c>
      <c r="S898" t="s">
        <v>11921</v>
      </c>
      <c r="T898" s="4">
        <v>45408</v>
      </c>
      <c r="U898">
        <v>4</v>
      </c>
      <c r="V898" t="s">
        <v>20250</v>
      </c>
      <c r="W898" t="s">
        <v>11922</v>
      </c>
      <c r="X898" t="s">
        <v>11923</v>
      </c>
      <c r="Y898" t="s">
        <v>11924</v>
      </c>
      <c r="Z898">
        <v>1113</v>
      </c>
      <c r="AA898">
        <v>2</v>
      </c>
      <c r="AB898">
        <v>890.40000000000009</v>
      </c>
      <c r="AC898">
        <v>445.20000000000005</v>
      </c>
      <c r="AD898" s="8">
        <v>0.35</v>
      </c>
      <c r="AE898" s="7">
        <v>311.64</v>
      </c>
      <c r="AF898">
        <v>0.35</v>
      </c>
      <c r="AG898" t="str">
        <f t="shared" ref="AG898:AG961" si="14">IF(AB898&gt;=100000,"₹"&amp;TEXT(AB898/100000,"0.0")&amp;" L",
IF(AB898&gt;=1000,"₹"&amp;TEXT(AB898/1000,"0")&amp;" K",
"₹"&amp;AB898))</f>
        <v>₹890.4</v>
      </c>
    </row>
    <row r="899" spans="1:33" x14ac:dyDescent="0.3">
      <c r="A899" t="s">
        <v>93</v>
      </c>
      <c r="B899" t="s">
        <v>293</v>
      </c>
      <c r="C899" t="s">
        <v>49</v>
      </c>
      <c r="D899" t="s">
        <v>81</v>
      </c>
      <c r="E899" t="s">
        <v>194</v>
      </c>
      <c r="F899" t="s">
        <v>11932</v>
      </c>
      <c r="G899" t="s">
        <v>33</v>
      </c>
      <c r="H899" s="4">
        <v>45436</v>
      </c>
      <c r="I899">
        <v>1200</v>
      </c>
      <c r="J899" t="s">
        <v>11933</v>
      </c>
      <c r="K899" t="s">
        <v>276</v>
      </c>
      <c r="L899" t="s">
        <v>11934</v>
      </c>
      <c r="M899" t="s">
        <v>37</v>
      </c>
      <c r="N899" t="s">
        <v>11935</v>
      </c>
      <c r="O899" t="s">
        <v>57</v>
      </c>
      <c r="P899">
        <v>9</v>
      </c>
      <c r="Q899" t="s">
        <v>40</v>
      </c>
      <c r="R899" t="s">
        <v>41</v>
      </c>
      <c r="S899" t="s">
        <v>11936</v>
      </c>
      <c r="T899" s="4">
        <v>45392</v>
      </c>
      <c r="U899">
        <v>4</v>
      </c>
      <c r="V899" t="s">
        <v>20250</v>
      </c>
      <c r="W899" t="s">
        <v>11937</v>
      </c>
      <c r="X899" t="s">
        <v>11938</v>
      </c>
      <c r="Y899" t="s">
        <v>6287</v>
      </c>
      <c r="Z899">
        <v>1471</v>
      </c>
      <c r="AA899">
        <v>7</v>
      </c>
      <c r="AB899">
        <v>4118.8</v>
      </c>
      <c r="AC899">
        <v>588.4</v>
      </c>
      <c r="AD899" s="8">
        <v>0.22</v>
      </c>
      <c r="AE899" s="7">
        <v>906.13600000000008</v>
      </c>
      <c r="AF899">
        <v>0.22</v>
      </c>
      <c r="AG899" t="str">
        <f t="shared" si="14"/>
        <v>₹4 K</v>
      </c>
    </row>
    <row r="900" spans="1:33" x14ac:dyDescent="0.3">
      <c r="A900" t="s">
        <v>20236</v>
      </c>
      <c r="B900" t="s">
        <v>79</v>
      </c>
      <c r="C900" t="s">
        <v>80</v>
      </c>
      <c r="D900" t="s">
        <v>146</v>
      </c>
      <c r="E900" t="s">
        <v>283</v>
      </c>
      <c r="F900" t="s">
        <v>11978</v>
      </c>
      <c r="G900" t="s">
        <v>33</v>
      </c>
      <c r="H900" s="4">
        <v>45506</v>
      </c>
      <c r="I900">
        <v>1200</v>
      </c>
      <c r="J900" t="s">
        <v>11979</v>
      </c>
      <c r="K900" t="s">
        <v>1319</v>
      </c>
      <c r="L900" t="s">
        <v>11980</v>
      </c>
      <c r="M900" t="s">
        <v>37</v>
      </c>
      <c r="N900" t="s">
        <v>11981</v>
      </c>
      <c r="O900" t="s">
        <v>72</v>
      </c>
      <c r="P900">
        <v>8</v>
      </c>
      <c r="Q900" t="s">
        <v>73</v>
      </c>
      <c r="R900" t="s">
        <v>41</v>
      </c>
      <c r="S900" t="s">
        <v>11982</v>
      </c>
      <c r="T900" s="4">
        <v>45405</v>
      </c>
      <c r="U900">
        <v>4</v>
      </c>
      <c r="V900" t="s">
        <v>20250</v>
      </c>
      <c r="W900" t="s">
        <v>11983</v>
      </c>
      <c r="X900" t="s">
        <v>11984</v>
      </c>
      <c r="Y900" t="s">
        <v>2748</v>
      </c>
      <c r="Z900">
        <v>2313</v>
      </c>
      <c r="AA900">
        <v>4</v>
      </c>
      <c r="AB900">
        <v>3700.8</v>
      </c>
      <c r="AC900">
        <v>925.2</v>
      </c>
      <c r="AD900" s="8">
        <v>0.35</v>
      </c>
      <c r="AE900" s="7">
        <v>1295.28</v>
      </c>
      <c r="AF900">
        <v>0.35</v>
      </c>
      <c r="AG900" t="str">
        <f t="shared" si="14"/>
        <v>₹4 K</v>
      </c>
    </row>
    <row r="901" spans="1:33" x14ac:dyDescent="0.3">
      <c r="A901" t="s">
        <v>336</v>
      </c>
      <c r="B901" t="s">
        <v>1023</v>
      </c>
      <c r="C901" t="s">
        <v>49</v>
      </c>
      <c r="D901" t="s">
        <v>677</v>
      </c>
      <c r="E901" t="s">
        <v>337</v>
      </c>
      <c r="F901" t="s">
        <v>12154</v>
      </c>
      <c r="G901" t="s">
        <v>96</v>
      </c>
      <c r="H901" s="4">
        <v>45621</v>
      </c>
      <c r="I901">
        <v>1400</v>
      </c>
      <c r="J901" t="s">
        <v>12155</v>
      </c>
      <c r="K901" t="s">
        <v>1477</v>
      </c>
      <c r="L901" t="s">
        <v>12156</v>
      </c>
      <c r="M901" t="s">
        <v>37</v>
      </c>
      <c r="N901" t="s">
        <v>12157</v>
      </c>
      <c r="O901" t="s">
        <v>72</v>
      </c>
      <c r="P901">
        <v>12</v>
      </c>
      <c r="Q901" t="s">
        <v>40</v>
      </c>
      <c r="R901" t="s">
        <v>74</v>
      </c>
      <c r="S901" t="s">
        <v>12158</v>
      </c>
      <c r="T901" s="4">
        <v>45400</v>
      </c>
      <c r="U901">
        <v>4</v>
      </c>
      <c r="V901" t="s">
        <v>20250</v>
      </c>
      <c r="W901" t="s">
        <v>12159</v>
      </c>
      <c r="X901" t="s">
        <v>12160</v>
      </c>
      <c r="Y901" t="s">
        <v>5916</v>
      </c>
      <c r="Z901">
        <v>1617</v>
      </c>
      <c r="AA901">
        <v>1</v>
      </c>
      <c r="AB901">
        <v>646.80000000000007</v>
      </c>
      <c r="AC901">
        <v>646.80000000000007</v>
      </c>
      <c r="AD901" s="8">
        <v>0.22</v>
      </c>
      <c r="AE901" s="7">
        <v>142.29600000000002</v>
      </c>
      <c r="AF901">
        <v>0.22</v>
      </c>
      <c r="AG901" t="str">
        <f t="shared" si="14"/>
        <v>₹646.8</v>
      </c>
    </row>
    <row r="902" spans="1:33" x14ac:dyDescent="0.3">
      <c r="A902" t="s">
        <v>181</v>
      </c>
      <c r="B902" t="s">
        <v>411</v>
      </c>
      <c r="C902" t="s">
        <v>29</v>
      </c>
      <c r="D902" t="s">
        <v>30</v>
      </c>
      <c r="E902" t="s">
        <v>421</v>
      </c>
      <c r="F902" t="s">
        <v>12168</v>
      </c>
      <c r="G902" t="s">
        <v>33</v>
      </c>
      <c r="H902" s="4">
        <v>44814</v>
      </c>
      <c r="I902">
        <v>1100</v>
      </c>
      <c r="J902" t="s">
        <v>12169</v>
      </c>
      <c r="K902" t="s">
        <v>725</v>
      </c>
      <c r="L902" t="s">
        <v>12170</v>
      </c>
      <c r="M902" t="s">
        <v>87</v>
      </c>
      <c r="N902" t="s">
        <v>12171</v>
      </c>
      <c r="O902" t="s">
        <v>72</v>
      </c>
      <c r="P902">
        <v>18</v>
      </c>
      <c r="Q902" t="s">
        <v>40</v>
      </c>
      <c r="R902" t="s">
        <v>41</v>
      </c>
      <c r="S902" t="s">
        <v>12172</v>
      </c>
      <c r="T902" s="4">
        <v>45401</v>
      </c>
      <c r="U902">
        <v>4</v>
      </c>
      <c r="V902" t="s">
        <v>20250</v>
      </c>
      <c r="W902" t="s">
        <v>12173</v>
      </c>
      <c r="X902" t="s">
        <v>12174</v>
      </c>
      <c r="Y902" t="s">
        <v>1193</v>
      </c>
      <c r="Z902">
        <v>1886</v>
      </c>
      <c r="AA902">
        <v>8</v>
      </c>
      <c r="AB902">
        <v>6035.2000000000007</v>
      </c>
      <c r="AC902">
        <v>754.40000000000009</v>
      </c>
      <c r="AD902" s="8">
        <v>0.28000000000000003</v>
      </c>
      <c r="AE902" s="7">
        <v>1689.8560000000004</v>
      </c>
      <c r="AF902">
        <v>0.28000000000000003</v>
      </c>
      <c r="AG902" t="str">
        <f t="shared" si="14"/>
        <v>₹6 K</v>
      </c>
    </row>
    <row r="903" spans="1:33" x14ac:dyDescent="0.3">
      <c r="A903" t="s">
        <v>20240</v>
      </c>
      <c r="B903" t="s">
        <v>347</v>
      </c>
      <c r="C903" t="s">
        <v>49</v>
      </c>
      <c r="D903" t="s">
        <v>370</v>
      </c>
      <c r="E903" t="s">
        <v>158</v>
      </c>
      <c r="F903" t="s">
        <v>12229</v>
      </c>
      <c r="G903" t="s">
        <v>33</v>
      </c>
      <c r="H903" s="4">
        <v>44656</v>
      </c>
      <c r="I903">
        <v>1000</v>
      </c>
      <c r="J903" t="s">
        <v>12230</v>
      </c>
      <c r="K903" t="s">
        <v>2083</v>
      </c>
      <c r="L903" t="s">
        <v>12231</v>
      </c>
      <c r="M903" t="s">
        <v>37</v>
      </c>
      <c r="N903" t="s">
        <v>12232</v>
      </c>
      <c r="O903" t="s">
        <v>72</v>
      </c>
      <c r="P903">
        <v>10</v>
      </c>
      <c r="Q903" t="s">
        <v>40</v>
      </c>
      <c r="R903" t="s">
        <v>41</v>
      </c>
      <c r="S903" t="s">
        <v>12233</v>
      </c>
      <c r="T903" s="4">
        <v>45403</v>
      </c>
      <c r="U903">
        <v>4</v>
      </c>
      <c r="V903" t="s">
        <v>20250</v>
      </c>
      <c r="W903" t="s">
        <v>12234</v>
      </c>
      <c r="X903" t="s">
        <v>12235</v>
      </c>
      <c r="Y903" t="s">
        <v>8524</v>
      </c>
      <c r="Z903">
        <v>2836</v>
      </c>
      <c r="AA903">
        <v>6</v>
      </c>
      <c r="AB903">
        <v>6806.4000000000015</v>
      </c>
      <c r="AC903">
        <v>1134.4000000000003</v>
      </c>
      <c r="AD903" s="8">
        <v>0.22</v>
      </c>
      <c r="AE903" s="7">
        <v>1497.4080000000004</v>
      </c>
      <c r="AF903">
        <v>0.22</v>
      </c>
      <c r="AG903" t="str">
        <f t="shared" si="14"/>
        <v>₹7 K</v>
      </c>
    </row>
    <row r="904" spans="1:33" x14ac:dyDescent="0.3">
      <c r="A904" t="s">
        <v>181</v>
      </c>
      <c r="B904" t="s">
        <v>985</v>
      </c>
      <c r="C904" t="s">
        <v>29</v>
      </c>
      <c r="D904" t="s">
        <v>109</v>
      </c>
      <c r="E904" t="s">
        <v>304</v>
      </c>
      <c r="F904" t="s">
        <v>12265</v>
      </c>
      <c r="G904" t="s">
        <v>33</v>
      </c>
      <c r="H904" s="4">
        <v>44069</v>
      </c>
      <c r="I904">
        <v>1100</v>
      </c>
      <c r="J904" t="s">
        <v>12266</v>
      </c>
      <c r="K904" t="s">
        <v>245</v>
      </c>
      <c r="L904" t="s">
        <v>12267</v>
      </c>
      <c r="M904" t="s">
        <v>37</v>
      </c>
      <c r="N904" t="s">
        <v>12268</v>
      </c>
      <c r="O904" t="s">
        <v>39</v>
      </c>
      <c r="P904">
        <v>14</v>
      </c>
      <c r="Q904" t="s">
        <v>73</v>
      </c>
      <c r="R904" t="s">
        <v>41</v>
      </c>
      <c r="S904" t="s">
        <v>12269</v>
      </c>
      <c r="T904" s="4">
        <v>45392</v>
      </c>
      <c r="U904">
        <v>4</v>
      </c>
      <c r="V904" t="s">
        <v>20250</v>
      </c>
      <c r="W904" t="s">
        <v>12270</v>
      </c>
      <c r="X904" t="s">
        <v>12271</v>
      </c>
      <c r="Y904" t="s">
        <v>10876</v>
      </c>
      <c r="Z904">
        <v>1133</v>
      </c>
      <c r="AA904">
        <v>5</v>
      </c>
      <c r="AB904">
        <v>2266</v>
      </c>
      <c r="AC904">
        <v>453.2</v>
      </c>
      <c r="AD904" s="8">
        <v>0.28000000000000003</v>
      </c>
      <c r="AE904" s="7">
        <v>634.48</v>
      </c>
      <c r="AF904">
        <v>0.28000000000000003</v>
      </c>
      <c r="AG904" t="str">
        <f t="shared" si="14"/>
        <v>₹2 K</v>
      </c>
    </row>
    <row r="905" spans="1:33" x14ac:dyDescent="0.3">
      <c r="A905" t="s">
        <v>20240</v>
      </c>
      <c r="B905" t="s">
        <v>347</v>
      </c>
      <c r="C905" t="s">
        <v>29</v>
      </c>
      <c r="D905" t="s">
        <v>370</v>
      </c>
      <c r="E905" t="s">
        <v>975</v>
      </c>
      <c r="F905" t="s">
        <v>12398</v>
      </c>
      <c r="G905" t="s">
        <v>96</v>
      </c>
      <c r="H905" s="4">
        <v>43884</v>
      </c>
      <c r="I905">
        <v>1400</v>
      </c>
      <c r="J905" t="s">
        <v>12399</v>
      </c>
      <c r="K905" t="s">
        <v>625</v>
      </c>
      <c r="L905" t="s">
        <v>12400</v>
      </c>
      <c r="M905" t="s">
        <v>37</v>
      </c>
      <c r="N905" t="s">
        <v>12401</v>
      </c>
      <c r="O905" t="s">
        <v>57</v>
      </c>
      <c r="P905">
        <v>3</v>
      </c>
      <c r="Q905" t="s">
        <v>73</v>
      </c>
      <c r="R905" t="s">
        <v>58</v>
      </c>
      <c r="S905" t="s">
        <v>12402</v>
      </c>
      <c r="T905" s="4">
        <v>45396</v>
      </c>
      <c r="U905">
        <v>4</v>
      </c>
      <c r="V905" t="s">
        <v>20250</v>
      </c>
      <c r="W905" t="s">
        <v>12403</v>
      </c>
      <c r="X905" t="s">
        <v>12404</v>
      </c>
      <c r="Y905" t="s">
        <v>4046</v>
      </c>
      <c r="Z905">
        <v>2615</v>
      </c>
      <c r="AA905">
        <v>6</v>
      </c>
      <c r="AB905">
        <v>6276</v>
      </c>
      <c r="AC905">
        <v>1046</v>
      </c>
      <c r="AD905" s="8">
        <v>0.28000000000000003</v>
      </c>
      <c r="AE905" s="7">
        <v>1757.2800000000002</v>
      </c>
      <c r="AF905">
        <v>0.28000000000000003</v>
      </c>
      <c r="AG905" t="str">
        <f t="shared" si="14"/>
        <v>₹6 K</v>
      </c>
    </row>
    <row r="906" spans="1:33" x14ac:dyDescent="0.3">
      <c r="A906" t="s">
        <v>27</v>
      </c>
      <c r="B906" t="s">
        <v>731</v>
      </c>
      <c r="C906" t="s">
        <v>29</v>
      </c>
      <c r="D906" t="s">
        <v>206</v>
      </c>
      <c r="E906" t="s">
        <v>1674</v>
      </c>
      <c r="F906" t="s">
        <v>12518</v>
      </c>
      <c r="G906" t="s">
        <v>96</v>
      </c>
      <c r="H906" s="4">
        <v>44553</v>
      </c>
      <c r="I906">
        <v>1200</v>
      </c>
      <c r="J906" t="s">
        <v>4993</v>
      </c>
      <c r="K906" t="s">
        <v>69</v>
      </c>
      <c r="L906" t="s">
        <v>12519</v>
      </c>
      <c r="M906" t="s">
        <v>37</v>
      </c>
      <c r="N906" t="s">
        <v>12520</v>
      </c>
      <c r="O906" t="s">
        <v>116</v>
      </c>
      <c r="P906">
        <v>17</v>
      </c>
      <c r="Q906" t="s">
        <v>73</v>
      </c>
      <c r="R906" t="s">
        <v>74</v>
      </c>
      <c r="S906" t="s">
        <v>12521</v>
      </c>
      <c r="T906" s="4">
        <v>45397</v>
      </c>
      <c r="U906">
        <v>4</v>
      </c>
      <c r="V906" t="s">
        <v>20250</v>
      </c>
      <c r="W906" t="s">
        <v>12522</v>
      </c>
      <c r="X906" t="s">
        <v>12523</v>
      </c>
      <c r="Y906" t="s">
        <v>7602</v>
      </c>
      <c r="Z906">
        <v>2531</v>
      </c>
      <c r="AA906">
        <v>4</v>
      </c>
      <c r="AB906">
        <v>4049.6000000000004</v>
      </c>
      <c r="AC906">
        <v>1012.4000000000001</v>
      </c>
      <c r="AD906" s="8">
        <v>0.28000000000000003</v>
      </c>
      <c r="AE906" s="7">
        <v>1133.8880000000001</v>
      </c>
      <c r="AF906">
        <v>0.28000000000000003</v>
      </c>
      <c r="AG906" t="str">
        <f t="shared" si="14"/>
        <v>₹4 K</v>
      </c>
    </row>
    <row r="907" spans="1:33" x14ac:dyDescent="0.3">
      <c r="A907" t="s">
        <v>357</v>
      </c>
      <c r="B907" t="s">
        <v>357</v>
      </c>
      <c r="C907" t="s">
        <v>80</v>
      </c>
      <c r="D907" t="s">
        <v>81</v>
      </c>
      <c r="E907" t="s">
        <v>641</v>
      </c>
      <c r="F907" t="s">
        <v>12558</v>
      </c>
      <c r="G907" t="s">
        <v>96</v>
      </c>
      <c r="H907" s="4">
        <v>45349</v>
      </c>
      <c r="I907">
        <v>1100</v>
      </c>
      <c r="J907" t="s">
        <v>12559</v>
      </c>
      <c r="K907" t="s">
        <v>173</v>
      </c>
      <c r="L907" t="s">
        <v>12560</v>
      </c>
      <c r="M907" t="s">
        <v>37</v>
      </c>
      <c r="N907" t="s">
        <v>12561</v>
      </c>
      <c r="O907" t="s">
        <v>57</v>
      </c>
      <c r="P907">
        <v>16</v>
      </c>
      <c r="Q907" t="s">
        <v>73</v>
      </c>
      <c r="R907" t="s">
        <v>41</v>
      </c>
      <c r="S907" t="s">
        <v>12562</v>
      </c>
      <c r="T907" s="4">
        <v>45410</v>
      </c>
      <c r="U907">
        <v>4</v>
      </c>
      <c r="V907" t="s">
        <v>20250</v>
      </c>
      <c r="W907" t="s">
        <v>12563</v>
      </c>
      <c r="X907" t="s">
        <v>11874</v>
      </c>
      <c r="Y907" t="s">
        <v>10166</v>
      </c>
      <c r="Z907">
        <v>2949</v>
      </c>
      <c r="AA907">
        <v>2</v>
      </c>
      <c r="AB907">
        <v>2359.2000000000003</v>
      </c>
      <c r="AC907">
        <v>1179.6000000000001</v>
      </c>
      <c r="AD907" s="8">
        <v>0.35</v>
      </c>
      <c r="AE907" s="7">
        <v>825.72</v>
      </c>
      <c r="AF907">
        <v>0.35</v>
      </c>
      <c r="AG907" t="str">
        <f t="shared" si="14"/>
        <v>₹2 K</v>
      </c>
    </row>
    <row r="908" spans="1:33" x14ac:dyDescent="0.3">
      <c r="A908" t="s">
        <v>145</v>
      </c>
      <c r="B908" t="s">
        <v>145</v>
      </c>
      <c r="C908" t="s">
        <v>29</v>
      </c>
      <c r="D908" t="s">
        <v>206</v>
      </c>
      <c r="E908" t="s">
        <v>451</v>
      </c>
      <c r="F908" t="s">
        <v>12655</v>
      </c>
      <c r="G908" t="s">
        <v>33</v>
      </c>
      <c r="H908" s="4">
        <v>44293</v>
      </c>
      <c r="I908">
        <v>1200</v>
      </c>
      <c r="J908" t="s">
        <v>12656</v>
      </c>
      <c r="K908" t="s">
        <v>1486</v>
      </c>
      <c r="L908" t="s">
        <v>12657</v>
      </c>
      <c r="M908" t="s">
        <v>87</v>
      </c>
      <c r="N908" t="s">
        <v>12658</v>
      </c>
      <c r="O908" t="s">
        <v>57</v>
      </c>
      <c r="P908">
        <v>15</v>
      </c>
      <c r="Q908" t="s">
        <v>40</v>
      </c>
      <c r="R908" t="s">
        <v>74</v>
      </c>
      <c r="S908" t="s">
        <v>12659</v>
      </c>
      <c r="T908" s="4">
        <v>45388</v>
      </c>
      <c r="U908">
        <v>4</v>
      </c>
      <c r="V908" t="s">
        <v>20250</v>
      </c>
      <c r="W908" t="s">
        <v>12660</v>
      </c>
      <c r="X908" t="s">
        <v>12661</v>
      </c>
      <c r="Y908" t="s">
        <v>2925</v>
      </c>
      <c r="Z908">
        <v>759</v>
      </c>
      <c r="AA908">
        <v>4</v>
      </c>
      <c r="AB908">
        <v>1214.4000000000001</v>
      </c>
      <c r="AC908">
        <v>303.60000000000002</v>
      </c>
      <c r="AD908" s="8">
        <v>0.28000000000000003</v>
      </c>
      <c r="AE908" s="7">
        <v>340.03200000000004</v>
      </c>
      <c r="AF908">
        <v>0.28000000000000003</v>
      </c>
      <c r="AG908" t="str">
        <f t="shared" si="14"/>
        <v>₹1 K</v>
      </c>
    </row>
    <row r="909" spans="1:33" x14ac:dyDescent="0.3">
      <c r="A909" t="s">
        <v>181</v>
      </c>
      <c r="B909" t="s">
        <v>411</v>
      </c>
      <c r="C909" t="s">
        <v>29</v>
      </c>
      <c r="D909" t="s">
        <v>50</v>
      </c>
      <c r="E909" t="s">
        <v>2849</v>
      </c>
      <c r="F909" t="s">
        <v>12711</v>
      </c>
      <c r="G909" t="s">
        <v>96</v>
      </c>
      <c r="H909" s="4">
        <v>43899</v>
      </c>
      <c r="I909">
        <v>1000</v>
      </c>
      <c r="J909" t="s">
        <v>12712</v>
      </c>
      <c r="K909" t="s">
        <v>424</v>
      </c>
      <c r="L909" t="s">
        <v>12713</v>
      </c>
      <c r="M909" t="s">
        <v>37</v>
      </c>
      <c r="N909" t="s">
        <v>12714</v>
      </c>
      <c r="O909" t="s">
        <v>72</v>
      </c>
      <c r="P909">
        <v>9</v>
      </c>
      <c r="Q909" t="s">
        <v>73</v>
      </c>
      <c r="R909" t="s">
        <v>41</v>
      </c>
      <c r="S909" t="s">
        <v>12715</v>
      </c>
      <c r="T909" s="4">
        <v>45407</v>
      </c>
      <c r="U909">
        <v>4</v>
      </c>
      <c r="V909" t="s">
        <v>20250</v>
      </c>
      <c r="W909" t="s">
        <v>12716</v>
      </c>
      <c r="X909" t="s">
        <v>12717</v>
      </c>
      <c r="Y909" t="s">
        <v>4093</v>
      </c>
      <c r="Z909">
        <v>941</v>
      </c>
      <c r="AA909">
        <v>3</v>
      </c>
      <c r="AB909">
        <v>1129.2</v>
      </c>
      <c r="AC909">
        <v>376.40000000000003</v>
      </c>
      <c r="AD909" s="8">
        <v>0.28000000000000003</v>
      </c>
      <c r="AE909" s="7">
        <v>316.17600000000004</v>
      </c>
      <c r="AF909">
        <v>0.28000000000000003</v>
      </c>
      <c r="AG909" t="str">
        <f t="shared" si="14"/>
        <v>₹1 K</v>
      </c>
    </row>
    <row r="910" spans="1:33" x14ac:dyDescent="0.3">
      <c r="A910" t="s">
        <v>93</v>
      </c>
      <c r="B910" t="s">
        <v>568</v>
      </c>
      <c r="C910" t="s">
        <v>29</v>
      </c>
      <c r="D910" t="s">
        <v>109</v>
      </c>
      <c r="E910" t="s">
        <v>986</v>
      </c>
      <c r="F910" t="s">
        <v>12851</v>
      </c>
      <c r="G910" t="s">
        <v>33</v>
      </c>
      <c r="H910" s="4">
        <v>45077</v>
      </c>
      <c r="I910">
        <v>1400</v>
      </c>
      <c r="J910" t="s">
        <v>12852</v>
      </c>
      <c r="K910" t="s">
        <v>653</v>
      </c>
      <c r="L910" t="s">
        <v>12853</v>
      </c>
      <c r="M910" t="s">
        <v>37</v>
      </c>
      <c r="N910" t="s">
        <v>12854</v>
      </c>
      <c r="O910" t="s">
        <v>72</v>
      </c>
      <c r="P910">
        <v>9</v>
      </c>
      <c r="Q910" t="s">
        <v>40</v>
      </c>
      <c r="R910" t="s">
        <v>58</v>
      </c>
      <c r="S910" t="s">
        <v>12855</v>
      </c>
      <c r="T910" s="4">
        <v>45408</v>
      </c>
      <c r="U910">
        <v>4</v>
      </c>
      <c r="V910" t="s">
        <v>20250</v>
      </c>
      <c r="W910" t="s">
        <v>12856</v>
      </c>
      <c r="X910" t="s">
        <v>12857</v>
      </c>
      <c r="Y910" t="s">
        <v>6855</v>
      </c>
      <c r="Z910">
        <v>517</v>
      </c>
      <c r="AA910">
        <v>7</v>
      </c>
      <c r="AB910">
        <v>1447.6000000000001</v>
      </c>
      <c r="AC910">
        <v>206.8</v>
      </c>
      <c r="AD910" s="8">
        <v>0.28000000000000003</v>
      </c>
      <c r="AE910" s="7">
        <v>405.32800000000009</v>
      </c>
      <c r="AF910">
        <v>0.28000000000000003</v>
      </c>
      <c r="AG910" t="str">
        <f t="shared" si="14"/>
        <v>₹1 K</v>
      </c>
    </row>
    <row r="911" spans="1:33" x14ac:dyDescent="0.3">
      <c r="A911" t="s">
        <v>93</v>
      </c>
      <c r="B911" t="s">
        <v>568</v>
      </c>
      <c r="C911" t="s">
        <v>49</v>
      </c>
      <c r="D911" t="s">
        <v>109</v>
      </c>
      <c r="E911" t="s">
        <v>1168</v>
      </c>
      <c r="F911" t="s">
        <v>12935</v>
      </c>
      <c r="G911" t="s">
        <v>96</v>
      </c>
      <c r="H911" s="4">
        <v>45042</v>
      </c>
      <c r="I911">
        <v>1000</v>
      </c>
      <c r="J911" t="s">
        <v>12936</v>
      </c>
      <c r="K911" t="s">
        <v>853</v>
      </c>
      <c r="L911" t="s">
        <v>12937</v>
      </c>
      <c r="M911" t="s">
        <v>37</v>
      </c>
      <c r="N911" t="s">
        <v>12938</v>
      </c>
      <c r="O911" t="s">
        <v>57</v>
      </c>
      <c r="P911">
        <v>14</v>
      </c>
      <c r="Q911" t="s">
        <v>73</v>
      </c>
      <c r="R911" t="s">
        <v>58</v>
      </c>
      <c r="S911" t="s">
        <v>12939</v>
      </c>
      <c r="T911" s="4">
        <v>45389</v>
      </c>
      <c r="U911">
        <v>4</v>
      </c>
      <c r="V911" t="s">
        <v>20250</v>
      </c>
      <c r="W911" t="s">
        <v>12940</v>
      </c>
      <c r="X911" t="s">
        <v>12941</v>
      </c>
      <c r="Y911" t="s">
        <v>5797</v>
      </c>
      <c r="Z911">
        <v>2371</v>
      </c>
      <c r="AA911">
        <v>6</v>
      </c>
      <c r="AB911">
        <v>5690.4000000000015</v>
      </c>
      <c r="AC911">
        <v>948.4000000000002</v>
      </c>
      <c r="AD911" s="8">
        <v>0.22</v>
      </c>
      <c r="AE911" s="7">
        <v>1251.8880000000004</v>
      </c>
      <c r="AF911">
        <v>0.22</v>
      </c>
      <c r="AG911" t="str">
        <f t="shared" si="14"/>
        <v>₹6 K</v>
      </c>
    </row>
    <row r="912" spans="1:33" x14ac:dyDescent="0.3">
      <c r="A912" t="s">
        <v>47</v>
      </c>
      <c r="B912" t="s">
        <v>1128</v>
      </c>
      <c r="C912" t="s">
        <v>49</v>
      </c>
      <c r="D912" t="s">
        <v>677</v>
      </c>
      <c r="E912" t="s">
        <v>2585</v>
      </c>
      <c r="F912" t="s">
        <v>12949</v>
      </c>
      <c r="G912" t="s">
        <v>96</v>
      </c>
      <c r="H912" s="4">
        <v>44492</v>
      </c>
      <c r="I912">
        <v>1200</v>
      </c>
      <c r="J912" t="s">
        <v>12950</v>
      </c>
      <c r="K912" t="s">
        <v>474</v>
      </c>
      <c r="L912" t="s">
        <v>12951</v>
      </c>
      <c r="M912" t="s">
        <v>37</v>
      </c>
      <c r="N912" t="s">
        <v>12952</v>
      </c>
      <c r="O912" t="s">
        <v>57</v>
      </c>
      <c r="P912">
        <v>4</v>
      </c>
      <c r="Q912" t="s">
        <v>73</v>
      </c>
      <c r="R912" t="s">
        <v>58</v>
      </c>
      <c r="S912" t="s">
        <v>12953</v>
      </c>
      <c r="T912" s="4">
        <v>45400</v>
      </c>
      <c r="U912">
        <v>4</v>
      </c>
      <c r="V912" t="s">
        <v>20250</v>
      </c>
      <c r="W912" t="s">
        <v>12954</v>
      </c>
      <c r="X912" t="s">
        <v>12955</v>
      </c>
      <c r="Y912" t="s">
        <v>1568</v>
      </c>
      <c r="Z912">
        <v>695</v>
      </c>
      <c r="AA912">
        <v>4</v>
      </c>
      <c r="AB912">
        <v>1112</v>
      </c>
      <c r="AC912">
        <v>278</v>
      </c>
      <c r="AD912" s="8">
        <v>0.22</v>
      </c>
      <c r="AE912" s="7">
        <v>244.64000000000001</v>
      </c>
      <c r="AF912">
        <v>0.22</v>
      </c>
      <c r="AG912" t="str">
        <f t="shared" si="14"/>
        <v>₹1 K</v>
      </c>
    </row>
    <row r="913" spans="1:33" x14ac:dyDescent="0.3">
      <c r="A913" t="s">
        <v>20240</v>
      </c>
      <c r="B913" t="s">
        <v>347</v>
      </c>
      <c r="C913" t="s">
        <v>49</v>
      </c>
      <c r="D913" t="s">
        <v>50</v>
      </c>
      <c r="E913" t="s">
        <v>521</v>
      </c>
      <c r="F913" t="s">
        <v>12963</v>
      </c>
      <c r="G913" t="s">
        <v>96</v>
      </c>
      <c r="H913" s="4">
        <v>44113</v>
      </c>
      <c r="I913">
        <v>1100</v>
      </c>
      <c r="J913" t="s">
        <v>12964</v>
      </c>
      <c r="K913" t="s">
        <v>161</v>
      </c>
      <c r="L913" t="s">
        <v>12965</v>
      </c>
      <c r="M913" t="s">
        <v>37</v>
      </c>
      <c r="N913" t="s">
        <v>12966</v>
      </c>
      <c r="O913" t="s">
        <v>39</v>
      </c>
      <c r="P913">
        <v>9</v>
      </c>
      <c r="Q913" t="s">
        <v>40</v>
      </c>
      <c r="R913" t="s">
        <v>58</v>
      </c>
      <c r="S913" t="s">
        <v>12967</v>
      </c>
      <c r="T913" s="4">
        <v>45395</v>
      </c>
      <c r="U913">
        <v>4</v>
      </c>
      <c r="V913" t="s">
        <v>20250</v>
      </c>
      <c r="W913" t="s">
        <v>12968</v>
      </c>
      <c r="X913" t="s">
        <v>12969</v>
      </c>
      <c r="Y913" t="s">
        <v>8287</v>
      </c>
      <c r="Z913">
        <v>1970</v>
      </c>
      <c r="AA913">
        <v>4</v>
      </c>
      <c r="AB913">
        <v>3152</v>
      </c>
      <c r="AC913">
        <v>788</v>
      </c>
      <c r="AD913" s="8">
        <v>0.22</v>
      </c>
      <c r="AE913" s="7">
        <v>693.44</v>
      </c>
      <c r="AF913">
        <v>0.22</v>
      </c>
      <c r="AG913" t="str">
        <f t="shared" si="14"/>
        <v>₹3 K</v>
      </c>
    </row>
    <row r="914" spans="1:33" x14ac:dyDescent="0.3">
      <c r="A914" t="s">
        <v>181</v>
      </c>
      <c r="B914" t="s">
        <v>380</v>
      </c>
      <c r="C914" t="s">
        <v>29</v>
      </c>
      <c r="D914" t="s">
        <v>109</v>
      </c>
      <c r="E914" t="s">
        <v>3439</v>
      </c>
      <c r="F914" t="s">
        <v>4879</v>
      </c>
      <c r="G914" t="s">
        <v>96</v>
      </c>
      <c r="H914" s="4">
        <v>45220</v>
      </c>
      <c r="I914">
        <v>1400</v>
      </c>
      <c r="J914" t="s">
        <v>13004</v>
      </c>
      <c r="K914" t="s">
        <v>1749</v>
      </c>
      <c r="L914" t="s">
        <v>13005</v>
      </c>
      <c r="M914" t="s">
        <v>37</v>
      </c>
      <c r="N914" t="s">
        <v>13006</v>
      </c>
      <c r="O914" t="s">
        <v>57</v>
      </c>
      <c r="P914">
        <v>18</v>
      </c>
      <c r="Q914" t="s">
        <v>40</v>
      </c>
      <c r="R914" t="s">
        <v>58</v>
      </c>
      <c r="S914" t="s">
        <v>13007</v>
      </c>
      <c r="T914" s="4">
        <v>45410</v>
      </c>
      <c r="U914">
        <v>4</v>
      </c>
      <c r="V914" t="s">
        <v>20250</v>
      </c>
      <c r="W914" t="s">
        <v>13008</v>
      </c>
      <c r="X914" t="s">
        <v>13009</v>
      </c>
      <c r="Y914" t="s">
        <v>13010</v>
      </c>
      <c r="Z914">
        <v>1308</v>
      </c>
      <c r="AA914">
        <v>2</v>
      </c>
      <c r="AB914">
        <v>1046.4000000000001</v>
      </c>
      <c r="AC914">
        <v>523.20000000000005</v>
      </c>
      <c r="AD914" s="8">
        <v>0.28000000000000003</v>
      </c>
      <c r="AE914" s="7">
        <v>292.99200000000008</v>
      </c>
      <c r="AF914">
        <v>0.28000000000000003</v>
      </c>
      <c r="AG914" t="str">
        <f t="shared" si="14"/>
        <v>₹1 K</v>
      </c>
    </row>
    <row r="915" spans="1:33" x14ac:dyDescent="0.3">
      <c r="A915" t="s">
        <v>93</v>
      </c>
      <c r="B915" t="s">
        <v>205</v>
      </c>
      <c r="C915" t="s">
        <v>80</v>
      </c>
      <c r="D915" t="s">
        <v>109</v>
      </c>
      <c r="E915" t="s">
        <v>1724</v>
      </c>
      <c r="F915" t="s">
        <v>13031</v>
      </c>
      <c r="G915" t="s">
        <v>96</v>
      </c>
      <c r="H915" s="4">
        <v>44826</v>
      </c>
      <c r="I915">
        <v>800</v>
      </c>
      <c r="J915" t="s">
        <v>13032</v>
      </c>
      <c r="K915" t="s">
        <v>340</v>
      </c>
      <c r="L915" t="s">
        <v>13033</v>
      </c>
      <c r="M915" t="s">
        <v>37</v>
      </c>
      <c r="N915" t="s">
        <v>13034</v>
      </c>
      <c r="O915" t="s">
        <v>116</v>
      </c>
      <c r="P915">
        <v>7</v>
      </c>
      <c r="Q915" t="s">
        <v>73</v>
      </c>
      <c r="R915" t="s">
        <v>41</v>
      </c>
      <c r="S915" t="s">
        <v>13035</v>
      </c>
      <c r="T915" s="4">
        <v>45392</v>
      </c>
      <c r="U915">
        <v>4</v>
      </c>
      <c r="V915" t="s">
        <v>20250</v>
      </c>
      <c r="W915" t="s">
        <v>13036</v>
      </c>
      <c r="X915" t="s">
        <v>13037</v>
      </c>
      <c r="Y915" t="s">
        <v>4833</v>
      </c>
      <c r="Z915">
        <v>1908</v>
      </c>
      <c r="AA915">
        <v>6</v>
      </c>
      <c r="AB915">
        <v>4579.2</v>
      </c>
      <c r="AC915">
        <v>763.19999999999993</v>
      </c>
      <c r="AD915" s="8">
        <v>0.35</v>
      </c>
      <c r="AE915" s="7">
        <v>1602.7199999999998</v>
      </c>
      <c r="AF915">
        <v>0.35</v>
      </c>
      <c r="AG915" t="str">
        <f t="shared" si="14"/>
        <v>₹5 K</v>
      </c>
    </row>
    <row r="916" spans="1:33" x14ac:dyDescent="0.3">
      <c r="A916" t="s">
        <v>20237</v>
      </c>
      <c r="B916" t="s">
        <v>1483</v>
      </c>
      <c r="C916" t="s">
        <v>80</v>
      </c>
      <c r="D916" t="s">
        <v>50</v>
      </c>
      <c r="E916" t="s">
        <v>501</v>
      </c>
      <c r="F916" t="s">
        <v>13059</v>
      </c>
      <c r="G916" t="s">
        <v>96</v>
      </c>
      <c r="H916" s="4">
        <v>44262</v>
      </c>
      <c r="I916">
        <v>800</v>
      </c>
      <c r="J916" t="s">
        <v>13060</v>
      </c>
      <c r="K916" t="s">
        <v>1260</v>
      </c>
      <c r="L916" t="s">
        <v>13061</v>
      </c>
      <c r="M916" t="s">
        <v>87</v>
      </c>
      <c r="N916" t="s">
        <v>13062</v>
      </c>
      <c r="O916" t="s">
        <v>57</v>
      </c>
      <c r="P916">
        <v>11</v>
      </c>
      <c r="Q916" t="s">
        <v>73</v>
      </c>
      <c r="R916" t="s">
        <v>101</v>
      </c>
      <c r="S916" t="s">
        <v>13063</v>
      </c>
      <c r="T916" s="4">
        <v>45409</v>
      </c>
      <c r="U916">
        <v>4</v>
      </c>
      <c r="V916" t="s">
        <v>20250</v>
      </c>
      <c r="W916" t="s">
        <v>13064</v>
      </c>
      <c r="X916" t="s">
        <v>13065</v>
      </c>
      <c r="Y916" t="s">
        <v>5849</v>
      </c>
      <c r="Z916">
        <v>1991</v>
      </c>
      <c r="AA916">
        <v>3</v>
      </c>
      <c r="AB916">
        <v>2389.2000000000003</v>
      </c>
      <c r="AC916">
        <v>796.40000000000009</v>
      </c>
      <c r="AD916" s="8">
        <v>0.35</v>
      </c>
      <c r="AE916" s="7">
        <v>836.22</v>
      </c>
      <c r="AF916">
        <v>0.35</v>
      </c>
      <c r="AG916" t="str">
        <f t="shared" si="14"/>
        <v>₹2 K</v>
      </c>
    </row>
    <row r="917" spans="1:33" x14ac:dyDescent="0.3">
      <c r="A917" t="s">
        <v>181</v>
      </c>
      <c r="B917" t="s">
        <v>606</v>
      </c>
      <c r="C917" t="s">
        <v>49</v>
      </c>
      <c r="D917" t="s">
        <v>219</v>
      </c>
      <c r="E917" t="s">
        <v>2153</v>
      </c>
      <c r="F917" t="s">
        <v>13088</v>
      </c>
      <c r="G917" t="s">
        <v>96</v>
      </c>
      <c r="H917" s="4">
        <v>45351</v>
      </c>
      <c r="I917">
        <v>1200</v>
      </c>
      <c r="J917" t="s">
        <v>13089</v>
      </c>
      <c r="K917" t="s">
        <v>796</v>
      </c>
      <c r="L917" t="s">
        <v>13090</v>
      </c>
      <c r="M917" t="s">
        <v>87</v>
      </c>
      <c r="N917" t="s">
        <v>13091</v>
      </c>
      <c r="O917" t="s">
        <v>72</v>
      </c>
      <c r="P917">
        <v>19</v>
      </c>
      <c r="Q917" t="s">
        <v>73</v>
      </c>
      <c r="R917" t="s">
        <v>58</v>
      </c>
      <c r="S917" t="s">
        <v>13092</v>
      </c>
      <c r="T917" s="4">
        <v>45387</v>
      </c>
      <c r="U917">
        <v>4</v>
      </c>
      <c r="V917" t="s">
        <v>20250</v>
      </c>
      <c r="W917" t="s">
        <v>13093</v>
      </c>
      <c r="X917" t="s">
        <v>13094</v>
      </c>
      <c r="Y917" t="s">
        <v>13095</v>
      </c>
      <c r="Z917">
        <v>1331</v>
      </c>
      <c r="AA917">
        <v>3</v>
      </c>
      <c r="AB917">
        <v>1597.2</v>
      </c>
      <c r="AC917">
        <v>532.4</v>
      </c>
      <c r="AD917" s="8">
        <v>0.22</v>
      </c>
      <c r="AE917" s="7">
        <v>351.38400000000001</v>
      </c>
      <c r="AF917">
        <v>0.22</v>
      </c>
      <c r="AG917" t="str">
        <f t="shared" si="14"/>
        <v>₹2 K</v>
      </c>
    </row>
    <row r="918" spans="1:33" x14ac:dyDescent="0.3">
      <c r="A918" t="s">
        <v>20241</v>
      </c>
      <c r="B918" t="s">
        <v>157</v>
      </c>
      <c r="C918" t="s">
        <v>29</v>
      </c>
      <c r="D918" t="s">
        <v>146</v>
      </c>
      <c r="E918" t="s">
        <v>2957</v>
      </c>
      <c r="F918" t="s">
        <v>13130</v>
      </c>
      <c r="G918" t="s">
        <v>96</v>
      </c>
      <c r="H918" s="4">
        <v>43853</v>
      </c>
      <c r="I918">
        <v>800</v>
      </c>
      <c r="J918" t="s">
        <v>13131</v>
      </c>
      <c r="K918" t="s">
        <v>3054</v>
      </c>
      <c r="L918" t="s">
        <v>13132</v>
      </c>
      <c r="M918" t="s">
        <v>87</v>
      </c>
      <c r="N918" t="s">
        <v>13133</v>
      </c>
      <c r="O918" t="s">
        <v>57</v>
      </c>
      <c r="P918">
        <v>18</v>
      </c>
      <c r="Q918" t="s">
        <v>73</v>
      </c>
      <c r="R918" t="s">
        <v>41</v>
      </c>
      <c r="S918" t="s">
        <v>13134</v>
      </c>
      <c r="T918" s="4">
        <v>45392</v>
      </c>
      <c r="U918">
        <v>4</v>
      </c>
      <c r="V918" t="s">
        <v>20250</v>
      </c>
      <c r="W918" t="s">
        <v>13135</v>
      </c>
      <c r="X918" t="s">
        <v>13136</v>
      </c>
      <c r="Y918" t="s">
        <v>2283</v>
      </c>
      <c r="Z918">
        <v>1099</v>
      </c>
      <c r="AA918">
        <v>5</v>
      </c>
      <c r="AB918">
        <v>2198</v>
      </c>
      <c r="AC918">
        <v>439.6</v>
      </c>
      <c r="AD918" s="8">
        <v>0.28000000000000003</v>
      </c>
      <c r="AE918" s="7">
        <v>615.44000000000005</v>
      </c>
      <c r="AF918">
        <v>0.28000000000000003</v>
      </c>
      <c r="AG918" t="str">
        <f t="shared" si="14"/>
        <v>₹2 K</v>
      </c>
    </row>
    <row r="919" spans="1:33" x14ac:dyDescent="0.3">
      <c r="A919" t="s">
        <v>121</v>
      </c>
      <c r="B919" t="s">
        <v>946</v>
      </c>
      <c r="C919" t="s">
        <v>29</v>
      </c>
      <c r="D919" t="s">
        <v>219</v>
      </c>
      <c r="E919" t="s">
        <v>814</v>
      </c>
      <c r="F919" t="s">
        <v>13402</v>
      </c>
      <c r="G919" t="s">
        <v>96</v>
      </c>
      <c r="H919" s="4">
        <v>45457</v>
      </c>
      <c r="I919">
        <v>1300</v>
      </c>
      <c r="J919" t="s">
        <v>13403</v>
      </c>
      <c r="K919" t="s">
        <v>1368</v>
      </c>
      <c r="L919" t="s">
        <v>13404</v>
      </c>
      <c r="M919" t="s">
        <v>37</v>
      </c>
      <c r="N919" t="s">
        <v>13405</v>
      </c>
      <c r="O919" t="s">
        <v>116</v>
      </c>
      <c r="P919">
        <v>3</v>
      </c>
      <c r="Q919" t="s">
        <v>73</v>
      </c>
      <c r="R919" t="s">
        <v>101</v>
      </c>
      <c r="S919" t="s">
        <v>13406</v>
      </c>
      <c r="T919" s="4">
        <v>45396</v>
      </c>
      <c r="U919">
        <v>4</v>
      </c>
      <c r="V919" t="s">
        <v>20250</v>
      </c>
      <c r="W919" t="s">
        <v>13407</v>
      </c>
      <c r="X919" t="s">
        <v>13408</v>
      </c>
      <c r="Y919" t="s">
        <v>9001</v>
      </c>
      <c r="Z919">
        <v>2935</v>
      </c>
      <c r="AA919">
        <v>1</v>
      </c>
      <c r="AB919">
        <v>1174</v>
      </c>
      <c r="AC919">
        <v>1174</v>
      </c>
      <c r="AD919" s="8">
        <v>0.28000000000000003</v>
      </c>
      <c r="AE919" s="7">
        <v>328.72</v>
      </c>
      <c r="AF919">
        <v>0.28000000000000003</v>
      </c>
      <c r="AG919" t="str">
        <f t="shared" si="14"/>
        <v>₹1 K</v>
      </c>
    </row>
    <row r="920" spans="1:33" x14ac:dyDescent="0.3">
      <c r="A920" t="s">
        <v>181</v>
      </c>
      <c r="B920" t="s">
        <v>380</v>
      </c>
      <c r="C920" t="s">
        <v>29</v>
      </c>
      <c r="D920" t="s">
        <v>30</v>
      </c>
      <c r="E920" t="s">
        <v>451</v>
      </c>
      <c r="F920" t="s">
        <v>13415</v>
      </c>
      <c r="G920" t="s">
        <v>96</v>
      </c>
      <c r="H920" s="4">
        <v>44562</v>
      </c>
      <c r="I920">
        <v>1300</v>
      </c>
      <c r="J920" t="s">
        <v>13416</v>
      </c>
      <c r="K920" t="s">
        <v>1821</v>
      </c>
      <c r="L920" t="s">
        <v>13417</v>
      </c>
      <c r="M920" t="s">
        <v>37</v>
      </c>
      <c r="N920" t="s">
        <v>13418</v>
      </c>
      <c r="O920" t="s">
        <v>39</v>
      </c>
      <c r="P920">
        <v>13</v>
      </c>
      <c r="Q920" t="s">
        <v>73</v>
      </c>
      <c r="R920" t="s">
        <v>74</v>
      </c>
      <c r="S920" t="s">
        <v>13419</v>
      </c>
      <c r="T920" s="4">
        <v>45398</v>
      </c>
      <c r="U920">
        <v>4</v>
      </c>
      <c r="V920" t="s">
        <v>20250</v>
      </c>
      <c r="W920" t="s">
        <v>13420</v>
      </c>
      <c r="X920" t="s">
        <v>13421</v>
      </c>
      <c r="Y920" t="s">
        <v>13422</v>
      </c>
      <c r="Z920">
        <v>2866</v>
      </c>
      <c r="AA920">
        <v>2</v>
      </c>
      <c r="AB920">
        <v>2292.8000000000002</v>
      </c>
      <c r="AC920">
        <v>1146.4000000000001</v>
      </c>
      <c r="AD920" s="8">
        <v>0.28000000000000003</v>
      </c>
      <c r="AE920" s="7">
        <v>641.98400000000015</v>
      </c>
      <c r="AF920">
        <v>0.28000000000000003</v>
      </c>
      <c r="AG920" t="str">
        <f t="shared" si="14"/>
        <v>₹2 K</v>
      </c>
    </row>
    <row r="921" spans="1:33" x14ac:dyDescent="0.3">
      <c r="A921" t="s">
        <v>357</v>
      </c>
      <c r="B921" t="s">
        <v>357</v>
      </c>
      <c r="C921" t="s">
        <v>80</v>
      </c>
      <c r="D921" t="s">
        <v>109</v>
      </c>
      <c r="E921" t="s">
        <v>31</v>
      </c>
      <c r="F921" t="s">
        <v>13547</v>
      </c>
      <c r="G921" t="s">
        <v>33</v>
      </c>
      <c r="H921" s="4">
        <v>44359</v>
      </c>
      <c r="I921">
        <v>1000</v>
      </c>
      <c r="J921" t="s">
        <v>13548</v>
      </c>
      <c r="K921" t="s">
        <v>743</v>
      </c>
      <c r="L921" t="s">
        <v>13549</v>
      </c>
      <c r="M921" t="s">
        <v>37</v>
      </c>
      <c r="N921" t="s">
        <v>13550</v>
      </c>
      <c r="O921" t="s">
        <v>57</v>
      </c>
      <c r="P921">
        <v>3</v>
      </c>
      <c r="Q921" t="s">
        <v>73</v>
      </c>
      <c r="R921" t="s">
        <v>101</v>
      </c>
      <c r="S921" t="s">
        <v>13551</v>
      </c>
      <c r="T921" s="4">
        <v>45386</v>
      </c>
      <c r="U921">
        <v>4</v>
      </c>
      <c r="V921" t="s">
        <v>20250</v>
      </c>
      <c r="W921" t="s">
        <v>13552</v>
      </c>
      <c r="X921" t="s">
        <v>13553</v>
      </c>
      <c r="Y921" t="s">
        <v>3231</v>
      </c>
      <c r="Z921">
        <v>1351</v>
      </c>
      <c r="AA921">
        <v>4</v>
      </c>
      <c r="AB921">
        <v>2161.6</v>
      </c>
      <c r="AC921">
        <v>540.4</v>
      </c>
      <c r="AD921" s="8">
        <v>0.35</v>
      </c>
      <c r="AE921" s="7">
        <v>756.56</v>
      </c>
      <c r="AF921">
        <v>0.35</v>
      </c>
      <c r="AG921" t="str">
        <f t="shared" si="14"/>
        <v>₹2 K</v>
      </c>
    </row>
    <row r="922" spans="1:33" x14ac:dyDescent="0.3">
      <c r="A922" t="s">
        <v>181</v>
      </c>
      <c r="B922" t="s">
        <v>369</v>
      </c>
      <c r="C922" t="s">
        <v>49</v>
      </c>
      <c r="D922" t="s">
        <v>50</v>
      </c>
      <c r="E922" t="s">
        <v>632</v>
      </c>
      <c r="F922" t="s">
        <v>13595</v>
      </c>
      <c r="G922" t="s">
        <v>96</v>
      </c>
      <c r="H922" s="4">
        <v>44134</v>
      </c>
      <c r="I922">
        <v>1300</v>
      </c>
      <c r="J922" t="s">
        <v>13596</v>
      </c>
      <c r="K922" t="s">
        <v>861</v>
      </c>
      <c r="L922" t="s">
        <v>13597</v>
      </c>
      <c r="M922" t="s">
        <v>37</v>
      </c>
      <c r="N922" t="s">
        <v>13598</v>
      </c>
      <c r="O922" t="s">
        <v>72</v>
      </c>
      <c r="P922">
        <v>8</v>
      </c>
      <c r="Q922" t="s">
        <v>40</v>
      </c>
      <c r="R922" t="s">
        <v>41</v>
      </c>
      <c r="S922" t="s">
        <v>13599</v>
      </c>
      <c r="T922" s="4">
        <v>45404</v>
      </c>
      <c r="U922">
        <v>4</v>
      </c>
      <c r="V922" t="s">
        <v>20250</v>
      </c>
      <c r="W922" t="s">
        <v>13600</v>
      </c>
      <c r="X922" t="s">
        <v>13601</v>
      </c>
      <c r="Y922" t="s">
        <v>3012</v>
      </c>
      <c r="Z922">
        <v>1579</v>
      </c>
      <c r="AA922">
        <v>4</v>
      </c>
      <c r="AB922">
        <v>2526.4</v>
      </c>
      <c r="AC922">
        <v>631.6</v>
      </c>
      <c r="AD922" s="8">
        <v>0.22</v>
      </c>
      <c r="AE922" s="7">
        <v>555.80799999999999</v>
      </c>
      <c r="AF922">
        <v>0.22</v>
      </c>
      <c r="AG922" t="str">
        <f t="shared" si="14"/>
        <v>₹3 K</v>
      </c>
    </row>
    <row r="923" spans="1:33" x14ac:dyDescent="0.3">
      <c r="A923" t="s">
        <v>121</v>
      </c>
      <c r="B923" t="s">
        <v>946</v>
      </c>
      <c r="C923" t="s">
        <v>29</v>
      </c>
      <c r="D923" t="s">
        <v>81</v>
      </c>
      <c r="E923" t="s">
        <v>110</v>
      </c>
      <c r="F923" t="s">
        <v>13616</v>
      </c>
      <c r="G923" t="s">
        <v>96</v>
      </c>
      <c r="H923" s="4">
        <v>45334</v>
      </c>
      <c r="I923">
        <v>1200</v>
      </c>
      <c r="J923" t="s">
        <v>13617</v>
      </c>
      <c r="K923" t="s">
        <v>297</v>
      </c>
      <c r="L923" t="s">
        <v>13618</v>
      </c>
      <c r="M923" t="s">
        <v>87</v>
      </c>
      <c r="N923" t="s">
        <v>13619</v>
      </c>
      <c r="O923" t="s">
        <v>57</v>
      </c>
      <c r="P923">
        <v>6</v>
      </c>
      <c r="Q923" t="s">
        <v>40</v>
      </c>
      <c r="R923" t="s">
        <v>74</v>
      </c>
      <c r="S923" t="s">
        <v>13620</v>
      </c>
      <c r="T923" s="4">
        <v>45386</v>
      </c>
      <c r="U923">
        <v>4</v>
      </c>
      <c r="V923" t="s">
        <v>20250</v>
      </c>
      <c r="W923" t="s">
        <v>13621</v>
      </c>
      <c r="X923" t="s">
        <v>13622</v>
      </c>
      <c r="Y923" t="s">
        <v>11765</v>
      </c>
      <c r="Z923">
        <v>2989</v>
      </c>
      <c r="AA923">
        <v>8</v>
      </c>
      <c r="AB923">
        <v>9564.8000000000011</v>
      </c>
      <c r="AC923">
        <v>1195.6000000000001</v>
      </c>
      <c r="AD923" s="8">
        <v>0.28000000000000003</v>
      </c>
      <c r="AE923" s="7">
        <v>2678.1440000000007</v>
      </c>
      <c r="AF923">
        <v>0.28000000000000003</v>
      </c>
      <c r="AG923" t="str">
        <f t="shared" si="14"/>
        <v>₹10 K</v>
      </c>
    </row>
    <row r="924" spans="1:33" x14ac:dyDescent="0.3">
      <c r="A924" t="s">
        <v>336</v>
      </c>
      <c r="B924" t="s">
        <v>500</v>
      </c>
      <c r="C924" t="s">
        <v>80</v>
      </c>
      <c r="D924" t="s">
        <v>65</v>
      </c>
      <c r="E924" t="s">
        <v>1917</v>
      </c>
      <c r="F924" t="s">
        <v>13644</v>
      </c>
      <c r="G924" t="s">
        <v>96</v>
      </c>
      <c r="H924" s="4">
        <v>44418</v>
      </c>
      <c r="I924">
        <v>1000</v>
      </c>
      <c r="J924" t="s">
        <v>13645</v>
      </c>
      <c r="K924" t="s">
        <v>625</v>
      </c>
      <c r="L924" t="s">
        <v>13646</v>
      </c>
      <c r="M924" t="s">
        <v>37</v>
      </c>
      <c r="N924" t="s">
        <v>13647</v>
      </c>
      <c r="O924" t="s">
        <v>39</v>
      </c>
      <c r="P924">
        <v>11</v>
      </c>
      <c r="Q924" t="s">
        <v>73</v>
      </c>
      <c r="R924" t="s">
        <v>101</v>
      </c>
      <c r="S924" t="s">
        <v>13648</v>
      </c>
      <c r="T924" s="4">
        <v>45402</v>
      </c>
      <c r="U924">
        <v>4</v>
      </c>
      <c r="V924" t="s">
        <v>20250</v>
      </c>
      <c r="W924" t="s">
        <v>13649</v>
      </c>
      <c r="X924" t="s">
        <v>12523</v>
      </c>
      <c r="Y924" t="s">
        <v>8172</v>
      </c>
      <c r="Z924">
        <v>1990</v>
      </c>
      <c r="AA924">
        <v>8</v>
      </c>
      <c r="AB924">
        <v>6368</v>
      </c>
      <c r="AC924">
        <v>796</v>
      </c>
      <c r="AD924" s="8">
        <v>0.35</v>
      </c>
      <c r="AE924" s="7">
        <v>2228.7999999999997</v>
      </c>
      <c r="AF924">
        <v>0.35</v>
      </c>
      <c r="AG924" t="str">
        <f t="shared" si="14"/>
        <v>₹6 K</v>
      </c>
    </row>
    <row r="925" spans="1:33" x14ac:dyDescent="0.3">
      <c r="A925" t="s">
        <v>93</v>
      </c>
      <c r="B925" t="s">
        <v>784</v>
      </c>
      <c r="C925" t="s">
        <v>29</v>
      </c>
      <c r="D925" t="s">
        <v>241</v>
      </c>
      <c r="E925" t="s">
        <v>1225</v>
      </c>
      <c r="F925" t="s">
        <v>13705</v>
      </c>
      <c r="G925" t="s">
        <v>33</v>
      </c>
      <c r="H925" s="4">
        <v>43960</v>
      </c>
      <c r="I925">
        <v>800</v>
      </c>
      <c r="J925" t="s">
        <v>13706</v>
      </c>
      <c r="K925" t="s">
        <v>424</v>
      </c>
      <c r="L925" t="s">
        <v>13707</v>
      </c>
      <c r="M925" t="s">
        <v>37</v>
      </c>
      <c r="N925" t="s">
        <v>13708</v>
      </c>
      <c r="O925" t="s">
        <v>116</v>
      </c>
      <c r="P925">
        <v>18</v>
      </c>
      <c r="Q925" t="s">
        <v>40</v>
      </c>
      <c r="R925" t="s">
        <v>58</v>
      </c>
      <c r="S925" t="s">
        <v>13709</v>
      </c>
      <c r="T925" s="4">
        <v>45396</v>
      </c>
      <c r="U925">
        <v>4</v>
      </c>
      <c r="V925" t="s">
        <v>20250</v>
      </c>
      <c r="W925" t="s">
        <v>13710</v>
      </c>
      <c r="X925" t="s">
        <v>13711</v>
      </c>
      <c r="Y925" t="s">
        <v>11425</v>
      </c>
      <c r="Z925">
        <v>2607</v>
      </c>
      <c r="AA925">
        <v>7</v>
      </c>
      <c r="AB925">
        <v>7299.6</v>
      </c>
      <c r="AC925">
        <v>1042.8</v>
      </c>
      <c r="AD925" s="8">
        <v>0.28000000000000003</v>
      </c>
      <c r="AE925" s="7">
        <v>2043.8880000000004</v>
      </c>
      <c r="AF925">
        <v>0.28000000000000003</v>
      </c>
      <c r="AG925" t="str">
        <f t="shared" si="14"/>
        <v>₹7 K</v>
      </c>
    </row>
    <row r="926" spans="1:33" x14ac:dyDescent="0.3">
      <c r="A926" t="s">
        <v>20238</v>
      </c>
      <c r="B926" t="s">
        <v>650</v>
      </c>
      <c r="C926" t="s">
        <v>29</v>
      </c>
      <c r="D926" t="s">
        <v>109</v>
      </c>
      <c r="E926" t="s">
        <v>832</v>
      </c>
      <c r="F926" t="s">
        <v>13747</v>
      </c>
      <c r="G926" t="s">
        <v>33</v>
      </c>
      <c r="H926" s="4">
        <v>45146</v>
      </c>
      <c r="I926">
        <v>1400</v>
      </c>
      <c r="J926" t="s">
        <v>13748</v>
      </c>
      <c r="K926" t="s">
        <v>1103</v>
      </c>
      <c r="L926" t="s">
        <v>13749</v>
      </c>
      <c r="M926" t="s">
        <v>37</v>
      </c>
      <c r="N926" t="s">
        <v>13750</v>
      </c>
      <c r="O926" t="s">
        <v>39</v>
      </c>
      <c r="P926">
        <v>20</v>
      </c>
      <c r="Q926" t="s">
        <v>73</v>
      </c>
      <c r="R926" t="s">
        <v>58</v>
      </c>
      <c r="S926" t="s">
        <v>4090</v>
      </c>
      <c r="T926" s="4">
        <v>45398</v>
      </c>
      <c r="U926">
        <v>4</v>
      </c>
      <c r="V926" t="s">
        <v>20250</v>
      </c>
      <c r="W926" t="s">
        <v>13751</v>
      </c>
      <c r="X926" t="s">
        <v>13752</v>
      </c>
      <c r="Y926" t="s">
        <v>4675</v>
      </c>
      <c r="Z926">
        <v>641</v>
      </c>
      <c r="AA926">
        <v>3</v>
      </c>
      <c r="AB926">
        <v>769.2</v>
      </c>
      <c r="AC926">
        <v>256.40000000000003</v>
      </c>
      <c r="AD926" s="8">
        <v>0.28000000000000003</v>
      </c>
      <c r="AE926" s="7">
        <v>215.37600000000003</v>
      </c>
      <c r="AF926">
        <v>0.28000000000000003</v>
      </c>
      <c r="AG926" t="str">
        <f t="shared" si="14"/>
        <v>₹769.2</v>
      </c>
    </row>
    <row r="927" spans="1:33" x14ac:dyDescent="0.3">
      <c r="A927" t="s">
        <v>181</v>
      </c>
      <c r="B927" t="s">
        <v>470</v>
      </c>
      <c r="C927" t="s">
        <v>29</v>
      </c>
      <c r="D927" t="s">
        <v>219</v>
      </c>
      <c r="E927" t="s">
        <v>868</v>
      </c>
      <c r="F927" t="s">
        <v>13789</v>
      </c>
      <c r="G927" t="s">
        <v>96</v>
      </c>
      <c r="H927" s="4">
        <v>45402</v>
      </c>
      <c r="I927">
        <v>800</v>
      </c>
      <c r="J927" t="s">
        <v>13790</v>
      </c>
      <c r="K927" t="s">
        <v>125</v>
      </c>
      <c r="L927" t="s">
        <v>13791</v>
      </c>
      <c r="M927" t="s">
        <v>87</v>
      </c>
      <c r="N927" t="s">
        <v>13792</v>
      </c>
      <c r="O927" t="s">
        <v>116</v>
      </c>
      <c r="P927">
        <v>12</v>
      </c>
      <c r="Q927" t="s">
        <v>40</v>
      </c>
      <c r="R927" t="s">
        <v>58</v>
      </c>
      <c r="S927" t="s">
        <v>13793</v>
      </c>
      <c r="T927" s="4">
        <v>45390</v>
      </c>
      <c r="U927">
        <v>4</v>
      </c>
      <c r="V927" t="s">
        <v>20250</v>
      </c>
      <c r="W927" t="s">
        <v>13794</v>
      </c>
      <c r="X927" t="s">
        <v>13795</v>
      </c>
      <c r="Y927" t="s">
        <v>1117</v>
      </c>
      <c r="Z927">
        <v>2593</v>
      </c>
      <c r="AA927">
        <v>8</v>
      </c>
      <c r="AB927">
        <v>8297.6</v>
      </c>
      <c r="AC927">
        <v>1037.2</v>
      </c>
      <c r="AD927" s="8">
        <v>0.28000000000000003</v>
      </c>
      <c r="AE927" s="7">
        <v>2323.3280000000004</v>
      </c>
      <c r="AF927">
        <v>0.28000000000000003</v>
      </c>
      <c r="AG927" t="str">
        <f t="shared" si="14"/>
        <v>₹8 K</v>
      </c>
    </row>
    <row r="928" spans="1:33" x14ac:dyDescent="0.3">
      <c r="A928" t="s">
        <v>181</v>
      </c>
      <c r="B928" t="s">
        <v>470</v>
      </c>
      <c r="C928" t="s">
        <v>29</v>
      </c>
      <c r="D928" t="s">
        <v>146</v>
      </c>
      <c r="E928" t="s">
        <v>596</v>
      </c>
      <c r="F928" t="s">
        <v>13803</v>
      </c>
      <c r="G928" t="s">
        <v>96</v>
      </c>
      <c r="H928" s="4">
        <v>44286</v>
      </c>
      <c r="I928">
        <v>1400</v>
      </c>
      <c r="J928" t="s">
        <v>13804</v>
      </c>
      <c r="K928" t="s">
        <v>670</v>
      </c>
      <c r="L928" t="s">
        <v>13805</v>
      </c>
      <c r="M928" t="s">
        <v>87</v>
      </c>
      <c r="N928" t="s">
        <v>13806</v>
      </c>
      <c r="O928" t="s">
        <v>39</v>
      </c>
      <c r="P928">
        <v>17</v>
      </c>
      <c r="Q928" t="s">
        <v>73</v>
      </c>
      <c r="R928" t="s">
        <v>101</v>
      </c>
      <c r="S928" t="s">
        <v>13807</v>
      </c>
      <c r="T928" s="4">
        <v>45391</v>
      </c>
      <c r="U928">
        <v>4</v>
      </c>
      <c r="V928" t="s">
        <v>20250</v>
      </c>
      <c r="W928" t="s">
        <v>13808</v>
      </c>
      <c r="X928" t="s">
        <v>13809</v>
      </c>
      <c r="Y928" t="s">
        <v>5111</v>
      </c>
      <c r="Z928">
        <v>1993</v>
      </c>
      <c r="AA928">
        <v>5</v>
      </c>
      <c r="AB928">
        <v>3986</v>
      </c>
      <c r="AC928">
        <v>797.2</v>
      </c>
      <c r="AD928" s="8">
        <v>0.28000000000000003</v>
      </c>
      <c r="AE928" s="7">
        <v>1116.0800000000002</v>
      </c>
      <c r="AF928">
        <v>0.28000000000000003</v>
      </c>
      <c r="AG928" t="str">
        <f t="shared" si="14"/>
        <v>₹4 K</v>
      </c>
    </row>
    <row r="929" spans="1:33" x14ac:dyDescent="0.3">
      <c r="A929" t="s">
        <v>336</v>
      </c>
      <c r="B929" t="s">
        <v>262</v>
      </c>
      <c r="C929" t="s">
        <v>80</v>
      </c>
      <c r="D929" t="s">
        <v>677</v>
      </c>
      <c r="E929" t="s">
        <v>391</v>
      </c>
      <c r="F929" t="s">
        <v>13852</v>
      </c>
      <c r="G929" t="s">
        <v>33</v>
      </c>
      <c r="H929" s="4">
        <v>43889</v>
      </c>
      <c r="I929">
        <v>1300</v>
      </c>
      <c r="J929" t="s">
        <v>13853</v>
      </c>
      <c r="K929" t="s">
        <v>1302</v>
      </c>
      <c r="L929" t="s">
        <v>13854</v>
      </c>
      <c r="M929" t="s">
        <v>37</v>
      </c>
      <c r="N929" t="s">
        <v>13855</v>
      </c>
      <c r="O929" t="s">
        <v>72</v>
      </c>
      <c r="P929">
        <v>19</v>
      </c>
      <c r="Q929" t="s">
        <v>73</v>
      </c>
      <c r="R929" t="s">
        <v>41</v>
      </c>
      <c r="S929" t="s">
        <v>13856</v>
      </c>
      <c r="T929" s="4">
        <v>45390</v>
      </c>
      <c r="U929">
        <v>4</v>
      </c>
      <c r="V929" t="s">
        <v>20250</v>
      </c>
      <c r="W929" t="s">
        <v>13857</v>
      </c>
      <c r="X929" t="s">
        <v>13858</v>
      </c>
      <c r="Y929" t="s">
        <v>13859</v>
      </c>
      <c r="Z929">
        <v>2677</v>
      </c>
      <c r="AA929">
        <v>6</v>
      </c>
      <c r="AB929">
        <v>6424.8</v>
      </c>
      <c r="AC929">
        <v>1070.8</v>
      </c>
      <c r="AD929" s="8">
        <v>0.35</v>
      </c>
      <c r="AE929" s="7">
        <v>2248.6799999999998</v>
      </c>
      <c r="AF929">
        <v>0.35</v>
      </c>
      <c r="AG929" t="str">
        <f t="shared" si="14"/>
        <v>₹6 K</v>
      </c>
    </row>
    <row r="930" spans="1:33" x14ac:dyDescent="0.3">
      <c r="A930" t="s">
        <v>20234</v>
      </c>
      <c r="B930" t="s">
        <v>325</v>
      </c>
      <c r="C930" t="s">
        <v>29</v>
      </c>
      <c r="D930" t="s">
        <v>81</v>
      </c>
      <c r="E930" t="s">
        <v>1168</v>
      </c>
      <c r="F930" t="s">
        <v>13888</v>
      </c>
      <c r="G930" t="s">
        <v>96</v>
      </c>
      <c r="H930" s="4">
        <v>45512</v>
      </c>
      <c r="I930">
        <v>950</v>
      </c>
      <c r="J930" t="s">
        <v>13889</v>
      </c>
      <c r="K930" t="s">
        <v>286</v>
      </c>
      <c r="L930" t="s">
        <v>13890</v>
      </c>
      <c r="M930" t="s">
        <v>37</v>
      </c>
      <c r="N930" t="s">
        <v>13891</v>
      </c>
      <c r="O930" t="s">
        <v>39</v>
      </c>
      <c r="P930">
        <v>4</v>
      </c>
      <c r="Q930" t="s">
        <v>73</v>
      </c>
      <c r="R930" t="s">
        <v>58</v>
      </c>
      <c r="S930" t="s">
        <v>13892</v>
      </c>
      <c r="T930" s="4">
        <v>45396</v>
      </c>
      <c r="U930">
        <v>4</v>
      </c>
      <c r="V930" t="s">
        <v>20250</v>
      </c>
      <c r="W930" t="s">
        <v>13893</v>
      </c>
      <c r="X930" t="s">
        <v>13894</v>
      </c>
      <c r="Y930" t="s">
        <v>228</v>
      </c>
      <c r="Z930">
        <v>1387</v>
      </c>
      <c r="AA930">
        <v>6</v>
      </c>
      <c r="AB930">
        <v>3328.8</v>
      </c>
      <c r="AC930">
        <v>554.80000000000007</v>
      </c>
      <c r="AD930" s="8">
        <v>0.28000000000000003</v>
      </c>
      <c r="AE930" s="7">
        <v>932.06400000000019</v>
      </c>
      <c r="AF930">
        <v>0.28000000000000003</v>
      </c>
      <c r="AG930" t="str">
        <f t="shared" si="14"/>
        <v>₹3 K</v>
      </c>
    </row>
    <row r="931" spans="1:33" x14ac:dyDescent="0.3">
      <c r="A931" t="s">
        <v>20240</v>
      </c>
      <c r="B931" t="s">
        <v>347</v>
      </c>
      <c r="C931" t="s">
        <v>49</v>
      </c>
      <c r="D931" t="s">
        <v>206</v>
      </c>
      <c r="E931" t="s">
        <v>481</v>
      </c>
      <c r="F931" t="s">
        <v>13910</v>
      </c>
      <c r="G931" t="s">
        <v>33</v>
      </c>
      <c r="H931" s="4">
        <v>44125</v>
      </c>
      <c r="I931">
        <v>1200</v>
      </c>
      <c r="J931" t="s">
        <v>13911</v>
      </c>
      <c r="K931" t="s">
        <v>474</v>
      </c>
      <c r="L931" t="s">
        <v>13912</v>
      </c>
      <c r="M931" t="s">
        <v>87</v>
      </c>
      <c r="N931" t="s">
        <v>13913</v>
      </c>
      <c r="O931" t="s">
        <v>57</v>
      </c>
      <c r="P931">
        <v>10</v>
      </c>
      <c r="Q931" t="s">
        <v>73</v>
      </c>
      <c r="R931" t="s">
        <v>101</v>
      </c>
      <c r="S931" t="s">
        <v>13914</v>
      </c>
      <c r="T931" s="4">
        <v>45393</v>
      </c>
      <c r="U931">
        <v>4</v>
      </c>
      <c r="V931" t="s">
        <v>20250</v>
      </c>
      <c r="W931" t="s">
        <v>13915</v>
      </c>
      <c r="X931" t="s">
        <v>13916</v>
      </c>
      <c r="Y931" t="s">
        <v>261</v>
      </c>
      <c r="Z931">
        <v>1862</v>
      </c>
      <c r="AA931">
        <v>7</v>
      </c>
      <c r="AB931">
        <v>5213.6000000000004</v>
      </c>
      <c r="AC931">
        <v>744.80000000000007</v>
      </c>
      <c r="AD931" s="8">
        <v>0.22</v>
      </c>
      <c r="AE931" s="7">
        <v>1146.9920000000002</v>
      </c>
      <c r="AF931">
        <v>0.22</v>
      </c>
      <c r="AG931" t="str">
        <f t="shared" si="14"/>
        <v>₹5 K</v>
      </c>
    </row>
    <row r="932" spans="1:33" x14ac:dyDescent="0.3">
      <c r="A932" t="s">
        <v>20236</v>
      </c>
      <c r="B932" t="s">
        <v>79</v>
      </c>
      <c r="C932" t="s">
        <v>80</v>
      </c>
      <c r="D932" t="s">
        <v>146</v>
      </c>
      <c r="E932" t="s">
        <v>66</v>
      </c>
      <c r="F932" t="s">
        <v>13978</v>
      </c>
      <c r="G932" t="s">
        <v>33</v>
      </c>
      <c r="H932" s="4">
        <v>44341</v>
      </c>
      <c r="I932">
        <v>950</v>
      </c>
      <c r="J932" t="s">
        <v>13979</v>
      </c>
      <c r="K932" t="s">
        <v>1078</v>
      </c>
      <c r="L932" t="s">
        <v>13980</v>
      </c>
      <c r="M932" t="s">
        <v>37</v>
      </c>
      <c r="N932" t="s">
        <v>13981</v>
      </c>
      <c r="O932" t="s">
        <v>39</v>
      </c>
      <c r="P932">
        <v>7</v>
      </c>
      <c r="Q932" t="s">
        <v>40</v>
      </c>
      <c r="R932" t="s">
        <v>101</v>
      </c>
      <c r="S932" t="s">
        <v>13982</v>
      </c>
      <c r="T932" s="4">
        <v>45405</v>
      </c>
      <c r="U932">
        <v>4</v>
      </c>
      <c r="V932" t="s">
        <v>20250</v>
      </c>
      <c r="W932" t="s">
        <v>13983</v>
      </c>
      <c r="X932" t="s">
        <v>13984</v>
      </c>
      <c r="Y932" t="s">
        <v>6996</v>
      </c>
      <c r="Z932">
        <v>2731</v>
      </c>
      <c r="AA932">
        <v>8</v>
      </c>
      <c r="AB932">
        <v>8739.2000000000007</v>
      </c>
      <c r="AC932">
        <v>1092.4000000000001</v>
      </c>
      <c r="AD932" s="8">
        <v>0.35</v>
      </c>
      <c r="AE932" s="7">
        <v>3058.7200000000003</v>
      </c>
      <c r="AF932">
        <v>0.35</v>
      </c>
      <c r="AG932" t="str">
        <f t="shared" si="14"/>
        <v>₹9 K</v>
      </c>
    </row>
    <row r="933" spans="1:33" x14ac:dyDescent="0.3">
      <c r="A933" t="s">
        <v>133</v>
      </c>
      <c r="B933" t="s">
        <v>229</v>
      </c>
      <c r="C933" t="s">
        <v>80</v>
      </c>
      <c r="D933" t="s">
        <v>677</v>
      </c>
      <c r="E933" t="s">
        <v>3122</v>
      </c>
      <c r="F933" t="s">
        <v>14049</v>
      </c>
      <c r="G933" t="s">
        <v>33</v>
      </c>
      <c r="H933" s="4">
        <v>44706</v>
      </c>
      <c r="I933">
        <v>950</v>
      </c>
      <c r="J933" t="s">
        <v>14050</v>
      </c>
      <c r="K933" t="s">
        <v>69</v>
      </c>
      <c r="L933" t="s">
        <v>14051</v>
      </c>
      <c r="M933" t="s">
        <v>87</v>
      </c>
      <c r="N933" t="s">
        <v>14052</v>
      </c>
      <c r="O933" t="s">
        <v>72</v>
      </c>
      <c r="P933">
        <v>10</v>
      </c>
      <c r="Q933" t="s">
        <v>40</v>
      </c>
      <c r="R933" t="s">
        <v>101</v>
      </c>
      <c r="S933" t="s">
        <v>14053</v>
      </c>
      <c r="T933" s="4">
        <v>45399</v>
      </c>
      <c r="U933">
        <v>4</v>
      </c>
      <c r="V933" t="s">
        <v>20250</v>
      </c>
      <c r="W933" t="s">
        <v>14054</v>
      </c>
      <c r="X933" t="s">
        <v>14055</v>
      </c>
      <c r="Y933" t="s">
        <v>676</v>
      </c>
      <c r="Z933">
        <v>780</v>
      </c>
      <c r="AA933">
        <v>2</v>
      </c>
      <c r="AB933">
        <v>624</v>
      </c>
      <c r="AC933">
        <v>312</v>
      </c>
      <c r="AD933" s="8">
        <v>0.35</v>
      </c>
      <c r="AE933" s="7">
        <v>218.39999999999998</v>
      </c>
      <c r="AF933">
        <v>0.35</v>
      </c>
      <c r="AG933" t="str">
        <f t="shared" si="14"/>
        <v>₹624</v>
      </c>
    </row>
    <row r="934" spans="1:33" x14ac:dyDescent="0.3">
      <c r="A934" t="s">
        <v>181</v>
      </c>
      <c r="B934" t="s">
        <v>369</v>
      </c>
      <c r="C934" t="s">
        <v>49</v>
      </c>
      <c r="D934" t="s">
        <v>146</v>
      </c>
      <c r="E934" t="s">
        <v>1441</v>
      </c>
      <c r="F934" t="s">
        <v>14085</v>
      </c>
      <c r="G934" t="s">
        <v>33</v>
      </c>
      <c r="H934" s="4">
        <v>45113</v>
      </c>
      <c r="I934">
        <v>950</v>
      </c>
      <c r="J934" t="s">
        <v>14086</v>
      </c>
      <c r="K934" t="s">
        <v>743</v>
      </c>
      <c r="L934" t="s">
        <v>14087</v>
      </c>
      <c r="M934" t="s">
        <v>87</v>
      </c>
      <c r="N934" t="s">
        <v>14088</v>
      </c>
      <c r="O934" t="s">
        <v>72</v>
      </c>
      <c r="P934">
        <v>8</v>
      </c>
      <c r="Q934" t="s">
        <v>73</v>
      </c>
      <c r="R934" t="s">
        <v>74</v>
      </c>
      <c r="S934" t="s">
        <v>14089</v>
      </c>
      <c r="T934" s="4">
        <v>45385</v>
      </c>
      <c r="U934">
        <v>4</v>
      </c>
      <c r="V934" t="s">
        <v>20250</v>
      </c>
      <c r="W934" t="s">
        <v>14090</v>
      </c>
      <c r="X934" t="s">
        <v>14091</v>
      </c>
      <c r="Y934" t="s">
        <v>1193</v>
      </c>
      <c r="Z934">
        <v>927</v>
      </c>
      <c r="AA934">
        <v>8</v>
      </c>
      <c r="AB934">
        <v>2966.4</v>
      </c>
      <c r="AC934">
        <v>370.8</v>
      </c>
      <c r="AD934" s="8">
        <v>0.22</v>
      </c>
      <c r="AE934" s="7">
        <v>652.60800000000006</v>
      </c>
      <c r="AF934">
        <v>0.22</v>
      </c>
      <c r="AG934" t="str">
        <f t="shared" si="14"/>
        <v>₹3 K</v>
      </c>
    </row>
    <row r="935" spans="1:33" x14ac:dyDescent="0.3">
      <c r="A935" t="s">
        <v>20233</v>
      </c>
      <c r="B935" t="s">
        <v>218</v>
      </c>
      <c r="C935" t="s">
        <v>80</v>
      </c>
      <c r="D935" t="s">
        <v>109</v>
      </c>
      <c r="E935" t="s">
        <v>2215</v>
      </c>
      <c r="F935" t="s">
        <v>14331</v>
      </c>
      <c r="G935" t="s">
        <v>96</v>
      </c>
      <c r="H935" s="4">
        <v>44085</v>
      </c>
      <c r="I935">
        <v>1000</v>
      </c>
      <c r="J935" t="s">
        <v>14332</v>
      </c>
      <c r="K935" t="s">
        <v>716</v>
      </c>
      <c r="L935" t="s">
        <v>14333</v>
      </c>
      <c r="M935" t="s">
        <v>87</v>
      </c>
      <c r="N935" t="s">
        <v>14334</v>
      </c>
      <c r="O935" t="s">
        <v>39</v>
      </c>
      <c r="P935">
        <v>15</v>
      </c>
      <c r="Q935" t="s">
        <v>40</v>
      </c>
      <c r="R935" t="s">
        <v>41</v>
      </c>
      <c r="S935" t="s">
        <v>14335</v>
      </c>
      <c r="T935" s="4">
        <v>45393</v>
      </c>
      <c r="U935">
        <v>4</v>
      </c>
      <c r="V935" t="s">
        <v>20250</v>
      </c>
      <c r="W935" t="s">
        <v>14336</v>
      </c>
      <c r="X935" t="s">
        <v>14337</v>
      </c>
      <c r="Y935" t="s">
        <v>2275</v>
      </c>
      <c r="Z935">
        <v>819</v>
      </c>
      <c r="AA935">
        <v>7</v>
      </c>
      <c r="AB935">
        <v>2293.2000000000003</v>
      </c>
      <c r="AC935">
        <v>327.60000000000002</v>
      </c>
      <c r="AD935" s="8">
        <v>0.35</v>
      </c>
      <c r="AE935" s="7">
        <v>802.62</v>
      </c>
      <c r="AF935">
        <v>0.35</v>
      </c>
      <c r="AG935" t="str">
        <f t="shared" si="14"/>
        <v>₹2 K</v>
      </c>
    </row>
    <row r="936" spans="1:33" x14ac:dyDescent="0.3">
      <c r="A936" t="s">
        <v>93</v>
      </c>
      <c r="B936" t="s">
        <v>293</v>
      </c>
      <c r="C936" t="s">
        <v>29</v>
      </c>
      <c r="D936" t="s">
        <v>109</v>
      </c>
      <c r="E936" t="s">
        <v>996</v>
      </c>
      <c r="F936" t="s">
        <v>14373</v>
      </c>
      <c r="G936" t="s">
        <v>96</v>
      </c>
      <c r="H936" s="4">
        <v>45064</v>
      </c>
      <c r="I936">
        <v>1100</v>
      </c>
      <c r="J936" t="s">
        <v>14374</v>
      </c>
      <c r="K936" t="s">
        <v>3813</v>
      </c>
      <c r="L936" t="s">
        <v>14375</v>
      </c>
      <c r="M936" t="s">
        <v>37</v>
      </c>
      <c r="N936" t="s">
        <v>14376</v>
      </c>
      <c r="O936" t="s">
        <v>72</v>
      </c>
      <c r="P936">
        <v>18</v>
      </c>
      <c r="Q936" t="s">
        <v>73</v>
      </c>
      <c r="R936" t="s">
        <v>101</v>
      </c>
      <c r="S936" t="s">
        <v>14377</v>
      </c>
      <c r="T936" s="4">
        <v>45401</v>
      </c>
      <c r="U936">
        <v>4</v>
      </c>
      <c r="V936" t="s">
        <v>20250</v>
      </c>
      <c r="W936" t="s">
        <v>14378</v>
      </c>
      <c r="X936" t="s">
        <v>14379</v>
      </c>
      <c r="Y936" t="s">
        <v>1965</v>
      </c>
      <c r="Z936">
        <v>1046</v>
      </c>
      <c r="AA936">
        <v>1</v>
      </c>
      <c r="AB936">
        <v>418.40000000000003</v>
      </c>
      <c r="AC936">
        <v>418.40000000000003</v>
      </c>
      <c r="AD936" s="8">
        <v>0.28000000000000003</v>
      </c>
      <c r="AE936" s="7">
        <v>117.15200000000002</v>
      </c>
      <c r="AF936">
        <v>0.28000000000000003</v>
      </c>
      <c r="AG936" t="str">
        <f t="shared" si="14"/>
        <v>₹418.4</v>
      </c>
    </row>
    <row r="937" spans="1:33" x14ac:dyDescent="0.3">
      <c r="A937" t="s">
        <v>20241</v>
      </c>
      <c r="B937" t="s">
        <v>157</v>
      </c>
      <c r="C937" t="s">
        <v>80</v>
      </c>
      <c r="D937" t="s">
        <v>219</v>
      </c>
      <c r="E937" t="s">
        <v>283</v>
      </c>
      <c r="F937" t="s">
        <v>14454</v>
      </c>
      <c r="G937" t="s">
        <v>96</v>
      </c>
      <c r="H937" s="4">
        <v>45479</v>
      </c>
      <c r="I937">
        <v>950</v>
      </c>
      <c r="J937" t="s">
        <v>14455</v>
      </c>
      <c r="K937" t="s">
        <v>1796</v>
      </c>
      <c r="L937" t="s">
        <v>14456</v>
      </c>
      <c r="M937" t="s">
        <v>37</v>
      </c>
      <c r="N937" t="s">
        <v>14457</v>
      </c>
      <c r="O937" t="s">
        <v>57</v>
      </c>
      <c r="P937">
        <v>12</v>
      </c>
      <c r="Q937" t="s">
        <v>40</v>
      </c>
      <c r="R937" t="s">
        <v>101</v>
      </c>
      <c r="S937" t="s">
        <v>14458</v>
      </c>
      <c r="T937" s="4">
        <v>45387</v>
      </c>
      <c r="U937">
        <v>4</v>
      </c>
      <c r="V937" t="s">
        <v>20250</v>
      </c>
      <c r="W937" t="s">
        <v>14459</v>
      </c>
      <c r="X937" t="s">
        <v>14460</v>
      </c>
      <c r="Y937" t="s">
        <v>7097</v>
      </c>
      <c r="Z937">
        <v>735</v>
      </c>
      <c r="AA937">
        <v>7</v>
      </c>
      <c r="AB937">
        <v>2058</v>
      </c>
      <c r="AC937">
        <v>294</v>
      </c>
      <c r="AD937" s="8">
        <v>0.35</v>
      </c>
      <c r="AE937" s="7">
        <v>720.3</v>
      </c>
      <c r="AF937">
        <v>0.35</v>
      </c>
      <c r="AG937" t="str">
        <f t="shared" si="14"/>
        <v>₹2 K</v>
      </c>
    </row>
    <row r="938" spans="1:33" x14ac:dyDescent="0.3">
      <c r="A938" t="s">
        <v>336</v>
      </c>
      <c r="B938" t="s">
        <v>500</v>
      </c>
      <c r="C938" t="s">
        <v>29</v>
      </c>
      <c r="D938" t="s">
        <v>219</v>
      </c>
      <c r="E938" t="s">
        <v>391</v>
      </c>
      <c r="F938" t="s">
        <v>14482</v>
      </c>
      <c r="G938" t="s">
        <v>96</v>
      </c>
      <c r="H938" s="4">
        <v>45496</v>
      </c>
      <c r="I938">
        <v>1000</v>
      </c>
      <c r="J938" t="s">
        <v>14483</v>
      </c>
      <c r="K938" t="s">
        <v>1260</v>
      </c>
      <c r="L938" t="s">
        <v>14484</v>
      </c>
      <c r="M938" t="s">
        <v>87</v>
      </c>
      <c r="N938" t="s">
        <v>14485</v>
      </c>
      <c r="O938" t="s">
        <v>57</v>
      </c>
      <c r="P938">
        <v>17</v>
      </c>
      <c r="Q938" t="s">
        <v>73</v>
      </c>
      <c r="R938" t="s">
        <v>74</v>
      </c>
      <c r="S938" t="s">
        <v>14486</v>
      </c>
      <c r="T938" s="4">
        <v>45412</v>
      </c>
      <c r="U938">
        <v>4</v>
      </c>
      <c r="V938" t="s">
        <v>20250</v>
      </c>
      <c r="W938" t="s">
        <v>14487</v>
      </c>
      <c r="X938" t="s">
        <v>14488</v>
      </c>
      <c r="Y938" t="s">
        <v>10477</v>
      </c>
      <c r="Z938">
        <v>1443</v>
      </c>
      <c r="AA938">
        <v>3</v>
      </c>
      <c r="AB938">
        <v>1731.6000000000001</v>
      </c>
      <c r="AC938">
        <v>577.20000000000005</v>
      </c>
      <c r="AD938" s="8">
        <v>0.28000000000000003</v>
      </c>
      <c r="AE938" s="7">
        <v>484.84800000000007</v>
      </c>
      <c r="AF938">
        <v>0.28000000000000003</v>
      </c>
      <c r="AG938" t="str">
        <f t="shared" si="14"/>
        <v>₹2 K</v>
      </c>
    </row>
    <row r="939" spans="1:33" x14ac:dyDescent="0.3">
      <c r="A939" t="s">
        <v>20236</v>
      </c>
      <c r="B939" t="s">
        <v>79</v>
      </c>
      <c r="C939" t="s">
        <v>80</v>
      </c>
      <c r="D939" t="s">
        <v>219</v>
      </c>
      <c r="E939" t="s">
        <v>1683</v>
      </c>
      <c r="F939" t="s">
        <v>14545</v>
      </c>
      <c r="G939" t="s">
        <v>33</v>
      </c>
      <c r="H939" s="4">
        <v>44606</v>
      </c>
      <c r="I939">
        <v>1400</v>
      </c>
      <c r="J939" t="s">
        <v>14546</v>
      </c>
      <c r="K939" t="s">
        <v>276</v>
      </c>
      <c r="L939" t="s">
        <v>14547</v>
      </c>
      <c r="M939" t="s">
        <v>37</v>
      </c>
      <c r="N939" t="s">
        <v>14548</v>
      </c>
      <c r="O939" t="s">
        <v>57</v>
      </c>
      <c r="P939">
        <v>12</v>
      </c>
      <c r="Q939" t="s">
        <v>73</v>
      </c>
      <c r="R939" t="s">
        <v>101</v>
      </c>
      <c r="S939" t="s">
        <v>14549</v>
      </c>
      <c r="T939" s="4">
        <v>45407</v>
      </c>
      <c r="U939">
        <v>4</v>
      </c>
      <c r="V939" t="s">
        <v>20250</v>
      </c>
      <c r="W939" t="s">
        <v>14550</v>
      </c>
      <c r="X939" t="s">
        <v>14551</v>
      </c>
      <c r="Y939" t="s">
        <v>2020</v>
      </c>
      <c r="Z939">
        <v>2644</v>
      </c>
      <c r="AA939">
        <v>6</v>
      </c>
      <c r="AB939">
        <v>6345.6</v>
      </c>
      <c r="AC939">
        <v>1057.6000000000001</v>
      </c>
      <c r="AD939" s="8">
        <v>0.35</v>
      </c>
      <c r="AE939" s="7">
        <v>2220.96</v>
      </c>
      <c r="AF939">
        <v>0.35</v>
      </c>
      <c r="AG939" t="str">
        <f t="shared" si="14"/>
        <v>₹6 K</v>
      </c>
    </row>
    <row r="940" spans="1:33" x14ac:dyDescent="0.3">
      <c r="A940" t="s">
        <v>121</v>
      </c>
      <c r="B940" t="s">
        <v>946</v>
      </c>
      <c r="C940" t="s">
        <v>80</v>
      </c>
      <c r="D940" t="s">
        <v>109</v>
      </c>
      <c r="E940" t="s">
        <v>3309</v>
      </c>
      <c r="F940" t="s">
        <v>14650</v>
      </c>
      <c r="G940" t="s">
        <v>96</v>
      </c>
      <c r="H940" s="4">
        <v>45319</v>
      </c>
      <c r="I940">
        <v>1100</v>
      </c>
      <c r="J940" t="s">
        <v>4956</v>
      </c>
      <c r="K940" t="s">
        <v>706</v>
      </c>
      <c r="L940" t="s">
        <v>14651</v>
      </c>
      <c r="M940" t="s">
        <v>87</v>
      </c>
      <c r="N940" t="s">
        <v>14652</v>
      </c>
      <c r="O940" t="s">
        <v>72</v>
      </c>
      <c r="P940">
        <v>13</v>
      </c>
      <c r="Q940" t="s">
        <v>40</v>
      </c>
      <c r="R940" t="s">
        <v>41</v>
      </c>
      <c r="S940" t="s">
        <v>14653</v>
      </c>
      <c r="T940" s="4">
        <v>45409</v>
      </c>
      <c r="U940">
        <v>4</v>
      </c>
      <c r="V940" t="s">
        <v>20250</v>
      </c>
      <c r="W940" t="s">
        <v>14654</v>
      </c>
      <c r="X940" t="s">
        <v>14655</v>
      </c>
      <c r="Y940" t="s">
        <v>1997</v>
      </c>
      <c r="Z940">
        <v>832</v>
      </c>
      <c r="AA940">
        <v>3</v>
      </c>
      <c r="AB940">
        <v>998.40000000000009</v>
      </c>
      <c r="AC940">
        <v>332.8</v>
      </c>
      <c r="AD940" s="8">
        <v>0.35</v>
      </c>
      <c r="AE940" s="7">
        <v>349.44</v>
      </c>
      <c r="AF940">
        <v>0.35</v>
      </c>
      <c r="AG940" t="str">
        <f t="shared" si="14"/>
        <v>₹998.4</v>
      </c>
    </row>
    <row r="941" spans="1:33" x14ac:dyDescent="0.3">
      <c r="A941" t="s">
        <v>181</v>
      </c>
      <c r="B941" t="s">
        <v>470</v>
      </c>
      <c r="C941" t="s">
        <v>49</v>
      </c>
      <c r="D941" t="s">
        <v>206</v>
      </c>
      <c r="E941" t="s">
        <v>371</v>
      </c>
      <c r="F941" t="s">
        <v>14836</v>
      </c>
      <c r="G941" t="s">
        <v>96</v>
      </c>
      <c r="H941" s="4">
        <v>45446</v>
      </c>
      <c r="I941">
        <v>800</v>
      </c>
      <c r="J941" t="s">
        <v>14837</v>
      </c>
      <c r="K941" t="s">
        <v>454</v>
      </c>
      <c r="L941" t="s">
        <v>14838</v>
      </c>
      <c r="M941" t="s">
        <v>37</v>
      </c>
      <c r="N941" t="s">
        <v>14839</v>
      </c>
      <c r="O941" t="s">
        <v>57</v>
      </c>
      <c r="P941">
        <v>4</v>
      </c>
      <c r="Q941" t="s">
        <v>73</v>
      </c>
      <c r="R941" t="s">
        <v>58</v>
      </c>
      <c r="S941" t="s">
        <v>14840</v>
      </c>
      <c r="T941" s="4">
        <v>45383</v>
      </c>
      <c r="U941">
        <v>4</v>
      </c>
      <c r="V941" t="s">
        <v>20250</v>
      </c>
      <c r="W941" t="s">
        <v>14841</v>
      </c>
      <c r="X941" t="s">
        <v>14842</v>
      </c>
      <c r="Y941" t="s">
        <v>11324</v>
      </c>
      <c r="Z941">
        <v>2295</v>
      </c>
      <c r="AA941">
        <v>2</v>
      </c>
      <c r="AB941">
        <v>1836</v>
      </c>
      <c r="AC941">
        <v>918</v>
      </c>
      <c r="AD941" s="8">
        <v>0.22</v>
      </c>
      <c r="AE941" s="7">
        <v>403.92</v>
      </c>
      <c r="AF941">
        <v>0.22</v>
      </c>
      <c r="AG941" t="str">
        <f t="shared" si="14"/>
        <v>₹2 K</v>
      </c>
    </row>
    <row r="942" spans="1:33" x14ac:dyDescent="0.3">
      <c r="A942" t="s">
        <v>450</v>
      </c>
      <c r="B942" t="s">
        <v>450</v>
      </c>
      <c r="C942" t="s">
        <v>29</v>
      </c>
      <c r="D942" t="s">
        <v>219</v>
      </c>
      <c r="E942" t="s">
        <v>687</v>
      </c>
      <c r="F942" t="s">
        <v>14850</v>
      </c>
      <c r="G942" t="s">
        <v>33</v>
      </c>
      <c r="H942" s="4">
        <v>45478</v>
      </c>
      <c r="I942">
        <v>1400</v>
      </c>
      <c r="J942" t="s">
        <v>14851</v>
      </c>
      <c r="K942" t="s">
        <v>1359</v>
      </c>
      <c r="L942" t="s">
        <v>14852</v>
      </c>
      <c r="M942" t="s">
        <v>37</v>
      </c>
      <c r="N942" t="s">
        <v>14853</v>
      </c>
      <c r="O942" t="s">
        <v>57</v>
      </c>
      <c r="P942">
        <v>6</v>
      </c>
      <c r="Q942" t="s">
        <v>73</v>
      </c>
      <c r="R942" t="s">
        <v>74</v>
      </c>
      <c r="S942" t="s">
        <v>14854</v>
      </c>
      <c r="T942" s="4">
        <v>45389</v>
      </c>
      <c r="U942">
        <v>4</v>
      </c>
      <c r="V942" t="s">
        <v>20250</v>
      </c>
      <c r="W942" t="s">
        <v>14855</v>
      </c>
      <c r="X942" t="s">
        <v>14856</v>
      </c>
      <c r="Y942" t="s">
        <v>2933</v>
      </c>
      <c r="Z942">
        <v>1189</v>
      </c>
      <c r="AA942">
        <v>2</v>
      </c>
      <c r="AB942">
        <v>951.2</v>
      </c>
      <c r="AC942">
        <v>475.6</v>
      </c>
      <c r="AD942" s="8">
        <v>0.28000000000000003</v>
      </c>
      <c r="AE942" s="7">
        <v>266.33600000000001</v>
      </c>
      <c r="AF942">
        <v>0.28000000000000003</v>
      </c>
      <c r="AG942" t="str">
        <f t="shared" si="14"/>
        <v>₹951.2</v>
      </c>
    </row>
    <row r="943" spans="1:33" x14ac:dyDescent="0.3">
      <c r="A943" t="s">
        <v>181</v>
      </c>
      <c r="B943" t="s">
        <v>985</v>
      </c>
      <c r="C943" t="s">
        <v>80</v>
      </c>
      <c r="D943" t="s">
        <v>30</v>
      </c>
      <c r="E943" t="s">
        <v>1674</v>
      </c>
      <c r="F943" t="s">
        <v>14904</v>
      </c>
      <c r="G943" t="s">
        <v>96</v>
      </c>
      <c r="H943" s="4">
        <v>44733</v>
      </c>
      <c r="I943">
        <v>1000</v>
      </c>
      <c r="J943" t="s">
        <v>14905</v>
      </c>
      <c r="K943" t="s">
        <v>1162</v>
      </c>
      <c r="L943" t="s">
        <v>14906</v>
      </c>
      <c r="M943" t="s">
        <v>87</v>
      </c>
      <c r="N943" t="s">
        <v>14907</v>
      </c>
      <c r="O943" t="s">
        <v>39</v>
      </c>
      <c r="P943">
        <v>12</v>
      </c>
      <c r="Q943" t="s">
        <v>73</v>
      </c>
      <c r="R943" t="s">
        <v>58</v>
      </c>
      <c r="S943" t="s">
        <v>14908</v>
      </c>
      <c r="T943" s="4">
        <v>45388</v>
      </c>
      <c r="U943">
        <v>4</v>
      </c>
      <c r="V943" t="s">
        <v>20250</v>
      </c>
      <c r="W943" t="s">
        <v>14909</v>
      </c>
      <c r="X943" t="s">
        <v>14910</v>
      </c>
      <c r="Y943" t="s">
        <v>5457</v>
      </c>
      <c r="Z943">
        <v>1590</v>
      </c>
      <c r="AA943">
        <v>2</v>
      </c>
      <c r="AB943">
        <v>1272</v>
      </c>
      <c r="AC943">
        <v>636</v>
      </c>
      <c r="AD943" s="8">
        <v>0.35</v>
      </c>
      <c r="AE943" s="7">
        <v>445.2</v>
      </c>
      <c r="AF943">
        <v>0.35</v>
      </c>
      <c r="AG943" t="str">
        <f t="shared" si="14"/>
        <v>₹1 K</v>
      </c>
    </row>
    <row r="944" spans="1:33" x14ac:dyDescent="0.3">
      <c r="A944" t="s">
        <v>20235</v>
      </c>
      <c r="B944" t="s">
        <v>48</v>
      </c>
      <c r="C944" t="s">
        <v>49</v>
      </c>
      <c r="D944" t="s">
        <v>81</v>
      </c>
      <c r="E944" t="s">
        <v>975</v>
      </c>
      <c r="F944" t="s">
        <v>15003</v>
      </c>
      <c r="G944" t="s">
        <v>96</v>
      </c>
      <c r="H944" s="4">
        <v>44345</v>
      </c>
      <c r="I944">
        <v>800</v>
      </c>
      <c r="J944" t="s">
        <v>15004</v>
      </c>
      <c r="K944" t="s">
        <v>1359</v>
      </c>
      <c r="L944" t="s">
        <v>15005</v>
      </c>
      <c r="M944" t="s">
        <v>37</v>
      </c>
      <c r="N944" t="s">
        <v>15006</v>
      </c>
      <c r="O944" t="s">
        <v>72</v>
      </c>
      <c r="P944">
        <v>10</v>
      </c>
      <c r="Q944" t="s">
        <v>40</v>
      </c>
      <c r="R944" t="s">
        <v>58</v>
      </c>
      <c r="S944" t="s">
        <v>15007</v>
      </c>
      <c r="T944" s="4">
        <v>45399</v>
      </c>
      <c r="U944">
        <v>4</v>
      </c>
      <c r="V944" t="s">
        <v>20250</v>
      </c>
      <c r="W944" t="s">
        <v>15008</v>
      </c>
      <c r="X944" t="s">
        <v>15009</v>
      </c>
      <c r="Y944" t="s">
        <v>1332</v>
      </c>
      <c r="Z944">
        <v>1452</v>
      </c>
      <c r="AA944">
        <v>4</v>
      </c>
      <c r="AB944">
        <v>2323.2000000000003</v>
      </c>
      <c r="AC944">
        <v>580.80000000000007</v>
      </c>
      <c r="AD944" s="8">
        <v>0.22</v>
      </c>
      <c r="AE944" s="7">
        <v>511.10400000000004</v>
      </c>
      <c r="AF944">
        <v>0.22</v>
      </c>
      <c r="AG944" t="str">
        <f t="shared" si="14"/>
        <v>₹2 K</v>
      </c>
    </row>
    <row r="945" spans="1:33" x14ac:dyDescent="0.3">
      <c r="A945" t="s">
        <v>20233</v>
      </c>
      <c r="B945" t="s">
        <v>240</v>
      </c>
      <c r="C945" t="s">
        <v>49</v>
      </c>
      <c r="D945" t="s">
        <v>109</v>
      </c>
      <c r="E945" t="s">
        <v>641</v>
      </c>
      <c r="F945" t="s">
        <v>15090</v>
      </c>
      <c r="G945" t="s">
        <v>96</v>
      </c>
      <c r="H945" s="4">
        <v>44121</v>
      </c>
      <c r="I945">
        <v>1300</v>
      </c>
      <c r="J945" t="s">
        <v>15091</v>
      </c>
      <c r="K945" t="s">
        <v>69</v>
      </c>
      <c r="L945" t="s">
        <v>15092</v>
      </c>
      <c r="M945" t="s">
        <v>37</v>
      </c>
      <c r="N945" t="s">
        <v>15093</v>
      </c>
      <c r="O945" t="s">
        <v>116</v>
      </c>
      <c r="P945">
        <v>16</v>
      </c>
      <c r="Q945" t="s">
        <v>73</v>
      </c>
      <c r="R945" t="s">
        <v>74</v>
      </c>
      <c r="S945" t="s">
        <v>15094</v>
      </c>
      <c r="T945" s="4">
        <v>45385</v>
      </c>
      <c r="U945">
        <v>4</v>
      </c>
      <c r="V945" t="s">
        <v>20250</v>
      </c>
      <c r="W945" t="s">
        <v>15095</v>
      </c>
      <c r="X945" t="s">
        <v>15096</v>
      </c>
      <c r="Y945" t="s">
        <v>9561</v>
      </c>
      <c r="Z945">
        <v>2285</v>
      </c>
      <c r="AA945">
        <v>3</v>
      </c>
      <c r="AB945">
        <v>2742</v>
      </c>
      <c r="AC945">
        <v>914</v>
      </c>
      <c r="AD945" s="8">
        <v>0.22</v>
      </c>
      <c r="AE945" s="7">
        <v>603.24</v>
      </c>
      <c r="AF945">
        <v>0.22</v>
      </c>
      <c r="AG945" t="str">
        <f t="shared" si="14"/>
        <v>₹3 K</v>
      </c>
    </row>
    <row r="946" spans="1:33" x14ac:dyDescent="0.3">
      <c r="A946" t="s">
        <v>107</v>
      </c>
      <c r="B946" t="s">
        <v>510</v>
      </c>
      <c r="C946" t="s">
        <v>80</v>
      </c>
      <c r="D946" t="s">
        <v>241</v>
      </c>
      <c r="E946" t="s">
        <v>381</v>
      </c>
      <c r="F946" t="s">
        <v>15103</v>
      </c>
      <c r="G946" t="s">
        <v>33</v>
      </c>
      <c r="H946" s="4">
        <v>45048</v>
      </c>
      <c r="I946">
        <v>1300</v>
      </c>
      <c r="J946" t="s">
        <v>15104</v>
      </c>
      <c r="K946" t="s">
        <v>1821</v>
      </c>
      <c r="L946" t="s">
        <v>15105</v>
      </c>
      <c r="M946" t="s">
        <v>37</v>
      </c>
      <c r="N946" t="s">
        <v>15106</v>
      </c>
      <c r="O946" t="s">
        <v>72</v>
      </c>
      <c r="P946">
        <v>12</v>
      </c>
      <c r="Q946" t="s">
        <v>73</v>
      </c>
      <c r="R946" t="s">
        <v>58</v>
      </c>
      <c r="S946" t="s">
        <v>15107</v>
      </c>
      <c r="T946" s="4">
        <v>45397</v>
      </c>
      <c r="U946">
        <v>4</v>
      </c>
      <c r="V946" t="s">
        <v>20250</v>
      </c>
      <c r="W946" t="s">
        <v>15108</v>
      </c>
      <c r="X946" t="s">
        <v>15109</v>
      </c>
      <c r="Y946" t="s">
        <v>7354</v>
      </c>
      <c r="Z946">
        <v>2446</v>
      </c>
      <c r="AA946">
        <v>7</v>
      </c>
      <c r="AB946">
        <v>6848.8</v>
      </c>
      <c r="AC946">
        <v>978.4</v>
      </c>
      <c r="AD946" s="8">
        <v>0.35</v>
      </c>
      <c r="AE946" s="7">
        <v>2397.08</v>
      </c>
      <c r="AF946">
        <v>0.35</v>
      </c>
      <c r="AG946" t="str">
        <f t="shared" si="14"/>
        <v>₹7 K</v>
      </c>
    </row>
    <row r="947" spans="1:33" x14ac:dyDescent="0.3">
      <c r="A947" t="s">
        <v>20235</v>
      </c>
      <c r="B947" t="s">
        <v>48</v>
      </c>
      <c r="C947" t="s">
        <v>29</v>
      </c>
      <c r="D947" t="s">
        <v>30</v>
      </c>
      <c r="E947" t="s">
        <v>326</v>
      </c>
      <c r="F947" t="s">
        <v>15123</v>
      </c>
      <c r="G947" t="s">
        <v>33</v>
      </c>
      <c r="H947" s="4">
        <v>45004</v>
      </c>
      <c r="I947">
        <v>950</v>
      </c>
      <c r="J947" t="s">
        <v>15124</v>
      </c>
      <c r="K947" t="s">
        <v>514</v>
      </c>
      <c r="L947" t="s">
        <v>15125</v>
      </c>
      <c r="M947" t="s">
        <v>37</v>
      </c>
      <c r="N947" t="s">
        <v>15126</v>
      </c>
      <c r="O947" t="s">
        <v>72</v>
      </c>
      <c r="P947">
        <v>20</v>
      </c>
      <c r="Q947" t="s">
        <v>73</v>
      </c>
      <c r="R947" t="s">
        <v>41</v>
      </c>
      <c r="S947" t="s">
        <v>15127</v>
      </c>
      <c r="T947" s="4">
        <v>45396</v>
      </c>
      <c r="U947">
        <v>4</v>
      </c>
      <c r="V947" t="s">
        <v>20250</v>
      </c>
      <c r="W947" t="s">
        <v>15128</v>
      </c>
      <c r="X947" t="s">
        <v>15129</v>
      </c>
      <c r="Y947" t="s">
        <v>9188</v>
      </c>
      <c r="Z947">
        <v>1919</v>
      </c>
      <c r="AA947">
        <v>4</v>
      </c>
      <c r="AB947">
        <v>3070.4</v>
      </c>
      <c r="AC947">
        <v>767.6</v>
      </c>
      <c r="AD947" s="8">
        <v>0.28000000000000003</v>
      </c>
      <c r="AE947" s="7">
        <v>859.7120000000001</v>
      </c>
      <c r="AF947">
        <v>0.28000000000000003</v>
      </c>
      <c r="AG947" t="str">
        <f t="shared" si="14"/>
        <v>₹3 K</v>
      </c>
    </row>
    <row r="948" spans="1:33" x14ac:dyDescent="0.3">
      <c r="A948" t="s">
        <v>93</v>
      </c>
      <c r="B948" t="s">
        <v>205</v>
      </c>
      <c r="C948" t="s">
        <v>29</v>
      </c>
      <c r="D948" t="s">
        <v>30</v>
      </c>
      <c r="E948" t="s">
        <v>66</v>
      </c>
      <c r="F948" t="s">
        <v>15180</v>
      </c>
      <c r="G948" t="s">
        <v>33</v>
      </c>
      <c r="H948" s="4">
        <v>45571</v>
      </c>
      <c r="I948">
        <v>1100</v>
      </c>
      <c r="J948" t="s">
        <v>15181</v>
      </c>
      <c r="K948" t="s">
        <v>1511</v>
      </c>
      <c r="L948" t="s">
        <v>15182</v>
      </c>
      <c r="M948" t="s">
        <v>37</v>
      </c>
      <c r="N948" t="s">
        <v>15183</v>
      </c>
      <c r="O948" t="s">
        <v>116</v>
      </c>
      <c r="P948">
        <v>9</v>
      </c>
      <c r="Q948" t="s">
        <v>73</v>
      </c>
      <c r="R948" t="s">
        <v>58</v>
      </c>
      <c r="S948" t="s">
        <v>15184</v>
      </c>
      <c r="T948" s="4">
        <v>45410</v>
      </c>
      <c r="U948">
        <v>4</v>
      </c>
      <c r="V948" t="s">
        <v>20250</v>
      </c>
      <c r="W948" t="s">
        <v>15185</v>
      </c>
      <c r="X948" t="s">
        <v>15186</v>
      </c>
      <c r="Y948" t="s">
        <v>11425</v>
      </c>
      <c r="Z948">
        <v>2631</v>
      </c>
      <c r="AA948">
        <v>3</v>
      </c>
      <c r="AB948">
        <v>3157.2000000000003</v>
      </c>
      <c r="AC948">
        <v>1052.4000000000001</v>
      </c>
      <c r="AD948" s="8">
        <v>0.28000000000000003</v>
      </c>
      <c r="AE948" s="7">
        <v>884.01600000000019</v>
      </c>
      <c r="AF948">
        <v>0.28000000000000003</v>
      </c>
      <c r="AG948" t="str">
        <f t="shared" si="14"/>
        <v>₹3 K</v>
      </c>
    </row>
    <row r="949" spans="1:33" x14ac:dyDescent="0.3">
      <c r="A949" t="s">
        <v>181</v>
      </c>
      <c r="B949" t="s">
        <v>985</v>
      </c>
      <c r="C949" t="s">
        <v>80</v>
      </c>
      <c r="D949" t="s">
        <v>146</v>
      </c>
      <c r="E949" t="s">
        <v>82</v>
      </c>
      <c r="F949" t="s">
        <v>15209</v>
      </c>
      <c r="G949" t="s">
        <v>33</v>
      </c>
      <c r="H949" s="4">
        <v>45350</v>
      </c>
      <c r="I949">
        <v>1300</v>
      </c>
      <c r="J949" t="s">
        <v>15210</v>
      </c>
      <c r="K949" t="s">
        <v>210</v>
      </c>
      <c r="L949" t="s">
        <v>15211</v>
      </c>
      <c r="M949" t="s">
        <v>87</v>
      </c>
      <c r="N949" t="s">
        <v>15212</v>
      </c>
      <c r="O949" t="s">
        <v>116</v>
      </c>
      <c r="P949">
        <v>13</v>
      </c>
      <c r="Q949" t="s">
        <v>73</v>
      </c>
      <c r="R949" t="s">
        <v>74</v>
      </c>
      <c r="S949" t="s">
        <v>15213</v>
      </c>
      <c r="T949" s="4">
        <v>45406</v>
      </c>
      <c r="U949">
        <v>4</v>
      </c>
      <c r="V949" t="s">
        <v>20250</v>
      </c>
      <c r="W949" t="s">
        <v>15214</v>
      </c>
      <c r="X949" t="s">
        <v>15215</v>
      </c>
      <c r="Y949" t="s">
        <v>15216</v>
      </c>
      <c r="Z949">
        <v>1269</v>
      </c>
      <c r="AA949">
        <v>4</v>
      </c>
      <c r="AB949">
        <v>2030.4</v>
      </c>
      <c r="AC949">
        <v>507.6</v>
      </c>
      <c r="AD949" s="8">
        <v>0.35</v>
      </c>
      <c r="AE949" s="7">
        <v>710.64</v>
      </c>
      <c r="AF949">
        <v>0.35</v>
      </c>
      <c r="AG949" t="str">
        <f t="shared" si="14"/>
        <v>₹2 K</v>
      </c>
    </row>
    <row r="950" spans="1:33" x14ac:dyDescent="0.3">
      <c r="A950" t="s">
        <v>336</v>
      </c>
      <c r="B950" t="s">
        <v>1023</v>
      </c>
      <c r="C950" t="s">
        <v>49</v>
      </c>
      <c r="D950" t="s">
        <v>109</v>
      </c>
      <c r="E950" t="s">
        <v>841</v>
      </c>
      <c r="F950" t="s">
        <v>15217</v>
      </c>
      <c r="G950" t="s">
        <v>33</v>
      </c>
      <c r="H950" s="4">
        <v>45134</v>
      </c>
      <c r="I950">
        <v>1000</v>
      </c>
      <c r="J950" t="s">
        <v>15218</v>
      </c>
      <c r="K950" t="s">
        <v>1086</v>
      </c>
      <c r="L950" t="s">
        <v>15219</v>
      </c>
      <c r="M950" t="s">
        <v>87</v>
      </c>
      <c r="N950" t="s">
        <v>15220</v>
      </c>
      <c r="O950" t="s">
        <v>57</v>
      </c>
      <c r="P950">
        <v>14</v>
      </c>
      <c r="Q950" t="s">
        <v>40</v>
      </c>
      <c r="R950" t="s">
        <v>74</v>
      </c>
      <c r="S950" t="s">
        <v>15221</v>
      </c>
      <c r="T950" s="4">
        <v>45399</v>
      </c>
      <c r="U950">
        <v>4</v>
      </c>
      <c r="V950" t="s">
        <v>20250</v>
      </c>
      <c r="W950" t="s">
        <v>15222</v>
      </c>
      <c r="X950" t="s">
        <v>15223</v>
      </c>
      <c r="Y950" t="s">
        <v>622</v>
      </c>
      <c r="Z950">
        <v>661</v>
      </c>
      <c r="AA950">
        <v>4</v>
      </c>
      <c r="AB950">
        <v>1057.6000000000001</v>
      </c>
      <c r="AC950">
        <v>264.40000000000003</v>
      </c>
      <c r="AD950" s="8">
        <v>0.22</v>
      </c>
      <c r="AE950" s="7">
        <v>232.67200000000003</v>
      </c>
      <c r="AF950">
        <v>0.22</v>
      </c>
      <c r="AG950" t="str">
        <f t="shared" si="14"/>
        <v>₹1 K</v>
      </c>
    </row>
    <row r="951" spans="1:33" x14ac:dyDescent="0.3">
      <c r="A951" t="s">
        <v>20238</v>
      </c>
      <c r="B951" t="s">
        <v>650</v>
      </c>
      <c r="C951" t="s">
        <v>80</v>
      </c>
      <c r="D951" t="s">
        <v>146</v>
      </c>
      <c r="E951" t="s">
        <v>147</v>
      </c>
      <c r="F951" t="s">
        <v>15293</v>
      </c>
      <c r="G951" t="s">
        <v>96</v>
      </c>
      <c r="H951" s="4">
        <v>44719</v>
      </c>
      <c r="I951">
        <v>1300</v>
      </c>
      <c r="J951" t="s">
        <v>8688</v>
      </c>
      <c r="K951" t="s">
        <v>1862</v>
      </c>
      <c r="L951" t="s">
        <v>15294</v>
      </c>
      <c r="M951" t="s">
        <v>37</v>
      </c>
      <c r="N951" t="s">
        <v>15295</v>
      </c>
      <c r="O951" t="s">
        <v>57</v>
      </c>
      <c r="P951">
        <v>10</v>
      </c>
      <c r="Q951" t="s">
        <v>73</v>
      </c>
      <c r="R951" t="s">
        <v>101</v>
      </c>
      <c r="S951" t="s">
        <v>15296</v>
      </c>
      <c r="T951" s="4">
        <v>45387</v>
      </c>
      <c r="U951">
        <v>4</v>
      </c>
      <c r="V951" t="s">
        <v>20250</v>
      </c>
      <c r="W951" t="s">
        <v>15297</v>
      </c>
      <c r="X951" t="s">
        <v>15298</v>
      </c>
      <c r="Y951" t="s">
        <v>1233</v>
      </c>
      <c r="Z951">
        <v>536</v>
      </c>
      <c r="AA951">
        <v>4</v>
      </c>
      <c r="AB951">
        <v>857.6</v>
      </c>
      <c r="AC951">
        <v>214.4</v>
      </c>
      <c r="AD951" s="8">
        <v>0.35</v>
      </c>
      <c r="AE951" s="7">
        <v>300.15999999999997</v>
      </c>
      <c r="AF951">
        <v>0.35</v>
      </c>
      <c r="AG951" t="str">
        <f t="shared" si="14"/>
        <v>₹857.6</v>
      </c>
    </row>
    <row r="952" spans="1:33" x14ac:dyDescent="0.3">
      <c r="A952" t="s">
        <v>47</v>
      </c>
      <c r="B952" t="s">
        <v>1128</v>
      </c>
      <c r="C952" t="s">
        <v>80</v>
      </c>
      <c r="D952" t="s">
        <v>65</v>
      </c>
      <c r="E952" t="s">
        <v>242</v>
      </c>
      <c r="F952" t="s">
        <v>15598</v>
      </c>
      <c r="G952" t="s">
        <v>33</v>
      </c>
      <c r="H952" s="4">
        <v>44888</v>
      </c>
      <c r="I952">
        <v>800</v>
      </c>
      <c r="J952" t="s">
        <v>15599</v>
      </c>
      <c r="K952" t="s">
        <v>914</v>
      </c>
      <c r="L952" t="s">
        <v>15600</v>
      </c>
      <c r="M952" t="s">
        <v>37</v>
      </c>
      <c r="N952" t="s">
        <v>15601</v>
      </c>
      <c r="O952" t="s">
        <v>116</v>
      </c>
      <c r="P952">
        <v>7</v>
      </c>
      <c r="Q952" t="s">
        <v>40</v>
      </c>
      <c r="R952" t="s">
        <v>74</v>
      </c>
      <c r="S952" t="s">
        <v>15602</v>
      </c>
      <c r="T952" s="4">
        <v>45410</v>
      </c>
      <c r="U952">
        <v>4</v>
      </c>
      <c r="V952" t="s">
        <v>20250</v>
      </c>
      <c r="W952" t="s">
        <v>15603</v>
      </c>
      <c r="X952" t="s">
        <v>9577</v>
      </c>
      <c r="Y952" t="s">
        <v>849</v>
      </c>
      <c r="Z952">
        <v>1221</v>
      </c>
      <c r="AA952">
        <v>3</v>
      </c>
      <c r="AB952">
        <v>1465.2</v>
      </c>
      <c r="AC952">
        <v>488.40000000000003</v>
      </c>
      <c r="AD952" s="8">
        <v>0.35</v>
      </c>
      <c r="AE952" s="7">
        <v>512.81999999999994</v>
      </c>
      <c r="AF952">
        <v>0.35</v>
      </c>
      <c r="AG952" t="str">
        <f t="shared" si="14"/>
        <v>₹1 K</v>
      </c>
    </row>
    <row r="953" spans="1:33" x14ac:dyDescent="0.3">
      <c r="A953" t="s">
        <v>20233</v>
      </c>
      <c r="B953" t="s">
        <v>240</v>
      </c>
      <c r="C953" t="s">
        <v>49</v>
      </c>
      <c r="D953" t="s">
        <v>50</v>
      </c>
      <c r="E953" t="s">
        <v>431</v>
      </c>
      <c r="F953" t="s">
        <v>15673</v>
      </c>
      <c r="G953" t="s">
        <v>96</v>
      </c>
      <c r="H953" s="4">
        <v>44388</v>
      </c>
      <c r="I953">
        <v>1300</v>
      </c>
      <c r="J953" t="s">
        <v>15674</v>
      </c>
      <c r="K953" t="s">
        <v>3086</v>
      </c>
      <c r="L953" t="s">
        <v>15675</v>
      </c>
      <c r="M953" t="s">
        <v>37</v>
      </c>
      <c r="N953" t="s">
        <v>15676</v>
      </c>
      <c r="O953" t="s">
        <v>72</v>
      </c>
      <c r="P953">
        <v>18</v>
      </c>
      <c r="Q953" t="s">
        <v>73</v>
      </c>
      <c r="R953" t="s">
        <v>41</v>
      </c>
      <c r="S953" t="s">
        <v>15677</v>
      </c>
      <c r="T953" s="4">
        <v>45412</v>
      </c>
      <c r="U953">
        <v>4</v>
      </c>
      <c r="V953" t="s">
        <v>20250</v>
      </c>
      <c r="W953" t="s">
        <v>15678</v>
      </c>
      <c r="X953" t="s">
        <v>15679</v>
      </c>
      <c r="Y953" t="s">
        <v>15680</v>
      </c>
      <c r="Z953">
        <v>2228</v>
      </c>
      <c r="AA953">
        <v>3</v>
      </c>
      <c r="AB953">
        <v>2673.6000000000004</v>
      </c>
      <c r="AC953">
        <v>891.20000000000016</v>
      </c>
      <c r="AD953" s="8">
        <v>0.22</v>
      </c>
      <c r="AE953" s="7">
        <v>588.19200000000012</v>
      </c>
      <c r="AF953">
        <v>0.22</v>
      </c>
      <c r="AG953" t="str">
        <f t="shared" si="14"/>
        <v>₹3 K</v>
      </c>
    </row>
    <row r="954" spans="1:33" x14ac:dyDescent="0.3">
      <c r="A954" t="s">
        <v>93</v>
      </c>
      <c r="B954" t="s">
        <v>169</v>
      </c>
      <c r="C954" t="s">
        <v>49</v>
      </c>
      <c r="D954" t="s">
        <v>65</v>
      </c>
      <c r="E954" t="s">
        <v>2153</v>
      </c>
      <c r="F954" t="s">
        <v>15810</v>
      </c>
      <c r="G954" t="s">
        <v>96</v>
      </c>
      <c r="H954" s="4">
        <v>44086</v>
      </c>
      <c r="I954">
        <v>1300</v>
      </c>
      <c r="J954" t="s">
        <v>15811</v>
      </c>
      <c r="K954" t="s">
        <v>625</v>
      </c>
      <c r="L954" t="s">
        <v>15812</v>
      </c>
      <c r="M954" t="s">
        <v>37</v>
      </c>
      <c r="N954" t="s">
        <v>15813</v>
      </c>
      <c r="O954" t="s">
        <v>39</v>
      </c>
      <c r="P954">
        <v>10</v>
      </c>
      <c r="Q954" t="s">
        <v>40</v>
      </c>
      <c r="R954" t="s">
        <v>58</v>
      </c>
      <c r="S954" t="s">
        <v>15814</v>
      </c>
      <c r="T954" s="4">
        <v>45410</v>
      </c>
      <c r="U954">
        <v>4</v>
      </c>
      <c r="V954" t="s">
        <v>20250</v>
      </c>
      <c r="W954" t="s">
        <v>15815</v>
      </c>
      <c r="X954" t="s">
        <v>15816</v>
      </c>
      <c r="Y954" t="s">
        <v>15817</v>
      </c>
      <c r="Z954">
        <v>2155</v>
      </c>
      <c r="AA954">
        <v>6</v>
      </c>
      <c r="AB954">
        <v>5172</v>
      </c>
      <c r="AC954">
        <v>862</v>
      </c>
      <c r="AD954" s="8">
        <v>0.22</v>
      </c>
      <c r="AE954" s="7">
        <v>1137.8399999999999</v>
      </c>
      <c r="AF954">
        <v>0.22</v>
      </c>
      <c r="AG954" t="str">
        <f t="shared" si="14"/>
        <v>₹5 K</v>
      </c>
    </row>
    <row r="955" spans="1:33" x14ac:dyDescent="0.3">
      <c r="A955" t="s">
        <v>20236</v>
      </c>
      <c r="B955" t="s">
        <v>79</v>
      </c>
      <c r="C955" t="s">
        <v>29</v>
      </c>
      <c r="D955" t="s">
        <v>219</v>
      </c>
      <c r="E955" t="s">
        <v>986</v>
      </c>
      <c r="F955" t="s">
        <v>15844</v>
      </c>
      <c r="G955" t="s">
        <v>33</v>
      </c>
      <c r="H955" s="4">
        <v>43895</v>
      </c>
      <c r="I955">
        <v>1400</v>
      </c>
      <c r="J955" t="s">
        <v>15845</v>
      </c>
      <c r="K955" t="s">
        <v>753</v>
      </c>
      <c r="L955" t="s">
        <v>15846</v>
      </c>
      <c r="M955" t="s">
        <v>37</v>
      </c>
      <c r="N955" t="s">
        <v>15847</v>
      </c>
      <c r="O955" t="s">
        <v>39</v>
      </c>
      <c r="P955">
        <v>3</v>
      </c>
      <c r="Q955" t="s">
        <v>40</v>
      </c>
      <c r="R955" t="s">
        <v>58</v>
      </c>
      <c r="S955" t="s">
        <v>15848</v>
      </c>
      <c r="T955" s="4">
        <v>45409</v>
      </c>
      <c r="U955">
        <v>4</v>
      </c>
      <c r="V955" t="s">
        <v>20250</v>
      </c>
      <c r="W955" t="s">
        <v>15849</v>
      </c>
      <c r="X955" t="s">
        <v>15850</v>
      </c>
      <c r="Y955" t="s">
        <v>9767</v>
      </c>
      <c r="Z955">
        <v>662</v>
      </c>
      <c r="AA955">
        <v>5</v>
      </c>
      <c r="AB955">
        <v>1324</v>
      </c>
      <c r="AC955">
        <v>264.8</v>
      </c>
      <c r="AD955" s="8">
        <v>0.28000000000000003</v>
      </c>
      <c r="AE955" s="7">
        <v>370.72</v>
      </c>
      <c r="AF955">
        <v>0.28000000000000003</v>
      </c>
      <c r="AG955" t="str">
        <f t="shared" si="14"/>
        <v>₹1 K</v>
      </c>
    </row>
    <row r="956" spans="1:33" x14ac:dyDescent="0.3">
      <c r="A956" t="s">
        <v>20236</v>
      </c>
      <c r="B956" t="s">
        <v>79</v>
      </c>
      <c r="C956" t="s">
        <v>80</v>
      </c>
      <c r="D956" t="s">
        <v>109</v>
      </c>
      <c r="E956" t="s">
        <v>441</v>
      </c>
      <c r="F956" t="s">
        <v>15886</v>
      </c>
      <c r="G956" t="s">
        <v>96</v>
      </c>
      <c r="H956" s="4">
        <v>44042</v>
      </c>
      <c r="I956">
        <v>950</v>
      </c>
      <c r="J956" t="s">
        <v>15887</v>
      </c>
      <c r="K956" t="s">
        <v>914</v>
      </c>
      <c r="L956" t="s">
        <v>15888</v>
      </c>
      <c r="M956" t="s">
        <v>87</v>
      </c>
      <c r="N956" t="s">
        <v>15889</v>
      </c>
      <c r="O956" t="s">
        <v>116</v>
      </c>
      <c r="P956">
        <v>16</v>
      </c>
      <c r="Q956" t="s">
        <v>73</v>
      </c>
      <c r="R956" t="s">
        <v>41</v>
      </c>
      <c r="S956" t="s">
        <v>15890</v>
      </c>
      <c r="T956" s="4">
        <v>45401</v>
      </c>
      <c r="U956">
        <v>4</v>
      </c>
      <c r="V956" t="s">
        <v>20250</v>
      </c>
      <c r="W956" t="s">
        <v>15891</v>
      </c>
      <c r="X956" t="s">
        <v>15892</v>
      </c>
      <c r="Y956" t="s">
        <v>15438</v>
      </c>
      <c r="Z956">
        <v>1711</v>
      </c>
      <c r="AA956">
        <v>1</v>
      </c>
      <c r="AB956">
        <v>684.40000000000009</v>
      </c>
      <c r="AC956">
        <v>684.40000000000009</v>
      </c>
      <c r="AD956" s="8">
        <v>0.35</v>
      </c>
      <c r="AE956" s="7">
        <v>239.54000000000002</v>
      </c>
      <c r="AF956">
        <v>0.35</v>
      </c>
      <c r="AG956" t="str">
        <f t="shared" si="14"/>
        <v>₹684.4</v>
      </c>
    </row>
    <row r="957" spans="1:33" x14ac:dyDescent="0.3">
      <c r="A957" t="s">
        <v>336</v>
      </c>
      <c r="B957" t="s">
        <v>262</v>
      </c>
      <c r="C957" t="s">
        <v>49</v>
      </c>
      <c r="D957" t="s">
        <v>146</v>
      </c>
      <c r="E957" t="s">
        <v>1067</v>
      </c>
      <c r="F957" t="s">
        <v>15942</v>
      </c>
      <c r="G957" t="s">
        <v>33</v>
      </c>
      <c r="H957" s="4">
        <v>44691</v>
      </c>
      <c r="I957">
        <v>1100</v>
      </c>
      <c r="J957" t="s">
        <v>15943</v>
      </c>
      <c r="K957" t="s">
        <v>1359</v>
      </c>
      <c r="L957" t="s">
        <v>15944</v>
      </c>
      <c r="M957" t="s">
        <v>37</v>
      </c>
      <c r="N957" t="s">
        <v>15945</v>
      </c>
      <c r="O957" t="s">
        <v>57</v>
      </c>
      <c r="P957">
        <v>19</v>
      </c>
      <c r="Q957" t="s">
        <v>40</v>
      </c>
      <c r="R957" t="s">
        <v>58</v>
      </c>
      <c r="S957" t="s">
        <v>15946</v>
      </c>
      <c r="T957" s="4">
        <v>45400</v>
      </c>
      <c r="U957">
        <v>4</v>
      </c>
      <c r="V957" t="s">
        <v>20250</v>
      </c>
      <c r="W957" t="s">
        <v>15947</v>
      </c>
      <c r="X957" t="s">
        <v>15948</v>
      </c>
      <c r="Y957" t="s">
        <v>3004</v>
      </c>
      <c r="Z957">
        <v>1029</v>
      </c>
      <c r="AA957">
        <v>7</v>
      </c>
      <c r="AB957">
        <v>2881.2000000000003</v>
      </c>
      <c r="AC957">
        <v>411.6</v>
      </c>
      <c r="AD957" s="8">
        <v>0.22</v>
      </c>
      <c r="AE957" s="7">
        <v>633.86400000000003</v>
      </c>
      <c r="AF957">
        <v>0.22</v>
      </c>
      <c r="AG957" t="str">
        <f t="shared" si="14"/>
        <v>₹3 K</v>
      </c>
    </row>
    <row r="958" spans="1:33" x14ac:dyDescent="0.3">
      <c r="A958" t="s">
        <v>93</v>
      </c>
      <c r="B958" t="s">
        <v>169</v>
      </c>
      <c r="C958" t="s">
        <v>80</v>
      </c>
      <c r="D958" t="s">
        <v>677</v>
      </c>
      <c r="E958" t="s">
        <v>521</v>
      </c>
      <c r="F958" t="s">
        <v>15990</v>
      </c>
      <c r="G958" t="s">
        <v>96</v>
      </c>
      <c r="H958" s="4">
        <v>43938</v>
      </c>
      <c r="I958">
        <v>1200</v>
      </c>
      <c r="J958" t="s">
        <v>15991</v>
      </c>
      <c r="K958" t="s">
        <v>266</v>
      </c>
      <c r="L958" t="s">
        <v>15992</v>
      </c>
      <c r="M958" t="s">
        <v>37</v>
      </c>
      <c r="N958" t="s">
        <v>15993</v>
      </c>
      <c r="O958" t="s">
        <v>116</v>
      </c>
      <c r="P958">
        <v>8</v>
      </c>
      <c r="Q958" t="s">
        <v>40</v>
      </c>
      <c r="R958" t="s">
        <v>41</v>
      </c>
      <c r="S958" t="s">
        <v>15994</v>
      </c>
      <c r="T958" s="4">
        <v>45387</v>
      </c>
      <c r="U958">
        <v>4</v>
      </c>
      <c r="V958" t="s">
        <v>20250</v>
      </c>
      <c r="W958" t="s">
        <v>15995</v>
      </c>
      <c r="X958" t="s">
        <v>15996</v>
      </c>
      <c r="Y958" t="s">
        <v>2454</v>
      </c>
      <c r="Z958">
        <v>2386</v>
      </c>
      <c r="AA958">
        <v>2</v>
      </c>
      <c r="AB958">
        <v>1908.8000000000002</v>
      </c>
      <c r="AC958">
        <v>954.40000000000009</v>
      </c>
      <c r="AD958" s="8">
        <v>0.35</v>
      </c>
      <c r="AE958" s="7">
        <v>668.08</v>
      </c>
      <c r="AF958">
        <v>0.35</v>
      </c>
      <c r="AG958" t="str">
        <f t="shared" si="14"/>
        <v>₹2 K</v>
      </c>
    </row>
    <row r="959" spans="1:33" x14ac:dyDescent="0.3">
      <c r="A959" t="s">
        <v>47</v>
      </c>
      <c r="B959" t="s">
        <v>1128</v>
      </c>
      <c r="C959" t="s">
        <v>29</v>
      </c>
      <c r="D959" t="s">
        <v>219</v>
      </c>
      <c r="E959" t="s">
        <v>996</v>
      </c>
      <c r="F959" t="s">
        <v>16004</v>
      </c>
      <c r="G959" t="s">
        <v>33</v>
      </c>
      <c r="H959" s="4">
        <v>45284</v>
      </c>
      <c r="I959">
        <v>950</v>
      </c>
      <c r="J959" t="s">
        <v>5607</v>
      </c>
      <c r="K959" t="s">
        <v>3813</v>
      </c>
      <c r="L959" t="s">
        <v>16005</v>
      </c>
      <c r="M959" t="s">
        <v>37</v>
      </c>
      <c r="N959" t="s">
        <v>16006</v>
      </c>
      <c r="O959" t="s">
        <v>116</v>
      </c>
      <c r="P959">
        <v>13</v>
      </c>
      <c r="Q959" t="s">
        <v>40</v>
      </c>
      <c r="R959" t="s">
        <v>74</v>
      </c>
      <c r="S959" t="s">
        <v>16007</v>
      </c>
      <c r="T959" s="4">
        <v>45387</v>
      </c>
      <c r="U959">
        <v>4</v>
      </c>
      <c r="V959" t="s">
        <v>20250</v>
      </c>
      <c r="W959" t="s">
        <v>16008</v>
      </c>
      <c r="X959" t="s">
        <v>16009</v>
      </c>
      <c r="Y959" t="s">
        <v>587</v>
      </c>
      <c r="Z959">
        <v>883</v>
      </c>
      <c r="AA959">
        <v>3</v>
      </c>
      <c r="AB959">
        <v>1059.6000000000001</v>
      </c>
      <c r="AC959">
        <v>353.20000000000005</v>
      </c>
      <c r="AD959" s="8">
        <v>0.28000000000000003</v>
      </c>
      <c r="AE959" s="7">
        <v>296.68800000000005</v>
      </c>
      <c r="AF959">
        <v>0.28000000000000003</v>
      </c>
      <c r="AG959" t="str">
        <f t="shared" si="14"/>
        <v>₹1 K</v>
      </c>
    </row>
    <row r="960" spans="1:33" x14ac:dyDescent="0.3">
      <c r="A960" t="s">
        <v>450</v>
      </c>
      <c r="B960" t="s">
        <v>450</v>
      </c>
      <c r="C960" t="s">
        <v>80</v>
      </c>
      <c r="D960" t="s">
        <v>241</v>
      </c>
      <c r="E960" t="s">
        <v>283</v>
      </c>
      <c r="F960" t="s">
        <v>16083</v>
      </c>
      <c r="G960" t="s">
        <v>96</v>
      </c>
      <c r="H960" s="4">
        <v>45320</v>
      </c>
      <c r="I960">
        <v>1200</v>
      </c>
      <c r="J960" t="s">
        <v>16084</v>
      </c>
      <c r="K960" t="s">
        <v>404</v>
      </c>
      <c r="L960" t="s">
        <v>16085</v>
      </c>
      <c r="M960" t="s">
        <v>87</v>
      </c>
      <c r="N960" t="s">
        <v>16086</v>
      </c>
      <c r="O960" t="s">
        <v>116</v>
      </c>
      <c r="P960">
        <v>20</v>
      </c>
      <c r="Q960" t="s">
        <v>40</v>
      </c>
      <c r="R960" t="s">
        <v>58</v>
      </c>
      <c r="S960" t="s">
        <v>16087</v>
      </c>
      <c r="T960" s="4">
        <v>45406</v>
      </c>
      <c r="U960">
        <v>4</v>
      </c>
      <c r="V960" t="s">
        <v>20250</v>
      </c>
      <c r="W960" t="s">
        <v>16088</v>
      </c>
      <c r="X960" t="s">
        <v>16089</v>
      </c>
      <c r="Y960" t="s">
        <v>1022</v>
      </c>
      <c r="Z960">
        <v>669</v>
      </c>
      <c r="AA960">
        <v>7</v>
      </c>
      <c r="AB960">
        <v>1873.2</v>
      </c>
      <c r="AC960">
        <v>267.60000000000002</v>
      </c>
      <c r="AD960" s="8">
        <v>0.35</v>
      </c>
      <c r="AE960" s="7">
        <v>655.62</v>
      </c>
      <c r="AF960">
        <v>0.35</v>
      </c>
      <c r="AG960" t="str">
        <f t="shared" si="14"/>
        <v>₹2 K</v>
      </c>
    </row>
    <row r="961" spans="1:33" x14ac:dyDescent="0.3">
      <c r="A961" t="s">
        <v>20236</v>
      </c>
      <c r="B961" t="s">
        <v>79</v>
      </c>
      <c r="C961" t="s">
        <v>29</v>
      </c>
      <c r="D961" t="s">
        <v>206</v>
      </c>
      <c r="E961" t="s">
        <v>183</v>
      </c>
      <c r="F961" t="s">
        <v>16165</v>
      </c>
      <c r="G961" t="s">
        <v>96</v>
      </c>
      <c r="H961" s="4">
        <v>45141</v>
      </c>
      <c r="I961">
        <v>1400</v>
      </c>
      <c r="J961" t="s">
        <v>16166</v>
      </c>
      <c r="K961" t="s">
        <v>54</v>
      </c>
      <c r="L961" t="s">
        <v>16167</v>
      </c>
      <c r="M961" t="s">
        <v>87</v>
      </c>
      <c r="N961" t="s">
        <v>16168</v>
      </c>
      <c r="O961" t="s">
        <v>57</v>
      </c>
      <c r="P961">
        <v>14</v>
      </c>
      <c r="Q961" t="s">
        <v>73</v>
      </c>
      <c r="R961" t="s">
        <v>41</v>
      </c>
      <c r="S961" t="s">
        <v>16169</v>
      </c>
      <c r="T961" s="4">
        <v>45411</v>
      </c>
      <c r="U961">
        <v>4</v>
      </c>
      <c r="V961" t="s">
        <v>20250</v>
      </c>
      <c r="W961" t="s">
        <v>16170</v>
      </c>
      <c r="X961" t="s">
        <v>16171</v>
      </c>
      <c r="Y961" t="s">
        <v>16172</v>
      </c>
      <c r="Z961">
        <v>2726</v>
      </c>
      <c r="AA961">
        <v>5</v>
      </c>
      <c r="AB961">
        <v>5452</v>
      </c>
      <c r="AC961">
        <v>1090.4000000000001</v>
      </c>
      <c r="AD961" s="8">
        <v>0.28000000000000003</v>
      </c>
      <c r="AE961" s="7">
        <v>1526.5600000000002</v>
      </c>
      <c r="AF961">
        <v>0.28000000000000003</v>
      </c>
      <c r="AG961" t="str">
        <f t="shared" si="14"/>
        <v>₹5 K</v>
      </c>
    </row>
    <row r="962" spans="1:33" x14ac:dyDescent="0.3">
      <c r="A962" t="s">
        <v>181</v>
      </c>
      <c r="B962" t="s">
        <v>470</v>
      </c>
      <c r="C962" t="s">
        <v>49</v>
      </c>
      <c r="D962" t="s">
        <v>219</v>
      </c>
      <c r="E962" t="s">
        <v>263</v>
      </c>
      <c r="F962" t="s">
        <v>16215</v>
      </c>
      <c r="G962" t="s">
        <v>33</v>
      </c>
      <c r="H962" s="4">
        <v>44524</v>
      </c>
      <c r="I962">
        <v>1300</v>
      </c>
      <c r="J962" t="s">
        <v>10519</v>
      </c>
      <c r="K962" t="s">
        <v>1626</v>
      </c>
      <c r="L962" t="s">
        <v>16216</v>
      </c>
      <c r="M962" t="s">
        <v>37</v>
      </c>
      <c r="N962" t="s">
        <v>16217</v>
      </c>
      <c r="O962" t="s">
        <v>116</v>
      </c>
      <c r="P962">
        <v>4</v>
      </c>
      <c r="Q962" t="s">
        <v>73</v>
      </c>
      <c r="R962" t="s">
        <v>101</v>
      </c>
      <c r="S962" t="s">
        <v>16218</v>
      </c>
      <c r="T962" s="4">
        <v>45403</v>
      </c>
      <c r="U962">
        <v>4</v>
      </c>
      <c r="V962" t="s">
        <v>20250</v>
      </c>
      <c r="W962" t="s">
        <v>16219</v>
      </c>
      <c r="X962" t="s">
        <v>16220</v>
      </c>
      <c r="Y962" t="s">
        <v>956</v>
      </c>
      <c r="Z962">
        <v>2933</v>
      </c>
      <c r="AA962">
        <v>1</v>
      </c>
      <c r="AB962">
        <v>1173.2</v>
      </c>
      <c r="AC962">
        <v>1173.2</v>
      </c>
      <c r="AD962" s="8">
        <v>0.22</v>
      </c>
      <c r="AE962" s="7">
        <v>258.10399999999998</v>
      </c>
      <c r="AF962">
        <v>0.22</v>
      </c>
      <c r="AG962" t="str">
        <f t="shared" ref="AG962:AG1025" si="15">IF(AB962&gt;=100000,"₹"&amp;TEXT(AB962/100000,"0.0")&amp;" L",
IF(AB962&gt;=1000,"₹"&amp;TEXT(AB962/1000,"0")&amp;" K",
"₹"&amp;AB962))</f>
        <v>₹1 K</v>
      </c>
    </row>
    <row r="963" spans="1:33" x14ac:dyDescent="0.3">
      <c r="A963" t="s">
        <v>181</v>
      </c>
      <c r="B963" t="s">
        <v>369</v>
      </c>
      <c r="C963" t="s">
        <v>49</v>
      </c>
      <c r="D963" t="s">
        <v>109</v>
      </c>
      <c r="E963" t="s">
        <v>490</v>
      </c>
      <c r="F963" t="s">
        <v>16403</v>
      </c>
      <c r="G963" t="s">
        <v>96</v>
      </c>
      <c r="H963" s="4">
        <v>45042</v>
      </c>
      <c r="I963">
        <v>1200</v>
      </c>
      <c r="J963" t="s">
        <v>16404</v>
      </c>
      <c r="K963" t="s">
        <v>2286</v>
      </c>
      <c r="L963" t="s">
        <v>16405</v>
      </c>
      <c r="M963" t="s">
        <v>37</v>
      </c>
      <c r="N963" t="s">
        <v>16406</v>
      </c>
      <c r="O963" t="s">
        <v>72</v>
      </c>
      <c r="P963">
        <v>10</v>
      </c>
      <c r="Q963" t="s">
        <v>73</v>
      </c>
      <c r="R963" t="s">
        <v>101</v>
      </c>
      <c r="S963" t="s">
        <v>16407</v>
      </c>
      <c r="T963" s="4">
        <v>45401</v>
      </c>
      <c r="U963">
        <v>4</v>
      </c>
      <c r="V963" t="s">
        <v>20250</v>
      </c>
      <c r="W963" t="s">
        <v>16408</v>
      </c>
      <c r="X963" t="s">
        <v>16409</v>
      </c>
      <c r="Y963" t="s">
        <v>567</v>
      </c>
      <c r="Z963">
        <v>2750</v>
      </c>
      <c r="AA963">
        <v>4</v>
      </c>
      <c r="AB963">
        <v>4400</v>
      </c>
      <c r="AC963">
        <v>1100</v>
      </c>
      <c r="AD963" s="8">
        <v>0.22</v>
      </c>
      <c r="AE963" s="7">
        <v>968</v>
      </c>
      <c r="AF963">
        <v>0.22</v>
      </c>
      <c r="AG963" t="str">
        <f t="shared" si="15"/>
        <v>₹4 K</v>
      </c>
    </row>
    <row r="964" spans="1:33" x14ac:dyDescent="0.3">
      <c r="A964" t="s">
        <v>20237</v>
      </c>
      <c r="B964" t="s">
        <v>1483</v>
      </c>
      <c r="C964" t="s">
        <v>29</v>
      </c>
      <c r="D964" t="s">
        <v>30</v>
      </c>
      <c r="E964" t="s">
        <v>66</v>
      </c>
      <c r="F964" t="s">
        <v>16471</v>
      </c>
      <c r="G964" t="s">
        <v>33</v>
      </c>
      <c r="H964" s="4">
        <v>43964</v>
      </c>
      <c r="I964">
        <v>1300</v>
      </c>
      <c r="J964" t="s">
        <v>16472</v>
      </c>
      <c r="K964" t="s">
        <v>125</v>
      </c>
      <c r="L964" t="s">
        <v>16473</v>
      </c>
      <c r="M964" t="s">
        <v>37</v>
      </c>
      <c r="N964" t="s">
        <v>16474</v>
      </c>
      <c r="O964" t="s">
        <v>116</v>
      </c>
      <c r="P964">
        <v>14</v>
      </c>
      <c r="Q964" t="s">
        <v>73</v>
      </c>
      <c r="R964" t="s">
        <v>41</v>
      </c>
      <c r="S964" t="s">
        <v>16475</v>
      </c>
      <c r="T964" s="4">
        <v>45383</v>
      </c>
      <c r="U964">
        <v>4</v>
      </c>
      <c r="V964" t="s">
        <v>20250</v>
      </c>
      <c r="W964" t="s">
        <v>16476</v>
      </c>
      <c r="X964" t="s">
        <v>16477</v>
      </c>
      <c r="Y964" t="s">
        <v>567</v>
      </c>
      <c r="Z964">
        <v>2569</v>
      </c>
      <c r="AA964">
        <v>2</v>
      </c>
      <c r="AB964">
        <v>2055.2000000000003</v>
      </c>
      <c r="AC964">
        <v>1027.6000000000001</v>
      </c>
      <c r="AD964" s="8">
        <v>0.28000000000000003</v>
      </c>
      <c r="AE964" s="7">
        <v>575.45600000000013</v>
      </c>
      <c r="AF964">
        <v>0.28000000000000003</v>
      </c>
      <c r="AG964" t="str">
        <f t="shared" si="15"/>
        <v>₹2 K</v>
      </c>
    </row>
    <row r="965" spans="1:33" x14ac:dyDescent="0.3">
      <c r="A965" t="s">
        <v>93</v>
      </c>
      <c r="B965" t="s">
        <v>784</v>
      </c>
      <c r="C965" t="s">
        <v>49</v>
      </c>
      <c r="D965" t="s">
        <v>241</v>
      </c>
      <c r="E965" t="s">
        <v>1877</v>
      </c>
      <c r="F965" t="s">
        <v>16625</v>
      </c>
      <c r="G965" t="s">
        <v>33</v>
      </c>
      <c r="H965" s="4">
        <v>45088</v>
      </c>
      <c r="I965">
        <v>1400</v>
      </c>
      <c r="J965" t="s">
        <v>16626</v>
      </c>
      <c r="K965" t="s">
        <v>914</v>
      </c>
      <c r="L965" t="s">
        <v>16627</v>
      </c>
      <c r="M965" t="s">
        <v>87</v>
      </c>
      <c r="N965" t="s">
        <v>16628</v>
      </c>
      <c r="O965" t="s">
        <v>57</v>
      </c>
      <c r="P965">
        <v>8</v>
      </c>
      <c r="Q965" t="s">
        <v>40</v>
      </c>
      <c r="R965" t="s">
        <v>101</v>
      </c>
      <c r="S965" t="s">
        <v>16629</v>
      </c>
      <c r="T965" s="4">
        <v>45384</v>
      </c>
      <c r="U965">
        <v>4</v>
      </c>
      <c r="V965" t="s">
        <v>20250</v>
      </c>
      <c r="W965" t="s">
        <v>16630</v>
      </c>
      <c r="X965" t="s">
        <v>16631</v>
      </c>
      <c r="Y965" t="s">
        <v>4093</v>
      </c>
      <c r="Z965">
        <v>517</v>
      </c>
      <c r="AA965">
        <v>8</v>
      </c>
      <c r="AB965">
        <v>1654.4</v>
      </c>
      <c r="AC965">
        <v>206.8</v>
      </c>
      <c r="AD965" s="8">
        <v>0.22</v>
      </c>
      <c r="AE965" s="7">
        <v>363.96800000000002</v>
      </c>
      <c r="AF965">
        <v>0.22</v>
      </c>
      <c r="AG965" t="str">
        <f t="shared" si="15"/>
        <v>₹2 K</v>
      </c>
    </row>
    <row r="966" spans="1:33" x14ac:dyDescent="0.3">
      <c r="A966" t="s">
        <v>27</v>
      </c>
      <c r="B966" t="s">
        <v>558</v>
      </c>
      <c r="C966" t="s">
        <v>49</v>
      </c>
      <c r="D966" t="s">
        <v>81</v>
      </c>
      <c r="E966" t="s">
        <v>326</v>
      </c>
      <c r="F966" t="s">
        <v>16686</v>
      </c>
      <c r="G966" t="s">
        <v>33</v>
      </c>
      <c r="H966" s="4">
        <v>44779</v>
      </c>
      <c r="I966">
        <v>1200</v>
      </c>
      <c r="J966" t="s">
        <v>16687</v>
      </c>
      <c r="K966" t="s">
        <v>186</v>
      </c>
      <c r="L966" t="s">
        <v>16688</v>
      </c>
      <c r="M966" t="s">
        <v>87</v>
      </c>
      <c r="N966" t="s">
        <v>16689</v>
      </c>
      <c r="O966" t="s">
        <v>39</v>
      </c>
      <c r="P966">
        <v>18</v>
      </c>
      <c r="Q966" t="s">
        <v>73</v>
      </c>
      <c r="R966" t="s">
        <v>101</v>
      </c>
      <c r="S966" t="s">
        <v>16690</v>
      </c>
      <c r="T966" s="4">
        <v>45383</v>
      </c>
      <c r="U966">
        <v>4</v>
      </c>
      <c r="V966" t="s">
        <v>20250</v>
      </c>
      <c r="W966" t="s">
        <v>16691</v>
      </c>
      <c r="X966" t="s">
        <v>16692</v>
      </c>
      <c r="Y966" t="s">
        <v>9539</v>
      </c>
      <c r="Z966">
        <v>1672</v>
      </c>
      <c r="AA966">
        <v>7</v>
      </c>
      <c r="AB966">
        <v>4681.6000000000004</v>
      </c>
      <c r="AC966">
        <v>668.80000000000007</v>
      </c>
      <c r="AD966" s="8">
        <v>0.22</v>
      </c>
      <c r="AE966" s="7">
        <v>1029.952</v>
      </c>
      <c r="AF966">
        <v>0.22</v>
      </c>
      <c r="AG966" t="str">
        <f t="shared" si="15"/>
        <v>₹5 K</v>
      </c>
    </row>
    <row r="967" spans="1:33" x14ac:dyDescent="0.3">
      <c r="A967" t="s">
        <v>20242</v>
      </c>
      <c r="B967" t="s">
        <v>390</v>
      </c>
      <c r="C967" t="s">
        <v>29</v>
      </c>
      <c r="D967" t="s">
        <v>370</v>
      </c>
      <c r="E967" t="s">
        <v>431</v>
      </c>
      <c r="F967" t="s">
        <v>16741</v>
      </c>
      <c r="G967" t="s">
        <v>96</v>
      </c>
      <c r="H967" s="4">
        <v>44314</v>
      </c>
      <c r="I967">
        <v>1200</v>
      </c>
      <c r="J967" t="s">
        <v>16742</v>
      </c>
      <c r="K967" t="s">
        <v>245</v>
      </c>
      <c r="L967" t="s">
        <v>16743</v>
      </c>
      <c r="M967" t="s">
        <v>87</v>
      </c>
      <c r="N967" t="s">
        <v>16744</v>
      </c>
      <c r="O967" t="s">
        <v>116</v>
      </c>
      <c r="P967">
        <v>13</v>
      </c>
      <c r="Q967" t="s">
        <v>40</v>
      </c>
      <c r="R967" t="s">
        <v>101</v>
      </c>
      <c r="S967" t="s">
        <v>16745</v>
      </c>
      <c r="T967" s="4">
        <v>45395</v>
      </c>
      <c r="U967">
        <v>4</v>
      </c>
      <c r="V967" t="s">
        <v>20250</v>
      </c>
      <c r="W967" t="s">
        <v>16746</v>
      </c>
      <c r="X967" t="s">
        <v>16747</v>
      </c>
      <c r="Y967" t="s">
        <v>1843</v>
      </c>
      <c r="Z967">
        <v>2584</v>
      </c>
      <c r="AA967">
        <v>4</v>
      </c>
      <c r="AB967">
        <v>4134.4000000000015</v>
      </c>
      <c r="AC967">
        <v>1033.6000000000004</v>
      </c>
      <c r="AD967" s="8">
        <v>0.28000000000000003</v>
      </c>
      <c r="AE967" s="7">
        <v>1157.6320000000005</v>
      </c>
      <c r="AF967">
        <v>0.28000000000000003</v>
      </c>
      <c r="AG967" t="str">
        <f t="shared" si="15"/>
        <v>₹4 K</v>
      </c>
    </row>
    <row r="968" spans="1:33" x14ac:dyDescent="0.3">
      <c r="A968" t="s">
        <v>107</v>
      </c>
      <c r="B968" t="s">
        <v>510</v>
      </c>
      <c r="C968" t="s">
        <v>49</v>
      </c>
      <c r="D968" t="s">
        <v>370</v>
      </c>
      <c r="E968" t="s">
        <v>2486</v>
      </c>
      <c r="F968" t="s">
        <v>16775</v>
      </c>
      <c r="G968" t="s">
        <v>96</v>
      </c>
      <c r="H968" s="4">
        <v>44714</v>
      </c>
      <c r="I968">
        <v>1100</v>
      </c>
      <c r="J968" t="s">
        <v>16776</v>
      </c>
      <c r="K968" t="s">
        <v>787</v>
      </c>
      <c r="L968" t="s">
        <v>16777</v>
      </c>
      <c r="M968" t="s">
        <v>37</v>
      </c>
      <c r="N968" t="s">
        <v>16778</v>
      </c>
      <c r="O968" t="s">
        <v>57</v>
      </c>
      <c r="P968">
        <v>18</v>
      </c>
      <c r="Q968" t="s">
        <v>73</v>
      </c>
      <c r="R968" t="s">
        <v>58</v>
      </c>
      <c r="S968" t="s">
        <v>16779</v>
      </c>
      <c r="T968" s="4">
        <v>45404</v>
      </c>
      <c r="U968">
        <v>4</v>
      </c>
      <c r="V968" t="s">
        <v>20250</v>
      </c>
      <c r="W968" t="s">
        <v>16780</v>
      </c>
      <c r="X968" t="s">
        <v>16781</v>
      </c>
      <c r="Y968" t="s">
        <v>16782</v>
      </c>
      <c r="Z968">
        <v>838</v>
      </c>
      <c r="AA968">
        <v>1</v>
      </c>
      <c r="AB968">
        <v>335.20000000000005</v>
      </c>
      <c r="AC968">
        <v>335.20000000000005</v>
      </c>
      <c r="AD968" s="8">
        <v>0.22</v>
      </c>
      <c r="AE968" s="7">
        <v>73.744000000000014</v>
      </c>
      <c r="AF968">
        <v>0.22</v>
      </c>
      <c r="AG968" t="str">
        <f t="shared" si="15"/>
        <v>₹335.2</v>
      </c>
    </row>
    <row r="969" spans="1:33" x14ac:dyDescent="0.3">
      <c r="A969" t="s">
        <v>20234</v>
      </c>
      <c r="B969" t="s">
        <v>325</v>
      </c>
      <c r="C969" t="s">
        <v>29</v>
      </c>
      <c r="D969" t="s">
        <v>65</v>
      </c>
      <c r="E969" t="s">
        <v>358</v>
      </c>
      <c r="F969" t="s">
        <v>16804</v>
      </c>
      <c r="G969" t="s">
        <v>33</v>
      </c>
      <c r="H969" s="4">
        <v>45273</v>
      </c>
      <c r="I969">
        <v>1000</v>
      </c>
      <c r="J969" t="s">
        <v>16805</v>
      </c>
      <c r="K969" t="s">
        <v>161</v>
      </c>
      <c r="L969" t="s">
        <v>16806</v>
      </c>
      <c r="M969" t="s">
        <v>87</v>
      </c>
      <c r="N969" t="s">
        <v>16807</v>
      </c>
      <c r="O969" t="s">
        <v>57</v>
      </c>
      <c r="P969">
        <v>17</v>
      </c>
      <c r="Q969" t="s">
        <v>40</v>
      </c>
      <c r="R969" t="s">
        <v>74</v>
      </c>
      <c r="S969" t="s">
        <v>16808</v>
      </c>
      <c r="T969" s="4">
        <v>45390</v>
      </c>
      <c r="U969">
        <v>4</v>
      </c>
      <c r="V969" t="s">
        <v>20250</v>
      </c>
      <c r="W969" t="s">
        <v>16809</v>
      </c>
      <c r="X969" t="s">
        <v>16810</v>
      </c>
      <c r="Y969" t="s">
        <v>2538</v>
      </c>
      <c r="Z969">
        <v>2978</v>
      </c>
      <c r="AA969">
        <v>8</v>
      </c>
      <c r="AB969">
        <v>9529.6</v>
      </c>
      <c r="AC969">
        <v>1191.2</v>
      </c>
      <c r="AD969" s="8">
        <v>0.28000000000000003</v>
      </c>
      <c r="AE969" s="7">
        <v>2668.2880000000005</v>
      </c>
      <c r="AF969">
        <v>0.28000000000000003</v>
      </c>
      <c r="AG969" t="str">
        <f t="shared" si="15"/>
        <v>₹10 K</v>
      </c>
    </row>
    <row r="970" spans="1:33" x14ac:dyDescent="0.3">
      <c r="A970" t="s">
        <v>181</v>
      </c>
      <c r="B970" t="s">
        <v>470</v>
      </c>
      <c r="C970" t="s">
        <v>49</v>
      </c>
      <c r="D970" t="s">
        <v>677</v>
      </c>
      <c r="E970" t="s">
        <v>82</v>
      </c>
      <c r="F970" t="s">
        <v>16984</v>
      </c>
      <c r="G970" t="s">
        <v>33</v>
      </c>
      <c r="H970" s="4">
        <v>44110</v>
      </c>
      <c r="I970">
        <v>1300</v>
      </c>
      <c r="J970" t="s">
        <v>16985</v>
      </c>
      <c r="K970" t="s">
        <v>835</v>
      </c>
      <c r="L970" t="s">
        <v>16986</v>
      </c>
      <c r="M970" t="s">
        <v>37</v>
      </c>
      <c r="N970" t="s">
        <v>16987</v>
      </c>
      <c r="O970" t="s">
        <v>116</v>
      </c>
      <c r="P970">
        <v>8</v>
      </c>
      <c r="Q970" t="s">
        <v>73</v>
      </c>
      <c r="R970" t="s">
        <v>41</v>
      </c>
      <c r="S970" t="s">
        <v>16988</v>
      </c>
      <c r="T970" s="4">
        <v>45383</v>
      </c>
      <c r="U970">
        <v>4</v>
      </c>
      <c r="V970" t="s">
        <v>20250</v>
      </c>
      <c r="W970" t="s">
        <v>16989</v>
      </c>
      <c r="X970" t="s">
        <v>16990</v>
      </c>
      <c r="Y970" t="s">
        <v>10129</v>
      </c>
      <c r="Z970">
        <v>748</v>
      </c>
      <c r="AA970">
        <v>3</v>
      </c>
      <c r="AB970">
        <v>897.6</v>
      </c>
      <c r="AC970">
        <v>299.2</v>
      </c>
      <c r="AD970" s="8">
        <v>0.22</v>
      </c>
      <c r="AE970" s="7">
        <v>197.47200000000001</v>
      </c>
      <c r="AF970">
        <v>0.22</v>
      </c>
      <c r="AG970" t="str">
        <f t="shared" si="15"/>
        <v>₹897.6</v>
      </c>
    </row>
    <row r="971" spans="1:33" x14ac:dyDescent="0.3">
      <c r="A971" t="s">
        <v>133</v>
      </c>
      <c r="B971" t="s">
        <v>108</v>
      </c>
      <c r="C971" t="s">
        <v>29</v>
      </c>
      <c r="D971" t="s">
        <v>219</v>
      </c>
      <c r="E971" t="s">
        <v>2849</v>
      </c>
      <c r="F971" t="s">
        <v>16991</v>
      </c>
      <c r="G971" t="s">
        <v>96</v>
      </c>
      <c r="H971" s="4">
        <v>45404</v>
      </c>
      <c r="I971">
        <v>950</v>
      </c>
      <c r="J971" t="s">
        <v>16992</v>
      </c>
      <c r="K971" t="s">
        <v>1103</v>
      </c>
      <c r="L971" t="s">
        <v>16993</v>
      </c>
      <c r="M971" t="s">
        <v>37</v>
      </c>
      <c r="N971" t="s">
        <v>16994</v>
      </c>
      <c r="O971" t="s">
        <v>116</v>
      </c>
      <c r="P971">
        <v>3</v>
      </c>
      <c r="Q971" t="s">
        <v>40</v>
      </c>
      <c r="R971" t="s">
        <v>41</v>
      </c>
      <c r="S971" t="s">
        <v>16995</v>
      </c>
      <c r="T971" s="4">
        <v>45400</v>
      </c>
      <c r="U971">
        <v>4</v>
      </c>
      <c r="V971" t="s">
        <v>20250</v>
      </c>
      <c r="W971" t="s">
        <v>16996</v>
      </c>
      <c r="X971" t="s">
        <v>16997</v>
      </c>
      <c r="Y971" t="s">
        <v>5526</v>
      </c>
      <c r="Z971">
        <v>2367</v>
      </c>
      <c r="AA971">
        <v>2</v>
      </c>
      <c r="AB971">
        <v>1893.6000000000001</v>
      </c>
      <c r="AC971">
        <v>946.80000000000007</v>
      </c>
      <c r="AD971" s="8">
        <v>0.28000000000000003</v>
      </c>
      <c r="AE971" s="7">
        <v>530.20800000000008</v>
      </c>
      <c r="AF971">
        <v>0.28000000000000003</v>
      </c>
      <c r="AG971" t="str">
        <f t="shared" si="15"/>
        <v>₹2 K</v>
      </c>
    </row>
    <row r="972" spans="1:33" x14ac:dyDescent="0.3">
      <c r="A972" t="s">
        <v>93</v>
      </c>
      <c r="B972" t="s">
        <v>293</v>
      </c>
      <c r="C972" t="s">
        <v>29</v>
      </c>
      <c r="D972" t="s">
        <v>30</v>
      </c>
      <c r="E972" t="s">
        <v>110</v>
      </c>
      <c r="F972" t="s">
        <v>17047</v>
      </c>
      <c r="G972" t="s">
        <v>96</v>
      </c>
      <c r="H972" s="4">
        <v>44721</v>
      </c>
      <c r="I972">
        <v>1000</v>
      </c>
      <c r="J972" t="s">
        <v>17048</v>
      </c>
      <c r="K972" t="s">
        <v>113</v>
      </c>
      <c r="L972" t="s">
        <v>17049</v>
      </c>
      <c r="M972" t="s">
        <v>37</v>
      </c>
      <c r="N972" t="s">
        <v>17050</v>
      </c>
      <c r="O972" t="s">
        <v>116</v>
      </c>
      <c r="P972">
        <v>9</v>
      </c>
      <c r="Q972" t="s">
        <v>40</v>
      </c>
      <c r="R972" t="s">
        <v>101</v>
      </c>
      <c r="S972" t="s">
        <v>17051</v>
      </c>
      <c r="T972" s="4">
        <v>45404</v>
      </c>
      <c r="U972">
        <v>4</v>
      </c>
      <c r="V972" t="s">
        <v>20250</v>
      </c>
      <c r="W972" t="s">
        <v>17052</v>
      </c>
      <c r="X972" t="s">
        <v>7778</v>
      </c>
      <c r="Y972" t="s">
        <v>676</v>
      </c>
      <c r="Z972">
        <v>1670</v>
      </c>
      <c r="AA972">
        <v>3</v>
      </c>
      <c r="AB972">
        <v>2004</v>
      </c>
      <c r="AC972">
        <v>668</v>
      </c>
      <c r="AD972" s="8">
        <v>0.28000000000000003</v>
      </c>
      <c r="AE972" s="7">
        <v>561.12</v>
      </c>
      <c r="AF972">
        <v>0.28000000000000003</v>
      </c>
      <c r="AG972" t="str">
        <f t="shared" si="15"/>
        <v>₹2 K</v>
      </c>
    </row>
    <row r="973" spans="1:33" x14ac:dyDescent="0.3">
      <c r="A973" t="s">
        <v>20242</v>
      </c>
      <c r="B973" t="s">
        <v>390</v>
      </c>
      <c r="C973" t="s">
        <v>80</v>
      </c>
      <c r="D973" t="s">
        <v>146</v>
      </c>
      <c r="E973" t="s">
        <v>2849</v>
      </c>
      <c r="F973" t="s">
        <v>17080</v>
      </c>
      <c r="G973" t="s">
        <v>96</v>
      </c>
      <c r="H973" s="4">
        <v>45053</v>
      </c>
      <c r="I973">
        <v>1300</v>
      </c>
      <c r="J973" t="s">
        <v>17081</v>
      </c>
      <c r="K973" t="s">
        <v>3054</v>
      </c>
      <c r="L973" t="s">
        <v>17082</v>
      </c>
      <c r="M973" t="s">
        <v>37</v>
      </c>
      <c r="N973" t="s">
        <v>17083</v>
      </c>
      <c r="O973" t="s">
        <v>72</v>
      </c>
      <c r="P973">
        <v>18</v>
      </c>
      <c r="Q973" t="s">
        <v>40</v>
      </c>
      <c r="R973" t="s">
        <v>41</v>
      </c>
      <c r="S973" t="s">
        <v>17084</v>
      </c>
      <c r="T973" s="4">
        <v>45409</v>
      </c>
      <c r="U973">
        <v>4</v>
      </c>
      <c r="V973" t="s">
        <v>20250</v>
      </c>
      <c r="W973" t="s">
        <v>17085</v>
      </c>
      <c r="X973" t="s">
        <v>17086</v>
      </c>
      <c r="Y973" t="s">
        <v>759</v>
      </c>
      <c r="Z973">
        <v>2856</v>
      </c>
      <c r="AA973">
        <v>4</v>
      </c>
      <c r="AB973">
        <v>4569.6000000000004</v>
      </c>
      <c r="AC973">
        <v>1142.4000000000001</v>
      </c>
      <c r="AD973" s="8">
        <v>0.35</v>
      </c>
      <c r="AE973" s="7">
        <v>1599.3600000000001</v>
      </c>
      <c r="AF973">
        <v>0.35</v>
      </c>
      <c r="AG973" t="str">
        <f t="shared" si="15"/>
        <v>₹5 K</v>
      </c>
    </row>
    <row r="974" spans="1:33" x14ac:dyDescent="0.3">
      <c r="A974" t="s">
        <v>20233</v>
      </c>
      <c r="B974" t="s">
        <v>240</v>
      </c>
      <c r="C974" t="s">
        <v>80</v>
      </c>
      <c r="D974" t="s">
        <v>370</v>
      </c>
      <c r="E974" t="s">
        <v>194</v>
      </c>
      <c r="F974" t="s">
        <v>17175</v>
      </c>
      <c r="G974" t="s">
        <v>96</v>
      </c>
      <c r="H974" s="4">
        <v>45357</v>
      </c>
      <c r="I974">
        <v>1200</v>
      </c>
      <c r="J974" t="s">
        <v>17176</v>
      </c>
      <c r="K974" t="s">
        <v>493</v>
      </c>
      <c r="L974" t="s">
        <v>17177</v>
      </c>
      <c r="M974" t="s">
        <v>37</v>
      </c>
      <c r="N974" t="s">
        <v>17178</v>
      </c>
      <c r="O974" t="s">
        <v>39</v>
      </c>
      <c r="P974">
        <v>9</v>
      </c>
      <c r="Q974" t="s">
        <v>73</v>
      </c>
      <c r="R974" t="s">
        <v>101</v>
      </c>
      <c r="S974" t="s">
        <v>17179</v>
      </c>
      <c r="T974" s="4">
        <v>45385</v>
      </c>
      <c r="U974">
        <v>4</v>
      </c>
      <c r="V974" t="s">
        <v>20250</v>
      </c>
      <c r="W974" t="s">
        <v>17180</v>
      </c>
      <c r="X974" t="s">
        <v>17181</v>
      </c>
      <c r="Y974" t="s">
        <v>16172</v>
      </c>
      <c r="Z974">
        <v>2536</v>
      </c>
      <c r="AA974">
        <v>6</v>
      </c>
      <c r="AB974">
        <v>6086.4000000000015</v>
      </c>
      <c r="AC974">
        <v>1014.4000000000002</v>
      </c>
      <c r="AD974" s="8">
        <v>0.35</v>
      </c>
      <c r="AE974" s="7">
        <v>2130.2400000000002</v>
      </c>
      <c r="AF974">
        <v>0.35</v>
      </c>
      <c r="AG974" t="str">
        <f t="shared" si="15"/>
        <v>₹6 K</v>
      </c>
    </row>
    <row r="975" spans="1:33" x14ac:dyDescent="0.3">
      <c r="A975" t="s">
        <v>20237</v>
      </c>
      <c r="B975" t="s">
        <v>1483</v>
      </c>
      <c r="C975" t="s">
        <v>29</v>
      </c>
      <c r="D975" t="s">
        <v>30</v>
      </c>
      <c r="E975" t="s">
        <v>1543</v>
      </c>
      <c r="F975" t="s">
        <v>17203</v>
      </c>
      <c r="G975" t="s">
        <v>96</v>
      </c>
      <c r="H975" s="4">
        <v>45135</v>
      </c>
      <c r="I975">
        <v>1200</v>
      </c>
      <c r="J975" t="s">
        <v>17204</v>
      </c>
      <c r="K975" t="s">
        <v>897</v>
      </c>
      <c r="L975" t="s">
        <v>17205</v>
      </c>
      <c r="M975" t="s">
        <v>37</v>
      </c>
      <c r="N975" t="s">
        <v>17206</v>
      </c>
      <c r="O975" t="s">
        <v>72</v>
      </c>
      <c r="P975">
        <v>13</v>
      </c>
      <c r="Q975" t="s">
        <v>73</v>
      </c>
      <c r="R975" t="s">
        <v>58</v>
      </c>
      <c r="S975" t="s">
        <v>17207</v>
      </c>
      <c r="T975" s="4">
        <v>45411</v>
      </c>
      <c r="U975">
        <v>4</v>
      </c>
      <c r="V975" t="s">
        <v>20250</v>
      </c>
      <c r="W975" t="s">
        <v>17208</v>
      </c>
      <c r="X975" t="s">
        <v>17209</v>
      </c>
      <c r="Y975" t="s">
        <v>12054</v>
      </c>
      <c r="Z975">
        <v>1737</v>
      </c>
      <c r="AA975">
        <v>8</v>
      </c>
      <c r="AB975">
        <v>5558.4000000000015</v>
      </c>
      <c r="AC975">
        <v>694.80000000000018</v>
      </c>
      <c r="AD975" s="8">
        <v>0.28000000000000003</v>
      </c>
      <c r="AE975" s="7">
        <v>1556.3520000000005</v>
      </c>
      <c r="AF975">
        <v>0.28000000000000003</v>
      </c>
      <c r="AG975" t="str">
        <f t="shared" si="15"/>
        <v>₹6 K</v>
      </c>
    </row>
    <row r="976" spans="1:33" x14ac:dyDescent="0.3">
      <c r="A976" t="s">
        <v>20235</v>
      </c>
      <c r="B976" t="s">
        <v>48</v>
      </c>
      <c r="C976" t="s">
        <v>29</v>
      </c>
      <c r="D976" t="s">
        <v>65</v>
      </c>
      <c r="E976" t="s">
        <v>3309</v>
      </c>
      <c r="F976" t="s">
        <v>17460</v>
      </c>
      <c r="G976" t="s">
        <v>96</v>
      </c>
      <c r="H976" s="4">
        <v>45350</v>
      </c>
      <c r="I976">
        <v>1400</v>
      </c>
      <c r="J976" t="s">
        <v>17461</v>
      </c>
      <c r="K976" t="s">
        <v>361</v>
      </c>
      <c r="L976" t="s">
        <v>17462</v>
      </c>
      <c r="M976" t="s">
        <v>37</v>
      </c>
      <c r="N976" t="s">
        <v>17463</v>
      </c>
      <c r="O976" t="s">
        <v>57</v>
      </c>
      <c r="P976">
        <v>7</v>
      </c>
      <c r="Q976" t="s">
        <v>73</v>
      </c>
      <c r="R976" t="s">
        <v>58</v>
      </c>
      <c r="S976" t="s">
        <v>17464</v>
      </c>
      <c r="T976" s="4">
        <v>45398</v>
      </c>
      <c r="U976">
        <v>4</v>
      </c>
      <c r="V976" t="s">
        <v>20250</v>
      </c>
      <c r="W976" t="s">
        <v>17465</v>
      </c>
      <c r="X976" t="s">
        <v>17466</v>
      </c>
      <c r="Y976" t="s">
        <v>1022</v>
      </c>
      <c r="Z976">
        <v>2082</v>
      </c>
      <c r="AA976">
        <v>8</v>
      </c>
      <c r="AB976">
        <v>6662.4000000000015</v>
      </c>
      <c r="AC976">
        <v>832.80000000000018</v>
      </c>
      <c r="AD976" s="8">
        <v>0.28000000000000003</v>
      </c>
      <c r="AE976" s="7">
        <v>1865.4720000000007</v>
      </c>
      <c r="AF976">
        <v>0.28000000000000003</v>
      </c>
      <c r="AG976" t="str">
        <f t="shared" si="15"/>
        <v>₹7 K</v>
      </c>
    </row>
    <row r="977" spans="1:33" x14ac:dyDescent="0.3">
      <c r="A977" t="s">
        <v>20234</v>
      </c>
      <c r="B977" t="s">
        <v>325</v>
      </c>
      <c r="C977" t="s">
        <v>49</v>
      </c>
      <c r="D977" t="s">
        <v>677</v>
      </c>
      <c r="E977" t="s">
        <v>3051</v>
      </c>
      <c r="F977" t="s">
        <v>17481</v>
      </c>
      <c r="G977" t="s">
        <v>33</v>
      </c>
      <c r="H977" s="4">
        <v>44285</v>
      </c>
      <c r="I977">
        <v>1400</v>
      </c>
      <c r="J977" t="s">
        <v>11449</v>
      </c>
      <c r="K977" t="s">
        <v>1626</v>
      </c>
      <c r="L977" t="s">
        <v>17482</v>
      </c>
      <c r="M977" t="s">
        <v>37</v>
      </c>
      <c r="N977" t="s">
        <v>17483</v>
      </c>
      <c r="O977" t="s">
        <v>72</v>
      </c>
      <c r="P977">
        <v>12</v>
      </c>
      <c r="Q977" t="s">
        <v>40</v>
      </c>
      <c r="R977" t="s">
        <v>74</v>
      </c>
      <c r="S977" t="s">
        <v>2474</v>
      </c>
      <c r="T977" s="4">
        <v>45408</v>
      </c>
      <c r="U977">
        <v>4</v>
      </c>
      <c r="V977" t="s">
        <v>20250</v>
      </c>
      <c r="W977" t="s">
        <v>17484</v>
      </c>
      <c r="X977" t="s">
        <v>17485</v>
      </c>
      <c r="Y977" t="s">
        <v>567</v>
      </c>
      <c r="Z977">
        <v>2316</v>
      </c>
      <c r="AA977">
        <v>3</v>
      </c>
      <c r="AB977">
        <v>2779.2000000000003</v>
      </c>
      <c r="AC977">
        <v>926.40000000000009</v>
      </c>
      <c r="AD977" s="8">
        <v>0.22</v>
      </c>
      <c r="AE977" s="7">
        <v>611.42400000000009</v>
      </c>
      <c r="AF977">
        <v>0.22</v>
      </c>
      <c r="AG977" t="str">
        <f t="shared" si="15"/>
        <v>₹3 K</v>
      </c>
    </row>
    <row r="978" spans="1:33" x14ac:dyDescent="0.3">
      <c r="A978" t="s">
        <v>93</v>
      </c>
      <c r="B978" t="s">
        <v>169</v>
      </c>
      <c r="C978" t="s">
        <v>80</v>
      </c>
      <c r="D978" t="s">
        <v>109</v>
      </c>
      <c r="E978" t="s">
        <v>358</v>
      </c>
      <c r="F978" t="s">
        <v>17534</v>
      </c>
      <c r="G978" t="s">
        <v>33</v>
      </c>
      <c r="H978" s="4">
        <v>45424</v>
      </c>
      <c r="I978">
        <v>1300</v>
      </c>
      <c r="J978" t="s">
        <v>17535</v>
      </c>
      <c r="K978" t="s">
        <v>2433</v>
      </c>
      <c r="L978" t="s">
        <v>17536</v>
      </c>
      <c r="M978" t="s">
        <v>87</v>
      </c>
      <c r="N978" t="s">
        <v>17537</v>
      </c>
      <c r="O978" t="s">
        <v>39</v>
      </c>
      <c r="P978">
        <v>20</v>
      </c>
      <c r="Q978" t="s">
        <v>73</v>
      </c>
      <c r="R978" t="s">
        <v>74</v>
      </c>
      <c r="S978" t="s">
        <v>17538</v>
      </c>
      <c r="T978" s="4">
        <v>45399</v>
      </c>
      <c r="U978">
        <v>4</v>
      </c>
      <c r="V978" t="s">
        <v>20250</v>
      </c>
      <c r="W978" t="s">
        <v>17539</v>
      </c>
      <c r="X978" t="s">
        <v>17540</v>
      </c>
      <c r="Y978" t="s">
        <v>12446</v>
      </c>
      <c r="Z978">
        <v>621</v>
      </c>
      <c r="AA978">
        <v>4</v>
      </c>
      <c r="AB978">
        <v>993.6</v>
      </c>
      <c r="AC978">
        <v>248.4</v>
      </c>
      <c r="AD978" s="8">
        <v>0.35</v>
      </c>
      <c r="AE978" s="7">
        <v>347.76</v>
      </c>
      <c r="AF978">
        <v>0.35</v>
      </c>
      <c r="AG978" t="str">
        <f t="shared" si="15"/>
        <v>₹993.6</v>
      </c>
    </row>
    <row r="979" spans="1:33" x14ac:dyDescent="0.3">
      <c r="A979" t="s">
        <v>27</v>
      </c>
      <c r="B979" t="s">
        <v>558</v>
      </c>
      <c r="C979" t="s">
        <v>80</v>
      </c>
      <c r="D979" t="s">
        <v>370</v>
      </c>
      <c r="E979" t="s">
        <v>1534</v>
      </c>
      <c r="F979" t="s">
        <v>17618</v>
      </c>
      <c r="G979" t="s">
        <v>33</v>
      </c>
      <c r="H979" s="4">
        <v>44035</v>
      </c>
      <c r="I979">
        <v>1100</v>
      </c>
      <c r="J979" t="s">
        <v>17619</v>
      </c>
      <c r="K979" t="s">
        <v>1319</v>
      </c>
      <c r="L979" t="s">
        <v>17620</v>
      </c>
      <c r="M979" t="s">
        <v>37</v>
      </c>
      <c r="N979" t="s">
        <v>17621</v>
      </c>
      <c r="O979" t="s">
        <v>116</v>
      </c>
      <c r="P979">
        <v>4</v>
      </c>
      <c r="Q979" t="s">
        <v>73</v>
      </c>
      <c r="R979" t="s">
        <v>74</v>
      </c>
      <c r="S979" t="s">
        <v>17622</v>
      </c>
      <c r="T979" s="4">
        <v>45402</v>
      </c>
      <c r="U979">
        <v>4</v>
      </c>
      <c r="V979" t="s">
        <v>20250</v>
      </c>
      <c r="W979" t="s">
        <v>17623</v>
      </c>
      <c r="X979" t="s">
        <v>17624</v>
      </c>
      <c r="Y979" t="s">
        <v>400</v>
      </c>
      <c r="Z979">
        <v>2748</v>
      </c>
      <c r="AA979">
        <v>4</v>
      </c>
      <c r="AB979">
        <v>4396.8</v>
      </c>
      <c r="AC979">
        <v>1099.2</v>
      </c>
      <c r="AD979" s="8">
        <v>0.35</v>
      </c>
      <c r="AE979" s="7">
        <v>1538.8799999999999</v>
      </c>
      <c r="AF979">
        <v>0.35</v>
      </c>
      <c r="AG979" t="str">
        <f t="shared" si="15"/>
        <v>₹4 K</v>
      </c>
    </row>
    <row r="980" spans="1:33" x14ac:dyDescent="0.3">
      <c r="A980" t="s">
        <v>336</v>
      </c>
      <c r="B980" t="s">
        <v>500</v>
      </c>
      <c r="C980" t="s">
        <v>49</v>
      </c>
      <c r="D980" t="s">
        <v>677</v>
      </c>
      <c r="E980" t="s">
        <v>740</v>
      </c>
      <c r="F980" t="s">
        <v>17646</v>
      </c>
      <c r="G980" t="s">
        <v>33</v>
      </c>
      <c r="H980" s="4">
        <v>45346</v>
      </c>
      <c r="I980">
        <v>1100</v>
      </c>
      <c r="J980" t="s">
        <v>17647</v>
      </c>
      <c r="K980" t="s">
        <v>474</v>
      </c>
      <c r="L980" t="s">
        <v>17648</v>
      </c>
      <c r="M980" t="s">
        <v>87</v>
      </c>
      <c r="N980" t="s">
        <v>17649</v>
      </c>
      <c r="O980" t="s">
        <v>57</v>
      </c>
      <c r="P980">
        <v>14</v>
      </c>
      <c r="Q980" t="s">
        <v>73</v>
      </c>
      <c r="R980" t="s">
        <v>101</v>
      </c>
      <c r="S980" t="s">
        <v>17650</v>
      </c>
      <c r="T980" s="4">
        <v>45383</v>
      </c>
      <c r="U980">
        <v>4</v>
      </c>
      <c r="V980" t="s">
        <v>20250</v>
      </c>
      <c r="W980" t="s">
        <v>17651</v>
      </c>
      <c r="X980" t="s">
        <v>3742</v>
      </c>
      <c r="Y980" t="s">
        <v>3447</v>
      </c>
      <c r="Z980">
        <v>1278</v>
      </c>
      <c r="AA980">
        <v>8</v>
      </c>
      <c r="AB980">
        <v>4089.6000000000004</v>
      </c>
      <c r="AC980">
        <v>511.20000000000005</v>
      </c>
      <c r="AD980" s="8">
        <v>0.22</v>
      </c>
      <c r="AE980" s="7">
        <v>899.7120000000001</v>
      </c>
      <c r="AF980">
        <v>0.22</v>
      </c>
      <c r="AG980" t="str">
        <f t="shared" si="15"/>
        <v>₹4 K</v>
      </c>
    </row>
    <row r="981" spans="1:33" x14ac:dyDescent="0.3">
      <c r="A981" t="s">
        <v>20239</v>
      </c>
      <c r="B981" t="s">
        <v>28</v>
      </c>
      <c r="C981" t="s">
        <v>29</v>
      </c>
      <c r="D981" t="s">
        <v>81</v>
      </c>
      <c r="E981" t="s">
        <v>1543</v>
      </c>
      <c r="F981" t="s">
        <v>17707</v>
      </c>
      <c r="G981" t="s">
        <v>33</v>
      </c>
      <c r="H981" s="4">
        <v>44698</v>
      </c>
      <c r="I981">
        <v>1100</v>
      </c>
      <c r="J981" t="s">
        <v>17708</v>
      </c>
      <c r="K981" t="s">
        <v>716</v>
      </c>
      <c r="L981" t="s">
        <v>17709</v>
      </c>
      <c r="M981" t="s">
        <v>37</v>
      </c>
      <c r="N981" t="s">
        <v>17710</v>
      </c>
      <c r="O981" t="s">
        <v>39</v>
      </c>
      <c r="P981">
        <v>19</v>
      </c>
      <c r="Q981" t="s">
        <v>40</v>
      </c>
      <c r="R981" t="s">
        <v>74</v>
      </c>
      <c r="S981" t="s">
        <v>17711</v>
      </c>
      <c r="T981" s="4">
        <v>45400</v>
      </c>
      <c r="U981">
        <v>4</v>
      </c>
      <c r="V981" t="s">
        <v>20250</v>
      </c>
      <c r="W981" t="s">
        <v>17712</v>
      </c>
      <c r="X981" t="s">
        <v>17713</v>
      </c>
      <c r="Y981" t="s">
        <v>9102</v>
      </c>
      <c r="Z981">
        <v>2960</v>
      </c>
      <c r="AA981">
        <v>6</v>
      </c>
      <c r="AB981">
        <v>7104</v>
      </c>
      <c r="AC981">
        <v>1184</v>
      </c>
      <c r="AD981" s="8">
        <v>0.28000000000000003</v>
      </c>
      <c r="AE981" s="7">
        <v>1989.1200000000001</v>
      </c>
      <c r="AF981">
        <v>0.28000000000000003</v>
      </c>
      <c r="AG981" t="str">
        <f t="shared" si="15"/>
        <v>₹7 K</v>
      </c>
    </row>
    <row r="982" spans="1:33" x14ac:dyDescent="0.3">
      <c r="A982" t="s">
        <v>93</v>
      </c>
      <c r="B982" t="s">
        <v>1118</v>
      </c>
      <c r="C982" t="s">
        <v>49</v>
      </c>
      <c r="D982" t="s">
        <v>241</v>
      </c>
      <c r="E982" t="s">
        <v>1365</v>
      </c>
      <c r="F982" t="s">
        <v>17892</v>
      </c>
      <c r="G982" t="s">
        <v>33</v>
      </c>
      <c r="H982" s="4">
        <v>44616</v>
      </c>
      <c r="I982">
        <v>1100</v>
      </c>
      <c r="J982" t="s">
        <v>17893</v>
      </c>
      <c r="K982" t="s">
        <v>1162</v>
      </c>
      <c r="L982" t="s">
        <v>17894</v>
      </c>
      <c r="M982" t="s">
        <v>37</v>
      </c>
      <c r="N982" t="s">
        <v>17895</v>
      </c>
      <c r="O982" t="s">
        <v>116</v>
      </c>
      <c r="P982">
        <v>20</v>
      </c>
      <c r="Q982" t="s">
        <v>40</v>
      </c>
      <c r="R982" t="s">
        <v>58</v>
      </c>
      <c r="S982" t="s">
        <v>17896</v>
      </c>
      <c r="T982" s="4">
        <v>45394</v>
      </c>
      <c r="U982">
        <v>4</v>
      </c>
      <c r="V982" t="s">
        <v>20250</v>
      </c>
      <c r="W982" t="s">
        <v>17897</v>
      </c>
      <c r="X982" t="s">
        <v>17898</v>
      </c>
      <c r="Y982" t="s">
        <v>1818</v>
      </c>
      <c r="Z982">
        <v>534</v>
      </c>
      <c r="AA982">
        <v>6</v>
      </c>
      <c r="AB982">
        <v>1281.6000000000001</v>
      </c>
      <c r="AC982">
        <v>213.60000000000002</v>
      </c>
      <c r="AD982" s="8">
        <v>0.22</v>
      </c>
      <c r="AE982" s="7">
        <v>281.95200000000006</v>
      </c>
      <c r="AF982">
        <v>0.22</v>
      </c>
      <c r="AG982" t="str">
        <f t="shared" si="15"/>
        <v>₹1 K</v>
      </c>
    </row>
    <row r="983" spans="1:33" x14ac:dyDescent="0.3">
      <c r="A983" t="s">
        <v>336</v>
      </c>
      <c r="B983" t="s">
        <v>1023</v>
      </c>
      <c r="C983" t="s">
        <v>80</v>
      </c>
      <c r="D983" t="s">
        <v>50</v>
      </c>
      <c r="E983" t="s">
        <v>750</v>
      </c>
      <c r="F983" t="s">
        <v>18062</v>
      </c>
      <c r="G983" t="s">
        <v>33</v>
      </c>
      <c r="H983" s="4">
        <v>45062</v>
      </c>
      <c r="I983">
        <v>950</v>
      </c>
      <c r="J983" t="s">
        <v>18063</v>
      </c>
      <c r="K983" t="s">
        <v>625</v>
      </c>
      <c r="L983" t="s">
        <v>18064</v>
      </c>
      <c r="M983" t="s">
        <v>37</v>
      </c>
      <c r="N983" t="s">
        <v>18065</v>
      </c>
      <c r="O983" t="s">
        <v>116</v>
      </c>
      <c r="P983">
        <v>20</v>
      </c>
      <c r="Q983" t="s">
        <v>73</v>
      </c>
      <c r="R983" t="s">
        <v>41</v>
      </c>
      <c r="S983" t="s">
        <v>18066</v>
      </c>
      <c r="T983" s="4">
        <v>45411</v>
      </c>
      <c r="U983">
        <v>4</v>
      </c>
      <c r="V983" t="s">
        <v>20250</v>
      </c>
      <c r="W983" t="s">
        <v>18067</v>
      </c>
      <c r="X983" t="s">
        <v>18068</v>
      </c>
      <c r="Y983" t="s">
        <v>2989</v>
      </c>
      <c r="Z983">
        <v>555</v>
      </c>
      <c r="AA983">
        <v>4</v>
      </c>
      <c r="AB983">
        <v>888</v>
      </c>
      <c r="AC983">
        <v>222</v>
      </c>
      <c r="AD983" s="8">
        <v>0.35</v>
      </c>
      <c r="AE983" s="7">
        <v>310.79999999999995</v>
      </c>
      <c r="AF983">
        <v>0.35</v>
      </c>
      <c r="AG983" t="str">
        <f t="shared" si="15"/>
        <v>₹888</v>
      </c>
    </row>
    <row r="984" spans="1:33" x14ac:dyDescent="0.3">
      <c r="A984" t="s">
        <v>93</v>
      </c>
      <c r="B984" t="s">
        <v>784</v>
      </c>
      <c r="C984" t="s">
        <v>80</v>
      </c>
      <c r="D984" t="s">
        <v>50</v>
      </c>
      <c r="E984" t="s">
        <v>31</v>
      </c>
      <c r="F984" t="s">
        <v>18076</v>
      </c>
      <c r="G984" t="s">
        <v>96</v>
      </c>
      <c r="H984" s="4">
        <v>45295</v>
      </c>
      <c r="I984">
        <v>1200</v>
      </c>
      <c r="J984" t="s">
        <v>18077</v>
      </c>
      <c r="K984" t="s">
        <v>150</v>
      </c>
      <c r="L984" t="s">
        <v>18078</v>
      </c>
      <c r="M984" t="s">
        <v>37</v>
      </c>
      <c r="N984" t="s">
        <v>18079</v>
      </c>
      <c r="O984" t="s">
        <v>116</v>
      </c>
      <c r="P984">
        <v>8</v>
      </c>
      <c r="Q984" t="s">
        <v>40</v>
      </c>
      <c r="R984" t="s">
        <v>101</v>
      </c>
      <c r="S984" t="s">
        <v>18080</v>
      </c>
      <c r="T984" s="4">
        <v>45405</v>
      </c>
      <c r="U984">
        <v>4</v>
      </c>
      <c r="V984" t="s">
        <v>20250</v>
      </c>
      <c r="W984" t="s">
        <v>18081</v>
      </c>
      <c r="X984" t="s">
        <v>18082</v>
      </c>
      <c r="Y984" t="s">
        <v>2376</v>
      </c>
      <c r="Z984">
        <v>2137</v>
      </c>
      <c r="AA984">
        <v>8</v>
      </c>
      <c r="AB984">
        <v>6838.4000000000015</v>
      </c>
      <c r="AC984">
        <v>854.80000000000018</v>
      </c>
      <c r="AD984" s="8">
        <v>0.35</v>
      </c>
      <c r="AE984" s="7">
        <v>2393.4400000000005</v>
      </c>
      <c r="AF984">
        <v>0.35</v>
      </c>
      <c r="AG984" t="str">
        <f t="shared" si="15"/>
        <v>₹7 K</v>
      </c>
    </row>
    <row r="985" spans="1:33" x14ac:dyDescent="0.3">
      <c r="A985" t="s">
        <v>20239</v>
      </c>
      <c r="B985" t="s">
        <v>28</v>
      </c>
      <c r="C985" t="s">
        <v>49</v>
      </c>
      <c r="D985" t="s">
        <v>30</v>
      </c>
      <c r="E985" t="s">
        <v>1724</v>
      </c>
      <c r="F985" t="s">
        <v>18212</v>
      </c>
      <c r="G985" t="s">
        <v>33</v>
      </c>
      <c r="H985" s="4">
        <v>44947</v>
      </c>
      <c r="I985">
        <v>1200</v>
      </c>
      <c r="J985" t="s">
        <v>18213</v>
      </c>
      <c r="K985" t="s">
        <v>404</v>
      </c>
      <c r="L985" t="s">
        <v>18214</v>
      </c>
      <c r="M985" t="s">
        <v>87</v>
      </c>
      <c r="N985" t="s">
        <v>18215</v>
      </c>
      <c r="O985" t="s">
        <v>39</v>
      </c>
      <c r="P985">
        <v>12</v>
      </c>
      <c r="Q985" t="s">
        <v>73</v>
      </c>
      <c r="R985" t="s">
        <v>58</v>
      </c>
      <c r="S985" t="s">
        <v>18216</v>
      </c>
      <c r="T985" s="4">
        <v>45390</v>
      </c>
      <c r="U985">
        <v>4</v>
      </c>
      <c r="V985" t="s">
        <v>20250</v>
      </c>
      <c r="W985" t="s">
        <v>18217</v>
      </c>
      <c r="X985" t="s">
        <v>18218</v>
      </c>
      <c r="Y985" t="s">
        <v>1414</v>
      </c>
      <c r="Z985">
        <v>1810</v>
      </c>
      <c r="AA985">
        <v>4</v>
      </c>
      <c r="AB985">
        <v>2896</v>
      </c>
      <c r="AC985">
        <v>724</v>
      </c>
      <c r="AD985" s="8">
        <v>0.22</v>
      </c>
      <c r="AE985" s="7">
        <v>637.12</v>
      </c>
      <c r="AF985">
        <v>0.22</v>
      </c>
      <c r="AG985" t="str">
        <f t="shared" si="15"/>
        <v>₹3 K</v>
      </c>
    </row>
    <row r="986" spans="1:33" x14ac:dyDescent="0.3">
      <c r="A986" t="s">
        <v>121</v>
      </c>
      <c r="B986" t="s">
        <v>946</v>
      </c>
      <c r="C986" t="s">
        <v>29</v>
      </c>
      <c r="D986" t="s">
        <v>677</v>
      </c>
      <c r="E986" t="s">
        <v>559</v>
      </c>
      <c r="F986" t="s">
        <v>18247</v>
      </c>
      <c r="G986" t="s">
        <v>33</v>
      </c>
      <c r="H986" s="4">
        <v>45514</v>
      </c>
      <c r="I986">
        <v>1200</v>
      </c>
      <c r="J986" t="s">
        <v>18248</v>
      </c>
      <c r="K986" t="s">
        <v>233</v>
      </c>
      <c r="L986" t="s">
        <v>18249</v>
      </c>
      <c r="M986" t="s">
        <v>87</v>
      </c>
      <c r="N986" t="s">
        <v>18250</v>
      </c>
      <c r="O986" t="s">
        <v>57</v>
      </c>
      <c r="P986">
        <v>6</v>
      </c>
      <c r="Q986" t="s">
        <v>73</v>
      </c>
      <c r="R986" t="s">
        <v>74</v>
      </c>
      <c r="S986" t="s">
        <v>18251</v>
      </c>
      <c r="T986" s="4">
        <v>45403</v>
      </c>
      <c r="U986">
        <v>4</v>
      </c>
      <c r="V986" t="s">
        <v>20250</v>
      </c>
      <c r="W986" t="s">
        <v>18252</v>
      </c>
      <c r="X986" t="s">
        <v>8887</v>
      </c>
      <c r="Y986" t="s">
        <v>12054</v>
      </c>
      <c r="Z986">
        <v>1832</v>
      </c>
      <c r="AA986">
        <v>8</v>
      </c>
      <c r="AB986">
        <v>5862.4000000000015</v>
      </c>
      <c r="AC986">
        <v>732.80000000000018</v>
      </c>
      <c r="AD986" s="8">
        <v>0.28000000000000003</v>
      </c>
      <c r="AE986" s="7">
        <v>1641.4720000000007</v>
      </c>
      <c r="AF986">
        <v>0.28000000000000003</v>
      </c>
      <c r="AG986" t="str">
        <f t="shared" si="15"/>
        <v>₹6 K</v>
      </c>
    </row>
    <row r="987" spans="1:33" x14ac:dyDescent="0.3">
      <c r="A987" t="s">
        <v>20242</v>
      </c>
      <c r="B987" t="s">
        <v>390</v>
      </c>
      <c r="C987" t="s">
        <v>80</v>
      </c>
      <c r="D987" t="s">
        <v>219</v>
      </c>
      <c r="E987" t="s">
        <v>713</v>
      </c>
      <c r="F987" t="s">
        <v>18452</v>
      </c>
      <c r="G987" t="s">
        <v>96</v>
      </c>
      <c r="H987" s="4">
        <v>45213</v>
      </c>
      <c r="I987">
        <v>1300</v>
      </c>
      <c r="J987" t="s">
        <v>18453</v>
      </c>
      <c r="K987" t="s">
        <v>1302</v>
      </c>
      <c r="L987" t="s">
        <v>18454</v>
      </c>
      <c r="M987" t="s">
        <v>37</v>
      </c>
      <c r="N987" t="s">
        <v>18455</v>
      </c>
      <c r="O987" t="s">
        <v>39</v>
      </c>
      <c r="P987">
        <v>20</v>
      </c>
      <c r="Q987" t="s">
        <v>73</v>
      </c>
      <c r="R987" t="s">
        <v>58</v>
      </c>
      <c r="S987" t="s">
        <v>18456</v>
      </c>
      <c r="T987" s="4">
        <v>45405</v>
      </c>
      <c r="U987">
        <v>4</v>
      </c>
      <c r="V987" t="s">
        <v>20250</v>
      </c>
      <c r="W987" t="s">
        <v>18457</v>
      </c>
      <c r="X987" t="s">
        <v>18458</v>
      </c>
      <c r="Y987" t="s">
        <v>5700</v>
      </c>
      <c r="Z987">
        <v>1823</v>
      </c>
      <c r="AA987">
        <v>2</v>
      </c>
      <c r="AB987">
        <v>1458.4</v>
      </c>
      <c r="AC987">
        <v>729.2</v>
      </c>
      <c r="AD987" s="8">
        <v>0.35</v>
      </c>
      <c r="AE987" s="7">
        <v>510.44</v>
      </c>
      <c r="AF987">
        <v>0.35</v>
      </c>
      <c r="AG987" t="str">
        <f t="shared" si="15"/>
        <v>₹1 K</v>
      </c>
    </row>
    <row r="988" spans="1:33" x14ac:dyDescent="0.3">
      <c r="A988" t="s">
        <v>181</v>
      </c>
      <c r="B988" t="s">
        <v>380</v>
      </c>
      <c r="C988" t="s">
        <v>80</v>
      </c>
      <c r="D988" t="s">
        <v>206</v>
      </c>
      <c r="E988" t="s">
        <v>531</v>
      </c>
      <c r="F988" t="s">
        <v>18493</v>
      </c>
      <c r="G988" t="s">
        <v>33</v>
      </c>
      <c r="H988" s="4">
        <v>43867</v>
      </c>
      <c r="I988">
        <v>800</v>
      </c>
      <c r="J988" t="s">
        <v>18494</v>
      </c>
      <c r="K988" t="s">
        <v>914</v>
      </c>
      <c r="L988" t="s">
        <v>18495</v>
      </c>
      <c r="M988" t="s">
        <v>37</v>
      </c>
      <c r="N988" t="s">
        <v>18496</v>
      </c>
      <c r="O988" t="s">
        <v>116</v>
      </c>
      <c r="P988">
        <v>18</v>
      </c>
      <c r="Q988" t="s">
        <v>73</v>
      </c>
      <c r="R988" t="s">
        <v>41</v>
      </c>
      <c r="S988" t="s">
        <v>18497</v>
      </c>
      <c r="T988" s="4">
        <v>45390</v>
      </c>
      <c r="U988">
        <v>4</v>
      </c>
      <c r="V988" t="s">
        <v>20250</v>
      </c>
      <c r="W988" t="s">
        <v>18498</v>
      </c>
      <c r="X988" t="s">
        <v>18499</v>
      </c>
      <c r="Y988" t="s">
        <v>10215</v>
      </c>
      <c r="Z988">
        <v>2501</v>
      </c>
      <c r="AA988">
        <v>8</v>
      </c>
      <c r="AB988">
        <v>8003.2000000000007</v>
      </c>
      <c r="AC988">
        <v>1000.4000000000001</v>
      </c>
      <c r="AD988" s="8">
        <v>0.35</v>
      </c>
      <c r="AE988" s="7">
        <v>2801.12</v>
      </c>
      <c r="AF988">
        <v>0.35</v>
      </c>
      <c r="AG988" t="str">
        <f t="shared" si="15"/>
        <v>₹8 K</v>
      </c>
    </row>
    <row r="989" spans="1:33" x14ac:dyDescent="0.3">
      <c r="A989" t="s">
        <v>93</v>
      </c>
      <c r="B989" t="s">
        <v>1118</v>
      </c>
      <c r="C989" t="s">
        <v>49</v>
      </c>
      <c r="D989" t="s">
        <v>241</v>
      </c>
      <c r="E989" t="s">
        <v>31</v>
      </c>
      <c r="F989" t="s">
        <v>18500</v>
      </c>
      <c r="G989" t="s">
        <v>96</v>
      </c>
      <c r="H989" s="4">
        <v>45113</v>
      </c>
      <c r="I989">
        <v>1400</v>
      </c>
      <c r="J989" t="s">
        <v>18501</v>
      </c>
      <c r="K989" t="s">
        <v>1686</v>
      </c>
      <c r="L989" t="s">
        <v>18502</v>
      </c>
      <c r="M989" t="s">
        <v>37</v>
      </c>
      <c r="N989" t="s">
        <v>18503</v>
      </c>
      <c r="O989" t="s">
        <v>72</v>
      </c>
      <c r="P989">
        <v>14</v>
      </c>
      <c r="Q989" t="s">
        <v>73</v>
      </c>
      <c r="R989" t="s">
        <v>58</v>
      </c>
      <c r="S989" t="s">
        <v>18504</v>
      </c>
      <c r="T989" s="4">
        <v>45383</v>
      </c>
      <c r="U989">
        <v>4</v>
      </c>
      <c r="V989" t="s">
        <v>20250</v>
      </c>
      <c r="W989" t="s">
        <v>18505</v>
      </c>
      <c r="X989" t="s">
        <v>18506</v>
      </c>
      <c r="Y989" t="s">
        <v>2748</v>
      </c>
      <c r="Z989">
        <v>2925</v>
      </c>
      <c r="AA989">
        <v>3</v>
      </c>
      <c r="AB989">
        <v>3510</v>
      </c>
      <c r="AC989">
        <v>1170</v>
      </c>
      <c r="AD989" s="8">
        <v>0.22</v>
      </c>
      <c r="AE989" s="7">
        <v>772.2</v>
      </c>
      <c r="AF989">
        <v>0.22</v>
      </c>
      <c r="AG989" t="str">
        <f t="shared" si="15"/>
        <v>₹4 K</v>
      </c>
    </row>
    <row r="990" spans="1:33" x14ac:dyDescent="0.3">
      <c r="A990" t="s">
        <v>121</v>
      </c>
      <c r="B990" t="s">
        <v>946</v>
      </c>
      <c r="C990" t="s">
        <v>29</v>
      </c>
      <c r="D990" t="s">
        <v>81</v>
      </c>
      <c r="E990" t="s">
        <v>841</v>
      </c>
      <c r="F990" t="s">
        <v>18619</v>
      </c>
      <c r="G990" t="s">
        <v>33</v>
      </c>
      <c r="H990" s="4">
        <v>44840</v>
      </c>
      <c r="I990">
        <v>1000</v>
      </c>
      <c r="J990" t="s">
        <v>18620</v>
      </c>
      <c r="K990" t="s">
        <v>286</v>
      </c>
      <c r="L990" t="s">
        <v>18621</v>
      </c>
      <c r="M990" t="s">
        <v>37</v>
      </c>
      <c r="N990" t="s">
        <v>18622</v>
      </c>
      <c r="O990" t="s">
        <v>116</v>
      </c>
      <c r="P990">
        <v>7</v>
      </c>
      <c r="Q990" t="s">
        <v>73</v>
      </c>
      <c r="R990" t="s">
        <v>101</v>
      </c>
      <c r="S990" t="s">
        <v>18623</v>
      </c>
      <c r="T990" s="4">
        <v>45405</v>
      </c>
      <c r="U990">
        <v>4</v>
      </c>
      <c r="V990" t="s">
        <v>20250</v>
      </c>
      <c r="W990" t="s">
        <v>18624</v>
      </c>
      <c r="X990" t="s">
        <v>18625</v>
      </c>
      <c r="Y990" t="s">
        <v>6038</v>
      </c>
      <c r="Z990">
        <v>1448</v>
      </c>
      <c r="AA990">
        <v>5</v>
      </c>
      <c r="AB990">
        <v>2896</v>
      </c>
      <c r="AC990">
        <v>579.20000000000005</v>
      </c>
      <c r="AD990" s="8">
        <v>0.28000000000000003</v>
      </c>
      <c r="AE990" s="7">
        <v>810.88000000000011</v>
      </c>
      <c r="AF990">
        <v>0.28000000000000003</v>
      </c>
      <c r="AG990" t="str">
        <f t="shared" si="15"/>
        <v>₹3 K</v>
      </c>
    </row>
    <row r="991" spans="1:33" x14ac:dyDescent="0.3">
      <c r="A991" t="s">
        <v>93</v>
      </c>
      <c r="B991" t="s">
        <v>205</v>
      </c>
      <c r="C991" t="s">
        <v>49</v>
      </c>
      <c r="D991" t="s">
        <v>206</v>
      </c>
      <c r="E991" t="s">
        <v>1225</v>
      </c>
      <c r="F991" t="s">
        <v>18717</v>
      </c>
      <c r="G991" t="s">
        <v>96</v>
      </c>
      <c r="H991" s="4">
        <v>45002</v>
      </c>
      <c r="I991">
        <v>950</v>
      </c>
      <c r="J991" t="s">
        <v>18718</v>
      </c>
      <c r="K991" t="s">
        <v>1821</v>
      </c>
      <c r="L991" t="s">
        <v>18719</v>
      </c>
      <c r="M991" t="s">
        <v>37</v>
      </c>
      <c r="N991" t="s">
        <v>18720</v>
      </c>
      <c r="O991" t="s">
        <v>72</v>
      </c>
      <c r="P991">
        <v>6</v>
      </c>
      <c r="Q991" t="s">
        <v>40</v>
      </c>
      <c r="R991" t="s">
        <v>58</v>
      </c>
      <c r="S991" t="s">
        <v>18721</v>
      </c>
      <c r="T991" s="4">
        <v>45401</v>
      </c>
      <c r="U991">
        <v>4</v>
      </c>
      <c r="V991" t="s">
        <v>20250</v>
      </c>
      <c r="W991" t="s">
        <v>18722</v>
      </c>
      <c r="X991" t="s">
        <v>18723</v>
      </c>
      <c r="Y991" t="s">
        <v>7018</v>
      </c>
      <c r="Z991">
        <v>1396</v>
      </c>
      <c r="AA991">
        <v>7</v>
      </c>
      <c r="AB991">
        <v>3908.8</v>
      </c>
      <c r="AC991">
        <v>558.4</v>
      </c>
      <c r="AD991" s="8">
        <v>0.22</v>
      </c>
      <c r="AE991" s="7">
        <v>859.93600000000004</v>
      </c>
      <c r="AF991">
        <v>0.22</v>
      </c>
      <c r="AG991" t="str">
        <f t="shared" si="15"/>
        <v>₹4 K</v>
      </c>
    </row>
    <row r="992" spans="1:33" x14ac:dyDescent="0.3">
      <c r="A992" t="s">
        <v>107</v>
      </c>
      <c r="B992" t="s">
        <v>510</v>
      </c>
      <c r="C992" t="s">
        <v>49</v>
      </c>
      <c r="D992" t="s">
        <v>241</v>
      </c>
      <c r="E992" t="s">
        <v>158</v>
      </c>
      <c r="F992" t="s">
        <v>18730</v>
      </c>
      <c r="G992" t="s">
        <v>96</v>
      </c>
      <c r="H992" s="4">
        <v>45369</v>
      </c>
      <c r="I992">
        <v>950</v>
      </c>
      <c r="J992" t="s">
        <v>18731</v>
      </c>
      <c r="K992" t="s">
        <v>1302</v>
      </c>
      <c r="L992" t="s">
        <v>18732</v>
      </c>
      <c r="M992" t="s">
        <v>87</v>
      </c>
      <c r="N992" t="s">
        <v>18733</v>
      </c>
      <c r="O992" t="s">
        <v>72</v>
      </c>
      <c r="P992">
        <v>10</v>
      </c>
      <c r="Q992" t="s">
        <v>40</v>
      </c>
      <c r="R992" t="s">
        <v>74</v>
      </c>
      <c r="S992" t="s">
        <v>18734</v>
      </c>
      <c r="T992" s="4">
        <v>45405</v>
      </c>
      <c r="U992">
        <v>4</v>
      </c>
      <c r="V992" t="s">
        <v>20250</v>
      </c>
      <c r="W992" t="s">
        <v>18735</v>
      </c>
      <c r="X992" t="s">
        <v>18736</v>
      </c>
      <c r="Y992" t="s">
        <v>3364</v>
      </c>
      <c r="Z992">
        <v>2401</v>
      </c>
      <c r="AA992">
        <v>3</v>
      </c>
      <c r="AB992">
        <v>2881.2000000000003</v>
      </c>
      <c r="AC992">
        <v>960.40000000000009</v>
      </c>
      <c r="AD992" s="8">
        <v>0.22</v>
      </c>
      <c r="AE992" s="7">
        <v>633.86400000000003</v>
      </c>
      <c r="AF992">
        <v>0.22</v>
      </c>
      <c r="AG992" t="str">
        <f t="shared" si="15"/>
        <v>₹3 K</v>
      </c>
    </row>
    <row r="993" spans="1:33" x14ac:dyDescent="0.3">
      <c r="A993" t="s">
        <v>93</v>
      </c>
      <c r="B993" t="s">
        <v>169</v>
      </c>
      <c r="C993" t="s">
        <v>80</v>
      </c>
      <c r="D993" t="s">
        <v>81</v>
      </c>
      <c r="E993" t="s">
        <v>441</v>
      </c>
      <c r="F993" t="s">
        <v>18765</v>
      </c>
      <c r="G993" t="s">
        <v>96</v>
      </c>
      <c r="H993" s="4">
        <v>44104</v>
      </c>
      <c r="I993">
        <v>1200</v>
      </c>
      <c r="J993" t="s">
        <v>17549</v>
      </c>
      <c r="K993" t="s">
        <v>835</v>
      </c>
      <c r="L993" t="s">
        <v>18766</v>
      </c>
      <c r="M993" t="s">
        <v>37</v>
      </c>
      <c r="N993" t="s">
        <v>18767</v>
      </c>
      <c r="O993" t="s">
        <v>39</v>
      </c>
      <c r="P993">
        <v>11</v>
      </c>
      <c r="Q993" t="s">
        <v>40</v>
      </c>
      <c r="R993" t="s">
        <v>101</v>
      </c>
      <c r="S993" t="s">
        <v>18768</v>
      </c>
      <c r="T993" s="4">
        <v>45403</v>
      </c>
      <c r="U993">
        <v>4</v>
      </c>
      <c r="V993" t="s">
        <v>20250</v>
      </c>
      <c r="W993" t="s">
        <v>18769</v>
      </c>
      <c r="X993" t="s">
        <v>18770</v>
      </c>
      <c r="Y993" t="s">
        <v>11353</v>
      </c>
      <c r="Z993">
        <v>2935</v>
      </c>
      <c r="AA993">
        <v>1</v>
      </c>
      <c r="AB993">
        <v>1174</v>
      </c>
      <c r="AC993">
        <v>1174</v>
      </c>
      <c r="AD993" s="8">
        <v>0.35</v>
      </c>
      <c r="AE993" s="7">
        <v>410.9</v>
      </c>
      <c r="AF993">
        <v>0.35</v>
      </c>
      <c r="AG993" t="str">
        <f t="shared" si="15"/>
        <v>₹1 K</v>
      </c>
    </row>
    <row r="994" spans="1:33" x14ac:dyDescent="0.3">
      <c r="A994" t="s">
        <v>181</v>
      </c>
      <c r="B994" t="s">
        <v>606</v>
      </c>
      <c r="C994" t="s">
        <v>29</v>
      </c>
      <c r="D994" t="s">
        <v>65</v>
      </c>
      <c r="E994" t="s">
        <v>230</v>
      </c>
      <c r="F994" t="s">
        <v>18841</v>
      </c>
      <c r="G994" t="s">
        <v>96</v>
      </c>
      <c r="H994" s="4">
        <v>44339</v>
      </c>
      <c r="I994">
        <v>1300</v>
      </c>
      <c r="J994" t="s">
        <v>18842</v>
      </c>
      <c r="K994" t="s">
        <v>210</v>
      </c>
      <c r="L994" t="s">
        <v>18843</v>
      </c>
      <c r="M994" t="s">
        <v>87</v>
      </c>
      <c r="N994" t="s">
        <v>18844</v>
      </c>
      <c r="O994" t="s">
        <v>57</v>
      </c>
      <c r="P994">
        <v>19</v>
      </c>
      <c r="Q994" t="s">
        <v>40</v>
      </c>
      <c r="R994" t="s">
        <v>58</v>
      </c>
      <c r="S994" t="s">
        <v>18845</v>
      </c>
      <c r="T994" s="4">
        <v>45409</v>
      </c>
      <c r="U994">
        <v>4</v>
      </c>
      <c r="V994" t="s">
        <v>20250</v>
      </c>
      <c r="W994" t="s">
        <v>18846</v>
      </c>
      <c r="X994" t="s">
        <v>18847</v>
      </c>
      <c r="Y994" t="s">
        <v>1249</v>
      </c>
      <c r="Z994">
        <v>1554</v>
      </c>
      <c r="AA994">
        <v>5</v>
      </c>
      <c r="AB994">
        <v>3108</v>
      </c>
      <c r="AC994">
        <v>621.6</v>
      </c>
      <c r="AD994" s="8">
        <v>0.28000000000000003</v>
      </c>
      <c r="AE994" s="7">
        <v>870.24000000000012</v>
      </c>
      <c r="AF994">
        <v>0.28000000000000003</v>
      </c>
      <c r="AG994" t="str">
        <f t="shared" si="15"/>
        <v>₹3 K</v>
      </c>
    </row>
    <row r="995" spans="1:33" x14ac:dyDescent="0.3">
      <c r="A995" t="s">
        <v>20241</v>
      </c>
      <c r="B995" t="s">
        <v>157</v>
      </c>
      <c r="C995" t="s">
        <v>80</v>
      </c>
      <c r="D995" t="s">
        <v>219</v>
      </c>
      <c r="E995" t="s">
        <v>2849</v>
      </c>
      <c r="F995" t="s">
        <v>18855</v>
      </c>
      <c r="G995" t="s">
        <v>96</v>
      </c>
      <c r="H995" s="4">
        <v>45434</v>
      </c>
      <c r="I995">
        <v>1000</v>
      </c>
      <c r="J995" t="s">
        <v>18856</v>
      </c>
      <c r="K995" t="s">
        <v>222</v>
      </c>
      <c r="L995" t="s">
        <v>18857</v>
      </c>
      <c r="M995" t="s">
        <v>37</v>
      </c>
      <c r="N995" t="s">
        <v>18858</v>
      </c>
      <c r="O995" t="s">
        <v>57</v>
      </c>
      <c r="P995">
        <v>6</v>
      </c>
      <c r="Q995" t="s">
        <v>40</v>
      </c>
      <c r="R995" t="s">
        <v>41</v>
      </c>
      <c r="S995" t="s">
        <v>18859</v>
      </c>
      <c r="T995" s="4">
        <v>45397</v>
      </c>
      <c r="U995">
        <v>4</v>
      </c>
      <c r="V995" t="s">
        <v>20250</v>
      </c>
      <c r="W995" t="s">
        <v>18860</v>
      </c>
      <c r="X995" t="s">
        <v>18861</v>
      </c>
      <c r="Y995" t="s">
        <v>18618</v>
      </c>
      <c r="Z995">
        <v>2077</v>
      </c>
      <c r="AA995">
        <v>5</v>
      </c>
      <c r="AB995">
        <v>4154</v>
      </c>
      <c r="AC995">
        <v>830.8</v>
      </c>
      <c r="AD995" s="8">
        <v>0.35</v>
      </c>
      <c r="AE995" s="7">
        <v>1453.8999999999999</v>
      </c>
      <c r="AF995">
        <v>0.35</v>
      </c>
      <c r="AG995" t="str">
        <f t="shared" si="15"/>
        <v>₹4 K</v>
      </c>
    </row>
    <row r="996" spans="1:33" x14ac:dyDescent="0.3">
      <c r="A996" t="s">
        <v>20235</v>
      </c>
      <c r="B996" t="s">
        <v>48</v>
      </c>
      <c r="C996" t="s">
        <v>29</v>
      </c>
      <c r="D996" t="s">
        <v>109</v>
      </c>
      <c r="E996" t="s">
        <v>3122</v>
      </c>
      <c r="F996" t="s">
        <v>18923</v>
      </c>
      <c r="G996" t="s">
        <v>33</v>
      </c>
      <c r="H996" s="4">
        <v>45265</v>
      </c>
      <c r="I996">
        <v>1100</v>
      </c>
      <c r="J996" t="s">
        <v>18924</v>
      </c>
      <c r="K996" t="s">
        <v>670</v>
      </c>
      <c r="L996" t="s">
        <v>18925</v>
      </c>
      <c r="M996" t="s">
        <v>87</v>
      </c>
      <c r="N996" t="s">
        <v>18926</v>
      </c>
      <c r="O996" t="s">
        <v>72</v>
      </c>
      <c r="P996">
        <v>7</v>
      </c>
      <c r="Q996" t="s">
        <v>73</v>
      </c>
      <c r="R996" t="s">
        <v>101</v>
      </c>
      <c r="S996" t="s">
        <v>18927</v>
      </c>
      <c r="T996" s="4">
        <v>45406</v>
      </c>
      <c r="U996">
        <v>4</v>
      </c>
      <c r="V996" t="s">
        <v>20250</v>
      </c>
      <c r="W996" t="s">
        <v>18928</v>
      </c>
      <c r="X996" t="s">
        <v>18929</v>
      </c>
      <c r="Y996" t="s">
        <v>7272</v>
      </c>
      <c r="Z996">
        <v>738</v>
      </c>
      <c r="AA996">
        <v>8</v>
      </c>
      <c r="AB996">
        <v>2361.6</v>
      </c>
      <c r="AC996">
        <v>295.2</v>
      </c>
      <c r="AD996" s="8">
        <v>0.28000000000000003</v>
      </c>
      <c r="AE996" s="7">
        <v>661.24800000000005</v>
      </c>
      <c r="AF996">
        <v>0.28000000000000003</v>
      </c>
      <c r="AG996" t="str">
        <f t="shared" si="15"/>
        <v>₹2 K</v>
      </c>
    </row>
    <row r="997" spans="1:33" x14ac:dyDescent="0.3">
      <c r="A997" t="s">
        <v>27</v>
      </c>
      <c r="B997" t="s">
        <v>803</v>
      </c>
      <c r="C997" t="s">
        <v>49</v>
      </c>
      <c r="D997" t="s">
        <v>206</v>
      </c>
      <c r="E997" t="s">
        <v>540</v>
      </c>
      <c r="F997" t="s">
        <v>18964</v>
      </c>
      <c r="G997" t="s">
        <v>33</v>
      </c>
      <c r="H997" s="4">
        <v>45022</v>
      </c>
      <c r="I997">
        <v>950</v>
      </c>
      <c r="J997" t="s">
        <v>18965</v>
      </c>
      <c r="K997" t="s">
        <v>329</v>
      </c>
      <c r="L997" t="s">
        <v>18966</v>
      </c>
      <c r="M997" t="s">
        <v>87</v>
      </c>
      <c r="N997" t="s">
        <v>18967</v>
      </c>
      <c r="O997" t="s">
        <v>72</v>
      </c>
      <c r="P997">
        <v>6</v>
      </c>
      <c r="Q997" t="s">
        <v>73</v>
      </c>
      <c r="R997" t="s">
        <v>41</v>
      </c>
      <c r="S997" t="s">
        <v>18968</v>
      </c>
      <c r="T997" s="4">
        <v>45400</v>
      </c>
      <c r="U997">
        <v>4</v>
      </c>
      <c r="V997" t="s">
        <v>20250</v>
      </c>
      <c r="W997" t="s">
        <v>18969</v>
      </c>
      <c r="X997" t="s">
        <v>17568</v>
      </c>
      <c r="Y997" t="s">
        <v>7309</v>
      </c>
      <c r="Z997">
        <v>957</v>
      </c>
      <c r="AA997">
        <v>2</v>
      </c>
      <c r="AB997">
        <v>765.6</v>
      </c>
      <c r="AC997">
        <v>382.8</v>
      </c>
      <c r="AD997" s="8">
        <v>0.22</v>
      </c>
      <c r="AE997" s="7">
        <v>168.43200000000002</v>
      </c>
      <c r="AF997">
        <v>0.22</v>
      </c>
      <c r="AG997" t="str">
        <f t="shared" si="15"/>
        <v>₹765.6</v>
      </c>
    </row>
    <row r="998" spans="1:33" x14ac:dyDescent="0.3">
      <c r="A998" t="s">
        <v>20236</v>
      </c>
      <c r="B998" t="s">
        <v>79</v>
      </c>
      <c r="C998" t="s">
        <v>49</v>
      </c>
      <c r="D998" t="s">
        <v>206</v>
      </c>
      <c r="E998" t="s">
        <v>986</v>
      </c>
      <c r="F998" t="s">
        <v>19029</v>
      </c>
      <c r="G998" t="s">
        <v>96</v>
      </c>
      <c r="H998" s="4">
        <v>45021</v>
      </c>
      <c r="I998">
        <v>1200</v>
      </c>
      <c r="J998" t="s">
        <v>19030</v>
      </c>
      <c r="K998" t="s">
        <v>1103</v>
      </c>
      <c r="L998" t="s">
        <v>19031</v>
      </c>
      <c r="M998" t="s">
        <v>87</v>
      </c>
      <c r="N998" t="s">
        <v>19032</v>
      </c>
      <c r="O998" t="s">
        <v>57</v>
      </c>
      <c r="P998">
        <v>9</v>
      </c>
      <c r="Q998" t="s">
        <v>73</v>
      </c>
      <c r="R998" t="s">
        <v>58</v>
      </c>
      <c r="S998" t="s">
        <v>19033</v>
      </c>
      <c r="T998" s="4">
        <v>45385</v>
      </c>
      <c r="U998">
        <v>4</v>
      </c>
      <c r="V998" t="s">
        <v>20250</v>
      </c>
      <c r="W998" t="s">
        <v>19034</v>
      </c>
      <c r="X998" t="s">
        <v>19035</v>
      </c>
      <c r="Y998" t="s">
        <v>3547</v>
      </c>
      <c r="Z998">
        <v>1524</v>
      </c>
      <c r="AA998">
        <v>1</v>
      </c>
      <c r="AB998">
        <v>609.6</v>
      </c>
      <c r="AC998">
        <v>609.6</v>
      </c>
      <c r="AD998" s="8">
        <v>0.22</v>
      </c>
      <c r="AE998" s="7">
        <v>134.11199999999999</v>
      </c>
      <c r="AF998">
        <v>0.22</v>
      </c>
      <c r="AG998" t="str">
        <f t="shared" si="15"/>
        <v>₹609.6</v>
      </c>
    </row>
    <row r="999" spans="1:33" x14ac:dyDescent="0.3">
      <c r="A999" t="s">
        <v>93</v>
      </c>
      <c r="B999" t="s">
        <v>169</v>
      </c>
      <c r="C999" t="s">
        <v>49</v>
      </c>
      <c r="D999" t="s">
        <v>81</v>
      </c>
      <c r="E999" t="s">
        <v>421</v>
      </c>
      <c r="F999" t="s">
        <v>19036</v>
      </c>
      <c r="G999" t="s">
        <v>96</v>
      </c>
      <c r="H999" s="4">
        <v>44600</v>
      </c>
      <c r="I999">
        <v>1000</v>
      </c>
      <c r="J999" t="s">
        <v>19037</v>
      </c>
      <c r="K999" t="s">
        <v>98</v>
      </c>
      <c r="L999" t="s">
        <v>19038</v>
      </c>
      <c r="M999" t="s">
        <v>37</v>
      </c>
      <c r="N999" t="s">
        <v>19039</v>
      </c>
      <c r="O999" t="s">
        <v>72</v>
      </c>
      <c r="P999">
        <v>11</v>
      </c>
      <c r="Q999" t="s">
        <v>40</v>
      </c>
      <c r="R999" t="s">
        <v>74</v>
      </c>
      <c r="S999" t="s">
        <v>19040</v>
      </c>
      <c r="T999" s="4">
        <v>45396</v>
      </c>
      <c r="U999">
        <v>4</v>
      </c>
      <c r="V999" t="s">
        <v>20250</v>
      </c>
      <c r="W999" t="s">
        <v>19041</v>
      </c>
      <c r="X999" t="s">
        <v>19042</v>
      </c>
      <c r="Y999" t="s">
        <v>4870</v>
      </c>
      <c r="Z999">
        <v>1681</v>
      </c>
      <c r="AA999">
        <v>5</v>
      </c>
      <c r="AB999">
        <v>3362</v>
      </c>
      <c r="AC999">
        <v>672.4</v>
      </c>
      <c r="AD999" s="8">
        <v>0.22</v>
      </c>
      <c r="AE999" s="7">
        <v>739.64</v>
      </c>
      <c r="AF999">
        <v>0.22</v>
      </c>
      <c r="AG999" t="str">
        <f t="shared" si="15"/>
        <v>₹3 K</v>
      </c>
    </row>
    <row r="1000" spans="1:33" x14ac:dyDescent="0.3">
      <c r="A1000" t="s">
        <v>20234</v>
      </c>
      <c r="B1000" t="s">
        <v>325</v>
      </c>
      <c r="C1000" t="s">
        <v>49</v>
      </c>
      <c r="D1000" t="s">
        <v>65</v>
      </c>
      <c r="E1000" t="s">
        <v>1877</v>
      </c>
      <c r="F1000" t="s">
        <v>19091</v>
      </c>
      <c r="G1000" t="s">
        <v>33</v>
      </c>
      <c r="H1000" s="4">
        <v>45315</v>
      </c>
      <c r="I1000">
        <v>1000</v>
      </c>
      <c r="J1000" t="s">
        <v>19092</v>
      </c>
      <c r="K1000" t="s">
        <v>3054</v>
      </c>
      <c r="L1000" t="s">
        <v>19093</v>
      </c>
      <c r="M1000" t="s">
        <v>37</v>
      </c>
      <c r="N1000" t="s">
        <v>19094</v>
      </c>
      <c r="O1000" t="s">
        <v>57</v>
      </c>
      <c r="P1000">
        <v>10</v>
      </c>
      <c r="Q1000" t="s">
        <v>40</v>
      </c>
      <c r="R1000" t="s">
        <v>74</v>
      </c>
      <c r="S1000" t="s">
        <v>19095</v>
      </c>
      <c r="T1000" s="4">
        <v>45396</v>
      </c>
      <c r="U1000">
        <v>4</v>
      </c>
      <c r="V1000" t="s">
        <v>20250</v>
      </c>
      <c r="W1000" t="s">
        <v>19096</v>
      </c>
      <c r="X1000" t="s">
        <v>19097</v>
      </c>
      <c r="Y1000" t="s">
        <v>14084</v>
      </c>
      <c r="Z1000">
        <v>625</v>
      </c>
      <c r="AA1000">
        <v>1</v>
      </c>
      <c r="AB1000">
        <v>250</v>
      </c>
      <c r="AC1000">
        <v>250</v>
      </c>
      <c r="AD1000" s="8">
        <v>0.22</v>
      </c>
      <c r="AE1000" s="7">
        <v>55</v>
      </c>
      <c r="AF1000">
        <v>0.22</v>
      </c>
      <c r="AG1000" t="str">
        <f t="shared" si="15"/>
        <v>₹250</v>
      </c>
    </row>
    <row r="1001" spans="1:33" x14ac:dyDescent="0.3">
      <c r="A1001" t="s">
        <v>357</v>
      </c>
      <c r="B1001" t="s">
        <v>357</v>
      </c>
      <c r="C1001" t="s">
        <v>80</v>
      </c>
      <c r="D1001" t="s">
        <v>65</v>
      </c>
      <c r="E1001" t="s">
        <v>1168</v>
      </c>
      <c r="F1001" t="s">
        <v>19307</v>
      </c>
      <c r="G1001" t="s">
        <v>96</v>
      </c>
      <c r="H1001" s="4">
        <v>43853</v>
      </c>
      <c r="I1001">
        <v>1100</v>
      </c>
      <c r="J1001" t="s">
        <v>19308</v>
      </c>
      <c r="K1001" t="s">
        <v>350</v>
      </c>
      <c r="L1001" t="s">
        <v>19309</v>
      </c>
      <c r="M1001" t="s">
        <v>37</v>
      </c>
      <c r="N1001" t="s">
        <v>19310</v>
      </c>
      <c r="O1001" t="s">
        <v>116</v>
      </c>
      <c r="P1001">
        <v>13</v>
      </c>
      <c r="Q1001" t="s">
        <v>73</v>
      </c>
      <c r="R1001" t="s">
        <v>74</v>
      </c>
      <c r="S1001" t="s">
        <v>19311</v>
      </c>
      <c r="T1001" s="4">
        <v>45384</v>
      </c>
      <c r="U1001">
        <v>4</v>
      </c>
      <c r="V1001" t="s">
        <v>20250</v>
      </c>
      <c r="W1001" t="s">
        <v>19312</v>
      </c>
      <c r="X1001" t="s">
        <v>1887</v>
      </c>
      <c r="Y1001" t="s">
        <v>7682</v>
      </c>
      <c r="Z1001">
        <v>2689</v>
      </c>
      <c r="AA1001">
        <v>2</v>
      </c>
      <c r="AB1001">
        <v>2151.2000000000003</v>
      </c>
      <c r="AC1001">
        <v>1075.6000000000001</v>
      </c>
      <c r="AD1001" s="8">
        <v>0.35</v>
      </c>
      <c r="AE1001" s="7">
        <v>752.92000000000007</v>
      </c>
      <c r="AF1001">
        <v>0.35</v>
      </c>
      <c r="AG1001" t="str">
        <f t="shared" si="15"/>
        <v>₹2 K</v>
      </c>
    </row>
    <row r="1002" spans="1:33" x14ac:dyDescent="0.3">
      <c r="A1002" t="s">
        <v>93</v>
      </c>
      <c r="B1002" t="s">
        <v>169</v>
      </c>
      <c r="C1002" t="s">
        <v>80</v>
      </c>
      <c r="D1002" t="s">
        <v>219</v>
      </c>
      <c r="E1002" t="s">
        <v>1225</v>
      </c>
      <c r="F1002" t="s">
        <v>19396</v>
      </c>
      <c r="G1002" t="s">
        <v>33</v>
      </c>
      <c r="H1002" s="4">
        <v>45027</v>
      </c>
      <c r="I1002">
        <v>1400</v>
      </c>
      <c r="J1002" t="s">
        <v>19397</v>
      </c>
      <c r="K1002" t="s">
        <v>787</v>
      </c>
      <c r="L1002" t="s">
        <v>19398</v>
      </c>
      <c r="M1002" t="s">
        <v>37</v>
      </c>
      <c r="N1002" t="s">
        <v>19399</v>
      </c>
      <c r="O1002" t="s">
        <v>39</v>
      </c>
      <c r="P1002">
        <v>20</v>
      </c>
      <c r="Q1002" t="s">
        <v>73</v>
      </c>
      <c r="R1002" t="s">
        <v>58</v>
      </c>
      <c r="S1002" t="s">
        <v>19400</v>
      </c>
      <c r="T1002" s="4">
        <v>45385</v>
      </c>
      <c r="U1002">
        <v>4</v>
      </c>
      <c r="V1002" t="s">
        <v>20250</v>
      </c>
      <c r="W1002" t="s">
        <v>19401</v>
      </c>
      <c r="X1002" t="s">
        <v>19402</v>
      </c>
      <c r="Y1002" t="s">
        <v>3638</v>
      </c>
      <c r="Z1002">
        <v>2595</v>
      </c>
      <c r="AA1002">
        <v>3</v>
      </c>
      <c r="AB1002">
        <v>3114</v>
      </c>
      <c r="AC1002">
        <v>1038</v>
      </c>
      <c r="AD1002" s="8">
        <v>0.35</v>
      </c>
      <c r="AE1002" s="7">
        <v>1089.8999999999999</v>
      </c>
      <c r="AF1002">
        <v>0.35</v>
      </c>
      <c r="AG1002" t="str">
        <f t="shared" si="15"/>
        <v>₹3 K</v>
      </c>
    </row>
    <row r="1003" spans="1:33" x14ac:dyDescent="0.3">
      <c r="A1003" t="s">
        <v>181</v>
      </c>
      <c r="B1003" t="s">
        <v>920</v>
      </c>
      <c r="C1003" t="s">
        <v>29</v>
      </c>
      <c r="D1003" t="s">
        <v>219</v>
      </c>
      <c r="E1003" t="s">
        <v>110</v>
      </c>
      <c r="F1003" t="s">
        <v>19403</v>
      </c>
      <c r="G1003" t="s">
        <v>96</v>
      </c>
      <c r="H1003" s="4">
        <v>44731</v>
      </c>
      <c r="I1003">
        <v>1200</v>
      </c>
      <c r="J1003" t="s">
        <v>19404</v>
      </c>
      <c r="K1003" t="s">
        <v>3086</v>
      </c>
      <c r="L1003" t="s">
        <v>19405</v>
      </c>
      <c r="M1003" t="s">
        <v>37</v>
      </c>
      <c r="N1003" t="s">
        <v>19406</v>
      </c>
      <c r="O1003" t="s">
        <v>72</v>
      </c>
      <c r="P1003">
        <v>6</v>
      </c>
      <c r="Q1003" t="s">
        <v>40</v>
      </c>
      <c r="R1003" t="s">
        <v>101</v>
      </c>
      <c r="S1003" t="s">
        <v>19407</v>
      </c>
      <c r="T1003" s="4">
        <v>45391</v>
      </c>
      <c r="U1003">
        <v>4</v>
      </c>
      <c r="V1003" t="s">
        <v>20250</v>
      </c>
      <c r="W1003" t="s">
        <v>19408</v>
      </c>
      <c r="X1003" t="s">
        <v>2333</v>
      </c>
      <c r="Y1003" t="s">
        <v>192</v>
      </c>
      <c r="Z1003">
        <v>2009</v>
      </c>
      <c r="AA1003">
        <v>8</v>
      </c>
      <c r="AB1003">
        <v>6428.8</v>
      </c>
      <c r="AC1003">
        <v>803.6</v>
      </c>
      <c r="AD1003" s="8">
        <v>0.28000000000000003</v>
      </c>
      <c r="AE1003" s="7">
        <v>1800.0640000000003</v>
      </c>
      <c r="AF1003">
        <v>0.28000000000000003</v>
      </c>
      <c r="AG1003" t="str">
        <f t="shared" si="15"/>
        <v>₹6 K</v>
      </c>
    </row>
    <row r="1004" spans="1:33" x14ac:dyDescent="0.3">
      <c r="A1004" t="s">
        <v>181</v>
      </c>
      <c r="B1004" t="s">
        <v>411</v>
      </c>
      <c r="C1004" t="s">
        <v>29</v>
      </c>
      <c r="D1004" t="s">
        <v>30</v>
      </c>
      <c r="E1004" t="s">
        <v>841</v>
      </c>
      <c r="F1004" t="s">
        <v>19423</v>
      </c>
      <c r="G1004" t="s">
        <v>33</v>
      </c>
      <c r="H1004" s="4">
        <v>44497</v>
      </c>
      <c r="I1004">
        <v>1200</v>
      </c>
      <c r="J1004" t="s">
        <v>19424</v>
      </c>
      <c r="K1004" t="s">
        <v>861</v>
      </c>
      <c r="L1004" t="s">
        <v>19425</v>
      </c>
      <c r="M1004" t="s">
        <v>87</v>
      </c>
      <c r="N1004" t="s">
        <v>19426</v>
      </c>
      <c r="O1004" t="s">
        <v>57</v>
      </c>
      <c r="P1004">
        <v>8</v>
      </c>
      <c r="Q1004" t="s">
        <v>40</v>
      </c>
      <c r="R1004" t="s">
        <v>41</v>
      </c>
      <c r="S1004" t="s">
        <v>19427</v>
      </c>
      <c r="T1004" s="4">
        <v>45383</v>
      </c>
      <c r="U1004">
        <v>4</v>
      </c>
      <c r="V1004" t="s">
        <v>20250</v>
      </c>
      <c r="W1004" t="s">
        <v>19428</v>
      </c>
      <c r="X1004" t="s">
        <v>19429</v>
      </c>
      <c r="Y1004" t="s">
        <v>324</v>
      </c>
      <c r="Z1004">
        <v>547</v>
      </c>
      <c r="AA1004">
        <v>8</v>
      </c>
      <c r="AB1004">
        <v>1750.4</v>
      </c>
      <c r="AC1004">
        <v>218.8</v>
      </c>
      <c r="AD1004" s="8">
        <v>0.28000000000000003</v>
      </c>
      <c r="AE1004" s="7">
        <v>490.11200000000008</v>
      </c>
      <c r="AF1004">
        <v>0.28000000000000003</v>
      </c>
      <c r="AG1004" t="str">
        <f t="shared" si="15"/>
        <v>₹2 K</v>
      </c>
    </row>
    <row r="1005" spans="1:33" x14ac:dyDescent="0.3">
      <c r="A1005" t="s">
        <v>181</v>
      </c>
      <c r="B1005" t="s">
        <v>920</v>
      </c>
      <c r="C1005" t="s">
        <v>49</v>
      </c>
      <c r="D1005" t="s">
        <v>219</v>
      </c>
      <c r="E1005" t="s">
        <v>490</v>
      </c>
      <c r="F1005" t="s">
        <v>9475</v>
      </c>
      <c r="G1005" t="s">
        <v>33</v>
      </c>
      <c r="H1005" s="4">
        <v>45548</v>
      </c>
      <c r="I1005">
        <v>1400</v>
      </c>
      <c r="J1005" t="s">
        <v>19458</v>
      </c>
      <c r="K1005" t="s">
        <v>233</v>
      </c>
      <c r="L1005" t="s">
        <v>19459</v>
      </c>
      <c r="M1005" t="s">
        <v>37</v>
      </c>
      <c r="N1005" t="s">
        <v>19460</v>
      </c>
      <c r="O1005" t="s">
        <v>116</v>
      </c>
      <c r="P1005">
        <v>14</v>
      </c>
      <c r="Q1005" t="s">
        <v>40</v>
      </c>
      <c r="R1005" t="s">
        <v>74</v>
      </c>
      <c r="S1005" t="s">
        <v>19461</v>
      </c>
      <c r="T1005" s="4">
        <v>45412</v>
      </c>
      <c r="U1005">
        <v>4</v>
      </c>
      <c r="V1005" t="s">
        <v>20250</v>
      </c>
      <c r="W1005" t="s">
        <v>19462</v>
      </c>
      <c r="X1005" t="s">
        <v>19463</v>
      </c>
      <c r="Y1005" t="s">
        <v>6038</v>
      </c>
      <c r="Z1005">
        <v>2305</v>
      </c>
      <c r="AA1005">
        <v>1</v>
      </c>
      <c r="AB1005">
        <v>922</v>
      </c>
      <c r="AC1005">
        <v>922</v>
      </c>
      <c r="AD1005" s="8">
        <v>0.22</v>
      </c>
      <c r="AE1005" s="7">
        <v>202.84</v>
      </c>
      <c r="AF1005">
        <v>0.22</v>
      </c>
      <c r="AG1005" t="str">
        <f t="shared" si="15"/>
        <v>₹922</v>
      </c>
    </row>
    <row r="1006" spans="1:33" x14ac:dyDescent="0.3">
      <c r="A1006" t="s">
        <v>181</v>
      </c>
      <c r="B1006" t="s">
        <v>470</v>
      </c>
      <c r="C1006" t="s">
        <v>29</v>
      </c>
      <c r="D1006" t="s">
        <v>146</v>
      </c>
      <c r="E1006" t="s">
        <v>578</v>
      </c>
      <c r="F1006" t="s">
        <v>19621</v>
      </c>
      <c r="G1006" t="s">
        <v>96</v>
      </c>
      <c r="H1006" s="4">
        <v>44802</v>
      </c>
      <c r="I1006">
        <v>1300</v>
      </c>
      <c r="J1006" t="s">
        <v>19622</v>
      </c>
      <c r="K1006" t="s">
        <v>286</v>
      </c>
      <c r="L1006" t="s">
        <v>19623</v>
      </c>
      <c r="M1006" t="s">
        <v>37</v>
      </c>
      <c r="N1006" t="s">
        <v>19624</v>
      </c>
      <c r="O1006" t="s">
        <v>57</v>
      </c>
      <c r="P1006">
        <v>13</v>
      </c>
      <c r="Q1006" t="s">
        <v>40</v>
      </c>
      <c r="R1006" t="s">
        <v>58</v>
      </c>
      <c r="S1006" t="s">
        <v>1028</v>
      </c>
      <c r="T1006" s="4">
        <v>45385</v>
      </c>
      <c r="U1006">
        <v>4</v>
      </c>
      <c r="V1006" t="s">
        <v>20250</v>
      </c>
      <c r="W1006" t="s">
        <v>19625</v>
      </c>
      <c r="X1006" t="s">
        <v>19626</v>
      </c>
      <c r="Y1006" t="s">
        <v>5299</v>
      </c>
      <c r="Z1006">
        <v>2009</v>
      </c>
      <c r="AA1006">
        <v>7</v>
      </c>
      <c r="AB1006">
        <v>5625.2000000000007</v>
      </c>
      <c r="AC1006">
        <v>803.60000000000014</v>
      </c>
      <c r="AD1006" s="8">
        <v>0.28000000000000003</v>
      </c>
      <c r="AE1006" s="7">
        <v>1575.0560000000003</v>
      </c>
      <c r="AF1006">
        <v>0.28000000000000003</v>
      </c>
      <c r="AG1006" t="str">
        <f t="shared" si="15"/>
        <v>₹6 K</v>
      </c>
    </row>
    <row r="1007" spans="1:33" x14ac:dyDescent="0.3">
      <c r="A1007" t="s">
        <v>181</v>
      </c>
      <c r="B1007" t="s">
        <v>606</v>
      </c>
      <c r="C1007" t="s">
        <v>49</v>
      </c>
      <c r="D1007" t="s">
        <v>30</v>
      </c>
      <c r="E1007" t="s">
        <v>501</v>
      </c>
      <c r="F1007" t="s">
        <v>19627</v>
      </c>
      <c r="G1007" t="s">
        <v>96</v>
      </c>
      <c r="H1007" s="4">
        <v>45577</v>
      </c>
      <c r="I1007">
        <v>950</v>
      </c>
      <c r="J1007" t="s">
        <v>19628</v>
      </c>
      <c r="K1007" t="s">
        <v>1086</v>
      </c>
      <c r="L1007" t="s">
        <v>19629</v>
      </c>
      <c r="M1007" t="s">
        <v>87</v>
      </c>
      <c r="N1007" t="s">
        <v>19630</v>
      </c>
      <c r="O1007" t="s">
        <v>72</v>
      </c>
      <c r="P1007">
        <v>19</v>
      </c>
      <c r="Q1007" t="s">
        <v>73</v>
      </c>
      <c r="R1007" t="s">
        <v>101</v>
      </c>
      <c r="S1007" t="s">
        <v>19631</v>
      </c>
      <c r="T1007" s="4">
        <v>45409</v>
      </c>
      <c r="U1007">
        <v>4</v>
      </c>
      <c r="V1007" t="s">
        <v>20250</v>
      </c>
      <c r="W1007" t="s">
        <v>8053</v>
      </c>
      <c r="X1007" t="s">
        <v>19632</v>
      </c>
      <c r="Y1007" t="s">
        <v>712</v>
      </c>
      <c r="Z1007">
        <v>877</v>
      </c>
      <c r="AA1007">
        <v>7</v>
      </c>
      <c r="AB1007">
        <v>2455.6</v>
      </c>
      <c r="AC1007">
        <v>350.8</v>
      </c>
      <c r="AD1007" s="8">
        <v>0.22</v>
      </c>
      <c r="AE1007" s="7">
        <v>540.23199999999997</v>
      </c>
      <c r="AF1007">
        <v>0.22</v>
      </c>
      <c r="AG1007" t="str">
        <f t="shared" si="15"/>
        <v>₹2 K</v>
      </c>
    </row>
    <row r="1008" spans="1:33" x14ac:dyDescent="0.3">
      <c r="A1008" t="s">
        <v>181</v>
      </c>
      <c r="B1008" t="s">
        <v>411</v>
      </c>
      <c r="C1008" t="s">
        <v>29</v>
      </c>
      <c r="D1008" t="s">
        <v>50</v>
      </c>
      <c r="E1008" t="s">
        <v>957</v>
      </c>
      <c r="F1008" t="s">
        <v>19667</v>
      </c>
      <c r="G1008" t="s">
        <v>96</v>
      </c>
      <c r="H1008" s="4">
        <v>44979</v>
      </c>
      <c r="I1008">
        <v>1000</v>
      </c>
      <c r="J1008" t="s">
        <v>19668</v>
      </c>
      <c r="K1008" t="s">
        <v>706</v>
      </c>
      <c r="L1008" t="s">
        <v>19669</v>
      </c>
      <c r="M1008" t="s">
        <v>37</v>
      </c>
      <c r="N1008" t="s">
        <v>19670</v>
      </c>
      <c r="O1008" t="s">
        <v>116</v>
      </c>
      <c r="P1008">
        <v>5</v>
      </c>
      <c r="Q1008" t="s">
        <v>40</v>
      </c>
      <c r="R1008" t="s">
        <v>41</v>
      </c>
      <c r="S1008" t="s">
        <v>19671</v>
      </c>
      <c r="T1008" s="4">
        <v>45405</v>
      </c>
      <c r="U1008">
        <v>4</v>
      </c>
      <c r="V1008" t="s">
        <v>20250</v>
      </c>
      <c r="W1008" t="s">
        <v>19672</v>
      </c>
      <c r="X1008" t="s">
        <v>19673</v>
      </c>
      <c r="Y1008" t="s">
        <v>3277</v>
      </c>
      <c r="Z1008">
        <v>2061</v>
      </c>
      <c r="AA1008">
        <v>6</v>
      </c>
      <c r="AB1008">
        <v>4946.4000000000015</v>
      </c>
      <c r="AC1008">
        <v>824.4000000000002</v>
      </c>
      <c r="AD1008" s="8">
        <v>0.28000000000000003</v>
      </c>
      <c r="AE1008" s="7">
        <v>1384.9920000000006</v>
      </c>
      <c r="AF1008">
        <v>0.28000000000000003</v>
      </c>
      <c r="AG1008" t="str">
        <f t="shared" si="15"/>
        <v>₹5 K</v>
      </c>
    </row>
    <row r="1009" spans="1:33" x14ac:dyDescent="0.3">
      <c r="A1009" t="s">
        <v>27</v>
      </c>
      <c r="B1009" t="s">
        <v>731</v>
      </c>
      <c r="C1009" t="s">
        <v>49</v>
      </c>
      <c r="D1009" t="s">
        <v>370</v>
      </c>
      <c r="E1009" t="s">
        <v>304</v>
      </c>
      <c r="F1009" t="s">
        <v>8094</v>
      </c>
      <c r="G1009" t="s">
        <v>33</v>
      </c>
      <c r="H1009" s="4">
        <v>45200</v>
      </c>
      <c r="I1009">
        <v>1100</v>
      </c>
      <c r="J1009" t="s">
        <v>19777</v>
      </c>
      <c r="K1009" t="s">
        <v>307</v>
      </c>
      <c r="L1009" t="s">
        <v>19778</v>
      </c>
      <c r="M1009" t="s">
        <v>37</v>
      </c>
      <c r="N1009" t="s">
        <v>19779</v>
      </c>
      <c r="O1009" t="s">
        <v>116</v>
      </c>
      <c r="P1009">
        <v>20</v>
      </c>
      <c r="Q1009" t="s">
        <v>73</v>
      </c>
      <c r="R1009" t="s">
        <v>74</v>
      </c>
      <c r="S1009" t="s">
        <v>19780</v>
      </c>
      <c r="T1009" s="4">
        <v>45410</v>
      </c>
      <c r="U1009">
        <v>4</v>
      </c>
      <c r="V1009" t="s">
        <v>20250</v>
      </c>
      <c r="W1009" t="s">
        <v>19781</v>
      </c>
      <c r="X1009" t="s">
        <v>19782</v>
      </c>
      <c r="Y1009" t="s">
        <v>6483</v>
      </c>
      <c r="Z1009">
        <v>1431</v>
      </c>
      <c r="AA1009">
        <v>6</v>
      </c>
      <c r="AB1009">
        <v>3434.4</v>
      </c>
      <c r="AC1009">
        <v>572.4</v>
      </c>
      <c r="AD1009" s="8">
        <v>0.22</v>
      </c>
      <c r="AE1009" s="7">
        <v>755.56799999999998</v>
      </c>
      <c r="AF1009">
        <v>0.22</v>
      </c>
      <c r="AG1009" t="str">
        <f t="shared" si="15"/>
        <v>₹3 K</v>
      </c>
    </row>
    <row r="1010" spans="1:33" x14ac:dyDescent="0.3">
      <c r="A1010" t="s">
        <v>181</v>
      </c>
      <c r="B1010" t="s">
        <v>411</v>
      </c>
      <c r="C1010" t="s">
        <v>80</v>
      </c>
      <c r="D1010" t="s">
        <v>370</v>
      </c>
      <c r="E1010" t="s">
        <v>549</v>
      </c>
      <c r="F1010" t="s">
        <v>19843</v>
      </c>
      <c r="G1010" t="s">
        <v>96</v>
      </c>
      <c r="H1010" s="4">
        <v>45303</v>
      </c>
      <c r="I1010">
        <v>1300</v>
      </c>
      <c r="J1010" t="s">
        <v>19844</v>
      </c>
      <c r="K1010" t="s">
        <v>266</v>
      </c>
      <c r="L1010" t="s">
        <v>19845</v>
      </c>
      <c r="M1010" t="s">
        <v>37</v>
      </c>
      <c r="N1010" t="s">
        <v>19846</v>
      </c>
      <c r="O1010" t="s">
        <v>39</v>
      </c>
      <c r="P1010">
        <v>4</v>
      </c>
      <c r="Q1010" t="s">
        <v>40</v>
      </c>
      <c r="R1010" t="s">
        <v>58</v>
      </c>
      <c r="S1010" t="s">
        <v>19847</v>
      </c>
      <c r="T1010" s="4">
        <v>45386</v>
      </c>
      <c r="U1010">
        <v>4</v>
      </c>
      <c r="V1010" t="s">
        <v>20250</v>
      </c>
      <c r="W1010" t="s">
        <v>19848</v>
      </c>
      <c r="X1010" t="s">
        <v>19849</v>
      </c>
      <c r="Y1010" t="s">
        <v>12495</v>
      </c>
      <c r="Z1010">
        <v>1213</v>
      </c>
      <c r="AA1010">
        <v>8</v>
      </c>
      <c r="AB1010">
        <v>3881.6000000000004</v>
      </c>
      <c r="AC1010">
        <v>485.20000000000005</v>
      </c>
      <c r="AD1010" s="8">
        <v>0.35</v>
      </c>
      <c r="AE1010" s="7">
        <v>1358.56</v>
      </c>
      <c r="AF1010">
        <v>0.35</v>
      </c>
      <c r="AG1010" t="str">
        <f t="shared" si="15"/>
        <v>₹4 K</v>
      </c>
    </row>
    <row r="1011" spans="1:33" x14ac:dyDescent="0.3">
      <c r="A1011" t="s">
        <v>20236</v>
      </c>
      <c r="B1011" t="s">
        <v>79</v>
      </c>
      <c r="C1011" t="s">
        <v>49</v>
      </c>
      <c r="D1011" t="s">
        <v>206</v>
      </c>
      <c r="E1011" t="s">
        <v>531</v>
      </c>
      <c r="F1011" t="s">
        <v>17884</v>
      </c>
      <c r="G1011" t="s">
        <v>96</v>
      </c>
      <c r="H1011" s="4">
        <v>43881</v>
      </c>
      <c r="I1011">
        <v>1200</v>
      </c>
      <c r="J1011" t="s">
        <v>20039</v>
      </c>
      <c r="K1011" t="s">
        <v>210</v>
      </c>
      <c r="L1011" t="s">
        <v>20040</v>
      </c>
      <c r="M1011" t="s">
        <v>37</v>
      </c>
      <c r="N1011" t="s">
        <v>20041</v>
      </c>
      <c r="O1011" t="s">
        <v>116</v>
      </c>
      <c r="P1011">
        <v>3</v>
      </c>
      <c r="Q1011" t="s">
        <v>73</v>
      </c>
      <c r="R1011" t="s">
        <v>74</v>
      </c>
      <c r="S1011" t="s">
        <v>20042</v>
      </c>
      <c r="T1011" s="4">
        <v>45404</v>
      </c>
      <c r="U1011">
        <v>4</v>
      </c>
      <c r="V1011" t="s">
        <v>20250</v>
      </c>
      <c r="W1011" t="s">
        <v>20043</v>
      </c>
      <c r="X1011" t="s">
        <v>20044</v>
      </c>
      <c r="Y1011" t="s">
        <v>5044</v>
      </c>
      <c r="Z1011">
        <v>2673</v>
      </c>
      <c r="AA1011">
        <v>3</v>
      </c>
      <c r="AB1011">
        <v>3207.6000000000004</v>
      </c>
      <c r="AC1011">
        <v>1069.2</v>
      </c>
      <c r="AD1011" s="8">
        <v>0.22</v>
      </c>
      <c r="AE1011" s="7">
        <v>705.67200000000014</v>
      </c>
      <c r="AF1011">
        <v>0.22</v>
      </c>
      <c r="AG1011" t="str">
        <f t="shared" si="15"/>
        <v>₹3 K</v>
      </c>
    </row>
    <row r="1012" spans="1:33" x14ac:dyDescent="0.3">
      <c r="A1012" t="s">
        <v>133</v>
      </c>
      <c r="B1012" t="s">
        <v>108</v>
      </c>
      <c r="C1012" t="s">
        <v>29</v>
      </c>
      <c r="D1012" t="s">
        <v>677</v>
      </c>
      <c r="E1012" t="s">
        <v>1693</v>
      </c>
      <c r="F1012" t="s">
        <v>20091</v>
      </c>
      <c r="G1012" t="s">
        <v>96</v>
      </c>
      <c r="H1012" s="4">
        <v>45086</v>
      </c>
      <c r="I1012">
        <v>1200</v>
      </c>
      <c r="J1012" t="s">
        <v>20092</v>
      </c>
      <c r="K1012" t="s">
        <v>1086</v>
      </c>
      <c r="L1012" t="s">
        <v>20093</v>
      </c>
      <c r="M1012" t="s">
        <v>87</v>
      </c>
      <c r="N1012" t="s">
        <v>20094</v>
      </c>
      <c r="O1012" t="s">
        <v>116</v>
      </c>
      <c r="P1012">
        <v>5</v>
      </c>
      <c r="Q1012" t="s">
        <v>73</v>
      </c>
      <c r="R1012" t="s">
        <v>41</v>
      </c>
      <c r="S1012" t="s">
        <v>20095</v>
      </c>
      <c r="T1012" s="4">
        <v>45400</v>
      </c>
      <c r="U1012">
        <v>4</v>
      </c>
      <c r="V1012" t="s">
        <v>20250</v>
      </c>
      <c r="W1012" t="s">
        <v>20096</v>
      </c>
      <c r="X1012" t="s">
        <v>20097</v>
      </c>
      <c r="Y1012" t="s">
        <v>2223</v>
      </c>
      <c r="Z1012">
        <v>1724</v>
      </c>
      <c r="AA1012">
        <v>2</v>
      </c>
      <c r="AB1012">
        <v>1379.2</v>
      </c>
      <c r="AC1012">
        <v>689.6</v>
      </c>
      <c r="AD1012" s="8">
        <v>0.28000000000000003</v>
      </c>
      <c r="AE1012" s="7">
        <v>386.17600000000004</v>
      </c>
      <c r="AF1012">
        <v>0.28000000000000003</v>
      </c>
      <c r="AG1012" t="str">
        <f t="shared" si="15"/>
        <v>₹1 K</v>
      </c>
    </row>
    <row r="1013" spans="1:33" x14ac:dyDescent="0.3">
      <c r="A1013" t="s">
        <v>336</v>
      </c>
      <c r="B1013" t="s">
        <v>262</v>
      </c>
      <c r="C1013" t="s">
        <v>29</v>
      </c>
      <c r="D1013" t="s">
        <v>206</v>
      </c>
      <c r="E1013" t="s">
        <v>750</v>
      </c>
      <c r="F1013" t="s">
        <v>20105</v>
      </c>
      <c r="G1013" t="s">
        <v>96</v>
      </c>
      <c r="H1013" s="4">
        <v>45257</v>
      </c>
      <c r="I1013">
        <v>1300</v>
      </c>
      <c r="J1013" t="s">
        <v>20106</v>
      </c>
      <c r="K1013" t="s">
        <v>743</v>
      </c>
      <c r="L1013" t="s">
        <v>20107</v>
      </c>
      <c r="M1013" t="s">
        <v>87</v>
      </c>
      <c r="N1013" t="s">
        <v>20108</v>
      </c>
      <c r="O1013" t="s">
        <v>72</v>
      </c>
      <c r="P1013">
        <v>5</v>
      </c>
      <c r="Q1013" t="s">
        <v>40</v>
      </c>
      <c r="R1013" t="s">
        <v>41</v>
      </c>
      <c r="S1013" t="s">
        <v>20109</v>
      </c>
      <c r="T1013" s="4">
        <v>45404</v>
      </c>
      <c r="U1013">
        <v>4</v>
      </c>
      <c r="V1013" t="s">
        <v>20250</v>
      </c>
      <c r="W1013" t="s">
        <v>20110</v>
      </c>
      <c r="X1013" t="s">
        <v>20111</v>
      </c>
      <c r="Y1013" t="s">
        <v>2887</v>
      </c>
      <c r="Z1013">
        <v>2208</v>
      </c>
      <c r="AA1013">
        <v>6</v>
      </c>
      <c r="AB1013">
        <v>5299.2000000000007</v>
      </c>
      <c r="AC1013">
        <v>883.20000000000016</v>
      </c>
      <c r="AD1013" s="8">
        <v>0.28000000000000003</v>
      </c>
      <c r="AE1013" s="7">
        <v>1483.7760000000003</v>
      </c>
      <c r="AF1013">
        <v>0.28000000000000003</v>
      </c>
      <c r="AG1013" t="str">
        <f t="shared" si="15"/>
        <v>₹5 K</v>
      </c>
    </row>
    <row r="1014" spans="1:33" x14ac:dyDescent="0.3">
      <c r="A1014" t="s">
        <v>181</v>
      </c>
      <c r="B1014" t="s">
        <v>920</v>
      </c>
      <c r="C1014" t="s">
        <v>49</v>
      </c>
      <c r="D1014" t="s">
        <v>30</v>
      </c>
      <c r="E1014" t="s">
        <v>2585</v>
      </c>
      <c r="F1014" t="s">
        <v>20125</v>
      </c>
      <c r="G1014" t="s">
        <v>96</v>
      </c>
      <c r="H1014" s="4">
        <v>45501</v>
      </c>
      <c r="I1014">
        <v>1200</v>
      </c>
      <c r="J1014" t="s">
        <v>20126</v>
      </c>
      <c r="K1014" t="s">
        <v>1418</v>
      </c>
      <c r="L1014" t="s">
        <v>20127</v>
      </c>
      <c r="M1014" t="s">
        <v>37</v>
      </c>
      <c r="N1014" t="s">
        <v>20128</v>
      </c>
      <c r="O1014" t="s">
        <v>57</v>
      </c>
      <c r="P1014">
        <v>13</v>
      </c>
      <c r="Q1014" t="s">
        <v>40</v>
      </c>
      <c r="R1014" t="s">
        <v>74</v>
      </c>
      <c r="S1014" t="s">
        <v>6844</v>
      </c>
      <c r="T1014" s="4">
        <v>45401</v>
      </c>
      <c r="U1014">
        <v>4</v>
      </c>
      <c r="V1014" t="s">
        <v>20250</v>
      </c>
      <c r="W1014" t="s">
        <v>20129</v>
      </c>
      <c r="X1014" t="s">
        <v>20130</v>
      </c>
      <c r="Y1014" t="s">
        <v>6454</v>
      </c>
      <c r="Z1014">
        <v>1778</v>
      </c>
      <c r="AA1014">
        <v>4</v>
      </c>
      <c r="AB1014">
        <v>2844.8</v>
      </c>
      <c r="AC1014">
        <v>711.2</v>
      </c>
      <c r="AD1014" s="8">
        <v>0.22</v>
      </c>
      <c r="AE1014" s="7">
        <v>625.85599999999999</v>
      </c>
      <c r="AF1014">
        <v>0.22</v>
      </c>
      <c r="AG1014" t="str">
        <f t="shared" si="15"/>
        <v>₹3 K</v>
      </c>
    </row>
    <row r="1015" spans="1:33" x14ac:dyDescent="0.3">
      <c r="A1015" t="s">
        <v>93</v>
      </c>
      <c r="B1015" t="s">
        <v>784</v>
      </c>
      <c r="C1015" t="s">
        <v>49</v>
      </c>
      <c r="D1015" t="s">
        <v>50</v>
      </c>
      <c r="E1015" t="s">
        <v>358</v>
      </c>
      <c r="F1015" t="s">
        <v>20138</v>
      </c>
      <c r="G1015" t="s">
        <v>33</v>
      </c>
      <c r="H1015" s="4">
        <v>44112</v>
      </c>
      <c r="I1015">
        <v>1400</v>
      </c>
      <c r="J1015" t="s">
        <v>20139</v>
      </c>
      <c r="K1015" t="s">
        <v>474</v>
      </c>
      <c r="L1015" t="s">
        <v>20140</v>
      </c>
      <c r="M1015" t="s">
        <v>37</v>
      </c>
      <c r="N1015" t="s">
        <v>20141</v>
      </c>
      <c r="O1015" t="s">
        <v>39</v>
      </c>
      <c r="P1015">
        <v>9</v>
      </c>
      <c r="Q1015" t="s">
        <v>73</v>
      </c>
      <c r="R1015" t="s">
        <v>101</v>
      </c>
      <c r="S1015" t="s">
        <v>20142</v>
      </c>
      <c r="T1015" s="4">
        <v>45387</v>
      </c>
      <c r="U1015">
        <v>4</v>
      </c>
      <c r="V1015" t="s">
        <v>20250</v>
      </c>
      <c r="W1015" t="s">
        <v>20143</v>
      </c>
      <c r="X1015" t="s">
        <v>20144</v>
      </c>
      <c r="Y1015" t="s">
        <v>2686</v>
      </c>
      <c r="Z1015">
        <v>1531</v>
      </c>
      <c r="AA1015">
        <v>3</v>
      </c>
      <c r="AB1015">
        <v>1837.2</v>
      </c>
      <c r="AC1015">
        <v>612.4</v>
      </c>
      <c r="AD1015" s="8">
        <v>0.22</v>
      </c>
      <c r="AE1015" s="7">
        <v>404.18400000000003</v>
      </c>
      <c r="AF1015">
        <v>0.22</v>
      </c>
      <c r="AG1015" t="str">
        <f t="shared" si="15"/>
        <v>₹2 K</v>
      </c>
    </row>
    <row r="1016" spans="1:33" x14ac:dyDescent="0.3">
      <c r="A1016" t="s">
        <v>181</v>
      </c>
      <c r="B1016" t="s">
        <v>380</v>
      </c>
      <c r="C1016" t="s">
        <v>29</v>
      </c>
      <c r="D1016" t="s">
        <v>241</v>
      </c>
      <c r="E1016" t="s">
        <v>1724</v>
      </c>
      <c r="F1016" t="s">
        <v>20145</v>
      </c>
      <c r="G1016" t="s">
        <v>33</v>
      </c>
      <c r="H1016" s="4">
        <v>44460</v>
      </c>
      <c r="I1016">
        <v>800</v>
      </c>
      <c r="J1016" t="s">
        <v>20146</v>
      </c>
      <c r="K1016" t="s">
        <v>1626</v>
      </c>
      <c r="L1016" t="s">
        <v>20147</v>
      </c>
      <c r="M1016" t="s">
        <v>87</v>
      </c>
      <c r="N1016" t="s">
        <v>20148</v>
      </c>
      <c r="O1016" t="s">
        <v>72</v>
      </c>
      <c r="P1016">
        <v>14</v>
      </c>
      <c r="Q1016" t="s">
        <v>73</v>
      </c>
      <c r="R1016" t="s">
        <v>41</v>
      </c>
      <c r="S1016" t="s">
        <v>20149</v>
      </c>
      <c r="T1016" s="4">
        <v>45384</v>
      </c>
      <c r="U1016">
        <v>4</v>
      </c>
      <c r="V1016" t="s">
        <v>20250</v>
      </c>
      <c r="W1016" t="s">
        <v>20150</v>
      </c>
      <c r="X1016" t="s">
        <v>20151</v>
      </c>
      <c r="Y1016" t="s">
        <v>5373</v>
      </c>
      <c r="Z1016">
        <v>2592</v>
      </c>
      <c r="AA1016">
        <v>2</v>
      </c>
      <c r="AB1016">
        <v>2073.6</v>
      </c>
      <c r="AC1016">
        <v>1036.8</v>
      </c>
      <c r="AD1016" s="8">
        <v>0.28000000000000003</v>
      </c>
      <c r="AE1016" s="7">
        <v>580.60800000000006</v>
      </c>
      <c r="AF1016">
        <v>0.28000000000000003</v>
      </c>
      <c r="AG1016" t="str">
        <f t="shared" si="15"/>
        <v>₹2 K</v>
      </c>
    </row>
    <row r="1017" spans="1:33" x14ac:dyDescent="0.3">
      <c r="A1017" t="s">
        <v>20239</v>
      </c>
      <c r="B1017" t="s">
        <v>28</v>
      </c>
      <c r="C1017" t="s">
        <v>29</v>
      </c>
      <c r="D1017" t="s">
        <v>50</v>
      </c>
      <c r="E1017" t="s">
        <v>122</v>
      </c>
      <c r="F1017" t="s">
        <v>123</v>
      </c>
      <c r="G1017" t="s">
        <v>33</v>
      </c>
      <c r="H1017" s="4">
        <v>45470</v>
      </c>
      <c r="I1017">
        <v>1000</v>
      </c>
      <c r="J1017" t="s">
        <v>124</v>
      </c>
      <c r="K1017" t="s">
        <v>125</v>
      </c>
      <c r="L1017" t="s">
        <v>126</v>
      </c>
      <c r="M1017" t="s">
        <v>87</v>
      </c>
      <c r="N1017" t="s">
        <v>127</v>
      </c>
      <c r="O1017" t="s">
        <v>116</v>
      </c>
      <c r="P1017">
        <v>8</v>
      </c>
      <c r="Q1017" t="s">
        <v>40</v>
      </c>
      <c r="R1017" t="s">
        <v>101</v>
      </c>
      <c r="S1017" t="s">
        <v>128</v>
      </c>
      <c r="T1017" s="4">
        <v>45422</v>
      </c>
      <c r="U1017">
        <v>5</v>
      </c>
      <c r="V1017" t="s">
        <v>129</v>
      </c>
      <c r="W1017" t="s">
        <v>130</v>
      </c>
      <c r="X1017" t="s">
        <v>131</v>
      </c>
      <c r="Y1017" t="s">
        <v>132</v>
      </c>
      <c r="Z1017">
        <v>2249</v>
      </c>
      <c r="AA1017">
        <v>3</v>
      </c>
      <c r="AB1017">
        <v>2698.8</v>
      </c>
      <c r="AC1017">
        <v>899.6</v>
      </c>
      <c r="AD1017" s="8">
        <v>0.28000000000000003</v>
      </c>
      <c r="AE1017" s="7">
        <v>755.6640000000001</v>
      </c>
      <c r="AF1017">
        <v>0.28000000000000003</v>
      </c>
      <c r="AG1017" t="str">
        <f t="shared" si="15"/>
        <v>₹3 K</v>
      </c>
    </row>
    <row r="1018" spans="1:33" x14ac:dyDescent="0.3">
      <c r="A1018" t="s">
        <v>145</v>
      </c>
      <c r="B1018" t="s">
        <v>145</v>
      </c>
      <c r="C1018" t="s">
        <v>80</v>
      </c>
      <c r="D1018" t="s">
        <v>81</v>
      </c>
      <c r="E1018" t="s">
        <v>170</v>
      </c>
      <c r="F1018" t="s">
        <v>615</v>
      </c>
      <c r="G1018" t="s">
        <v>96</v>
      </c>
      <c r="H1018" s="4">
        <v>44834</v>
      </c>
      <c r="I1018">
        <v>1000</v>
      </c>
      <c r="J1018" t="s">
        <v>616</v>
      </c>
      <c r="K1018" t="s">
        <v>414</v>
      </c>
      <c r="L1018" t="s">
        <v>617</v>
      </c>
      <c r="M1018" t="s">
        <v>37</v>
      </c>
      <c r="N1018" t="s">
        <v>618</v>
      </c>
      <c r="O1018" t="s">
        <v>72</v>
      </c>
      <c r="P1018">
        <v>6</v>
      </c>
      <c r="Q1018" t="s">
        <v>40</v>
      </c>
      <c r="R1018" t="s">
        <v>101</v>
      </c>
      <c r="S1018" t="s">
        <v>619</v>
      </c>
      <c r="T1018" s="4">
        <v>45431</v>
      </c>
      <c r="U1018">
        <v>5</v>
      </c>
      <c r="V1018" t="s">
        <v>129</v>
      </c>
      <c r="W1018" t="s">
        <v>620</v>
      </c>
      <c r="X1018" t="s">
        <v>621</v>
      </c>
      <c r="Y1018" t="s">
        <v>622</v>
      </c>
      <c r="Z1018">
        <v>1250</v>
      </c>
      <c r="AA1018">
        <v>4</v>
      </c>
      <c r="AB1018">
        <v>2000</v>
      </c>
      <c r="AC1018">
        <v>500</v>
      </c>
      <c r="AD1018" s="8">
        <v>0.35</v>
      </c>
      <c r="AE1018" s="7">
        <v>700</v>
      </c>
      <c r="AF1018">
        <v>0.35</v>
      </c>
      <c r="AG1018" t="str">
        <f t="shared" si="15"/>
        <v>₹2 K</v>
      </c>
    </row>
    <row r="1019" spans="1:33" x14ac:dyDescent="0.3">
      <c r="A1019" t="s">
        <v>20238</v>
      </c>
      <c r="B1019" t="s">
        <v>650</v>
      </c>
      <c r="C1019" t="s">
        <v>49</v>
      </c>
      <c r="D1019" t="s">
        <v>146</v>
      </c>
      <c r="E1019" t="s">
        <v>511</v>
      </c>
      <c r="F1019" t="s">
        <v>651</v>
      </c>
      <c r="G1019" t="s">
        <v>33</v>
      </c>
      <c r="H1019" s="4">
        <v>45022</v>
      </c>
      <c r="I1019">
        <v>1300</v>
      </c>
      <c r="J1019" t="s">
        <v>652</v>
      </c>
      <c r="K1019" t="s">
        <v>653</v>
      </c>
      <c r="L1019" t="s">
        <v>654</v>
      </c>
      <c r="M1019" t="s">
        <v>37</v>
      </c>
      <c r="N1019" t="s">
        <v>655</v>
      </c>
      <c r="O1019" t="s">
        <v>57</v>
      </c>
      <c r="P1019">
        <v>18</v>
      </c>
      <c r="Q1019" t="s">
        <v>73</v>
      </c>
      <c r="R1019" t="s">
        <v>58</v>
      </c>
      <c r="S1019" t="s">
        <v>656</v>
      </c>
      <c r="T1019" s="4">
        <v>45439</v>
      </c>
      <c r="U1019">
        <v>5</v>
      </c>
      <c r="V1019" t="s">
        <v>129</v>
      </c>
      <c r="W1019" t="s">
        <v>657</v>
      </c>
      <c r="X1019" t="s">
        <v>658</v>
      </c>
      <c r="Y1019" t="s">
        <v>659</v>
      </c>
      <c r="Z1019">
        <v>2994</v>
      </c>
      <c r="AA1019">
        <v>4</v>
      </c>
      <c r="AB1019">
        <v>4790.4000000000015</v>
      </c>
      <c r="AC1019">
        <v>1197.6000000000004</v>
      </c>
      <c r="AD1019" s="8">
        <v>0.22</v>
      </c>
      <c r="AE1019" s="7">
        <v>1053.8880000000004</v>
      </c>
      <c r="AF1019">
        <v>0.22</v>
      </c>
      <c r="AG1019" t="str">
        <f t="shared" si="15"/>
        <v>₹5 K</v>
      </c>
    </row>
    <row r="1020" spans="1:33" x14ac:dyDescent="0.3">
      <c r="A1020" t="s">
        <v>27</v>
      </c>
      <c r="B1020" t="s">
        <v>193</v>
      </c>
      <c r="C1020" t="s">
        <v>29</v>
      </c>
      <c r="D1020" t="s">
        <v>370</v>
      </c>
      <c r="E1020" t="s">
        <v>559</v>
      </c>
      <c r="F1020" t="s">
        <v>723</v>
      </c>
      <c r="G1020" t="s">
        <v>96</v>
      </c>
      <c r="H1020" s="4">
        <v>44575</v>
      </c>
      <c r="I1020">
        <v>1000</v>
      </c>
      <c r="J1020" t="s">
        <v>724</v>
      </c>
      <c r="K1020" t="s">
        <v>725</v>
      </c>
      <c r="L1020" t="s">
        <v>726</v>
      </c>
      <c r="M1020" t="s">
        <v>87</v>
      </c>
      <c r="N1020" t="s">
        <v>727</v>
      </c>
      <c r="O1020" t="s">
        <v>57</v>
      </c>
      <c r="P1020">
        <v>18</v>
      </c>
      <c r="Q1020" t="s">
        <v>73</v>
      </c>
      <c r="R1020" t="s">
        <v>101</v>
      </c>
      <c r="S1020" t="s">
        <v>728</v>
      </c>
      <c r="T1020" s="4">
        <v>45443</v>
      </c>
      <c r="U1020">
        <v>5</v>
      </c>
      <c r="V1020" t="s">
        <v>129</v>
      </c>
      <c r="W1020" t="s">
        <v>729</v>
      </c>
      <c r="X1020" t="s">
        <v>730</v>
      </c>
      <c r="Y1020" t="s">
        <v>78</v>
      </c>
      <c r="Z1020">
        <v>2261</v>
      </c>
      <c r="AA1020">
        <v>1</v>
      </c>
      <c r="AB1020">
        <v>904.40000000000009</v>
      </c>
      <c r="AC1020">
        <v>904.40000000000009</v>
      </c>
      <c r="AD1020" s="8">
        <v>0.28000000000000003</v>
      </c>
      <c r="AE1020" s="7">
        <v>253.23200000000006</v>
      </c>
      <c r="AF1020">
        <v>0.28000000000000003</v>
      </c>
      <c r="AG1020" t="str">
        <f t="shared" si="15"/>
        <v>₹904.4</v>
      </c>
    </row>
    <row r="1021" spans="1:33" x14ac:dyDescent="0.3">
      <c r="A1021" t="s">
        <v>181</v>
      </c>
      <c r="B1021" t="s">
        <v>470</v>
      </c>
      <c r="C1021" t="s">
        <v>80</v>
      </c>
      <c r="D1021" t="s">
        <v>677</v>
      </c>
      <c r="E1021" t="s">
        <v>194</v>
      </c>
      <c r="F1021" t="s">
        <v>938</v>
      </c>
      <c r="G1021" t="s">
        <v>96</v>
      </c>
      <c r="H1021" s="4">
        <v>44157</v>
      </c>
      <c r="I1021">
        <v>1400</v>
      </c>
      <c r="J1021" t="s">
        <v>939</v>
      </c>
      <c r="K1021" t="s">
        <v>245</v>
      </c>
      <c r="L1021" t="s">
        <v>940</v>
      </c>
      <c r="M1021" t="s">
        <v>37</v>
      </c>
      <c r="N1021" t="s">
        <v>941</v>
      </c>
      <c r="O1021" t="s">
        <v>39</v>
      </c>
      <c r="P1021">
        <v>11</v>
      </c>
      <c r="Q1021" t="s">
        <v>40</v>
      </c>
      <c r="R1021" t="s">
        <v>101</v>
      </c>
      <c r="S1021" t="s">
        <v>942</v>
      </c>
      <c r="T1021" s="4">
        <v>45439</v>
      </c>
      <c r="U1021">
        <v>5</v>
      </c>
      <c r="V1021" t="s">
        <v>129</v>
      </c>
      <c r="W1021" t="s">
        <v>943</v>
      </c>
      <c r="X1021" t="s">
        <v>944</v>
      </c>
      <c r="Y1021" t="s">
        <v>945</v>
      </c>
      <c r="Z1021">
        <v>846</v>
      </c>
      <c r="AA1021">
        <v>2</v>
      </c>
      <c r="AB1021">
        <v>676.80000000000007</v>
      </c>
      <c r="AC1021">
        <v>338.40000000000003</v>
      </c>
      <c r="AD1021" s="8">
        <v>0.35</v>
      </c>
      <c r="AE1021" s="7">
        <v>236.88</v>
      </c>
      <c r="AF1021">
        <v>0.35</v>
      </c>
      <c r="AG1021" t="str">
        <f t="shared" si="15"/>
        <v>₹676.8</v>
      </c>
    </row>
    <row r="1022" spans="1:33" x14ac:dyDescent="0.3">
      <c r="A1022" t="s">
        <v>181</v>
      </c>
      <c r="B1022" t="s">
        <v>411</v>
      </c>
      <c r="C1022" t="s">
        <v>80</v>
      </c>
      <c r="D1022" t="s">
        <v>81</v>
      </c>
      <c r="E1022" t="s">
        <v>1049</v>
      </c>
      <c r="F1022" t="s">
        <v>1050</v>
      </c>
      <c r="G1022" t="s">
        <v>33</v>
      </c>
      <c r="H1022" s="4">
        <v>45581</v>
      </c>
      <c r="I1022">
        <v>800</v>
      </c>
      <c r="J1022" t="s">
        <v>1051</v>
      </c>
      <c r="K1022" t="s">
        <v>1052</v>
      </c>
      <c r="L1022" t="s">
        <v>1053</v>
      </c>
      <c r="M1022" t="s">
        <v>37</v>
      </c>
      <c r="N1022" t="s">
        <v>1054</v>
      </c>
      <c r="O1022" t="s">
        <v>72</v>
      </c>
      <c r="P1022">
        <v>4</v>
      </c>
      <c r="Q1022" t="s">
        <v>73</v>
      </c>
      <c r="R1022" t="s">
        <v>74</v>
      </c>
      <c r="S1022" t="s">
        <v>1055</v>
      </c>
      <c r="T1022" s="4">
        <v>45418</v>
      </c>
      <c r="U1022">
        <v>5</v>
      </c>
      <c r="V1022" t="s">
        <v>129</v>
      </c>
      <c r="W1022" t="s">
        <v>1056</v>
      </c>
      <c r="X1022" t="s">
        <v>1057</v>
      </c>
      <c r="Y1022" t="s">
        <v>1058</v>
      </c>
      <c r="Z1022">
        <v>2374</v>
      </c>
      <c r="AA1022">
        <v>6</v>
      </c>
      <c r="AB1022">
        <v>5697.6</v>
      </c>
      <c r="AC1022">
        <v>949.6</v>
      </c>
      <c r="AD1022" s="8">
        <v>0.35</v>
      </c>
      <c r="AE1022" s="7">
        <v>1994.16</v>
      </c>
      <c r="AF1022">
        <v>0.35</v>
      </c>
      <c r="AG1022" t="str">
        <f t="shared" si="15"/>
        <v>₹6 K</v>
      </c>
    </row>
    <row r="1023" spans="1:33" x14ac:dyDescent="0.3">
      <c r="A1023" t="s">
        <v>93</v>
      </c>
      <c r="B1023" t="s">
        <v>784</v>
      </c>
      <c r="C1023" t="s">
        <v>49</v>
      </c>
      <c r="D1023" t="s">
        <v>81</v>
      </c>
      <c r="E1023" t="s">
        <v>1168</v>
      </c>
      <c r="F1023" t="s">
        <v>1169</v>
      </c>
      <c r="G1023" t="s">
        <v>96</v>
      </c>
      <c r="H1023" s="4">
        <v>45496</v>
      </c>
      <c r="I1023">
        <v>1100</v>
      </c>
      <c r="J1023" t="s">
        <v>1170</v>
      </c>
      <c r="K1023" t="s">
        <v>1034</v>
      </c>
      <c r="L1023" t="s">
        <v>1171</v>
      </c>
      <c r="M1023" t="s">
        <v>37</v>
      </c>
      <c r="N1023" t="s">
        <v>1172</v>
      </c>
      <c r="O1023" t="s">
        <v>57</v>
      </c>
      <c r="P1023">
        <v>13</v>
      </c>
      <c r="Q1023" t="s">
        <v>40</v>
      </c>
      <c r="R1023" t="s">
        <v>74</v>
      </c>
      <c r="S1023" t="s">
        <v>1173</v>
      </c>
      <c r="T1023" s="4">
        <v>45418</v>
      </c>
      <c r="U1023">
        <v>5</v>
      </c>
      <c r="V1023" t="s">
        <v>129</v>
      </c>
      <c r="W1023" t="s">
        <v>1174</v>
      </c>
      <c r="X1023" t="s">
        <v>1175</v>
      </c>
      <c r="Y1023" t="s">
        <v>1176</v>
      </c>
      <c r="Z1023">
        <v>2532</v>
      </c>
      <c r="AA1023">
        <v>3</v>
      </c>
      <c r="AB1023">
        <v>3038.4</v>
      </c>
      <c r="AC1023">
        <v>1012.8000000000001</v>
      </c>
      <c r="AD1023" s="8">
        <v>0.22</v>
      </c>
      <c r="AE1023" s="7">
        <v>668.44799999999998</v>
      </c>
      <c r="AF1023">
        <v>0.22</v>
      </c>
      <c r="AG1023" t="str">
        <f t="shared" si="15"/>
        <v>₹3 K</v>
      </c>
    </row>
    <row r="1024" spans="1:33" x14ac:dyDescent="0.3">
      <c r="A1024" t="s">
        <v>20240</v>
      </c>
      <c r="B1024" t="s">
        <v>347</v>
      </c>
      <c r="C1024" t="s">
        <v>29</v>
      </c>
      <c r="D1024" t="s">
        <v>206</v>
      </c>
      <c r="E1024" t="s">
        <v>304</v>
      </c>
      <c r="F1024" t="s">
        <v>1194</v>
      </c>
      <c r="G1024" t="s">
        <v>33</v>
      </c>
      <c r="H1024" s="4">
        <v>45449</v>
      </c>
      <c r="I1024">
        <v>800</v>
      </c>
      <c r="J1024" t="s">
        <v>1195</v>
      </c>
      <c r="K1024" t="s">
        <v>960</v>
      </c>
      <c r="L1024" t="s">
        <v>1196</v>
      </c>
      <c r="M1024" t="s">
        <v>37</v>
      </c>
      <c r="N1024" t="s">
        <v>1197</v>
      </c>
      <c r="O1024" t="s">
        <v>39</v>
      </c>
      <c r="P1024">
        <v>3</v>
      </c>
      <c r="Q1024" t="s">
        <v>73</v>
      </c>
      <c r="R1024" t="s">
        <v>74</v>
      </c>
      <c r="S1024" t="s">
        <v>1198</v>
      </c>
      <c r="T1024" s="4">
        <v>45442</v>
      </c>
      <c r="U1024">
        <v>5</v>
      </c>
      <c r="V1024" t="s">
        <v>129</v>
      </c>
      <c r="W1024" t="s">
        <v>1199</v>
      </c>
      <c r="X1024" t="s">
        <v>1200</v>
      </c>
      <c r="Y1024" t="s">
        <v>251</v>
      </c>
      <c r="Z1024">
        <v>686</v>
      </c>
      <c r="AA1024">
        <v>2</v>
      </c>
      <c r="AB1024">
        <v>548.80000000000007</v>
      </c>
      <c r="AC1024">
        <v>274.40000000000003</v>
      </c>
      <c r="AD1024" s="8">
        <v>0.28000000000000003</v>
      </c>
      <c r="AE1024" s="7">
        <v>153.66400000000004</v>
      </c>
      <c r="AF1024">
        <v>0.28000000000000003</v>
      </c>
      <c r="AG1024" t="str">
        <f t="shared" si="15"/>
        <v>₹548.8</v>
      </c>
    </row>
    <row r="1025" spans="1:33" x14ac:dyDescent="0.3">
      <c r="A1025" t="s">
        <v>133</v>
      </c>
      <c r="B1025" t="s">
        <v>229</v>
      </c>
      <c r="C1025" t="s">
        <v>49</v>
      </c>
      <c r="D1025" t="s">
        <v>146</v>
      </c>
      <c r="E1025" t="s">
        <v>1225</v>
      </c>
      <c r="F1025" t="s">
        <v>1226</v>
      </c>
      <c r="G1025" t="s">
        <v>96</v>
      </c>
      <c r="H1025" s="4">
        <v>43853</v>
      </c>
      <c r="I1025">
        <v>1300</v>
      </c>
      <c r="J1025" t="s">
        <v>1227</v>
      </c>
      <c r="K1025" t="s">
        <v>796</v>
      </c>
      <c r="L1025" t="s">
        <v>1228</v>
      </c>
      <c r="M1025" t="s">
        <v>87</v>
      </c>
      <c r="N1025" t="s">
        <v>1229</v>
      </c>
      <c r="O1025" t="s">
        <v>39</v>
      </c>
      <c r="P1025">
        <v>9</v>
      </c>
      <c r="Q1025" t="s">
        <v>40</v>
      </c>
      <c r="R1025" t="s">
        <v>74</v>
      </c>
      <c r="S1025" t="s">
        <v>1230</v>
      </c>
      <c r="T1025" s="4">
        <v>45419</v>
      </c>
      <c r="U1025">
        <v>5</v>
      </c>
      <c r="V1025" t="s">
        <v>129</v>
      </c>
      <c r="W1025" t="s">
        <v>1231</v>
      </c>
      <c r="X1025" t="s">
        <v>1232</v>
      </c>
      <c r="Y1025" t="s">
        <v>1233</v>
      </c>
      <c r="Z1025">
        <v>1393</v>
      </c>
      <c r="AA1025">
        <v>3</v>
      </c>
      <c r="AB1025">
        <v>1671.6000000000001</v>
      </c>
      <c r="AC1025">
        <v>557.20000000000005</v>
      </c>
      <c r="AD1025" s="8">
        <v>0.22</v>
      </c>
      <c r="AE1025" s="7">
        <v>367.75200000000001</v>
      </c>
      <c r="AF1025">
        <v>0.22</v>
      </c>
      <c r="AG1025" t="str">
        <f t="shared" si="15"/>
        <v>₹2 K</v>
      </c>
    </row>
    <row r="1026" spans="1:33" x14ac:dyDescent="0.3">
      <c r="A1026" t="s">
        <v>27</v>
      </c>
      <c r="B1026" t="s">
        <v>803</v>
      </c>
      <c r="C1026" t="s">
        <v>29</v>
      </c>
      <c r="D1026" t="s">
        <v>206</v>
      </c>
      <c r="E1026" t="s">
        <v>490</v>
      </c>
      <c r="F1026" t="s">
        <v>1333</v>
      </c>
      <c r="G1026" t="s">
        <v>33</v>
      </c>
      <c r="H1026" s="4">
        <v>44049</v>
      </c>
      <c r="I1026">
        <v>1400</v>
      </c>
      <c r="J1026" t="s">
        <v>1334</v>
      </c>
      <c r="K1026" t="s">
        <v>725</v>
      </c>
      <c r="L1026" t="s">
        <v>1335</v>
      </c>
      <c r="M1026" t="s">
        <v>37</v>
      </c>
      <c r="N1026" t="s">
        <v>1336</v>
      </c>
      <c r="O1026" t="s">
        <v>57</v>
      </c>
      <c r="P1026">
        <v>9</v>
      </c>
      <c r="Q1026" t="s">
        <v>73</v>
      </c>
      <c r="R1026" t="s">
        <v>58</v>
      </c>
      <c r="S1026" t="s">
        <v>1337</v>
      </c>
      <c r="T1026" s="4">
        <v>45419</v>
      </c>
      <c r="U1026">
        <v>5</v>
      </c>
      <c r="V1026" t="s">
        <v>129</v>
      </c>
      <c r="W1026" t="s">
        <v>1338</v>
      </c>
      <c r="X1026" t="s">
        <v>1339</v>
      </c>
      <c r="Y1026" t="s">
        <v>1340</v>
      </c>
      <c r="Z1026">
        <v>770</v>
      </c>
      <c r="AA1026">
        <v>6</v>
      </c>
      <c r="AB1026">
        <v>1848</v>
      </c>
      <c r="AC1026">
        <v>308</v>
      </c>
      <c r="AD1026" s="8">
        <v>0.28000000000000003</v>
      </c>
      <c r="AE1026" s="7">
        <v>517.44000000000005</v>
      </c>
      <c r="AF1026">
        <v>0.28000000000000003</v>
      </c>
      <c r="AG1026" t="str">
        <f t="shared" ref="AG1026:AG1089" si="16">IF(AB1026&gt;=100000,"₹"&amp;TEXT(AB1026/100000,"0.0")&amp;" L",
IF(AB1026&gt;=1000,"₹"&amp;TEXT(AB1026/1000,"0")&amp;" K",
"₹"&amp;AB1026))</f>
        <v>₹2 K</v>
      </c>
    </row>
    <row r="1027" spans="1:33" x14ac:dyDescent="0.3">
      <c r="A1027" t="s">
        <v>20234</v>
      </c>
      <c r="B1027" t="s">
        <v>325</v>
      </c>
      <c r="C1027" t="s">
        <v>29</v>
      </c>
      <c r="D1027" t="s">
        <v>146</v>
      </c>
      <c r="E1027" t="s">
        <v>578</v>
      </c>
      <c r="F1027" t="s">
        <v>1391</v>
      </c>
      <c r="G1027" t="s">
        <v>33</v>
      </c>
      <c r="H1027" s="4">
        <v>44854</v>
      </c>
      <c r="I1027">
        <v>1300</v>
      </c>
      <c r="J1027" t="s">
        <v>1392</v>
      </c>
      <c r="K1027" t="s">
        <v>414</v>
      </c>
      <c r="L1027" t="s">
        <v>1393</v>
      </c>
      <c r="M1027" t="s">
        <v>37</v>
      </c>
      <c r="N1027" t="s">
        <v>1394</v>
      </c>
      <c r="O1027" t="s">
        <v>57</v>
      </c>
      <c r="P1027">
        <v>16</v>
      </c>
      <c r="Q1027" t="s">
        <v>73</v>
      </c>
      <c r="R1027" t="s">
        <v>41</v>
      </c>
      <c r="S1027" t="s">
        <v>1395</v>
      </c>
      <c r="T1027" s="4">
        <v>45423</v>
      </c>
      <c r="U1027">
        <v>5</v>
      </c>
      <c r="V1027" t="s">
        <v>129</v>
      </c>
      <c r="W1027" t="s">
        <v>1396</v>
      </c>
      <c r="X1027" t="s">
        <v>1397</v>
      </c>
      <c r="Y1027" t="s">
        <v>1398</v>
      </c>
      <c r="Z1027">
        <v>2496</v>
      </c>
      <c r="AA1027">
        <v>5</v>
      </c>
      <c r="AB1027">
        <v>4992</v>
      </c>
      <c r="AC1027">
        <v>998.4</v>
      </c>
      <c r="AD1027" s="8">
        <v>0.28000000000000003</v>
      </c>
      <c r="AE1027" s="7">
        <v>1397.7600000000002</v>
      </c>
      <c r="AF1027">
        <v>0.28000000000000003</v>
      </c>
      <c r="AG1027" t="str">
        <f t="shared" si="16"/>
        <v>₹5 K</v>
      </c>
    </row>
    <row r="1028" spans="1:33" x14ac:dyDescent="0.3">
      <c r="A1028" t="s">
        <v>181</v>
      </c>
      <c r="B1028" t="s">
        <v>182</v>
      </c>
      <c r="C1028" t="s">
        <v>49</v>
      </c>
      <c r="D1028" t="s">
        <v>81</v>
      </c>
      <c r="E1028" t="s">
        <v>632</v>
      </c>
      <c r="F1028" t="s">
        <v>1407</v>
      </c>
      <c r="G1028" t="s">
        <v>96</v>
      </c>
      <c r="H1028" s="4">
        <v>44807</v>
      </c>
      <c r="I1028">
        <v>1100</v>
      </c>
      <c r="J1028" t="s">
        <v>1408</v>
      </c>
      <c r="K1028" t="s">
        <v>861</v>
      </c>
      <c r="L1028" t="s">
        <v>1409</v>
      </c>
      <c r="M1028" t="s">
        <v>37</v>
      </c>
      <c r="N1028" t="s">
        <v>1410</v>
      </c>
      <c r="O1028" t="s">
        <v>116</v>
      </c>
      <c r="P1028">
        <v>16</v>
      </c>
      <c r="Q1028" t="s">
        <v>40</v>
      </c>
      <c r="R1028" t="s">
        <v>41</v>
      </c>
      <c r="S1028" t="s">
        <v>1411</v>
      </c>
      <c r="T1028" s="4">
        <v>45442</v>
      </c>
      <c r="U1028">
        <v>5</v>
      </c>
      <c r="V1028" t="s">
        <v>129</v>
      </c>
      <c r="W1028" t="s">
        <v>1412</v>
      </c>
      <c r="X1028" t="s">
        <v>1413</v>
      </c>
      <c r="Y1028" t="s">
        <v>1414</v>
      </c>
      <c r="Z1028">
        <v>1623</v>
      </c>
      <c r="AA1028">
        <v>3</v>
      </c>
      <c r="AB1028">
        <v>1947.6000000000001</v>
      </c>
      <c r="AC1028">
        <v>649.20000000000005</v>
      </c>
      <c r="AD1028" s="8">
        <v>0.22</v>
      </c>
      <c r="AE1028" s="7">
        <v>428.47200000000004</v>
      </c>
      <c r="AF1028">
        <v>0.22</v>
      </c>
      <c r="AG1028" t="str">
        <f t="shared" si="16"/>
        <v>₹2 K</v>
      </c>
    </row>
    <row r="1029" spans="1:33" x14ac:dyDescent="0.3">
      <c r="A1029" t="s">
        <v>181</v>
      </c>
      <c r="B1029" t="s">
        <v>813</v>
      </c>
      <c r="C1029" t="s">
        <v>80</v>
      </c>
      <c r="D1029" t="s">
        <v>81</v>
      </c>
      <c r="E1029" t="s">
        <v>1608</v>
      </c>
      <c r="F1029" t="s">
        <v>1609</v>
      </c>
      <c r="G1029" t="s">
        <v>33</v>
      </c>
      <c r="H1029" s="4">
        <v>45449</v>
      </c>
      <c r="I1029">
        <v>1400</v>
      </c>
      <c r="J1029" t="s">
        <v>1610</v>
      </c>
      <c r="K1029" t="s">
        <v>384</v>
      </c>
      <c r="L1029" t="s">
        <v>1611</v>
      </c>
      <c r="M1029" t="s">
        <v>37</v>
      </c>
      <c r="N1029" t="s">
        <v>1612</v>
      </c>
      <c r="O1029" t="s">
        <v>116</v>
      </c>
      <c r="P1029">
        <v>8</v>
      </c>
      <c r="Q1029" t="s">
        <v>40</v>
      </c>
      <c r="R1029" t="s">
        <v>101</v>
      </c>
      <c r="S1029" t="s">
        <v>1613</v>
      </c>
      <c r="T1029" s="4">
        <v>45433</v>
      </c>
      <c r="U1029">
        <v>5</v>
      </c>
      <c r="V1029" t="s">
        <v>129</v>
      </c>
      <c r="W1029" t="s">
        <v>1614</v>
      </c>
      <c r="X1029" t="s">
        <v>1615</v>
      </c>
      <c r="Y1029" t="s">
        <v>440</v>
      </c>
      <c r="Z1029">
        <v>2674</v>
      </c>
      <c r="AA1029">
        <v>7</v>
      </c>
      <c r="AB1029">
        <v>7487.2000000000007</v>
      </c>
      <c r="AC1029">
        <v>1069.6000000000001</v>
      </c>
      <c r="AD1029" s="8">
        <v>0.35</v>
      </c>
      <c r="AE1029" s="7">
        <v>2620.52</v>
      </c>
      <c r="AF1029">
        <v>0.35</v>
      </c>
      <c r="AG1029" t="str">
        <f t="shared" si="16"/>
        <v>₹7 K</v>
      </c>
    </row>
    <row r="1030" spans="1:33" x14ac:dyDescent="0.3">
      <c r="A1030" t="s">
        <v>20242</v>
      </c>
      <c r="B1030" t="s">
        <v>390</v>
      </c>
      <c r="C1030" t="s">
        <v>80</v>
      </c>
      <c r="D1030" t="s">
        <v>30</v>
      </c>
      <c r="E1030" t="s">
        <v>1177</v>
      </c>
      <c r="F1030" t="s">
        <v>1616</v>
      </c>
      <c r="G1030" t="s">
        <v>33</v>
      </c>
      <c r="H1030" s="4">
        <v>44801</v>
      </c>
      <c r="I1030">
        <v>950</v>
      </c>
      <c r="J1030" t="s">
        <v>1617</v>
      </c>
      <c r="K1030" t="s">
        <v>625</v>
      </c>
      <c r="L1030" t="s">
        <v>1618</v>
      </c>
      <c r="M1030" t="s">
        <v>37</v>
      </c>
      <c r="N1030" t="s">
        <v>1619</v>
      </c>
      <c r="O1030" t="s">
        <v>39</v>
      </c>
      <c r="P1030">
        <v>3</v>
      </c>
      <c r="Q1030" t="s">
        <v>73</v>
      </c>
      <c r="R1030" t="s">
        <v>58</v>
      </c>
      <c r="S1030" t="s">
        <v>1620</v>
      </c>
      <c r="T1030" s="4">
        <v>45438</v>
      </c>
      <c r="U1030">
        <v>5</v>
      </c>
      <c r="V1030" t="s">
        <v>129</v>
      </c>
      <c r="W1030" t="s">
        <v>1621</v>
      </c>
      <c r="X1030" t="s">
        <v>1622</v>
      </c>
      <c r="Y1030" t="s">
        <v>1623</v>
      </c>
      <c r="Z1030">
        <v>2587</v>
      </c>
      <c r="AA1030">
        <v>6</v>
      </c>
      <c r="AB1030">
        <v>6208.8</v>
      </c>
      <c r="AC1030">
        <v>1034.8</v>
      </c>
      <c r="AD1030" s="8">
        <v>0.35</v>
      </c>
      <c r="AE1030" s="7">
        <v>2173.08</v>
      </c>
      <c r="AF1030">
        <v>0.35</v>
      </c>
      <c r="AG1030" t="str">
        <f t="shared" si="16"/>
        <v>₹6 K</v>
      </c>
    </row>
    <row r="1031" spans="1:33" x14ac:dyDescent="0.3">
      <c r="A1031" t="s">
        <v>20236</v>
      </c>
      <c r="B1031" t="s">
        <v>79</v>
      </c>
      <c r="C1031" t="s">
        <v>80</v>
      </c>
      <c r="D1031" t="s">
        <v>677</v>
      </c>
      <c r="E1031" t="s">
        <v>66</v>
      </c>
      <c r="F1031" t="s">
        <v>1772</v>
      </c>
      <c r="G1031" t="s">
        <v>96</v>
      </c>
      <c r="H1031" s="4">
        <v>44707</v>
      </c>
      <c r="I1031">
        <v>1000</v>
      </c>
      <c r="J1031" t="s">
        <v>1773</v>
      </c>
      <c r="K1031" t="s">
        <v>307</v>
      </c>
      <c r="L1031" t="s">
        <v>1774</v>
      </c>
      <c r="M1031" t="s">
        <v>37</v>
      </c>
      <c r="N1031" t="s">
        <v>1775</v>
      </c>
      <c r="O1031" t="s">
        <v>116</v>
      </c>
      <c r="P1031">
        <v>15</v>
      </c>
      <c r="Q1031" t="s">
        <v>73</v>
      </c>
      <c r="R1031" t="s">
        <v>74</v>
      </c>
      <c r="S1031" t="s">
        <v>1776</v>
      </c>
      <c r="T1031" s="4">
        <v>45415</v>
      </c>
      <c r="U1031">
        <v>5</v>
      </c>
      <c r="V1031" t="s">
        <v>129</v>
      </c>
      <c r="W1031" t="s">
        <v>1777</v>
      </c>
      <c r="X1031" t="s">
        <v>1778</v>
      </c>
      <c r="Y1031" t="s">
        <v>1779</v>
      </c>
      <c r="Z1031">
        <v>1078</v>
      </c>
      <c r="AA1031">
        <v>4</v>
      </c>
      <c r="AB1031">
        <v>1724.8000000000002</v>
      </c>
      <c r="AC1031">
        <v>431.20000000000005</v>
      </c>
      <c r="AD1031" s="8">
        <v>0.35</v>
      </c>
      <c r="AE1031" s="7">
        <v>603.68000000000006</v>
      </c>
      <c r="AF1031">
        <v>0.35</v>
      </c>
      <c r="AG1031" t="str">
        <f t="shared" si="16"/>
        <v>₹2 K</v>
      </c>
    </row>
    <row r="1032" spans="1:33" x14ac:dyDescent="0.3">
      <c r="A1032" t="s">
        <v>181</v>
      </c>
      <c r="B1032" t="s">
        <v>182</v>
      </c>
      <c r="C1032" t="s">
        <v>49</v>
      </c>
      <c r="D1032" t="s">
        <v>241</v>
      </c>
      <c r="E1032" t="s">
        <v>134</v>
      </c>
      <c r="F1032" t="s">
        <v>1844</v>
      </c>
      <c r="G1032" t="s">
        <v>33</v>
      </c>
      <c r="H1032" s="4">
        <v>44186</v>
      </c>
      <c r="I1032">
        <v>1200</v>
      </c>
      <c r="J1032" t="s">
        <v>1845</v>
      </c>
      <c r="K1032" t="s">
        <v>1846</v>
      </c>
      <c r="L1032" t="s">
        <v>1847</v>
      </c>
      <c r="M1032" t="s">
        <v>37</v>
      </c>
      <c r="N1032" t="s">
        <v>1848</v>
      </c>
      <c r="O1032" t="s">
        <v>39</v>
      </c>
      <c r="P1032">
        <v>7</v>
      </c>
      <c r="Q1032" t="s">
        <v>40</v>
      </c>
      <c r="R1032" t="s">
        <v>58</v>
      </c>
      <c r="S1032" t="s">
        <v>1849</v>
      </c>
      <c r="T1032" s="4">
        <v>45413</v>
      </c>
      <c r="U1032">
        <v>5</v>
      </c>
      <c r="V1032" t="s">
        <v>129</v>
      </c>
      <c r="W1032" t="s">
        <v>1850</v>
      </c>
      <c r="X1032" t="s">
        <v>1851</v>
      </c>
      <c r="Y1032" t="s">
        <v>1852</v>
      </c>
      <c r="Z1032">
        <v>1667</v>
      </c>
      <c r="AA1032">
        <v>6</v>
      </c>
      <c r="AB1032">
        <v>4000.8</v>
      </c>
      <c r="AC1032">
        <v>666.80000000000007</v>
      </c>
      <c r="AD1032" s="8">
        <v>0.22</v>
      </c>
      <c r="AE1032" s="7">
        <v>880.17600000000004</v>
      </c>
      <c r="AF1032">
        <v>0.22</v>
      </c>
      <c r="AG1032" t="str">
        <f t="shared" si="16"/>
        <v>₹4 K</v>
      </c>
    </row>
    <row r="1033" spans="1:33" x14ac:dyDescent="0.3">
      <c r="A1033" t="s">
        <v>93</v>
      </c>
      <c r="B1033" t="s">
        <v>205</v>
      </c>
      <c r="C1033" t="s">
        <v>49</v>
      </c>
      <c r="D1033" t="s">
        <v>370</v>
      </c>
      <c r="E1033" t="s">
        <v>304</v>
      </c>
      <c r="F1033" t="s">
        <v>1869</v>
      </c>
      <c r="G1033" t="s">
        <v>33</v>
      </c>
      <c r="H1033" s="4">
        <v>44901</v>
      </c>
      <c r="I1033">
        <v>1000</v>
      </c>
      <c r="J1033" t="s">
        <v>1870</v>
      </c>
      <c r="K1033" t="s">
        <v>1034</v>
      </c>
      <c r="L1033" t="s">
        <v>1871</v>
      </c>
      <c r="M1033" t="s">
        <v>37</v>
      </c>
      <c r="N1033" t="s">
        <v>1872</v>
      </c>
      <c r="O1033" t="s">
        <v>116</v>
      </c>
      <c r="P1033">
        <v>15</v>
      </c>
      <c r="Q1033" t="s">
        <v>40</v>
      </c>
      <c r="R1033" t="s">
        <v>41</v>
      </c>
      <c r="S1033" t="s">
        <v>1873</v>
      </c>
      <c r="T1033" s="4">
        <v>45433</v>
      </c>
      <c r="U1033">
        <v>5</v>
      </c>
      <c r="V1033" t="s">
        <v>129</v>
      </c>
      <c r="W1033" t="s">
        <v>1874</v>
      </c>
      <c r="X1033" t="s">
        <v>1875</v>
      </c>
      <c r="Y1033" t="s">
        <v>1876</v>
      </c>
      <c r="Z1033">
        <v>1325</v>
      </c>
      <c r="AA1033">
        <v>1</v>
      </c>
      <c r="AB1033">
        <v>530</v>
      </c>
      <c r="AC1033">
        <v>530</v>
      </c>
      <c r="AD1033" s="8">
        <v>0.22</v>
      </c>
      <c r="AE1033" s="7">
        <v>116.6</v>
      </c>
      <c r="AF1033">
        <v>0.22</v>
      </c>
      <c r="AG1033" t="str">
        <f t="shared" si="16"/>
        <v>₹530</v>
      </c>
    </row>
    <row r="1034" spans="1:33" x14ac:dyDescent="0.3">
      <c r="A1034" t="s">
        <v>121</v>
      </c>
      <c r="B1034" t="s">
        <v>946</v>
      </c>
      <c r="C1034" t="s">
        <v>49</v>
      </c>
      <c r="D1034" t="s">
        <v>241</v>
      </c>
      <c r="E1034" t="s">
        <v>1877</v>
      </c>
      <c r="F1034" t="s">
        <v>1878</v>
      </c>
      <c r="G1034" t="s">
        <v>33</v>
      </c>
      <c r="H1034" s="4">
        <v>44523</v>
      </c>
      <c r="I1034">
        <v>1300</v>
      </c>
      <c r="J1034" t="s">
        <v>1879</v>
      </c>
      <c r="K1034" t="s">
        <v>625</v>
      </c>
      <c r="L1034" t="s">
        <v>1880</v>
      </c>
      <c r="M1034" t="s">
        <v>37</v>
      </c>
      <c r="N1034" t="s">
        <v>1881</v>
      </c>
      <c r="O1034" t="s">
        <v>57</v>
      </c>
      <c r="P1034">
        <v>18</v>
      </c>
      <c r="Q1034" t="s">
        <v>73</v>
      </c>
      <c r="R1034" t="s">
        <v>58</v>
      </c>
      <c r="S1034" t="s">
        <v>1882</v>
      </c>
      <c r="T1034" s="4">
        <v>45431</v>
      </c>
      <c r="U1034">
        <v>5</v>
      </c>
      <c r="V1034" t="s">
        <v>129</v>
      </c>
      <c r="W1034" t="s">
        <v>1883</v>
      </c>
      <c r="X1034" t="s">
        <v>1884</v>
      </c>
      <c r="Y1034" t="s">
        <v>1885</v>
      </c>
      <c r="Z1034">
        <v>746</v>
      </c>
      <c r="AA1034">
        <v>1</v>
      </c>
      <c r="AB1034">
        <v>298.40000000000003</v>
      </c>
      <c r="AC1034">
        <v>298.40000000000003</v>
      </c>
      <c r="AD1034" s="8">
        <v>0.22</v>
      </c>
      <c r="AE1034" s="7">
        <v>65.64800000000001</v>
      </c>
      <c r="AF1034">
        <v>0.22</v>
      </c>
      <c r="AG1034" t="str">
        <f t="shared" si="16"/>
        <v>₹298.4</v>
      </c>
    </row>
    <row r="1035" spans="1:33" x14ac:dyDescent="0.3">
      <c r="A1035" t="s">
        <v>20233</v>
      </c>
      <c r="B1035" t="s">
        <v>218</v>
      </c>
      <c r="C1035" t="s">
        <v>49</v>
      </c>
      <c r="D1035" t="s">
        <v>677</v>
      </c>
      <c r="E1035" t="s">
        <v>82</v>
      </c>
      <c r="F1035" t="s">
        <v>1990</v>
      </c>
      <c r="G1035" t="s">
        <v>33</v>
      </c>
      <c r="H1035" s="4">
        <v>44278</v>
      </c>
      <c r="I1035">
        <v>1400</v>
      </c>
      <c r="J1035" t="s">
        <v>1991</v>
      </c>
      <c r="K1035" t="s">
        <v>113</v>
      </c>
      <c r="L1035" t="s">
        <v>1992</v>
      </c>
      <c r="M1035" t="s">
        <v>37</v>
      </c>
      <c r="N1035" t="s">
        <v>1993</v>
      </c>
      <c r="O1035" t="s">
        <v>57</v>
      </c>
      <c r="P1035">
        <v>5</v>
      </c>
      <c r="Q1035" t="s">
        <v>73</v>
      </c>
      <c r="R1035" t="s">
        <v>58</v>
      </c>
      <c r="S1035" t="s">
        <v>1994</v>
      </c>
      <c r="T1035" s="4">
        <v>45421</v>
      </c>
      <c r="U1035">
        <v>5</v>
      </c>
      <c r="V1035" t="s">
        <v>129</v>
      </c>
      <c r="W1035" t="s">
        <v>1995</v>
      </c>
      <c r="X1035" t="s">
        <v>1996</v>
      </c>
      <c r="Y1035" t="s">
        <v>1997</v>
      </c>
      <c r="Z1035">
        <v>2923</v>
      </c>
      <c r="AA1035">
        <v>4</v>
      </c>
      <c r="AB1035">
        <v>4676.8</v>
      </c>
      <c r="AC1035">
        <v>1169.2</v>
      </c>
      <c r="AD1035" s="8">
        <v>0.22</v>
      </c>
      <c r="AE1035" s="7">
        <v>1028.896</v>
      </c>
      <c r="AF1035">
        <v>0.22</v>
      </c>
      <c r="AG1035" t="str">
        <f t="shared" si="16"/>
        <v>₹5 K</v>
      </c>
    </row>
    <row r="1036" spans="1:33" x14ac:dyDescent="0.3">
      <c r="A1036" t="s">
        <v>121</v>
      </c>
      <c r="B1036" t="s">
        <v>946</v>
      </c>
      <c r="C1036" t="s">
        <v>49</v>
      </c>
      <c r="D1036" t="s">
        <v>219</v>
      </c>
      <c r="E1036" t="s">
        <v>230</v>
      </c>
      <c r="F1036" t="s">
        <v>2081</v>
      </c>
      <c r="G1036" t="s">
        <v>96</v>
      </c>
      <c r="H1036" s="4">
        <v>45373</v>
      </c>
      <c r="I1036">
        <v>1300</v>
      </c>
      <c r="J1036" t="s">
        <v>2082</v>
      </c>
      <c r="K1036" t="s">
        <v>2083</v>
      </c>
      <c r="L1036" t="s">
        <v>2084</v>
      </c>
      <c r="M1036" t="s">
        <v>37</v>
      </c>
      <c r="N1036" t="s">
        <v>2085</v>
      </c>
      <c r="O1036" t="s">
        <v>116</v>
      </c>
      <c r="P1036">
        <v>10</v>
      </c>
      <c r="Q1036" t="s">
        <v>40</v>
      </c>
      <c r="R1036" t="s">
        <v>41</v>
      </c>
      <c r="S1036" t="s">
        <v>2086</v>
      </c>
      <c r="T1036" s="4">
        <v>45422</v>
      </c>
      <c r="U1036">
        <v>5</v>
      </c>
      <c r="V1036" t="s">
        <v>129</v>
      </c>
      <c r="W1036" t="s">
        <v>2087</v>
      </c>
      <c r="X1036" t="s">
        <v>2088</v>
      </c>
      <c r="Y1036" t="s">
        <v>2089</v>
      </c>
      <c r="Z1036">
        <v>773</v>
      </c>
      <c r="AA1036">
        <v>4</v>
      </c>
      <c r="AB1036">
        <v>1236.8000000000002</v>
      </c>
      <c r="AC1036">
        <v>309.20000000000005</v>
      </c>
      <c r="AD1036" s="8">
        <v>0.22</v>
      </c>
      <c r="AE1036" s="7">
        <v>272.09600000000006</v>
      </c>
      <c r="AF1036">
        <v>0.22</v>
      </c>
      <c r="AG1036" t="str">
        <f t="shared" si="16"/>
        <v>₹1 K</v>
      </c>
    </row>
    <row r="1037" spans="1:33" x14ac:dyDescent="0.3">
      <c r="A1037" t="s">
        <v>47</v>
      </c>
      <c r="B1037" t="s">
        <v>1128</v>
      </c>
      <c r="C1037" t="s">
        <v>29</v>
      </c>
      <c r="D1037" t="s">
        <v>219</v>
      </c>
      <c r="E1037" t="s">
        <v>451</v>
      </c>
      <c r="F1037" t="s">
        <v>2310</v>
      </c>
      <c r="G1037" t="s">
        <v>33</v>
      </c>
      <c r="H1037" s="4">
        <v>44064</v>
      </c>
      <c r="I1037">
        <v>950</v>
      </c>
      <c r="J1037" t="s">
        <v>2311</v>
      </c>
      <c r="K1037" t="s">
        <v>914</v>
      </c>
      <c r="L1037" t="s">
        <v>2312</v>
      </c>
      <c r="M1037" t="s">
        <v>87</v>
      </c>
      <c r="N1037" t="s">
        <v>2313</v>
      </c>
      <c r="O1037" t="s">
        <v>116</v>
      </c>
      <c r="P1037">
        <v>20</v>
      </c>
      <c r="Q1037" t="s">
        <v>73</v>
      </c>
      <c r="R1037" t="s">
        <v>58</v>
      </c>
      <c r="S1037" t="s">
        <v>2314</v>
      </c>
      <c r="T1037" s="4">
        <v>45440</v>
      </c>
      <c r="U1037">
        <v>5</v>
      </c>
      <c r="V1037" t="s">
        <v>129</v>
      </c>
      <c r="W1037" t="s">
        <v>2315</v>
      </c>
      <c r="X1037" t="s">
        <v>2316</v>
      </c>
      <c r="Y1037" t="s">
        <v>2317</v>
      </c>
      <c r="Z1037">
        <v>1082</v>
      </c>
      <c r="AA1037">
        <v>6</v>
      </c>
      <c r="AB1037">
        <v>2596.8000000000002</v>
      </c>
      <c r="AC1037">
        <v>432.8</v>
      </c>
      <c r="AD1037" s="8">
        <v>0.28000000000000003</v>
      </c>
      <c r="AE1037" s="7">
        <v>727.10400000000016</v>
      </c>
      <c r="AF1037">
        <v>0.28000000000000003</v>
      </c>
      <c r="AG1037" t="str">
        <f t="shared" si="16"/>
        <v>₹3 K</v>
      </c>
    </row>
    <row r="1038" spans="1:33" x14ac:dyDescent="0.3">
      <c r="A1038" t="s">
        <v>181</v>
      </c>
      <c r="B1038" t="s">
        <v>411</v>
      </c>
      <c r="C1038" t="s">
        <v>49</v>
      </c>
      <c r="D1038" t="s">
        <v>241</v>
      </c>
      <c r="E1038" t="s">
        <v>1560</v>
      </c>
      <c r="F1038" t="s">
        <v>2369</v>
      </c>
      <c r="G1038" t="s">
        <v>96</v>
      </c>
      <c r="H1038" s="4">
        <v>44279</v>
      </c>
      <c r="I1038">
        <v>1100</v>
      </c>
      <c r="J1038" t="s">
        <v>2370</v>
      </c>
      <c r="K1038" t="s">
        <v>1162</v>
      </c>
      <c r="L1038" t="s">
        <v>2371</v>
      </c>
      <c r="M1038" t="s">
        <v>87</v>
      </c>
      <c r="N1038" t="s">
        <v>2372</v>
      </c>
      <c r="O1038" t="s">
        <v>57</v>
      </c>
      <c r="P1038">
        <v>8</v>
      </c>
      <c r="Q1038" t="s">
        <v>73</v>
      </c>
      <c r="R1038" t="s">
        <v>41</v>
      </c>
      <c r="S1038" t="s">
        <v>2373</v>
      </c>
      <c r="T1038" s="4">
        <v>45433</v>
      </c>
      <c r="U1038">
        <v>5</v>
      </c>
      <c r="V1038" t="s">
        <v>129</v>
      </c>
      <c r="W1038" t="s">
        <v>2374</v>
      </c>
      <c r="X1038" t="s">
        <v>2375</v>
      </c>
      <c r="Y1038" t="s">
        <v>2376</v>
      </c>
      <c r="Z1038">
        <v>1566</v>
      </c>
      <c r="AA1038">
        <v>7</v>
      </c>
      <c r="AB1038">
        <v>4384.8</v>
      </c>
      <c r="AC1038">
        <v>626.4</v>
      </c>
      <c r="AD1038" s="8">
        <v>0.22</v>
      </c>
      <c r="AE1038" s="7">
        <v>964.65600000000006</v>
      </c>
      <c r="AF1038">
        <v>0.22</v>
      </c>
      <c r="AG1038" t="str">
        <f t="shared" si="16"/>
        <v>₹4 K</v>
      </c>
    </row>
    <row r="1039" spans="1:33" x14ac:dyDescent="0.3">
      <c r="A1039" t="s">
        <v>20238</v>
      </c>
      <c r="B1039" t="s">
        <v>650</v>
      </c>
      <c r="C1039" t="s">
        <v>29</v>
      </c>
      <c r="D1039" t="s">
        <v>109</v>
      </c>
      <c r="E1039" t="s">
        <v>578</v>
      </c>
      <c r="F1039" t="s">
        <v>2447</v>
      </c>
      <c r="G1039" t="s">
        <v>33</v>
      </c>
      <c r="H1039" s="4">
        <v>44969</v>
      </c>
      <c r="I1039">
        <v>1200</v>
      </c>
      <c r="J1039" t="s">
        <v>2448</v>
      </c>
      <c r="K1039" t="s">
        <v>1034</v>
      </c>
      <c r="L1039" t="s">
        <v>2449</v>
      </c>
      <c r="M1039" t="s">
        <v>87</v>
      </c>
      <c r="N1039" t="s">
        <v>2450</v>
      </c>
      <c r="O1039" t="s">
        <v>72</v>
      </c>
      <c r="P1039">
        <v>12</v>
      </c>
      <c r="Q1039" t="s">
        <v>73</v>
      </c>
      <c r="R1039" t="s">
        <v>74</v>
      </c>
      <c r="S1039" t="s">
        <v>2451</v>
      </c>
      <c r="T1039" s="4">
        <v>45434</v>
      </c>
      <c r="U1039">
        <v>5</v>
      </c>
      <c r="V1039" t="s">
        <v>129</v>
      </c>
      <c r="W1039" t="s">
        <v>2452</v>
      </c>
      <c r="X1039" t="s">
        <v>2453</v>
      </c>
      <c r="Y1039" t="s">
        <v>2454</v>
      </c>
      <c r="Z1039">
        <v>1909</v>
      </c>
      <c r="AA1039">
        <v>1</v>
      </c>
      <c r="AB1039">
        <v>763.6</v>
      </c>
      <c r="AC1039">
        <v>763.6</v>
      </c>
      <c r="AD1039" s="8">
        <v>0.28000000000000003</v>
      </c>
      <c r="AE1039" s="7">
        <v>213.80800000000002</v>
      </c>
      <c r="AF1039">
        <v>0.28000000000000003</v>
      </c>
      <c r="AG1039" t="str">
        <f t="shared" si="16"/>
        <v>₹763.6</v>
      </c>
    </row>
    <row r="1040" spans="1:33" x14ac:dyDescent="0.3">
      <c r="A1040" t="s">
        <v>93</v>
      </c>
      <c r="B1040" t="s">
        <v>169</v>
      </c>
      <c r="C1040" t="s">
        <v>29</v>
      </c>
      <c r="D1040" t="s">
        <v>81</v>
      </c>
      <c r="E1040" t="s">
        <v>94</v>
      </c>
      <c r="F1040" t="s">
        <v>2455</v>
      </c>
      <c r="G1040" t="s">
        <v>33</v>
      </c>
      <c r="H1040" s="4">
        <v>44304</v>
      </c>
      <c r="I1040">
        <v>1100</v>
      </c>
      <c r="J1040" t="s">
        <v>2456</v>
      </c>
      <c r="K1040" t="s">
        <v>463</v>
      </c>
      <c r="L1040" t="s">
        <v>2457</v>
      </c>
      <c r="M1040" t="s">
        <v>37</v>
      </c>
      <c r="N1040" t="s">
        <v>2458</v>
      </c>
      <c r="O1040" t="s">
        <v>116</v>
      </c>
      <c r="P1040">
        <v>3</v>
      </c>
      <c r="Q1040" t="s">
        <v>40</v>
      </c>
      <c r="R1040" t="s">
        <v>101</v>
      </c>
      <c r="S1040" t="s">
        <v>2459</v>
      </c>
      <c r="T1040" s="4">
        <v>45415</v>
      </c>
      <c r="U1040">
        <v>5</v>
      </c>
      <c r="V1040" t="s">
        <v>129</v>
      </c>
      <c r="W1040" t="s">
        <v>2460</v>
      </c>
      <c r="X1040" t="s">
        <v>2461</v>
      </c>
      <c r="Y1040" t="s">
        <v>2462</v>
      </c>
      <c r="Z1040">
        <v>1380</v>
      </c>
      <c r="AA1040">
        <v>2</v>
      </c>
      <c r="AB1040">
        <v>1104</v>
      </c>
      <c r="AC1040">
        <v>552</v>
      </c>
      <c r="AD1040" s="8">
        <v>0.28000000000000003</v>
      </c>
      <c r="AE1040" s="7">
        <v>309.12</v>
      </c>
      <c r="AF1040">
        <v>0.28000000000000003</v>
      </c>
      <c r="AG1040" t="str">
        <f t="shared" si="16"/>
        <v>₹1 K</v>
      </c>
    </row>
    <row r="1041" spans="1:33" x14ac:dyDescent="0.3">
      <c r="A1041" t="s">
        <v>93</v>
      </c>
      <c r="B1041" t="s">
        <v>1118</v>
      </c>
      <c r="C1041" t="s">
        <v>49</v>
      </c>
      <c r="D1041" t="s">
        <v>370</v>
      </c>
      <c r="E1041" t="s">
        <v>2585</v>
      </c>
      <c r="F1041" t="s">
        <v>2779</v>
      </c>
      <c r="G1041" t="s">
        <v>96</v>
      </c>
      <c r="H1041" s="4">
        <v>45161</v>
      </c>
      <c r="I1041">
        <v>1400</v>
      </c>
      <c r="J1041" t="s">
        <v>2780</v>
      </c>
      <c r="K1041" t="s">
        <v>1034</v>
      </c>
      <c r="L1041" t="s">
        <v>2781</v>
      </c>
      <c r="M1041" t="s">
        <v>37</v>
      </c>
      <c r="N1041" t="s">
        <v>2782</v>
      </c>
      <c r="O1041" t="s">
        <v>116</v>
      </c>
      <c r="P1041">
        <v>16</v>
      </c>
      <c r="Q1041" t="s">
        <v>73</v>
      </c>
      <c r="R1041" t="s">
        <v>58</v>
      </c>
      <c r="S1041" t="s">
        <v>2783</v>
      </c>
      <c r="T1041" s="4">
        <v>45419</v>
      </c>
      <c r="U1041">
        <v>5</v>
      </c>
      <c r="V1041" t="s">
        <v>129</v>
      </c>
      <c r="W1041" t="s">
        <v>2784</v>
      </c>
      <c r="X1041" t="s">
        <v>2785</v>
      </c>
      <c r="Y1041" t="s">
        <v>228</v>
      </c>
      <c r="Z1041">
        <v>1086</v>
      </c>
      <c r="AA1041">
        <v>2</v>
      </c>
      <c r="AB1041">
        <v>868.80000000000007</v>
      </c>
      <c r="AC1041">
        <v>434.40000000000003</v>
      </c>
      <c r="AD1041" s="8">
        <v>0.22</v>
      </c>
      <c r="AE1041" s="7">
        <v>191.13600000000002</v>
      </c>
      <c r="AF1041">
        <v>0.22</v>
      </c>
      <c r="AG1041" t="str">
        <f t="shared" si="16"/>
        <v>₹868.8</v>
      </c>
    </row>
    <row r="1042" spans="1:33" x14ac:dyDescent="0.3">
      <c r="A1042" t="s">
        <v>27</v>
      </c>
      <c r="B1042" t="s">
        <v>193</v>
      </c>
      <c r="C1042" t="s">
        <v>49</v>
      </c>
      <c r="D1042" t="s">
        <v>30</v>
      </c>
      <c r="E1042" t="s">
        <v>147</v>
      </c>
      <c r="F1042" t="s">
        <v>2810</v>
      </c>
      <c r="G1042" t="s">
        <v>96</v>
      </c>
      <c r="H1042" s="4">
        <v>44257</v>
      </c>
      <c r="I1042">
        <v>800</v>
      </c>
      <c r="J1042" t="s">
        <v>2811</v>
      </c>
      <c r="K1042" t="s">
        <v>113</v>
      </c>
      <c r="L1042" t="s">
        <v>2812</v>
      </c>
      <c r="M1042" t="s">
        <v>37</v>
      </c>
      <c r="N1042" t="s">
        <v>2813</v>
      </c>
      <c r="O1042" t="s">
        <v>72</v>
      </c>
      <c r="P1042">
        <v>15</v>
      </c>
      <c r="Q1042" t="s">
        <v>40</v>
      </c>
      <c r="R1042" t="s">
        <v>101</v>
      </c>
      <c r="S1042" t="s">
        <v>2814</v>
      </c>
      <c r="T1042" s="4">
        <v>45415</v>
      </c>
      <c r="U1042">
        <v>5</v>
      </c>
      <c r="V1042" t="s">
        <v>129</v>
      </c>
      <c r="W1042" t="s">
        <v>2815</v>
      </c>
      <c r="X1042" t="s">
        <v>2816</v>
      </c>
      <c r="Y1042" t="s">
        <v>2817</v>
      </c>
      <c r="Z1042">
        <v>1323</v>
      </c>
      <c r="AA1042">
        <v>8</v>
      </c>
      <c r="AB1042">
        <v>4233.6000000000004</v>
      </c>
      <c r="AC1042">
        <v>529.20000000000005</v>
      </c>
      <c r="AD1042" s="8">
        <v>0.22</v>
      </c>
      <c r="AE1042" s="7">
        <v>931.39200000000005</v>
      </c>
      <c r="AF1042">
        <v>0.22</v>
      </c>
      <c r="AG1042" t="str">
        <f t="shared" si="16"/>
        <v>₹4 K</v>
      </c>
    </row>
    <row r="1043" spans="1:33" x14ac:dyDescent="0.3">
      <c r="A1043" t="s">
        <v>181</v>
      </c>
      <c r="B1043" t="s">
        <v>813</v>
      </c>
      <c r="C1043" t="s">
        <v>80</v>
      </c>
      <c r="D1043" t="s">
        <v>30</v>
      </c>
      <c r="E1043" t="s">
        <v>1049</v>
      </c>
      <c r="F1043" t="s">
        <v>2990</v>
      </c>
      <c r="G1043" t="s">
        <v>96</v>
      </c>
      <c r="H1043" s="4">
        <v>43909</v>
      </c>
      <c r="I1043">
        <v>800</v>
      </c>
      <c r="J1043" t="s">
        <v>2991</v>
      </c>
      <c r="K1043" t="s">
        <v>853</v>
      </c>
      <c r="L1043" t="s">
        <v>2992</v>
      </c>
      <c r="M1043" t="s">
        <v>87</v>
      </c>
      <c r="N1043" t="s">
        <v>2993</v>
      </c>
      <c r="O1043" t="s">
        <v>57</v>
      </c>
      <c r="P1043">
        <v>14</v>
      </c>
      <c r="Q1043" t="s">
        <v>40</v>
      </c>
      <c r="R1043" t="s">
        <v>41</v>
      </c>
      <c r="S1043" t="s">
        <v>2994</v>
      </c>
      <c r="T1043" s="4">
        <v>45432</v>
      </c>
      <c r="U1043">
        <v>5</v>
      </c>
      <c r="V1043" t="s">
        <v>129</v>
      </c>
      <c r="W1043" t="s">
        <v>2995</v>
      </c>
      <c r="X1043" t="s">
        <v>2996</v>
      </c>
      <c r="Y1043" t="s">
        <v>2554</v>
      </c>
      <c r="Z1043">
        <v>1577</v>
      </c>
      <c r="AA1043">
        <v>1</v>
      </c>
      <c r="AB1043">
        <v>630.80000000000007</v>
      </c>
      <c r="AC1043">
        <v>630.80000000000007</v>
      </c>
      <c r="AD1043" s="8">
        <v>0.35</v>
      </c>
      <c r="AE1043" s="7">
        <v>220.78</v>
      </c>
      <c r="AF1043">
        <v>0.35</v>
      </c>
      <c r="AG1043" t="str">
        <f t="shared" si="16"/>
        <v>₹630.8</v>
      </c>
    </row>
    <row r="1044" spans="1:33" x14ac:dyDescent="0.3">
      <c r="A1044" t="s">
        <v>27</v>
      </c>
      <c r="B1044" t="s">
        <v>731</v>
      </c>
      <c r="C1044" t="s">
        <v>49</v>
      </c>
      <c r="D1044" t="s">
        <v>81</v>
      </c>
      <c r="E1044" t="s">
        <v>957</v>
      </c>
      <c r="F1044" t="s">
        <v>3035</v>
      </c>
      <c r="G1044" t="s">
        <v>33</v>
      </c>
      <c r="H1044" s="4">
        <v>44376</v>
      </c>
      <c r="I1044">
        <v>950</v>
      </c>
      <c r="J1044" t="s">
        <v>3036</v>
      </c>
      <c r="K1044" t="s">
        <v>1260</v>
      </c>
      <c r="L1044" t="s">
        <v>3037</v>
      </c>
      <c r="M1044" t="s">
        <v>37</v>
      </c>
      <c r="N1044" t="s">
        <v>3038</v>
      </c>
      <c r="O1044" t="s">
        <v>39</v>
      </c>
      <c r="P1044">
        <v>17</v>
      </c>
      <c r="Q1044" t="s">
        <v>73</v>
      </c>
      <c r="R1044" t="s">
        <v>41</v>
      </c>
      <c r="S1044" t="s">
        <v>3039</v>
      </c>
      <c r="T1044" s="4">
        <v>45430</v>
      </c>
      <c r="U1044">
        <v>5</v>
      </c>
      <c r="V1044" t="s">
        <v>129</v>
      </c>
      <c r="W1044" t="s">
        <v>3040</v>
      </c>
      <c r="X1044" t="s">
        <v>3041</v>
      </c>
      <c r="Y1044" t="s">
        <v>3042</v>
      </c>
      <c r="Z1044">
        <v>1174</v>
      </c>
      <c r="AA1044">
        <v>2</v>
      </c>
      <c r="AB1044">
        <v>939.2</v>
      </c>
      <c r="AC1044">
        <v>469.6</v>
      </c>
      <c r="AD1044" s="8">
        <v>0.22</v>
      </c>
      <c r="AE1044" s="7">
        <v>206.62400000000002</v>
      </c>
      <c r="AF1044">
        <v>0.22</v>
      </c>
      <c r="AG1044" t="str">
        <f t="shared" si="16"/>
        <v>₹939.2</v>
      </c>
    </row>
    <row r="1045" spans="1:33" x14ac:dyDescent="0.3">
      <c r="A1045" t="s">
        <v>47</v>
      </c>
      <c r="B1045" t="s">
        <v>1128</v>
      </c>
      <c r="C1045" t="s">
        <v>49</v>
      </c>
      <c r="D1045" t="s">
        <v>370</v>
      </c>
      <c r="E1045" t="s">
        <v>578</v>
      </c>
      <c r="F1045" t="s">
        <v>3076</v>
      </c>
      <c r="G1045" t="s">
        <v>33</v>
      </c>
      <c r="H1045" s="4">
        <v>44182</v>
      </c>
      <c r="I1045">
        <v>1100</v>
      </c>
      <c r="J1045" t="s">
        <v>3077</v>
      </c>
      <c r="K1045" t="s">
        <v>923</v>
      </c>
      <c r="L1045" t="s">
        <v>3078</v>
      </c>
      <c r="M1045" t="s">
        <v>37</v>
      </c>
      <c r="N1045" t="s">
        <v>3079</v>
      </c>
      <c r="O1045" t="s">
        <v>116</v>
      </c>
      <c r="P1045">
        <v>17</v>
      </c>
      <c r="Q1045" t="s">
        <v>40</v>
      </c>
      <c r="R1045" t="s">
        <v>74</v>
      </c>
      <c r="S1045" t="s">
        <v>3080</v>
      </c>
      <c r="T1045" s="4">
        <v>45413</v>
      </c>
      <c r="U1045">
        <v>5</v>
      </c>
      <c r="V1045" t="s">
        <v>129</v>
      </c>
      <c r="W1045" t="s">
        <v>3081</v>
      </c>
      <c r="X1045" t="s">
        <v>3082</v>
      </c>
      <c r="Y1045" t="s">
        <v>3083</v>
      </c>
      <c r="Z1045">
        <v>1348</v>
      </c>
      <c r="AA1045">
        <v>5</v>
      </c>
      <c r="AB1045">
        <v>2696</v>
      </c>
      <c r="AC1045">
        <v>539.20000000000005</v>
      </c>
      <c r="AD1045" s="8">
        <v>0.22</v>
      </c>
      <c r="AE1045" s="7">
        <v>593.12</v>
      </c>
      <c r="AF1045">
        <v>0.22</v>
      </c>
      <c r="AG1045" t="str">
        <f t="shared" si="16"/>
        <v>₹3 K</v>
      </c>
    </row>
    <row r="1046" spans="1:33" x14ac:dyDescent="0.3">
      <c r="A1046" t="s">
        <v>133</v>
      </c>
      <c r="B1046" t="s">
        <v>108</v>
      </c>
      <c r="C1046" t="s">
        <v>49</v>
      </c>
      <c r="D1046" t="s">
        <v>50</v>
      </c>
      <c r="E1046" t="s">
        <v>3122</v>
      </c>
      <c r="F1046" t="s">
        <v>3123</v>
      </c>
      <c r="G1046" t="s">
        <v>96</v>
      </c>
      <c r="H1046" s="4">
        <v>44202</v>
      </c>
      <c r="I1046">
        <v>1200</v>
      </c>
      <c r="J1046" t="s">
        <v>3124</v>
      </c>
      <c r="K1046" t="s">
        <v>653</v>
      </c>
      <c r="L1046" t="s">
        <v>3125</v>
      </c>
      <c r="M1046" t="s">
        <v>37</v>
      </c>
      <c r="N1046" t="s">
        <v>3126</v>
      </c>
      <c r="O1046" t="s">
        <v>57</v>
      </c>
      <c r="P1046">
        <v>19</v>
      </c>
      <c r="Q1046" t="s">
        <v>40</v>
      </c>
      <c r="R1046" t="s">
        <v>101</v>
      </c>
      <c r="S1046" t="s">
        <v>3127</v>
      </c>
      <c r="T1046" s="4">
        <v>45415</v>
      </c>
      <c r="U1046">
        <v>5</v>
      </c>
      <c r="V1046" t="s">
        <v>129</v>
      </c>
      <c r="W1046" t="s">
        <v>3128</v>
      </c>
      <c r="X1046" t="s">
        <v>3129</v>
      </c>
      <c r="Y1046" t="s">
        <v>3130</v>
      </c>
      <c r="Z1046">
        <v>849</v>
      </c>
      <c r="AA1046">
        <v>1</v>
      </c>
      <c r="AB1046">
        <v>339.6</v>
      </c>
      <c r="AC1046">
        <v>339.6</v>
      </c>
      <c r="AD1046" s="8">
        <v>0.22</v>
      </c>
      <c r="AE1046" s="7">
        <v>74.712000000000003</v>
      </c>
      <c r="AF1046">
        <v>0.22</v>
      </c>
      <c r="AG1046" t="str">
        <f t="shared" si="16"/>
        <v>₹339.6</v>
      </c>
    </row>
    <row r="1047" spans="1:33" x14ac:dyDescent="0.3">
      <c r="A1047" t="s">
        <v>181</v>
      </c>
      <c r="B1047" t="s">
        <v>985</v>
      </c>
      <c r="C1047" t="s">
        <v>80</v>
      </c>
      <c r="D1047" t="s">
        <v>146</v>
      </c>
      <c r="E1047" t="s">
        <v>283</v>
      </c>
      <c r="F1047" t="s">
        <v>3178</v>
      </c>
      <c r="G1047" t="s">
        <v>96</v>
      </c>
      <c r="H1047" s="4">
        <v>44969</v>
      </c>
      <c r="I1047">
        <v>1100</v>
      </c>
      <c r="J1047" t="s">
        <v>3179</v>
      </c>
      <c r="K1047" t="s">
        <v>384</v>
      </c>
      <c r="L1047" t="s">
        <v>3180</v>
      </c>
      <c r="M1047" t="s">
        <v>37</v>
      </c>
      <c r="N1047" t="s">
        <v>3181</v>
      </c>
      <c r="O1047" t="s">
        <v>39</v>
      </c>
      <c r="P1047">
        <v>4</v>
      </c>
      <c r="Q1047" t="s">
        <v>73</v>
      </c>
      <c r="R1047" t="s">
        <v>74</v>
      </c>
      <c r="S1047" t="s">
        <v>3182</v>
      </c>
      <c r="T1047" s="4">
        <v>45424</v>
      </c>
      <c r="U1047">
        <v>5</v>
      </c>
      <c r="V1047" t="s">
        <v>129</v>
      </c>
      <c r="W1047" t="s">
        <v>3183</v>
      </c>
      <c r="X1047" t="s">
        <v>3184</v>
      </c>
      <c r="Y1047" t="s">
        <v>3185</v>
      </c>
      <c r="Z1047">
        <v>2855</v>
      </c>
      <c r="AA1047">
        <v>5</v>
      </c>
      <c r="AB1047">
        <v>5710</v>
      </c>
      <c r="AC1047">
        <v>1142</v>
      </c>
      <c r="AD1047" s="8">
        <v>0.35</v>
      </c>
      <c r="AE1047" s="7">
        <v>1998.4999999999998</v>
      </c>
      <c r="AF1047">
        <v>0.35</v>
      </c>
      <c r="AG1047" t="str">
        <f t="shared" si="16"/>
        <v>₹6 K</v>
      </c>
    </row>
    <row r="1048" spans="1:33" x14ac:dyDescent="0.3">
      <c r="A1048" t="s">
        <v>336</v>
      </c>
      <c r="B1048" t="s">
        <v>1023</v>
      </c>
      <c r="C1048" t="s">
        <v>49</v>
      </c>
      <c r="D1048" t="s">
        <v>206</v>
      </c>
      <c r="E1048" t="s">
        <v>975</v>
      </c>
      <c r="F1048" t="s">
        <v>3255</v>
      </c>
      <c r="G1048" t="s">
        <v>96</v>
      </c>
      <c r="H1048" s="4">
        <v>45099</v>
      </c>
      <c r="I1048">
        <v>800</v>
      </c>
      <c r="J1048" t="s">
        <v>3256</v>
      </c>
      <c r="K1048" t="s">
        <v>493</v>
      </c>
      <c r="L1048" t="s">
        <v>3257</v>
      </c>
      <c r="M1048" t="s">
        <v>37</v>
      </c>
      <c r="N1048" t="s">
        <v>3258</v>
      </c>
      <c r="O1048" t="s">
        <v>57</v>
      </c>
      <c r="P1048">
        <v>9</v>
      </c>
      <c r="Q1048" t="s">
        <v>40</v>
      </c>
      <c r="R1048" t="s">
        <v>74</v>
      </c>
      <c r="S1048" t="s">
        <v>3259</v>
      </c>
      <c r="T1048" s="4">
        <v>45436</v>
      </c>
      <c r="U1048">
        <v>5</v>
      </c>
      <c r="V1048" t="s">
        <v>129</v>
      </c>
      <c r="W1048" t="s">
        <v>3260</v>
      </c>
      <c r="X1048" t="s">
        <v>3261</v>
      </c>
      <c r="Y1048" t="s">
        <v>2129</v>
      </c>
      <c r="Z1048">
        <v>1902</v>
      </c>
      <c r="AA1048">
        <v>1</v>
      </c>
      <c r="AB1048">
        <v>760.80000000000007</v>
      </c>
      <c r="AC1048">
        <v>760.80000000000007</v>
      </c>
      <c r="AD1048" s="8">
        <v>0.22</v>
      </c>
      <c r="AE1048" s="7">
        <v>167.376</v>
      </c>
      <c r="AF1048">
        <v>0.22</v>
      </c>
      <c r="AG1048" t="str">
        <f t="shared" si="16"/>
        <v>₹760.8</v>
      </c>
    </row>
    <row r="1049" spans="1:33" x14ac:dyDescent="0.3">
      <c r="A1049" t="s">
        <v>181</v>
      </c>
      <c r="B1049" t="s">
        <v>380</v>
      </c>
      <c r="C1049" t="s">
        <v>29</v>
      </c>
      <c r="D1049" t="s">
        <v>677</v>
      </c>
      <c r="E1049" t="s">
        <v>3309</v>
      </c>
      <c r="F1049" t="s">
        <v>3334</v>
      </c>
      <c r="G1049" t="s">
        <v>96</v>
      </c>
      <c r="H1049" s="4">
        <v>44876</v>
      </c>
      <c r="I1049">
        <v>1000</v>
      </c>
      <c r="J1049" t="s">
        <v>3335</v>
      </c>
      <c r="K1049" t="s">
        <v>753</v>
      </c>
      <c r="L1049" t="s">
        <v>3336</v>
      </c>
      <c r="M1049" t="s">
        <v>37</v>
      </c>
      <c r="N1049" t="s">
        <v>3337</v>
      </c>
      <c r="O1049" t="s">
        <v>116</v>
      </c>
      <c r="P1049">
        <v>10</v>
      </c>
      <c r="Q1049" t="s">
        <v>73</v>
      </c>
      <c r="R1049" t="s">
        <v>74</v>
      </c>
      <c r="S1049" t="s">
        <v>3338</v>
      </c>
      <c r="T1049" s="4">
        <v>45418</v>
      </c>
      <c r="U1049">
        <v>5</v>
      </c>
      <c r="V1049" t="s">
        <v>129</v>
      </c>
      <c r="W1049" t="s">
        <v>3339</v>
      </c>
      <c r="X1049" t="s">
        <v>3340</v>
      </c>
      <c r="Y1049" t="s">
        <v>3341</v>
      </c>
      <c r="Z1049">
        <v>1136</v>
      </c>
      <c r="AA1049">
        <v>2</v>
      </c>
      <c r="AB1049">
        <v>908.80000000000007</v>
      </c>
      <c r="AC1049">
        <v>454.40000000000003</v>
      </c>
      <c r="AD1049" s="8">
        <v>0.28000000000000003</v>
      </c>
      <c r="AE1049" s="7">
        <v>254.46400000000006</v>
      </c>
      <c r="AF1049">
        <v>0.28000000000000003</v>
      </c>
      <c r="AG1049" t="str">
        <f t="shared" si="16"/>
        <v>₹908.8</v>
      </c>
    </row>
    <row r="1050" spans="1:33" x14ac:dyDescent="0.3">
      <c r="A1050" t="s">
        <v>20242</v>
      </c>
      <c r="B1050" t="s">
        <v>390</v>
      </c>
      <c r="C1050" t="s">
        <v>29</v>
      </c>
      <c r="D1050" t="s">
        <v>677</v>
      </c>
      <c r="E1050" t="s">
        <v>1877</v>
      </c>
      <c r="F1050" t="s">
        <v>3373</v>
      </c>
      <c r="G1050" t="s">
        <v>33</v>
      </c>
      <c r="H1050" s="4">
        <v>44871</v>
      </c>
      <c r="I1050">
        <v>1300</v>
      </c>
      <c r="J1050" t="s">
        <v>3374</v>
      </c>
      <c r="K1050" t="s">
        <v>897</v>
      </c>
      <c r="L1050" t="s">
        <v>3375</v>
      </c>
      <c r="M1050" t="s">
        <v>37</v>
      </c>
      <c r="N1050" t="s">
        <v>3376</v>
      </c>
      <c r="O1050" t="s">
        <v>39</v>
      </c>
      <c r="P1050">
        <v>19</v>
      </c>
      <c r="Q1050" t="s">
        <v>73</v>
      </c>
      <c r="R1050" t="s">
        <v>74</v>
      </c>
      <c r="S1050" t="s">
        <v>3377</v>
      </c>
      <c r="T1050" s="4">
        <v>45423</v>
      </c>
      <c r="U1050">
        <v>5</v>
      </c>
      <c r="V1050" t="s">
        <v>129</v>
      </c>
      <c r="W1050" t="s">
        <v>3378</v>
      </c>
      <c r="X1050" t="s">
        <v>3379</v>
      </c>
      <c r="Y1050" t="s">
        <v>1533</v>
      </c>
      <c r="Z1050">
        <v>2911</v>
      </c>
      <c r="AA1050">
        <v>3</v>
      </c>
      <c r="AB1050">
        <v>3493.2000000000003</v>
      </c>
      <c r="AC1050">
        <v>1164.4000000000001</v>
      </c>
      <c r="AD1050" s="8">
        <v>0.28000000000000003</v>
      </c>
      <c r="AE1050" s="7">
        <v>978.09600000000012</v>
      </c>
      <c r="AF1050">
        <v>0.28000000000000003</v>
      </c>
      <c r="AG1050" t="str">
        <f t="shared" si="16"/>
        <v>₹3 K</v>
      </c>
    </row>
    <row r="1051" spans="1:33" x14ac:dyDescent="0.3">
      <c r="A1051" t="s">
        <v>181</v>
      </c>
      <c r="B1051" t="s">
        <v>985</v>
      </c>
      <c r="C1051" t="s">
        <v>29</v>
      </c>
      <c r="D1051" t="s">
        <v>677</v>
      </c>
      <c r="E1051" t="s">
        <v>986</v>
      </c>
      <c r="F1051" t="s">
        <v>3478</v>
      </c>
      <c r="G1051" t="s">
        <v>96</v>
      </c>
      <c r="H1051" s="4">
        <v>45186</v>
      </c>
      <c r="I1051">
        <v>1300</v>
      </c>
      <c r="J1051" t="s">
        <v>3479</v>
      </c>
      <c r="K1051" t="s">
        <v>361</v>
      </c>
      <c r="L1051" t="s">
        <v>3480</v>
      </c>
      <c r="M1051" t="s">
        <v>37</v>
      </c>
      <c r="N1051" t="s">
        <v>3481</v>
      </c>
      <c r="O1051" t="s">
        <v>39</v>
      </c>
      <c r="P1051">
        <v>14</v>
      </c>
      <c r="Q1051" t="s">
        <v>40</v>
      </c>
      <c r="R1051" t="s">
        <v>101</v>
      </c>
      <c r="S1051" t="s">
        <v>3482</v>
      </c>
      <c r="T1051" s="4">
        <v>45414</v>
      </c>
      <c r="U1051">
        <v>5</v>
      </c>
      <c r="V1051" t="s">
        <v>129</v>
      </c>
      <c r="W1051" t="s">
        <v>3483</v>
      </c>
      <c r="X1051" t="s">
        <v>3484</v>
      </c>
      <c r="Y1051" t="s">
        <v>812</v>
      </c>
      <c r="Z1051">
        <v>2660</v>
      </c>
      <c r="AA1051">
        <v>7</v>
      </c>
      <c r="AB1051">
        <v>7448</v>
      </c>
      <c r="AC1051">
        <v>1064</v>
      </c>
      <c r="AD1051" s="8">
        <v>0.28000000000000003</v>
      </c>
      <c r="AE1051" s="7">
        <v>2085.44</v>
      </c>
      <c r="AF1051">
        <v>0.28000000000000003</v>
      </c>
      <c r="AG1051" t="str">
        <f t="shared" si="16"/>
        <v>₹7 K</v>
      </c>
    </row>
    <row r="1052" spans="1:33" x14ac:dyDescent="0.3">
      <c r="A1052" t="s">
        <v>20233</v>
      </c>
      <c r="B1052" t="s">
        <v>218</v>
      </c>
      <c r="C1052" t="s">
        <v>29</v>
      </c>
      <c r="D1052" t="s">
        <v>65</v>
      </c>
      <c r="E1052" t="s">
        <v>1949</v>
      </c>
      <c r="F1052" t="s">
        <v>3506</v>
      </c>
      <c r="G1052" t="s">
        <v>33</v>
      </c>
      <c r="H1052" s="4">
        <v>45544</v>
      </c>
      <c r="I1052">
        <v>1300</v>
      </c>
      <c r="J1052" t="s">
        <v>3507</v>
      </c>
      <c r="K1052" t="s">
        <v>1260</v>
      </c>
      <c r="L1052" t="s">
        <v>3508</v>
      </c>
      <c r="M1052" t="s">
        <v>37</v>
      </c>
      <c r="N1052" t="s">
        <v>3509</v>
      </c>
      <c r="O1052" t="s">
        <v>72</v>
      </c>
      <c r="P1052">
        <v>4</v>
      </c>
      <c r="Q1052" t="s">
        <v>73</v>
      </c>
      <c r="R1052" t="s">
        <v>41</v>
      </c>
      <c r="S1052" t="s">
        <v>3510</v>
      </c>
      <c r="T1052" s="4">
        <v>45435</v>
      </c>
      <c r="U1052">
        <v>5</v>
      </c>
      <c r="V1052" t="s">
        <v>129</v>
      </c>
      <c r="W1052" t="s">
        <v>3511</v>
      </c>
      <c r="X1052" t="s">
        <v>3512</v>
      </c>
      <c r="Y1052" t="s">
        <v>1249</v>
      </c>
      <c r="Z1052">
        <v>1376</v>
      </c>
      <c r="AA1052">
        <v>7</v>
      </c>
      <c r="AB1052">
        <v>3852.8</v>
      </c>
      <c r="AC1052">
        <v>550.4</v>
      </c>
      <c r="AD1052" s="8">
        <v>0.28000000000000003</v>
      </c>
      <c r="AE1052" s="7">
        <v>1078.7840000000001</v>
      </c>
      <c r="AF1052">
        <v>0.28000000000000003</v>
      </c>
      <c r="AG1052" t="str">
        <f t="shared" si="16"/>
        <v>₹4 K</v>
      </c>
    </row>
    <row r="1053" spans="1:33" x14ac:dyDescent="0.3">
      <c r="A1053" t="s">
        <v>336</v>
      </c>
      <c r="B1053" t="s">
        <v>500</v>
      </c>
      <c r="C1053" t="s">
        <v>29</v>
      </c>
      <c r="D1053" t="s">
        <v>219</v>
      </c>
      <c r="E1053" t="s">
        <v>326</v>
      </c>
      <c r="F1053" t="s">
        <v>3737</v>
      </c>
      <c r="G1053" t="s">
        <v>96</v>
      </c>
      <c r="H1053" s="4">
        <v>45485</v>
      </c>
      <c r="I1053">
        <v>1100</v>
      </c>
      <c r="J1053" t="s">
        <v>2787</v>
      </c>
      <c r="K1053" t="s">
        <v>286</v>
      </c>
      <c r="L1053" t="s">
        <v>3738</v>
      </c>
      <c r="M1053" t="s">
        <v>87</v>
      </c>
      <c r="N1053" t="s">
        <v>3739</v>
      </c>
      <c r="O1053" t="s">
        <v>72</v>
      </c>
      <c r="P1053">
        <v>4</v>
      </c>
      <c r="Q1053" t="s">
        <v>73</v>
      </c>
      <c r="R1053" t="s">
        <v>101</v>
      </c>
      <c r="S1053" t="s">
        <v>3740</v>
      </c>
      <c r="T1053" s="4">
        <v>45413</v>
      </c>
      <c r="U1053">
        <v>5</v>
      </c>
      <c r="V1053" t="s">
        <v>129</v>
      </c>
      <c r="W1053" t="s">
        <v>3741</v>
      </c>
      <c r="X1053" t="s">
        <v>3742</v>
      </c>
      <c r="Y1053" t="s">
        <v>631</v>
      </c>
      <c r="Z1053">
        <v>2406</v>
      </c>
      <c r="AA1053">
        <v>2</v>
      </c>
      <c r="AB1053">
        <v>1924.8000000000002</v>
      </c>
      <c r="AC1053">
        <v>962.40000000000009</v>
      </c>
      <c r="AD1053" s="8">
        <v>0.28000000000000003</v>
      </c>
      <c r="AE1053" s="7">
        <v>538.94400000000007</v>
      </c>
      <c r="AF1053">
        <v>0.28000000000000003</v>
      </c>
      <c r="AG1053" t="str">
        <f t="shared" si="16"/>
        <v>₹2 K</v>
      </c>
    </row>
    <row r="1054" spans="1:33" x14ac:dyDescent="0.3">
      <c r="A1054" t="s">
        <v>20233</v>
      </c>
      <c r="B1054" t="s">
        <v>240</v>
      </c>
      <c r="C1054" t="s">
        <v>80</v>
      </c>
      <c r="D1054" t="s">
        <v>109</v>
      </c>
      <c r="E1054" t="s">
        <v>1168</v>
      </c>
      <c r="F1054" t="s">
        <v>3758</v>
      </c>
      <c r="G1054" t="s">
        <v>96</v>
      </c>
      <c r="H1054" s="4">
        <v>44170</v>
      </c>
      <c r="I1054">
        <v>1100</v>
      </c>
      <c r="J1054" t="s">
        <v>3759</v>
      </c>
      <c r="K1054" t="s">
        <v>113</v>
      </c>
      <c r="L1054" t="s">
        <v>3760</v>
      </c>
      <c r="M1054" t="s">
        <v>37</v>
      </c>
      <c r="N1054" t="s">
        <v>3761</v>
      </c>
      <c r="O1054" t="s">
        <v>72</v>
      </c>
      <c r="P1054">
        <v>17</v>
      </c>
      <c r="Q1054" t="s">
        <v>40</v>
      </c>
      <c r="R1054" t="s">
        <v>74</v>
      </c>
      <c r="S1054" t="s">
        <v>3762</v>
      </c>
      <c r="T1054" s="4">
        <v>45438</v>
      </c>
      <c r="U1054">
        <v>5</v>
      </c>
      <c r="V1054" t="s">
        <v>129</v>
      </c>
      <c r="W1054" t="s">
        <v>3763</v>
      </c>
      <c r="X1054" t="s">
        <v>3764</v>
      </c>
      <c r="Y1054" t="s">
        <v>2407</v>
      </c>
      <c r="Z1054">
        <v>2833</v>
      </c>
      <c r="AA1054">
        <v>5</v>
      </c>
      <c r="AB1054">
        <v>5666</v>
      </c>
      <c r="AC1054">
        <v>1133.2</v>
      </c>
      <c r="AD1054" s="8">
        <v>0.35</v>
      </c>
      <c r="AE1054" s="7">
        <v>1983.1</v>
      </c>
      <c r="AF1054">
        <v>0.35</v>
      </c>
      <c r="AG1054" t="str">
        <f t="shared" si="16"/>
        <v>₹6 K</v>
      </c>
    </row>
    <row r="1055" spans="1:33" x14ac:dyDescent="0.3">
      <c r="A1055" t="s">
        <v>20235</v>
      </c>
      <c r="B1055" t="s">
        <v>48</v>
      </c>
      <c r="C1055" t="s">
        <v>29</v>
      </c>
      <c r="D1055" t="s">
        <v>65</v>
      </c>
      <c r="E1055" t="s">
        <v>1608</v>
      </c>
      <c r="F1055" t="s">
        <v>3811</v>
      </c>
      <c r="G1055" t="s">
        <v>96</v>
      </c>
      <c r="H1055" s="4">
        <v>45206</v>
      </c>
      <c r="I1055">
        <v>800</v>
      </c>
      <c r="J1055" t="s">
        <v>3812</v>
      </c>
      <c r="K1055" t="s">
        <v>3813</v>
      </c>
      <c r="L1055" t="s">
        <v>3814</v>
      </c>
      <c r="M1055" t="s">
        <v>87</v>
      </c>
      <c r="N1055" t="s">
        <v>3815</v>
      </c>
      <c r="O1055" t="s">
        <v>57</v>
      </c>
      <c r="P1055">
        <v>3</v>
      </c>
      <c r="Q1055" t="s">
        <v>40</v>
      </c>
      <c r="R1055" t="s">
        <v>101</v>
      </c>
      <c r="S1055" t="s">
        <v>3816</v>
      </c>
      <c r="T1055" s="4">
        <v>45431</v>
      </c>
      <c r="U1055">
        <v>5</v>
      </c>
      <c r="V1055" t="s">
        <v>129</v>
      </c>
      <c r="W1055" t="s">
        <v>3817</v>
      </c>
      <c r="X1055" t="s">
        <v>3818</v>
      </c>
      <c r="Y1055" t="s">
        <v>749</v>
      </c>
      <c r="Z1055">
        <v>899</v>
      </c>
      <c r="AA1055">
        <v>4</v>
      </c>
      <c r="AB1055">
        <v>1438.4</v>
      </c>
      <c r="AC1055">
        <v>359.6</v>
      </c>
      <c r="AD1055" s="8">
        <v>0.28000000000000003</v>
      </c>
      <c r="AE1055" s="7">
        <v>402.75200000000007</v>
      </c>
      <c r="AF1055">
        <v>0.28000000000000003</v>
      </c>
      <c r="AG1055" t="str">
        <f t="shared" si="16"/>
        <v>₹1 K</v>
      </c>
    </row>
    <row r="1056" spans="1:33" x14ac:dyDescent="0.3">
      <c r="A1056" t="s">
        <v>181</v>
      </c>
      <c r="B1056" t="s">
        <v>182</v>
      </c>
      <c r="C1056" t="s">
        <v>80</v>
      </c>
      <c r="D1056" t="s">
        <v>241</v>
      </c>
      <c r="E1056" t="s">
        <v>337</v>
      </c>
      <c r="F1056" t="s">
        <v>3849</v>
      </c>
      <c r="G1056" t="s">
        <v>96</v>
      </c>
      <c r="H1056" s="4">
        <v>44967</v>
      </c>
      <c r="I1056">
        <v>950</v>
      </c>
      <c r="J1056" t="s">
        <v>3850</v>
      </c>
      <c r="K1056" t="s">
        <v>1486</v>
      </c>
      <c r="L1056" t="s">
        <v>3851</v>
      </c>
      <c r="M1056" t="s">
        <v>37</v>
      </c>
      <c r="N1056" t="s">
        <v>3852</v>
      </c>
      <c r="O1056" t="s">
        <v>57</v>
      </c>
      <c r="P1056">
        <v>16</v>
      </c>
      <c r="Q1056" t="s">
        <v>40</v>
      </c>
      <c r="R1056" t="s">
        <v>58</v>
      </c>
      <c r="S1056" t="s">
        <v>3853</v>
      </c>
      <c r="T1056" s="4">
        <v>45437</v>
      </c>
      <c r="U1056">
        <v>5</v>
      </c>
      <c r="V1056" t="s">
        <v>129</v>
      </c>
      <c r="W1056" t="s">
        <v>3854</v>
      </c>
      <c r="X1056" t="s">
        <v>3855</v>
      </c>
      <c r="Y1056" t="s">
        <v>2809</v>
      </c>
      <c r="Z1056">
        <v>1559</v>
      </c>
      <c r="AA1056">
        <v>4</v>
      </c>
      <c r="AB1056">
        <v>2494.4</v>
      </c>
      <c r="AC1056">
        <v>623.6</v>
      </c>
      <c r="AD1056" s="8">
        <v>0.35</v>
      </c>
      <c r="AE1056" s="7">
        <v>873.04</v>
      </c>
      <c r="AF1056">
        <v>0.35</v>
      </c>
      <c r="AG1056" t="str">
        <f t="shared" si="16"/>
        <v>₹2 K</v>
      </c>
    </row>
    <row r="1057" spans="1:33" x14ac:dyDescent="0.3">
      <c r="A1057" t="s">
        <v>336</v>
      </c>
      <c r="B1057" t="s">
        <v>262</v>
      </c>
      <c r="C1057" t="s">
        <v>49</v>
      </c>
      <c r="D1057" t="s">
        <v>109</v>
      </c>
      <c r="E1057" t="s">
        <v>1949</v>
      </c>
      <c r="F1057" t="s">
        <v>3863</v>
      </c>
      <c r="G1057" t="s">
        <v>96</v>
      </c>
      <c r="H1057" s="4">
        <v>45266</v>
      </c>
      <c r="I1057">
        <v>1200</v>
      </c>
      <c r="J1057" t="s">
        <v>3864</v>
      </c>
      <c r="K1057" t="s">
        <v>384</v>
      </c>
      <c r="L1057" t="s">
        <v>3865</v>
      </c>
      <c r="M1057" t="s">
        <v>37</v>
      </c>
      <c r="N1057" t="s">
        <v>3866</v>
      </c>
      <c r="O1057" t="s">
        <v>116</v>
      </c>
      <c r="P1057">
        <v>14</v>
      </c>
      <c r="Q1057" t="s">
        <v>40</v>
      </c>
      <c r="R1057" t="s">
        <v>101</v>
      </c>
      <c r="S1057" t="s">
        <v>3867</v>
      </c>
      <c r="T1057" s="4">
        <v>45436</v>
      </c>
      <c r="U1057">
        <v>5</v>
      </c>
      <c r="V1057" t="s">
        <v>129</v>
      </c>
      <c r="W1057" t="s">
        <v>3868</v>
      </c>
      <c r="X1057" t="s">
        <v>3869</v>
      </c>
      <c r="Y1057" t="s">
        <v>3870</v>
      </c>
      <c r="Z1057">
        <v>2066</v>
      </c>
      <c r="AA1057">
        <v>3</v>
      </c>
      <c r="AB1057">
        <v>2479.2000000000003</v>
      </c>
      <c r="AC1057">
        <v>826.40000000000009</v>
      </c>
      <c r="AD1057" s="8">
        <v>0.22</v>
      </c>
      <c r="AE1057" s="7">
        <v>545.42400000000009</v>
      </c>
      <c r="AF1057">
        <v>0.22</v>
      </c>
      <c r="AG1057" t="str">
        <f t="shared" si="16"/>
        <v>₹2 K</v>
      </c>
    </row>
    <row r="1058" spans="1:33" x14ac:dyDescent="0.3">
      <c r="A1058" t="s">
        <v>27</v>
      </c>
      <c r="B1058" t="s">
        <v>731</v>
      </c>
      <c r="C1058" t="s">
        <v>29</v>
      </c>
      <c r="D1058" t="s">
        <v>50</v>
      </c>
      <c r="E1058" t="s">
        <v>242</v>
      </c>
      <c r="F1058" t="s">
        <v>3931</v>
      </c>
      <c r="G1058" t="s">
        <v>96</v>
      </c>
      <c r="H1058" s="4">
        <v>45588</v>
      </c>
      <c r="I1058">
        <v>800</v>
      </c>
      <c r="J1058" t="s">
        <v>3932</v>
      </c>
      <c r="K1058" t="s">
        <v>414</v>
      </c>
      <c r="L1058" t="s">
        <v>3933</v>
      </c>
      <c r="M1058" t="s">
        <v>37</v>
      </c>
      <c r="N1058" t="s">
        <v>3934</v>
      </c>
      <c r="O1058" t="s">
        <v>57</v>
      </c>
      <c r="P1058">
        <v>3</v>
      </c>
      <c r="Q1058" t="s">
        <v>40</v>
      </c>
      <c r="R1058" t="s">
        <v>74</v>
      </c>
      <c r="S1058" t="s">
        <v>3935</v>
      </c>
      <c r="T1058" s="4">
        <v>45428</v>
      </c>
      <c r="U1058">
        <v>5</v>
      </c>
      <c r="V1058" t="s">
        <v>129</v>
      </c>
      <c r="W1058" t="s">
        <v>3936</v>
      </c>
      <c r="X1058" t="s">
        <v>3937</v>
      </c>
      <c r="Y1058" t="s">
        <v>3654</v>
      </c>
      <c r="Z1058">
        <v>2555</v>
      </c>
      <c r="AA1058">
        <v>1</v>
      </c>
      <c r="AB1058">
        <v>1022</v>
      </c>
      <c r="AC1058">
        <v>1022</v>
      </c>
      <c r="AD1058" s="8">
        <v>0.28000000000000003</v>
      </c>
      <c r="AE1058" s="7">
        <v>286.16000000000003</v>
      </c>
      <c r="AF1058">
        <v>0.28000000000000003</v>
      </c>
      <c r="AG1058" t="str">
        <f t="shared" si="16"/>
        <v>₹1 K</v>
      </c>
    </row>
    <row r="1059" spans="1:33" x14ac:dyDescent="0.3">
      <c r="A1059" t="s">
        <v>336</v>
      </c>
      <c r="B1059" t="s">
        <v>1023</v>
      </c>
      <c r="C1059" t="s">
        <v>80</v>
      </c>
      <c r="D1059" t="s">
        <v>81</v>
      </c>
      <c r="E1059" t="s">
        <v>511</v>
      </c>
      <c r="F1059" t="s">
        <v>4063</v>
      </c>
      <c r="G1059" t="s">
        <v>96</v>
      </c>
      <c r="H1059" s="4">
        <v>44439</v>
      </c>
      <c r="I1059">
        <v>1100</v>
      </c>
      <c r="J1059" t="s">
        <v>4064</v>
      </c>
      <c r="K1059" t="s">
        <v>276</v>
      </c>
      <c r="L1059" t="s">
        <v>4065</v>
      </c>
      <c r="M1059" t="s">
        <v>87</v>
      </c>
      <c r="N1059" t="s">
        <v>4066</v>
      </c>
      <c r="O1059" t="s">
        <v>39</v>
      </c>
      <c r="P1059">
        <v>19</v>
      </c>
      <c r="Q1059" t="s">
        <v>40</v>
      </c>
      <c r="R1059" t="s">
        <v>41</v>
      </c>
      <c r="S1059" t="s">
        <v>4067</v>
      </c>
      <c r="T1059" s="4">
        <v>45440</v>
      </c>
      <c r="U1059">
        <v>5</v>
      </c>
      <c r="V1059" t="s">
        <v>129</v>
      </c>
      <c r="W1059" t="s">
        <v>4068</v>
      </c>
      <c r="X1059" t="s">
        <v>4069</v>
      </c>
      <c r="Y1059" t="s">
        <v>1193</v>
      </c>
      <c r="Z1059">
        <v>2529</v>
      </c>
      <c r="AA1059">
        <v>2</v>
      </c>
      <c r="AB1059">
        <v>2023.2</v>
      </c>
      <c r="AC1059">
        <v>1011.6</v>
      </c>
      <c r="AD1059" s="8">
        <v>0.35</v>
      </c>
      <c r="AE1059" s="7">
        <v>708.12</v>
      </c>
      <c r="AF1059">
        <v>0.35</v>
      </c>
      <c r="AG1059" t="str">
        <f t="shared" si="16"/>
        <v>₹2 K</v>
      </c>
    </row>
    <row r="1060" spans="1:33" x14ac:dyDescent="0.3">
      <c r="A1060" t="s">
        <v>93</v>
      </c>
      <c r="B1060" t="s">
        <v>205</v>
      </c>
      <c r="C1060" t="s">
        <v>49</v>
      </c>
      <c r="D1060" t="s">
        <v>241</v>
      </c>
      <c r="E1060" t="s">
        <v>3309</v>
      </c>
      <c r="F1060" t="s">
        <v>4439</v>
      </c>
      <c r="G1060" t="s">
        <v>33</v>
      </c>
      <c r="H1060" s="4">
        <v>44782</v>
      </c>
      <c r="I1060">
        <v>950</v>
      </c>
      <c r="J1060" t="s">
        <v>4440</v>
      </c>
      <c r="K1060" t="s">
        <v>137</v>
      </c>
      <c r="L1060" t="s">
        <v>4441</v>
      </c>
      <c r="M1060" t="s">
        <v>87</v>
      </c>
      <c r="N1060" t="s">
        <v>4442</v>
      </c>
      <c r="O1060" t="s">
        <v>116</v>
      </c>
      <c r="P1060">
        <v>9</v>
      </c>
      <c r="Q1060" t="s">
        <v>40</v>
      </c>
      <c r="R1060" t="s">
        <v>41</v>
      </c>
      <c r="S1060" t="s">
        <v>4443</v>
      </c>
      <c r="T1060" s="4">
        <v>45427</v>
      </c>
      <c r="U1060">
        <v>5</v>
      </c>
      <c r="V1060" t="s">
        <v>129</v>
      </c>
      <c r="W1060" t="s">
        <v>4444</v>
      </c>
      <c r="X1060" t="s">
        <v>4445</v>
      </c>
      <c r="Y1060" t="s">
        <v>4446</v>
      </c>
      <c r="Z1060">
        <v>1783</v>
      </c>
      <c r="AA1060">
        <v>5</v>
      </c>
      <c r="AB1060">
        <v>3566</v>
      </c>
      <c r="AC1060">
        <v>713.2</v>
      </c>
      <c r="AD1060" s="8">
        <v>0.22</v>
      </c>
      <c r="AE1060" s="7">
        <v>784.52</v>
      </c>
      <c r="AF1060">
        <v>0.22</v>
      </c>
      <c r="AG1060" t="str">
        <f t="shared" si="16"/>
        <v>₹4 K</v>
      </c>
    </row>
    <row r="1061" spans="1:33" x14ac:dyDescent="0.3">
      <c r="A1061" t="s">
        <v>20241</v>
      </c>
      <c r="B1061" t="s">
        <v>157</v>
      </c>
      <c r="C1061" t="s">
        <v>49</v>
      </c>
      <c r="D1061" t="s">
        <v>109</v>
      </c>
      <c r="E1061" t="s">
        <v>687</v>
      </c>
      <c r="F1061" t="s">
        <v>4463</v>
      </c>
      <c r="G1061" t="s">
        <v>96</v>
      </c>
      <c r="H1061" s="4">
        <v>44993</v>
      </c>
      <c r="I1061">
        <v>1400</v>
      </c>
      <c r="J1061" t="s">
        <v>4464</v>
      </c>
      <c r="K1061" t="s">
        <v>463</v>
      </c>
      <c r="L1061" t="s">
        <v>4465</v>
      </c>
      <c r="M1061" t="s">
        <v>37</v>
      </c>
      <c r="N1061" t="s">
        <v>4466</v>
      </c>
      <c r="O1061" t="s">
        <v>57</v>
      </c>
      <c r="P1061">
        <v>7</v>
      </c>
      <c r="Q1061" t="s">
        <v>40</v>
      </c>
      <c r="R1061" t="s">
        <v>74</v>
      </c>
      <c r="S1061" t="s">
        <v>4467</v>
      </c>
      <c r="T1061" s="4">
        <v>45431</v>
      </c>
      <c r="U1061">
        <v>5</v>
      </c>
      <c r="V1061" t="s">
        <v>129</v>
      </c>
      <c r="W1061" t="s">
        <v>4468</v>
      </c>
      <c r="X1061" t="s">
        <v>4469</v>
      </c>
      <c r="Y1061" t="s">
        <v>929</v>
      </c>
      <c r="Z1061">
        <v>946</v>
      </c>
      <c r="AA1061">
        <v>8</v>
      </c>
      <c r="AB1061">
        <v>3027.2000000000003</v>
      </c>
      <c r="AC1061">
        <v>378.40000000000003</v>
      </c>
      <c r="AD1061" s="8">
        <v>0.22</v>
      </c>
      <c r="AE1061" s="7">
        <v>665.98400000000004</v>
      </c>
      <c r="AF1061">
        <v>0.22</v>
      </c>
      <c r="AG1061" t="str">
        <f t="shared" si="16"/>
        <v>₹3 K</v>
      </c>
    </row>
    <row r="1062" spans="1:33" x14ac:dyDescent="0.3">
      <c r="A1062" t="s">
        <v>181</v>
      </c>
      <c r="B1062" t="s">
        <v>985</v>
      </c>
      <c r="C1062" t="s">
        <v>80</v>
      </c>
      <c r="D1062" t="s">
        <v>30</v>
      </c>
      <c r="E1062" t="s">
        <v>2408</v>
      </c>
      <c r="F1062" t="s">
        <v>4765</v>
      </c>
      <c r="G1062" t="s">
        <v>33</v>
      </c>
      <c r="H1062" s="4">
        <v>44004</v>
      </c>
      <c r="I1062">
        <v>1100</v>
      </c>
      <c r="J1062" t="s">
        <v>4766</v>
      </c>
      <c r="K1062" t="s">
        <v>787</v>
      </c>
      <c r="L1062" t="s">
        <v>4767</v>
      </c>
      <c r="M1062" t="s">
        <v>37</v>
      </c>
      <c r="N1062" t="s">
        <v>4768</v>
      </c>
      <c r="O1062" t="s">
        <v>57</v>
      </c>
      <c r="P1062">
        <v>20</v>
      </c>
      <c r="Q1062" t="s">
        <v>73</v>
      </c>
      <c r="R1062" t="s">
        <v>58</v>
      </c>
      <c r="S1062" t="s">
        <v>4769</v>
      </c>
      <c r="T1062" s="4">
        <v>45415</v>
      </c>
      <c r="U1062">
        <v>5</v>
      </c>
      <c r="V1062" t="s">
        <v>129</v>
      </c>
      <c r="W1062" t="s">
        <v>4770</v>
      </c>
      <c r="X1062" t="s">
        <v>4771</v>
      </c>
      <c r="Y1062" t="s">
        <v>4772</v>
      </c>
      <c r="Z1062">
        <v>2070</v>
      </c>
      <c r="AA1062">
        <v>2</v>
      </c>
      <c r="AB1062">
        <v>1656</v>
      </c>
      <c r="AC1062">
        <v>828</v>
      </c>
      <c r="AD1062" s="8">
        <v>0.35</v>
      </c>
      <c r="AE1062" s="7">
        <v>579.59999999999991</v>
      </c>
      <c r="AF1062">
        <v>0.35</v>
      </c>
      <c r="AG1062" t="str">
        <f t="shared" si="16"/>
        <v>₹2 K</v>
      </c>
    </row>
    <row r="1063" spans="1:33" x14ac:dyDescent="0.3">
      <c r="A1063" t="s">
        <v>47</v>
      </c>
      <c r="B1063" t="s">
        <v>1128</v>
      </c>
      <c r="C1063" t="s">
        <v>49</v>
      </c>
      <c r="D1063" t="s">
        <v>206</v>
      </c>
      <c r="E1063" t="s">
        <v>740</v>
      </c>
      <c r="F1063" t="s">
        <v>4773</v>
      </c>
      <c r="G1063" t="s">
        <v>96</v>
      </c>
      <c r="H1063" s="4">
        <v>44397</v>
      </c>
      <c r="I1063">
        <v>1100</v>
      </c>
      <c r="J1063" t="s">
        <v>4774</v>
      </c>
      <c r="K1063" t="s">
        <v>1862</v>
      </c>
      <c r="L1063" t="s">
        <v>4775</v>
      </c>
      <c r="M1063" t="s">
        <v>87</v>
      </c>
      <c r="N1063" t="s">
        <v>4776</v>
      </c>
      <c r="O1063" t="s">
        <v>116</v>
      </c>
      <c r="P1063">
        <v>3</v>
      </c>
      <c r="Q1063" t="s">
        <v>73</v>
      </c>
      <c r="R1063" t="s">
        <v>41</v>
      </c>
      <c r="S1063" t="s">
        <v>4777</v>
      </c>
      <c r="T1063" s="4">
        <v>45432</v>
      </c>
      <c r="U1063">
        <v>5</v>
      </c>
      <c r="V1063" t="s">
        <v>129</v>
      </c>
      <c r="W1063" t="s">
        <v>4778</v>
      </c>
      <c r="X1063" t="s">
        <v>4779</v>
      </c>
      <c r="Y1063" t="s">
        <v>4780</v>
      </c>
      <c r="Z1063">
        <v>1848</v>
      </c>
      <c r="AA1063">
        <v>2</v>
      </c>
      <c r="AB1063">
        <v>1478.4</v>
      </c>
      <c r="AC1063">
        <v>739.2</v>
      </c>
      <c r="AD1063" s="8">
        <v>0.22</v>
      </c>
      <c r="AE1063" s="7">
        <v>325.24800000000005</v>
      </c>
      <c r="AF1063">
        <v>0.22</v>
      </c>
      <c r="AG1063" t="str">
        <f t="shared" si="16"/>
        <v>₹1 K</v>
      </c>
    </row>
    <row r="1064" spans="1:33" x14ac:dyDescent="0.3">
      <c r="A1064" t="s">
        <v>20239</v>
      </c>
      <c r="B1064" t="s">
        <v>28</v>
      </c>
      <c r="C1064" t="s">
        <v>29</v>
      </c>
      <c r="D1064" t="s">
        <v>146</v>
      </c>
      <c r="E1064" t="s">
        <v>1225</v>
      </c>
      <c r="F1064" t="s">
        <v>4918</v>
      </c>
      <c r="G1064" t="s">
        <v>33</v>
      </c>
      <c r="H1064" s="4">
        <v>45415</v>
      </c>
      <c r="I1064">
        <v>1200</v>
      </c>
      <c r="J1064" t="s">
        <v>4919</v>
      </c>
      <c r="K1064" t="s">
        <v>493</v>
      </c>
      <c r="L1064" t="s">
        <v>4920</v>
      </c>
      <c r="M1064" t="s">
        <v>87</v>
      </c>
      <c r="N1064" t="s">
        <v>4921</v>
      </c>
      <c r="O1064" t="s">
        <v>39</v>
      </c>
      <c r="P1064">
        <v>19</v>
      </c>
      <c r="Q1064" t="s">
        <v>73</v>
      </c>
      <c r="R1064" t="s">
        <v>74</v>
      </c>
      <c r="S1064" t="s">
        <v>4922</v>
      </c>
      <c r="T1064" s="4">
        <v>45417</v>
      </c>
      <c r="U1064">
        <v>5</v>
      </c>
      <c r="V1064" t="s">
        <v>129</v>
      </c>
      <c r="W1064" t="s">
        <v>4923</v>
      </c>
      <c r="X1064" t="s">
        <v>4924</v>
      </c>
      <c r="Y1064" t="s">
        <v>2253</v>
      </c>
      <c r="Z1064">
        <v>2615</v>
      </c>
      <c r="AA1064">
        <v>1</v>
      </c>
      <c r="AB1064">
        <v>1046</v>
      </c>
      <c r="AC1064">
        <v>1046</v>
      </c>
      <c r="AD1064" s="8">
        <v>0.28000000000000003</v>
      </c>
      <c r="AE1064" s="7">
        <v>292.88000000000005</v>
      </c>
      <c r="AF1064">
        <v>0.28000000000000003</v>
      </c>
      <c r="AG1064" t="str">
        <f t="shared" si="16"/>
        <v>₹1 K</v>
      </c>
    </row>
    <row r="1065" spans="1:33" x14ac:dyDescent="0.3">
      <c r="A1065" t="s">
        <v>181</v>
      </c>
      <c r="B1065" t="s">
        <v>813</v>
      </c>
      <c r="C1065" t="s">
        <v>80</v>
      </c>
      <c r="D1065" t="s">
        <v>206</v>
      </c>
      <c r="E1065" t="s">
        <v>1067</v>
      </c>
      <c r="F1065" t="s">
        <v>4977</v>
      </c>
      <c r="G1065" t="s">
        <v>96</v>
      </c>
      <c r="H1065" s="4">
        <v>44823</v>
      </c>
      <c r="I1065">
        <v>1200</v>
      </c>
      <c r="J1065" t="s">
        <v>4978</v>
      </c>
      <c r="K1065" t="s">
        <v>1477</v>
      </c>
      <c r="L1065" t="s">
        <v>4979</v>
      </c>
      <c r="M1065" t="s">
        <v>87</v>
      </c>
      <c r="N1065" t="s">
        <v>4980</v>
      </c>
      <c r="O1065" t="s">
        <v>39</v>
      </c>
      <c r="P1065">
        <v>15</v>
      </c>
      <c r="Q1065" t="s">
        <v>40</v>
      </c>
      <c r="R1065" t="s">
        <v>41</v>
      </c>
      <c r="S1065" t="s">
        <v>4981</v>
      </c>
      <c r="T1065" s="4">
        <v>45413</v>
      </c>
      <c r="U1065">
        <v>5</v>
      </c>
      <c r="V1065" t="s">
        <v>129</v>
      </c>
      <c r="W1065" t="s">
        <v>4982</v>
      </c>
      <c r="X1065" t="s">
        <v>4983</v>
      </c>
      <c r="Y1065" t="s">
        <v>2825</v>
      </c>
      <c r="Z1065">
        <v>2745</v>
      </c>
      <c r="AA1065">
        <v>3</v>
      </c>
      <c r="AB1065">
        <v>3294</v>
      </c>
      <c r="AC1065">
        <v>1098</v>
      </c>
      <c r="AD1065" s="8">
        <v>0.35</v>
      </c>
      <c r="AE1065" s="7">
        <v>1152.8999999999999</v>
      </c>
      <c r="AF1065">
        <v>0.35</v>
      </c>
      <c r="AG1065" t="str">
        <f t="shared" si="16"/>
        <v>₹3 K</v>
      </c>
    </row>
    <row r="1066" spans="1:33" x14ac:dyDescent="0.3">
      <c r="A1066" t="s">
        <v>181</v>
      </c>
      <c r="B1066" t="s">
        <v>813</v>
      </c>
      <c r="C1066" t="s">
        <v>29</v>
      </c>
      <c r="D1066" t="s">
        <v>65</v>
      </c>
      <c r="E1066" t="s">
        <v>2153</v>
      </c>
      <c r="F1066" t="s">
        <v>4992</v>
      </c>
      <c r="G1066" t="s">
        <v>96</v>
      </c>
      <c r="H1066" s="4">
        <v>44167</v>
      </c>
      <c r="I1066">
        <v>1100</v>
      </c>
      <c r="J1066" t="s">
        <v>4993</v>
      </c>
      <c r="K1066" t="s">
        <v>69</v>
      </c>
      <c r="L1066" t="s">
        <v>4994</v>
      </c>
      <c r="M1066" t="s">
        <v>37</v>
      </c>
      <c r="N1066" t="s">
        <v>4995</v>
      </c>
      <c r="O1066" t="s">
        <v>116</v>
      </c>
      <c r="P1066">
        <v>7</v>
      </c>
      <c r="Q1066" t="s">
        <v>73</v>
      </c>
      <c r="R1066" t="s">
        <v>58</v>
      </c>
      <c r="S1066" t="s">
        <v>4996</v>
      </c>
      <c r="T1066" s="4">
        <v>45421</v>
      </c>
      <c r="U1066">
        <v>5</v>
      </c>
      <c r="V1066" t="s">
        <v>129</v>
      </c>
      <c r="W1066" t="s">
        <v>4997</v>
      </c>
      <c r="X1066" t="s">
        <v>4998</v>
      </c>
      <c r="Y1066" t="s">
        <v>4764</v>
      </c>
      <c r="Z1066">
        <v>2211</v>
      </c>
      <c r="AA1066">
        <v>1</v>
      </c>
      <c r="AB1066">
        <v>884.40000000000009</v>
      </c>
      <c r="AC1066">
        <v>884.40000000000009</v>
      </c>
      <c r="AD1066" s="8">
        <v>0.28000000000000003</v>
      </c>
      <c r="AE1066" s="7">
        <v>247.63200000000006</v>
      </c>
      <c r="AF1066">
        <v>0.28000000000000003</v>
      </c>
      <c r="AG1066" t="str">
        <f t="shared" si="16"/>
        <v>₹884.4</v>
      </c>
    </row>
    <row r="1067" spans="1:33" x14ac:dyDescent="0.3">
      <c r="A1067" t="s">
        <v>181</v>
      </c>
      <c r="B1067" t="s">
        <v>380</v>
      </c>
      <c r="C1067" t="s">
        <v>80</v>
      </c>
      <c r="D1067" t="s">
        <v>677</v>
      </c>
      <c r="E1067" t="s">
        <v>1724</v>
      </c>
      <c r="F1067" t="s">
        <v>5022</v>
      </c>
      <c r="G1067" t="s">
        <v>33</v>
      </c>
      <c r="H1067" s="4">
        <v>45118</v>
      </c>
      <c r="I1067">
        <v>1000</v>
      </c>
      <c r="J1067" t="s">
        <v>5023</v>
      </c>
      <c r="K1067" t="s">
        <v>1749</v>
      </c>
      <c r="L1067" t="s">
        <v>5024</v>
      </c>
      <c r="M1067" t="s">
        <v>37</v>
      </c>
      <c r="N1067" t="s">
        <v>5025</v>
      </c>
      <c r="O1067" t="s">
        <v>116</v>
      </c>
      <c r="P1067">
        <v>20</v>
      </c>
      <c r="Q1067" t="s">
        <v>73</v>
      </c>
      <c r="R1067" t="s">
        <v>74</v>
      </c>
      <c r="S1067" t="s">
        <v>5026</v>
      </c>
      <c r="T1067" s="4">
        <v>45432</v>
      </c>
      <c r="U1067">
        <v>5</v>
      </c>
      <c r="V1067" t="s">
        <v>129</v>
      </c>
      <c r="W1067" t="s">
        <v>5027</v>
      </c>
      <c r="X1067" t="s">
        <v>5028</v>
      </c>
      <c r="Y1067" t="s">
        <v>5029</v>
      </c>
      <c r="Z1067">
        <v>2197</v>
      </c>
      <c r="AA1067">
        <v>3</v>
      </c>
      <c r="AB1067">
        <v>2636.4</v>
      </c>
      <c r="AC1067">
        <v>878.80000000000007</v>
      </c>
      <c r="AD1067" s="8">
        <v>0.35</v>
      </c>
      <c r="AE1067" s="7">
        <v>922.74</v>
      </c>
      <c r="AF1067">
        <v>0.35</v>
      </c>
      <c r="AG1067" t="str">
        <f t="shared" si="16"/>
        <v>₹3 K</v>
      </c>
    </row>
    <row r="1068" spans="1:33" x14ac:dyDescent="0.3">
      <c r="A1068" t="s">
        <v>20233</v>
      </c>
      <c r="B1068" t="s">
        <v>218</v>
      </c>
      <c r="C1068" t="s">
        <v>80</v>
      </c>
      <c r="D1068" t="s">
        <v>50</v>
      </c>
      <c r="E1068" t="s">
        <v>596</v>
      </c>
      <c r="F1068" t="s">
        <v>5245</v>
      </c>
      <c r="G1068" t="s">
        <v>96</v>
      </c>
      <c r="H1068" s="4">
        <v>44854</v>
      </c>
      <c r="I1068">
        <v>1200</v>
      </c>
      <c r="J1068" t="s">
        <v>5246</v>
      </c>
      <c r="K1068" t="s">
        <v>670</v>
      </c>
      <c r="L1068" t="s">
        <v>5247</v>
      </c>
      <c r="M1068" t="s">
        <v>37</v>
      </c>
      <c r="N1068" t="s">
        <v>5248</v>
      </c>
      <c r="O1068" t="s">
        <v>57</v>
      </c>
      <c r="P1068">
        <v>3</v>
      </c>
      <c r="Q1068" t="s">
        <v>40</v>
      </c>
      <c r="R1068" t="s">
        <v>74</v>
      </c>
      <c r="S1068" t="s">
        <v>5249</v>
      </c>
      <c r="T1068" s="4">
        <v>45422</v>
      </c>
      <c r="U1068">
        <v>5</v>
      </c>
      <c r="V1068" t="s">
        <v>129</v>
      </c>
      <c r="W1068" t="s">
        <v>5250</v>
      </c>
      <c r="X1068" t="s">
        <v>5251</v>
      </c>
      <c r="Y1068" t="s">
        <v>577</v>
      </c>
      <c r="Z1068">
        <v>1034</v>
      </c>
      <c r="AA1068">
        <v>1</v>
      </c>
      <c r="AB1068">
        <v>413.6</v>
      </c>
      <c r="AC1068">
        <v>413.6</v>
      </c>
      <c r="AD1068" s="8">
        <v>0.35</v>
      </c>
      <c r="AE1068" s="7">
        <v>144.76</v>
      </c>
      <c r="AF1068">
        <v>0.35</v>
      </c>
      <c r="AG1068" t="str">
        <f t="shared" si="16"/>
        <v>₹413.6</v>
      </c>
    </row>
    <row r="1069" spans="1:33" x14ac:dyDescent="0.3">
      <c r="A1069" t="s">
        <v>27</v>
      </c>
      <c r="B1069" t="s">
        <v>731</v>
      </c>
      <c r="C1069" t="s">
        <v>80</v>
      </c>
      <c r="D1069" t="s">
        <v>219</v>
      </c>
      <c r="E1069" t="s">
        <v>66</v>
      </c>
      <c r="F1069" t="s">
        <v>5292</v>
      </c>
      <c r="G1069" t="s">
        <v>33</v>
      </c>
      <c r="H1069" s="4">
        <v>45080</v>
      </c>
      <c r="I1069">
        <v>1400</v>
      </c>
      <c r="J1069" t="s">
        <v>5293</v>
      </c>
      <c r="K1069" t="s">
        <v>493</v>
      </c>
      <c r="L1069" t="s">
        <v>5294</v>
      </c>
      <c r="M1069" t="s">
        <v>37</v>
      </c>
      <c r="N1069" t="s">
        <v>5295</v>
      </c>
      <c r="O1069" t="s">
        <v>72</v>
      </c>
      <c r="P1069">
        <v>6</v>
      </c>
      <c r="Q1069" t="s">
        <v>40</v>
      </c>
      <c r="R1069" t="s">
        <v>74</v>
      </c>
      <c r="S1069" t="s">
        <v>5296</v>
      </c>
      <c r="T1069" s="4">
        <v>45425</v>
      </c>
      <c r="U1069">
        <v>5</v>
      </c>
      <c r="V1069" t="s">
        <v>129</v>
      </c>
      <c r="W1069" t="s">
        <v>5297</v>
      </c>
      <c r="X1069" t="s">
        <v>5298</v>
      </c>
      <c r="Y1069" t="s">
        <v>5299</v>
      </c>
      <c r="Z1069">
        <v>1146</v>
      </c>
      <c r="AA1069">
        <v>3</v>
      </c>
      <c r="AB1069">
        <v>1375.2</v>
      </c>
      <c r="AC1069">
        <v>458.40000000000003</v>
      </c>
      <c r="AD1069" s="8">
        <v>0.35</v>
      </c>
      <c r="AE1069" s="7">
        <v>481.32</v>
      </c>
      <c r="AF1069">
        <v>0.35</v>
      </c>
      <c r="AG1069" t="str">
        <f t="shared" si="16"/>
        <v>₹1 K</v>
      </c>
    </row>
    <row r="1070" spans="1:33" x14ac:dyDescent="0.3">
      <c r="A1070" t="s">
        <v>181</v>
      </c>
      <c r="B1070" t="s">
        <v>182</v>
      </c>
      <c r="C1070" t="s">
        <v>80</v>
      </c>
      <c r="D1070" t="s">
        <v>206</v>
      </c>
      <c r="E1070" t="s">
        <v>868</v>
      </c>
      <c r="F1070" t="s">
        <v>5315</v>
      </c>
      <c r="G1070" t="s">
        <v>96</v>
      </c>
      <c r="H1070" s="4">
        <v>44131</v>
      </c>
      <c r="I1070">
        <v>950</v>
      </c>
      <c r="J1070" t="s">
        <v>5316</v>
      </c>
      <c r="K1070" t="s">
        <v>85</v>
      </c>
      <c r="L1070" t="s">
        <v>5317</v>
      </c>
      <c r="M1070" t="s">
        <v>87</v>
      </c>
      <c r="N1070" t="s">
        <v>5318</v>
      </c>
      <c r="O1070" t="s">
        <v>116</v>
      </c>
      <c r="P1070">
        <v>12</v>
      </c>
      <c r="Q1070" t="s">
        <v>40</v>
      </c>
      <c r="R1070" t="s">
        <v>101</v>
      </c>
      <c r="S1070" t="s">
        <v>5319</v>
      </c>
      <c r="T1070" s="4">
        <v>45436</v>
      </c>
      <c r="U1070">
        <v>5</v>
      </c>
      <c r="V1070" t="s">
        <v>129</v>
      </c>
      <c r="W1070" t="s">
        <v>5320</v>
      </c>
      <c r="X1070" t="s">
        <v>5321</v>
      </c>
      <c r="Y1070" t="s">
        <v>5322</v>
      </c>
      <c r="Z1070">
        <v>2985</v>
      </c>
      <c r="AA1070">
        <v>7</v>
      </c>
      <c r="AB1070">
        <v>8358</v>
      </c>
      <c r="AC1070">
        <v>1194</v>
      </c>
      <c r="AD1070" s="8">
        <v>0.35</v>
      </c>
      <c r="AE1070" s="7">
        <v>2925.2999999999997</v>
      </c>
      <c r="AF1070">
        <v>0.35</v>
      </c>
      <c r="AG1070" t="str">
        <f t="shared" si="16"/>
        <v>₹8 K</v>
      </c>
    </row>
    <row r="1071" spans="1:33" x14ac:dyDescent="0.3">
      <c r="A1071" t="s">
        <v>336</v>
      </c>
      <c r="B1071" t="s">
        <v>262</v>
      </c>
      <c r="C1071" t="s">
        <v>29</v>
      </c>
      <c r="D1071" t="s">
        <v>81</v>
      </c>
      <c r="E1071" t="s">
        <v>814</v>
      </c>
      <c r="F1071" t="s">
        <v>5569</v>
      </c>
      <c r="G1071" t="s">
        <v>33</v>
      </c>
      <c r="H1071" s="4">
        <v>44428</v>
      </c>
      <c r="I1071">
        <v>1100</v>
      </c>
      <c r="J1071" t="s">
        <v>5570</v>
      </c>
      <c r="K1071" t="s">
        <v>361</v>
      </c>
      <c r="L1071" t="s">
        <v>5571</v>
      </c>
      <c r="M1071" t="s">
        <v>87</v>
      </c>
      <c r="N1071" t="s">
        <v>5572</v>
      </c>
      <c r="O1071" t="s">
        <v>57</v>
      </c>
      <c r="P1071">
        <v>18</v>
      </c>
      <c r="Q1071" t="s">
        <v>40</v>
      </c>
      <c r="R1071" t="s">
        <v>41</v>
      </c>
      <c r="S1071" t="s">
        <v>5573</v>
      </c>
      <c r="T1071" s="4">
        <v>45440</v>
      </c>
      <c r="U1071">
        <v>5</v>
      </c>
      <c r="V1071" t="s">
        <v>129</v>
      </c>
      <c r="W1071" t="s">
        <v>5574</v>
      </c>
      <c r="X1071" t="s">
        <v>5575</v>
      </c>
      <c r="Y1071" t="s">
        <v>5576</v>
      </c>
      <c r="Z1071">
        <v>1430</v>
      </c>
      <c r="AA1071">
        <v>7</v>
      </c>
      <c r="AB1071">
        <v>4004</v>
      </c>
      <c r="AC1071">
        <v>572</v>
      </c>
      <c r="AD1071" s="8">
        <v>0.28000000000000003</v>
      </c>
      <c r="AE1071" s="7">
        <v>1121.1200000000001</v>
      </c>
      <c r="AF1071">
        <v>0.28000000000000003</v>
      </c>
      <c r="AG1071" t="str">
        <f t="shared" si="16"/>
        <v>₹4 K</v>
      </c>
    </row>
    <row r="1072" spans="1:33" x14ac:dyDescent="0.3">
      <c r="A1072" t="s">
        <v>121</v>
      </c>
      <c r="B1072" t="s">
        <v>946</v>
      </c>
      <c r="C1072" t="s">
        <v>80</v>
      </c>
      <c r="D1072" t="s">
        <v>677</v>
      </c>
      <c r="E1072" t="s">
        <v>401</v>
      </c>
      <c r="F1072" t="s">
        <v>5577</v>
      </c>
      <c r="G1072" t="s">
        <v>96</v>
      </c>
      <c r="H1072" s="4">
        <v>44316</v>
      </c>
      <c r="I1072">
        <v>1400</v>
      </c>
      <c r="J1072" t="s">
        <v>5578</v>
      </c>
      <c r="K1072" t="s">
        <v>210</v>
      </c>
      <c r="L1072" t="s">
        <v>5579</v>
      </c>
      <c r="M1072" t="s">
        <v>87</v>
      </c>
      <c r="N1072" t="s">
        <v>5580</v>
      </c>
      <c r="O1072" t="s">
        <v>116</v>
      </c>
      <c r="P1072">
        <v>6</v>
      </c>
      <c r="Q1072" t="s">
        <v>40</v>
      </c>
      <c r="R1072" t="s">
        <v>41</v>
      </c>
      <c r="S1072" t="s">
        <v>5581</v>
      </c>
      <c r="T1072" s="4">
        <v>45435</v>
      </c>
      <c r="U1072">
        <v>5</v>
      </c>
      <c r="V1072" t="s">
        <v>129</v>
      </c>
      <c r="W1072" t="s">
        <v>5582</v>
      </c>
      <c r="X1072" t="s">
        <v>5583</v>
      </c>
      <c r="Y1072" t="s">
        <v>5213</v>
      </c>
      <c r="Z1072">
        <v>1643</v>
      </c>
      <c r="AA1072">
        <v>7</v>
      </c>
      <c r="AB1072">
        <v>4600.4000000000015</v>
      </c>
      <c r="AC1072">
        <v>657.20000000000016</v>
      </c>
      <c r="AD1072" s="8">
        <v>0.35</v>
      </c>
      <c r="AE1072" s="7">
        <v>1610.1400000000003</v>
      </c>
      <c r="AF1072">
        <v>0.35</v>
      </c>
      <c r="AG1072" t="str">
        <f t="shared" si="16"/>
        <v>₹5 K</v>
      </c>
    </row>
    <row r="1073" spans="1:33" x14ac:dyDescent="0.3">
      <c r="A1073" t="s">
        <v>181</v>
      </c>
      <c r="B1073" t="s">
        <v>813</v>
      </c>
      <c r="C1073" t="s">
        <v>49</v>
      </c>
      <c r="D1073" t="s">
        <v>241</v>
      </c>
      <c r="E1073" t="s">
        <v>1014</v>
      </c>
      <c r="F1073" t="s">
        <v>5606</v>
      </c>
      <c r="G1073" t="s">
        <v>33</v>
      </c>
      <c r="H1073" s="4">
        <v>45426</v>
      </c>
      <c r="I1073">
        <v>800</v>
      </c>
      <c r="J1073" t="s">
        <v>5607</v>
      </c>
      <c r="K1073" t="s">
        <v>125</v>
      </c>
      <c r="L1073" t="s">
        <v>5608</v>
      </c>
      <c r="M1073" t="s">
        <v>87</v>
      </c>
      <c r="N1073" t="s">
        <v>5609</v>
      </c>
      <c r="O1073" t="s">
        <v>116</v>
      </c>
      <c r="P1073">
        <v>9</v>
      </c>
      <c r="Q1073" t="s">
        <v>73</v>
      </c>
      <c r="R1073" t="s">
        <v>101</v>
      </c>
      <c r="S1073" t="s">
        <v>5610</v>
      </c>
      <c r="T1073" s="4">
        <v>45424</v>
      </c>
      <c r="U1073">
        <v>5</v>
      </c>
      <c r="V1073" t="s">
        <v>129</v>
      </c>
      <c r="W1073" t="s">
        <v>5611</v>
      </c>
      <c r="X1073" t="s">
        <v>5612</v>
      </c>
      <c r="Y1073" t="s">
        <v>2454</v>
      </c>
      <c r="Z1073">
        <v>2633</v>
      </c>
      <c r="AA1073">
        <v>2</v>
      </c>
      <c r="AB1073">
        <v>2106.4</v>
      </c>
      <c r="AC1073">
        <v>1053.2</v>
      </c>
      <c r="AD1073" s="8">
        <v>0.22</v>
      </c>
      <c r="AE1073" s="7">
        <v>463.40800000000002</v>
      </c>
      <c r="AF1073">
        <v>0.22</v>
      </c>
      <c r="AG1073" t="str">
        <f t="shared" si="16"/>
        <v>₹2 K</v>
      </c>
    </row>
    <row r="1074" spans="1:33" x14ac:dyDescent="0.3">
      <c r="A1074" t="s">
        <v>357</v>
      </c>
      <c r="B1074" t="s">
        <v>357</v>
      </c>
      <c r="C1074" t="s">
        <v>29</v>
      </c>
      <c r="D1074" t="s">
        <v>241</v>
      </c>
      <c r="E1074" t="s">
        <v>1683</v>
      </c>
      <c r="F1074" t="s">
        <v>5701</v>
      </c>
      <c r="G1074" t="s">
        <v>33</v>
      </c>
      <c r="H1074" s="4">
        <v>43909</v>
      </c>
      <c r="I1074">
        <v>950</v>
      </c>
      <c r="J1074" t="s">
        <v>5702</v>
      </c>
      <c r="K1074" t="s">
        <v>2083</v>
      </c>
      <c r="L1074" t="s">
        <v>5703</v>
      </c>
      <c r="M1074" t="s">
        <v>37</v>
      </c>
      <c r="N1074" t="s">
        <v>5704</v>
      </c>
      <c r="O1074" t="s">
        <v>116</v>
      </c>
      <c r="P1074">
        <v>19</v>
      </c>
      <c r="Q1074" t="s">
        <v>73</v>
      </c>
      <c r="R1074" t="s">
        <v>74</v>
      </c>
      <c r="S1074" t="s">
        <v>5705</v>
      </c>
      <c r="T1074" s="4">
        <v>45437</v>
      </c>
      <c r="U1074">
        <v>5</v>
      </c>
      <c r="V1074" t="s">
        <v>129</v>
      </c>
      <c r="W1074" t="s">
        <v>5706</v>
      </c>
      <c r="X1074" t="s">
        <v>5707</v>
      </c>
      <c r="Y1074" t="s">
        <v>5708</v>
      </c>
      <c r="Z1074">
        <v>2995</v>
      </c>
      <c r="AA1074">
        <v>4</v>
      </c>
      <c r="AB1074">
        <v>4792</v>
      </c>
      <c r="AC1074">
        <v>1198</v>
      </c>
      <c r="AD1074" s="8">
        <v>0.28000000000000003</v>
      </c>
      <c r="AE1074" s="7">
        <v>1341.7600000000002</v>
      </c>
      <c r="AF1074">
        <v>0.28000000000000003</v>
      </c>
      <c r="AG1074" t="str">
        <f t="shared" si="16"/>
        <v>₹5 K</v>
      </c>
    </row>
    <row r="1075" spans="1:33" x14ac:dyDescent="0.3">
      <c r="A1075" t="s">
        <v>336</v>
      </c>
      <c r="B1075" t="s">
        <v>1023</v>
      </c>
      <c r="C1075" t="s">
        <v>29</v>
      </c>
      <c r="D1075" t="s">
        <v>50</v>
      </c>
      <c r="E1075" t="s">
        <v>481</v>
      </c>
      <c r="F1075" t="s">
        <v>5723</v>
      </c>
      <c r="G1075" t="s">
        <v>96</v>
      </c>
      <c r="H1075" s="4">
        <v>45418</v>
      </c>
      <c r="I1075">
        <v>1400</v>
      </c>
      <c r="J1075" t="s">
        <v>5724</v>
      </c>
      <c r="K1075" t="s">
        <v>1260</v>
      </c>
      <c r="L1075" t="s">
        <v>5725</v>
      </c>
      <c r="M1075" t="s">
        <v>87</v>
      </c>
      <c r="N1075" t="s">
        <v>5726</v>
      </c>
      <c r="O1075" t="s">
        <v>57</v>
      </c>
      <c r="P1075">
        <v>6</v>
      </c>
      <c r="Q1075" t="s">
        <v>73</v>
      </c>
      <c r="R1075" t="s">
        <v>58</v>
      </c>
      <c r="S1075" t="s">
        <v>5727</v>
      </c>
      <c r="T1075" s="4">
        <v>45436</v>
      </c>
      <c r="U1075">
        <v>5</v>
      </c>
      <c r="V1075" t="s">
        <v>129</v>
      </c>
      <c r="W1075" t="s">
        <v>5728</v>
      </c>
      <c r="X1075" t="s">
        <v>5729</v>
      </c>
      <c r="Y1075" t="s">
        <v>5283</v>
      </c>
      <c r="Z1075">
        <v>1169</v>
      </c>
      <c r="AA1075">
        <v>7</v>
      </c>
      <c r="AB1075">
        <v>3273.2000000000003</v>
      </c>
      <c r="AC1075">
        <v>467.6</v>
      </c>
      <c r="AD1075" s="8">
        <v>0.28000000000000003</v>
      </c>
      <c r="AE1075" s="7">
        <v>916.49600000000021</v>
      </c>
      <c r="AF1075">
        <v>0.28000000000000003</v>
      </c>
      <c r="AG1075" t="str">
        <f t="shared" si="16"/>
        <v>₹3 K</v>
      </c>
    </row>
    <row r="1076" spans="1:33" x14ac:dyDescent="0.3">
      <c r="A1076" t="s">
        <v>181</v>
      </c>
      <c r="B1076" t="s">
        <v>606</v>
      </c>
      <c r="C1076" t="s">
        <v>49</v>
      </c>
      <c r="D1076" t="s">
        <v>50</v>
      </c>
      <c r="E1076" t="s">
        <v>421</v>
      </c>
      <c r="F1076" t="s">
        <v>5745</v>
      </c>
      <c r="G1076" t="s">
        <v>33</v>
      </c>
      <c r="H1076" s="4">
        <v>44441</v>
      </c>
      <c r="I1076">
        <v>1400</v>
      </c>
      <c r="J1076" t="s">
        <v>5746</v>
      </c>
      <c r="K1076" t="s">
        <v>3813</v>
      </c>
      <c r="L1076" t="s">
        <v>5747</v>
      </c>
      <c r="M1076" t="s">
        <v>37</v>
      </c>
      <c r="N1076" t="s">
        <v>5748</v>
      </c>
      <c r="O1076" t="s">
        <v>39</v>
      </c>
      <c r="P1076">
        <v>15</v>
      </c>
      <c r="Q1076" t="s">
        <v>40</v>
      </c>
      <c r="R1076" t="s">
        <v>41</v>
      </c>
      <c r="S1076" t="s">
        <v>5749</v>
      </c>
      <c r="T1076" s="4">
        <v>45436</v>
      </c>
      <c r="U1076">
        <v>5</v>
      </c>
      <c r="V1076" t="s">
        <v>129</v>
      </c>
      <c r="W1076" t="s">
        <v>5750</v>
      </c>
      <c r="X1076" t="s">
        <v>5751</v>
      </c>
      <c r="Y1076" t="s">
        <v>5752</v>
      </c>
      <c r="Z1076">
        <v>2860</v>
      </c>
      <c r="AA1076">
        <v>1</v>
      </c>
      <c r="AB1076">
        <v>1144</v>
      </c>
      <c r="AC1076">
        <v>1144</v>
      </c>
      <c r="AD1076" s="8">
        <v>0.22</v>
      </c>
      <c r="AE1076" s="7">
        <v>251.68</v>
      </c>
      <c r="AF1076">
        <v>0.22</v>
      </c>
      <c r="AG1076" t="str">
        <f t="shared" si="16"/>
        <v>₹1 K</v>
      </c>
    </row>
    <row r="1077" spans="1:33" x14ac:dyDescent="0.3">
      <c r="A1077" t="s">
        <v>20237</v>
      </c>
      <c r="B1077" t="s">
        <v>1483</v>
      </c>
      <c r="C1077" t="s">
        <v>80</v>
      </c>
      <c r="D1077" t="s">
        <v>241</v>
      </c>
      <c r="E1077" t="s">
        <v>2957</v>
      </c>
      <c r="F1077" t="s">
        <v>5865</v>
      </c>
      <c r="G1077" t="s">
        <v>96</v>
      </c>
      <c r="H1077" s="4">
        <v>44890</v>
      </c>
      <c r="I1077">
        <v>1200</v>
      </c>
      <c r="J1077" t="s">
        <v>5866</v>
      </c>
      <c r="K1077" t="s">
        <v>329</v>
      </c>
      <c r="L1077" t="s">
        <v>5867</v>
      </c>
      <c r="M1077" t="s">
        <v>37</v>
      </c>
      <c r="N1077" t="s">
        <v>5868</v>
      </c>
      <c r="O1077" t="s">
        <v>39</v>
      </c>
      <c r="P1077">
        <v>18</v>
      </c>
      <c r="Q1077" t="s">
        <v>40</v>
      </c>
      <c r="R1077" t="s">
        <v>41</v>
      </c>
      <c r="S1077" t="s">
        <v>5869</v>
      </c>
      <c r="T1077" s="4">
        <v>45425</v>
      </c>
      <c r="U1077">
        <v>5</v>
      </c>
      <c r="V1077" t="s">
        <v>129</v>
      </c>
      <c r="W1077" t="s">
        <v>5870</v>
      </c>
      <c r="X1077" t="s">
        <v>5871</v>
      </c>
      <c r="Y1077" t="s">
        <v>5872</v>
      </c>
      <c r="Z1077">
        <v>1612</v>
      </c>
      <c r="AA1077">
        <v>8</v>
      </c>
      <c r="AB1077">
        <v>5158.4000000000015</v>
      </c>
      <c r="AC1077">
        <v>644.80000000000018</v>
      </c>
      <c r="AD1077" s="8">
        <v>0.35</v>
      </c>
      <c r="AE1077" s="7">
        <v>1805.4400000000003</v>
      </c>
      <c r="AF1077">
        <v>0.35</v>
      </c>
      <c r="AG1077" t="str">
        <f t="shared" si="16"/>
        <v>₹5 K</v>
      </c>
    </row>
    <row r="1078" spans="1:33" x14ac:dyDescent="0.3">
      <c r="A1078" t="s">
        <v>181</v>
      </c>
      <c r="B1078" t="s">
        <v>369</v>
      </c>
      <c r="C1078" t="s">
        <v>80</v>
      </c>
      <c r="D1078" t="s">
        <v>109</v>
      </c>
      <c r="E1078" t="s">
        <v>1534</v>
      </c>
      <c r="F1078" t="s">
        <v>2440</v>
      </c>
      <c r="G1078" t="s">
        <v>33</v>
      </c>
      <c r="H1078" s="4">
        <v>44579</v>
      </c>
      <c r="I1078">
        <v>950</v>
      </c>
      <c r="J1078" t="s">
        <v>5873</v>
      </c>
      <c r="K1078" t="s">
        <v>98</v>
      </c>
      <c r="L1078" t="s">
        <v>5874</v>
      </c>
      <c r="M1078" t="s">
        <v>37</v>
      </c>
      <c r="N1078" t="s">
        <v>5875</v>
      </c>
      <c r="O1078" t="s">
        <v>57</v>
      </c>
      <c r="P1078">
        <v>8</v>
      </c>
      <c r="Q1078" t="s">
        <v>40</v>
      </c>
      <c r="R1078" t="s">
        <v>41</v>
      </c>
      <c r="S1078" t="s">
        <v>5876</v>
      </c>
      <c r="T1078" s="4">
        <v>45425</v>
      </c>
      <c r="U1078">
        <v>5</v>
      </c>
      <c r="V1078" t="s">
        <v>129</v>
      </c>
      <c r="W1078" t="s">
        <v>5877</v>
      </c>
      <c r="X1078" t="s">
        <v>5878</v>
      </c>
      <c r="Y1078" t="s">
        <v>5708</v>
      </c>
      <c r="Z1078">
        <v>2884</v>
      </c>
      <c r="AA1078">
        <v>1</v>
      </c>
      <c r="AB1078">
        <v>1153.6000000000001</v>
      </c>
      <c r="AC1078">
        <v>1153.6000000000001</v>
      </c>
      <c r="AD1078" s="8">
        <v>0.35</v>
      </c>
      <c r="AE1078" s="7">
        <v>403.76000000000005</v>
      </c>
      <c r="AF1078">
        <v>0.35</v>
      </c>
      <c r="AG1078" t="str">
        <f t="shared" si="16"/>
        <v>₹1 K</v>
      </c>
    </row>
    <row r="1079" spans="1:33" x14ac:dyDescent="0.3">
      <c r="A1079" t="s">
        <v>27</v>
      </c>
      <c r="B1079" t="s">
        <v>558</v>
      </c>
      <c r="C1079" t="s">
        <v>49</v>
      </c>
      <c r="D1079" t="s">
        <v>219</v>
      </c>
      <c r="E1079" t="s">
        <v>441</v>
      </c>
      <c r="F1079" t="s">
        <v>5909</v>
      </c>
      <c r="G1079" t="s">
        <v>33</v>
      </c>
      <c r="H1079" s="4">
        <v>44490</v>
      </c>
      <c r="I1079">
        <v>1000</v>
      </c>
      <c r="J1079" t="s">
        <v>5910</v>
      </c>
      <c r="K1079" t="s">
        <v>197</v>
      </c>
      <c r="L1079" t="s">
        <v>5911</v>
      </c>
      <c r="M1079" t="s">
        <v>37</v>
      </c>
      <c r="N1079" t="s">
        <v>5912</v>
      </c>
      <c r="O1079" t="s">
        <v>116</v>
      </c>
      <c r="P1079">
        <v>17</v>
      </c>
      <c r="Q1079" t="s">
        <v>40</v>
      </c>
      <c r="R1079" t="s">
        <v>41</v>
      </c>
      <c r="S1079" t="s">
        <v>5913</v>
      </c>
      <c r="T1079" s="4">
        <v>45424</v>
      </c>
      <c r="U1079">
        <v>5</v>
      </c>
      <c r="V1079" t="s">
        <v>129</v>
      </c>
      <c r="W1079" t="s">
        <v>5914</v>
      </c>
      <c r="X1079" t="s">
        <v>5915</v>
      </c>
      <c r="Y1079" t="s">
        <v>5916</v>
      </c>
      <c r="Z1079">
        <v>831</v>
      </c>
      <c r="AA1079">
        <v>3</v>
      </c>
      <c r="AB1079">
        <v>997.2</v>
      </c>
      <c r="AC1079">
        <v>332.40000000000003</v>
      </c>
      <c r="AD1079" s="8">
        <v>0.22</v>
      </c>
      <c r="AE1079" s="7">
        <v>219.38400000000001</v>
      </c>
      <c r="AF1079">
        <v>0.22</v>
      </c>
      <c r="AG1079" t="str">
        <f t="shared" si="16"/>
        <v>₹997.2</v>
      </c>
    </row>
    <row r="1080" spans="1:33" x14ac:dyDescent="0.3">
      <c r="A1080" t="s">
        <v>145</v>
      </c>
      <c r="B1080" t="s">
        <v>145</v>
      </c>
      <c r="C1080" t="s">
        <v>80</v>
      </c>
      <c r="D1080" t="s">
        <v>109</v>
      </c>
      <c r="E1080" t="s">
        <v>263</v>
      </c>
      <c r="F1080" t="s">
        <v>6046</v>
      </c>
      <c r="G1080" t="s">
        <v>33</v>
      </c>
      <c r="H1080" s="4">
        <v>44381</v>
      </c>
      <c r="I1080">
        <v>1400</v>
      </c>
      <c r="J1080" t="s">
        <v>6047</v>
      </c>
      <c r="K1080" t="s">
        <v>150</v>
      </c>
      <c r="L1080" t="s">
        <v>6048</v>
      </c>
      <c r="M1080" t="s">
        <v>37</v>
      </c>
      <c r="N1080" t="s">
        <v>6049</v>
      </c>
      <c r="O1080" t="s">
        <v>39</v>
      </c>
      <c r="P1080">
        <v>14</v>
      </c>
      <c r="Q1080" t="s">
        <v>73</v>
      </c>
      <c r="R1080" t="s">
        <v>58</v>
      </c>
      <c r="S1080" t="s">
        <v>6050</v>
      </c>
      <c r="T1080" s="4">
        <v>45428</v>
      </c>
      <c r="U1080">
        <v>5</v>
      </c>
      <c r="V1080" t="s">
        <v>129</v>
      </c>
      <c r="W1080" t="s">
        <v>6051</v>
      </c>
      <c r="X1080" t="s">
        <v>6052</v>
      </c>
      <c r="Y1080" t="s">
        <v>6053</v>
      </c>
      <c r="Z1080">
        <v>1789</v>
      </c>
      <c r="AA1080">
        <v>4</v>
      </c>
      <c r="AB1080">
        <v>2862.4</v>
      </c>
      <c r="AC1080">
        <v>715.6</v>
      </c>
      <c r="AD1080" s="8">
        <v>0.35</v>
      </c>
      <c r="AE1080" s="7">
        <v>1001.8399999999999</v>
      </c>
      <c r="AF1080">
        <v>0.35</v>
      </c>
      <c r="AG1080" t="str">
        <f t="shared" si="16"/>
        <v>₹3 K</v>
      </c>
    </row>
    <row r="1081" spans="1:33" x14ac:dyDescent="0.3">
      <c r="A1081" t="s">
        <v>181</v>
      </c>
      <c r="B1081" t="s">
        <v>369</v>
      </c>
      <c r="C1081" t="s">
        <v>29</v>
      </c>
      <c r="D1081" t="s">
        <v>81</v>
      </c>
      <c r="E1081" t="s">
        <v>314</v>
      </c>
      <c r="F1081" t="s">
        <v>6062</v>
      </c>
      <c r="G1081" t="s">
        <v>96</v>
      </c>
      <c r="H1081" s="4">
        <v>45205</v>
      </c>
      <c r="I1081">
        <v>1400</v>
      </c>
      <c r="J1081" t="s">
        <v>6063</v>
      </c>
      <c r="K1081" t="s">
        <v>173</v>
      </c>
      <c r="L1081" t="s">
        <v>6064</v>
      </c>
      <c r="M1081" t="s">
        <v>37</v>
      </c>
      <c r="N1081" t="s">
        <v>6065</v>
      </c>
      <c r="O1081" t="s">
        <v>57</v>
      </c>
      <c r="P1081">
        <v>14</v>
      </c>
      <c r="Q1081" t="s">
        <v>40</v>
      </c>
      <c r="R1081" t="s">
        <v>74</v>
      </c>
      <c r="S1081" t="s">
        <v>6066</v>
      </c>
      <c r="T1081" s="4">
        <v>45431</v>
      </c>
      <c r="U1081">
        <v>5</v>
      </c>
      <c r="V1081" t="s">
        <v>129</v>
      </c>
      <c r="W1081" t="s">
        <v>6067</v>
      </c>
      <c r="X1081" t="s">
        <v>6068</v>
      </c>
      <c r="Y1081" t="s">
        <v>6069</v>
      </c>
      <c r="Z1081">
        <v>1784</v>
      </c>
      <c r="AA1081">
        <v>2</v>
      </c>
      <c r="AB1081">
        <v>1427.2</v>
      </c>
      <c r="AC1081">
        <v>713.6</v>
      </c>
      <c r="AD1081" s="8">
        <v>0.28000000000000003</v>
      </c>
      <c r="AE1081" s="7">
        <v>399.61600000000004</v>
      </c>
      <c r="AF1081">
        <v>0.28000000000000003</v>
      </c>
      <c r="AG1081" t="str">
        <f t="shared" si="16"/>
        <v>₹1 K</v>
      </c>
    </row>
    <row r="1082" spans="1:33" x14ac:dyDescent="0.3">
      <c r="A1082" t="s">
        <v>27</v>
      </c>
      <c r="B1082" t="s">
        <v>193</v>
      </c>
      <c r="C1082" t="s">
        <v>80</v>
      </c>
      <c r="D1082" t="s">
        <v>219</v>
      </c>
      <c r="E1082" t="s">
        <v>1908</v>
      </c>
      <c r="F1082" t="s">
        <v>6221</v>
      </c>
      <c r="G1082" t="s">
        <v>33</v>
      </c>
      <c r="H1082" s="4">
        <v>44249</v>
      </c>
      <c r="I1082">
        <v>950</v>
      </c>
      <c r="J1082" t="s">
        <v>6222</v>
      </c>
      <c r="K1082" t="s">
        <v>879</v>
      </c>
      <c r="L1082" t="s">
        <v>6223</v>
      </c>
      <c r="M1082" t="s">
        <v>37</v>
      </c>
      <c r="N1082" t="s">
        <v>6224</v>
      </c>
      <c r="O1082" t="s">
        <v>116</v>
      </c>
      <c r="P1082">
        <v>16</v>
      </c>
      <c r="Q1082" t="s">
        <v>40</v>
      </c>
      <c r="R1082" t="s">
        <v>101</v>
      </c>
      <c r="S1082" t="s">
        <v>6225</v>
      </c>
      <c r="T1082" s="4">
        <v>45423</v>
      </c>
      <c r="U1082">
        <v>5</v>
      </c>
      <c r="V1082" t="s">
        <v>129</v>
      </c>
      <c r="W1082" t="s">
        <v>6226</v>
      </c>
      <c r="X1082" t="s">
        <v>6227</v>
      </c>
      <c r="Y1082" t="s">
        <v>4454</v>
      </c>
      <c r="Z1082">
        <v>2337</v>
      </c>
      <c r="AA1082">
        <v>7</v>
      </c>
      <c r="AB1082">
        <v>6543.6</v>
      </c>
      <c r="AC1082">
        <v>934.80000000000007</v>
      </c>
      <c r="AD1082" s="8">
        <v>0.35</v>
      </c>
      <c r="AE1082" s="7">
        <v>2290.2599999999998</v>
      </c>
      <c r="AF1082">
        <v>0.35</v>
      </c>
      <c r="AG1082" t="str">
        <f t="shared" si="16"/>
        <v>₹7 K</v>
      </c>
    </row>
    <row r="1083" spans="1:33" x14ac:dyDescent="0.3">
      <c r="A1083" t="s">
        <v>181</v>
      </c>
      <c r="B1083" t="s">
        <v>920</v>
      </c>
      <c r="C1083" t="s">
        <v>29</v>
      </c>
      <c r="D1083" t="s">
        <v>146</v>
      </c>
      <c r="E1083" t="s">
        <v>401</v>
      </c>
      <c r="F1083" t="s">
        <v>6273</v>
      </c>
      <c r="G1083" t="s">
        <v>33</v>
      </c>
      <c r="H1083" s="4">
        <v>45322</v>
      </c>
      <c r="I1083">
        <v>1400</v>
      </c>
      <c r="J1083" t="s">
        <v>6274</v>
      </c>
      <c r="K1083" t="s">
        <v>434</v>
      </c>
      <c r="L1083" t="s">
        <v>6275</v>
      </c>
      <c r="M1083" t="s">
        <v>37</v>
      </c>
      <c r="N1083" t="s">
        <v>6276</v>
      </c>
      <c r="O1083" t="s">
        <v>72</v>
      </c>
      <c r="P1083">
        <v>16</v>
      </c>
      <c r="Q1083" t="s">
        <v>73</v>
      </c>
      <c r="R1083" t="s">
        <v>101</v>
      </c>
      <c r="S1083" t="s">
        <v>6277</v>
      </c>
      <c r="T1083" s="4">
        <v>45443</v>
      </c>
      <c r="U1083">
        <v>5</v>
      </c>
      <c r="V1083" t="s">
        <v>129</v>
      </c>
      <c r="W1083" t="s">
        <v>6278</v>
      </c>
      <c r="X1083" t="s">
        <v>6279</v>
      </c>
      <c r="Y1083" t="s">
        <v>5396</v>
      </c>
      <c r="Z1083">
        <v>2402</v>
      </c>
      <c r="AA1083">
        <v>8</v>
      </c>
      <c r="AB1083">
        <v>7686.4000000000015</v>
      </c>
      <c r="AC1083">
        <v>960.80000000000018</v>
      </c>
      <c r="AD1083" s="8">
        <v>0.28000000000000003</v>
      </c>
      <c r="AE1083" s="7">
        <v>2152.1920000000005</v>
      </c>
      <c r="AF1083">
        <v>0.28000000000000003</v>
      </c>
      <c r="AG1083" t="str">
        <f t="shared" si="16"/>
        <v>₹8 K</v>
      </c>
    </row>
    <row r="1084" spans="1:33" x14ac:dyDescent="0.3">
      <c r="A1084" t="s">
        <v>121</v>
      </c>
      <c r="B1084" t="s">
        <v>946</v>
      </c>
      <c r="C1084" t="s">
        <v>49</v>
      </c>
      <c r="D1084" t="s">
        <v>146</v>
      </c>
      <c r="E1084" t="s">
        <v>3122</v>
      </c>
      <c r="F1084" t="s">
        <v>6318</v>
      </c>
      <c r="G1084" t="s">
        <v>96</v>
      </c>
      <c r="H1084" s="4">
        <v>44154</v>
      </c>
      <c r="I1084">
        <v>1300</v>
      </c>
      <c r="J1084" t="s">
        <v>6319</v>
      </c>
      <c r="K1084" t="s">
        <v>245</v>
      </c>
      <c r="L1084" t="s">
        <v>6320</v>
      </c>
      <c r="M1084" t="s">
        <v>37</v>
      </c>
      <c r="N1084" t="s">
        <v>6321</v>
      </c>
      <c r="O1084" t="s">
        <v>39</v>
      </c>
      <c r="P1084">
        <v>17</v>
      </c>
      <c r="Q1084" t="s">
        <v>40</v>
      </c>
      <c r="R1084" t="s">
        <v>41</v>
      </c>
      <c r="S1084" t="s">
        <v>6322</v>
      </c>
      <c r="T1084" s="4">
        <v>45423</v>
      </c>
      <c r="U1084">
        <v>5</v>
      </c>
      <c r="V1084" t="s">
        <v>129</v>
      </c>
      <c r="W1084" t="s">
        <v>6323</v>
      </c>
      <c r="X1084" t="s">
        <v>6324</v>
      </c>
      <c r="Y1084" t="s">
        <v>4093</v>
      </c>
      <c r="Z1084">
        <v>2443</v>
      </c>
      <c r="AA1084">
        <v>7</v>
      </c>
      <c r="AB1084">
        <v>6840.4000000000015</v>
      </c>
      <c r="AC1084">
        <v>977.20000000000016</v>
      </c>
      <c r="AD1084" s="8">
        <v>0.22</v>
      </c>
      <c r="AE1084" s="7">
        <v>1504.8880000000004</v>
      </c>
      <c r="AF1084">
        <v>0.22</v>
      </c>
      <c r="AG1084" t="str">
        <f t="shared" si="16"/>
        <v>₹7 K</v>
      </c>
    </row>
    <row r="1085" spans="1:33" x14ac:dyDescent="0.3">
      <c r="A1085" t="s">
        <v>181</v>
      </c>
      <c r="B1085" t="s">
        <v>920</v>
      </c>
      <c r="C1085" t="s">
        <v>80</v>
      </c>
      <c r="D1085" t="s">
        <v>50</v>
      </c>
      <c r="E1085" t="s">
        <v>122</v>
      </c>
      <c r="F1085" t="s">
        <v>6476</v>
      </c>
      <c r="G1085" t="s">
        <v>96</v>
      </c>
      <c r="H1085" s="4">
        <v>45438</v>
      </c>
      <c r="I1085">
        <v>800</v>
      </c>
      <c r="J1085" t="s">
        <v>6477</v>
      </c>
      <c r="K1085" t="s">
        <v>3069</v>
      </c>
      <c r="L1085" t="s">
        <v>6478</v>
      </c>
      <c r="M1085" t="s">
        <v>87</v>
      </c>
      <c r="N1085" t="s">
        <v>6479</v>
      </c>
      <c r="O1085" t="s">
        <v>57</v>
      </c>
      <c r="P1085">
        <v>7</v>
      </c>
      <c r="Q1085" t="s">
        <v>73</v>
      </c>
      <c r="R1085" t="s">
        <v>74</v>
      </c>
      <c r="S1085" t="s">
        <v>6480</v>
      </c>
      <c r="T1085" s="4">
        <v>45431</v>
      </c>
      <c r="U1085">
        <v>5</v>
      </c>
      <c r="V1085" t="s">
        <v>129</v>
      </c>
      <c r="W1085" t="s">
        <v>6481</v>
      </c>
      <c r="X1085" t="s">
        <v>6482</v>
      </c>
      <c r="Y1085" t="s">
        <v>6483</v>
      </c>
      <c r="Z1085">
        <v>1453</v>
      </c>
      <c r="AA1085">
        <v>3</v>
      </c>
      <c r="AB1085">
        <v>1743.6000000000001</v>
      </c>
      <c r="AC1085">
        <v>581.20000000000005</v>
      </c>
      <c r="AD1085" s="8">
        <v>0.35</v>
      </c>
      <c r="AE1085" s="7">
        <v>610.26</v>
      </c>
      <c r="AF1085">
        <v>0.35</v>
      </c>
      <c r="AG1085" t="str">
        <f t="shared" si="16"/>
        <v>₹2 K</v>
      </c>
    </row>
    <row r="1086" spans="1:33" x14ac:dyDescent="0.3">
      <c r="A1086" t="s">
        <v>93</v>
      </c>
      <c r="B1086" t="s">
        <v>784</v>
      </c>
      <c r="C1086" t="s">
        <v>80</v>
      </c>
      <c r="D1086" t="s">
        <v>146</v>
      </c>
      <c r="E1086" t="s">
        <v>3309</v>
      </c>
      <c r="F1086" t="s">
        <v>6577</v>
      </c>
      <c r="G1086" t="s">
        <v>33</v>
      </c>
      <c r="H1086" s="4">
        <v>45070</v>
      </c>
      <c r="I1086">
        <v>800</v>
      </c>
      <c r="J1086" t="s">
        <v>6578</v>
      </c>
      <c r="K1086" t="s">
        <v>861</v>
      </c>
      <c r="L1086" t="s">
        <v>6579</v>
      </c>
      <c r="M1086" t="s">
        <v>37</v>
      </c>
      <c r="N1086" t="s">
        <v>6580</v>
      </c>
      <c r="O1086" t="s">
        <v>39</v>
      </c>
      <c r="P1086">
        <v>14</v>
      </c>
      <c r="Q1086" t="s">
        <v>40</v>
      </c>
      <c r="R1086" t="s">
        <v>74</v>
      </c>
      <c r="S1086" t="s">
        <v>6581</v>
      </c>
      <c r="T1086" s="4">
        <v>45426</v>
      </c>
      <c r="U1086">
        <v>5</v>
      </c>
      <c r="V1086" t="s">
        <v>129</v>
      </c>
      <c r="W1086" t="s">
        <v>6582</v>
      </c>
      <c r="X1086" t="s">
        <v>6583</v>
      </c>
      <c r="Y1086" t="s">
        <v>567</v>
      </c>
      <c r="Z1086">
        <v>1141</v>
      </c>
      <c r="AA1086">
        <v>1</v>
      </c>
      <c r="AB1086">
        <v>456.40000000000003</v>
      </c>
      <c r="AC1086">
        <v>456.40000000000003</v>
      </c>
      <c r="AD1086" s="8">
        <v>0.35</v>
      </c>
      <c r="AE1086" s="7">
        <v>159.74</v>
      </c>
      <c r="AF1086">
        <v>0.35</v>
      </c>
      <c r="AG1086" t="str">
        <f t="shared" si="16"/>
        <v>₹456.4</v>
      </c>
    </row>
    <row r="1087" spans="1:33" x14ac:dyDescent="0.3">
      <c r="A1087" t="s">
        <v>93</v>
      </c>
      <c r="B1087" t="s">
        <v>293</v>
      </c>
      <c r="C1087" t="s">
        <v>29</v>
      </c>
      <c r="D1087" t="s">
        <v>81</v>
      </c>
      <c r="E1087" t="s">
        <v>3439</v>
      </c>
      <c r="F1087" t="s">
        <v>6622</v>
      </c>
      <c r="G1087" t="s">
        <v>96</v>
      </c>
      <c r="H1087" s="4">
        <v>44850</v>
      </c>
      <c r="I1087">
        <v>1400</v>
      </c>
      <c r="J1087" t="s">
        <v>6623</v>
      </c>
      <c r="K1087" t="s">
        <v>266</v>
      </c>
      <c r="L1087" t="s">
        <v>6624</v>
      </c>
      <c r="M1087" t="s">
        <v>37</v>
      </c>
      <c r="N1087" t="s">
        <v>6625</v>
      </c>
      <c r="O1087" t="s">
        <v>57</v>
      </c>
      <c r="P1087">
        <v>16</v>
      </c>
      <c r="Q1087" t="s">
        <v>40</v>
      </c>
      <c r="R1087" t="s">
        <v>41</v>
      </c>
      <c r="S1087" t="s">
        <v>6626</v>
      </c>
      <c r="T1087" s="4">
        <v>45413</v>
      </c>
      <c r="U1087">
        <v>5</v>
      </c>
      <c r="V1087" t="s">
        <v>129</v>
      </c>
      <c r="W1087" t="s">
        <v>6627</v>
      </c>
      <c r="X1087" t="s">
        <v>6628</v>
      </c>
      <c r="Y1087" t="s">
        <v>6629</v>
      </c>
      <c r="Z1087">
        <v>1454</v>
      </c>
      <c r="AA1087">
        <v>6</v>
      </c>
      <c r="AB1087">
        <v>3489.6000000000004</v>
      </c>
      <c r="AC1087">
        <v>581.6</v>
      </c>
      <c r="AD1087" s="8">
        <v>0.28000000000000003</v>
      </c>
      <c r="AE1087" s="7">
        <v>977.08800000000019</v>
      </c>
      <c r="AF1087">
        <v>0.28000000000000003</v>
      </c>
      <c r="AG1087" t="str">
        <f t="shared" si="16"/>
        <v>₹3 K</v>
      </c>
    </row>
    <row r="1088" spans="1:33" x14ac:dyDescent="0.3">
      <c r="A1088" t="s">
        <v>181</v>
      </c>
      <c r="B1088" t="s">
        <v>182</v>
      </c>
      <c r="C1088" t="s">
        <v>49</v>
      </c>
      <c r="D1088" t="s">
        <v>65</v>
      </c>
      <c r="E1088" t="s">
        <v>578</v>
      </c>
      <c r="F1088" t="s">
        <v>6637</v>
      </c>
      <c r="G1088" t="s">
        <v>33</v>
      </c>
      <c r="H1088" s="4">
        <v>44981</v>
      </c>
      <c r="I1088">
        <v>1400</v>
      </c>
      <c r="J1088" t="s">
        <v>5220</v>
      </c>
      <c r="K1088" t="s">
        <v>384</v>
      </c>
      <c r="L1088" t="s">
        <v>6638</v>
      </c>
      <c r="M1088" t="s">
        <v>37</v>
      </c>
      <c r="N1088" t="s">
        <v>6639</v>
      </c>
      <c r="O1088" t="s">
        <v>72</v>
      </c>
      <c r="P1088">
        <v>5</v>
      </c>
      <c r="Q1088" t="s">
        <v>40</v>
      </c>
      <c r="R1088" t="s">
        <v>41</v>
      </c>
      <c r="S1088" t="s">
        <v>6640</v>
      </c>
      <c r="T1088" s="4">
        <v>45437</v>
      </c>
      <c r="U1088">
        <v>5</v>
      </c>
      <c r="V1088" t="s">
        <v>129</v>
      </c>
      <c r="W1088" t="s">
        <v>6641</v>
      </c>
      <c r="X1088" t="s">
        <v>6642</v>
      </c>
      <c r="Y1088" t="s">
        <v>6643</v>
      </c>
      <c r="Z1088">
        <v>2065</v>
      </c>
      <c r="AA1088">
        <v>8</v>
      </c>
      <c r="AB1088">
        <v>6608</v>
      </c>
      <c r="AC1088">
        <v>826</v>
      </c>
      <c r="AD1088" s="8">
        <v>0.22</v>
      </c>
      <c r="AE1088" s="7">
        <v>1453.76</v>
      </c>
      <c r="AF1088">
        <v>0.22</v>
      </c>
      <c r="AG1088" t="str">
        <f t="shared" si="16"/>
        <v>₹7 K</v>
      </c>
    </row>
    <row r="1089" spans="1:33" x14ac:dyDescent="0.3">
      <c r="A1089" t="s">
        <v>20240</v>
      </c>
      <c r="B1089" t="s">
        <v>347</v>
      </c>
      <c r="C1089" t="s">
        <v>49</v>
      </c>
      <c r="D1089" t="s">
        <v>219</v>
      </c>
      <c r="E1089" t="s">
        <v>1225</v>
      </c>
      <c r="F1089" t="s">
        <v>6697</v>
      </c>
      <c r="G1089" t="s">
        <v>96</v>
      </c>
      <c r="H1089" s="4">
        <v>44573</v>
      </c>
      <c r="I1089">
        <v>950</v>
      </c>
      <c r="J1089" t="s">
        <v>5390</v>
      </c>
      <c r="K1089" t="s">
        <v>1359</v>
      </c>
      <c r="L1089" t="s">
        <v>6698</v>
      </c>
      <c r="M1089" t="s">
        <v>37</v>
      </c>
      <c r="N1089" t="s">
        <v>6699</v>
      </c>
      <c r="O1089" t="s">
        <v>72</v>
      </c>
      <c r="P1089">
        <v>14</v>
      </c>
      <c r="Q1089" t="s">
        <v>40</v>
      </c>
      <c r="R1089" t="s">
        <v>58</v>
      </c>
      <c r="S1089" t="s">
        <v>6700</v>
      </c>
      <c r="T1089" s="4">
        <v>45418</v>
      </c>
      <c r="U1089">
        <v>5</v>
      </c>
      <c r="V1089" t="s">
        <v>129</v>
      </c>
      <c r="W1089" t="s">
        <v>6701</v>
      </c>
      <c r="X1089" t="s">
        <v>6702</v>
      </c>
      <c r="Y1089" t="s">
        <v>6439</v>
      </c>
      <c r="Z1089">
        <v>2588</v>
      </c>
      <c r="AA1089">
        <v>6</v>
      </c>
      <c r="AB1089">
        <v>6211.2000000000007</v>
      </c>
      <c r="AC1089">
        <v>1035.2</v>
      </c>
      <c r="AD1089" s="8">
        <v>0.22</v>
      </c>
      <c r="AE1089" s="7">
        <v>1366.4640000000002</v>
      </c>
      <c r="AF1089">
        <v>0.22</v>
      </c>
      <c r="AG1089" t="str">
        <f t="shared" si="16"/>
        <v>₹6 K</v>
      </c>
    </row>
    <row r="1090" spans="1:33" x14ac:dyDescent="0.3">
      <c r="A1090" t="s">
        <v>27</v>
      </c>
      <c r="B1090" t="s">
        <v>558</v>
      </c>
      <c r="C1090" t="s">
        <v>29</v>
      </c>
      <c r="D1090" t="s">
        <v>146</v>
      </c>
      <c r="E1090" t="s">
        <v>283</v>
      </c>
      <c r="F1090" t="s">
        <v>6747</v>
      </c>
      <c r="G1090" t="s">
        <v>96</v>
      </c>
      <c r="H1090" s="4">
        <v>44780</v>
      </c>
      <c r="I1090">
        <v>950</v>
      </c>
      <c r="J1090" t="s">
        <v>6748</v>
      </c>
      <c r="K1090" t="s">
        <v>1749</v>
      </c>
      <c r="L1090" t="s">
        <v>6749</v>
      </c>
      <c r="M1090" t="s">
        <v>37</v>
      </c>
      <c r="N1090" t="s">
        <v>6750</v>
      </c>
      <c r="O1090" t="s">
        <v>39</v>
      </c>
      <c r="P1090">
        <v>17</v>
      </c>
      <c r="Q1090" t="s">
        <v>73</v>
      </c>
      <c r="R1090" t="s">
        <v>41</v>
      </c>
      <c r="S1090" t="s">
        <v>6751</v>
      </c>
      <c r="T1090" s="4">
        <v>45442</v>
      </c>
      <c r="U1090">
        <v>5</v>
      </c>
      <c r="V1090" t="s">
        <v>129</v>
      </c>
      <c r="W1090" t="s">
        <v>6752</v>
      </c>
      <c r="X1090" t="s">
        <v>6753</v>
      </c>
      <c r="Y1090" t="s">
        <v>4817</v>
      </c>
      <c r="Z1090">
        <v>1320</v>
      </c>
      <c r="AA1090">
        <v>4</v>
      </c>
      <c r="AB1090">
        <v>2112</v>
      </c>
      <c r="AC1090">
        <v>528</v>
      </c>
      <c r="AD1090" s="8">
        <v>0.28000000000000003</v>
      </c>
      <c r="AE1090" s="7">
        <v>591.36</v>
      </c>
      <c r="AF1090">
        <v>0.28000000000000003</v>
      </c>
      <c r="AG1090" t="str">
        <f t="shared" ref="AG1090:AG1153" si="17">IF(AB1090&gt;=100000,"₹"&amp;TEXT(AB1090/100000,"0.0")&amp;" L",
IF(AB1090&gt;=1000,"₹"&amp;TEXT(AB1090/1000,"0")&amp;" K",
"₹"&amp;AB1090))</f>
        <v>₹2 K</v>
      </c>
    </row>
    <row r="1091" spans="1:33" x14ac:dyDescent="0.3">
      <c r="A1091" t="s">
        <v>181</v>
      </c>
      <c r="B1091" t="s">
        <v>411</v>
      </c>
      <c r="C1091" t="s">
        <v>29</v>
      </c>
      <c r="D1091" t="s">
        <v>50</v>
      </c>
      <c r="E1091" t="s">
        <v>713</v>
      </c>
      <c r="F1091" t="s">
        <v>6775</v>
      </c>
      <c r="G1091" t="s">
        <v>33</v>
      </c>
      <c r="H1091" s="4">
        <v>43991</v>
      </c>
      <c r="I1091">
        <v>950</v>
      </c>
      <c r="J1091" t="s">
        <v>6776</v>
      </c>
      <c r="K1091" t="s">
        <v>653</v>
      </c>
      <c r="L1091" t="s">
        <v>6777</v>
      </c>
      <c r="M1091" t="s">
        <v>37</v>
      </c>
      <c r="N1091" t="s">
        <v>6778</v>
      </c>
      <c r="O1091" t="s">
        <v>116</v>
      </c>
      <c r="P1091">
        <v>3</v>
      </c>
      <c r="Q1091" t="s">
        <v>73</v>
      </c>
      <c r="R1091" t="s">
        <v>41</v>
      </c>
      <c r="S1091" t="s">
        <v>6779</v>
      </c>
      <c r="T1091" s="4">
        <v>45433</v>
      </c>
      <c r="U1091">
        <v>5</v>
      </c>
      <c r="V1091" t="s">
        <v>129</v>
      </c>
      <c r="W1091" t="s">
        <v>3504</v>
      </c>
      <c r="X1091" t="s">
        <v>6780</v>
      </c>
      <c r="Y1091" t="s">
        <v>6781</v>
      </c>
      <c r="Z1091">
        <v>1791</v>
      </c>
      <c r="AA1091">
        <v>8</v>
      </c>
      <c r="AB1091">
        <v>5731.2000000000007</v>
      </c>
      <c r="AC1091">
        <v>716.40000000000009</v>
      </c>
      <c r="AD1091" s="8">
        <v>0.28000000000000003</v>
      </c>
      <c r="AE1091" s="7">
        <v>1604.7360000000003</v>
      </c>
      <c r="AF1091">
        <v>0.28000000000000003</v>
      </c>
      <c r="AG1091" t="str">
        <f t="shared" si="17"/>
        <v>₹6 K</v>
      </c>
    </row>
    <row r="1092" spans="1:33" x14ac:dyDescent="0.3">
      <c r="A1092" t="s">
        <v>27</v>
      </c>
      <c r="B1092" t="s">
        <v>803</v>
      </c>
      <c r="C1092" t="s">
        <v>80</v>
      </c>
      <c r="D1092" t="s">
        <v>50</v>
      </c>
      <c r="E1092" t="s">
        <v>1474</v>
      </c>
      <c r="F1092" t="s">
        <v>6811</v>
      </c>
      <c r="G1092" t="s">
        <v>96</v>
      </c>
      <c r="H1092" s="4">
        <v>44161</v>
      </c>
      <c r="I1092">
        <v>1400</v>
      </c>
      <c r="J1092" t="s">
        <v>6812</v>
      </c>
      <c r="K1092" t="s">
        <v>210</v>
      </c>
      <c r="L1092" t="s">
        <v>6813</v>
      </c>
      <c r="M1092" t="s">
        <v>37</v>
      </c>
      <c r="N1092" t="s">
        <v>6814</v>
      </c>
      <c r="O1092" t="s">
        <v>57</v>
      </c>
      <c r="P1092">
        <v>6</v>
      </c>
      <c r="Q1092" t="s">
        <v>40</v>
      </c>
      <c r="R1092" t="s">
        <v>101</v>
      </c>
      <c r="S1092" t="s">
        <v>6815</v>
      </c>
      <c r="T1092" s="4">
        <v>45418</v>
      </c>
      <c r="U1092">
        <v>5</v>
      </c>
      <c r="V1092" t="s">
        <v>129</v>
      </c>
      <c r="W1092" t="s">
        <v>6816</v>
      </c>
      <c r="X1092" t="s">
        <v>6817</v>
      </c>
      <c r="Y1092" t="s">
        <v>1965</v>
      </c>
      <c r="Z1092">
        <v>1055</v>
      </c>
      <c r="AA1092">
        <v>6</v>
      </c>
      <c r="AB1092">
        <v>2532</v>
      </c>
      <c r="AC1092">
        <v>422</v>
      </c>
      <c r="AD1092" s="8">
        <v>0.35</v>
      </c>
      <c r="AE1092" s="7">
        <v>886.19999999999993</v>
      </c>
      <c r="AF1092">
        <v>0.35</v>
      </c>
      <c r="AG1092" t="str">
        <f t="shared" si="17"/>
        <v>₹3 K</v>
      </c>
    </row>
    <row r="1093" spans="1:33" x14ac:dyDescent="0.3">
      <c r="A1093" t="s">
        <v>336</v>
      </c>
      <c r="B1093" t="s">
        <v>1023</v>
      </c>
      <c r="C1093" t="s">
        <v>49</v>
      </c>
      <c r="D1093" t="s">
        <v>206</v>
      </c>
      <c r="E1093" t="s">
        <v>894</v>
      </c>
      <c r="F1093" t="s">
        <v>7004</v>
      </c>
      <c r="G1093" t="s">
        <v>96</v>
      </c>
      <c r="H1093" s="4">
        <v>43942</v>
      </c>
      <c r="I1093">
        <v>950</v>
      </c>
      <c r="J1093" t="s">
        <v>6885</v>
      </c>
      <c r="K1093" t="s">
        <v>706</v>
      </c>
      <c r="L1093" t="s">
        <v>7005</v>
      </c>
      <c r="M1093" t="s">
        <v>37</v>
      </c>
      <c r="N1093" t="s">
        <v>7006</v>
      </c>
      <c r="O1093" t="s">
        <v>116</v>
      </c>
      <c r="P1093">
        <v>17</v>
      </c>
      <c r="Q1093" t="s">
        <v>73</v>
      </c>
      <c r="R1093" t="s">
        <v>41</v>
      </c>
      <c r="S1093" t="s">
        <v>7007</v>
      </c>
      <c r="T1093" s="4">
        <v>45422</v>
      </c>
      <c r="U1093">
        <v>5</v>
      </c>
      <c r="V1093" t="s">
        <v>129</v>
      </c>
      <c r="W1093" t="s">
        <v>7008</v>
      </c>
      <c r="X1093" t="s">
        <v>7009</v>
      </c>
      <c r="Y1093" t="s">
        <v>7010</v>
      </c>
      <c r="Z1093">
        <v>941</v>
      </c>
      <c r="AA1093">
        <v>7</v>
      </c>
      <c r="AB1093">
        <v>2634.8</v>
      </c>
      <c r="AC1093">
        <v>376.40000000000003</v>
      </c>
      <c r="AD1093" s="8">
        <v>0.22</v>
      </c>
      <c r="AE1093" s="7">
        <v>579.65600000000006</v>
      </c>
      <c r="AF1093">
        <v>0.22</v>
      </c>
      <c r="AG1093" t="str">
        <f t="shared" si="17"/>
        <v>₹3 K</v>
      </c>
    </row>
    <row r="1094" spans="1:33" x14ac:dyDescent="0.3">
      <c r="A1094" t="s">
        <v>145</v>
      </c>
      <c r="B1094" t="s">
        <v>145</v>
      </c>
      <c r="C1094" t="s">
        <v>49</v>
      </c>
      <c r="D1094" t="s">
        <v>241</v>
      </c>
      <c r="E1094" t="s">
        <v>183</v>
      </c>
      <c r="F1094" t="s">
        <v>7048</v>
      </c>
      <c r="G1094" t="s">
        <v>96</v>
      </c>
      <c r="H1094" s="4">
        <v>45393</v>
      </c>
      <c r="I1094">
        <v>800</v>
      </c>
      <c r="J1094" t="s">
        <v>7049</v>
      </c>
      <c r="K1094" t="s">
        <v>796</v>
      </c>
      <c r="L1094" t="s">
        <v>7050</v>
      </c>
      <c r="M1094" t="s">
        <v>87</v>
      </c>
      <c r="N1094" t="s">
        <v>7051</v>
      </c>
      <c r="O1094" t="s">
        <v>39</v>
      </c>
      <c r="P1094">
        <v>14</v>
      </c>
      <c r="Q1094" t="s">
        <v>40</v>
      </c>
      <c r="R1094" t="s">
        <v>101</v>
      </c>
      <c r="S1094" t="s">
        <v>7052</v>
      </c>
      <c r="T1094" s="4">
        <v>45415</v>
      </c>
      <c r="U1094">
        <v>5</v>
      </c>
      <c r="V1094" t="s">
        <v>129</v>
      </c>
      <c r="W1094" t="s">
        <v>7053</v>
      </c>
      <c r="X1094" t="s">
        <v>7054</v>
      </c>
      <c r="Y1094" t="s">
        <v>4260</v>
      </c>
      <c r="Z1094">
        <v>647</v>
      </c>
      <c r="AA1094">
        <v>3</v>
      </c>
      <c r="AB1094">
        <v>776.40000000000009</v>
      </c>
      <c r="AC1094">
        <v>258.8</v>
      </c>
      <c r="AD1094" s="8">
        <v>0.22</v>
      </c>
      <c r="AE1094" s="7">
        <v>170.80800000000002</v>
      </c>
      <c r="AF1094">
        <v>0.22</v>
      </c>
      <c r="AG1094" t="str">
        <f t="shared" si="17"/>
        <v>₹776.4</v>
      </c>
    </row>
    <row r="1095" spans="1:33" x14ac:dyDescent="0.3">
      <c r="A1095" t="s">
        <v>27</v>
      </c>
      <c r="B1095" t="s">
        <v>731</v>
      </c>
      <c r="C1095" t="s">
        <v>80</v>
      </c>
      <c r="D1095" t="s">
        <v>65</v>
      </c>
      <c r="E1095" t="s">
        <v>578</v>
      </c>
      <c r="F1095" t="s">
        <v>7114</v>
      </c>
      <c r="G1095" t="s">
        <v>33</v>
      </c>
      <c r="H1095" s="4">
        <v>45498</v>
      </c>
      <c r="I1095">
        <v>1400</v>
      </c>
      <c r="J1095" t="s">
        <v>7115</v>
      </c>
      <c r="K1095" t="s">
        <v>1153</v>
      </c>
      <c r="L1095" t="s">
        <v>7116</v>
      </c>
      <c r="M1095" t="s">
        <v>37</v>
      </c>
      <c r="N1095" t="s">
        <v>7117</v>
      </c>
      <c r="O1095" t="s">
        <v>39</v>
      </c>
      <c r="P1095">
        <v>10</v>
      </c>
      <c r="Q1095" t="s">
        <v>40</v>
      </c>
      <c r="R1095" t="s">
        <v>101</v>
      </c>
      <c r="S1095" t="s">
        <v>7118</v>
      </c>
      <c r="T1095" s="4">
        <v>45436</v>
      </c>
      <c r="U1095">
        <v>5</v>
      </c>
      <c r="V1095" t="s">
        <v>129</v>
      </c>
      <c r="W1095" t="s">
        <v>7119</v>
      </c>
      <c r="X1095" t="s">
        <v>7120</v>
      </c>
      <c r="Y1095" t="s">
        <v>3004</v>
      </c>
      <c r="Z1095">
        <v>2200</v>
      </c>
      <c r="AA1095">
        <v>8</v>
      </c>
      <c r="AB1095">
        <v>7040</v>
      </c>
      <c r="AC1095">
        <v>880</v>
      </c>
      <c r="AD1095" s="8">
        <v>0.35</v>
      </c>
      <c r="AE1095" s="7">
        <v>2464</v>
      </c>
      <c r="AF1095">
        <v>0.35</v>
      </c>
      <c r="AG1095" t="str">
        <f t="shared" si="17"/>
        <v>₹7 K</v>
      </c>
    </row>
    <row r="1096" spans="1:33" x14ac:dyDescent="0.3">
      <c r="A1096" t="s">
        <v>93</v>
      </c>
      <c r="B1096" t="s">
        <v>784</v>
      </c>
      <c r="C1096" t="s">
        <v>49</v>
      </c>
      <c r="D1096" t="s">
        <v>146</v>
      </c>
      <c r="E1096" t="s">
        <v>1560</v>
      </c>
      <c r="F1096" t="s">
        <v>7121</v>
      </c>
      <c r="G1096" t="s">
        <v>96</v>
      </c>
      <c r="H1096" s="4">
        <v>45117</v>
      </c>
      <c r="I1096">
        <v>800</v>
      </c>
      <c r="J1096" t="s">
        <v>7122</v>
      </c>
      <c r="K1096" t="s">
        <v>137</v>
      </c>
      <c r="L1096" t="s">
        <v>7123</v>
      </c>
      <c r="M1096" t="s">
        <v>87</v>
      </c>
      <c r="N1096" t="s">
        <v>7124</v>
      </c>
      <c r="O1096" t="s">
        <v>72</v>
      </c>
      <c r="P1096">
        <v>7</v>
      </c>
      <c r="Q1096" t="s">
        <v>40</v>
      </c>
      <c r="R1096" t="s">
        <v>58</v>
      </c>
      <c r="S1096" t="s">
        <v>7125</v>
      </c>
      <c r="T1096" s="4">
        <v>45440</v>
      </c>
      <c r="U1096">
        <v>5</v>
      </c>
      <c r="V1096" t="s">
        <v>129</v>
      </c>
      <c r="W1096" t="s">
        <v>7126</v>
      </c>
      <c r="X1096" t="s">
        <v>7127</v>
      </c>
      <c r="Y1096" t="s">
        <v>1835</v>
      </c>
      <c r="Z1096">
        <v>879</v>
      </c>
      <c r="AA1096">
        <v>2</v>
      </c>
      <c r="AB1096">
        <v>703.2</v>
      </c>
      <c r="AC1096">
        <v>351.6</v>
      </c>
      <c r="AD1096" s="8">
        <v>0.22</v>
      </c>
      <c r="AE1096" s="7">
        <v>154.70400000000001</v>
      </c>
      <c r="AF1096">
        <v>0.22</v>
      </c>
      <c r="AG1096" t="str">
        <f t="shared" si="17"/>
        <v>₹703.2</v>
      </c>
    </row>
    <row r="1097" spans="1:33" x14ac:dyDescent="0.3">
      <c r="A1097" t="s">
        <v>336</v>
      </c>
      <c r="B1097" t="s">
        <v>262</v>
      </c>
      <c r="C1097" t="s">
        <v>29</v>
      </c>
      <c r="D1097" t="s">
        <v>50</v>
      </c>
      <c r="E1097" t="s">
        <v>1005</v>
      </c>
      <c r="F1097" t="s">
        <v>7172</v>
      </c>
      <c r="G1097" t="s">
        <v>96</v>
      </c>
      <c r="H1097" s="4">
        <v>44575</v>
      </c>
      <c r="I1097">
        <v>1000</v>
      </c>
      <c r="J1097" t="s">
        <v>7173</v>
      </c>
      <c r="K1097" t="s">
        <v>960</v>
      </c>
      <c r="L1097" t="s">
        <v>7174</v>
      </c>
      <c r="M1097" t="s">
        <v>87</v>
      </c>
      <c r="N1097" t="s">
        <v>7175</v>
      </c>
      <c r="O1097" t="s">
        <v>57</v>
      </c>
      <c r="P1097">
        <v>18</v>
      </c>
      <c r="Q1097" t="s">
        <v>40</v>
      </c>
      <c r="R1097" t="s">
        <v>41</v>
      </c>
      <c r="S1097" t="s">
        <v>7176</v>
      </c>
      <c r="T1097" s="4">
        <v>45426</v>
      </c>
      <c r="U1097">
        <v>5</v>
      </c>
      <c r="V1097" t="s">
        <v>129</v>
      </c>
      <c r="W1097" t="s">
        <v>7177</v>
      </c>
      <c r="X1097" t="s">
        <v>7178</v>
      </c>
      <c r="Y1097" t="s">
        <v>5841</v>
      </c>
      <c r="Z1097">
        <v>1190</v>
      </c>
      <c r="AA1097">
        <v>4</v>
      </c>
      <c r="AB1097">
        <v>1904</v>
      </c>
      <c r="AC1097">
        <v>476</v>
      </c>
      <c r="AD1097" s="8">
        <v>0.28000000000000003</v>
      </c>
      <c r="AE1097" s="7">
        <v>533.12</v>
      </c>
      <c r="AF1097">
        <v>0.28000000000000003</v>
      </c>
      <c r="AG1097" t="str">
        <f t="shared" si="17"/>
        <v>₹2 K</v>
      </c>
    </row>
    <row r="1098" spans="1:33" x14ac:dyDescent="0.3">
      <c r="A1098" t="s">
        <v>27</v>
      </c>
      <c r="B1098" t="s">
        <v>731</v>
      </c>
      <c r="C1098" t="s">
        <v>29</v>
      </c>
      <c r="D1098" t="s">
        <v>146</v>
      </c>
      <c r="E1098" t="s">
        <v>194</v>
      </c>
      <c r="F1098" t="s">
        <v>7333</v>
      </c>
      <c r="G1098" t="s">
        <v>33</v>
      </c>
      <c r="H1098" s="4">
        <v>45490</v>
      </c>
      <c r="I1098">
        <v>1200</v>
      </c>
      <c r="J1098" t="s">
        <v>7334</v>
      </c>
      <c r="K1098" t="s">
        <v>1368</v>
      </c>
      <c r="L1098" t="s">
        <v>7335</v>
      </c>
      <c r="M1098" t="s">
        <v>87</v>
      </c>
      <c r="N1098" t="s">
        <v>7336</v>
      </c>
      <c r="O1098" t="s">
        <v>72</v>
      </c>
      <c r="P1098">
        <v>9</v>
      </c>
      <c r="Q1098" t="s">
        <v>40</v>
      </c>
      <c r="R1098" t="s">
        <v>58</v>
      </c>
      <c r="S1098" t="s">
        <v>7337</v>
      </c>
      <c r="T1098" s="4">
        <v>45434</v>
      </c>
      <c r="U1098">
        <v>5</v>
      </c>
      <c r="V1098" t="s">
        <v>129</v>
      </c>
      <c r="W1098" t="s">
        <v>7338</v>
      </c>
      <c r="X1098" t="s">
        <v>7339</v>
      </c>
      <c r="Y1098" t="s">
        <v>4038</v>
      </c>
      <c r="Z1098">
        <v>2675</v>
      </c>
      <c r="AA1098">
        <v>1</v>
      </c>
      <c r="AB1098">
        <v>1070</v>
      </c>
      <c r="AC1098">
        <v>1070</v>
      </c>
      <c r="AD1098" s="8">
        <v>0.28000000000000003</v>
      </c>
      <c r="AE1098" s="7">
        <v>299.60000000000002</v>
      </c>
      <c r="AF1098">
        <v>0.28000000000000003</v>
      </c>
      <c r="AG1098" t="str">
        <f t="shared" si="17"/>
        <v>₹1 K</v>
      </c>
    </row>
    <row r="1099" spans="1:33" x14ac:dyDescent="0.3">
      <c r="A1099" t="s">
        <v>20238</v>
      </c>
      <c r="B1099" t="s">
        <v>650</v>
      </c>
      <c r="C1099" t="s">
        <v>49</v>
      </c>
      <c r="D1099" t="s">
        <v>146</v>
      </c>
      <c r="E1099" t="s">
        <v>986</v>
      </c>
      <c r="F1099" t="s">
        <v>7420</v>
      </c>
      <c r="G1099" t="s">
        <v>33</v>
      </c>
      <c r="H1099" s="4">
        <v>44796</v>
      </c>
      <c r="I1099">
        <v>1200</v>
      </c>
      <c r="J1099" t="s">
        <v>7421</v>
      </c>
      <c r="K1099" t="s">
        <v>861</v>
      </c>
      <c r="L1099" t="s">
        <v>7422</v>
      </c>
      <c r="M1099" t="s">
        <v>37</v>
      </c>
      <c r="N1099" t="s">
        <v>7423</v>
      </c>
      <c r="O1099" t="s">
        <v>57</v>
      </c>
      <c r="P1099">
        <v>12</v>
      </c>
      <c r="Q1099" t="s">
        <v>40</v>
      </c>
      <c r="R1099" t="s">
        <v>101</v>
      </c>
      <c r="S1099" t="s">
        <v>7424</v>
      </c>
      <c r="T1099" s="4">
        <v>45427</v>
      </c>
      <c r="U1099">
        <v>5</v>
      </c>
      <c r="V1099" t="s">
        <v>129</v>
      </c>
      <c r="W1099" t="s">
        <v>7425</v>
      </c>
      <c r="X1099" t="s">
        <v>7426</v>
      </c>
      <c r="Y1099" t="s">
        <v>2848</v>
      </c>
      <c r="Z1099">
        <v>2673</v>
      </c>
      <c r="AA1099">
        <v>1</v>
      </c>
      <c r="AB1099">
        <v>1069.2</v>
      </c>
      <c r="AC1099">
        <v>1069.2</v>
      </c>
      <c r="AD1099" s="8">
        <v>0.22</v>
      </c>
      <c r="AE1099" s="7">
        <v>235.22400000000002</v>
      </c>
      <c r="AF1099">
        <v>0.22</v>
      </c>
      <c r="AG1099" t="str">
        <f t="shared" si="17"/>
        <v>₹1 K</v>
      </c>
    </row>
    <row r="1100" spans="1:33" x14ac:dyDescent="0.3">
      <c r="A1100" t="s">
        <v>20236</v>
      </c>
      <c r="B1100" t="s">
        <v>79</v>
      </c>
      <c r="C1100" t="s">
        <v>49</v>
      </c>
      <c r="D1100" t="s">
        <v>241</v>
      </c>
      <c r="E1100" t="s">
        <v>1949</v>
      </c>
      <c r="F1100" t="s">
        <v>7427</v>
      </c>
      <c r="G1100" t="s">
        <v>96</v>
      </c>
      <c r="H1100" s="4">
        <v>45176</v>
      </c>
      <c r="I1100">
        <v>1100</v>
      </c>
      <c r="J1100" t="s">
        <v>7428</v>
      </c>
      <c r="K1100" t="s">
        <v>923</v>
      </c>
      <c r="L1100" t="s">
        <v>7429</v>
      </c>
      <c r="M1100" t="s">
        <v>87</v>
      </c>
      <c r="N1100" t="s">
        <v>7430</v>
      </c>
      <c r="O1100" t="s">
        <v>116</v>
      </c>
      <c r="P1100">
        <v>6</v>
      </c>
      <c r="Q1100" t="s">
        <v>40</v>
      </c>
      <c r="R1100" t="s">
        <v>58</v>
      </c>
      <c r="S1100" t="s">
        <v>7431</v>
      </c>
      <c r="T1100" s="4">
        <v>45437</v>
      </c>
      <c r="U1100">
        <v>5</v>
      </c>
      <c r="V1100" t="s">
        <v>129</v>
      </c>
      <c r="W1100" t="s">
        <v>7432</v>
      </c>
      <c r="X1100" t="s">
        <v>7433</v>
      </c>
      <c r="Y1100" t="s">
        <v>1827</v>
      </c>
      <c r="Z1100">
        <v>2667</v>
      </c>
      <c r="AA1100">
        <v>3</v>
      </c>
      <c r="AB1100">
        <v>3200.4</v>
      </c>
      <c r="AC1100">
        <v>1066.8</v>
      </c>
      <c r="AD1100" s="8">
        <v>0.22</v>
      </c>
      <c r="AE1100" s="7">
        <v>704.08800000000008</v>
      </c>
      <c r="AF1100">
        <v>0.22</v>
      </c>
      <c r="AG1100" t="str">
        <f t="shared" si="17"/>
        <v>₹3 K</v>
      </c>
    </row>
    <row r="1101" spans="1:33" x14ac:dyDescent="0.3">
      <c r="A1101" t="s">
        <v>27</v>
      </c>
      <c r="B1101" t="s">
        <v>731</v>
      </c>
      <c r="C1101" t="s">
        <v>29</v>
      </c>
      <c r="D1101" t="s">
        <v>81</v>
      </c>
      <c r="E1101" t="s">
        <v>1441</v>
      </c>
      <c r="F1101" t="s">
        <v>7500</v>
      </c>
      <c r="G1101" t="s">
        <v>96</v>
      </c>
      <c r="H1101" s="4">
        <v>44780</v>
      </c>
      <c r="I1101">
        <v>1000</v>
      </c>
      <c r="J1101" t="s">
        <v>7501</v>
      </c>
      <c r="K1101" t="s">
        <v>787</v>
      </c>
      <c r="L1101" t="s">
        <v>7502</v>
      </c>
      <c r="M1101" t="s">
        <v>37</v>
      </c>
      <c r="N1101" t="s">
        <v>7503</v>
      </c>
      <c r="O1101" t="s">
        <v>57</v>
      </c>
      <c r="P1101">
        <v>5</v>
      </c>
      <c r="Q1101" t="s">
        <v>40</v>
      </c>
      <c r="R1101" t="s">
        <v>101</v>
      </c>
      <c r="S1101" t="s">
        <v>7504</v>
      </c>
      <c r="T1101" s="4">
        <v>45427</v>
      </c>
      <c r="U1101">
        <v>5</v>
      </c>
      <c r="V1101" t="s">
        <v>129</v>
      </c>
      <c r="W1101" t="s">
        <v>7505</v>
      </c>
      <c r="X1101" t="s">
        <v>7506</v>
      </c>
      <c r="Y1101" t="s">
        <v>7507</v>
      </c>
      <c r="Z1101">
        <v>1217</v>
      </c>
      <c r="AA1101">
        <v>4</v>
      </c>
      <c r="AB1101">
        <v>1947.2</v>
      </c>
      <c r="AC1101">
        <v>486.8</v>
      </c>
      <c r="AD1101" s="8">
        <v>0.28000000000000003</v>
      </c>
      <c r="AE1101" s="7">
        <v>545.21600000000001</v>
      </c>
      <c r="AF1101">
        <v>0.28000000000000003</v>
      </c>
      <c r="AG1101" t="str">
        <f t="shared" si="17"/>
        <v>₹2 K</v>
      </c>
    </row>
    <row r="1102" spans="1:33" x14ac:dyDescent="0.3">
      <c r="A1102" t="s">
        <v>336</v>
      </c>
      <c r="B1102" t="s">
        <v>1023</v>
      </c>
      <c r="C1102" t="s">
        <v>49</v>
      </c>
      <c r="D1102" t="s">
        <v>81</v>
      </c>
      <c r="E1102" t="s">
        <v>471</v>
      </c>
      <c r="F1102" t="s">
        <v>7572</v>
      </c>
      <c r="G1102" t="s">
        <v>96</v>
      </c>
      <c r="H1102" s="4">
        <v>44644</v>
      </c>
      <c r="I1102">
        <v>1100</v>
      </c>
      <c r="J1102" t="s">
        <v>7573</v>
      </c>
      <c r="K1102" t="s">
        <v>1626</v>
      </c>
      <c r="L1102" t="s">
        <v>7574</v>
      </c>
      <c r="M1102" t="s">
        <v>87</v>
      </c>
      <c r="N1102" t="s">
        <v>7575</v>
      </c>
      <c r="O1102" t="s">
        <v>116</v>
      </c>
      <c r="P1102">
        <v>20</v>
      </c>
      <c r="Q1102" t="s">
        <v>73</v>
      </c>
      <c r="R1102" t="s">
        <v>101</v>
      </c>
      <c r="S1102" t="s">
        <v>7576</v>
      </c>
      <c r="T1102" s="4">
        <v>45420</v>
      </c>
      <c r="U1102">
        <v>5</v>
      </c>
      <c r="V1102" t="s">
        <v>129</v>
      </c>
      <c r="W1102" t="s">
        <v>7577</v>
      </c>
      <c r="X1102" t="s">
        <v>7578</v>
      </c>
      <c r="Y1102" t="s">
        <v>1779</v>
      </c>
      <c r="Z1102">
        <v>967</v>
      </c>
      <c r="AA1102">
        <v>3</v>
      </c>
      <c r="AB1102">
        <v>1160.4000000000001</v>
      </c>
      <c r="AC1102">
        <v>386.8</v>
      </c>
      <c r="AD1102" s="8">
        <v>0.22</v>
      </c>
      <c r="AE1102" s="7">
        <v>255.28800000000001</v>
      </c>
      <c r="AF1102">
        <v>0.22</v>
      </c>
      <c r="AG1102" t="str">
        <f t="shared" si="17"/>
        <v>₹1 K</v>
      </c>
    </row>
    <row r="1103" spans="1:33" x14ac:dyDescent="0.3">
      <c r="A1103" t="s">
        <v>181</v>
      </c>
      <c r="B1103" t="s">
        <v>813</v>
      </c>
      <c r="C1103" t="s">
        <v>80</v>
      </c>
      <c r="D1103" t="s">
        <v>219</v>
      </c>
      <c r="E1103" t="s">
        <v>242</v>
      </c>
      <c r="F1103" t="s">
        <v>7603</v>
      </c>
      <c r="G1103" t="s">
        <v>96</v>
      </c>
      <c r="H1103" s="4">
        <v>44782</v>
      </c>
      <c r="I1103">
        <v>1400</v>
      </c>
      <c r="J1103" t="s">
        <v>7604</v>
      </c>
      <c r="K1103" t="s">
        <v>384</v>
      </c>
      <c r="L1103" t="s">
        <v>7605</v>
      </c>
      <c r="M1103" t="s">
        <v>87</v>
      </c>
      <c r="N1103" t="s">
        <v>7606</v>
      </c>
      <c r="O1103" t="s">
        <v>57</v>
      </c>
      <c r="P1103">
        <v>16</v>
      </c>
      <c r="Q1103" t="s">
        <v>40</v>
      </c>
      <c r="R1103" t="s">
        <v>74</v>
      </c>
      <c r="S1103" t="s">
        <v>7607</v>
      </c>
      <c r="T1103" s="4">
        <v>45419</v>
      </c>
      <c r="U1103">
        <v>5</v>
      </c>
      <c r="V1103" t="s">
        <v>129</v>
      </c>
      <c r="W1103" t="s">
        <v>7608</v>
      </c>
      <c r="X1103" t="s">
        <v>7609</v>
      </c>
      <c r="Y1103" t="s">
        <v>7610</v>
      </c>
      <c r="Z1103">
        <v>2583</v>
      </c>
      <c r="AA1103">
        <v>6</v>
      </c>
      <c r="AB1103">
        <v>6199.2000000000007</v>
      </c>
      <c r="AC1103">
        <v>1033.2</v>
      </c>
      <c r="AD1103" s="8">
        <v>0.35</v>
      </c>
      <c r="AE1103" s="7">
        <v>2169.7200000000003</v>
      </c>
      <c r="AF1103">
        <v>0.35</v>
      </c>
      <c r="AG1103" t="str">
        <f t="shared" si="17"/>
        <v>₹6 K</v>
      </c>
    </row>
    <row r="1104" spans="1:33" x14ac:dyDescent="0.3">
      <c r="A1104" t="s">
        <v>20235</v>
      </c>
      <c r="B1104" t="s">
        <v>48</v>
      </c>
      <c r="C1104" t="s">
        <v>29</v>
      </c>
      <c r="D1104" t="s">
        <v>65</v>
      </c>
      <c r="E1104" t="s">
        <v>263</v>
      </c>
      <c r="F1104" t="s">
        <v>7647</v>
      </c>
      <c r="G1104" t="s">
        <v>96</v>
      </c>
      <c r="H1104" s="4">
        <v>44555</v>
      </c>
      <c r="I1104">
        <v>1100</v>
      </c>
      <c r="J1104" t="s">
        <v>7648</v>
      </c>
      <c r="K1104" t="s">
        <v>3054</v>
      </c>
      <c r="L1104" t="s">
        <v>7649</v>
      </c>
      <c r="M1104" t="s">
        <v>87</v>
      </c>
      <c r="N1104" t="s">
        <v>7650</v>
      </c>
      <c r="O1104" t="s">
        <v>72</v>
      </c>
      <c r="P1104">
        <v>9</v>
      </c>
      <c r="Q1104" t="s">
        <v>40</v>
      </c>
      <c r="R1104" t="s">
        <v>41</v>
      </c>
      <c r="S1104" t="s">
        <v>7651</v>
      </c>
      <c r="T1104" s="4">
        <v>45434</v>
      </c>
      <c r="U1104">
        <v>5</v>
      </c>
      <c r="V1104" t="s">
        <v>129</v>
      </c>
      <c r="W1104" t="s">
        <v>7652</v>
      </c>
      <c r="X1104" t="s">
        <v>7653</v>
      </c>
      <c r="Y1104" t="s">
        <v>1568</v>
      </c>
      <c r="Z1104">
        <v>2891</v>
      </c>
      <c r="AA1104">
        <v>3</v>
      </c>
      <c r="AB1104">
        <v>3469.2000000000003</v>
      </c>
      <c r="AC1104">
        <v>1156.4000000000001</v>
      </c>
      <c r="AD1104" s="8">
        <v>0.28000000000000003</v>
      </c>
      <c r="AE1104" s="7">
        <v>971.3760000000002</v>
      </c>
      <c r="AF1104">
        <v>0.28000000000000003</v>
      </c>
      <c r="AG1104" t="str">
        <f t="shared" si="17"/>
        <v>₹3 K</v>
      </c>
    </row>
    <row r="1105" spans="1:33" x14ac:dyDescent="0.3">
      <c r="A1105" t="s">
        <v>181</v>
      </c>
      <c r="B1105" t="s">
        <v>369</v>
      </c>
      <c r="C1105" t="s">
        <v>29</v>
      </c>
      <c r="D1105" t="s">
        <v>370</v>
      </c>
      <c r="E1105" t="s">
        <v>559</v>
      </c>
      <c r="F1105" t="s">
        <v>7697</v>
      </c>
      <c r="G1105" t="s">
        <v>96</v>
      </c>
      <c r="H1105" s="4">
        <v>45027</v>
      </c>
      <c r="I1105">
        <v>1100</v>
      </c>
      <c r="J1105" t="s">
        <v>7698</v>
      </c>
      <c r="K1105" t="s">
        <v>1153</v>
      </c>
      <c r="L1105" t="s">
        <v>7699</v>
      </c>
      <c r="M1105" t="s">
        <v>37</v>
      </c>
      <c r="N1105" t="s">
        <v>7700</v>
      </c>
      <c r="O1105" t="s">
        <v>116</v>
      </c>
      <c r="P1105">
        <v>5</v>
      </c>
      <c r="Q1105" t="s">
        <v>40</v>
      </c>
      <c r="R1105" t="s">
        <v>74</v>
      </c>
      <c r="S1105" t="s">
        <v>7701</v>
      </c>
      <c r="T1105" s="4">
        <v>45414</v>
      </c>
      <c r="U1105">
        <v>5</v>
      </c>
      <c r="V1105" t="s">
        <v>129</v>
      </c>
      <c r="W1105" t="s">
        <v>7702</v>
      </c>
      <c r="X1105" t="s">
        <v>7703</v>
      </c>
      <c r="Y1105" t="s">
        <v>7704</v>
      </c>
      <c r="Z1105">
        <v>1970</v>
      </c>
      <c r="AA1105">
        <v>4</v>
      </c>
      <c r="AB1105">
        <v>3152</v>
      </c>
      <c r="AC1105">
        <v>788</v>
      </c>
      <c r="AD1105" s="8">
        <v>0.28000000000000003</v>
      </c>
      <c r="AE1105" s="7">
        <v>882.56000000000006</v>
      </c>
      <c r="AF1105">
        <v>0.28000000000000003</v>
      </c>
      <c r="AG1105" t="str">
        <f t="shared" si="17"/>
        <v>₹3 K</v>
      </c>
    </row>
    <row r="1106" spans="1:33" x14ac:dyDescent="0.3">
      <c r="A1106" t="s">
        <v>181</v>
      </c>
      <c r="B1106" t="s">
        <v>470</v>
      </c>
      <c r="C1106" t="s">
        <v>49</v>
      </c>
      <c r="D1106" t="s">
        <v>146</v>
      </c>
      <c r="E1106" t="s">
        <v>521</v>
      </c>
      <c r="F1106" t="s">
        <v>7755</v>
      </c>
      <c r="G1106" t="s">
        <v>33</v>
      </c>
      <c r="H1106" s="4">
        <v>44862</v>
      </c>
      <c r="I1106">
        <v>1300</v>
      </c>
      <c r="J1106" t="s">
        <v>7756</v>
      </c>
      <c r="K1106" t="s">
        <v>725</v>
      </c>
      <c r="L1106" t="s">
        <v>7757</v>
      </c>
      <c r="M1106" t="s">
        <v>37</v>
      </c>
      <c r="N1106" t="s">
        <v>7758</v>
      </c>
      <c r="O1106" t="s">
        <v>39</v>
      </c>
      <c r="P1106">
        <v>3</v>
      </c>
      <c r="Q1106" t="s">
        <v>73</v>
      </c>
      <c r="R1106" t="s">
        <v>58</v>
      </c>
      <c r="S1106" t="s">
        <v>7759</v>
      </c>
      <c r="T1106" s="4">
        <v>45421</v>
      </c>
      <c r="U1106">
        <v>5</v>
      </c>
      <c r="V1106" t="s">
        <v>129</v>
      </c>
      <c r="W1106" t="s">
        <v>7760</v>
      </c>
      <c r="X1106" t="s">
        <v>7761</v>
      </c>
      <c r="Y1106" t="s">
        <v>7171</v>
      </c>
      <c r="Z1106">
        <v>1975</v>
      </c>
      <c r="AA1106">
        <v>1</v>
      </c>
      <c r="AB1106">
        <v>790</v>
      </c>
      <c r="AC1106">
        <v>790</v>
      </c>
      <c r="AD1106" s="8">
        <v>0.22</v>
      </c>
      <c r="AE1106" s="7">
        <v>173.8</v>
      </c>
      <c r="AF1106">
        <v>0.22</v>
      </c>
      <c r="AG1106" t="str">
        <f t="shared" si="17"/>
        <v>₹790</v>
      </c>
    </row>
    <row r="1107" spans="1:33" x14ac:dyDescent="0.3">
      <c r="A1107" t="s">
        <v>93</v>
      </c>
      <c r="B1107" t="s">
        <v>205</v>
      </c>
      <c r="C1107" t="s">
        <v>29</v>
      </c>
      <c r="D1107" t="s">
        <v>30</v>
      </c>
      <c r="E1107" t="s">
        <v>2408</v>
      </c>
      <c r="F1107" t="s">
        <v>7825</v>
      </c>
      <c r="G1107" t="s">
        <v>33</v>
      </c>
      <c r="H1107" s="4">
        <v>45153</v>
      </c>
      <c r="I1107">
        <v>1300</v>
      </c>
      <c r="J1107" t="s">
        <v>7826</v>
      </c>
      <c r="K1107" t="s">
        <v>150</v>
      </c>
      <c r="L1107" t="s">
        <v>7827</v>
      </c>
      <c r="M1107" t="s">
        <v>37</v>
      </c>
      <c r="N1107" t="s">
        <v>7828</v>
      </c>
      <c r="O1107" t="s">
        <v>72</v>
      </c>
      <c r="P1107">
        <v>3</v>
      </c>
      <c r="Q1107" t="s">
        <v>40</v>
      </c>
      <c r="R1107" t="s">
        <v>58</v>
      </c>
      <c r="S1107" t="s">
        <v>7829</v>
      </c>
      <c r="T1107" s="4">
        <v>45421</v>
      </c>
      <c r="U1107">
        <v>5</v>
      </c>
      <c r="V1107" t="s">
        <v>129</v>
      </c>
      <c r="W1107" t="s">
        <v>7830</v>
      </c>
      <c r="X1107" t="s">
        <v>7831</v>
      </c>
      <c r="Y1107" t="s">
        <v>6682</v>
      </c>
      <c r="Z1107">
        <v>1571</v>
      </c>
      <c r="AA1107">
        <v>5</v>
      </c>
      <c r="AB1107">
        <v>3142</v>
      </c>
      <c r="AC1107">
        <v>628.4</v>
      </c>
      <c r="AD1107" s="8">
        <v>0.28000000000000003</v>
      </c>
      <c r="AE1107" s="7">
        <v>879.7600000000001</v>
      </c>
      <c r="AF1107">
        <v>0.28000000000000003</v>
      </c>
      <c r="AG1107" t="str">
        <f t="shared" si="17"/>
        <v>₹3 K</v>
      </c>
    </row>
    <row r="1108" spans="1:33" x14ac:dyDescent="0.3">
      <c r="A1108" t="s">
        <v>20241</v>
      </c>
      <c r="B1108" t="s">
        <v>157</v>
      </c>
      <c r="C1108" t="s">
        <v>29</v>
      </c>
      <c r="D1108" t="s">
        <v>81</v>
      </c>
      <c r="E1108" t="s">
        <v>1441</v>
      </c>
      <c r="F1108" t="s">
        <v>7853</v>
      </c>
      <c r="G1108" t="s">
        <v>33</v>
      </c>
      <c r="H1108" s="4">
        <v>45172</v>
      </c>
      <c r="I1108">
        <v>1100</v>
      </c>
      <c r="J1108" t="s">
        <v>7854</v>
      </c>
      <c r="K1108" t="s">
        <v>960</v>
      </c>
      <c r="L1108" t="s">
        <v>7855</v>
      </c>
      <c r="M1108" t="s">
        <v>87</v>
      </c>
      <c r="N1108" t="s">
        <v>7856</v>
      </c>
      <c r="O1108" t="s">
        <v>72</v>
      </c>
      <c r="P1108">
        <v>15</v>
      </c>
      <c r="Q1108" t="s">
        <v>40</v>
      </c>
      <c r="R1108" t="s">
        <v>101</v>
      </c>
      <c r="S1108" t="s">
        <v>7857</v>
      </c>
      <c r="T1108" s="4">
        <v>45419</v>
      </c>
      <c r="U1108">
        <v>5</v>
      </c>
      <c r="V1108" t="s">
        <v>129</v>
      </c>
      <c r="W1108" t="s">
        <v>7858</v>
      </c>
      <c r="X1108" t="s">
        <v>7859</v>
      </c>
      <c r="Y1108" t="s">
        <v>2538</v>
      </c>
      <c r="Z1108">
        <v>718</v>
      </c>
      <c r="AA1108">
        <v>1</v>
      </c>
      <c r="AB1108">
        <v>287.2</v>
      </c>
      <c r="AC1108">
        <v>287.2</v>
      </c>
      <c r="AD1108" s="8">
        <v>0.28000000000000003</v>
      </c>
      <c r="AE1108" s="7">
        <v>80.416000000000011</v>
      </c>
      <c r="AF1108">
        <v>0.28000000000000003</v>
      </c>
      <c r="AG1108" t="str">
        <f t="shared" si="17"/>
        <v>₹287.2</v>
      </c>
    </row>
    <row r="1109" spans="1:33" x14ac:dyDescent="0.3">
      <c r="A1109" t="s">
        <v>27</v>
      </c>
      <c r="B1109" t="s">
        <v>193</v>
      </c>
      <c r="C1109" t="s">
        <v>80</v>
      </c>
      <c r="D1109" t="s">
        <v>219</v>
      </c>
      <c r="E1109" t="s">
        <v>1168</v>
      </c>
      <c r="F1109" t="s">
        <v>7983</v>
      </c>
      <c r="G1109" t="s">
        <v>33</v>
      </c>
      <c r="H1109" s="4">
        <v>44645</v>
      </c>
      <c r="I1109">
        <v>1300</v>
      </c>
      <c r="J1109" t="s">
        <v>7984</v>
      </c>
      <c r="K1109" t="s">
        <v>1368</v>
      </c>
      <c r="L1109" t="s">
        <v>7985</v>
      </c>
      <c r="M1109" t="s">
        <v>37</v>
      </c>
      <c r="N1109" t="s">
        <v>7986</v>
      </c>
      <c r="O1109" t="s">
        <v>39</v>
      </c>
      <c r="P1109">
        <v>16</v>
      </c>
      <c r="Q1109" t="s">
        <v>40</v>
      </c>
      <c r="R1109" t="s">
        <v>101</v>
      </c>
      <c r="S1109" t="s">
        <v>7987</v>
      </c>
      <c r="T1109" s="4">
        <v>45418</v>
      </c>
      <c r="U1109">
        <v>5</v>
      </c>
      <c r="V1109" t="s">
        <v>129</v>
      </c>
      <c r="W1109" t="s">
        <v>7988</v>
      </c>
      <c r="X1109" t="s">
        <v>7989</v>
      </c>
      <c r="Y1109" t="s">
        <v>614</v>
      </c>
      <c r="Z1109">
        <v>701</v>
      </c>
      <c r="AA1109">
        <v>4</v>
      </c>
      <c r="AB1109">
        <v>1121.6000000000001</v>
      </c>
      <c r="AC1109">
        <v>280.40000000000003</v>
      </c>
      <c r="AD1109" s="8">
        <v>0.35</v>
      </c>
      <c r="AE1109" s="7">
        <v>392.56</v>
      </c>
      <c r="AF1109">
        <v>0.35</v>
      </c>
      <c r="AG1109" t="str">
        <f t="shared" si="17"/>
        <v>₹1 K</v>
      </c>
    </row>
    <row r="1110" spans="1:33" x14ac:dyDescent="0.3">
      <c r="A1110" t="s">
        <v>93</v>
      </c>
      <c r="B1110" t="s">
        <v>1118</v>
      </c>
      <c r="C1110" t="s">
        <v>80</v>
      </c>
      <c r="D1110" t="s">
        <v>206</v>
      </c>
      <c r="E1110" t="s">
        <v>511</v>
      </c>
      <c r="F1110" t="s">
        <v>8158</v>
      </c>
      <c r="G1110" t="s">
        <v>96</v>
      </c>
      <c r="H1110" s="4">
        <v>44209</v>
      </c>
      <c r="I1110">
        <v>1200</v>
      </c>
      <c r="J1110" t="s">
        <v>8159</v>
      </c>
      <c r="K1110" t="s">
        <v>1796</v>
      </c>
      <c r="L1110" t="s">
        <v>8160</v>
      </c>
      <c r="M1110" t="s">
        <v>87</v>
      </c>
      <c r="N1110" t="s">
        <v>8161</v>
      </c>
      <c r="O1110" t="s">
        <v>39</v>
      </c>
      <c r="P1110">
        <v>11</v>
      </c>
      <c r="Q1110" t="s">
        <v>40</v>
      </c>
      <c r="R1110" t="s">
        <v>74</v>
      </c>
      <c r="S1110" t="s">
        <v>8162</v>
      </c>
      <c r="T1110" s="4">
        <v>45417</v>
      </c>
      <c r="U1110">
        <v>5</v>
      </c>
      <c r="V1110" t="s">
        <v>129</v>
      </c>
      <c r="W1110" t="s">
        <v>8163</v>
      </c>
      <c r="X1110" t="s">
        <v>8164</v>
      </c>
      <c r="Y1110" t="s">
        <v>4579</v>
      </c>
      <c r="Z1110">
        <v>2394</v>
      </c>
      <c r="AA1110">
        <v>3</v>
      </c>
      <c r="AB1110">
        <v>2872.8</v>
      </c>
      <c r="AC1110">
        <v>957.6</v>
      </c>
      <c r="AD1110" s="8">
        <v>0.35</v>
      </c>
      <c r="AE1110" s="7">
        <v>1005.48</v>
      </c>
      <c r="AF1110">
        <v>0.35</v>
      </c>
      <c r="AG1110" t="str">
        <f t="shared" si="17"/>
        <v>₹3 K</v>
      </c>
    </row>
    <row r="1111" spans="1:33" x14ac:dyDescent="0.3">
      <c r="A1111" t="s">
        <v>181</v>
      </c>
      <c r="B1111" t="s">
        <v>470</v>
      </c>
      <c r="C1111" t="s">
        <v>80</v>
      </c>
      <c r="D1111" t="s">
        <v>65</v>
      </c>
      <c r="E1111" t="s">
        <v>740</v>
      </c>
      <c r="F1111" t="s">
        <v>8214</v>
      </c>
      <c r="G1111" t="s">
        <v>33</v>
      </c>
      <c r="H1111" s="4">
        <v>44466</v>
      </c>
      <c r="I1111">
        <v>800</v>
      </c>
      <c r="J1111" t="s">
        <v>8215</v>
      </c>
      <c r="K1111" t="s">
        <v>3086</v>
      </c>
      <c r="L1111" t="s">
        <v>8216</v>
      </c>
      <c r="M1111" t="s">
        <v>37</v>
      </c>
      <c r="N1111" t="s">
        <v>8217</v>
      </c>
      <c r="O1111" t="s">
        <v>116</v>
      </c>
      <c r="P1111">
        <v>17</v>
      </c>
      <c r="Q1111" t="s">
        <v>73</v>
      </c>
      <c r="R1111" t="s">
        <v>41</v>
      </c>
      <c r="S1111" t="s">
        <v>8218</v>
      </c>
      <c r="T1111" s="4">
        <v>45418</v>
      </c>
      <c r="U1111">
        <v>5</v>
      </c>
      <c r="V1111" t="s">
        <v>129</v>
      </c>
      <c r="W1111" t="s">
        <v>8219</v>
      </c>
      <c r="X1111" t="s">
        <v>8220</v>
      </c>
      <c r="Y1111" t="s">
        <v>3201</v>
      </c>
      <c r="Z1111">
        <v>2083</v>
      </c>
      <c r="AA1111">
        <v>2</v>
      </c>
      <c r="AB1111">
        <v>1666.4</v>
      </c>
      <c r="AC1111">
        <v>833.2</v>
      </c>
      <c r="AD1111" s="8">
        <v>0.35</v>
      </c>
      <c r="AE1111" s="7">
        <v>583.24</v>
      </c>
      <c r="AF1111">
        <v>0.35</v>
      </c>
      <c r="AG1111" t="str">
        <f t="shared" si="17"/>
        <v>₹2 K</v>
      </c>
    </row>
    <row r="1112" spans="1:33" x14ac:dyDescent="0.3">
      <c r="A1112" t="s">
        <v>20242</v>
      </c>
      <c r="B1112" t="s">
        <v>390</v>
      </c>
      <c r="C1112" t="s">
        <v>49</v>
      </c>
      <c r="D1112" t="s">
        <v>30</v>
      </c>
      <c r="E1112" t="s">
        <v>511</v>
      </c>
      <c r="F1112" t="s">
        <v>8258</v>
      </c>
      <c r="G1112" t="s">
        <v>96</v>
      </c>
      <c r="H1112" s="4">
        <v>43935</v>
      </c>
      <c r="I1112">
        <v>800</v>
      </c>
      <c r="J1112" t="s">
        <v>8259</v>
      </c>
      <c r="K1112" t="s">
        <v>463</v>
      </c>
      <c r="L1112" t="s">
        <v>8260</v>
      </c>
      <c r="M1112" t="s">
        <v>37</v>
      </c>
      <c r="N1112" t="s">
        <v>8261</v>
      </c>
      <c r="O1112" t="s">
        <v>116</v>
      </c>
      <c r="P1112">
        <v>17</v>
      </c>
      <c r="Q1112" t="s">
        <v>73</v>
      </c>
      <c r="R1112" t="s">
        <v>58</v>
      </c>
      <c r="S1112" t="s">
        <v>8262</v>
      </c>
      <c r="T1112" s="4">
        <v>45424</v>
      </c>
      <c r="U1112">
        <v>5</v>
      </c>
      <c r="V1112" t="s">
        <v>129</v>
      </c>
      <c r="W1112" t="s">
        <v>8263</v>
      </c>
      <c r="X1112" t="s">
        <v>8264</v>
      </c>
      <c r="Y1112" t="s">
        <v>8265</v>
      </c>
      <c r="Z1112">
        <v>2131</v>
      </c>
      <c r="AA1112">
        <v>8</v>
      </c>
      <c r="AB1112">
        <v>6819.2000000000007</v>
      </c>
      <c r="AC1112">
        <v>852.40000000000009</v>
      </c>
      <c r="AD1112" s="8">
        <v>0.22</v>
      </c>
      <c r="AE1112" s="7">
        <v>1500.2240000000002</v>
      </c>
      <c r="AF1112">
        <v>0.22</v>
      </c>
      <c r="AG1112" t="str">
        <f t="shared" si="17"/>
        <v>₹7 K</v>
      </c>
    </row>
    <row r="1113" spans="1:33" x14ac:dyDescent="0.3">
      <c r="A1113" t="s">
        <v>27</v>
      </c>
      <c r="B1113" t="s">
        <v>731</v>
      </c>
      <c r="C1113" t="s">
        <v>49</v>
      </c>
      <c r="D1113" t="s">
        <v>146</v>
      </c>
      <c r="E1113" t="s">
        <v>986</v>
      </c>
      <c r="F1113" t="s">
        <v>8323</v>
      </c>
      <c r="G1113" t="s">
        <v>33</v>
      </c>
      <c r="H1113" s="4">
        <v>44673</v>
      </c>
      <c r="I1113">
        <v>1200</v>
      </c>
      <c r="J1113" t="s">
        <v>8324</v>
      </c>
      <c r="K1113" t="s">
        <v>1034</v>
      </c>
      <c r="L1113" t="s">
        <v>8325</v>
      </c>
      <c r="M1113" t="s">
        <v>37</v>
      </c>
      <c r="N1113" t="s">
        <v>8326</v>
      </c>
      <c r="O1113" t="s">
        <v>57</v>
      </c>
      <c r="P1113">
        <v>10</v>
      </c>
      <c r="Q1113" t="s">
        <v>73</v>
      </c>
      <c r="R1113" t="s">
        <v>74</v>
      </c>
      <c r="S1113" t="s">
        <v>8327</v>
      </c>
      <c r="T1113" s="4">
        <v>45414</v>
      </c>
      <c r="U1113">
        <v>5</v>
      </c>
      <c r="V1113" t="s">
        <v>129</v>
      </c>
      <c r="W1113" t="s">
        <v>8328</v>
      </c>
      <c r="X1113" t="s">
        <v>8329</v>
      </c>
      <c r="Y1113" t="s">
        <v>8330</v>
      </c>
      <c r="Z1113">
        <v>2156</v>
      </c>
      <c r="AA1113">
        <v>4</v>
      </c>
      <c r="AB1113">
        <v>3449.6000000000004</v>
      </c>
      <c r="AC1113">
        <v>862.40000000000009</v>
      </c>
      <c r="AD1113" s="8">
        <v>0.22</v>
      </c>
      <c r="AE1113" s="7">
        <v>758.91200000000003</v>
      </c>
      <c r="AF1113">
        <v>0.22</v>
      </c>
      <c r="AG1113" t="str">
        <f t="shared" si="17"/>
        <v>₹3 K</v>
      </c>
    </row>
    <row r="1114" spans="1:33" x14ac:dyDescent="0.3">
      <c r="A1114" t="s">
        <v>181</v>
      </c>
      <c r="B1114" t="s">
        <v>813</v>
      </c>
      <c r="C1114" t="s">
        <v>29</v>
      </c>
      <c r="D1114" t="s">
        <v>65</v>
      </c>
      <c r="E1114" t="s">
        <v>421</v>
      </c>
      <c r="F1114" t="s">
        <v>8359</v>
      </c>
      <c r="G1114" t="s">
        <v>96</v>
      </c>
      <c r="H1114" s="4">
        <v>44021</v>
      </c>
      <c r="I1114">
        <v>950</v>
      </c>
      <c r="J1114" t="s">
        <v>8360</v>
      </c>
      <c r="K1114" t="s">
        <v>1686</v>
      </c>
      <c r="L1114" t="s">
        <v>8361</v>
      </c>
      <c r="M1114" t="s">
        <v>87</v>
      </c>
      <c r="N1114" t="s">
        <v>8362</v>
      </c>
      <c r="O1114" t="s">
        <v>39</v>
      </c>
      <c r="P1114">
        <v>11</v>
      </c>
      <c r="Q1114" t="s">
        <v>40</v>
      </c>
      <c r="R1114" t="s">
        <v>58</v>
      </c>
      <c r="S1114" t="s">
        <v>8363</v>
      </c>
      <c r="T1114" s="4">
        <v>45415</v>
      </c>
      <c r="U1114">
        <v>5</v>
      </c>
      <c r="V1114" t="s">
        <v>129</v>
      </c>
      <c r="W1114" t="s">
        <v>8364</v>
      </c>
      <c r="X1114" t="s">
        <v>8365</v>
      </c>
      <c r="Y1114" t="s">
        <v>2973</v>
      </c>
      <c r="Z1114">
        <v>653</v>
      </c>
      <c r="AA1114">
        <v>6</v>
      </c>
      <c r="AB1114">
        <v>1567.2</v>
      </c>
      <c r="AC1114">
        <v>261.2</v>
      </c>
      <c r="AD1114" s="8">
        <v>0.28000000000000003</v>
      </c>
      <c r="AE1114" s="7">
        <v>438.81600000000003</v>
      </c>
      <c r="AF1114">
        <v>0.28000000000000003</v>
      </c>
      <c r="AG1114" t="str">
        <f t="shared" si="17"/>
        <v>₹2 K</v>
      </c>
    </row>
    <row r="1115" spans="1:33" x14ac:dyDescent="0.3">
      <c r="A1115" t="s">
        <v>20237</v>
      </c>
      <c r="B1115" t="s">
        <v>1483</v>
      </c>
      <c r="C1115" t="s">
        <v>80</v>
      </c>
      <c r="D1115" t="s">
        <v>146</v>
      </c>
      <c r="E1115" t="s">
        <v>1683</v>
      </c>
      <c r="F1115" t="s">
        <v>8418</v>
      </c>
      <c r="G1115" t="s">
        <v>96</v>
      </c>
      <c r="H1115" s="4">
        <v>45200</v>
      </c>
      <c r="I1115">
        <v>1400</v>
      </c>
      <c r="J1115" t="s">
        <v>8419</v>
      </c>
      <c r="K1115" t="s">
        <v>361</v>
      </c>
      <c r="L1115" t="s">
        <v>8420</v>
      </c>
      <c r="M1115" t="s">
        <v>37</v>
      </c>
      <c r="N1115" t="s">
        <v>8421</v>
      </c>
      <c r="O1115" t="s">
        <v>116</v>
      </c>
      <c r="P1115">
        <v>5</v>
      </c>
      <c r="Q1115" t="s">
        <v>40</v>
      </c>
      <c r="R1115" t="s">
        <v>101</v>
      </c>
      <c r="S1115" t="s">
        <v>8422</v>
      </c>
      <c r="T1115" s="4">
        <v>45428</v>
      </c>
      <c r="U1115">
        <v>5</v>
      </c>
      <c r="V1115" t="s">
        <v>129</v>
      </c>
      <c r="W1115" t="s">
        <v>8423</v>
      </c>
      <c r="X1115" t="s">
        <v>8424</v>
      </c>
      <c r="Y1115" t="s">
        <v>3348</v>
      </c>
      <c r="Z1115">
        <v>2178</v>
      </c>
      <c r="AA1115">
        <v>8</v>
      </c>
      <c r="AB1115">
        <v>6969.6</v>
      </c>
      <c r="AC1115">
        <v>871.2</v>
      </c>
      <c r="AD1115" s="8">
        <v>0.35</v>
      </c>
      <c r="AE1115" s="7">
        <v>2439.36</v>
      </c>
      <c r="AF1115">
        <v>0.35</v>
      </c>
      <c r="AG1115" t="str">
        <f t="shared" si="17"/>
        <v>₹7 K</v>
      </c>
    </row>
    <row r="1116" spans="1:33" x14ac:dyDescent="0.3">
      <c r="A1116" t="s">
        <v>336</v>
      </c>
      <c r="B1116" t="s">
        <v>500</v>
      </c>
      <c r="C1116" t="s">
        <v>49</v>
      </c>
      <c r="D1116" t="s">
        <v>206</v>
      </c>
      <c r="E1116" t="s">
        <v>596</v>
      </c>
      <c r="F1116" t="s">
        <v>8453</v>
      </c>
      <c r="G1116" t="s">
        <v>33</v>
      </c>
      <c r="H1116" s="4">
        <v>45588</v>
      </c>
      <c r="I1116">
        <v>800</v>
      </c>
      <c r="J1116" t="s">
        <v>8454</v>
      </c>
      <c r="K1116" t="s">
        <v>1103</v>
      </c>
      <c r="L1116" t="s">
        <v>8455</v>
      </c>
      <c r="M1116" t="s">
        <v>37</v>
      </c>
      <c r="N1116" t="s">
        <v>8456</v>
      </c>
      <c r="O1116" t="s">
        <v>39</v>
      </c>
      <c r="P1116">
        <v>14</v>
      </c>
      <c r="Q1116" t="s">
        <v>40</v>
      </c>
      <c r="R1116" t="s">
        <v>101</v>
      </c>
      <c r="S1116" t="s">
        <v>8457</v>
      </c>
      <c r="T1116" s="4">
        <v>45439</v>
      </c>
      <c r="U1116">
        <v>5</v>
      </c>
      <c r="V1116" t="s">
        <v>129</v>
      </c>
      <c r="W1116" t="s">
        <v>8458</v>
      </c>
      <c r="X1116" t="s">
        <v>8459</v>
      </c>
      <c r="Y1116" t="s">
        <v>8460</v>
      </c>
      <c r="Z1116">
        <v>759</v>
      </c>
      <c r="AA1116">
        <v>3</v>
      </c>
      <c r="AB1116">
        <v>910.80000000000007</v>
      </c>
      <c r="AC1116">
        <v>303.60000000000002</v>
      </c>
      <c r="AD1116" s="8">
        <v>0.22</v>
      </c>
      <c r="AE1116" s="7">
        <v>200.376</v>
      </c>
      <c r="AF1116">
        <v>0.22</v>
      </c>
      <c r="AG1116" t="str">
        <f t="shared" si="17"/>
        <v>₹910.8</v>
      </c>
    </row>
    <row r="1117" spans="1:33" x14ac:dyDescent="0.3">
      <c r="A1117" t="s">
        <v>336</v>
      </c>
      <c r="B1117" t="s">
        <v>500</v>
      </c>
      <c r="C1117" t="s">
        <v>80</v>
      </c>
      <c r="D1117" t="s">
        <v>50</v>
      </c>
      <c r="E1117" t="s">
        <v>263</v>
      </c>
      <c r="F1117" t="s">
        <v>8509</v>
      </c>
      <c r="G1117" t="s">
        <v>33</v>
      </c>
      <c r="H1117" s="4">
        <v>43924</v>
      </c>
      <c r="I1117">
        <v>1100</v>
      </c>
      <c r="J1117" t="s">
        <v>8510</v>
      </c>
      <c r="K1117" t="s">
        <v>1846</v>
      </c>
      <c r="L1117" t="s">
        <v>8511</v>
      </c>
      <c r="M1117" t="s">
        <v>37</v>
      </c>
      <c r="N1117" t="s">
        <v>8512</v>
      </c>
      <c r="O1117" t="s">
        <v>116</v>
      </c>
      <c r="P1117">
        <v>19</v>
      </c>
      <c r="Q1117" t="s">
        <v>73</v>
      </c>
      <c r="R1117" t="s">
        <v>74</v>
      </c>
      <c r="S1117" t="s">
        <v>8513</v>
      </c>
      <c r="T1117" s="4">
        <v>45424</v>
      </c>
      <c r="U1117">
        <v>5</v>
      </c>
      <c r="V1117" t="s">
        <v>129</v>
      </c>
      <c r="W1117" t="s">
        <v>8514</v>
      </c>
      <c r="X1117" t="s">
        <v>8515</v>
      </c>
      <c r="Y1117" t="s">
        <v>8516</v>
      </c>
      <c r="Z1117">
        <v>1212</v>
      </c>
      <c r="AA1117">
        <v>5</v>
      </c>
      <c r="AB1117">
        <v>2424</v>
      </c>
      <c r="AC1117">
        <v>484.8</v>
      </c>
      <c r="AD1117" s="8">
        <v>0.35</v>
      </c>
      <c r="AE1117" s="7">
        <v>848.4</v>
      </c>
      <c r="AF1117">
        <v>0.35</v>
      </c>
      <c r="AG1117" t="str">
        <f t="shared" si="17"/>
        <v>₹2 K</v>
      </c>
    </row>
    <row r="1118" spans="1:33" x14ac:dyDescent="0.3">
      <c r="A1118" t="s">
        <v>93</v>
      </c>
      <c r="B1118" t="s">
        <v>293</v>
      </c>
      <c r="C1118" t="s">
        <v>29</v>
      </c>
      <c r="D1118" t="s">
        <v>370</v>
      </c>
      <c r="E1118" t="s">
        <v>996</v>
      </c>
      <c r="F1118" t="s">
        <v>8601</v>
      </c>
      <c r="G1118" t="s">
        <v>33</v>
      </c>
      <c r="H1118" s="4">
        <v>44015</v>
      </c>
      <c r="I1118">
        <v>1400</v>
      </c>
      <c r="J1118" t="s">
        <v>8602</v>
      </c>
      <c r="K1118" t="s">
        <v>853</v>
      </c>
      <c r="L1118" t="s">
        <v>8603</v>
      </c>
      <c r="M1118" t="s">
        <v>87</v>
      </c>
      <c r="N1118" t="s">
        <v>8604</v>
      </c>
      <c r="O1118" t="s">
        <v>39</v>
      </c>
      <c r="P1118">
        <v>5</v>
      </c>
      <c r="Q1118" t="s">
        <v>73</v>
      </c>
      <c r="R1118" t="s">
        <v>41</v>
      </c>
      <c r="S1118" t="s">
        <v>8605</v>
      </c>
      <c r="T1118" s="4">
        <v>45413</v>
      </c>
      <c r="U1118">
        <v>5</v>
      </c>
      <c r="V1118" t="s">
        <v>129</v>
      </c>
      <c r="W1118" t="s">
        <v>8606</v>
      </c>
      <c r="X1118" t="s">
        <v>8607</v>
      </c>
      <c r="Y1118" t="s">
        <v>686</v>
      </c>
      <c r="Z1118">
        <v>1282</v>
      </c>
      <c r="AA1118">
        <v>6</v>
      </c>
      <c r="AB1118">
        <v>3076.8</v>
      </c>
      <c r="AC1118">
        <v>512.80000000000007</v>
      </c>
      <c r="AD1118" s="8">
        <v>0.28000000000000003</v>
      </c>
      <c r="AE1118" s="7">
        <v>861.50400000000013</v>
      </c>
      <c r="AF1118">
        <v>0.28000000000000003</v>
      </c>
      <c r="AG1118" t="str">
        <f t="shared" si="17"/>
        <v>₹3 K</v>
      </c>
    </row>
    <row r="1119" spans="1:33" x14ac:dyDescent="0.3">
      <c r="A1119" t="s">
        <v>20237</v>
      </c>
      <c r="B1119" t="s">
        <v>1483</v>
      </c>
      <c r="C1119" t="s">
        <v>29</v>
      </c>
      <c r="D1119" t="s">
        <v>30</v>
      </c>
      <c r="E1119" t="s">
        <v>2153</v>
      </c>
      <c r="F1119" t="s">
        <v>8658</v>
      </c>
      <c r="G1119" t="s">
        <v>96</v>
      </c>
      <c r="H1119" s="4">
        <v>45290</v>
      </c>
      <c r="I1119">
        <v>1100</v>
      </c>
      <c r="J1119" t="s">
        <v>8659</v>
      </c>
      <c r="K1119" t="s">
        <v>3069</v>
      </c>
      <c r="L1119" t="s">
        <v>8660</v>
      </c>
      <c r="M1119" t="s">
        <v>37</v>
      </c>
      <c r="N1119" t="s">
        <v>8661</v>
      </c>
      <c r="O1119" t="s">
        <v>116</v>
      </c>
      <c r="P1119">
        <v>3</v>
      </c>
      <c r="Q1119" t="s">
        <v>40</v>
      </c>
      <c r="R1119" t="s">
        <v>74</v>
      </c>
      <c r="S1119" t="s">
        <v>8662</v>
      </c>
      <c r="T1119" s="4">
        <v>45439</v>
      </c>
      <c r="U1119">
        <v>5</v>
      </c>
      <c r="V1119" t="s">
        <v>129</v>
      </c>
      <c r="W1119" t="s">
        <v>8663</v>
      </c>
      <c r="X1119" t="s">
        <v>8664</v>
      </c>
      <c r="Y1119" t="s">
        <v>8665</v>
      </c>
      <c r="Z1119">
        <v>2230</v>
      </c>
      <c r="AA1119">
        <v>6</v>
      </c>
      <c r="AB1119">
        <v>5352</v>
      </c>
      <c r="AC1119">
        <v>892</v>
      </c>
      <c r="AD1119" s="8">
        <v>0.28000000000000003</v>
      </c>
      <c r="AE1119" s="7">
        <v>1498.5600000000002</v>
      </c>
      <c r="AF1119">
        <v>0.28000000000000003</v>
      </c>
      <c r="AG1119" t="str">
        <f t="shared" si="17"/>
        <v>₹5 K</v>
      </c>
    </row>
    <row r="1120" spans="1:33" x14ac:dyDescent="0.3">
      <c r="A1120" t="s">
        <v>336</v>
      </c>
      <c r="B1120" t="s">
        <v>262</v>
      </c>
      <c r="C1120" t="s">
        <v>80</v>
      </c>
      <c r="D1120" t="s">
        <v>81</v>
      </c>
      <c r="E1120" t="s">
        <v>1014</v>
      </c>
      <c r="F1120" t="s">
        <v>8666</v>
      </c>
      <c r="G1120" t="s">
        <v>33</v>
      </c>
      <c r="H1120" s="4">
        <v>45189</v>
      </c>
      <c r="I1120">
        <v>1000</v>
      </c>
      <c r="J1120" t="s">
        <v>8667</v>
      </c>
      <c r="K1120" t="s">
        <v>394</v>
      </c>
      <c r="L1120" t="s">
        <v>8668</v>
      </c>
      <c r="M1120" t="s">
        <v>87</v>
      </c>
      <c r="N1120" t="s">
        <v>8669</v>
      </c>
      <c r="O1120" t="s">
        <v>57</v>
      </c>
      <c r="P1120">
        <v>8</v>
      </c>
      <c r="Q1120" t="s">
        <v>40</v>
      </c>
      <c r="R1120" t="s">
        <v>101</v>
      </c>
      <c r="S1120" t="s">
        <v>8670</v>
      </c>
      <c r="T1120" s="4">
        <v>45419</v>
      </c>
      <c r="U1120">
        <v>5</v>
      </c>
      <c r="V1120" t="s">
        <v>129</v>
      </c>
      <c r="W1120" t="s">
        <v>8671</v>
      </c>
      <c r="X1120" t="s">
        <v>8672</v>
      </c>
      <c r="Y1120" t="s">
        <v>6839</v>
      </c>
      <c r="Z1120">
        <v>959</v>
      </c>
      <c r="AA1120">
        <v>6</v>
      </c>
      <c r="AB1120">
        <v>2301.6</v>
      </c>
      <c r="AC1120">
        <v>383.59999999999997</v>
      </c>
      <c r="AD1120" s="8">
        <v>0.35</v>
      </c>
      <c r="AE1120" s="7">
        <v>805.56</v>
      </c>
      <c r="AF1120">
        <v>0.35</v>
      </c>
      <c r="AG1120" t="str">
        <f t="shared" si="17"/>
        <v>₹2 K</v>
      </c>
    </row>
    <row r="1121" spans="1:33" x14ac:dyDescent="0.3">
      <c r="A1121" t="s">
        <v>107</v>
      </c>
      <c r="B1121" t="s">
        <v>510</v>
      </c>
      <c r="C1121" t="s">
        <v>80</v>
      </c>
      <c r="D1121" t="s">
        <v>219</v>
      </c>
      <c r="E1121" t="s">
        <v>2408</v>
      </c>
      <c r="F1121" t="s">
        <v>8924</v>
      </c>
      <c r="G1121" t="s">
        <v>33</v>
      </c>
      <c r="H1121" s="4">
        <v>43833</v>
      </c>
      <c r="I1121">
        <v>1100</v>
      </c>
      <c r="J1121" t="s">
        <v>8925</v>
      </c>
      <c r="K1121" t="s">
        <v>625</v>
      </c>
      <c r="L1121" t="s">
        <v>8926</v>
      </c>
      <c r="M1121" t="s">
        <v>37</v>
      </c>
      <c r="N1121" t="s">
        <v>8927</v>
      </c>
      <c r="O1121" t="s">
        <v>57</v>
      </c>
      <c r="P1121">
        <v>11</v>
      </c>
      <c r="Q1121" t="s">
        <v>73</v>
      </c>
      <c r="R1121" t="s">
        <v>74</v>
      </c>
      <c r="S1121" t="s">
        <v>8928</v>
      </c>
      <c r="T1121" s="4">
        <v>45426</v>
      </c>
      <c r="U1121">
        <v>5</v>
      </c>
      <c r="V1121" t="s">
        <v>129</v>
      </c>
      <c r="W1121" t="s">
        <v>8929</v>
      </c>
      <c r="X1121" t="s">
        <v>8930</v>
      </c>
      <c r="Y1121" t="s">
        <v>8931</v>
      </c>
      <c r="Z1121">
        <v>1453</v>
      </c>
      <c r="AA1121">
        <v>8</v>
      </c>
      <c r="AB1121">
        <v>4649.6000000000004</v>
      </c>
      <c r="AC1121">
        <v>581.20000000000005</v>
      </c>
      <c r="AD1121" s="8">
        <v>0.35</v>
      </c>
      <c r="AE1121" s="7">
        <v>1627.3600000000001</v>
      </c>
      <c r="AF1121">
        <v>0.35</v>
      </c>
      <c r="AG1121" t="str">
        <f t="shared" si="17"/>
        <v>₹5 K</v>
      </c>
    </row>
    <row r="1122" spans="1:33" x14ac:dyDescent="0.3">
      <c r="A1122" t="s">
        <v>20238</v>
      </c>
      <c r="B1122" t="s">
        <v>650</v>
      </c>
      <c r="C1122" t="s">
        <v>49</v>
      </c>
      <c r="D1122" t="s">
        <v>81</v>
      </c>
      <c r="E1122" t="s">
        <v>2957</v>
      </c>
      <c r="F1122" t="s">
        <v>8981</v>
      </c>
      <c r="G1122" t="s">
        <v>96</v>
      </c>
      <c r="H1122" s="4">
        <v>44981</v>
      </c>
      <c r="I1122">
        <v>1300</v>
      </c>
      <c r="J1122" t="s">
        <v>8982</v>
      </c>
      <c r="K1122" t="s">
        <v>493</v>
      </c>
      <c r="L1122" t="s">
        <v>8983</v>
      </c>
      <c r="M1122" t="s">
        <v>37</v>
      </c>
      <c r="N1122" t="s">
        <v>8984</v>
      </c>
      <c r="O1122" t="s">
        <v>39</v>
      </c>
      <c r="P1122">
        <v>4</v>
      </c>
      <c r="Q1122" t="s">
        <v>40</v>
      </c>
      <c r="R1122" t="s">
        <v>41</v>
      </c>
      <c r="S1122" t="s">
        <v>8985</v>
      </c>
      <c r="T1122" s="4">
        <v>45430</v>
      </c>
      <c r="U1122">
        <v>5</v>
      </c>
      <c r="V1122" t="s">
        <v>129</v>
      </c>
      <c r="W1122" t="s">
        <v>8986</v>
      </c>
      <c r="X1122" t="s">
        <v>8987</v>
      </c>
      <c r="Y1122" t="s">
        <v>2616</v>
      </c>
      <c r="Z1122">
        <v>1645</v>
      </c>
      <c r="AA1122">
        <v>4</v>
      </c>
      <c r="AB1122">
        <v>2632</v>
      </c>
      <c r="AC1122">
        <v>658</v>
      </c>
      <c r="AD1122" s="8">
        <v>0.22</v>
      </c>
      <c r="AE1122" s="7">
        <v>579.04</v>
      </c>
      <c r="AF1122">
        <v>0.22</v>
      </c>
      <c r="AG1122" t="str">
        <f t="shared" si="17"/>
        <v>₹3 K</v>
      </c>
    </row>
    <row r="1123" spans="1:33" x14ac:dyDescent="0.3">
      <c r="A1123" t="s">
        <v>181</v>
      </c>
      <c r="B1123" t="s">
        <v>380</v>
      </c>
      <c r="C1123" t="s">
        <v>49</v>
      </c>
      <c r="D1123" t="s">
        <v>206</v>
      </c>
      <c r="E1123" t="s">
        <v>1917</v>
      </c>
      <c r="F1123" t="s">
        <v>9039</v>
      </c>
      <c r="G1123" t="s">
        <v>96</v>
      </c>
      <c r="H1123" s="4">
        <v>45154</v>
      </c>
      <c r="I1123">
        <v>1400</v>
      </c>
      <c r="J1123" t="s">
        <v>9040</v>
      </c>
      <c r="K1123" t="s">
        <v>706</v>
      </c>
      <c r="L1123" t="s">
        <v>9041</v>
      </c>
      <c r="M1123" t="s">
        <v>37</v>
      </c>
      <c r="N1123" t="s">
        <v>9042</v>
      </c>
      <c r="O1123" t="s">
        <v>72</v>
      </c>
      <c r="P1123">
        <v>20</v>
      </c>
      <c r="Q1123" t="s">
        <v>73</v>
      </c>
      <c r="R1123" t="s">
        <v>58</v>
      </c>
      <c r="S1123" t="s">
        <v>9043</v>
      </c>
      <c r="T1123" s="4">
        <v>45419</v>
      </c>
      <c r="U1123">
        <v>5</v>
      </c>
      <c r="V1123" t="s">
        <v>129</v>
      </c>
      <c r="W1123" t="s">
        <v>9044</v>
      </c>
      <c r="X1123" t="s">
        <v>9045</v>
      </c>
      <c r="Y1123" t="s">
        <v>9046</v>
      </c>
      <c r="Z1123">
        <v>1028</v>
      </c>
      <c r="AA1123">
        <v>1</v>
      </c>
      <c r="AB1123">
        <v>411.20000000000005</v>
      </c>
      <c r="AC1123">
        <v>411.20000000000005</v>
      </c>
      <c r="AD1123" s="8">
        <v>0.22</v>
      </c>
      <c r="AE1123" s="7">
        <v>90.464000000000013</v>
      </c>
      <c r="AF1123">
        <v>0.22</v>
      </c>
      <c r="AG1123" t="str">
        <f t="shared" si="17"/>
        <v>₹411.2</v>
      </c>
    </row>
    <row r="1124" spans="1:33" x14ac:dyDescent="0.3">
      <c r="A1124" t="s">
        <v>181</v>
      </c>
      <c r="B1124" t="s">
        <v>369</v>
      </c>
      <c r="C1124" t="s">
        <v>29</v>
      </c>
      <c r="D1124" t="s">
        <v>50</v>
      </c>
      <c r="E1124" t="s">
        <v>273</v>
      </c>
      <c r="F1124" t="s">
        <v>9095</v>
      </c>
      <c r="G1124" t="s">
        <v>33</v>
      </c>
      <c r="H1124" s="4">
        <v>45246</v>
      </c>
      <c r="I1124">
        <v>1400</v>
      </c>
      <c r="J1124" t="s">
        <v>9096</v>
      </c>
      <c r="K1124" t="s">
        <v>85</v>
      </c>
      <c r="L1124" t="s">
        <v>9097</v>
      </c>
      <c r="M1124" t="s">
        <v>37</v>
      </c>
      <c r="N1124" t="s">
        <v>9098</v>
      </c>
      <c r="O1124" t="s">
        <v>72</v>
      </c>
      <c r="P1124">
        <v>20</v>
      </c>
      <c r="Q1124" t="s">
        <v>40</v>
      </c>
      <c r="R1124" t="s">
        <v>101</v>
      </c>
      <c r="S1124" t="s">
        <v>9099</v>
      </c>
      <c r="T1124" s="4">
        <v>45440</v>
      </c>
      <c r="U1124">
        <v>5</v>
      </c>
      <c r="V1124" t="s">
        <v>129</v>
      </c>
      <c r="W1124" t="s">
        <v>9100</v>
      </c>
      <c r="X1124" t="s">
        <v>9101</v>
      </c>
      <c r="Y1124" t="s">
        <v>9102</v>
      </c>
      <c r="Z1124">
        <v>1021</v>
      </c>
      <c r="AA1124">
        <v>7</v>
      </c>
      <c r="AB1124">
        <v>2858.8</v>
      </c>
      <c r="AC1124">
        <v>408.40000000000003</v>
      </c>
      <c r="AD1124" s="8">
        <v>0.28000000000000003</v>
      </c>
      <c r="AE1124" s="7">
        <v>800.46400000000017</v>
      </c>
      <c r="AF1124">
        <v>0.28000000000000003</v>
      </c>
      <c r="AG1124" t="str">
        <f t="shared" si="17"/>
        <v>₹3 K</v>
      </c>
    </row>
    <row r="1125" spans="1:33" x14ac:dyDescent="0.3">
      <c r="A1125" t="s">
        <v>27</v>
      </c>
      <c r="B1125" t="s">
        <v>193</v>
      </c>
      <c r="C1125" t="s">
        <v>80</v>
      </c>
      <c r="D1125" t="s">
        <v>146</v>
      </c>
      <c r="E1125" t="s">
        <v>1415</v>
      </c>
      <c r="F1125" t="s">
        <v>9216</v>
      </c>
      <c r="G1125" t="s">
        <v>96</v>
      </c>
      <c r="H1125" s="4">
        <v>45100</v>
      </c>
      <c r="I1125">
        <v>1400</v>
      </c>
      <c r="J1125" t="s">
        <v>9217</v>
      </c>
      <c r="K1125" t="s">
        <v>340</v>
      </c>
      <c r="L1125" t="s">
        <v>9218</v>
      </c>
      <c r="M1125" t="s">
        <v>87</v>
      </c>
      <c r="N1125" t="s">
        <v>9219</v>
      </c>
      <c r="O1125" t="s">
        <v>116</v>
      </c>
      <c r="P1125">
        <v>19</v>
      </c>
      <c r="Q1125" t="s">
        <v>73</v>
      </c>
      <c r="R1125" t="s">
        <v>74</v>
      </c>
      <c r="S1125" t="s">
        <v>9220</v>
      </c>
      <c r="T1125" s="4">
        <v>45433</v>
      </c>
      <c r="U1125">
        <v>5</v>
      </c>
      <c r="V1125" t="s">
        <v>129</v>
      </c>
      <c r="W1125" t="s">
        <v>9221</v>
      </c>
      <c r="X1125" t="s">
        <v>9222</v>
      </c>
      <c r="Y1125" t="s">
        <v>9223</v>
      </c>
      <c r="Z1125">
        <v>1499</v>
      </c>
      <c r="AA1125">
        <v>8</v>
      </c>
      <c r="AB1125">
        <v>4796.8</v>
      </c>
      <c r="AC1125">
        <v>599.6</v>
      </c>
      <c r="AD1125" s="8">
        <v>0.35</v>
      </c>
      <c r="AE1125" s="7">
        <v>1678.8799999999999</v>
      </c>
      <c r="AF1125">
        <v>0.35</v>
      </c>
      <c r="AG1125" t="str">
        <f t="shared" si="17"/>
        <v>₹5 K</v>
      </c>
    </row>
    <row r="1126" spans="1:33" x14ac:dyDescent="0.3">
      <c r="A1126" t="s">
        <v>20241</v>
      </c>
      <c r="B1126" t="s">
        <v>157</v>
      </c>
      <c r="C1126" t="s">
        <v>29</v>
      </c>
      <c r="D1126" t="s">
        <v>677</v>
      </c>
      <c r="E1126" t="s">
        <v>2585</v>
      </c>
      <c r="F1126" t="s">
        <v>8818</v>
      </c>
      <c r="G1126" t="s">
        <v>33</v>
      </c>
      <c r="H1126" s="4">
        <v>45348</v>
      </c>
      <c r="I1126">
        <v>1000</v>
      </c>
      <c r="J1126" t="s">
        <v>9238</v>
      </c>
      <c r="K1126" t="s">
        <v>914</v>
      </c>
      <c r="L1126" t="s">
        <v>9239</v>
      </c>
      <c r="M1126" t="s">
        <v>37</v>
      </c>
      <c r="N1126" t="s">
        <v>9240</v>
      </c>
      <c r="O1126" t="s">
        <v>39</v>
      </c>
      <c r="P1126">
        <v>20</v>
      </c>
      <c r="Q1126" t="s">
        <v>40</v>
      </c>
      <c r="R1126" t="s">
        <v>74</v>
      </c>
      <c r="S1126" t="s">
        <v>9241</v>
      </c>
      <c r="T1126" s="4">
        <v>45428</v>
      </c>
      <c r="U1126">
        <v>5</v>
      </c>
      <c r="V1126" t="s">
        <v>129</v>
      </c>
      <c r="W1126" t="s">
        <v>9242</v>
      </c>
      <c r="X1126" t="s">
        <v>9243</v>
      </c>
      <c r="Y1126" t="s">
        <v>2631</v>
      </c>
      <c r="Z1126">
        <v>2891</v>
      </c>
      <c r="AA1126">
        <v>7</v>
      </c>
      <c r="AB1126">
        <v>8094.8</v>
      </c>
      <c r="AC1126">
        <v>1156.4000000000001</v>
      </c>
      <c r="AD1126" s="8">
        <v>0.28000000000000003</v>
      </c>
      <c r="AE1126" s="7">
        <v>2266.5440000000003</v>
      </c>
      <c r="AF1126">
        <v>0.28000000000000003</v>
      </c>
      <c r="AG1126" t="str">
        <f t="shared" si="17"/>
        <v>₹8 K</v>
      </c>
    </row>
    <row r="1127" spans="1:33" x14ac:dyDescent="0.3">
      <c r="A1127" t="s">
        <v>20237</v>
      </c>
      <c r="B1127" t="s">
        <v>1483</v>
      </c>
      <c r="C1127" t="s">
        <v>29</v>
      </c>
      <c r="D1127" t="s">
        <v>370</v>
      </c>
      <c r="E1127" t="s">
        <v>263</v>
      </c>
      <c r="F1127" t="s">
        <v>9244</v>
      </c>
      <c r="G1127" t="s">
        <v>33</v>
      </c>
      <c r="H1127" s="4">
        <v>44842</v>
      </c>
      <c r="I1127">
        <v>1100</v>
      </c>
      <c r="J1127" t="s">
        <v>9245</v>
      </c>
      <c r="K1127" t="s">
        <v>1153</v>
      </c>
      <c r="L1127" t="s">
        <v>9246</v>
      </c>
      <c r="M1127" t="s">
        <v>37</v>
      </c>
      <c r="N1127" t="s">
        <v>9247</v>
      </c>
      <c r="O1127" t="s">
        <v>72</v>
      </c>
      <c r="P1127">
        <v>8</v>
      </c>
      <c r="Q1127" t="s">
        <v>40</v>
      </c>
      <c r="R1127" t="s">
        <v>74</v>
      </c>
      <c r="S1127" t="s">
        <v>9248</v>
      </c>
      <c r="T1127" s="4">
        <v>45425</v>
      </c>
      <c r="U1127">
        <v>5</v>
      </c>
      <c r="V1127" t="s">
        <v>129</v>
      </c>
      <c r="W1127" t="s">
        <v>9249</v>
      </c>
      <c r="X1127" t="s">
        <v>9250</v>
      </c>
      <c r="Y1127" t="s">
        <v>449</v>
      </c>
      <c r="Z1127">
        <v>2775</v>
      </c>
      <c r="AA1127">
        <v>4</v>
      </c>
      <c r="AB1127">
        <v>4440</v>
      </c>
      <c r="AC1127">
        <v>1110</v>
      </c>
      <c r="AD1127" s="8">
        <v>0.28000000000000003</v>
      </c>
      <c r="AE1127" s="7">
        <v>1243.2</v>
      </c>
      <c r="AF1127">
        <v>0.28000000000000003</v>
      </c>
      <c r="AG1127" t="str">
        <f t="shared" si="17"/>
        <v>₹4 K</v>
      </c>
    </row>
    <row r="1128" spans="1:33" x14ac:dyDescent="0.3">
      <c r="A1128" t="s">
        <v>181</v>
      </c>
      <c r="B1128" t="s">
        <v>985</v>
      </c>
      <c r="C1128" t="s">
        <v>29</v>
      </c>
      <c r="D1128" t="s">
        <v>370</v>
      </c>
      <c r="E1128" t="s">
        <v>1441</v>
      </c>
      <c r="F1128" t="s">
        <v>9274</v>
      </c>
      <c r="G1128" t="s">
        <v>96</v>
      </c>
      <c r="H1128" s="4">
        <v>44746</v>
      </c>
      <c r="I1128">
        <v>1300</v>
      </c>
      <c r="J1128" t="s">
        <v>9275</v>
      </c>
      <c r="K1128" t="s">
        <v>286</v>
      </c>
      <c r="L1128" t="s">
        <v>9276</v>
      </c>
      <c r="M1128" t="s">
        <v>37</v>
      </c>
      <c r="N1128" t="s">
        <v>9277</v>
      </c>
      <c r="O1128" t="s">
        <v>39</v>
      </c>
      <c r="P1128">
        <v>15</v>
      </c>
      <c r="Q1128" t="s">
        <v>40</v>
      </c>
      <c r="R1128" t="s">
        <v>74</v>
      </c>
      <c r="S1128" t="s">
        <v>9278</v>
      </c>
      <c r="T1128" s="4">
        <v>45442</v>
      </c>
      <c r="U1128">
        <v>5</v>
      </c>
      <c r="V1128" t="s">
        <v>129</v>
      </c>
      <c r="W1128" t="s">
        <v>9279</v>
      </c>
      <c r="X1128" t="s">
        <v>9280</v>
      </c>
      <c r="Y1128" t="s">
        <v>3563</v>
      </c>
      <c r="Z1128">
        <v>1048</v>
      </c>
      <c r="AA1128">
        <v>8</v>
      </c>
      <c r="AB1128">
        <v>3353.6000000000004</v>
      </c>
      <c r="AC1128">
        <v>419.20000000000005</v>
      </c>
      <c r="AD1128" s="8">
        <v>0.28000000000000003</v>
      </c>
      <c r="AE1128" s="7">
        <v>939.00800000000015</v>
      </c>
      <c r="AF1128">
        <v>0.28000000000000003</v>
      </c>
      <c r="AG1128" t="str">
        <f t="shared" si="17"/>
        <v>₹3 K</v>
      </c>
    </row>
    <row r="1129" spans="1:33" x14ac:dyDescent="0.3">
      <c r="A1129" t="s">
        <v>20234</v>
      </c>
      <c r="B1129" t="s">
        <v>325</v>
      </c>
      <c r="C1129" t="s">
        <v>49</v>
      </c>
      <c r="D1129" t="s">
        <v>65</v>
      </c>
      <c r="E1129" t="s">
        <v>850</v>
      </c>
      <c r="F1129" t="s">
        <v>9394</v>
      </c>
      <c r="G1129" t="s">
        <v>96</v>
      </c>
      <c r="H1129" s="4">
        <v>43918</v>
      </c>
      <c r="I1129">
        <v>950</v>
      </c>
      <c r="J1129" t="s">
        <v>9395</v>
      </c>
      <c r="K1129" t="s">
        <v>1153</v>
      </c>
      <c r="L1129" t="s">
        <v>9396</v>
      </c>
      <c r="M1129" t="s">
        <v>87</v>
      </c>
      <c r="N1129" t="s">
        <v>9397</v>
      </c>
      <c r="O1129" t="s">
        <v>57</v>
      </c>
      <c r="P1129">
        <v>14</v>
      </c>
      <c r="Q1129" t="s">
        <v>73</v>
      </c>
      <c r="R1129" t="s">
        <v>58</v>
      </c>
      <c r="S1129" t="s">
        <v>646</v>
      </c>
      <c r="T1129" s="4">
        <v>45416</v>
      </c>
      <c r="U1129">
        <v>5</v>
      </c>
      <c r="V1129" t="s">
        <v>129</v>
      </c>
      <c r="W1129" t="s">
        <v>9398</v>
      </c>
      <c r="X1129" t="s">
        <v>9399</v>
      </c>
      <c r="Y1129" t="s">
        <v>2840</v>
      </c>
      <c r="Z1129">
        <v>1428</v>
      </c>
      <c r="AA1129">
        <v>6</v>
      </c>
      <c r="AB1129">
        <v>3427.2000000000003</v>
      </c>
      <c r="AC1129">
        <v>571.20000000000005</v>
      </c>
      <c r="AD1129" s="8">
        <v>0.22</v>
      </c>
      <c r="AE1129" s="7">
        <v>753.98400000000004</v>
      </c>
      <c r="AF1129">
        <v>0.22</v>
      </c>
      <c r="AG1129" t="str">
        <f t="shared" si="17"/>
        <v>₹3 K</v>
      </c>
    </row>
    <row r="1130" spans="1:33" x14ac:dyDescent="0.3">
      <c r="A1130" t="s">
        <v>27</v>
      </c>
      <c r="B1130" t="s">
        <v>193</v>
      </c>
      <c r="C1130" t="s">
        <v>49</v>
      </c>
      <c r="D1130" t="s">
        <v>241</v>
      </c>
      <c r="E1130" t="s">
        <v>2215</v>
      </c>
      <c r="F1130" t="s">
        <v>9407</v>
      </c>
      <c r="G1130" t="s">
        <v>96</v>
      </c>
      <c r="H1130" s="4">
        <v>45180</v>
      </c>
      <c r="I1130">
        <v>1000</v>
      </c>
      <c r="J1130" t="s">
        <v>9408</v>
      </c>
      <c r="K1130" t="s">
        <v>524</v>
      </c>
      <c r="L1130" t="s">
        <v>9409</v>
      </c>
      <c r="M1130" t="s">
        <v>37</v>
      </c>
      <c r="N1130" t="s">
        <v>9410</v>
      </c>
      <c r="O1130" t="s">
        <v>57</v>
      </c>
      <c r="P1130">
        <v>10</v>
      </c>
      <c r="Q1130" t="s">
        <v>40</v>
      </c>
      <c r="R1130" t="s">
        <v>41</v>
      </c>
      <c r="S1130" t="s">
        <v>9411</v>
      </c>
      <c r="T1130" s="4">
        <v>45417</v>
      </c>
      <c r="U1130">
        <v>5</v>
      </c>
      <c r="V1130" t="s">
        <v>129</v>
      </c>
      <c r="W1130" t="s">
        <v>9412</v>
      </c>
      <c r="X1130" t="s">
        <v>9413</v>
      </c>
      <c r="Y1130" t="s">
        <v>9414</v>
      </c>
      <c r="Z1130">
        <v>865</v>
      </c>
      <c r="AA1130">
        <v>3</v>
      </c>
      <c r="AB1130">
        <v>1038</v>
      </c>
      <c r="AC1130">
        <v>346</v>
      </c>
      <c r="AD1130" s="8">
        <v>0.22</v>
      </c>
      <c r="AE1130" s="7">
        <v>228.36</v>
      </c>
      <c r="AF1130">
        <v>0.22</v>
      </c>
      <c r="AG1130" t="str">
        <f t="shared" si="17"/>
        <v>₹1 K</v>
      </c>
    </row>
    <row r="1131" spans="1:33" x14ac:dyDescent="0.3">
      <c r="A1131" t="s">
        <v>20239</v>
      </c>
      <c r="B1131" t="s">
        <v>28</v>
      </c>
      <c r="C1131" t="s">
        <v>80</v>
      </c>
      <c r="D1131" t="s">
        <v>219</v>
      </c>
      <c r="E1131" t="s">
        <v>371</v>
      </c>
      <c r="F1131" t="s">
        <v>9468</v>
      </c>
      <c r="G1131" t="s">
        <v>33</v>
      </c>
      <c r="H1131" s="4">
        <v>45458</v>
      </c>
      <c r="I1131">
        <v>1000</v>
      </c>
      <c r="J1131" t="s">
        <v>9469</v>
      </c>
      <c r="K1131" t="s">
        <v>2433</v>
      </c>
      <c r="L1131" t="s">
        <v>9470</v>
      </c>
      <c r="M1131" t="s">
        <v>37</v>
      </c>
      <c r="N1131" t="s">
        <v>9471</v>
      </c>
      <c r="O1131" t="s">
        <v>116</v>
      </c>
      <c r="P1131">
        <v>7</v>
      </c>
      <c r="Q1131" t="s">
        <v>73</v>
      </c>
      <c r="R1131" t="s">
        <v>101</v>
      </c>
      <c r="S1131" t="s">
        <v>9472</v>
      </c>
      <c r="T1131" s="4">
        <v>45442</v>
      </c>
      <c r="U1131">
        <v>5</v>
      </c>
      <c r="V1131" t="s">
        <v>129</v>
      </c>
      <c r="W1131" t="s">
        <v>9473</v>
      </c>
      <c r="X1131" t="s">
        <v>9474</v>
      </c>
      <c r="Y1131" t="s">
        <v>9117</v>
      </c>
      <c r="Z1131">
        <v>2960</v>
      </c>
      <c r="AA1131">
        <v>6</v>
      </c>
      <c r="AB1131">
        <v>7104</v>
      </c>
      <c r="AC1131">
        <v>1184</v>
      </c>
      <c r="AD1131" s="8">
        <v>0.35</v>
      </c>
      <c r="AE1131" s="7">
        <v>2486.3999999999996</v>
      </c>
      <c r="AF1131">
        <v>0.35</v>
      </c>
      <c r="AG1131" t="str">
        <f t="shared" si="17"/>
        <v>₹7 K</v>
      </c>
    </row>
    <row r="1132" spans="1:33" x14ac:dyDescent="0.3">
      <c r="A1132" t="s">
        <v>20235</v>
      </c>
      <c r="B1132" t="s">
        <v>48</v>
      </c>
      <c r="C1132" t="s">
        <v>49</v>
      </c>
      <c r="D1132" t="s">
        <v>677</v>
      </c>
      <c r="E1132" t="s">
        <v>850</v>
      </c>
      <c r="F1132" t="s">
        <v>9611</v>
      </c>
      <c r="G1132" t="s">
        <v>33</v>
      </c>
      <c r="H1132" s="4">
        <v>44350</v>
      </c>
      <c r="I1132">
        <v>1100</v>
      </c>
      <c r="J1132" t="s">
        <v>9612</v>
      </c>
      <c r="K1132" t="s">
        <v>1626</v>
      </c>
      <c r="L1132" t="s">
        <v>9613</v>
      </c>
      <c r="M1132" t="s">
        <v>87</v>
      </c>
      <c r="N1132" t="s">
        <v>9614</v>
      </c>
      <c r="O1132" t="s">
        <v>116</v>
      </c>
      <c r="P1132">
        <v>14</v>
      </c>
      <c r="Q1132" t="s">
        <v>73</v>
      </c>
      <c r="R1132" t="s">
        <v>41</v>
      </c>
      <c r="S1132" t="s">
        <v>9615</v>
      </c>
      <c r="T1132" s="4">
        <v>45414</v>
      </c>
      <c r="U1132">
        <v>5</v>
      </c>
      <c r="V1132" t="s">
        <v>129</v>
      </c>
      <c r="W1132" t="s">
        <v>9616</v>
      </c>
      <c r="X1132" t="s">
        <v>9617</v>
      </c>
      <c r="Y1132" t="s">
        <v>1100</v>
      </c>
      <c r="Z1132">
        <v>1426</v>
      </c>
      <c r="AA1132">
        <v>5</v>
      </c>
      <c r="AB1132">
        <v>2852</v>
      </c>
      <c r="AC1132">
        <v>570.4</v>
      </c>
      <c r="AD1132" s="8">
        <v>0.22</v>
      </c>
      <c r="AE1132" s="7">
        <v>627.44000000000005</v>
      </c>
      <c r="AF1132">
        <v>0.22</v>
      </c>
      <c r="AG1132" t="str">
        <f t="shared" si="17"/>
        <v>₹3 K</v>
      </c>
    </row>
    <row r="1133" spans="1:33" x14ac:dyDescent="0.3">
      <c r="A1133" t="s">
        <v>93</v>
      </c>
      <c r="B1133" t="s">
        <v>784</v>
      </c>
      <c r="C1133" t="s">
        <v>49</v>
      </c>
      <c r="D1133" t="s">
        <v>81</v>
      </c>
      <c r="E1133" t="s">
        <v>641</v>
      </c>
      <c r="F1133" t="s">
        <v>9625</v>
      </c>
      <c r="G1133" t="s">
        <v>96</v>
      </c>
      <c r="H1133" s="4">
        <v>43970</v>
      </c>
      <c r="I1133">
        <v>800</v>
      </c>
      <c r="J1133" t="s">
        <v>9626</v>
      </c>
      <c r="K1133" t="s">
        <v>424</v>
      </c>
      <c r="L1133" t="s">
        <v>9627</v>
      </c>
      <c r="M1133" t="s">
        <v>87</v>
      </c>
      <c r="N1133" t="s">
        <v>9628</v>
      </c>
      <c r="O1133" t="s">
        <v>39</v>
      </c>
      <c r="P1133">
        <v>6</v>
      </c>
      <c r="Q1133" t="s">
        <v>73</v>
      </c>
      <c r="R1133" t="s">
        <v>101</v>
      </c>
      <c r="S1133" t="s">
        <v>9629</v>
      </c>
      <c r="T1133" s="4">
        <v>45421</v>
      </c>
      <c r="U1133">
        <v>5</v>
      </c>
      <c r="V1133" t="s">
        <v>129</v>
      </c>
      <c r="W1133" t="s">
        <v>9630</v>
      </c>
      <c r="X1133" t="s">
        <v>9631</v>
      </c>
      <c r="Y1133" t="s">
        <v>4549</v>
      </c>
      <c r="Z1133">
        <v>2575</v>
      </c>
      <c r="AA1133">
        <v>4</v>
      </c>
      <c r="AB1133">
        <v>4120</v>
      </c>
      <c r="AC1133">
        <v>1030</v>
      </c>
      <c r="AD1133" s="8">
        <v>0.22</v>
      </c>
      <c r="AE1133" s="7">
        <v>906.4</v>
      </c>
      <c r="AF1133">
        <v>0.22</v>
      </c>
      <c r="AG1133" t="str">
        <f t="shared" si="17"/>
        <v>₹4 K</v>
      </c>
    </row>
    <row r="1134" spans="1:33" x14ac:dyDescent="0.3">
      <c r="A1134" t="s">
        <v>133</v>
      </c>
      <c r="B1134" t="s">
        <v>108</v>
      </c>
      <c r="C1134" t="s">
        <v>49</v>
      </c>
      <c r="D1134" t="s">
        <v>146</v>
      </c>
      <c r="E1134" t="s">
        <v>242</v>
      </c>
      <c r="F1134" t="s">
        <v>9632</v>
      </c>
      <c r="G1134" t="s">
        <v>33</v>
      </c>
      <c r="H1134" s="4">
        <v>44837</v>
      </c>
      <c r="I1134">
        <v>950</v>
      </c>
      <c r="J1134" t="s">
        <v>9633</v>
      </c>
      <c r="K1134" t="s">
        <v>1796</v>
      </c>
      <c r="L1134" t="s">
        <v>9634</v>
      </c>
      <c r="M1134" t="s">
        <v>37</v>
      </c>
      <c r="N1134" t="s">
        <v>9635</v>
      </c>
      <c r="O1134" t="s">
        <v>57</v>
      </c>
      <c r="P1134">
        <v>17</v>
      </c>
      <c r="Q1134" t="s">
        <v>40</v>
      </c>
      <c r="R1134" t="s">
        <v>41</v>
      </c>
      <c r="S1134" t="s">
        <v>9636</v>
      </c>
      <c r="T1134" s="4">
        <v>45436</v>
      </c>
      <c r="U1134">
        <v>5</v>
      </c>
      <c r="V1134" t="s">
        <v>129</v>
      </c>
      <c r="W1134" t="s">
        <v>9637</v>
      </c>
      <c r="X1134" t="s">
        <v>9638</v>
      </c>
      <c r="Y1134" t="s">
        <v>4780</v>
      </c>
      <c r="Z1134">
        <v>2474</v>
      </c>
      <c r="AA1134">
        <v>2</v>
      </c>
      <c r="AB1134">
        <v>1979.2</v>
      </c>
      <c r="AC1134">
        <v>989.6</v>
      </c>
      <c r="AD1134" s="8">
        <v>0.22</v>
      </c>
      <c r="AE1134" s="7">
        <v>435.42400000000004</v>
      </c>
      <c r="AF1134">
        <v>0.22</v>
      </c>
      <c r="AG1134" t="str">
        <f t="shared" si="17"/>
        <v>₹2 K</v>
      </c>
    </row>
    <row r="1135" spans="1:33" x14ac:dyDescent="0.3">
      <c r="A1135" t="s">
        <v>181</v>
      </c>
      <c r="B1135" t="s">
        <v>380</v>
      </c>
      <c r="C1135" t="s">
        <v>49</v>
      </c>
      <c r="D1135" t="s">
        <v>65</v>
      </c>
      <c r="E1135" t="s">
        <v>804</v>
      </c>
      <c r="F1135" t="s">
        <v>9660</v>
      </c>
      <c r="G1135" t="s">
        <v>96</v>
      </c>
      <c r="H1135" s="4">
        <v>45466</v>
      </c>
      <c r="I1135">
        <v>800</v>
      </c>
      <c r="J1135" t="s">
        <v>9661</v>
      </c>
      <c r="K1135" t="s">
        <v>463</v>
      </c>
      <c r="L1135" t="s">
        <v>9662</v>
      </c>
      <c r="M1135" t="s">
        <v>37</v>
      </c>
      <c r="N1135" t="s">
        <v>9663</v>
      </c>
      <c r="O1135" t="s">
        <v>39</v>
      </c>
      <c r="P1135">
        <v>19</v>
      </c>
      <c r="Q1135" t="s">
        <v>73</v>
      </c>
      <c r="R1135" t="s">
        <v>58</v>
      </c>
      <c r="S1135" t="s">
        <v>9664</v>
      </c>
      <c r="T1135" s="4">
        <v>45423</v>
      </c>
      <c r="U1135">
        <v>5</v>
      </c>
      <c r="V1135" t="s">
        <v>129</v>
      </c>
      <c r="W1135" t="s">
        <v>9665</v>
      </c>
      <c r="X1135" t="s">
        <v>9666</v>
      </c>
      <c r="Y1135" t="s">
        <v>5299</v>
      </c>
      <c r="Z1135">
        <v>1446</v>
      </c>
      <c r="AA1135">
        <v>3</v>
      </c>
      <c r="AB1135">
        <v>1735.2</v>
      </c>
      <c r="AC1135">
        <v>578.4</v>
      </c>
      <c r="AD1135" s="8">
        <v>0.22</v>
      </c>
      <c r="AE1135" s="7">
        <v>381.74400000000003</v>
      </c>
      <c r="AF1135">
        <v>0.22</v>
      </c>
      <c r="AG1135" t="str">
        <f t="shared" si="17"/>
        <v>₹2 K</v>
      </c>
    </row>
    <row r="1136" spans="1:33" x14ac:dyDescent="0.3">
      <c r="A1136" t="s">
        <v>20233</v>
      </c>
      <c r="B1136" t="s">
        <v>218</v>
      </c>
      <c r="C1136" t="s">
        <v>80</v>
      </c>
      <c r="D1136" t="s">
        <v>370</v>
      </c>
      <c r="E1136" t="s">
        <v>451</v>
      </c>
      <c r="F1136" t="s">
        <v>9819</v>
      </c>
      <c r="G1136" t="s">
        <v>33</v>
      </c>
      <c r="H1136" s="4">
        <v>45189</v>
      </c>
      <c r="I1136">
        <v>1100</v>
      </c>
      <c r="J1136" t="s">
        <v>9820</v>
      </c>
      <c r="K1136" t="s">
        <v>394</v>
      </c>
      <c r="L1136" t="s">
        <v>9821</v>
      </c>
      <c r="M1136" t="s">
        <v>37</v>
      </c>
      <c r="N1136" t="s">
        <v>9822</v>
      </c>
      <c r="O1136" t="s">
        <v>116</v>
      </c>
      <c r="P1136">
        <v>18</v>
      </c>
      <c r="Q1136" t="s">
        <v>40</v>
      </c>
      <c r="R1136" t="s">
        <v>101</v>
      </c>
      <c r="S1136" t="s">
        <v>9823</v>
      </c>
      <c r="T1136" s="4">
        <v>45418</v>
      </c>
      <c r="U1136">
        <v>5</v>
      </c>
      <c r="V1136" t="s">
        <v>129</v>
      </c>
      <c r="W1136" t="s">
        <v>9824</v>
      </c>
      <c r="X1136" t="s">
        <v>9825</v>
      </c>
      <c r="Y1136" t="s">
        <v>9826</v>
      </c>
      <c r="Z1136">
        <v>2758</v>
      </c>
      <c r="AA1136">
        <v>1</v>
      </c>
      <c r="AB1136">
        <v>1103.2</v>
      </c>
      <c r="AC1136">
        <v>1103.2</v>
      </c>
      <c r="AD1136" s="8">
        <v>0.35</v>
      </c>
      <c r="AE1136" s="7">
        <v>386.12</v>
      </c>
      <c r="AF1136">
        <v>0.35</v>
      </c>
      <c r="AG1136" t="str">
        <f t="shared" si="17"/>
        <v>₹1 K</v>
      </c>
    </row>
    <row r="1137" spans="1:33" x14ac:dyDescent="0.3">
      <c r="A1137" t="s">
        <v>336</v>
      </c>
      <c r="B1137" t="s">
        <v>1023</v>
      </c>
      <c r="C1137" t="s">
        <v>80</v>
      </c>
      <c r="D1137" t="s">
        <v>677</v>
      </c>
      <c r="E1137" t="s">
        <v>337</v>
      </c>
      <c r="F1137" t="s">
        <v>9864</v>
      </c>
      <c r="G1137" t="s">
        <v>33</v>
      </c>
      <c r="H1137" s="4">
        <v>44372</v>
      </c>
      <c r="I1137">
        <v>1200</v>
      </c>
      <c r="J1137" t="s">
        <v>9865</v>
      </c>
      <c r="K1137" t="s">
        <v>914</v>
      </c>
      <c r="L1137" t="s">
        <v>9866</v>
      </c>
      <c r="M1137" t="s">
        <v>87</v>
      </c>
      <c r="N1137" t="s">
        <v>9867</v>
      </c>
      <c r="O1137" t="s">
        <v>72</v>
      </c>
      <c r="P1137">
        <v>3</v>
      </c>
      <c r="Q1137" t="s">
        <v>40</v>
      </c>
      <c r="R1137" t="s">
        <v>41</v>
      </c>
      <c r="S1137" t="s">
        <v>9868</v>
      </c>
      <c r="T1137" s="4">
        <v>45421</v>
      </c>
      <c r="U1137">
        <v>5</v>
      </c>
      <c r="V1137" t="s">
        <v>129</v>
      </c>
      <c r="W1137" t="s">
        <v>9869</v>
      </c>
      <c r="X1137" t="s">
        <v>9870</v>
      </c>
      <c r="Y1137" t="s">
        <v>2192</v>
      </c>
      <c r="Z1137">
        <v>1024</v>
      </c>
      <c r="AA1137">
        <v>3</v>
      </c>
      <c r="AB1137">
        <v>1228.8000000000002</v>
      </c>
      <c r="AC1137">
        <v>409.60000000000008</v>
      </c>
      <c r="AD1137" s="8">
        <v>0.35</v>
      </c>
      <c r="AE1137" s="7">
        <v>430.08000000000004</v>
      </c>
      <c r="AF1137">
        <v>0.35</v>
      </c>
      <c r="AG1137" t="str">
        <f t="shared" si="17"/>
        <v>₹1 K</v>
      </c>
    </row>
    <row r="1138" spans="1:33" x14ac:dyDescent="0.3">
      <c r="A1138" t="s">
        <v>93</v>
      </c>
      <c r="B1138" t="s">
        <v>293</v>
      </c>
      <c r="C1138" t="s">
        <v>49</v>
      </c>
      <c r="D1138" t="s">
        <v>146</v>
      </c>
      <c r="E1138" t="s">
        <v>294</v>
      </c>
      <c r="F1138" t="s">
        <v>9879</v>
      </c>
      <c r="G1138" t="s">
        <v>33</v>
      </c>
      <c r="H1138" s="4">
        <v>44966</v>
      </c>
      <c r="I1138">
        <v>950</v>
      </c>
      <c r="J1138" t="s">
        <v>9880</v>
      </c>
      <c r="K1138" t="s">
        <v>1418</v>
      </c>
      <c r="L1138" t="s">
        <v>9881</v>
      </c>
      <c r="M1138" t="s">
        <v>37</v>
      </c>
      <c r="N1138" t="s">
        <v>9882</v>
      </c>
      <c r="O1138" t="s">
        <v>57</v>
      </c>
      <c r="P1138">
        <v>4</v>
      </c>
      <c r="Q1138" t="s">
        <v>40</v>
      </c>
      <c r="R1138" t="s">
        <v>41</v>
      </c>
      <c r="S1138" t="s">
        <v>9883</v>
      </c>
      <c r="T1138" s="4">
        <v>45430</v>
      </c>
      <c r="U1138">
        <v>5</v>
      </c>
      <c r="V1138" t="s">
        <v>129</v>
      </c>
      <c r="W1138" t="s">
        <v>9884</v>
      </c>
      <c r="X1138" t="s">
        <v>9885</v>
      </c>
      <c r="Y1138" t="s">
        <v>1100</v>
      </c>
      <c r="Z1138">
        <v>2610</v>
      </c>
      <c r="AA1138">
        <v>6</v>
      </c>
      <c r="AB1138">
        <v>6264</v>
      </c>
      <c r="AC1138">
        <v>1044</v>
      </c>
      <c r="AD1138" s="8">
        <v>0.22</v>
      </c>
      <c r="AE1138" s="7">
        <v>1378.08</v>
      </c>
      <c r="AF1138">
        <v>0.22</v>
      </c>
      <c r="AG1138" t="str">
        <f t="shared" si="17"/>
        <v>₹6 K</v>
      </c>
    </row>
    <row r="1139" spans="1:33" x14ac:dyDescent="0.3">
      <c r="A1139" t="s">
        <v>181</v>
      </c>
      <c r="B1139" t="s">
        <v>813</v>
      </c>
      <c r="C1139" t="s">
        <v>49</v>
      </c>
      <c r="D1139" t="s">
        <v>677</v>
      </c>
      <c r="E1139" t="s">
        <v>832</v>
      </c>
      <c r="F1139" t="s">
        <v>9913</v>
      </c>
      <c r="G1139" t="s">
        <v>33</v>
      </c>
      <c r="H1139" s="4">
        <v>45182</v>
      </c>
      <c r="I1139">
        <v>1100</v>
      </c>
      <c r="J1139" t="s">
        <v>9914</v>
      </c>
      <c r="K1139" t="s">
        <v>454</v>
      </c>
      <c r="L1139" t="s">
        <v>9915</v>
      </c>
      <c r="M1139" t="s">
        <v>37</v>
      </c>
      <c r="N1139" t="s">
        <v>9916</v>
      </c>
      <c r="O1139" t="s">
        <v>116</v>
      </c>
      <c r="P1139">
        <v>4</v>
      </c>
      <c r="Q1139" t="s">
        <v>73</v>
      </c>
      <c r="R1139" t="s">
        <v>101</v>
      </c>
      <c r="S1139" t="s">
        <v>9917</v>
      </c>
      <c r="T1139" s="4">
        <v>45419</v>
      </c>
      <c r="U1139">
        <v>5</v>
      </c>
      <c r="V1139" t="s">
        <v>129</v>
      </c>
      <c r="W1139" t="s">
        <v>9918</v>
      </c>
      <c r="X1139" t="s">
        <v>9919</v>
      </c>
      <c r="Y1139" t="s">
        <v>460</v>
      </c>
      <c r="Z1139">
        <v>2328</v>
      </c>
      <c r="AA1139">
        <v>1</v>
      </c>
      <c r="AB1139">
        <v>931.2</v>
      </c>
      <c r="AC1139">
        <v>931.2</v>
      </c>
      <c r="AD1139" s="8">
        <v>0.22</v>
      </c>
      <c r="AE1139" s="7">
        <v>204.864</v>
      </c>
      <c r="AF1139">
        <v>0.22</v>
      </c>
      <c r="AG1139" t="str">
        <f t="shared" si="17"/>
        <v>₹931.2</v>
      </c>
    </row>
    <row r="1140" spans="1:33" x14ac:dyDescent="0.3">
      <c r="A1140" t="s">
        <v>450</v>
      </c>
      <c r="B1140" t="s">
        <v>450</v>
      </c>
      <c r="C1140" t="s">
        <v>49</v>
      </c>
      <c r="D1140" t="s">
        <v>109</v>
      </c>
      <c r="E1140" t="s">
        <v>3051</v>
      </c>
      <c r="F1140" t="s">
        <v>9960</v>
      </c>
      <c r="G1140" t="s">
        <v>33</v>
      </c>
      <c r="H1140" s="4">
        <v>45010</v>
      </c>
      <c r="I1140">
        <v>1000</v>
      </c>
      <c r="J1140" t="s">
        <v>9961</v>
      </c>
      <c r="K1140" t="s">
        <v>1121</v>
      </c>
      <c r="L1140" t="s">
        <v>9962</v>
      </c>
      <c r="M1140" t="s">
        <v>87</v>
      </c>
      <c r="N1140" t="s">
        <v>9963</v>
      </c>
      <c r="O1140" t="s">
        <v>57</v>
      </c>
      <c r="P1140">
        <v>13</v>
      </c>
      <c r="Q1140" t="s">
        <v>40</v>
      </c>
      <c r="R1140" t="s">
        <v>101</v>
      </c>
      <c r="S1140" t="s">
        <v>9964</v>
      </c>
      <c r="T1140" s="4">
        <v>45424</v>
      </c>
      <c r="U1140">
        <v>5</v>
      </c>
      <c r="V1140" t="s">
        <v>129</v>
      </c>
      <c r="W1140" t="s">
        <v>9965</v>
      </c>
      <c r="X1140" t="s">
        <v>9966</v>
      </c>
      <c r="Y1140" t="s">
        <v>9967</v>
      </c>
      <c r="Z1140">
        <v>882</v>
      </c>
      <c r="AA1140">
        <v>4</v>
      </c>
      <c r="AB1140">
        <v>1411.2</v>
      </c>
      <c r="AC1140">
        <v>352.8</v>
      </c>
      <c r="AD1140" s="8">
        <v>0.22</v>
      </c>
      <c r="AE1140" s="7">
        <v>310.464</v>
      </c>
      <c r="AF1140">
        <v>0.22</v>
      </c>
      <c r="AG1140" t="str">
        <f t="shared" si="17"/>
        <v>₹1 K</v>
      </c>
    </row>
    <row r="1141" spans="1:33" x14ac:dyDescent="0.3">
      <c r="A1141" t="s">
        <v>20241</v>
      </c>
      <c r="B1141" t="s">
        <v>157</v>
      </c>
      <c r="C1141" t="s">
        <v>80</v>
      </c>
      <c r="D1141" t="s">
        <v>146</v>
      </c>
      <c r="E1141" t="s">
        <v>868</v>
      </c>
      <c r="F1141" t="s">
        <v>10152</v>
      </c>
      <c r="G1141" t="s">
        <v>96</v>
      </c>
      <c r="H1141" s="4">
        <v>43903</v>
      </c>
      <c r="I1141">
        <v>1000</v>
      </c>
      <c r="J1141" t="s">
        <v>10153</v>
      </c>
      <c r="K1141" t="s">
        <v>2295</v>
      </c>
      <c r="L1141" t="s">
        <v>10154</v>
      </c>
      <c r="M1141" t="s">
        <v>37</v>
      </c>
      <c r="N1141" t="s">
        <v>10155</v>
      </c>
      <c r="O1141" t="s">
        <v>39</v>
      </c>
      <c r="P1141">
        <v>17</v>
      </c>
      <c r="Q1141" t="s">
        <v>40</v>
      </c>
      <c r="R1141" t="s">
        <v>58</v>
      </c>
      <c r="S1141" t="s">
        <v>10156</v>
      </c>
      <c r="T1141" s="4">
        <v>45417</v>
      </c>
      <c r="U1141">
        <v>5</v>
      </c>
      <c r="V1141" t="s">
        <v>129</v>
      </c>
      <c r="W1141" t="s">
        <v>10157</v>
      </c>
      <c r="X1141" t="s">
        <v>10158</v>
      </c>
      <c r="Y1141" t="s">
        <v>5192</v>
      </c>
      <c r="Z1141">
        <v>635</v>
      </c>
      <c r="AA1141">
        <v>2</v>
      </c>
      <c r="AB1141">
        <v>508</v>
      </c>
      <c r="AC1141">
        <v>254</v>
      </c>
      <c r="AD1141" s="8">
        <v>0.35</v>
      </c>
      <c r="AE1141" s="7">
        <v>177.79999999999998</v>
      </c>
      <c r="AF1141">
        <v>0.35</v>
      </c>
      <c r="AG1141" t="str">
        <f t="shared" si="17"/>
        <v>₹508</v>
      </c>
    </row>
    <row r="1142" spans="1:33" x14ac:dyDescent="0.3">
      <c r="A1142" t="s">
        <v>181</v>
      </c>
      <c r="B1142" t="s">
        <v>182</v>
      </c>
      <c r="C1142" t="s">
        <v>80</v>
      </c>
      <c r="D1142" t="s">
        <v>50</v>
      </c>
      <c r="E1142" t="s">
        <v>371</v>
      </c>
      <c r="F1142" t="s">
        <v>10216</v>
      </c>
      <c r="G1142" t="s">
        <v>33</v>
      </c>
      <c r="H1142" s="4">
        <v>44705</v>
      </c>
      <c r="I1142">
        <v>1100</v>
      </c>
      <c r="J1142" t="s">
        <v>10217</v>
      </c>
      <c r="K1142" t="s">
        <v>98</v>
      </c>
      <c r="L1142" t="s">
        <v>10218</v>
      </c>
      <c r="M1142" t="s">
        <v>37</v>
      </c>
      <c r="N1142" t="s">
        <v>10219</v>
      </c>
      <c r="O1142" t="s">
        <v>72</v>
      </c>
      <c r="P1142">
        <v>6</v>
      </c>
      <c r="Q1142" t="s">
        <v>40</v>
      </c>
      <c r="R1142" t="s">
        <v>101</v>
      </c>
      <c r="S1142" t="s">
        <v>10220</v>
      </c>
      <c r="T1142" s="4">
        <v>45422</v>
      </c>
      <c r="U1142">
        <v>5</v>
      </c>
      <c r="V1142" t="s">
        <v>129</v>
      </c>
      <c r="W1142" t="s">
        <v>10221</v>
      </c>
      <c r="X1142" t="s">
        <v>10222</v>
      </c>
      <c r="Y1142" t="s">
        <v>4870</v>
      </c>
      <c r="Z1142">
        <v>1391</v>
      </c>
      <c r="AA1142">
        <v>6</v>
      </c>
      <c r="AB1142">
        <v>3338.4</v>
      </c>
      <c r="AC1142">
        <v>556.4</v>
      </c>
      <c r="AD1142" s="8">
        <v>0.35</v>
      </c>
      <c r="AE1142" s="7">
        <v>1168.44</v>
      </c>
      <c r="AF1142">
        <v>0.35</v>
      </c>
      <c r="AG1142" t="str">
        <f t="shared" si="17"/>
        <v>₹3 K</v>
      </c>
    </row>
    <row r="1143" spans="1:33" x14ac:dyDescent="0.3">
      <c r="A1143" t="s">
        <v>20242</v>
      </c>
      <c r="B1143" t="s">
        <v>390</v>
      </c>
      <c r="C1143" t="s">
        <v>29</v>
      </c>
      <c r="D1143" t="s">
        <v>109</v>
      </c>
      <c r="E1143" t="s">
        <v>549</v>
      </c>
      <c r="F1143" t="s">
        <v>10364</v>
      </c>
      <c r="G1143" t="s">
        <v>96</v>
      </c>
      <c r="H1143" s="4">
        <v>43881</v>
      </c>
      <c r="I1143">
        <v>1200</v>
      </c>
      <c r="J1143" t="s">
        <v>10365</v>
      </c>
      <c r="K1143" t="s">
        <v>1686</v>
      </c>
      <c r="L1143" t="s">
        <v>10366</v>
      </c>
      <c r="M1143" t="s">
        <v>37</v>
      </c>
      <c r="N1143" t="s">
        <v>10367</v>
      </c>
      <c r="O1143" t="s">
        <v>39</v>
      </c>
      <c r="P1143">
        <v>14</v>
      </c>
      <c r="Q1143" t="s">
        <v>40</v>
      </c>
      <c r="R1143" t="s">
        <v>74</v>
      </c>
      <c r="S1143" t="s">
        <v>10368</v>
      </c>
      <c r="T1143" s="4">
        <v>45442</v>
      </c>
      <c r="U1143">
        <v>5</v>
      </c>
      <c r="V1143" t="s">
        <v>129</v>
      </c>
      <c r="W1143" t="s">
        <v>10369</v>
      </c>
      <c r="X1143" t="s">
        <v>10370</v>
      </c>
      <c r="Y1143" t="s">
        <v>3114</v>
      </c>
      <c r="Z1143">
        <v>1585</v>
      </c>
      <c r="AA1143">
        <v>1</v>
      </c>
      <c r="AB1143">
        <v>634</v>
      </c>
      <c r="AC1143">
        <v>634</v>
      </c>
      <c r="AD1143" s="8">
        <v>0.28000000000000003</v>
      </c>
      <c r="AE1143" s="7">
        <v>177.52</v>
      </c>
      <c r="AF1143">
        <v>0.28000000000000003</v>
      </c>
      <c r="AG1143" t="str">
        <f t="shared" si="17"/>
        <v>₹634</v>
      </c>
    </row>
    <row r="1144" spans="1:33" x14ac:dyDescent="0.3">
      <c r="A1144" t="s">
        <v>20242</v>
      </c>
      <c r="B1144" t="s">
        <v>390</v>
      </c>
      <c r="C1144" t="s">
        <v>29</v>
      </c>
      <c r="D1144" t="s">
        <v>219</v>
      </c>
      <c r="E1144" t="s">
        <v>2957</v>
      </c>
      <c r="F1144" t="s">
        <v>10449</v>
      </c>
      <c r="G1144" t="s">
        <v>33</v>
      </c>
      <c r="H1144" s="4">
        <v>45272</v>
      </c>
      <c r="I1144">
        <v>1200</v>
      </c>
      <c r="J1144" t="s">
        <v>10450</v>
      </c>
      <c r="K1144" t="s">
        <v>1293</v>
      </c>
      <c r="L1144" t="s">
        <v>10451</v>
      </c>
      <c r="M1144" t="s">
        <v>87</v>
      </c>
      <c r="N1144" t="s">
        <v>10452</v>
      </c>
      <c r="O1144" t="s">
        <v>72</v>
      </c>
      <c r="P1144">
        <v>8</v>
      </c>
      <c r="Q1144" t="s">
        <v>40</v>
      </c>
      <c r="R1144" t="s">
        <v>101</v>
      </c>
      <c r="S1144" t="s">
        <v>10453</v>
      </c>
      <c r="T1144" s="4">
        <v>45414</v>
      </c>
      <c r="U1144">
        <v>5</v>
      </c>
      <c r="V1144" t="s">
        <v>129</v>
      </c>
      <c r="W1144" t="s">
        <v>10454</v>
      </c>
      <c r="X1144" t="s">
        <v>10455</v>
      </c>
      <c r="Y1144" t="s">
        <v>6682</v>
      </c>
      <c r="Z1144">
        <v>2856</v>
      </c>
      <c r="AA1144">
        <v>5</v>
      </c>
      <c r="AB1144">
        <v>5712</v>
      </c>
      <c r="AC1144">
        <v>1142.4000000000001</v>
      </c>
      <c r="AD1144" s="8">
        <v>0.28000000000000003</v>
      </c>
      <c r="AE1144" s="7">
        <v>1599.3600000000001</v>
      </c>
      <c r="AF1144">
        <v>0.28000000000000003</v>
      </c>
      <c r="AG1144" t="str">
        <f t="shared" si="17"/>
        <v>₹6 K</v>
      </c>
    </row>
    <row r="1145" spans="1:33" x14ac:dyDescent="0.3">
      <c r="A1145" t="s">
        <v>181</v>
      </c>
      <c r="B1145" t="s">
        <v>920</v>
      </c>
      <c r="C1145" t="s">
        <v>29</v>
      </c>
      <c r="D1145" t="s">
        <v>241</v>
      </c>
      <c r="E1145" t="s">
        <v>1225</v>
      </c>
      <c r="F1145" t="s">
        <v>10470</v>
      </c>
      <c r="G1145" t="s">
        <v>33</v>
      </c>
      <c r="H1145" s="4">
        <v>43941</v>
      </c>
      <c r="I1145">
        <v>1400</v>
      </c>
      <c r="J1145" t="s">
        <v>10471</v>
      </c>
      <c r="K1145" t="s">
        <v>1302</v>
      </c>
      <c r="L1145" t="s">
        <v>10472</v>
      </c>
      <c r="M1145" t="s">
        <v>37</v>
      </c>
      <c r="N1145" t="s">
        <v>10473</v>
      </c>
      <c r="O1145" t="s">
        <v>72</v>
      </c>
      <c r="P1145">
        <v>17</v>
      </c>
      <c r="Q1145" t="s">
        <v>73</v>
      </c>
      <c r="R1145" t="s">
        <v>41</v>
      </c>
      <c r="S1145" t="s">
        <v>10474</v>
      </c>
      <c r="T1145" s="4">
        <v>45426</v>
      </c>
      <c r="U1145">
        <v>5</v>
      </c>
      <c r="V1145" t="s">
        <v>129</v>
      </c>
      <c r="W1145" t="s">
        <v>10475</v>
      </c>
      <c r="X1145" t="s">
        <v>10476</v>
      </c>
      <c r="Y1145" t="s">
        <v>10477</v>
      </c>
      <c r="Z1145">
        <v>2701</v>
      </c>
      <c r="AA1145">
        <v>2</v>
      </c>
      <c r="AB1145">
        <v>2160.8000000000002</v>
      </c>
      <c r="AC1145">
        <v>1080.4000000000001</v>
      </c>
      <c r="AD1145" s="8">
        <v>0.28000000000000003</v>
      </c>
      <c r="AE1145" s="7">
        <v>605.02400000000011</v>
      </c>
      <c r="AF1145">
        <v>0.28000000000000003</v>
      </c>
      <c r="AG1145" t="str">
        <f t="shared" si="17"/>
        <v>₹2 K</v>
      </c>
    </row>
    <row r="1146" spans="1:33" x14ac:dyDescent="0.3">
      <c r="A1146" t="s">
        <v>336</v>
      </c>
      <c r="B1146" t="s">
        <v>262</v>
      </c>
      <c r="C1146" t="s">
        <v>80</v>
      </c>
      <c r="D1146" t="s">
        <v>219</v>
      </c>
      <c r="E1146" t="s">
        <v>2957</v>
      </c>
      <c r="F1146" t="s">
        <v>10562</v>
      </c>
      <c r="G1146" t="s">
        <v>96</v>
      </c>
      <c r="H1146" s="4">
        <v>44600</v>
      </c>
      <c r="I1146">
        <v>1400</v>
      </c>
      <c r="J1146" t="s">
        <v>10563</v>
      </c>
      <c r="K1146" t="s">
        <v>197</v>
      </c>
      <c r="L1146" t="s">
        <v>10564</v>
      </c>
      <c r="M1146" t="s">
        <v>37</v>
      </c>
      <c r="N1146" t="s">
        <v>10565</v>
      </c>
      <c r="O1146" t="s">
        <v>72</v>
      </c>
      <c r="P1146">
        <v>3</v>
      </c>
      <c r="Q1146" t="s">
        <v>40</v>
      </c>
      <c r="R1146" t="s">
        <v>58</v>
      </c>
      <c r="S1146" t="s">
        <v>10566</v>
      </c>
      <c r="T1146" s="4">
        <v>45415</v>
      </c>
      <c r="U1146">
        <v>5</v>
      </c>
      <c r="V1146" t="s">
        <v>129</v>
      </c>
      <c r="W1146" t="s">
        <v>10567</v>
      </c>
      <c r="X1146" t="s">
        <v>10568</v>
      </c>
      <c r="Y1146" t="s">
        <v>10569</v>
      </c>
      <c r="Z1146">
        <v>1627</v>
      </c>
      <c r="AA1146">
        <v>7</v>
      </c>
      <c r="AB1146">
        <v>4555.6000000000004</v>
      </c>
      <c r="AC1146">
        <v>650.80000000000007</v>
      </c>
      <c r="AD1146" s="8">
        <v>0.35</v>
      </c>
      <c r="AE1146" s="7">
        <v>1594.46</v>
      </c>
      <c r="AF1146">
        <v>0.35</v>
      </c>
      <c r="AG1146" t="str">
        <f t="shared" si="17"/>
        <v>₹5 K</v>
      </c>
    </row>
    <row r="1147" spans="1:33" x14ac:dyDescent="0.3">
      <c r="A1147" t="s">
        <v>20233</v>
      </c>
      <c r="B1147" t="s">
        <v>240</v>
      </c>
      <c r="C1147" t="s">
        <v>80</v>
      </c>
      <c r="D1147" t="s">
        <v>219</v>
      </c>
      <c r="E1147" t="s">
        <v>2153</v>
      </c>
      <c r="F1147" t="s">
        <v>10592</v>
      </c>
      <c r="G1147" t="s">
        <v>96</v>
      </c>
      <c r="H1147" s="4">
        <v>44381</v>
      </c>
      <c r="I1147">
        <v>1400</v>
      </c>
      <c r="J1147" t="s">
        <v>10593</v>
      </c>
      <c r="K1147" t="s">
        <v>1078</v>
      </c>
      <c r="L1147" t="s">
        <v>10594</v>
      </c>
      <c r="M1147" t="s">
        <v>37</v>
      </c>
      <c r="N1147" t="s">
        <v>10595</v>
      </c>
      <c r="O1147" t="s">
        <v>72</v>
      </c>
      <c r="P1147">
        <v>16</v>
      </c>
      <c r="Q1147" t="s">
        <v>73</v>
      </c>
      <c r="R1147" t="s">
        <v>101</v>
      </c>
      <c r="S1147" t="s">
        <v>10596</v>
      </c>
      <c r="T1147" s="4">
        <v>45414</v>
      </c>
      <c r="U1147">
        <v>5</v>
      </c>
      <c r="V1147" t="s">
        <v>129</v>
      </c>
      <c r="W1147" t="s">
        <v>10597</v>
      </c>
      <c r="X1147" t="s">
        <v>10598</v>
      </c>
      <c r="Y1147" t="s">
        <v>6511</v>
      </c>
      <c r="Z1147">
        <v>1361</v>
      </c>
      <c r="AA1147">
        <v>4</v>
      </c>
      <c r="AB1147">
        <v>2177.6</v>
      </c>
      <c r="AC1147">
        <v>544.4</v>
      </c>
      <c r="AD1147" s="8">
        <v>0.35</v>
      </c>
      <c r="AE1147" s="7">
        <v>762.16</v>
      </c>
      <c r="AF1147">
        <v>0.35</v>
      </c>
      <c r="AG1147" t="str">
        <f t="shared" si="17"/>
        <v>₹2 K</v>
      </c>
    </row>
    <row r="1148" spans="1:33" x14ac:dyDescent="0.3">
      <c r="A1148" t="s">
        <v>20239</v>
      </c>
      <c r="B1148" t="s">
        <v>28</v>
      </c>
      <c r="C1148" t="s">
        <v>49</v>
      </c>
      <c r="D1148" t="s">
        <v>206</v>
      </c>
      <c r="E1148" t="s">
        <v>371</v>
      </c>
      <c r="F1148" t="s">
        <v>10671</v>
      </c>
      <c r="G1148" t="s">
        <v>96</v>
      </c>
      <c r="H1148" s="4">
        <v>44966</v>
      </c>
      <c r="I1148">
        <v>1100</v>
      </c>
      <c r="J1148" t="s">
        <v>10672</v>
      </c>
      <c r="K1148" t="s">
        <v>2433</v>
      </c>
      <c r="L1148" t="s">
        <v>10673</v>
      </c>
      <c r="M1148" t="s">
        <v>87</v>
      </c>
      <c r="N1148" t="s">
        <v>10674</v>
      </c>
      <c r="O1148" t="s">
        <v>39</v>
      </c>
      <c r="P1148">
        <v>3</v>
      </c>
      <c r="Q1148" t="s">
        <v>40</v>
      </c>
      <c r="R1148" t="s">
        <v>58</v>
      </c>
      <c r="S1148" t="s">
        <v>10675</v>
      </c>
      <c r="T1148" s="4">
        <v>45431</v>
      </c>
      <c r="U1148">
        <v>5</v>
      </c>
      <c r="V1148" t="s">
        <v>129</v>
      </c>
      <c r="W1148" t="s">
        <v>10676</v>
      </c>
      <c r="X1148" t="s">
        <v>10677</v>
      </c>
      <c r="Y1148" t="s">
        <v>2129</v>
      </c>
      <c r="Z1148">
        <v>2278</v>
      </c>
      <c r="AA1148">
        <v>1</v>
      </c>
      <c r="AB1148">
        <v>911.2</v>
      </c>
      <c r="AC1148">
        <v>911.2</v>
      </c>
      <c r="AD1148" s="8">
        <v>0.22</v>
      </c>
      <c r="AE1148" s="7">
        <v>200.464</v>
      </c>
      <c r="AF1148">
        <v>0.22</v>
      </c>
      <c r="AG1148" t="str">
        <f t="shared" si="17"/>
        <v>₹911.2</v>
      </c>
    </row>
    <row r="1149" spans="1:33" x14ac:dyDescent="0.3">
      <c r="A1149" t="s">
        <v>20235</v>
      </c>
      <c r="B1149" t="s">
        <v>48</v>
      </c>
      <c r="C1149" t="s">
        <v>80</v>
      </c>
      <c r="D1149" t="s">
        <v>241</v>
      </c>
      <c r="E1149" t="s">
        <v>832</v>
      </c>
      <c r="F1149" t="s">
        <v>5200</v>
      </c>
      <c r="G1149" t="s">
        <v>96</v>
      </c>
      <c r="H1149" s="4">
        <v>44993</v>
      </c>
      <c r="I1149">
        <v>1200</v>
      </c>
      <c r="J1149" t="s">
        <v>10743</v>
      </c>
      <c r="K1149" t="s">
        <v>350</v>
      </c>
      <c r="L1149" t="s">
        <v>10744</v>
      </c>
      <c r="M1149" t="s">
        <v>87</v>
      </c>
      <c r="N1149" t="s">
        <v>10745</v>
      </c>
      <c r="O1149" t="s">
        <v>72</v>
      </c>
      <c r="P1149">
        <v>6</v>
      </c>
      <c r="Q1149" t="s">
        <v>73</v>
      </c>
      <c r="R1149" t="s">
        <v>101</v>
      </c>
      <c r="S1149" t="s">
        <v>10746</v>
      </c>
      <c r="T1149" s="4">
        <v>45442</v>
      </c>
      <c r="U1149">
        <v>5</v>
      </c>
      <c r="V1149" t="s">
        <v>129</v>
      </c>
      <c r="W1149" t="s">
        <v>10747</v>
      </c>
      <c r="X1149" t="s">
        <v>9455</v>
      </c>
      <c r="Y1149" t="s">
        <v>10748</v>
      </c>
      <c r="Z1149">
        <v>2479</v>
      </c>
      <c r="AA1149">
        <v>5</v>
      </c>
      <c r="AB1149">
        <v>4958</v>
      </c>
      <c r="AC1149">
        <v>991.6</v>
      </c>
      <c r="AD1149" s="8">
        <v>0.35</v>
      </c>
      <c r="AE1149" s="7">
        <v>1735.3</v>
      </c>
      <c r="AF1149">
        <v>0.35</v>
      </c>
      <c r="AG1149" t="str">
        <f t="shared" si="17"/>
        <v>₹5 K</v>
      </c>
    </row>
    <row r="1150" spans="1:33" x14ac:dyDescent="0.3">
      <c r="A1150" t="s">
        <v>181</v>
      </c>
      <c r="B1150" t="s">
        <v>920</v>
      </c>
      <c r="C1150" t="s">
        <v>29</v>
      </c>
      <c r="D1150" t="s">
        <v>146</v>
      </c>
      <c r="E1150" t="s">
        <v>804</v>
      </c>
      <c r="F1150" t="s">
        <v>10763</v>
      </c>
      <c r="G1150" t="s">
        <v>33</v>
      </c>
      <c r="H1150" s="4">
        <v>43926</v>
      </c>
      <c r="I1150">
        <v>1100</v>
      </c>
      <c r="J1150" t="s">
        <v>10764</v>
      </c>
      <c r="K1150" t="s">
        <v>276</v>
      </c>
      <c r="L1150" t="s">
        <v>10765</v>
      </c>
      <c r="M1150" t="s">
        <v>37</v>
      </c>
      <c r="N1150" t="s">
        <v>10766</v>
      </c>
      <c r="O1150" t="s">
        <v>57</v>
      </c>
      <c r="P1150">
        <v>4</v>
      </c>
      <c r="Q1150" t="s">
        <v>40</v>
      </c>
      <c r="R1150" t="s">
        <v>101</v>
      </c>
      <c r="S1150" t="s">
        <v>10767</v>
      </c>
      <c r="T1150" s="4">
        <v>45442</v>
      </c>
      <c r="U1150">
        <v>5</v>
      </c>
      <c r="V1150" t="s">
        <v>129</v>
      </c>
      <c r="W1150" t="s">
        <v>10768</v>
      </c>
      <c r="X1150" t="s">
        <v>10769</v>
      </c>
      <c r="Y1150" t="s">
        <v>6243</v>
      </c>
      <c r="Z1150">
        <v>2989</v>
      </c>
      <c r="AA1150">
        <v>3</v>
      </c>
      <c r="AB1150">
        <v>3586.8</v>
      </c>
      <c r="AC1150">
        <v>1195.6000000000001</v>
      </c>
      <c r="AD1150" s="8">
        <v>0.28000000000000003</v>
      </c>
      <c r="AE1150" s="7">
        <v>1004.3040000000002</v>
      </c>
      <c r="AF1150">
        <v>0.28000000000000003</v>
      </c>
      <c r="AG1150" t="str">
        <f t="shared" si="17"/>
        <v>₹4 K</v>
      </c>
    </row>
    <row r="1151" spans="1:33" x14ac:dyDescent="0.3">
      <c r="A1151" t="s">
        <v>20238</v>
      </c>
      <c r="B1151" t="s">
        <v>650</v>
      </c>
      <c r="C1151" t="s">
        <v>29</v>
      </c>
      <c r="D1151" t="s">
        <v>241</v>
      </c>
      <c r="E1151" t="s">
        <v>1534</v>
      </c>
      <c r="F1151" t="s">
        <v>10770</v>
      </c>
      <c r="G1151" t="s">
        <v>33</v>
      </c>
      <c r="H1151" s="4">
        <v>45343</v>
      </c>
      <c r="I1151">
        <v>1100</v>
      </c>
      <c r="J1151" t="s">
        <v>10771</v>
      </c>
      <c r="K1151" t="s">
        <v>1319</v>
      </c>
      <c r="L1151" t="s">
        <v>10772</v>
      </c>
      <c r="M1151" t="s">
        <v>37</v>
      </c>
      <c r="N1151" t="s">
        <v>10773</v>
      </c>
      <c r="O1151" t="s">
        <v>57</v>
      </c>
      <c r="P1151">
        <v>7</v>
      </c>
      <c r="Q1151" t="s">
        <v>73</v>
      </c>
      <c r="R1151" t="s">
        <v>101</v>
      </c>
      <c r="S1151" t="s">
        <v>10774</v>
      </c>
      <c r="T1151" s="4">
        <v>45443</v>
      </c>
      <c r="U1151">
        <v>5</v>
      </c>
      <c r="V1151" t="s">
        <v>129</v>
      </c>
      <c r="W1151" t="s">
        <v>10775</v>
      </c>
      <c r="X1151" t="s">
        <v>10776</v>
      </c>
      <c r="Y1151" t="s">
        <v>10777</v>
      </c>
      <c r="Z1151">
        <v>607</v>
      </c>
      <c r="AA1151">
        <v>5</v>
      </c>
      <c r="AB1151">
        <v>1214</v>
      </c>
      <c r="AC1151">
        <v>242.8</v>
      </c>
      <c r="AD1151" s="8">
        <v>0.28000000000000003</v>
      </c>
      <c r="AE1151" s="7">
        <v>339.92</v>
      </c>
      <c r="AF1151">
        <v>0.28000000000000003</v>
      </c>
      <c r="AG1151" t="str">
        <f t="shared" si="17"/>
        <v>₹1 K</v>
      </c>
    </row>
    <row r="1152" spans="1:33" x14ac:dyDescent="0.3">
      <c r="A1152" t="s">
        <v>20234</v>
      </c>
      <c r="B1152" t="s">
        <v>325</v>
      </c>
      <c r="C1152" t="s">
        <v>29</v>
      </c>
      <c r="D1152" t="s">
        <v>219</v>
      </c>
      <c r="E1152" t="s">
        <v>596</v>
      </c>
      <c r="F1152" t="s">
        <v>10862</v>
      </c>
      <c r="G1152" t="s">
        <v>96</v>
      </c>
      <c r="H1152" s="4">
        <v>44571</v>
      </c>
      <c r="I1152">
        <v>950</v>
      </c>
      <c r="J1152" t="s">
        <v>10863</v>
      </c>
      <c r="K1152" t="s">
        <v>1052</v>
      </c>
      <c r="L1152" t="s">
        <v>10864</v>
      </c>
      <c r="M1152" t="s">
        <v>87</v>
      </c>
      <c r="N1152" t="s">
        <v>10865</v>
      </c>
      <c r="O1152" t="s">
        <v>72</v>
      </c>
      <c r="P1152">
        <v>10</v>
      </c>
      <c r="Q1152" t="s">
        <v>40</v>
      </c>
      <c r="R1152" t="s">
        <v>74</v>
      </c>
      <c r="S1152" t="s">
        <v>10866</v>
      </c>
      <c r="T1152" s="4">
        <v>45422</v>
      </c>
      <c r="U1152">
        <v>5</v>
      </c>
      <c r="V1152" t="s">
        <v>129</v>
      </c>
      <c r="W1152" t="s">
        <v>10867</v>
      </c>
      <c r="X1152" t="s">
        <v>10868</v>
      </c>
      <c r="Y1152" t="s">
        <v>6199</v>
      </c>
      <c r="Z1152">
        <v>2207</v>
      </c>
      <c r="AA1152">
        <v>1</v>
      </c>
      <c r="AB1152">
        <v>882.80000000000007</v>
      </c>
      <c r="AC1152">
        <v>882.80000000000007</v>
      </c>
      <c r="AD1152" s="8">
        <v>0.28000000000000003</v>
      </c>
      <c r="AE1152" s="7">
        <v>247.18400000000005</v>
      </c>
      <c r="AF1152">
        <v>0.28000000000000003</v>
      </c>
      <c r="AG1152" t="str">
        <f t="shared" si="17"/>
        <v>₹882.8</v>
      </c>
    </row>
    <row r="1153" spans="1:33" x14ac:dyDescent="0.3">
      <c r="A1153" t="s">
        <v>20240</v>
      </c>
      <c r="B1153" t="s">
        <v>347</v>
      </c>
      <c r="C1153" t="s">
        <v>29</v>
      </c>
      <c r="D1153" t="s">
        <v>81</v>
      </c>
      <c r="E1153" t="s">
        <v>2408</v>
      </c>
      <c r="F1153" t="s">
        <v>10946</v>
      </c>
      <c r="G1153" t="s">
        <v>96</v>
      </c>
      <c r="H1153" s="4">
        <v>44880</v>
      </c>
      <c r="I1153">
        <v>1000</v>
      </c>
      <c r="J1153" t="s">
        <v>10947</v>
      </c>
      <c r="K1153" t="s">
        <v>853</v>
      </c>
      <c r="L1153" t="s">
        <v>10948</v>
      </c>
      <c r="M1153" t="s">
        <v>37</v>
      </c>
      <c r="N1153" t="s">
        <v>10949</v>
      </c>
      <c r="O1153" t="s">
        <v>57</v>
      </c>
      <c r="P1153">
        <v>12</v>
      </c>
      <c r="Q1153" t="s">
        <v>73</v>
      </c>
      <c r="R1153" t="s">
        <v>41</v>
      </c>
      <c r="S1153" t="s">
        <v>10950</v>
      </c>
      <c r="T1153" s="4">
        <v>45427</v>
      </c>
      <c r="U1153">
        <v>5</v>
      </c>
      <c r="V1153" t="s">
        <v>129</v>
      </c>
      <c r="W1153" t="s">
        <v>10951</v>
      </c>
      <c r="X1153" t="s">
        <v>10952</v>
      </c>
      <c r="Y1153" t="s">
        <v>6955</v>
      </c>
      <c r="Z1153">
        <v>2940</v>
      </c>
      <c r="AA1153">
        <v>5</v>
      </c>
      <c r="AB1153">
        <v>5880</v>
      </c>
      <c r="AC1153">
        <v>1176</v>
      </c>
      <c r="AD1153" s="8">
        <v>0.28000000000000003</v>
      </c>
      <c r="AE1153" s="7">
        <v>1646.4</v>
      </c>
      <c r="AF1153">
        <v>0.28000000000000003</v>
      </c>
      <c r="AG1153" t="str">
        <f t="shared" si="17"/>
        <v>₹6 K</v>
      </c>
    </row>
    <row r="1154" spans="1:33" x14ac:dyDescent="0.3">
      <c r="A1154" t="s">
        <v>450</v>
      </c>
      <c r="B1154" t="s">
        <v>450</v>
      </c>
      <c r="C1154" t="s">
        <v>29</v>
      </c>
      <c r="D1154" t="s">
        <v>370</v>
      </c>
      <c r="E1154" t="s">
        <v>230</v>
      </c>
      <c r="F1154" t="s">
        <v>11030</v>
      </c>
      <c r="G1154" t="s">
        <v>33</v>
      </c>
      <c r="H1154" s="4">
        <v>45485</v>
      </c>
      <c r="I1154">
        <v>950</v>
      </c>
      <c r="J1154" t="s">
        <v>11031</v>
      </c>
      <c r="K1154" t="s">
        <v>743</v>
      </c>
      <c r="L1154" t="s">
        <v>11032</v>
      </c>
      <c r="M1154" t="s">
        <v>37</v>
      </c>
      <c r="N1154" t="s">
        <v>11033</v>
      </c>
      <c r="O1154" t="s">
        <v>72</v>
      </c>
      <c r="P1154">
        <v>3</v>
      </c>
      <c r="Q1154" t="s">
        <v>73</v>
      </c>
      <c r="R1154" t="s">
        <v>58</v>
      </c>
      <c r="S1154" t="s">
        <v>11034</v>
      </c>
      <c r="T1154" s="4">
        <v>45418</v>
      </c>
      <c r="U1154">
        <v>5</v>
      </c>
      <c r="V1154" t="s">
        <v>129</v>
      </c>
      <c r="W1154" t="s">
        <v>11035</v>
      </c>
      <c r="X1154" t="s">
        <v>11036</v>
      </c>
      <c r="Y1154" t="s">
        <v>4093</v>
      </c>
      <c r="Z1154">
        <v>2346</v>
      </c>
      <c r="AA1154">
        <v>7</v>
      </c>
      <c r="AB1154">
        <v>6568.8</v>
      </c>
      <c r="AC1154">
        <v>938.4</v>
      </c>
      <c r="AD1154" s="8">
        <v>0.28000000000000003</v>
      </c>
      <c r="AE1154" s="7">
        <v>1839.2640000000001</v>
      </c>
      <c r="AF1154">
        <v>0.28000000000000003</v>
      </c>
      <c r="AG1154" t="str">
        <f t="shared" ref="AG1154:AG1217" si="18">IF(AB1154&gt;=100000,"₹"&amp;TEXT(AB1154/100000,"0.0")&amp;" L",
IF(AB1154&gt;=1000,"₹"&amp;TEXT(AB1154/1000,"0")&amp;" K",
"₹"&amp;AB1154))</f>
        <v>₹7 K</v>
      </c>
    </row>
    <row r="1155" spans="1:33" x14ac:dyDescent="0.3">
      <c r="A1155" t="s">
        <v>20239</v>
      </c>
      <c r="B1155" t="s">
        <v>28</v>
      </c>
      <c r="C1155" t="s">
        <v>29</v>
      </c>
      <c r="D1155" t="s">
        <v>50</v>
      </c>
      <c r="E1155" t="s">
        <v>1560</v>
      </c>
      <c r="F1155" t="s">
        <v>11058</v>
      </c>
      <c r="G1155" t="s">
        <v>96</v>
      </c>
      <c r="H1155" s="4">
        <v>43907</v>
      </c>
      <c r="I1155">
        <v>1100</v>
      </c>
      <c r="J1155" t="s">
        <v>4993</v>
      </c>
      <c r="K1155" t="s">
        <v>150</v>
      </c>
      <c r="L1155" t="s">
        <v>11059</v>
      </c>
      <c r="M1155" t="s">
        <v>87</v>
      </c>
      <c r="N1155" t="s">
        <v>11060</v>
      </c>
      <c r="O1155" t="s">
        <v>72</v>
      </c>
      <c r="P1155">
        <v>5</v>
      </c>
      <c r="Q1155" t="s">
        <v>40</v>
      </c>
      <c r="R1155" t="s">
        <v>74</v>
      </c>
      <c r="S1155" t="s">
        <v>11061</v>
      </c>
      <c r="T1155" s="4">
        <v>45415</v>
      </c>
      <c r="U1155">
        <v>5</v>
      </c>
      <c r="V1155" t="s">
        <v>129</v>
      </c>
      <c r="W1155" t="s">
        <v>11062</v>
      </c>
      <c r="X1155" t="s">
        <v>4617</v>
      </c>
      <c r="Y1155" t="s">
        <v>2671</v>
      </c>
      <c r="Z1155">
        <v>721</v>
      </c>
      <c r="AA1155">
        <v>1</v>
      </c>
      <c r="AB1155">
        <v>288.40000000000003</v>
      </c>
      <c r="AC1155">
        <v>288.40000000000003</v>
      </c>
      <c r="AD1155" s="8">
        <v>0.28000000000000003</v>
      </c>
      <c r="AE1155" s="7">
        <v>80.752000000000024</v>
      </c>
      <c r="AF1155">
        <v>0.28000000000000003</v>
      </c>
      <c r="AG1155" t="str">
        <f t="shared" si="18"/>
        <v>₹288.4</v>
      </c>
    </row>
    <row r="1156" spans="1:33" x14ac:dyDescent="0.3">
      <c r="A1156" t="s">
        <v>181</v>
      </c>
      <c r="B1156" t="s">
        <v>182</v>
      </c>
      <c r="C1156" t="s">
        <v>29</v>
      </c>
      <c r="D1156" t="s">
        <v>109</v>
      </c>
      <c r="E1156" t="s">
        <v>832</v>
      </c>
      <c r="F1156" t="s">
        <v>11063</v>
      </c>
      <c r="G1156" t="s">
        <v>33</v>
      </c>
      <c r="H1156" s="4">
        <v>44130</v>
      </c>
      <c r="I1156">
        <v>1200</v>
      </c>
      <c r="J1156" t="s">
        <v>11064</v>
      </c>
      <c r="K1156" t="s">
        <v>85</v>
      </c>
      <c r="L1156" t="s">
        <v>11065</v>
      </c>
      <c r="M1156" t="s">
        <v>87</v>
      </c>
      <c r="N1156" t="s">
        <v>11066</v>
      </c>
      <c r="O1156" t="s">
        <v>72</v>
      </c>
      <c r="P1156">
        <v>10</v>
      </c>
      <c r="Q1156" t="s">
        <v>40</v>
      </c>
      <c r="R1156" t="s">
        <v>41</v>
      </c>
      <c r="S1156" t="s">
        <v>11067</v>
      </c>
      <c r="T1156" s="4">
        <v>45439</v>
      </c>
      <c r="U1156">
        <v>5</v>
      </c>
      <c r="V1156" t="s">
        <v>129</v>
      </c>
      <c r="W1156" t="s">
        <v>11068</v>
      </c>
      <c r="X1156" t="s">
        <v>11069</v>
      </c>
      <c r="Y1156" t="s">
        <v>9704</v>
      </c>
      <c r="Z1156">
        <v>1760</v>
      </c>
      <c r="AA1156">
        <v>5</v>
      </c>
      <c r="AB1156">
        <v>3520</v>
      </c>
      <c r="AC1156">
        <v>704</v>
      </c>
      <c r="AD1156" s="8">
        <v>0.28000000000000003</v>
      </c>
      <c r="AE1156" s="7">
        <v>985.60000000000014</v>
      </c>
      <c r="AF1156">
        <v>0.28000000000000003</v>
      </c>
      <c r="AG1156" t="str">
        <f t="shared" si="18"/>
        <v>₹4 K</v>
      </c>
    </row>
    <row r="1157" spans="1:33" x14ac:dyDescent="0.3">
      <c r="A1157" t="s">
        <v>20241</v>
      </c>
      <c r="B1157" t="s">
        <v>157</v>
      </c>
      <c r="C1157" t="s">
        <v>29</v>
      </c>
      <c r="D1157" t="s">
        <v>206</v>
      </c>
      <c r="E1157" t="s">
        <v>2957</v>
      </c>
      <c r="F1157" t="s">
        <v>11099</v>
      </c>
      <c r="G1157" t="s">
        <v>96</v>
      </c>
      <c r="H1157" s="4">
        <v>43992</v>
      </c>
      <c r="I1157">
        <v>1100</v>
      </c>
      <c r="J1157" t="s">
        <v>11100</v>
      </c>
      <c r="K1157" t="s">
        <v>350</v>
      </c>
      <c r="L1157" t="s">
        <v>11101</v>
      </c>
      <c r="M1157" t="s">
        <v>37</v>
      </c>
      <c r="N1157" t="s">
        <v>11102</v>
      </c>
      <c r="O1157" t="s">
        <v>39</v>
      </c>
      <c r="P1157">
        <v>16</v>
      </c>
      <c r="Q1157" t="s">
        <v>40</v>
      </c>
      <c r="R1157" t="s">
        <v>101</v>
      </c>
      <c r="S1157" t="s">
        <v>11103</v>
      </c>
      <c r="T1157" s="4">
        <v>45437</v>
      </c>
      <c r="U1157">
        <v>5</v>
      </c>
      <c r="V1157" t="s">
        <v>129</v>
      </c>
      <c r="W1157" t="s">
        <v>11104</v>
      </c>
      <c r="X1157" t="s">
        <v>11105</v>
      </c>
      <c r="Y1157" t="s">
        <v>9258</v>
      </c>
      <c r="Z1157">
        <v>1821</v>
      </c>
      <c r="AA1157">
        <v>4</v>
      </c>
      <c r="AB1157">
        <v>2913.6000000000004</v>
      </c>
      <c r="AC1157">
        <v>728.40000000000009</v>
      </c>
      <c r="AD1157" s="8">
        <v>0.28000000000000003</v>
      </c>
      <c r="AE1157" s="7">
        <v>815.80800000000022</v>
      </c>
      <c r="AF1157">
        <v>0.28000000000000003</v>
      </c>
      <c r="AG1157" t="str">
        <f t="shared" si="18"/>
        <v>₹3 K</v>
      </c>
    </row>
    <row r="1158" spans="1:33" x14ac:dyDescent="0.3">
      <c r="A1158" t="s">
        <v>93</v>
      </c>
      <c r="B1158" t="s">
        <v>568</v>
      </c>
      <c r="C1158" t="s">
        <v>49</v>
      </c>
      <c r="D1158" t="s">
        <v>219</v>
      </c>
      <c r="E1158" t="s">
        <v>559</v>
      </c>
      <c r="F1158" t="s">
        <v>11155</v>
      </c>
      <c r="G1158" t="s">
        <v>96</v>
      </c>
      <c r="H1158" s="4">
        <v>44431</v>
      </c>
      <c r="I1158">
        <v>1200</v>
      </c>
      <c r="J1158" t="s">
        <v>11156</v>
      </c>
      <c r="K1158" t="s">
        <v>3069</v>
      </c>
      <c r="L1158" t="s">
        <v>11157</v>
      </c>
      <c r="M1158" t="s">
        <v>37</v>
      </c>
      <c r="N1158" t="s">
        <v>11158</v>
      </c>
      <c r="O1158" t="s">
        <v>39</v>
      </c>
      <c r="P1158">
        <v>16</v>
      </c>
      <c r="Q1158" t="s">
        <v>73</v>
      </c>
      <c r="R1158" t="s">
        <v>58</v>
      </c>
      <c r="S1158" t="s">
        <v>11159</v>
      </c>
      <c r="T1158" s="4">
        <v>45419</v>
      </c>
      <c r="U1158">
        <v>5</v>
      </c>
      <c r="V1158" t="s">
        <v>129</v>
      </c>
      <c r="W1158" t="s">
        <v>11160</v>
      </c>
      <c r="X1158" t="s">
        <v>11161</v>
      </c>
      <c r="Y1158" t="s">
        <v>6140</v>
      </c>
      <c r="Z1158">
        <v>2073</v>
      </c>
      <c r="AA1158">
        <v>3</v>
      </c>
      <c r="AB1158">
        <v>2487.6000000000004</v>
      </c>
      <c r="AC1158">
        <v>829.20000000000016</v>
      </c>
      <c r="AD1158" s="8">
        <v>0.22</v>
      </c>
      <c r="AE1158" s="7">
        <v>547.27200000000005</v>
      </c>
      <c r="AF1158">
        <v>0.22</v>
      </c>
      <c r="AG1158" t="str">
        <f t="shared" si="18"/>
        <v>₹2 K</v>
      </c>
    </row>
    <row r="1159" spans="1:33" x14ac:dyDescent="0.3">
      <c r="A1159" t="s">
        <v>20235</v>
      </c>
      <c r="B1159" t="s">
        <v>48</v>
      </c>
      <c r="C1159" t="s">
        <v>29</v>
      </c>
      <c r="D1159" t="s">
        <v>206</v>
      </c>
      <c r="E1159" t="s">
        <v>263</v>
      </c>
      <c r="F1159" t="s">
        <v>11267</v>
      </c>
      <c r="G1159" t="s">
        <v>96</v>
      </c>
      <c r="H1159" s="4">
        <v>43976</v>
      </c>
      <c r="I1159">
        <v>950</v>
      </c>
      <c r="J1159" t="s">
        <v>11268</v>
      </c>
      <c r="K1159" t="s">
        <v>1103</v>
      </c>
      <c r="L1159" t="s">
        <v>11269</v>
      </c>
      <c r="M1159" t="s">
        <v>37</v>
      </c>
      <c r="N1159" t="s">
        <v>11270</v>
      </c>
      <c r="O1159" t="s">
        <v>57</v>
      </c>
      <c r="P1159">
        <v>11</v>
      </c>
      <c r="Q1159" t="s">
        <v>73</v>
      </c>
      <c r="R1159" t="s">
        <v>58</v>
      </c>
      <c r="S1159" t="s">
        <v>11271</v>
      </c>
      <c r="T1159" s="4">
        <v>45434</v>
      </c>
      <c r="U1159">
        <v>5</v>
      </c>
      <c r="V1159" t="s">
        <v>129</v>
      </c>
      <c r="W1159" t="s">
        <v>11272</v>
      </c>
      <c r="X1159" t="s">
        <v>11273</v>
      </c>
      <c r="Y1159" t="s">
        <v>4564</v>
      </c>
      <c r="Z1159">
        <v>1667</v>
      </c>
      <c r="AA1159">
        <v>3</v>
      </c>
      <c r="AB1159">
        <v>2000.4</v>
      </c>
      <c r="AC1159">
        <v>666.80000000000007</v>
      </c>
      <c r="AD1159" s="8">
        <v>0.28000000000000003</v>
      </c>
      <c r="AE1159" s="7">
        <v>560.11200000000008</v>
      </c>
      <c r="AF1159">
        <v>0.28000000000000003</v>
      </c>
      <c r="AG1159" t="str">
        <f t="shared" si="18"/>
        <v>₹2 K</v>
      </c>
    </row>
    <row r="1160" spans="1:33" x14ac:dyDescent="0.3">
      <c r="A1160" t="s">
        <v>181</v>
      </c>
      <c r="B1160" t="s">
        <v>411</v>
      </c>
      <c r="C1160" t="s">
        <v>29</v>
      </c>
      <c r="D1160" t="s">
        <v>241</v>
      </c>
      <c r="E1160" t="s">
        <v>1724</v>
      </c>
      <c r="F1160" t="s">
        <v>11394</v>
      </c>
      <c r="G1160" t="s">
        <v>33</v>
      </c>
      <c r="H1160" s="4">
        <v>43972</v>
      </c>
      <c r="I1160">
        <v>1000</v>
      </c>
      <c r="J1160" t="s">
        <v>11395</v>
      </c>
      <c r="K1160" t="s">
        <v>3069</v>
      </c>
      <c r="L1160" t="s">
        <v>11396</v>
      </c>
      <c r="M1160" t="s">
        <v>87</v>
      </c>
      <c r="N1160" t="s">
        <v>11397</v>
      </c>
      <c r="O1160" t="s">
        <v>39</v>
      </c>
      <c r="P1160">
        <v>8</v>
      </c>
      <c r="Q1160" t="s">
        <v>73</v>
      </c>
      <c r="R1160" t="s">
        <v>58</v>
      </c>
      <c r="S1160" t="s">
        <v>11398</v>
      </c>
      <c r="T1160" s="4">
        <v>45436</v>
      </c>
      <c r="U1160">
        <v>5</v>
      </c>
      <c r="V1160" t="s">
        <v>129</v>
      </c>
      <c r="W1160" t="s">
        <v>11399</v>
      </c>
      <c r="X1160" t="s">
        <v>11400</v>
      </c>
      <c r="Y1160" t="s">
        <v>11401</v>
      </c>
      <c r="Z1160">
        <v>2663</v>
      </c>
      <c r="AA1160">
        <v>5</v>
      </c>
      <c r="AB1160">
        <v>5326</v>
      </c>
      <c r="AC1160">
        <v>1065.2</v>
      </c>
      <c r="AD1160" s="8">
        <v>0.28000000000000003</v>
      </c>
      <c r="AE1160" s="7">
        <v>1491.2800000000002</v>
      </c>
      <c r="AF1160">
        <v>0.28000000000000003</v>
      </c>
      <c r="AG1160" t="str">
        <f t="shared" si="18"/>
        <v>₹5 K</v>
      </c>
    </row>
    <row r="1161" spans="1:33" x14ac:dyDescent="0.3">
      <c r="A1161" t="s">
        <v>27</v>
      </c>
      <c r="B1161" t="s">
        <v>803</v>
      </c>
      <c r="C1161" t="s">
        <v>49</v>
      </c>
      <c r="D1161" t="s">
        <v>219</v>
      </c>
      <c r="E1161" t="s">
        <v>868</v>
      </c>
      <c r="F1161" t="s">
        <v>11489</v>
      </c>
      <c r="G1161" t="s">
        <v>96</v>
      </c>
      <c r="H1161" s="4">
        <v>44142</v>
      </c>
      <c r="I1161">
        <v>1000</v>
      </c>
      <c r="J1161" t="s">
        <v>11490</v>
      </c>
      <c r="K1161" t="s">
        <v>1078</v>
      </c>
      <c r="L1161" t="s">
        <v>11491</v>
      </c>
      <c r="M1161" t="s">
        <v>37</v>
      </c>
      <c r="N1161" t="s">
        <v>11492</v>
      </c>
      <c r="O1161" t="s">
        <v>116</v>
      </c>
      <c r="P1161">
        <v>9</v>
      </c>
      <c r="Q1161" t="s">
        <v>73</v>
      </c>
      <c r="R1161" t="s">
        <v>58</v>
      </c>
      <c r="S1161" t="s">
        <v>11493</v>
      </c>
      <c r="T1161" s="4">
        <v>45429</v>
      </c>
      <c r="U1161">
        <v>5</v>
      </c>
      <c r="V1161" t="s">
        <v>129</v>
      </c>
      <c r="W1161" t="s">
        <v>11494</v>
      </c>
      <c r="X1161" t="s">
        <v>11495</v>
      </c>
      <c r="Y1161" t="s">
        <v>10577</v>
      </c>
      <c r="Z1161">
        <v>505</v>
      </c>
      <c r="AA1161">
        <v>2</v>
      </c>
      <c r="AB1161">
        <v>404</v>
      </c>
      <c r="AC1161">
        <v>202</v>
      </c>
      <c r="AD1161" s="8">
        <v>0.22</v>
      </c>
      <c r="AE1161" s="7">
        <v>88.88</v>
      </c>
      <c r="AF1161">
        <v>0.22</v>
      </c>
      <c r="AG1161" t="str">
        <f t="shared" si="18"/>
        <v>₹404</v>
      </c>
    </row>
    <row r="1162" spans="1:33" x14ac:dyDescent="0.3">
      <c r="A1162" t="s">
        <v>20236</v>
      </c>
      <c r="B1162" t="s">
        <v>79</v>
      </c>
      <c r="C1162" t="s">
        <v>29</v>
      </c>
      <c r="D1162" t="s">
        <v>50</v>
      </c>
      <c r="E1162" t="s">
        <v>596</v>
      </c>
      <c r="F1162" t="s">
        <v>11642</v>
      </c>
      <c r="G1162" t="s">
        <v>96</v>
      </c>
      <c r="H1162" s="4">
        <v>44869</v>
      </c>
      <c r="I1162">
        <v>1200</v>
      </c>
      <c r="J1162" t="s">
        <v>11643</v>
      </c>
      <c r="K1162" t="s">
        <v>394</v>
      </c>
      <c r="L1162" t="s">
        <v>11644</v>
      </c>
      <c r="M1162" t="s">
        <v>87</v>
      </c>
      <c r="N1162" t="s">
        <v>11645</v>
      </c>
      <c r="O1162" t="s">
        <v>72</v>
      </c>
      <c r="P1162">
        <v>13</v>
      </c>
      <c r="Q1162" t="s">
        <v>73</v>
      </c>
      <c r="R1162" t="s">
        <v>41</v>
      </c>
      <c r="S1162" t="s">
        <v>11646</v>
      </c>
      <c r="T1162" s="4">
        <v>45438</v>
      </c>
      <c r="U1162">
        <v>5</v>
      </c>
      <c r="V1162" t="s">
        <v>129</v>
      </c>
      <c r="W1162" t="s">
        <v>11647</v>
      </c>
      <c r="X1162" t="s">
        <v>11648</v>
      </c>
      <c r="Y1162" t="s">
        <v>6847</v>
      </c>
      <c r="Z1162">
        <v>2622</v>
      </c>
      <c r="AA1162">
        <v>4</v>
      </c>
      <c r="AB1162">
        <v>4195.2</v>
      </c>
      <c r="AC1162">
        <v>1048.8</v>
      </c>
      <c r="AD1162" s="8">
        <v>0.28000000000000003</v>
      </c>
      <c r="AE1162" s="7">
        <v>1174.6559999999999</v>
      </c>
      <c r="AF1162">
        <v>0.28000000000000003</v>
      </c>
      <c r="AG1162" t="str">
        <f t="shared" si="18"/>
        <v>₹4 K</v>
      </c>
    </row>
    <row r="1163" spans="1:33" x14ac:dyDescent="0.3">
      <c r="A1163" t="s">
        <v>336</v>
      </c>
      <c r="B1163" t="s">
        <v>500</v>
      </c>
      <c r="C1163" t="s">
        <v>80</v>
      </c>
      <c r="D1163" t="s">
        <v>81</v>
      </c>
      <c r="E1163" t="s">
        <v>1908</v>
      </c>
      <c r="F1163" t="s">
        <v>11737</v>
      </c>
      <c r="G1163" t="s">
        <v>96</v>
      </c>
      <c r="H1163" s="4">
        <v>44019</v>
      </c>
      <c r="I1163">
        <v>1200</v>
      </c>
      <c r="J1163" t="s">
        <v>11738</v>
      </c>
      <c r="K1163" t="s">
        <v>581</v>
      </c>
      <c r="L1163" t="s">
        <v>11739</v>
      </c>
      <c r="M1163" t="s">
        <v>37</v>
      </c>
      <c r="N1163" t="s">
        <v>11740</v>
      </c>
      <c r="O1163" t="s">
        <v>57</v>
      </c>
      <c r="P1163">
        <v>11</v>
      </c>
      <c r="Q1163" t="s">
        <v>73</v>
      </c>
      <c r="R1163" t="s">
        <v>58</v>
      </c>
      <c r="S1163" t="s">
        <v>11741</v>
      </c>
      <c r="T1163" s="4">
        <v>45429</v>
      </c>
      <c r="U1163">
        <v>5</v>
      </c>
      <c r="V1163" t="s">
        <v>129</v>
      </c>
      <c r="W1163" t="s">
        <v>11742</v>
      </c>
      <c r="X1163" t="s">
        <v>11743</v>
      </c>
      <c r="Y1163" t="s">
        <v>1576</v>
      </c>
      <c r="Z1163">
        <v>1691</v>
      </c>
      <c r="AA1163">
        <v>1</v>
      </c>
      <c r="AB1163">
        <v>676.40000000000009</v>
      </c>
      <c r="AC1163">
        <v>676.40000000000009</v>
      </c>
      <c r="AD1163" s="8">
        <v>0.35</v>
      </c>
      <c r="AE1163" s="7">
        <v>236.74</v>
      </c>
      <c r="AF1163">
        <v>0.35</v>
      </c>
      <c r="AG1163" t="str">
        <f t="shared" si="18"/>
        <v>₹676.4</v>
      </c>
    </row>
    <row r="1164" spans="1:33" x14ac:dyDescent="0.3">
      <c r="A1164" t="s">
        <v>27</v>
      </c>
      <c r="B1164" t="s">
        <v>193</v>
      </c>
      <c r="C1164" t="s">
        <v>80</v>
      </c>
      <c r="D1164" t="s">
        <v>206</v>
      </c>
      <c r="E1164" t="s">
        <v>641</v>
      </c>
      <c r="F1164" t="s">
        <v>11744</v>
      </c>
      <c r="G1164" t="s">
        <v>96</v>
      </c>
      <c r="H1164" s="4">
        <v>44129</v>
      </c>
      <c r="I1164">
        <v>1400</v>
      </c>
      <c r="J1164" t="s">
        <v>11745</v>
      </c>
      <c r="K1164" t="s">
        <v>861</v>
      </c>
      <c r="L1164" t="s">
        <v>11746</v>
      </c>
      <c r="M1164" t="s">
        <v>37</v>
      </c>
      <c r="N1164" t="s">
        <v>11747</v>
      </c>
      <c r="O1164" t="s">
        <v>39</v>
      </c>
      <c r="P1164">
        <v>16</v>
      </c>
      <c r="Q1164" t="s">
        <v>40</v>
      </c>
      <c r="R1164" t="s">
        <v>101</v>
      </c>
      <c r="S1164" t="s">
        <v>11748</v>
      </c>
      <c r="T1164" s="4">
        <v>45422</v>
      </c>
      <c r="U1164">
        <v>5</v>
      </c>
      <c r="V1164" t="s">
        <v>129</v>
      </c>
      <c r="W1164" t="s">
        <v>11749</v>
      </c>
      <c r="X1164" t="s">
        <v>11750</v>
      </c>
      <c r="Y1164" t="s">
        <v>4030</v>
      </c>
      <c r="Z1164">
        <v>2779</v>
      </c>
      <c r="AA1164">
        <v>7</v>
      </c>
      <c r="AB1164">
        <v>7781.2000000000007</v>
      </c>
      <c r="AC1164">
        <v>1111.6000000000001</v>
      </c>
      <c r="AD1164" s="8">
        <v>0.35</v>
      </c>
      <c r="AE1164" s="7">
        <v>2723.42</v>
      </c>
      <c r="AF1164">
        <v>0.35</v>
      </c>
      <c r="AG1164" t="str">
        <f t="shared" si="18"/>
        <v>₹8 K</v>
      </c>
    </row>
    <row r="1165" spans="1:33" x14ac:dyDescent="0.3">
      <c r="A1165" t="s">
        <v>93</v>
      </c>
      <c r="B1165" t="s">
        <v>568</v>
      </c>
      <c r="C1165" t="s">
        <v>80</v>
      </c>
      <c r="D1165" t="s">
        <v>50</v>
      </c>
      <c r="E1165" t="s">
        <v>183</v>
      </c>
      <c r="F1165" t="s">
        <v>11793</v>
      </c>
      <c r="G1165" t="s">
        <v>96</v>
      </c>
      <c r="H1165" s="4">
        <v>44551</v>
      </c>
      <c r="I1165">
        <v>1300</v>
      </c>
      <c r="J1165" t="s">
        <v>11794</v>
      </c>
      <c r="K1165" t="s">
        <v>35</v>
      </c>
      <c r="L1165" t="s">
        <v>11795</v>
      </c>
      <c r="M1165" t="s">
        <v>87</v>
      </c>
      <c r="N1165" t="s">
        <v>11796</v>
      </c>
      <c r="O1165" t="s">
        <v>39</v>
      </c>
      <c r="P1165">
        <v>3</v>
      </c>
      <c r="Q1165" t="s">
        <v>40</v>
      </c>
      <c r="R1165" t="s">
        <v>41</v>
      </c>
      <c r="S1165" t="s">
        <v>11797</v>
      </c>
      <c r="T1165" s="4">
        <v>45414</v>
      </c>
      <c r="U1165">
        <v>5</v>
      </c>
      <c r="V1165" t="s">
        <v>129</v>
      </c>
      <c r="W1165" t="s">
        <v>11798</v>
      </c>
      <c r="X1165" t="s">
        <v>11799</v>
      </c>
      <c r="Y1165" t="s">
        <v>1965</v>
      </c>
      <c r="Z1165">
        <v>1144</v>
      </c>
      <c r="AA1165">
        <v>7</v>
      </c>
      <c r="AB1165">
        <v>3203.2000000000003</v>
      </c>
      <c r="AC1165">
        <v>457.6</v>
      </c>
      <c r="AD1165" s="8">
        <v>0.35</v>
      </c>
      <c r="AE1165" s="7">
        <v>1121.1200000000001</v>
      </c>
      <c r="AF1165">
        <v>0.35</v>
      </c>
      <c r="AG1165" t="str">
        <f t="shared" si="18"/>
        <v>₹3 K</v>
      </c>
    </row>
    <row r="1166" spans="1:33" x14ac:dyDescent="0.3">
      <c r="A1166" t="s">
        <v>181</v>
      </c>
      <c r="B1166" t="s">
        <v>380</v>
      </c>
      <c r="C1166" t="s">
        <v>29</v>
      </c>
      <c r="D1166" t="s">
        <v>206</v>
      </c>
      <c r="E1166" t="s">
        <v>832</v>
      </c>
      <c r="F1166" t="s">
        <v>11845</v>
      </c>
      <c r="G1166" t="s">
        <v>33</v>
      </c>
      <c r="H1166" s="4">
        <v>45074</v>
      </c>
      <c r="I1166">
        <v>950</v>
      </c>
      <c r="J1166" t="s">
        <v>11846</v>
      </c>
      <c r="K1166" t="s">
        <v>424</v>
      </c>
      <c r="L1166" t="s">
        <v>11847</v>
      </c>
      <c r="M1166" t="s">
        <v>37</v>
      </c>
      <c r="N1166" t="s">
        <v>11848</v>
      </c>
      <c r="O1166" t="s">
        <v>72</v>
      </c>
      <c r="P1166">
        <v>5</v>
      </c>
      <c r="Q1166" t="s">
        <v>73</v>
      </c>
      <c r="R1166" t="s">
        <v>101</v>
      </c>
      <c r="S1166" t="s">
        <v>11849</v>
      </c>
      <c r="T1166" s="4">
        <v>45426</v>
      </c>
      <c r="U1166">
        <v>5</v>
      </c>
      <c r="V1166" t="s">
        <v>129</v>
      </c>
      <c r="W1166" t="s">
        <v>11850</v>
      </c>
      <c r="X1166" t="s">
        <v>11851</v>
      </c>
      <c r="Y1166" t="s">
        <v>8093</v>
      </c>
      <c r="Z1166">
        <v>1418</v>
      </c>
      <c r="AA1166">
        <v>3</v>
      </c>
      <c r="AB1166">
        <v>1701.6000000000001</v>
      </c>
      <c r="AC1166">
        <v>567.20000000000005</v>
      </c>
      <c r="AD1166" s="8">
        <v>0.28000000000000003</v>
      </c>
      <c r="AE1166" s="7">
        <v>476.44800000000009</v>
      </c>
      <c r="AF1166">
        <v>0.28000000000000003</v>
      </c>
      <c r="AG1166" t="str">
        <f t="shared" si="18"/>
        <v>₹2 K</v>
      </c>
    </row>
    <row r="1167" spans="1:33" x14ac:dyDescent="0.3">
      <c r="A1167" t="s">
        <v>20233</v>
      </c>
      <c r="B1167" t="s">
        <v>218</v>
      </c>
      <c r="C1167" t="s">
        <v>29</v>
      </c>
      <c r="D1167" t="s">
        <v>30</v>
      </c>
      <c r="E1167" t="s">
        <v>632</v>
      </c>
      <c r="F1167" t="s">
        <v>12076</v>
      </c>
      <c r="G1167" t="s">
        <v>33</v>
      </c>
      <c r="H1167" s="4">
        <v>44503</v>
      </c>
      <c r="I1167">
        <v>1300</v>
      </c>
      <c r="J1167" t="s">
        <v>3955</v>
      </c>
      <c r="K1167" t="s">
        <v>113</v>
      </c>
      <c r="L1167" t="s">
        <v>12077</v>
      </c>
      <c r="M1167" t="s">
        <v>37</v>
      </c>
      <c r="N1167" t="s">
        <v>12078</v>
      </c>
      <c r="O1167" t="s">
        <v>39</v>
      </c>
      <c r="P1167">
        <v>14</v>
      </c>
      <c r="Q1167" t="s">
        <v>73</v>
      </c>
      <c r="R1167" t="s">
        <v>58</v>
      </c>
      <c r="S1167" t="s">
        <v>12079</v>
      </c>
      <c r="T1167" s="4">
        <v>45420</v>
      </c>
      <c r="U1167">
        <v>5</v>
      </c>
      <c r="V1167" t="s">
        <v>129</v>
      </c>
      <c r="W1167" t="s">
        <v>12080</v>
      </c>
      <c r="X1167" t="s">
        <v>12081</v>
      </c>
      <c r="Y1167" t="s">
        <v>3325</v>
      </c>
      <c r="Z1167">
        <v>1703</v>
      </c>
      <c r="AA1167">
        <v>2</v>
      </c>
      <c r="AB1167">
        <v>1362.4</v>
      </c>
      <c r="AC1167">
        <v>681.2</v>
      </c>
      <c r="AD1167" s="8">
        <v>0.28000000000000003</v>
      </c>
      <c r="AE1167" s="7">
        <v>381.47200000000004</v>
      </c>
      <c r="AF1167">
        <v>0.28000000000000003</v>
      </c>
      <c r="AG1167" t="str">
        <f t="shared" si="18"/>
        <v>₹1 K</v>
      </c>
    </row>
    <row r="1168" spans="1:33" x14ac:dyDescent="0.3">
      <c r="A1168" t="s">
        <v>20233</v>
      </c>
      <c r="B1168" t="s">
        <v>218</v>
      </c>
      <c r="C1168" t="s">
        <v>49</v>
      </c>
      <c r="D1168" t="s">
        <v>206</v>
      </c>
      <c r="E1168" t="s">
        <v>326</v>
      </c>
      <c r="F1168" t="s">
        <v>12132</v>
      </c>
      <c r="G1168" t="s">
        <v>33</v>
      </c>
      <c r="H1168" s="4">
        <v>45097</v>
      </c>
      <c r="I1168">
        <v>1300</v>
      </c>
      <c r="J1168" t="s">
        <v>12133</v>
      </c>
      <c r="K1168" t="s">
        <v>125</v>
      </c>
      <c r="L1168" t="s">
        <v>12134</v>
      </c>
      <c r="M1168" t="s">
        <v>37</v>
      </c>
      <c r="N1168" t="s">
        <v>12135</v>
      </c>
      <c r="O1168" t="s">
        <v>72</v>
      </c>
      <c r="P1168">
        <v>13</v>
      </c>
      <c r="Q1168" t="s">
        <v>73</v>
      </c>
      <c r="R1168" t="s">
        <v>74</v>
      </c>
      <c r="S1168" t="s">
        <v>12136</v>
      </c>
      <c r="T1168" s="4">
        <v>45443</v>
      </c>
      <c r="U1168">
        <v>5</v>
      </c>
      <c r="V1168" t="s">
        <v>129</v>
      </c>
      <c r="W1168" t="s">
        <v>12137</v>
      </c>
      <c r="X1168" t="s">
        <v>12138</v>
      </c>
      <c r="Y1168" t="s">
        <v>12139</v>
      </c>
      <c r="Z1168">
        <v>505</v>
      </c>
      <c r="AA1168">
        <v>1</v>
      </c>
      <c r="AB1168">
        <v>202</v>
      </c>
      <c r="AC1168">
        <v>202</v>
      </c>
      <c r="AD1168" s="8">
        <v>0.22</v>
      </c>
      <c r="AE1168" s="7">
        <v>44.44</v>
      </c>
      <c r="AF1168">
        <v>0.22</v>
      </c>
      <c r="AG1168" t="str">
        <f t="shared" si="18"/>
        <v>₹202</v>
      </c>
    </row>
    <row r="1169" spans="1:33" x14ac:dyDescent="0.3">
      <c r="A1169" t="s">
        <v>20236</v>
      </c>
      <c r="B1169" t="s">
        <v>79</v>
      </c>
      <c r="C1169" t="s">
        <v>80</v>
      </c>
      <c r="D1169" t="s">
        <v>206</v>
      </c>
      <c r="E1169" t="s">
        <v>431</v>
      </c>
      <c r="F1169" t="s">
        <v>12280</v>
      </c>
      <c r="G1169" t="s">
        <v>33</v>
      </c>
      <c r="H1169" s="4">
        <v>44547</v>
      </c>
      <c r="I1169">
        <v>1400</v>
      </c>
      <c r="J1169" t="s">
        <v>12281</v>
      </c>
      <c r="K1169" t="s">
        <v>796</v>
      </c>
      <c r="L1169" t="s">
        <v>12282</v>
      </c>
      <c r="M1169" t="s">
        <v>87</v>
      </c>
      <c r="N1169" t="s">
        <v>12283</v>
      </c>
      <c r="O1169" t="s">
        <v>72</v>
      </c>
      <c r="P1169">
        <v>14</v>
      </c>
      <c r="Q1169" t="s">
        <v>73</v>
      </c>
      <c r="R1169" t="s">
        <v>74</v>
      </c>
      <c r="S1169" t="s">
        <v>12284</v>
      </c>
      <c r="T1169" s="4">
        <v>45431</v>
      </c>
      <c r="U1169">
        <v>5</v>
      </c>
      <c r="V1169" t="s">
        <v>129</v>
      </c>
      <c r="W1169" t="s">
        <v>12285</v>
      </c>
      <c r="X1169" t="s">
        <v>12286</v>
      </c>
      <c r="Y1169" t="s">
        <v>1022</v>
      </c>
      <c r="Z1169">
        <v>1404</v>
      </c>
      <c r="AA1169">
        <v>3</v>
      </c>
      <c r="AB1169">
        <v>1684.8000000000002</v>
      </c>
      <c r="AC1169">
        <v>561.6</v>
      </c>
      <c r="AD1169" s="8">
        <v>0.35</v>
      </c>
      <c r="AE1169" s="7">
        <v>589.68000000000006</v>
      </c>
      <c r="AF1169">
        <v>0.35</v>
      </c>
      <c r="AG1169" t="str">
        <f t="shared" si="18"/>
        <v>₹2 K</v>
      </c>
    </row>
    <row r="1170" spans="1:33" x14ac:dyDescent="0.3">
      <c r="A1170" t="s">
        <v>20234</v>
      </c>
      <c r="B1170" t="s">
        <v>325</v>
      </c>
      <c r="C1170" t="s">
        <v>80</v>
      </c>
      <c r="D1170" t="s">
        <v>206</v>
      </c>
      <c r="E1170" t="s">
        <v>122</v>
      </c>
      <c r="F1170" t="s">
        <v>12294</v>
      </c>
      <c r="G1170" t="s">
        <v>96</v>
      </c>
      <c r="H1170" s="4">
        <v>45257</v>
      </c>
      <c r="I1170">
        <v>1400</v>
      </c>
      <c r="J1170" t="s">
        <v>12295</v>
      </c>
      <c r="K1170" t="s">
        <v>173</v>
      </c>
      <c r="L1170" t="s">
        <v>12296</v>
      </c>
      <c r="M1170" t="s">
        <v>37</v>
      </c>
      <c r="N1170" t="s">
        <v>12297</v>
      </c>
      <c r="O1170" t="s">
        <v>116</v>
      </c>
      <c r="P1170">
        <v>8</v>
      </c>
      <c r="Q1170" t="s">
        <v>40</v>
      </c>
      <c r="R1170" t="s">
        <v>101</v>
      </c>
      <c r="S1170" t="s">
        <v>12298</v>
      </c>
      <c r="T1170" s="4">
        <v>45422</v>
      </c>
      <c r="U1170">
        <v>5</v>
      </c>
      <c r="V1170" t="s">
        <v>129</v>
      </c>
      <c r="W1170" t="s">
        <v>12299</v>
      </c>
      <c r="X1170" t="s">
        <v>12300</v>
      </c>
      <c r="Y1170" t="s">
        <v>12139</v>
      </c>
      <c r="Z1170">
        <v>2488</v>
      </c>
      <c r="AA1170">
        <v>2</v>
      </c>
      <c r="AB1170">
        <v>1990.4</v>
      </c>
      <c r="AC1170">
        <v>995.2</v>
      </c>
      <c r="AD1170" s="8">
        <v>0.35</v>
      </c>
      <c r="AE1170" s="7">
        <v>696.64</v>
      </c>
      <c r="AF1170">
        <v>0.35</v>
      </c>
      <c r="AG1170" t="str">
        <f t="shared" si="18"/>
        <v>₹2 K</v>
      </c>
    </row>
    <row r="1171" spans="1:33" x14ac:dyDescent="0.3">
      <c r="A1171" t="s">
        <v>20238</v>
      </c>
      <c r="B1171" t="s">
        <v>650</v>
      </c>
      <c r="C1171" t="s">
        <v>29</v>
      </c>
      <c r="D1171" t="s">
        <v>370</v>
      </c>
      <c r="E1171" t="s">
        <v>947</v>
      </c>
      <c r="F1171" t="s">
        <v>12322</v>
      </c>
      <c r="G1171" t="s">
        <v>33</v>
      </c>
      <c r="H1171" s="4">
        <v>45420</v>
      </c>
      <c r="I1171">
        <v>950</v>
      </c>
      <c r="J1171" t="s">
        <v>12323</v>
      </c>
      <c r="K1171" t="s">
        <v>706</v>
      </c>
      <c r="L1171" t="s">
        <v>12324</v>
      </c>
      <c r="M1171" t="s">
        <v>37</v>
      </c>
      <c r="N1171" t="s">
        <v>12325</v>
      </c>
      <c r="O1171" t="s">
        <v>72</v>
      </c>
      <c r="P1171">
        <v>9</v>
      </c>
      <c r="Q1171" t="s">
        <v>73</v>
      </c>
      <c r="R1171" t="s">
        <v>58</v>
      </c>
      <c r="S1171" t="s">
        <v>12326</v>
      </c>
      <c r="T1171" s="4">
        <v>45419</v>
      </c>
      <c r="U1171">
        <v>5</v>
      </c>
      <c r="V1171" t="s">
        <v>129</v>
      </c>
      <c r="W1171" t="s">
        <v>12327</v>
      </c>
      <c r="X1171" t="s">
        <v>12328</v>
      </c>
      <c r="Y1171" t="s">
        <v>4085</v>
      </c>
      <c r="Z1171">
        <v>1657</v>
      </c>
      <c r="AA1171">
        <v>8</v>
      </c>
      <c r="AB1171">
        <v>5302.4000000000015</v>
      </c>
      <c r="AC1171">
        <v>662.80000000000018</v>
      </c>
      <c r="AD1171" s="8">
        <v>0.28000000000000003</v>
      </c>
      <c r="AE1171" s="7">
        <v>1484.6720000000005</v>
      </c>
      <c r="AF1171">
        <v>0.28000000000000003</v>
      </c>
      <c r="AG1171" t="str">
        <f t="shared" si="18"/>
        <v>₹5 K</v>
      </c>
    </row>
    <row r="1172" spans="1:33" x14ac:dyDescent="0.3">
      <c r="A1172" t="s">
        <v>181</v>
      </c>
      <c r="B1172" t="s">
        <v>411</v>
      </c>
      <c r="C1172" t="s">
        <v>80</v>
      </c>
      <c r="D1172" t="s">
        <v>50</v>
      </c>
      <c r="E1172" t="s">
        <v>358</v>
      </c>
      <c r="F1172" t="s">
        <v>12371</v>
      </c>
      <c r="G1172" t="s">
        <v>33</v>
      </c>
      <c r="H1172" s="4">
        <v>45392</v>
      </c>
      <c r="I1172">
        <v>800</v>
      </c>
      <c r="J1172" t="s">
        <v>12372</v>
      </c>
      <c r="K1172" t="s">
        <v>254</v>
      </c>
      <c r="L1172" t="s">
        <v>12373</v>
      </c>
      <c r="M1172" t="s">
        <v>87</v>
      </c>
      <c r="N1172" t="s">
        <v>12374</v>
      </c>
      <c r="O1172" t="s">
        <v>57</v>
      </c>
      <c r="P1172">
        <v>4</v>
      </c>
      <c r="Q1172" t="s">
        <v>40</v>
      </c>
      <c r="R1172" t="s">
        <v>74</v>
      </c>
      <c r="S1172" t="s">
        <v>12375</v>
      </c>
      <c r="T1172" s="4">
        <v>45424</v>
      </c>
      <c r="U1172">
        <v>5</v>
      </c>
      <c r="V1172" t="s">
        <v>129</v>
      </c>
      <c r="W1172" t="s">
        <v>12376</v>
      </c>
      <c r="X1172" t="s">
        <v>12377</v>
      </c>
      <c r="Y1172" t="s">
        <v>1340</v>
      </c>
      <c r="Z1172">
        <v>609</v>
      </c>
      <c r="AA1172">
        <v>5</v>
      </c>
      <c r="AB1172">
        <v>1218</v>
      </c>
      <c r="AC1172">
        <v>243.6</v>
      </c>
      <c r="AD1172" s="8">
        <v>0.35</v>
      </c>
      <c r="AE1172" s="7">
        <v>426.29999999999995</v>
      </c>
      <c r="AF1172">
        <v>0.35</v>
      </c>
      <c r="AG1172" t="str">
        <f t="shared" si="18"/>
        <v>₹1 K</v>
      </c>
    </row>
    <row r="1173" spans="1:33" x14ac:dyDescent="0.3">
      <c r="A1173" t="s">
        <v>181</v>
      </c>
      <c r="B1173" t="s">
        <v>64</v>
      </c>
      <c r="C1173" t="s">
        <v>49</v>
      </c>
      <c r="D1173" t="s">
        <v>241</v>
      </c>
      <c r="E1173" t="s">
        <v>641</v>
      </c>
      <c r="F1173" t="s">
        <v>12405</v>
      </c>
      <c r="G1173" t="s">
        <v>33</v>
      </c>
      <c r="H1173" s="4">
        <v>43971</v>
      </c>
      <c r="I1173">
        <v>1400</v>
      </c>
      <c r="J1173" t="s">
        <v>12406</v>
      </c>
      <c r="K1173" t="s">
        <v>2433</v>
      </c>
      <c r="L1173" t="s">
        <v>12407</v>
      </c>
      <c r="M1173" t="s">
        <v>37</v>
      </c>
      <c r="N1173" t="s">
        <v>12408</v>
      </c>
      <c r="O1173" t="s">
        <v>116</v>
      </c>
      <c r="P1173">
        <v>5</v>
      </c>
      <c r="Q1173" t="s">
        <v>40</v>
      </c>
      <c r="R1173" t="s">
        <v>58</v>
      </c>
      <c r="S1173" t="s">
        <v>12409</v>
      </c>
      <c r="T1173" s="4">
        <v>45437</v>
      </c>
      <c r="U1173">
        <v>5</v>
      </c>
      <c r="V1173" t="s">
        <v>129</v>
      </c>
      <c r="W1173" t="s">
        <v>12410</v>
      </c>
      <c r="X1173" t="s">
        <v>12411</v>
      </c>
      <c r="Y1173" t="s">
        <v>2283</v>
      </c>
      <c r="Z1173">
        <v>749</v>
      </c>
      <c r="AA1173">
        <v>8</v>
      </c>
      <c r="AB1173">
        <v>2396.8000000000002</v>
      </c>
      <c r="AC1173">
        <v>299.60000000000002</v>
      </c>
      <c r="AD1173" s="8">
        <v>0.22</v>
      </c>
      <c r="AE1173" s="7">
        <v>527.29600000000005</v>
      </c>
      <c r="AF1173">
        <v>0.22</v>
      </c>
      <c r="AG1173" t="str">
        <f t="shared" si="18"/>
        <v>₹2 K</v>
      </c>
    </row>
    <row r="1174" spans="1:33" x14ac:dyDescent="0.3">
      <c r="A1174" t="s">
        <v>336</v>
      </c>
      <c r="B1174" t="s">
        <v>1023</v>
      </c>
      <c r="C1174" t="s">
        <v>49</v>
      </c>
      <c r="D1174" t="s">
        <v>50</v>
      </c>
      <c r="E1174" t="s">
        <v>1683</v>
      </c>
      <c r="F1174" t="s">
        <v>12511</v>
      </c>
      <c r="G1174" t="s">
        <v>33</v>
      </c>
      <c r="H1174" s="4">
        <v>45583</v>
      </c>
      <c r="I1174">
        <v>1300</v>
      </c>
      <c r="J1174" t="s">
        <v>12512</v>
      </c>
      <c r="K1174" t="s">
        <v>514</v>
      </c>
      <c r="L1174" t="s">
        <v>12513</v>
      </c>
      <c r="M1174" t="s">
        <v>37</v>
      </c>
      <c r="N1174" t="s">
        <v>12514</v>
      </c>
      <c r="O1174" t="s">
        <v>39</v>
      </c>
      <c r="P1174">
        <v>20</v>
      </c>
      <c r="Q1174" t="s">
        <v>40</v>
      </c>
      <c r="R1174" t="s">
        <v>58</v>
      </c>
      <c r="S1174" t="s">
        <v>12515</v>
      </c>
      <c r="T1174" s="4">
        <v>45420</v>
      </c>
      <c r="U1174">
        <v>5</v>
      </c>
      <c r="V1174" t="s">
        <v>129</v>
      </c>
      <c r="W1174" t="s">
        <v>12516</v>
      </c>
      <c r="X1174" t="s">
        <v>12517</v>
      </c>
      <c r="Y1174" t="s">
        <v>2702</v>
      </c>
      <c r="Z1174">
        <v>2107</v>
      </c>
      <c r="AA1174">
        <v>7</v>
      </c>
      <c r="AB1174">
        <v>5899.6</v>
      </c>
      <c r="AC1174">
        <v>842.80000000000007</v>
      </c>
      <c r="AD1174" s="8">
        <v>0.22</v>
      </c>
      <c r="AE1174" s="7">
        <v>1297.912</v>
      </c>
      <c r="AF1174">
        <v>0.22</v>
      </c>
      <c r="AG1174" t="str">
        <f t="shared" si="18"/>
        <v>₹6 K</v>
      </c>
    </row>
    <row r="1175" spans="1:33" x14ac:dyDescent="0.3">
      <c r="A1175" t="s">
        <v>27</v>
      </c>
      <c r="B1175" t="s">
        <v>803</v>
      </c>
      <c r="C1175" t="s">
        <v>49</v>
      </c>
      <c r="D1175" t="s">
        <v>65</v>
      </c>
      <c r="E1175" t="s">
        <v>1005</v>
      </c>
      <c r="F1175" t="s">
        <v>12592</v>
      </c>
      <c r="G1175" t="s">
        <v>33</v>
      </c>
      <c r="H1175" s="4">
        <v>44235</v>
      </c>
      <c r="I1175">
        <v>800</v>
      </c>
      <c r="J1175" t="s">
        <v>12593</v>
      </c>
      <c r="K1175" t="s">
        <v>297</v>
      </c>
      <c r="L1175" t="s">
        <v>12594</v>
      </c>
      <c r="M1175" t="s">
        <v>87</v>
      </c>
      <c r="N1175" t="s">
        <v>12595</v>
      </c>
      <c r="O1175" t="s">
        <v>116</v>
      </c>
      <c r="P1175">
        <v>11</v>
      </c>
      <c r="Q1175" t="s">
        <v>40</v>
      </c>
      <c r="R1175" t="s">
        <v>101</v>
      </c>
      <c r="S1175" t="s">
        <v>12596</v>
      </c>
      <c r="T1175" s="4">
        <v>45415</v>
      </c>
      <c r="U1175">
        <v>5</v>
      </c>
      <c r="V1175" t="s">
        <v>129</v>
      </c>
      <c r="W1175" t="s">
        <v>12597</v>
      </c>
      <c r="X1175" t="s">
        <v>12598</v>
      </c>
      <c r="Y1175" t="s">
        <v>7317</v>
      </c>
      <c r="Z1175">
        <v>1569</v>
      </c>
      <c r="AA1175">
        <v>5</v>
      </c>
      <c r="AB1175">
        <v>3138</v>
      </c>
      <c r="AC1175">
        <v>627.6</v>
      </c>
      <c r="AD1175" s="8">
        <v>0.22</v>
      </c>
      <c r="AE1175" s="7">
        <v>690.36</v>
      </c>
      <c r="AF1175">
        <v>0.22</v>
      </c>
      <c r="AG1175" t="str">
        <f t="shared" si="18"/>
        <v>₹3 K</v>
      </c>
    </row>
    <row r="1176" spans="1:33" x14ac:dyDescent="0.3">
      <c r="A1176" t="s">
        <v>336</v>
      </c>
      <c r="B1176" t="s">
        <v>1023</v>
      </c>
      <c r="C1176" t="s">
        <v>49</v>
      </c>
      <c r="D1176" t="s">
        <v>370</v>
      </c>
      <c r="E1176" t="s">
        <v>2585</v>
      </c>
      <c r="F1176" t="s">
        <v>12599</v>
      </c>
      <c r="G1176" t="s">
        <v>96</v>
      </c>
      <c r="H1176" s="4">
        <v>44576</v>
      </c>
      <c r="I1176">
        <v>1300</v>
      </c>
      <c r="J1176" t="s">
        <v>12600</v>
      </c>
      <c r="K1176" t="s">
        <v>524</v>
      </c>
      <c r="L1176" t="s">
        <v>12601</v>
      </c>
      <c r="M1176" t="s">
        <v>87</v>
      </c>
      <c r="N1176" t="s">
        <v>12602</v>
      </c>
      <c r="O1176" t="s">
        <v>57</v>
      </c>
      <c r="P1176">
        <v>15</v>
      </c>
      <c r="Q1176" t="s">
        <v>40</v>
      </c>
      <c r="R1176" t="s">
        <v>101</v>
      </c>
      <c r="S1176" t="s">
        <v>12603</v>
      </c>
      <c r="T1176" s="4">
        <v>45422</v>
      </c>
      <c r="U1176">
        <v>5</v>
      </c>
      <c r="V1176" t="s">
        <v>129</v>
      </c>
      <c r="W1176" t="s">
        <v>12604</v>
      </c>
      <c r="X1176" t="s">
        <v>12605</v>
      </c>
      <c r="Y1176" t="s">
        <v>8396</v>
      </c>
      <c r="Z1176">
        <v>548</v>
      </c>
      <c r="AA1176">
        <v>1</v>
      </c>
      <c r="AB1176">
        <v>219.20000000000002</v>
      </c>
      <c r="AC1176">
        <v>219.20000000000002</v>
      </c>
      <c r="AD1176" s="8">
        <v>0.22</v>
      </c>
      <c r="AE1176" s="7">
        <v>48.224000000000004</v>
      </c>
      <c r="AF1176">
        <v>0.22</v>
      </c>
      <c r="AG1176" t="str">
        <f t="shared" si="18"/>
        <v>₹219.2</v>
      </c>
    </row>
    <row r="1177" spans="1:33" x14ac:dyDescent="0.3">
      <c r="A1177" t="s">
        <v>20237</v>
      </c>
      <c r="B1177" t="s">
        <v>1483</v>
      </c>
      <c r="C1177" t="s">
        <v>80</v>
      </c>
      <c r="D1177" t="s">
        <v>677</v>
      </c>
      <c r="E1177" t="s">
        <v>1005</v>
      </c>
      <c r="F1177" t="s">
        <v>12606</v>
      </c>
      <c r="G1177" t="s">
        <v>96</v>
      </c>
      <c r="H1177" s="4">
        <v>44523</v>
      </c>
      <c r="I1177">
        <v>800</v>
      </c>
      <c r="J1177" t="s">
        <v>12607</v>
      </c>
      <c r="K1177" t="s">
        <v>329</v>
      </c>
      <c r="L1177" t="s">
        <v>12608</v>
      </c>
      <c r="M1177" t="s">
        <v>87</v>
      </c>
      <c r="N1177" t="s">
        <v>12609</v>
      </c>
      <c r="O1177" t="s">
        <v>116</v>
      </c>
      <c r="P1177">
        <v>20</v>
      </c>
      <c r="Q1177" t="s">
        <v>40</v>
      </c>
      <c r="R1177" t="s">
        <v>41</v>
      </c>
      <c r="S1177" t="s">
        <v>12610</v>
      </c>
      <c r="T1177" s="4">
        <v>45423</v>
      </c>
      <c r="U1177">
        <v>5</v>
      </c>
      <c r="V1177" t="s">
        <v>129</v>
      </c>
      <c r="W1177" t="s">
        <v>12611</v>
      </c>
      <c r="X1177" t="s">
        <v>12612</v>
      </c>
      <c r="Y1177" t="s">
        <v>1040</v>
      </c>
      <c r="Z1177">
        <v>1237</v>
      </c>
      <c r="AA1177">
        <v>2</v>
      </c>
      <c r="AB1177">
        <v>989.6</v>
      </c>
      <c r="AC1177">
        <v>494.8</v>
      </c>
      <c r="AD1177" s="8">
        <v>0.35</v>
      </c>
      <c r="AE1177" s="7">
        <v>346.36</v>
      </c>
      <c r="AF1177">
        <v>0.35</v>
      </c>
      <c r="AG1177" t="str">
        <f t="shared" si="18"/>
        <v>₹989.6</v>
      </c>
    </row>
    <row r="1178" spans="1:33" x14ac:dyDescent="0.3">
      <c r="A1178" t="s">
        <v>27</v>
      </c>
      <c r="B1178" t="s">
        <v>558</v>
      </c>
      <c r="C1178" t="s">
        <v>29</v>
      </c>
      <c r="D1178" t="s">
        <v>109</v>
      </c>
      <c r="E1178" t="s">
        <v>2215</v>
      </c>
      <c r="F1178" t="s">
        <v>12914</v>
      </c>
      <c r="G1178" t="s">
        <v>33</v>
      </c>
      <c r="H1178" s="4">
        <v>45105</v>
      </c>
      <c r="I1178">
        <v>950</v>
      </c>
      <c r="J1178" t="s">
        <v>12915</v>
      </c>
      <c r="K1178" t="s">
        <v>1749</v>
      </c>
      <c r="L1178" t="s">
        <v>12916</v>
      </c>
      <c r="M1178" t="s">
        <v>87</v>
      </c>
      <c r="N1178" t="s">
        <v>12917</v>
      </c>
      <c r="O1178" t="s">
        <v>39</v>
      </c>
      <c r="P1178">
        <v>5</v>
      </c>
      <c r="Q1178" t="s">
        <v>73</v>
      </c>
      <c r="R1178" t="s">
        <v>41</v>
      </c>
      <c r="S1178" t="s">
        <v>12918</v>
      </c>
      <c r="T1178" s="4">
        <v>45436</v>
      </c>
      <c r="U1178">
        <v>5</v>
      </c>
      <c r="V1178" t="s">
        <v>129</v>
      </c>
      <c r="W1178" t="s">
        <v>12919</v>
      </c>
      <c r="X1178" t="s">
        <v>12920</v>
      </c>
      <c r="Y1178" t="s">
        <v>557</v>
      </c>
      <c r="Z1178">
        <v>1020</v>
      </c>
      <c r="AA1178">
        <v>4</v>
      </c>
      <c r="AB1178">
        <v>1632</v>
      </c>
      <c r="AC1178">
        <v>408</v>
      </c>
      <c r="AD1178" s="8">
        <v>0.28000000000000003</v>
      </c>
      <c r="AE1178" s="7">
        <v>456.96000000000004</v>
      </c>
      <c r="AF1178">
        <v>0.28000000000000003</v>
      </c>
      <c r="AG1178" t="str">
        <f t="shared" si="18"/>
        <v>₹2 K</v>
      </c>
    </row>
    <row r="1179" spans="1:33" x14ac:dyDescent="0.3">
      <c r="A1179" t="s">
        <v>107</v>
      </c>
      <c r="B1179" t="s">
        <v>510</v>
      </c>
      <c r="C1179" t="s">
        <v>29</v>
      </c>
      <c r="D1179" t="s">
        <v>81</v>
      </c>
      <c r="E1179" t="s">
        <v>66</v>
      </c>
      <c r="F1179" t="s">
        <v>12928</v>
      </c>
      <c r="G1179" t="s">
        <v>96</v>
      </c>
      <c r="H1179" s="4">
        <v>45012</v>
      </c>
      <c r="I1179">
        <v>950</v>
      </c>
      <c r="J1179" t="s">
        <v>12929</v>
      </c>
      <c r="K1179" t="s">
        <v>493</v>
      </c>
      <c r="L1179" t="s">
        <v>12930</v>
      </c>
      <c r="M1179" t="s">
        <v>37</v>
      </c>
      <c r="N1179" t="s">
        <v>12931</v>
      </c>
      <c r="O1179" t="s">
        <v>57</v>
      </c>
      <c r="P1179">
        <v>8</v>
      </c>
      <c r="Q1179" t="s">
        <v>40</v>
      </c>
      <c r="R1179" t="s">
        <v>41</v>
      </c>
      <c r="S1179" t="s">
        <v>12932</v>
      </c>
      <c r="T1179" s="4">
        <v>45413</v>
      </c>
      <c r="U1179">
        <v>5</v>
      </c>
      <c r="V1179" t="s">
        <v>129</v>
      </c>
      <c r="W1179" t="s">
        <v>12933</v>
      </c>
      <c r="X1179" t="s">
        <v>12934</v>
      </c>
      <c r="Y1179" t="s">
        <v>2910</v>
      </c>
      <c r="Z1179">
        <v>524</v>
      </c>
      <c r="AA1179">
        <v>1</v>
      </c>
      <c r="AB1179">
        <v>209.60000000000002</v>
      </c>
      <c r="AC1179">
        <v>209.60000000000002</v>
      </c>
      <c r="AD1179" s="8">
        <v>0.28000000000000003</v>
      </c>
      <c r="AE1179" s="7">
        <v>58.688000000000009</v>
      </c>
      <c r="AF1179">
        <v>0.28000000000000003</v>
      </c>
      <c r="AG1179" t="str">
        <f t="shared" si="18"/>
        <v>₹209.6</v>
      </c>
    </row>
    <row r="1180" spans="1:33" x14ac:dyDescent="0.3">
      <c r="A1180" t="s">
        <v>20236</v>
      </c>
      <c r="B1180" t="s">
        <v>79</v>
      </c>
      <c r="C1180" t="s">
        <v>49</v>
      </c>
      <c r="D1180" t="s">
        <v>370</v>
      </c>
      <c r="E1180" t="s">
        <v>578</v>
      </c>
      <c r="F1180" t="s">
        <v>12984</v>
      </c>
      <c r="G1180" t="s">
        <v>33</v>
      </c>
      <c r="H1180" s="4">
        <v>43997</v>
      </c>
      <c r="I1180">
        <v>1200</v>
      </c>
      <c r="J1180" t="s">
        <v>12985</v>
      </c>
      <c r="K1180" t="s">
        <v>787</v>
      </c>
      <c r="L1180" t="s">
        <v>12986</v>
      </c>
      <c r="M1180" t="s">
        <v>87</v>
      </c>
      <c r="N1180" t="s">
        <v>12987</v>
      </c>
      <c r="O1180" t="s">
        <v>39</v>
      </c>
      <c r="P1180">
        <v>12</v>
      </c>
      <c r="Q1180" t="s">
        <v>73</v>
      </c>
      <c r="R1180" t="s">
        <v>41</v>
      </c>
      <c r="S1180" t="s">
        <v>12988</v>
      </c>
      <c r="T1180" s="4">
        <v>45433</v>
      </c>
      <c r="U1180">
        <v>5</v>
      </c>
      <c r="V1180" t="s">
        <v>129</v>
      </c>
      <c r="W1180" t="s">
        <v>12989</v>
      </c>
      <c r="X1180" t="s">
        <v>12990</v>
      </c>
      <c r="Y1180" t="s">
        <v>5044</v>
      </c>
      <c r="Z1180">
        <v>582</v>
      </c>
      <c r="AA1180">
        <v>1</v>
      </c>
      <c r="AB1180">
        <v>232.8</v>
      </c>
      <c r="AC1180">
        <v>232.8</v>
      </c>
      <c r="AD1180" s="8">
        <v>0.22</v>
      </c>
      <c r="AE1180" s="7">
        <v>51.216000000000001</v>
      </c>
      <c r="AF1180">
        <v>0.22</v>
      </c>
      <c r="AG1180" t="str">
        <f t="shared" si="18"/>
        <v>₹232.8</v>
      </c>
    </row>
    <row r="1181" spans="1:33" x14ac:dyDescent="0.3">
      <c r="A1181" t="s">
        <v>20237</v>
      </c>
      <c r="B1181" t="s">
        <v>1483</v>
      </c>
      <c r="C1181" t="s">
        <v>80</v>
      </c>
      <c r="D1181" t="s">
        <v>30</v>
      </c>
      <c r="E1181" t="s">
        <v>283</v>
      </c>
      <c r="F1181" t="s">
        <v>13096</v>
      </c>
      <c r="G1181" t="s">
        <v>33</v>
      </c>
      <c r="H1181" s="4">
        <v>43838</v>
      </c>
      <c r="I1181">
        <v>1400</v>
      </c>
      <c r="J1181" t="s">
        <v>13097</v>
      </c>
      <c r="K1181" t="s">
        <v>85</v>
      </c>
      <c r="L1181" t="s">
        <v>13098</v>
      </c>
      <c r="M1181" t="s">
        <v>37</v>
      </c>
      <c r="N1181" t="s">
        <v>13099</v>
      </c>
      <c r="O1181" t="s">
        <v>57</v>
      </c>
      <c r="P1181">
        <v>17</v>
      </c>
      <c r="Q1181" t="s">
        <v>73</v>
      </c>
      <c r="R1181" t="s">
        <v>74</v>
      </c>
      <c r="S1181" t="s">
        <v>13100</v>
      </c>
      <c r="T1181" s="4">
        <v>45414</v>
      </c>
      <c r="U1181">
        <v>5</v>
      </c>
      <c r="V1181" t="s">
        <v>129</v>
      </c>
      <c r="W1181" t="s">
        <v>13101</v>
      </c>
      <c r="X1181" t="s">
        <v>13102</v>
      </c>
      <c r="Y1181" t="s">
        <v>4184</v>
      </c>
      <c r="Z1181">
        <v>713</v>
      </c>
      <c r="AA1181">
        <v>6</v>
      </c>
      <c r="AB1181">
        <v>1711.2</v>
      </c>
      <c r="AC1181">
        <v>285.2</v>
      </c>
      <c r="AD1181" s="8">
        <v>0.35</v>
      </c>
      <c r="AE1181" s="7">
        <v>598.91999999999996</v>
      </c>
      <c r="AF1181">
        <v>0.35</v>
      </c>
      <c r="AG1181" t="str">
        <f t="shared" si="18"/>
        <v>₹2 K</v>
      </c>
    </row>
    <row r="1182" spans="1:33" x14ac:dyDescent="0.3">
      <c r="A1182" t="s">
        <v>20233</v>
      </c>
      <c r="B1182" t="s">
        <v>218</v>
      </c>
      <c r="C1182" t="s">
        <v>29</v>
      </c>
      <c r="D1182" t="s">
        <v>241</v>
      </c>
      <c r="E1182" t="s">
        <v>832</v>
      </c>
      <c r="F1182" t="s">
        <v>13381</v>
      </c>
      <c r="G1182" t="s">
        <v>33</v>
      </c>
      <c r="H1182" s="4">
        <v>44053</v>
      </c>
      <c r="I1182">
        <v>950</v>
      </c>
      <c r="J1182" t="s">
        <v>13382</v>
      </c>
      <c r="K1182" t="s">
        <v>1162</v>
      </c>
      <c r="L1182" t="s">
        <v>13383</v>
      </c>
      <c r="M1182" t="s">
        <v>87</v>
      </c>
      <c r="N1182" t="s">
        <v>13384</v>
      </c>
      <c r="O1182" t="s">
        <v>72</v>
      </c>
      <c r="P1182">
        <v>18</v>
      </c>
      <c r="Q1182" t="s">
        <v>40</v>
      </c>
      <c r="R1182" t="s">
        <v>74</v>
      </c>
      <c r="S1182" t="s">
        <v>13385</v>
      </c>
      <c r="T1182" s="4">
        <v>45419</v>
      </c>
      <c r="U1182">
        <v>5</v>
      </c>
      <c r="V1182" t="s">
        <v>129</v>
      </c>
      <c r="W1182" t="s">
        <v>13386</v>
      </c>
      <c r="X1182" t="s">
        <v>13387</v>
      </c>
      <c r="Y1182" t="s">
        <v>2454</v>
      </c>
      <c r="Z1182">
        <v>1161</v>
      </c>
      <c r="AA1182">
        <v>6</v>
      </c>
      <c r="AB1182">
        <v>2786.4</v>
      </c>
      <c r="AC1182">
        <v>464.40000000000003</v>
      </c>
      <c r="AD1182" s="8">
        <v>0.28000000000000003</v>
      </c>
      <c r="AE1182" s="7">
        <v>780.19200000000012</v>
      </c>
      <c r="AF1182">
        <v>0.28000000000000003</v>
      </c>
      <c r="AG1182" t="str">
        <f t="shared" si="18"/>
        <v>₹3 K</v>
      </c>
    </row>
    <row r="1183" spans="1:33" x14ac:dyDescent="0.3">
      <c r="A1183" t="s">
        <v>336</v>
      </c>
      <c r="B1183" t="s">
        <v>500</v>
      </c>
      <c r="C1183" t="s">
        <v>49</v>
      </c>
      <c r="D1183" t="s">
        <v>30</v>
      </c>
      <c r="E1183" t="s">
        <v>481</v>
      </c>
      <c r="F1183" t="s">
        <v>13388</v>
      </c>
      <c r="G1183" t="s">
        <v>96</v>
      </c>
      <c r="H1183" s="4">
        <v>44659</v>
      </c>
      <c r="I1183">
        <v>1400</v>
      </c>
      <c r="J1183" t="s">
        <v>13389</v>
      </c>
      <c r="K1183" t="s">
        <v>404</v>
      </c>
      <c r="L1183" t="s">
        <v>13390</v>
      </c>
      <c r="M1183" t="s">
        <v>37</v>
      </c>
      <c r="N1183" t="s">
        <v>13391</v>
      </c>
      <c r="O1183" t="s">
        <v>72</v>
      </c>
      <c r="P1183">
        <v>9</v>
      </c>
      <c r="Q1183" t="s">
        <v>73</v>
      </c>
      <c r="R1183" t="s">
        <v>58</v>
      </c>
      <c r="S1183" t="s">
        <v>13392</v>
      </c>
      <c r="T1183" s="4">
        <v>45418</v>
      </c>
      <c r="U1183">
        <v>5</v>
      </c>
      <c r="V1183" t="s">
        <v>129</v>
      </c>
      <c r="W1183" t="s">
        <v>13393</v>
      </c>
      <c r="X1183" t="s">
        <v>13394</v>
      </c>
      <c r="Y1183" t="s">
        <v>9102</v>
      </c>
      <c r="Z1183">
        <v>2253</v>
      </c>
      <c r="AA1183">
        <v>7</v>
      </c>
      <c r="AB1183">
        <v>6308.4000000000015</v>
      </c>
      <c r="AC1183">
        <v>901.20000000000016</v>
      </c>
      <c r="AD1183" s="8">
        <v>0.22</v>
      </c>
      <c r="AE1183" s="7">
        <v>1387.8480000000004</v>
      </c>
      <c r="AF1183">
        <v>0.22</v>
      </c>
      <c r="AG1183" t="str">
        <f t="shared" si="18"/>
        <v>₹6 K</v>
      </c>
    </row>
    <row r="1184" spans="1:33" x14ac:dyDescent="0.3">
      <c r="A1184" t="s">
        <v>20237</v>
      </c>
      <c r="B1184" t="s">
        <v>1483</v>
      </c>
      <c r="C1184" t="s">
        <v>29</v>
      </c>
      <c r="D1184" t="s">
        <v>109</v>
      </c>
      <c r="E1184" t="s">
        <v>578</v>
      </c>
      <c r="F1184" t="s">
        <v>13436</v>
      </c>
      <c r="G1184" t="s">
        <v>33</v>
      </c>
      <c r="H1184" s="4">
        <v>44601</v>
      </c>
      <c r="I1184">
        <v>950</v>
      </c>
      <c r="J1184" t="s">
        <v>13437</v>
      </c>
      <c r="K1184" t="s">
        <v>571</v>
      </c>
      <c r="L1184" t="s">
        <v>13438</v>
      </c>
      <c r="M1184" t="s">
        <v>37</v>
      </c>
      <c r="N1184" t="s">
        <v>13439</v>
      </c>
      <c r="O1184" t="s">
        <v>57</v>
      </c>
      <c r="P1184">
        <v>18</v>
      </c>
      <c r="Q1184" t="s">
        <v>73</v>
      </c>
      <c r="R1184" t="s">
        <v>41</v>
      </c>
      <c r="S1184" t="s">
        <v>13440</v>
      </c>
      <c r="T1184" s="4">
        <v>45435</v>
      </c>
      <c r="U1184">
        <v>5</v>
      </c>
      <c r="V1184" t="s">
        <v>129</v>
      </c>
      <c r="W1184" t="s">
        <v>13441</v>
      </c>
      <c r="X1184" t="s">
        <v>5359</v>
      </c>
      <c r="Y1184" t="s">
        <v>667</v>
      </c>
      <c r="Z1184">
        <v>2373</v>
      </c>
      <c r="AA1184">
        <v>7</v>
      </c>
      <c r="AB1184">
        <v>6644.4000000000015</v>
      </c>
      <c r="AC1184">
        <v>949.20000000000016</v>
      </c>
      <c r="AD1184" s="8">
        <v>0.28000000000000003</v>
      </c>
      <c r="AE1184" s="7">
        <v>1860.4320000000005</v>
      </c>
      <c r="AF1184">
        <v>0.28000000000000003</v>
      </c>
      <c r="AG1184" t="str">
        <f t="shared" si="18"/>
        <v>₹7 K</v>
      </c>
    </row>
    <row r="1185" spans="1:33" x14ac:dyDescent="0.3">
      <c r="A1185" t="s">
        <v>27</v>
      </c>
      <c r="B1185" t="s">
        <v>193</v>
      </c>
      <c r="C1185" t="s">
        <v>80</v>
      </c>
      <c r="D1185" t="s">
        <v>206</v>
      </c>
      <c r="E1185" t="s">
        <v>326</v>
      </c>
      <c r="F1185" t="s">
        <v>13442</v>
      </c>
      <c r="G1185" t="s">
        <v>96</v>
      </c>
      <c r="H1185" s="4">
        <v>44060</v>
      </c>
      <c r="I1185">
        <v>1400</v>
      </c>
      <c r="J1185" t="s">
        <v>13443</v>
      </c>
      <c r="K1185" t="s">
        <v>1686</v>
      </c>
      <c r="L1185" t="s">
        <v>13444</v>
      </c>
      <c r="M1185" t="s">
        <v>37</v>
      </c>
      <c r="N1185" t="s">
        <v>13445</v>
      </c>
      <c r="O1185" t="s">
        <v>116</v>
      </c>
      <c r="P1185">
        <v>11</v>
      </c>
      <c r="Q1185" t="s">
        <v>40</v>
      </c>
      <c r="R1185" t="s">
        <v>41</v>
      </c>
      <c r="S1185" t="s">
        <v>13446</v>
      </c>
      <c r="T1185" s="4">
        <v>45422</v>
      </c>
      <c r="U1185">
        <v>5</v>
      </c>
      <c r="V1185" t="s">
        <v>129</v>
      </c>
      <c r="W1185" t="s">
        <v>13447</v>
      </c>
      <c r="X1185" t="s">
        <v>13448</v>
      </c>
      <c r="Y1185" t="s">
        <v>3293</v>
      </c>
      <c r="Z1185">
        <v>1544</v>
      </c>
      <c r="AA1185">
        <v>6</v>
      </c>
      <c r="AB1185">
        <v>3705.6000000000004</v>
      </c>
      <c r="AC1185">
        <v>617.6</v>
      </c>
      <c r="AD1185" s="8">
        <v>0.35</v>
      </c>
      <c r="AE1185" s="7">
        <v>1296.96</v>
      </c>
      <c r="AF1185">
        <v>0.35</v>
      </c>
      <c r="AG1185" t="str">
        <f t="shared" si="18"/>
        <v>₹4 K</v>
      </c>
    </row>
    <row r="1186" spans="1:33" x14ac:dyDescent="0.3">
      <c r="A1186" t="s">
        <v>27</v>
      </c>
      <c r="B1186" t="s">
        <v>193</v>
      </c>
      <c r="C1186" t="s">
        <v>29</v>
      </c>
      <c r="D1186" t="s">
        <v>206</v>
      </c>
      <c r="E1186" t="s">
        <v>3122</v>
      </c>
      <c r="F1186" t="s">
        <v>13498</v>
      </c>
      <c r="G1186" t="s">
        <v>96</v>
      </c>
      <c r="H1186" s="4">
        <v>45106</v>
      </c>
      <c r="I1186">
        <v>1400</v>
      </c>
      <c r="J1186" t="s">
        <v>13499</v>
      </c>
      <c r="K1186" t="s">
        <v>978</v>
      </c>
      <c r="L1186" t="s">
        <v>13500</v>
      </c>
      <c r="M1186" t="s">
        <v>37</v>
      </c>
      <c r="N1186" t="s">
        <v>13501</v>
      </c>
      <c r="O1186" t="s">
        <v>39</v>
      </c>
      <c r="P1186">
        <v>20</v>
      </c>
      <c r="Q1186" t="s">
        <v>73</v>
      </c>
      <c r="R1186" t="s">
        <v>41</v>
      </c>
      <c r="S1186" t="s">
        <v>13502</v>
      </c>
      <c r="T1186" s="4">
        <v>45424</v>
      </c>
      <c r="U1186">
        <v>5</v>
      </c>
      <c r="V1186" t="s">
        <v>129</v>
      </c>
      <c r="W1186" t="s">
        <v>13503</v>
      </c>
      <c r="X1186" t="s">
        <v>1502</v>
      </c>
      <c r="Y1186" t="s">
        <v>13504</v>
      </c>
      <c r="Z1186">
        <v>2679</v>
      </c>
      <c r="AA1186">
        <v>1</v>
      </c>
      <c r="AB1186">
        <v>1071.6000000000001</v>
      </c>
      <c r="AC1186">
        <v>1071.6000000000001</v>
      </c>
      <c r="AD1186" s="8">
        <v>0.28000000000000003</v>
      </c>
      <c r="AE1186" s="7">
        <v>300.04800000000006</v>
      </c>
      <c r="AF1186">
        <v>0.28000000000000003</v>
      </c>
      <c r="AG1186" t="str">
        <f t="shared" si="18"/>
        <v>₹1 K</v>
      </c>
    </row>
    <row r="1187" spans="1:33" x14ac:dyDescent="0.3">
      <c r="A1187" t="s">
        <v>133</v>
      </c>
      <c r="B1187" t="s">
        <v>108</v>
      </c>
      <c r="C1187" t="s">
        <v>80</v>
      </c>
      <c r="D1187" t="s">
        <v>219</v>
      </c>
      <c r="E1187" t="s">
        <v>1608</v>
      </c>
      <c r="F1187" t="s">
        <v>13505</v>
      </c>
      <c r="G1187" t="s">
        <v>96</v>
      </c>
      <c r="H1187" s="4">
        <v>44828</v>
      </c>
      <c r="I1187">
        <v>1300</v>
      </c>
      <c r="J1187" t="s">
        <v>13506</v>
      </c>
      <c r="K1187" t="s">
        <v>493</v>
      </c>
      <c r="L1187" t="s">
        <v>13507</v>
      </c>
      <c r="M1187" t="s">
        <v>37</v>
      </c>
      <c r="N1187" t="s">
        <v>13508</v>
      </c>
      <c r="O1187" t="s">
        <v>39</v>
      </c>
      <c r="P1187">
        <v>15</v>
      </c>
      <c r="Q1187" t="s">
        <v>73</v>
      </c>
      <c r="R1187" t="s">
        <v>58</v>
      </c>
      <c r="S1187" t="s">
        <v>13509</v>
      </c>
      <c r="T1187" s="4">
        <v>45414</v>
      </c>
      <c r="U1187">
        <v>5</v>
      </c>
      <c r="V1187" t="s">
        <v>129</v>
      </c>
      <c r="W1187" t="s">
        <v>13510</v>
      </c>
      <c r="X1187" t="s">
        <v>13511</v>
      </c>
      <c r="Y1187" t="s">
        <v>649</v>
      </c>
      <c r="Z1187">
        <v>719</v>
      </c>
      <c r="AA1187">
        <v>8</v>
      </c>
      <c r="AB1187">
        <v>2300.8000000000002</v>
      </c>
      <c r="AC1187">
        <v>287.60000000000002</v>
      </c>
      <c r="AD1187" s="8">
        <v>0.35</v>
      </c>
      <c r="AE1187" s="7">
        <v>805.28</v>
      </c>
      <c r="AF1187">
        <v>0.35</v>
      </c>
      <c r="AG1187" t="str">
        <f t="shared" si="18"/>
        <v>₹2 K</v>
      </c>
    </row>
    <row r="1188" spans="1:33" x14ac:dyDescent="0.3">
      <c r="A1188" t="s">
        <v>27</v>
      </c>
      <c r="B1188" t="s">
        <v>193</v>
      </c>
      <c r="C1188" t="s">
        <v>49</v>
      </c>
      <c r="D1188" t="s">
        <v>30</v>
      </c>
      <c r="E1188" t="s">
        <v>337</v>
      </c>
      <c r="F1188" t="s">
        <v>13512</v>
      </c>
      <c r="G1188" t="s">
        <v>96</v>
      </c>
      <c r="H1188" s="4">
        <v>44718</v>
      </c>
      <c r="I1188">
        <v>1300</v>
      </c>
      <c r="J1188" t="s">
        <v>13513</v>
      </c>
      <c r="K1188" t="s">
        <v>493</v>
      </c>
      <c r="L1188" t="s">
        <v>13514</v>
      </c>
      <c r="M1188" t="s">
        <v>87</v>
      </c>
      <c r="N1188" t="s">
        <v>13515</v>
      </c>
      <c r="O1188" t="s">
        <v>72</v>
      </c>
      <c r="P1188">
        <v>11</v>
      </c>
      <c r="Q1188" t="s">
        <v>40</v>
      </c>
      <c r="R1188" t="s">
        <v>58</v>
      </c>
      <c r="S1188" t="s">
        <v>13516</v>
      </c>
      <c r="T1188" s="4">
        <v>45420</v>
      </c>
      <c r="U1188">
        <v>5</v>
      </c>
      <c r="V1188" t="s">
        <v>129</v>
      </c>
      <c r="W1188" t="s">
        <v>13517</v>
      </c>
      <c r="X1188" t="s">
        <v>13518</v>
      </c>
      <c r="Y1188" t="s">
        <v>984</v>
      </c>
      <c r="Z1188">
        <v>2371</v>
      </c>
      <c r="AA1188">
        <v>8</v>
      </c>
      <c r="AB1188">
        <v>7587.2000000000007</v>
      </c>
      <c r="AC1188">
        <v>948.40000000000009</v>
      </c>
      <c r="AD1188" s="8">
        <v>0.22</v>
      </c>
      <c r="AE1188" s="7">
        <v>1669.1840000000002</v>
      </c>
      <c r="AF1188">
        <v>0.22</v>
      </c>
      <c r="AG1188" t="str">
        <f t="shared" si="18"/>
        <v>₹8 K</v>
      </c>
    </row>
    <row r="1189" spans="1:33" x14ac:dyDescent="0.3">
      <c r="A1189" t="s">
        <v>93</v>
      </c>
      <c r="B1189" t="s">
        <v>784</v>
      </c>
      <c r="C1189" t="s">
        <v>80</v>
      </c>
      <c r="D1189" t="s">
        <v>65</v>
      </c>
      <c r="E1189" t="s">
        <v>975</v>
      </c>
      <c r="F1189" t="s">
        <v>13526</v>
      </c>
      <c r="G1189" t="s">
        <v>33</v>
      </c>
      <c r="H1189" s="4">
        <v>44721</v>
      </c>
      <c r="I1189">
        <v>1100</v>
      </c>
      <c r="J1189" t="s">
        <v>13527</v>
      </c>
      <c r="K1189" t="s">
        <v>1368</v>
      </c>
      <c r="L1189" t="s">
        <v>13528</v>
      </c>
      <c r="M1189" t="s">
        <v>37</v>
      </c>
      <c r="N1189" t="s">
        <v>13529</v>
      </c>
      <c r="O1189" t="s">
        <v>57</v>
      </c>
      <c r="P1189">
        <v>7</v>
      </c>
      <c r="Q1189" t="s">
        <v>73</v>
      </c>
      <c r="R1189" t="s">
        <v>58</v>
      </c>
      <c r="S1189" t="s">
        <v>13530</v>
      </c>
      <c r="T1189" s="4">
        <v>45429</v>
      </c>
      <c r="U1189">
        <v>5</v>
      </c>
      <c r="V1189" t="s">
        <v>129</v>
      </c>
      <c r="W1189" t="s">
        <v>13531</v>
      </c>
      <c r="X1189" t="s">
        <v>13532</v>
      </c>
      <c r="Y1189" t="s">
        <v>2616</v>
      </c>
      <c r="Z1189">
        <v>1558</v>
      </c>
      <c r="AA1189">
        <v>8</v>
      </c>
      <c r="AB1189">
        <v>4985.6000000000004</v>
      </c>
      <c r="AC1189">
        <v>623.20000000000005</v>
      </c>
      <c r="AD1189" s="8">
        <v>0.35</v>
      </c>
      <c r="AE1189" s="7">
        <v>1744.96</v>
      </c>
      <c r="AF1189">
        <v>0.35</v>
      </c>
      <c r="AG1189" t="str">
        <f t="shared" si="18"/>
        <v>₹5 K</v>
      </c>
    </row>
    <row r="1190" spans="1:33" x14ac:dyDescent="0.3">
      <c r="A1190" t="s">
        <v>357</v>
      </c>
      <c r="B1190" t="s">
        <v>357</v>
      </c>
      <c r="C1190" t="s">
        <v>29</v>
      </c>
      <c r="D1190" t="s">
        <v>206</v>
      </c>
      <c r="E1190" t="s">
        <v>158</v>
      </c>
      <c r="F1190" t="s">
        <v>13767</v>
      </c>
      <c r="G1190" t="s">
        <v>33</v>
      </c>
      <c r="H1190" s="4">
        <v>44725</v>
      </c>
      <c r="I1190">
        <v>950</v>
      </c>
      <c r="J1190" t="s">
        <v>13768</v>
      </c>
      <c r="K1190" t="s">
        <v>210</v>
      </c>
      <c r="L1190" t="s">
        <v>13769</v>
      </c>
      <c r="M1190" t="s">
        <v>37</v>
      </c>
      <c r="N1190" t="s">
        <v>13770</v>
      </c>
      <c r="O1190" t="s">
        <v>57</v>
      </c>
      <c r="P1190">
        <v>7</v>
      </c>
      <c r="Q1190" t="s">
        <v>73</v>
      </c>
      <c r="R1190" t="s">
        <v>58</v>
      </c>
      <c r="S1190" t="s">
        <v>13771</v>
      </c>
      <c r="T1190" s="4">
        <v>45441</v>
      </c>
      <c r="U1190">
        <v>5</v>
      </c>
      <c r="V1190" t="s">
        <v>129</v>
      </c>
      <c r="W1190" t="s">
        <v>13772</v>
      </c>
      <c r="X1190" t="s">
        <v>13773</v>
      </c>
      <c r="Y1190" t="s">
        <v>13774</v>
      </c>
      <c r="Z1190">
        <v>869</v>
      </c>
      <c r="AA1190">
        <v>3</v>
      </c>
      <c r="AB1190">
        <v>1042.8</v>
      </c>
      <c r="AC1190">
        <v>347.59999999999997</v>
      </c>
      <c r="AD1190" s="8">
        <v>0.28000000000000003</v>
      </c>
      <c r="AE1190" s="7">
        <v>291.98400000000004</v>
      </c>
      <c r="AF1190">
        <v>0.28000000000000003</v>
      </c>
      <c r="AG1190" t="str">
        <f t="shared" si="18"/>
        <v>₹1 K</v>
      </c>
    </row>
    <row r="1191" spans="1:33" x14ac:dyDescent="0.3">
      <c r="A1191" t="s">
        <v>20236</v>
      </c>
      <c r="B1191" t="s">
        <v>79</v>
      </c>
      <c r="C1191" t="s">
        <v>80</v>
      </c>
      <c r="D1191" t="s">
        <v>206</v>
      </c>
      <c r="E1191" t="s">
        <v>391</v>
      </c>
      <c r="F1191" t="s">
        <v>13775</v>
      </c>
      <c r="G1191" t="s">
        <v>33</v>
      </c>
      <c r="H1191" s="4">
        <v>44414</v>
      </c>
      <c r="I1191">
        <v>1100</v>
      </c>
      <c r="J1191" t="s">
        <v>13776</v>
      </c>
      <c r="K1191" t="s">
        <v>1686</v>
      </c>
      <c r="L1191" t="s">
        <v>13777</v>
      </c>
      <c r="M1191" t="s">
        <v>87</v>
      </c>
      <c r="N1191" t="s">
        <v>13778</v>
      </c>
      <c r="O1191" t="s">
        <v>57</v>
      </c>
      <c r="P1191">
        <v>8</v>
      </c>
      <c r="Q1191" t="s">
        <v>40</v>
      </c>
      <c r="R1191" t="s">
        <v>101</v>
      </c>
      <c r="S1191" t="s">
        <v>13779</v>
      </c>
      <c r="T1191" s="4">
        <v>45441</v>
      </c>
      <c r="U1191">
        <v>5</v>
      </c>
      <c r="V1191" t="s">
        <v>129</v>
      </c>
      <c r="W1191" t="s">
        <v>13780</v>
      </c>
      <c r="X1191" t="s">
        <v>13781</v>
      </c>
      <c r="Y1191" t="s">
        <v>8481</v>
      </c>
      <c r="Z1191">
        <v>1582</v>
      </c>
      <c r="AA1191">
        <v>1</v>
      </c>
      <c r="AB1191">
        <v>632.80000000000007</v>
      </c>
      <c r="AC1191">
        <v>632.80000000000007</v>
      </c>
      <c r="AD1191" s="8">
        <v>0.35</v>
      </c>
      <c r="AE1191" s="7">
        <v>221.48000000000002</v>
      </c>
      <c r="AF1191">
        <v>0.35</v>
      </c>
      <c r="AG1191" t="str">
        <f t="shared" si="18"/>
        <v>₹632.8</v>
      </c>
    </row>
    <row r="1192" spans="1:33" x14ac:dyDescent="0.3">
      <c r="A1192" t="s">
        <v>133</v>
      </c>
      <c r="B1192" t="s">
        <v>229</v>
      </c>
      <c r="C1192" t="s">
        <v>49</v>
      </c>
      <c r="D1192" t="s">
        <v>65</v>
      </c>
      <c r="E1192" t="s">
        <v>521</v>
      </c>
      <c r="F1192" t="s">
        <v>13824</v>
      </c>
      <c r="G1192" t="s">
        <v>96</v>
      </c>
      <c r="H1192" s="4">
        <v>45289</v>
      </c>
      <c r="I1192">
        <v>1200</v>
      </c>
      <c r="J1192" t="s">
        <v>13825</v>
      </c>
      <c r="K1192" t="s">
        <v>3813</v>
      </c>
      <c r="L1192" t="s">
        <v>13826</v>
      </c>
      <c r="M1192" t="s">
        <v>37</v>
      </c>
      <c r="N1192" t="s">
        <v>13827</v>
      </c>
      <c r="O1192" t="s">
        <v>72</v>
      </c>
      <c r="P1192">
        <v>7</v>
      </c>
      <c r="Q1192" t="s">
        <v>40</v>
      </c>
      <c r="R1192" t="s">
        <v>58</v>
      </c>
      <c r="S1192" t="s">
        <v>13828</v>
      </c>
      <c r="T1192" s="4">
        <v>45429</v>
      </c>
      <c r="U1192">
        <v>5</v>
      </c>
      <c r="V1192" t="s">
        <v>129</v>
      </c>
      <c r="W1192" t="s">
        <v>13829</v>
      </c>
      <c r="X1192" t="s">
        <v>13830</v>
      </c>
      <c r="Y1192" t="s">
        <v>228</v>
      </c>
      <c r="Z1192">
        <v>2110</v>
      </c>
      <c r="AA1192">
        <v>5</v>
      </c>
      <c r="AB1192">
        <v>4220</v>
      </c>
      <c r="AC1192">
        <v>844</v>
      </c>
      <c r="AD1192" s="8">
        <v>0.22</v>
      </c>
      <c r="AE1192" s="7">
        <v>928.4</v>
      </c>
      <c r="AF1192">
        <v>0.22</v>
      </c>
      <c r="AG1192" t="str">
        <f t="shared" si="18"/>
        <v>₹4 K</v>
      </c>
    </row>
    <row r="1193" spans="1:33" x14ac:dyDescent="0.3">
      <c r="A1193" t="s">
        <v>181</v>
      </c>
      <c r="B1193" t="s">
        <v>380</v>
      </c>
      <c r="C1193" t="s">
        <v>49</v>
      </c>
      <c r="D1193" t="s">
        <v>109</v>
      </c>
      <c r="E1193" t="s">
        <v>490</v>
      </c>
      <c r="F1193" t="s">
        <v>13867</v>
      </c>
      <c r="G1193" t="s">
        <v>96</v>
      </c>
      <c r="H1193" s="4">
        <v>44727</v>
      </c>
      <c r="I1193">
        <v>1400</v>
      </c>
      <c r="J1193" t="s">
        <v>13868</v>
      </c>
      <c r="K1193" t="s">
        <v>1302</v>
      </c>
      <c r="L1193" t="s">
        <v>13869</v>
      </c>
      <c r="M1193" t="s">
        <v>37</v>
      </c>
      <c r="N1193" t="s">
        <v>13870</v>
      </c>
      <c r="O1193" t="s">
        <v>39</v>
      </c>
      <c r="P1193">
        <v>19</v>
      </c>
      <c r="Q1193" t="s">
        <v>40</v>
      </c>
      <c r="R1193" t="s">
        <v>101</v>
      </c>
      <c r="S1193" t="s">
        <v>13871</v>
      </c>
      <c r="T1193" s="4">
        <v>45431</v>
      </c>
      <c r="U1193">
        <v>5</v>
      </c>
      <c r="V1193" t="s">
        <v>129</v>
      </c>
      <c r="W1193" t="s">
        <v>13872</v>
      </c>
      <c r="X1193" t="s">
        <v>13873</v>
      </c>
      <c r="Y1193" t="s">
        <v>7113</v>
      </c>
      <c r="Z1193">
        <v>2723</v>
      </c>
      <c r="AA1193">
        <v>4</v>
      </c>
      <c r="AB1193">
        <v>4356.8</v>
      </c>
      <c r="AC1193">
        <v>1089.2</v>
      </c>
      <c r="AD1193" s="8">
        <v>0.22</v>
      </c>
      <c r="AE1193" s="7">
        <v>958.49600000000009</v>
      </c>
      <c r="AF1193">
        <v>0.22</v>
      </c>
      <c r="AG1193" t="str">
        <f t="shared" si="18"/>
        <v>₹4 K</v>
      </c>
    </row>
    <row r="1194" spans="1:33" x14ac:dyDescent="0.3">
      <c r="A1194" t="s">
        <v>181</v>
      </c>
      <c r="B1194" t="s">
        <v>380</v>
      </c>
      <c r="C1194" t="s">
        <v>29</v>
      </c>
      <c r="D1194" t="s">
        <v>370</v>
      </c>
      <c r="E1194" t="s">
        <v>957</v>
      </c>
      <c r="F1194" t="s">
        <v>13895</v>
      </c>
      <c r="G1194" t="s">
        <v>33</v>
      </c>
      <c r="H1194" s="4">
        <v>44761</v>
      </c>
      <c r="I1194">
        <v>800</v>
      </c>
      <c r="J1194" t="s">
        <v>13896</v>
      </c>
      <c r="K1194" t="s">
        <v>3054</v>
      </c>
      <c r="L1194" t="s">
        <v>13897</v>
      </c>
      <c r="M1194" t="s">
        <v>37</v>
      </c>
      <c r="N1194" t="s">
        <v>13898</v>
      </c>
      <c r="O1194" t="s">
        <v>57</v>
      </c>
      <c r="P1194">
        <v>7</v>
      </c>
      <c r="Q1194" t="s">
        <v>40</v>
      </c>
      <c r="R1194" t="s">
        <v>74</v>
      </c>
      <c r="S1194" t="s">
        <v>13899</v>
      </c>
      <c r="T1194" s="4">
        <v>45421</v>
      </c>
      <c r="U1194">
        <v>5</v>
      </c>
      <c r="V1194" t="s">
        <v>129</v>
      </c>
      <c r="W1194" t="s">
        <v>13900</v>
      </c>
      <c r="X1194" t="s">
        <v>13901</v>
      </c>
      <c r="Y1194" t="s">
        <v>13902</v>
      </c>
      <c r="Z1194">
        <v>889</v>
      </c>
      <c r="AA1194">
        <v>1</v>
      </c>
      <c r="AB1194">
        <v>355.6</v>
      </c>
      <c r="AC1194">
        <v>355.6</v>
      </c>
      <c r="AD1194" s="8">
        <v>0.28000000000000003</v>
      </c>
      <c r="AE1194" s="7">
        <v>99.568000000000012</v>
      </c>
      <c r="AF1194">
        <v>0.28000000000000003</v>
      </c>
      <c r="AG1194" t="str">
        <f t="shared" si="18"/>
        <v>₹355.6</v>
      </c>
    </row>
    <row r="1195" spans="1:33" x14ac:dyDescent="0.3">
      <c r="A1195" t="s">
        <v>27</v>
      </c>
      <c r="B1195" t="s">
        <v>193</v>
      </c>
      <c r="C1195" t="s">
        <v>29</v>
      </c>
      <c r="D1195" t="s">
        <v>219</v>
      </c>
      <c r="E1195" t="s">
        <v>2486</v>
      </c>
      <c r="F1195" t="s">
        <v>13903</v>
      </c>
      <c r="G1195" t="s">
        <v>96</v>
      </c>
      <c r="H1195" s="4">
        <v>45359</v>
      </c>
      <c r="I1195">
        <v>1400</v>
      </c>
      <c r="J1195" t="s">
        <v>13904</v>
      </c>
      <c r="K1195" t="s">
        <v>923</v>
      </c>
      <c r="L1195" t="s">
        <v>13905</v>
      </c>
      <c r="M1195" t="s">
        <v>37</v>
      </c>
      <c r="N1195" t="s">
        <v>13906</v>
      </c>
      <c r="O1195" t="s">
        <v>39</v>
      </c>
      <c r="P1195">
        <v>18</v>
      </c>
      <c r="Q1195" t="s">
        <v>40</v>
      </c>
      <c r="R1195" t="s">
        <v>41</v>
      </c>
      <c r="S1195" t="s">
        <v>13907</v>
      </c>
      <c r="T1195" s="4">
        <v>45431</v>
      </c>
      <c r="U1195">
        <v>5</v>
      </c>
      <c r="V1195" t="s">
        <v>129</v>
      </c>
      <c r="W1195" t="s">
        <v>13908</v>
      </c>
      <c r="X1195" t="s">
        <v>13909</v>
      </c>
      <c r="Y1195" t="s">
        <v>2184</v>
      </c>
      <c r="Z1195">
        <v>755</v>
      </c>
      <c r="AA1195">
        <v>1</v>
      </c>
      <c r="AB1195">
        <v>302</v>
      </c>
      <c r="AC1195">
        <v>302</v>
      </c>
      <c r="AD1195" s="8">
        <v>0.28000000000000003</v>
      </c>
      <c r="AE1195" s="7">
        <v>84.56</v>
      </c>
      <c r="AF1195">
        <v>0.28000000000000003</v>
      </c>
      <c r="AG1195" t="str">
        <f t="shared" si="18"/>
        <v>₹302</v>
      </c>
    </row>
    <row r="1196" spans="1:33" x14ac:dyDescent="0.3">
      <c r="A1196" t="s">
        <v>336</v>
      </c>
      <c r="B1196" t="s">
        <v>1023</v>
      </c>
      <c r="C1196" t="s">
        <v>80</v>
      </c>
      <c r="D1196" t="s">
        <v>370</v>
      </c>
      <c r="E1196" t="s">
        <v>1534</v>
      </c>
      <c r="F1196" t="s">
        <v>14070</v>
      </c>
      <c r="G1196" t="s">
        <v>33</v>
      </c>
      <c r="H1196" s="4">
        <v>44656</v>
      </c>
      <c r="I1196">
        <v>1200</v>
      </c>
      <c r="J1196" t="s">
        <v>14071</v>
      </c>
      <c r="K1196" t="s">
        <v>1686</v>
      </c>
      <c r="L1196" t="s">
        <v>14072</v>
      </c>
      <c r="M1196" t="s">
        <v>37</v>
      </c>
      <c r="N1196" t="s">
        <v>14073</v>
      </c>
      <c r="O1196" t="s">
        <v>57</v>
      </c>
      <c r="P1196">
        <v>7</v>
      </c>
      <c r="Q1196" t="s">
        <v>40</v>
      </c>
      <c r="R1196" t="s">
        <v>74</v>
      </c>
      <c r="S1196" t="s">
        <v>14074</v>
      </c>
      <c r="T1196" s="4">
        <v>45438</v>
      </c>
      <c r="U1196">
        <v>5</v>
      </c>
      <c r="V1196" t="s">
        <v>129</v>
      </c>
      <c r="W1196" t="s">
        <v>14075</v>
      </c>
      <c r="X1196" t="s">
        <v>14076</v>
      </c>
      <c r="Y1196" t="s">
        <v>7251</v>
      </c>
      <c r="Z1196">
        <v>2541</v>
      </c>
      <c r="AA1196">
        <v>5</v>
      </c>
      <c r="AB1196">
        <v>5082</v>
      </c>
      <c r="AC1196">
        <v>1016.4</v>
      </c>
      <c r="AD1196" s="8">
        <v>0.35</v>
      </c>
      <c r="AE1196" s="7">
        <v>1778.6999999999998</v>
      </c>
      <c r="AF1196">
        <v>0.35</v>
      </c>
      <c r="AG1196" t="str">
        <f t="shared" si="18"/>
        <v>₹5 K</v>
      </c>
    </row>
    <row r="1197" spans="1:33" x14ac:dyDescent="0.3">
      <c r="A1197" t="s">
        <v>145</v>
      </c>
      <c r="B1197" t="s">
        <v>145</v>
      </c>
      <c r="C1197" t="s">
        <v>49</v>
      </c>
      <c r="D1197" t="s">
        <v>81</v>
      </c>
      <c r="E1197" t="s">
        <v>230</v>
      </c>
      <c r="F1197" t="s">
        <v>14148</v>
      </c>
      <c r="G1197" t="s">
        <v>96</v>
      </c>
      <c r="H1197" s="4">
        <v>43851</v>
      </c>
      <c r="I1197">
        <v>800</v>
      </c>
      <c r="J1197" t="s">
        <v>14149</v>
      </c>
      <c r="K1197" t="s">
        <v>98</v>
      </c>
      <c r="L1197" t="s">
        <v>14150</v>
      </c>
      <c r="M1197" t="s">
        <v>37</v>
      </c>
      <c r="N1197" t="s">
        <v>14151</v>
      </c>
      <c r="O1197" t="s">
        <v>116</v>
      </c>
      <c r="P1197">
        <v>16</v>
      </c>
      <c r="Q1197" t="s">
        <v>40</v>
      </c>
      <c r="R1197" t="s">
        <v>58</v>
      </c>
      <c r="S1197" t="s">
        <v>14152</v>
      </c>
      <c r="T1197" s="4">
        <v>45421</v>
      </c>
      <c r="U1197">
        <v>5</v>
      </c>
      <c r="V1197" t="s">
        <v>129</v>
      </c>
      <c r="W1197" t="s">
        <v>14153</v>
      </c>
      <c r="X1197" t="s">
        <v>14154</v>
      </c>
      <c r="Y1197" t="s">
        <v>1981</v>
      </c>
      <c r="Z1197">
        <v>1813</v>
      </c>
      <c r="AA1197">
        <v>2</v>
      </c>
      <c r="AB1197">
        <v>1450.4</v>
      </c>
      <c r="AC1197">
        <v>725.2</v>
      </c>
      <c r="AD1197" s="8">
        <v>0.22</v>
      </c>
      <c r="AE1197" s="7">
        <v>319.08800000000002</v>
      </c>
      <c r="AF1197">
        <v>0.22</v>
      </c>
      <c r="AG1197" t="str">
        <f t="shared" si="18"/>
        <v>₹1 K</v>
      </c>
    </row>
    <row r="1198" spans="1:33" x14ac:dyDescent="0.3">
      <c r="A1198" t="s">
        <v>27</v>
      </c>
      <c r="B1198" t="s">
        <v>731</v>
      </c>
      <c r="C1198" t="s">
        <v>29</v>
      </c>
      <c r="D1198" t="s">
        <v>81</v>
      </c>
      <c r="E1198" t="s">
        <v>947</v>
      </c>
      <c r="F1198" t="s">
        <v>14310</v>
      </c>
      <c r="G1198" t="s">
        <v>33</v>
      </c>
      <c r="H1198" s="4">
        <v>45528</v>
      </c>
      <c r="I1198">
        <v>1100</v>
      </c>
      <c r="J1198" t="s">
        <v>14311</v>
      </c>
      <c r="K1198" t="s">
        <v>98</v>
      </c>
      <c r="L1198" t="s">
        <v>14312</v>
      </c>
      <c r="M1198" t="s">
        <v>87</v>
      </c>
      <c r="N1198" t="s">
        <v>14313</v>
      </c>
      <c r="O1198" t="s">
        <v>57</v>
      </c>
      <c r="P1198">
        <v>4</v>
      </c>
      <c r="Q1198" t="s">
        <v>73</v>
      </c>
      <c r="R1198" t="s">
        <v>101</v>
      </c>
      <c r="S1198" t="s">
        <v>14314</v>
      </c>
      <c r="T1198" s="4">
        <v>45441</v>
      </c>
      <c r="U1198">
        <v>5</v>
      </c>
      <c r="V1198" t="s">
        <v>129</v>
      </c>
      <c r="W1198" t="s">
        <v>14315</v>
      </c>
      <c r="X1198" t="s">
        <v>14316</v>
      </c>
      <c r="Y1198" t="s">
        <v>5299</v>
      </c>
      <c r="Z1198">
        <v>2950</v>
      </c>
      <c r="AA1198">
        <v>3</v>
      </c>
      <c r="AB1198">
        <v>3540</v>
      </c>
      <c r="AC1198">
        <v>1180</v>
      </c>
      <c r="AD1198" s="8">
        <v>0.28000000000000003</v>
      </c>
      <c r="AE1198" s="7">
        <v>991.2</v>
      </c>
      <c r="AF1198">
        <v>0.28000000000000003</v>
      </c>
      <c r="AG1198" t="str">
        <f t="shared" si="18"/>
        <v>₹4 K</v>
      </c>
    </row>
    <row r="1199" spans="1:33" x14ac:dyDescent="0.3">
      <c r="A1199" t="s">
        <v>27</v>
      </c>
      <c r="B1199" t="s">
        <v>558</v>
      </c>
      <c r="C1199" t="s">
        <v>80</v>
      </c>
      <c r="D1199" t="s">
        <v>65</v>
      </c>
      <c r="E1199" t="s">
        <v>66</v>
      </c>
      <c r="F1199" t="s">
        <v>14400</v>
      </c>
      <c r="G1199" t="s">
        <v>96</v>
      </c>
      <c r="H1199" s="4">
        <v>45120</v>
      </c>
      <c r="I1199">
        <v>1300</v>
      </c>
      <c r="J1199" t="s">
        <v>14401</v>
      </c>
      <c r="K1199" t="s">
        <v>474</v>
      </c>
      <c r="L1199" t="s">
        <v>14402</v>
      </c>
      <c r="M1199" t="s">
        <v>87</v>
      </c>
      <c r="N1199" t="s">
        <v>14403</v>
      </c>
      <c r="O1199" t="s">
        <v>72</v>
      </c>
      <c r="P1199">
        <v>15</v>
      </c>
      <c r="Q1199" t="s">
        <v>40</v>
      </c>
      <c r="R1199" t="s">
        <v>58</v>
      </c>
      <c r="S1199" t="s">
        <v>14404</v>
      </c>
      <c r="T1199" s="4">
        <v>45440</v>
      </c>
      <c r="U1199">
        <v>5</v>
      </c>
      <c r="V1199" t="s">
        <v>129</v>
      </c>
      <c r="W1199" t="s">
        <v>14405</v>
      </c>
      <c r="X1199" t="s">
        <v>14406</v>
      </c>
      <c r="Y1199" t="s">
        <v>6454</v>
      </c>
      <c r="Z1199">
        <v>1130</v>
      </c>
      <c r="AA1199">
        <v>6</v>
      </c>
      <c r="AB1199">
        <v>2712</v>
      </c>
      <c r="AC1199">
        <v>452</v>
      </c>
      <c r="AD1199" s="8">
        <v>0.35</v>
      </c>
      <c r="AE1199" s="7">
        <v>949.19999999999993</v>
      </c>
      <c r="AF1199">
        <v>0.35</v>
      </c>
      <c r="AG1199" t="str">
        <f t="shared" si="18"/>
        <v>₹3 K</v>
      </c>
    </row>
    <row r="1200" spans="1:33" x14ac:dyDescent="0.3">
      <c r="A1200" t="s">
        <v>181</v>
      </c>
      <c r="B1200" t="s">
        <v>64</v>
      </c>
      <c r="C1200" t="s">
        <v>29</v>
      </c>
      <c r="D1200" t="s">
        <v>370</v>
      </c>
      <c r="E1200" t="s">
        <v>3122</v>
      </c>
      <c r="F1200" t="s">
        <v>14427</v>
      </c>
      <c r="G1200" t="s">
        <v>33</v>
      </c>
      <c r="H1200" s="4">
        <v>44096</v>
      </c>
      <c r="I1200">
        <v>800</v>
      </c>
      <c r="J1200" t="s">
        <v>14428</v>
      </c>
      <c r="K1200" t="s">
        <v>960</v>
      </c>
      <c r="L1200" t="s">
        <v>14429</v>
      </c>
      <c r="M1200" t="s">
        <v>37</v>
      </c>
      <c r="N1200" t="s">
        <v>14430</v>
      </c>
      <c r="O1200" t="s">
        <v>72</v>
      </c>
      <c r="P1200">
        <v>4</v>
      </c>
      <c r="Q1200" t="s">
        <v>73</v>
      </c>
      <c r="R1200" t="s">
        <v>58</v>
      </c>
      <c r="S1200" t="s">
        <v>14431</v>
      </c>
      <c r="T1200" s="4">
        <v>45435</v>
      </c>
      <c r="U1200">
        <v>5</v>
      </c>
      <c r="V1200" t="s">
        <v>129</v>
      </c>
      <c r="W1200" t="s">
        <v>5297</v>
      </c>
      <c r="X1200" t="s">
        <v>14432</v>
      </c>
      <c r="Y1200" t="s">
        <v>5789</v>
      </c>
      <c r="Z1200">
        <v>2043</v>
      </c>
      <c r="AA1200">
        <v>5</v>
      </c>
      <c r="AB1200">
        <v>4086</v>
      </c>
      <c r="AC1200">
        <v>817.2</v>
      </c>
      <c r="AD1200" s="8">
        <v>0.28000000000000003</v>
      </c>
      <c r="AE1200" s="7">
        <v>1144.0800000000002</v>
      </c>
      <c r="AF1200">
        <v>0.28000000000000003</v>
      </c>
      <c r="AG1200" t="str">
        <f t="shared" si="18"/>
        <v>₹4 K</v>
      </c>
    </row>
    <row r="1201" spans="1:33" x14ac:dyDescent="0.3">
      <c r="A1201" t="s">
        <v>20240</v>
      </c>
      <c r="B1201" t="s">
        <v>347</v>
      </c>
      <c r="C1201" t="s">
        <v>29</v>
      </c>
      <c r="D1201" t="s">
        <v>30</v>
      </c>
      <c r="E1201" t="s">
        <v>740</v>
      </c>
      <c r="F1201" t="s">
        <v>14433</v>
      </c>
      <c r="G1201" t="s">
        <v>33</v>
      </c>
      <c r="H1201" s="4">
        <v>44083</v>
      </c>
      <c r="I1201">
        <v>950</v>
      </c>
      <c r="J1201" t="s">
        <v>14434</v>
      </c>
      <c r="K1201" t="s">
        <v>173</v>
      </c>
      <c r="L1201" t="s">
        <v>14435</v>
      </c>
      <c r="M1201" t="s">
        <v>87</v>
      </c>
      <c r="N1201" t="s">
        <v>14436</v>
      </c>
      <c r="O1201" t="s">
        <v>72</v>
      </c>
      <c r="P1201">
        <v>13</v>
      </c>
      <c r="Q1201" t="s">
        <v>40</v>
      </c>
      <c r="R1201" t="s">
        <v>101</v>
      </c>
      <c r="S1201" t="s">
        <v>14437</v>
      </c>
      <c r="T1201" s="4">
        <v>45430</v>
      </c>
      <c r="U1201">
        <v>5</v>
      </c>
      <c r="V1201" t="s">
        <v>129</v>
      </c>
      <c r="W1201" t="s">
        <v>14438</v>
      </c>
      <c r="X1201" t="s">
        <v>14439</v>
      </c>
      <c r="Y1201" t="s">
        <v>8287</v>
      </c>
      <c r="Z1201">
        <v>2571</v>
      </c>
      <c r="AA1201">
        <v>2</v>
      </c>
      <c r="AB1201">
        <v>2056.8000000000002</v>
      </c>
      <c r="AC1201">
        <v>1028.4000000000001</v>
      </c>
      <c r="AD1201" s="8">
        <v>0.28000000000000003</v>
      </c>
      <c r="AE1201" s="7">
        <v>575.90400000000011</v>
      </c>
      <c r="AF1201">
        <v>0.28000000000000003</v>
      </c>
      <c r="AG1201" t="str">
        <f t="shared" si="18"/>
        <v>₹2 K</v>
      </c>
    </row>
    <row r="1202" spans="1:33" x14ac:dyDescent="0.3">
      <c r="A1202" t="s">
        <v>20239</v>
      </c>
      <c r="B1202" t="s">
        <v>28</v>
      </c>
      <c r="C1202" t="s">
        <v>80</v>
      </c>
      <c r="D1202" t="s">
        <v>677</v>
      </c>
      <c r="E1202" t="s">
        <v>391</v>
      </c>
      <c r="F1202" t="s">
        <v>14440</v>
      </c>
      <c r="G1202" t="s">
        <v>96</v>
      </c>
      <c r="H1202" s="4">
        <v>45371</v>
      </c>
      <c r="I1202">
        <v>1000</v>
      </c>
      <c r="J1202" t="s">
        <v>14441</v>
      </c>
      <c r="K1202" t="s">
        <v>1078</v>
      </c>
      <c r="L1202" t="s">
        <v>14442</v>
      </c>
      <c r="M1202" t="s">
        <v>87</v>
      </c>
      <c r="N1202" t="s">
        <v>14443</v>
      </c>
      <c r="O1202" t="s">
        <v>116</v>
      </c>
      <c r="P1202">
        <v>12</v>
      </c>
      <c r="Q1202" t="s">
        <v>40</v>
      </c>
      <c r="R1202" t="s">
        <v>41</v>
      </c>
      <c r="S1202" t="s">
        <v>14444</v>
      </c>
      <c r="T1202" s="4">
        <v>45422</v>
      </c>
      <c r="U1202">
        <v>5</v>
      </c>
      <c r="V1202" t="s">
        <v>129</v>
      </c>
      <c r="W1202" t="s">
        <v>14445</v>
      </c>
      <c r="X1202" t="s">
        <v>14446</v>
      </c>
      <c r="Y1202" t="s">
        <v>1957</v>
      </c>
      <c r="Z1202">
        <v>2064</v>
      </c>
      <c r="AA1202">
        <v>8</v>
      </c>
      <c r="AB1202">
        <v>6604.8</v>
      </c>
      <c r="AC1202">
        <v>825.6</v>
      </c>
      <c r="AD1202" s="8">
        <v>0.35</v>
      </c>
      <c r="AE1202" s="7">
        <v>2311.6799999999998</v>
      </c>
      <c r="AF1202">
        <v>0.35</v>
      </c>
      <c r="AG1202" t="str">
        <f t="shared" si="18"/>
        <v>₹7 K</v>
      </c>
    </row>
    <row r="1203" spans="1:33" x14ac:dyDescent="0.3">
      <c r="A1203" t="s">
        <v>181</v>
      </c>
      <c r="B1203" t="s">
        <v>369</v>
      </c>
      <c r="C1203" t="s">
        <v>49</v>
      </c>
      <c r="D1203" t="s">
        <v>81</v>
      </c>
      <c r="E1203" t="s">
        <v>481</v>
      </c>
      <c r="F1203" t="s">
        <v>14628</v>
      </c>
      <c r="G1203" t="s">
        <v>33</v>
      </c>
      <c r="H1203" s="4">
        <v>44411</v>
      </c>
      <c r="I1203">
        <v>800</v>
      </c>
      <c r="J1203" t="s">
        <v>14629</v>
      </c>
      <c r="K1203" t="s">
        <v>307</v>
      </c>
      <c r="L1203" t="s">
        <v>14630</v>
      </c>
      <c r="M1203" t="s">
        <v>37</v>
      </c>
      <c r="N1203" t="s">
        <v>14631</v>
      </c>
      <c r="O1203" t="s">
        <v>116</v>
      </c>
      <c r="P1203">
        <v>16</v>
      </c>
      <c r="Q1203" t="s">
        <v>73</v>
      </c>
      <c r="R1203" t="s">
        <v>101</v>
      </c>
      <c r="S1203" t="s">
        <v>14632</v>
      </c>
      <c r="T1203" s="4">
        <v>45441</v>
      </c>
      <c r="U1203">
        <v>5</v>
      </c>
      <c r="V1203" t="s">
        <v>129</v>
      </c>
      <c r="W1203" t="s">
        <v>14633</v>
      </c>
      <c r="X1203" t="s">
        <v>14634</v>
      </c>
      <c r="Y1203" t="s">
        <v>14635</v>
      </c>
      <c r="Z1203">
        <v>2460</v>
      </c>
      <c r="AA1203">
        <v>4</v>
      </c>
      <c r="AB1203">
        <v>3936</v>
      </c>
      <c r="AC1203">
        <v>984</v>
      </c>
      <c r="AD1203" s="8">
        <v>0.22</v>
      </c>
      <c r="AE1203" s="7">
        <v>865.92</v>
      </c>
      <c r="AF1203">
        <v>0.22</v>
      </c>
      <c r="AG1203" t="str">
        <f t="shared" si="18"/>
        <v>₹4 K</v>
      </c>
    </row>
    <row r="1204" spans="1:33" x14ac:dyDescent="0.3">
      <c r="A1204" t="s">
        <v>93</v>
      </c>
      <c r="B1204" t="s">
        <v>784</v>
      </c>
      <c r="C1204" t="s">
        <v>80</v>
      </c>
      <c r="D1204" t="s">
        <v>109</v>
      </c>
      <c r="E1204" t="s">
        <v>804</v>
      </c>
      <c r="F1204" t="s">
        <v>14669</v>
      </c>
      <c r="G1204" t="s">
        <v>33</v>
      </c>
      <c r="H1204" s="4">
        <v>44105</v>
      </c>
      <c r="I1204">
        <v>1300</v>
      </c>
      <c r="J1204" t="s">
        <v>14670</v>
      </c>
      <c r="K1204" t="s">
        <v>161</v>
      </c>
      <c r="L1204" t="s">
        <v>14671</v>
      </c>
      <c r="M1204" t="s">
        <v>37</v>
      </c>
      <c r="N1204" t="s">
        <v>14672</v>
      </c>
      <c r="O1204" t="s">
        <v>72</v>
      </c>
      <c r="P1204">
        <v>19</v>
      </c>
      <c r="Q1204" t="s">
        <v>73</v>
      </c>
      <c r="R1204" t="s">
        <v>58</v>
      </c>
      <c r="S1204" t="s">
        <v>14673</v>
      </c>
      <c r="T1204" s="4">
        <v>45417</v>
      </c>
      <c r="U1204">
        <v>5</v>
      </c>
      <c r="V1204" t="s">
        <v>129</v>
      </c>
      <c r="W1204" t="s">
        <v>14674</v>
      </c>
      <c r="X1204" t="s">
        <v>14675</v>
      </c>
      <c r="Y1204" t="s">
        <v>4365</v>
      </c>
      <c r="Z1204">
        <v>2106</v>
      </c>
      <c r="AA1204">
        <v>4</v>
      </c>
      <c r="AB1204">
        <v>3369.6000000000004</v>
      </c>
      <c r="AC1204">
        <v>842.40000000000009</v>
      </c>
      <c r="AD1204" s="8">
        <v>0.35</v>
      </c>
      <c r="AE1204" s="7">
        <v>1179.3600000000001</v>
      </c>
      <c r="AF1204">
        <v>0.35</v>
      </c>
      <c r="AG1204" t="str">
        <f t="shared" si="18"/>
        <v>₹3 K</v>
      </c>
    </row>
    <row r="1205" spans="1:33" x14ac:dyDescent="0.3">
      <c r="A1205" t="s">
        <v>93</v>
      </c>
      <c r="B1205" t="s">
        <v>293</v>
      </c>
      <c r="C1205" t="s">
        <v>29</v>
      </c>
      <c r="D1205" t="s">
        <v>219</v>
      </c>
      <c r="E1205" t="s">
        <v>703</v>
      </c>
      <c r="F1205" t="s">
        <v>14774</v>
      </c>
      <c r="G1205" t="s">
        <v>96</v>
      </c>
      <c r="H1205" s="4">
        <v>44280</v>
      </c>
      <c r="I1205">
        <v>1000</v>
      </c>
      <c r="J1205" t="s">
        <v>14775</v>
      </c>
      <c r="K1205" t="s">
        <v>625</v>
      </c>
      <c r="L1205" t="s">
        <v>14776</v>
      </c>
      <c r="M1205" t="s">
        <v>37</v>
      </c>
      <c r="N1205" t="s">
        <v>14777</v>
      </c>
      <c r="O1205" t="s">
        <v>57</v>
      </c>
      <c r="P1205">
        <v>3</v>
      </c>
      <c r="Q1205" t="s">
        <v>73</v>
      </c>
      <c r="R1205" t="s">
        <v>41</v>
      </c>
      <c r="S1205" t="s">
        <v>14778</v>
      </c>
      <c r="T1205" s="4">
        <v>45422</v>
      </c>
      <c r="U1205">
        <v>5</v>
      </c>
      <c r="V1205" t="s">
        <v>129</v>
      </c>
      <c r="W1205" t="s">
        <v>14779</v>
      </c>
      <c r="X1205" t="s">
        <v>14780</v>
      </c>
      <c r="Y1205" t="s">
        <v>3341</v>
      </c>
      <c r="Z1205">
        <v>2762</v>
      </c>
      <c r="AA1205">
        <v>1</v>
      </c>
      <c r="AB1205">
        <v>1104.8</v>
      </c>
      <c r="AC1205">
        <v>1104.8</v>
      </c>
      <c r="AD1205" s="8">
        <v>0.28000000000000003</v>
      </c>
      <c r="AE1205" s="7">
        <v>309.34399999999999</v>
      </c>
      <c r="AF1205">
        <v>0.28000000000000003</v>
      </c>
      <c r="AG1205" t="str">
        <f t="shared" si="18"/>
        <v>₹1 K</v>
      </c>
    </row>
    <row r="1206" spans="1:33" x14ac:dyDescent="0.3">
      <c r="A1206" t="s">
        <v>27</v>
      </c>
      <c r="B1206" t="s">
        <v>731</v>
      </c>
      <c r="C1206" t="s">
        <v>80</v>
      </c>
      <c r="D1206" t="s">
        <v>81</v>
      </c>
      <c r="E1206" t="s">
        <v>147</v>
      </c>
      <c r="F1206" t="s">
        <v>14891</v>
      </c>
      <c r="G1206" t="s">
        <v>33</v>
      </c>
      <c r="H1206" s="4">
        <v>44299</v>
      </c>
      <c r="I1206">
        <v>1200</v>
      </c>
      <c r="J1206" t="s">
        <v>14892</v>
      </c>
      <c r="K1206" t="s">
        <v>599</v>
      </c>
      <c r="L1206" t="s">
        <v>14893</v>
      </c>
      <c r="M1206" t="s">
        <v>37</v>
      </c>
      <c r="N1206" t="s">
        <v>14894</v>
      </c>
      <c r="O1206" t="s">
        <v>57</v>
      </c>
      <c r="P1206">
        <v>4</v>
      </c>
      <c r="Q1206" t="s">
        <v>40</v>
      </c>
      <c r="R1206" t="s">
        <v>58</v>
      </c>
      <c r="S1206" t="s">
        <v>14895</v>
      </c>
      <c r="T1206" s="4">
        <v>45441</v>
      </c>
      <c r="U1206">
        <v>5</v>
      </c>
      <c r="V1206" t="s">
        <v>129</v>
      </c>
      <c r="W1206" t="s">
        <v>14896</v>
      </c>
      <c r="X1206" t="s">
        <v>14897</v>
      </c>
      <c r="Y1206" t="s">
        <v>557</v>
      </c>
      <c r="Z1206">
        <v>1169</v>
      </c>
      <c r="AA1206">
        <v>7</v>
      </c>
      <c r="AB1206">
        <v>3273.2000000000003</v>
      </c>
      <c r="AC1206">
        <v>467.6</v>
      </c>
      <c r="AD1206" s="8">
        <v>0.35</v>
      </c>
      <c r="AE1206" s="7">
        <v>1145.6200000000001</v>
      </c>
      <c r="AF1206">
        <v>0.35</v>
      </c>
      <c r="AG1206" t="str">
        <f t="shared" si="18"/>
        <v>₹3 K</v>
      </c>
    </row>
    <row r="1207" spans="1:33" x14ac:dyDescent="0.3">
      <c r="A1207" t="s">
        <v>27</v>
      </c>
      <c r="B1207" t="s">
        <v>193</v>
      </c>
      <c r="C1207" t="s">
        <v>29</v>
      </c>
      <c r="D1207" t="s">
        <v>206</v>
      </c>
      <c r="E1207" t="s">
        <v>1067</v>
      </c>
      <c r="F1207" t="s">
        <v>14925</v>
      </c>
      <c r="G1207" t="s">
        <v>33</v>
      </c>
      <c r="H1207" s="4">
        <v>43858</v>
      </c>
      <c r="I1207">
        <v>950</v>
      </c>
      <c r="J1207" t="s">
        <v>14926</v>
      </c>
      <c r="K1207" t="s">
        <v>424</v>
      </c>
      <c r="L1207" t="s">
        <v>14927</v>
      </c>
      <c r="M1207" t="s">
        <v>37</v>
      </c>
      <c r="N1207" t="s">
        <v>14928</v>
      </c>
      <c r="O1207" t="s">
        <v>57</v>
      </c>
      <c r="P1207">
        <v>11</v>
      </c>
      <c r="Q1207" t="s">
        <v>73</v>
      </c>
      <c r="R1207" t="s">
        <v>74</v>
      </c>
      <c r="S1207" t="s">
        <v>14929</v>
      </c>
      <c r="T1207" s="4">
        <v>45432</v>
      </c>
      <c r="U1207">
        <v>5</v>
      </c>
      <c r="V1207" t="s">
        <v>129</v>
      </c>
      <c r="W1207" t="s">
        <v>14930</v>
      </c>
      <c r="X1207" t="s">
        <v>7281</v>
      </c>
      <c r="Y1207" t="s">
        <v>14931</v>
      </c>
      <c r="Z1207">
        <v>1434</v>
      </c>
      <c r="AA1207">
        <v>3</v>
      </c>
      <c r="AB1207">
        <v>1720.8000000000002</v>
      </c>
      <c r="AC1207">
        <v>573.6</v>
      </c>
      <c r="AD1207" s="8">
        <v>0.28000000000000003</v>
      </c>
      <c r="AE1207" s="7">
        <v>481.82400000000007</v>
      </c>
      <c r="AF1207">
        <v>0.28000000000000003</v>
      </c>
      <c r="AG1207" t="str">
        <f t="shared" si="18"/>
        <v>₹2 K</v>
      </c>
    </row>
    <row r="1208" spans="1:33" x14ac:dyDescent="0.3">
      <c r="A1208" t="s">
        <v>20241</v>
      </c>
      <c r="B1208" t="s">
        <v>157</v>
      </c>
      <c r="C1208" t="s">
        <v>29</v>
      </c>
      <c r="D1208" t="s">
        <v>206</v>
      </c>
      <c r="E1208" t="s">
        <v>1005</v>
      </c>
      <c r="F1208" t="s">
        <v>14932</v>
      </c>
      <c r="G1208" t="s">
        <v>96</v>
      </c>
      <c r="H1208" s="4">
        <v>44231</v>
      </c>
      <c r="I1208">
        <v>1000</v>
      </c>
      <c r="J1208" t="s">
        <v>14933</v>
      </c>
      <c r="K1208" t="s">
        <v>796</v>
      </c>
      <c r="L1208" t="s">
        <v>14934</v>
      </c>
      <c r="M1208" t="s">
        <v>37</v>
      </c>
      <c r="N1208" t="s">
        <v>14935</v>
      </c>
      <c r="O1208" t="s">
        <v>39</v>
      </c>
      <c r="P1208">
        <v>13</v>
      </c>
      <c r="Q1208" t="s">
        <v>40</v>
      </c>
      <c r="R1208" t="s">
        <v>58</v>
      </c>
      <c r="S1208" t="s">
        <v>14936</v>
      </c>
      <c r="T1208" s="4">
        <v>45438</v>
      </c>
      <c r="U1208">
        <v>5</v>
      </c>
      <c r="V1208" t="s">
        <v>129</v>
      </c>
      <c r="W1208" t="s">
        <v>14937</v>
      </c>
      <c r="X1208" t="s">
        <v>14938</v>
      </c>
      <c r="Y1208" t="s">
        <v>6511</v>
      </c>
      <c r="Z1208">
        <v>2310</v>
      </c>
      <c r="AA1208">
        <v>7</v>
      </c>
      <c r="AB1208">
        <v>6468</v>
      </c>
      <c r="AC1208">
        <v>924</v>
      </c>
      <c r="AD1208" s="8">
        <v>0.28000000000000003</v>
      </c>
      <c r="AE1208" s="7">
        <v>1811.0400000000002</v>
      </c>
      <c r="AF1208">
        <v>0.28000000000000003</v>
      </c>
      <c r="AG1208" t="str">
        <f t="shared" si="18"/>
        <v>₹6 K</v>
      </c>
    </row>
    <row r="1209" spans="1:33" x14ac:dyDescent="0.3">
      <c r="A1209" t="s">
        <v>20235</v>
      </c>
      <c r="B1209" t="s">
        <v>48</v>
      </c>
      <c r="C1209" t="s">
        <v>49</v>
      </c>
      <c r="D1209" t="s">
        <v>109</v>
      </c>
      <c r="E1209" t="s">
        <v>134</v>
      </c>
      <c r="F1209" t="s">
        <v>15030</v>
      </c>
      <c r="G1209" t="s">
        <v>96</v>
      </c>
      <c r="H1209" s="4">
        <v>45060</v>
      </c>
      <c r="I1209">
        <v>1100</v>
      </c>
      <c r="J1209" t="s">
        <v>7689</v>
      </c>
      <c r="K1209" t="s">
        <v>670</v>
      </c>
      <c r="L1209" t="s">
        <v>15031</v>
      </c>
      <c r="M1209" t="s">
        <v>37</v>
      </c>
      <c r="N1209" t="s">
        <v>15032</v>
      </c>
      <c r="O1209" t="s">
        <v>116</v>
      </c>
      <c r="P1209">
        <v>5</v>
      </c>
      <c r="Q1209" t="s">
        <v>40</v>
      </c>
      <c r="R1209" t="s">
        <v>41</v>
      </c>
      <c r="S1209" t="s">
        <v>15033</v>
      </c>
      <c r="T1209" s="4">
        <v>45436</v>
      </c>
      <c r="U1209">
        <v>5</v>
      </c>
      <c r="V1209" t="s">
        <v>129</v>
      </c>
      <c r="W1209" t="s">
        <v>15034</v>
      </c>
      <c r="X1209" t="s">
        <v>15035</v>
      </c>
      <c r="Y1209" t="s">
        <v>7309</v>
      </c>
      <c r="Z1209">
        <v>2806</v>
      </c>
      <c r="AA1209">
        <v>3</v>
      </c>
      <c r="AB1209">
        <v>3367.2000000000003</v>
      </c>
      <c r="AC1209">
        <v>1122.4000000000001</v>
      </c>
      <c r="AD1209" s="8">
        <v>0.22</v>
      </c>
      <c r="AE1209" s="7">
        <v>740.78400000000011</v>
      </c>
      <c r="AF1209">
        <v>0.22</v>
      </c>
      <c r="AG1209" t="str">
        <f t="shared" si="18"/>
        <v>₹3 K</v>
      </c>
    </row>
    <row r="1210" spans="1:33" x14ac:dyDescent="0.3">
      <c r="A1210" t="s">
        <v>181</v>
      </c>
      <c r="B1210" t="s">
        <v>985</v>
      </c>
      <c r="C1210" t="s">
        <v>29</v>
      </c>
      <c r="D1210" t="s">
        <v>50</v>
      </c>
      <c r="E1210" t="s">
        <v>1674</v>
      </c>
      <c r="F1210" t="s">
        <v>15173</v>
      </c>
      <c r="G1210" t="s">
        <v>33</v>
      </c>
      <c r="H1210" s="4">
        <v>45158</v>
      </c>
      <c r="I1210">
        <v>800</v>
      </c>
      <c r="J1210" t="s">
        <v>15174</v>
      </c>
      <c r="K1210" t="s">
        <v>424</v>
      </c>
      <c r="L1210" t="s">
        <v>15175</v>
      </c>
      <c r="M1210" t="s">
        <v>87</v>
      </c>
      <c r="N1210" t="s">
        <v>15176</v>
      </c>
      <c r="O1210" t="s">
        <v>116</v>
      </c>
      <c r="P1210">
        <v>11</v>
      </c>
      <c r="Q1210" t="s">
        <v>40</v>
      </c>
      <c r="R1210" t="s">
        <v>41</v>
      </c>
      <c r="S1210" t="s">
        <v>15177</v>
      </c>
      <c r="T1210" s="4">
        <v>45421</v>
      </c>
      <c r="U1210">
        <v>5</v>
      </c>
      <c r="V1210" t="s">
        <v>129</v>
      </c>
      <c r="W1210" t="s">
        <v>15178</v>
      </c>
      <c r="X1210" t="s">
        <v>15179</v>
      </c>
      <c r="Y1210" t="s">
        <v>2725</v>
      </c>
      <c r="Z1210">
        <v>2744</v>
      </c>
      <c r="AA1210">
        <v>2</v>
      </c>
      <c r="AB1210">
        <v>2195.2000000000003</v>
      </c>
      <c r="AC1210">
        <v>1097.6000000000001</v>
      </c>
      <c r="AD1210" s="8">
        <v>0.28000000000000003</v>
      </c>
      <c r="AE1210" s="7">
        <v>614.65600000000018</v>
      </c>
      <c r="AF1210">
        <v>0.28000000000000003</v>
      </c>
      <c r="AG1210" t="str">
        <f t="shared" si="18"/>
        <v>₹2 K</v>
      </c>
    </row>
    <row r="1211" spans="1:33" x14ac:dyDescent="0.3">
      <c r="A1211" t="s">
        <v>93</v>
      </c>
      <c r="B1211" t="s">
        <v>568</v>
      </c>
      <c r="C1211" t="s">
        <v>80</v>
      </c>
      <c r="D1211" t="s">
        <v>370</v>
      </c>
      <c r="E1211" t="s">
        <v>841</v>
      </c>
      <c r="F1211" t="s">
        <v>15194</v>
      </c>
      <c r="G1211" t="s">
        <v>33</v>
      </c>
      <c r="H1211" s="4">
        <v>43968</v>
      </c>
      <c r="I1211">
        <v>1200</v>
      </c>
      <c r="J1211" t="s">
        <v>15195</v>
      </c>
      <c r="K1211" t="s">
        <v>266</v>
      </c>
      <c r="L1211" t="s">
        <v>15196</v>
      </c>
      <c r="M1211" t="s">
        <v>37</v>
      </c>
      <c r="N1211" t="s">
        <v>15197</v>
      </c>
      <c r="O1211" t="s">
        <v>116</v>
      </c>
      <c r="P1211">
        <v>16</v>
      </c>
      <c r="Q1211" t="s">
        <v>73</v>
      </c>
      <c r="R1211" t="s">
        <v>74</v>
      </c>
      <c r="S1211" t="s">
        <v>15198</v>
      </c>
      <c r="T1211" s="4">
        <v>45423</v>
      </c>
      <c r="U1211">
        <v>5</v>
      </c>
      <c r="V1211" t="s">
        <v>129</v>
      </c>
      <c r="W1211" t="s">
        <v>15199</v>
      </c>
      <c r="X1211" t="s">
        <v>15200</v>
      </c>
      <c r="Y1211" t="s">
        <v>15201</v>
      </c>
      <c r="Z1211">
        <v>2365</v>
      </c>
      <c r="AA1211">
        <v>2</v>
      </c>
      <c r="AB1211">
        <v>1892</v>
      </c>
      <c r="AC1211">
        <v>946</v>
      </c>
      <c r="AD1211" s="8">
        <v>0.35</v>
      </c>
      <c r="AE1211" s="7">
        <v>662.19999999999993</v>
      </c>
      <c r="AF1211">
        <v>0.35</v>
      </c>
      <c r="AG1211" t="str">
        <f t="shared" si="18"/>
        <v>₹2 K</v>
      </c>
    </row>
    <row r="1212" spans="1:33" x14ac:dyDescent="0.3">
      <c r="A1212" t="s">
        <v>20241</v>
      </c>
      <c r="B1212" t="s">
        <v>157</v>
      </c>
      <c r="C1212" t="s">
        <v>80</v>
      </c>
      <c r="D1212" t="s">
        <v>109</v>
      </c>
      <c r="E1212" t="s">
        <v>1067</v>
      </c>
      <c r="F1212" t="s">
        <v>15224</v>
      </c>
      <c r="G1212" t="s">
        <v>33</v>
      </c>
      <c r="H1212" s="4">
        <v>44436</v>
      </c>
      <c r="I1212">
        <v>1200</v>
      </c>
      <c r="J1212" t="s">
        <v>15225</v>
      </c>
      <c r="K1212" t="s">
        <v>571</v>
      </c>
      <c r="L1212" t="s">
        <v>15226</v>
      </c>
      <c r="M1212" t="s">
        <v>87</v>
      </c>
      <c r="N1212" t="s">
        <v>15227</v>
      </c>
      <c r="O1212" t="s">
        <v>39</v>
      </c>
      <c r="P1212">
        <v>19</v>
      </c>
      <c r="Q1212" t="s">
        <v>73</v>
      </c>
      <c r="R1212" t="s">
        <v>101</v>
      </c>
      <c r="S1212" t="s">
        <v>15228</v>
      </c>
      <c r="T1212" s="4">
        <v>45413</v>
      </c>
      <c r="U1212">
        <v>5</v>
      </c>
      <c r="V1212" t="s">
        <v>129</v>
      </c>
      <c r="W1212" t="s">
        <v>15229</v>
      </c>
      <c r="X1212" t="s">
        <v>15230</v>
      </c>
      <c r="Y1212" t="s">
        <v>5966</v>
      </c>
      <c r="Z1212">
        <v>2377</v>
      </c>
      <c r="AA1212">
        <v>6</v>
      </c>
      <c r="AB1212">
        <v>5704.8</v>
      </c>
      <c r="AC1212">
        <v>950.80000000000007</v>
      </c>
      <c r="AD1212" s="8">
        <v>0.35</v>
      </c>
      <c r="AE1212" s="7">
        <v>1996.6799999999998</v>
      </c>
      <c r="AF1212">
        <v>0.35</v>
      </c>
      <c r="AG1212" t="str">
        <f t="shared" si="18"/>
        <v>₹6 K</v>
      </c>
    </row>
    <row r="1213" spans="1:33" x14ac:dyDescent="0.3">
      <c r="A1213" t="s">
        <v>27</v>
      </c>
      <c r="B1213" t="s">
        <v>558</v>
      </c>
      <c r="C1213" t="s">
        <v>49</v>
      </c>
      <c r="D1213" t="s">
        <v>241</v>
      </c>
      <c r="E1213" t="s">
        <v>501</v>
      </c>
      <c r="F1213" t="s">
        <v>327</v>
      </c>
      <c r="G1213" t="s">
        <v>33</v>
      </c>
      <c r="H1213" s="4">
        <v>44925</v>
      </c>
      <c r="I1213">
        <v>1200</v>
      </c>
      <c r="J1213" t="s">
        <v>15327</v>
      </c>
      <c r="K1213" t="s">
        <v>1626</v>
      </c>
      <c r="L1213" t="s">
        <v>15328</v>
      </c>
      <c r="M1213" t="s">
        <v>37</v>
      </c>
      <c r="N1213" t="s">
        <v>15329</v>
      </c>
      <c r="O1213" t="s">
        <v>39</v>
      </c>
      <c r="P1213">
        <v>17</v>
      </c>
      <c r="Q1213" t="s">
        <v>40</v>
      </c>
      <c r="R1213" t="s">
        <v>74</v>
      </c>
      <c r="S1213" t="s">
        <v>15330</v>
      </c>
      <c r="T1213" s="4">
        <v>45430</v>
      </c>
      <c r="U1213">
        <v>5</v>
      </c>
      <c r="V1213" t="s">
        <v>129</v>
      </c>
      <c r="W1213" t="s">
        <v>15331</v>
      </c>
      <c r="X1213" t="s">
        <v>15332</v>
      </c>
      <c r="Y1213" t="s">
        <v>78</v>
      </c>
      <c r="Z1213">
        <v>2619</v>
      </c>
      <c r="AA1213">
        <v>3</v>
      </c>
      <c r="AB1213">
        <v>3142.8</v>
      </c>
      <c r="AC1213">
        <v>1047.6000000000001</v>
      </c>
      <c r="AD1213" s="8">
        <v>0.22</v>
      </c>
      <c r="AE1213" s="7">
        <v>691.41600000000005</v>
      </c>
      <c r="AF1213">
        <v>0.22</v>
      </c>
      <c r="AG1213" t="str">
        <f t="shared" si="18"/>
        <v>₹3 K</v>
      </c>
    </row>
    <row r="1214" spans="1:33" x14ac:dyDescent="0.3">
      <c r="A1214" t="s">
        <v>133</v>
      </c>
      <c r="B1214" t="s">
        <v>229</v>
      </c>
      <c r="C1214" t="s">
        <v>29</v>
      </c>
      <c r="D1214" t="s">
        <v>677</v>
      </c>
      <c r="E1214" t="s">
        <v>804</v>
      </c>
      <c r="F1214" t="s">
        <v>15488</v>
      </c>
      <c r="G1214" t="s">
        <v>33</v>
      </c>
      <c r="H1214" s="4">
        <v>44880</v>
      </c>
      <c r="I1214">
        <v>1400</v>
      </c>
      <c r="J1214" t="s">
        <v>1586</v>
      </c>
      <c r="K1214" t="s">
        <v>2286</v>
      </c>
      <c r="L1214" t="s">
        <v>15489</v>
      </c>
      <c r="M1214" t="s">
        <v>37</v>
      </c>
      <c r="N1214" t="s">
        <v>15490</v>
      </c>
      <c r="O1214" t="s">
        <v>72</v>
      </c>
      <c r="P1214">
        <v>18</v>
      </c>
      <c r="Q1214" t="s">
        <v>40</v>
      </c>
      <c r="R1214" t="s">
        <v>41</v>
      </c>
      <c r="S1214" t="s">
        <v>15491</v>
      </c>
      <c r="T1214" s="4">
        <v>45434</v>
      </c>
      <c r="U1214">
        <v>5</v>
      </c>
      <c r="V1214" t="s">
        <v>129</v>
      </c>
      <c r="W1214" t="s">
        <v>15492</v>
      </c>
      <c r="X1214" t="s">
        <v>15493</v>
      </c>
      <c r="Y1214" t="s">
        <v>3477</v>
      </c>
      <c r="Z1214">
        <v>780</v>
      </c>
      <c r="AA1214">
        <v>7</v>
      </c>
      <c r="AB1214">
        <v>2184</v>
      </c>
      <c r="AC1214">
        <v>312</v>
      </c>
      <c r="AD1214" s="8">
        <v>0.28000000000000003</v>
      </c>
      <c r="AE1214" s="7">
        <v>611.5200000000001</v>
      </c>
      <c r="AF1214">
        <v>0.28000000000000003</v>
      </c>
      <c r="AG1214" t="str">
        <f t="shared" si="18"/>
        <v>₹2 K</v>
      </c>
    </row>
    <row r="1215" spans="1:33" x14ac:dyDescent="0.3">
      <c r="A1215" t="s">
        <v>20241</v>
      </c>
      <c r="B1215" t="s">
        <v>157</v>
      </c>
      <c r="C1215" t="s">
        <v>80</v>
      </c>
      <c r="D1215" t="s">
        <v>146</v>
      </c>
      <c r="E1215" t="s">
        <v>263</v>
      </c>
      <c r="F1215" t="s">
        <v>15563</v>
      </c>
      <c r="G1215" t="s">
        <v>33</v>
      </c>
      <c r="H1215" s="4">
        <v>45314</v>
      </c>
      <c r="I1215">
        <v>1200</v>
      </c>
      <c r="J1215" t="s">
        <v>15564</v>
      </c>
      <c r="K1215" t="s">
        <v>716</v>
      </c>
      <c r="L1215" t="s">
        <v>15565</v>
      </c>
      <c r="M1215" t="s">
        <v>37</v>
      </c>
      <c r="N1215" t="s">
        <v>15566</v>
      </c>
      <c r="O1215" t="s">
        <v>39</v>
      </c>
      <c r="P1215">
        <v>15</v>
      </c>
      <c r="Q1215" t="s">
        <v>40</v>
      </c>
      <c r="R1215" t="s">
        <v>101</v>
      </c>
      <c r="S1215" t="s">
        <v>15567</v>
      </c>
      <c r="T1215" s="4">
        <v>45416</v>
      </c>
      <c r="U1215">
        <v>5</v>
      </c>
      <c r="V1215" t="s">
        <v>129</v>
      </c>
      <c r="W1215" t="s">
        <v>15568</v>
      </c>
      <c r="X1215" t="s">
        <v>15569</v>
      </c>
      <c r="Y1215" t="s">
        <v>3885</v>
      </c>
      <c r="Z1215">
        <v>1501</v>
      </c>
      <c r="AA1215">
        <v>5</v>
      </c>
      <c r="AB1215">
        <v>3002</v>
      </c>
      <c r="AC1215">
        <v>600.4</v>
      </c>
      <c r="AD1215" s="8">
        <v>0.35</v>
      </c>
      <c r="AE1215" s="7">
        <v>1050.7</v>
      </c>
      <c r="AF1215">
        <v>0.35</v>
      </c>
      <c r="AG1215" t="str">
        <f t="shared" si="18"/>
        <v>₹3 K</v>
      </c>
    </row>
    <row r="1216" spans="1:33" x14ac:dyDescent="0.3">
      <c r="A1216" t="s">
        <v>93</v>
      </c>
      <c r="B1216" t="s">
        <v>205</v>
      </c>
      <c r="C1216" t="s">
        <v>80</v>
      </c>
      <c r="D1216" t="s">
        <v>206</v>
      </c>
      <c r="E1216" t="s">
        <v>2957</v>
      </c>
      <c r="F1216" t="s">
        <v>15611</v>
      </c>
      <c r="G1216" t="s">
        <v>96</v>
      </c>
      <c r="H1216" s="4">
        <v>44213</v>
      </c>
      <c r="I1216">
        <v>1400</v>
      </c>
      <c r="J1216" t="s">
        <v>15612</v>
      </c>
      <c r="K1216" t="s">
        <v>137</v>
      </c>
      <c r="L1216" t="s">
        <v>15613</v>
      </c>
      <c r="M1216" t="s">
        <v>87</v>
      </c>
      <c r="N1216" t="s">
        <v>15614</v>
      </c>
      <c r="O1216" t="s">
        <v>39</v>
      </c>
      <c r="P1216">
        <v>18</v>
      </c>
      <c r="Q1216" t="s">
        <v>40</v>
      </c>
      <c r="R1216" t="s">
        <v>74</v>
      </c>
      <c r="S1216" t="s">
        <v>15615</v>
      </c>
      <c r="T1216" s="4">
        <v>45427</v>
      </c>
      <c r="U1216">
        <v>5</v>
      </c>
      <c r="V1216" t="s">
        <v>129</v>
      </c>
      <c r="W1216" t="s">
        <v>15616</v>
      </c>
      <c r="X1216" t="s">
        <v>15617</v>
      </c>
      <c r="Y1216" t="s">
        <v>8524</v>
      </c>
      <c r="Z1216">
        <v>2511</v>
      </c>
      <c r="AA1216">
        <v>8</v>
      </c>
      <c r="AB1216">
        <v>8035.2000000000007</v>
      </c>
      <c r="AC1216">
        <v>1004.4000000000001</v>
      </c>
      <c r="AD1216" s="8">
        <v>0.35</v>
      </c>
      <c r="AE1216" s="7">
        <v>2812.32</v>
      </c>
      <c r="AF1216">
        <v>0.35</v>
      </c>
      <c r="AG1216" t="str">
        <f t="shared" si="18"/>
        <v>₹8 K</v>
      </c>
    </row>
    <row r="1217" spans="1:33" x14ac:dyDescent="0.3">
      <c r="A1217" t="s">
        <v>47</v>
      </c>
      <c r="B1217" t="s">
        <v>1128</v>
      </c>
      <c r="C1217" t="s">
        <v>80</v>
      </c>
      <c r="D1217" t="s">
        <v>65</v>
      </c>
      <c r="E1217" t="s">
        <v>1168</v>
      </c>
      <c r="F1217" t="s">
        <v>15639</v>
      </c>
      <c r="G1217" t="s">
        <v>33</v>
      </c>
      <c r="H1217" s="4">
        <v>44203</v>
      </c>
      <c r="I1217">
        <v>1100</v>
      </c>
      <c r="J1217" t="s">
        <v>5634</v>
      </c>
      <c r="K1217" t="s">
        <v>210</v>
      </c>
      <c r="L1217" t="s">
        <v>15640</v>
      </c>
      <c r="M1217" t="s">
        <v>87</v>
      </c>
      <c r="N1217" t="s">
        <v>15641</v>
      </c>
      <c r="O1217" t="s">
        <v>72</v>
      </c>
      <c r="P1217">
        <v>15</v>
      </c>
      <c r="Q1217" t="s">
        <v>73</v>
      </c>
      <c r="R1217" t="s">
        <v>58</v>
      </c>
      <c r="S1217" t="s">
        <v>15642</v>
      </c>
      <c r="T1217" s="4">
        <v>45425</v>
      </c>
      <c r="U1217">
        <v>5</v>
      </c>
      <c r="V1217" t="s">
        <v>129</v>
      </c>
      <c r="W1217" t="s">
        <v>15643</v>
      </c>
      <c r="X1217" t="s">
        <v>15644</v>
      </c>
      <c r="Y1217" t="s">
        <v>10166</v>
      </c>
      <c r="Z1217">
        <v>2673</v>
      </c>
      <c r="AA1217">
        <v>4</v>
      </c>
      <c r="AB1217">
        <v>4276.8</v>
      </c>
      <c r="AC1217">
        <v>1069.2</v>
      </c>
      <c r="AD1217" s="8">
        <v>0.35</v>
      </c>
      <c r="AE1217" s="7">
        <v>1496.8799999999999</v>
      </c>
      <c r="AF1217">
        <v>0.35</v>
      </c>
      <c r="AG1217" t="str">
        <f t="shared" si="18"/>
        <v>₹4 K</v>
      </c>
    </row>
    <row r="1218" spans="1:33" x14ac:dyDescent="0.3">
      <c r="A1218" t="s">
        <v>93</v>
      </c>
      <c r="B1218" t="s">
        <v>1118</v>
      </c>
      <c r="C1218" t="s">
        <v>29</v>
      </c>
      <c r="D1218" t="s">
        <v>677</v>
      </c>
      <c r="E1218" t="s">
        <v>2849</v>
      </c>
      <c r="F1218" t="s">
        <v>15858</v>
      </c>
      <c r="G1218" t="s">
        <v>33</v>
      </c>
      <c r="H1218" s="4">
        <v>44622</v>
      </c>
      <c r="I1218">
        <v>950</v>
      </c>
      <c r="J1218" t="s">
        <v>15859</v>
      </c>
      <c r="K1218" t="s">
        <v>1643</v>
      </c>
      <c r="L1218" t="s">
        <v>15860</v>
      </c>
      <c r="M1218" t="s">
        <v>37</v>
      </c>
      <c r="N1218" t="s">
        <v>15861</v>
      </c>
      <c r="O1218" t="s">
        <v>57</v>
      </c>
      <c r="P1218">
        <v>3</v>
      </c>
      <c r="Q1218" t="s">
        <v>73</v>
      </c>
      <c r="R1218" t="s">
        <v>58</v>
      </c>
      <c r="S1218" t="s">
        <v>15862</v>
      </c>
      <c r="T1218" s="4">
        <v>45435</v>
      </c>
      <c r="U1218">
        <v>5</v>
      </c>
      <c r="V1218" t="s">
        <v>129</v>
      </c>
      <c r="W1218" t="s">
        <v>15863</v>
      </c>
      <c r="X1218" t="s">
        <v>15864</v>
      </c>
      <c r="Y1218" t="s">
        <v>8817</v>
      </c>
      <c r="Z1218">
        <v>2504</v>
      </c>
      <c r="AA1218">
        <v>8</v>
      </c>
      <c r="AB1218">
        <v>8012.8</v>
      </c>
      <c r="AC1218">
        <v>1001.6</v>
      </c>
      <c r="AD1218" s="8">
        <v>0.28000000000000003</v>
      </c>
      <c r="AE1218" s="7">
        <v>2243.5840000000003</v>
      </c>
      <c r="AF1218">
        <v>0.28000000000000003</v>
      </c>
      <c r="AG1218" t="str">
        <f t="shared" ref="AG1218:AG1281" si="19">IF(AB1218&gt;=100000,"₹"&amp;TEXT(AB1218/100000,"0.0")&amp;" L",
IF(AB1218&gt;=1000,"₹"&amp;TEXT(AB1218/1000,"0")&amp;" K",
"₹"&amp;AB1218))</f>
        <v>₹8 K</v>
      </c>
    </row>
    <row r="1219" spans="1:33" x14ac:dyDescent="0.3">
      <c r="A1219" t="s">
        <v>181</v>
      </c>
      <c r="B1219" t="s">
        <v>920</v>
      </c>
      <c r="C1219" t="s">
        <v>29</v>
      </c>
      <c r="D1219" t="s">
        <v>219</v>
      </c>
      <c r="E1219" t="s">
        <v>1683</v>
      </c>
      <c r="F1219" t="s">
        <v>15928</v>
      </c>
      <c r="G1219" t="s">
        <v>33</v>
      </c>
      <c r="H1219" s="4">
        <v>43936</v>
      </c>
      <c r="I1219">
        <v>1000</v>
      </c>
      <c r="J1219" t="s">
        <v>15929</v>
      </c>
      <c r="K1219" t="s">
        <v>1796</v>
      </c>
      <c r="L1219" t="s">
        <v>15930</v>
      </c>
      <c r="M1219" t="s">
        <v>87</v>
      </c>
      <c r="N1219" t="s">
        <v>15931</v>
      </c>
      <c r="O1219" t="s">
        <v>72</v>
      </c>
      <c r="P1219">
        <v>5</v>
      </c>
      <c r="Q1219" t="s">
        <v>40</v>
      </c>
      <c r="R1219" t="s">
        <v>101</v>
      </c>
      <c r="S1219" t="s">
        <v>15932</v>
      </c>
      <c r="T1219" s="4">
        <v>45441</v>
      </c>
      <c r="U1219">
        <v>5</v>
      </c>
      <c r="V1219" t="s">
        <v>129</v>
      </c>
      <c r="W1219" t="s">
        <v>15933</v>
      </c>
      <c r="X1219" t="s">
        <v>15934</v>
      </c>
      <c r="Y1219" t="s">
        <v>11551</v>
      </c>
      <c r="Z1219">
        <v>1247</v>
      </c>
      <c r="AA1219">
        <v>1</v>
      </c>
      <c r="AB1219">
        <v>498.8</v>
      </c>
      <c r="AC1219">
        <v>498.8</v>
      </c>
      <c r="AD1219" s="8">
        <v>0.28000000000000003</v>
      </c>
      <c r="AE1219" s="7">
        <v>139.66400000000002</v>
      </c>
      <c r="AF1219">
        <v>0.28000000000000003</v>
      </c>
      <c r="AG1219" t="str">
        <f t="shared" si="19"/>
        <v>₹498.8</v>
      </c>
    </row>
    <row r="1220" spans="1:33" x14ac:dyDescent="0.3">
      <c r="A1220" t="s">
        <v>181</v>
      </c>
      <c r="B1220" t="s">
        <v>369</v>
      </c>
      <c r="C1220" t="s">
        <v>80</v>
      </c>
      <c r="D1220" t="s">
        <v>677</v>
      </c>
      <c r="E1220" t="s">
        <v>3122</v>
      </c>
      <c r="F1220" t="s">
        <v>16024</v>
      </c>
      <c r="G1220" t="s">
        <v>96</v>
      </c>
      <c r="H1220" s="4">
        <v>44591</v>
      </c>
      <c r="I1220">
        <v>800</v>
      </c>
      <c r="J1220" t="s">
        <v>7396</v>
      </c>
      <c r="K1220" t="s">
        <v>581</v>
      </c>
      <c r="L1220" t="s">
        <v>16025</v>
      </c>
      <c r="M1220" t="s">
        <v>87</v>
      </c>
      <c r="N1220" t="s">
        <v>16026</v>
      </c>
      <c r="O1220" t="s">
        <v>39</v>
      </c>
      <c r="P1220">
        <v>13</v>
      </c>
      <c r="Q1220" t="s">
        <v>40</v>
      </c>
      <c r="R1220" t="s">
        <v>74</v>
      </c>
      <c r="S1220" t="s">
        <v>16027</v>
      </c>
      <c r="T1220" s="4">
        <v>45421</v>
      </c>
      <c r="U1220">
        <v>5</v>
      </c>
      <c r="V1220" t="s">
        <v>129</v>
      </c>
      <c r="W1220" t="s">
        <v>16028</v>
      </c>
      <c r="X1220" t="s">
        <v>16029</v>
      </c>
      <c r="Y1220" t="s">
        <v>5744</v>
      </c>
      <c r="Z1220">
        <v>1933</v>
      </c>
      <c r="AA1220">
        <v>3</v>
      </c>
      <c r="AB1220">
        <v>2319.6</v>
      </c>
      <c r="AC1220">
        <v>773.19999999999993</v>
      </c>
      <c r="AD1220" s="8">
        <v>0.35</v>
      </c>
      <c r="AE1220" s="7">
        <v>811.8599999999999</v>
      </c>
      <c r="AF1220">
        <v>0.35</v>
      </c>
      <c r="AG1220" t="str">
        <f t="shared" si="19"/>
        <v>₹2 K</v>
      </c>
    </row>
    <row r="1221" spans="1:33" x14ac:dyDescent="0.3">
      <c r="A1221" t="s">
        <v>20241</v>
      </c>
      <c r="B1221" t="s">
        <v>157</v>
      </c>
      <c r="C1221" t="s">
        <v>80</v>
      </c>
      <c r="D1221" t="s">
        <v>241</v>
      </c>
      <c r="E1221" t="s">
        <v>2585</v>
      </c>
      <c r="F1221" t="s">
        <v>16123</v>
      </c>
      <c r="G1221" t="s">
        <v>33</v>
      </c>
      <c r="H1221" s="4">
        <v>44491</v>
      </c>
      <c r="I1221">
        <v>1000</v>
      </c>
      <c r="J1221" t="s">
        <v>16124</v>
      </c>
      <c r="K1221" t="s">
        <v>514</v>
      </c>
      <c r="L1221" t="s">
        <v>16125</v>
      </c>
      <c r="M1221" t="s">
        <v>87</v>
      </c>
      <c r="N1221" t="s">
        <v>16126</v>
      </c>
      <c r="O1221" t="s">
        <v>116</v>
      </c>
      <c r="P1221">
        <v>17</v>
      </c>
      <c r="Q1221" t="s">
        <v>40</v>
      </c>
      <c r="R1221" t="s">
        <v>58</v>
      </c>
      <c r="S1221" t="s">
        <v>16127</v>
      </c>
      <c r="T1221" s="4">
        <v>45416</v>
      </c>
      <c r="U1221">
        <v>5</v>
      </c>
      <c r="V1221" t="s">
        <v>129</v>
      </c>
      <c r="W1221" t="s">
        <v>16128</v>
      </c>
      <c r="X1221" t="s">
        <v>16129</v>
      </c>
      <c r="Y1221" t="s">
        <v>1657</v>
      </c>
      <c r="Z1221">
        <v>2524</v>
      </c>
      <c r="AA1221">
        <v>7</v>
      </c>
      <c r="AB1221">
        <v>7067.2000000000007</v>
      </c>
      <c r="AC1221">
        <v>1009.6000000000001</v>
      </c>
      <c r="AD1221" s="8">
        <v>0.35</v>
      </c>
      <c r="AE1221" s="7">
        <v>2473.52</v>
      </c>
      <c r="AF1221">
        <v>0.35</v>
      </c>
      <c r="AG1221" t="str">
        <f t="shared" si="19"/>
        <v>₹7 K</v>
      </c>
    </row>
    <row r="1222" spans="1:33" x14ac:dyDescent="0.3">
      <c r="A1222" t="s">
        <v>145</v>
      </c>
      <c r="B1222" t="s">
        <v>145</v>
      </c>
      <c r="C1222" t="s">
        <v>49</v>
      </c>
      <c r="D1222" t="s">
        <v>81</v>
      </c>
      <c r="E1222" t="s">
        <v>2849</v>
      </c>
      <c r="F1222" t="s">
        <v>16173</v>
      </c>
      <c r="G1222" t="s">
        <v>96</v>
      </c>
      <c r="H1222" s="4">
        <v>44799</v>
      </c>
      <c r="I1222">
        <v>950</v>
      </c>
      <c r="J1222" t="s">
        <v>16174</v>
      </c>
      <c r="K1222" t="s">
        <v>150</v>
      </c>
      <c r="L1222" t="s">
        <v>16175</v>
      </c>
      <c r="M1222" t="s">
        <v>37</v>
      </c>
      <c r="N1222" t="s">
        <v>16176</v>
      </c>
      <c r="O1222" t="s">
        <v>116</v>
      </c>
      <c r="P1222">
        <v>17</v>
      </c>
      <c r="Q1222" t="s">
        <v>73</v>
      </c>
      <c r="R1222" t="s">
        <v>41</v>
      </c>
      <c r="S1222" t="s">
        <v>16177</v>
      </c>
      <c r="T1222" s="4">
        <v>45428</v>
      </c>
      <c r="U1222">
        <v>5</v>
      </c>
      <c r="V1222" t="s">
        <v>129</v>
      </c>
      <c r="W1222" t="s">
        <v>16178</v>
      </c>
      <c r="X1222" t="s">
        <v>16179</v>
      </c>
      <c r="Y1222" t="s">
        <v>783</v>
      </c>
      <c r="Z1222">
        <v>1020</v>
      </c>
      <c r="AA1222">
        <v>4</v>
      </c>
      <c r="AB1222">
        <v>1632</v>
      </c>
      <c r="AC1222">
        <v>408</v>
      </c>
      <c r="AD1222" s="8">
        <v>0.22</v>
      </c>
      <c r="AE1222" s="7">
        <v>359.04</v>
      </c>
      <c r="AF1222">
        <v>0.22</v>
      </c>
      <c r="AG1222" t="str">
        <f t="shared" si="19"/>
        <v>₹2 K</v>
      </c>
    </row>
    <row r="1223" spans="1:33" x14ac:dyDescent="0.3">
      <c r="A1223" t="s">
        <v>93</v>
      </c>
      <c r="B1223" t="s">
        <v>293</v>
      </c>
      <c r="C1223" t="s">
        <v>80</v>
      </c>
      <c r="D1223" t="s">
        <v>65</v>
      </c>
      <c r="E1223" t="s">
        <v>471</v>
      </c>
      <c r="F1223" t="s">
        <v>16289</v>
      </c>
      <c r="G1223" t="s">
        <v>96</v>
      </c>
      <c r="H1223" s="4">
        <v>44665</v>
      </c>
      <c r="I1223">
        <v>1300</v>
      </c>
      <c r="J1223" t="s">
        <v>16290</v>
      </c>
      <c r="K1223" t="s">
        <v>599</v>
      </c>
      <c r="L1223" t="s">
        <v>16291</v>
      </c>
      <c r="M1223" t="s">
        <v>87</v>
      </c>
      <c r="N1223" t="s">
        <v>16292</v>
      </c>
      <c r="O1223" t="s">
        <v>39</v>
      </c>
      <c r="P1223">
        <v>4</v>
      </c>
      <c r="Q1223" t="s">
        <v>73</v>
      </c>
      <c r="R1223" t="s">
        <v>41</v>
      </c>
      <c r="S1223" t="s">
        <v>16293</v>
      </c>
      <c r="T1223" s="4">
        <v>45422</v>
      </c>
      <c r="U1223">
        <v>5</v>
      </c>
      <c r="V1223" t="s">
        <v>129</v>
      </c>
      <c r="W1223" t="s">
        <v>16294</v>
      </c>
      <c r="X1223" t="s">
        <v>16295</v>
      </c>
      <c r="Y1223" t="s">
        <v>1989</v>
      </c>
      <c r="Z1223">
        <v>699</v>
      </c>
      <c r="AA1223">
        <v>8</v>
      </c>
      <c r="AB1223">
        <v>2236.8000000000002</v>
      </c>
      <c r="AC1223">
        <v>279.60000000000002</v>
      </c>
      <c r="AD1223" s="8">
        <v>0.35</v>
      </c>
      <c r="AE1223" s="7">
        <v>782.88</v>
      </c>
      <c r="AF1223">
        <v>0.35</v>
      </c>
      <c r="AG1223" t="str">
        <f t="shared" si="19"/>
        <v>₹2 K</v>
      </c>
    </row>
    <row r="1224" spans="1:33" x14ac:dyDescent="0.3">
      <c r="A1224" t="s">
        <v>47</v>
      </c>
      <c r="B1224" t="s">
        <v>1128</v>
      </c>
      <c r="C1224" t="s">
        <v>29</v>
      </c>
      <c r="D1224" t="s">
        <v>241</v>
      </c>
      <c r="E1224" t="s">
        <v>1949</v>
      </c>
      <c r="F1224" t="s">
        <v>16464</v>
      </c>
      <c r="G1224" t="s">
        <v>96</v>
      </c>
      <c r="H1224" s="4">
        <v>44557</v>
      </c>
      <c r="I1224">
        <v>1300</v>
      </c>
      <c r="J1224" t="s">
        <v>16465</v>
      </c>
      <c r="K1224" t="s">
        <v>137</v>
      </c>
      <c r="L1224" t="s">
        <v>16466</v>
      </c>
      <c r="M1224" t="s">
        <v>37</v>
      </c>
      <c r="N1224" t="s">
        <v>16467</v>
      </c>
      <c r="O1224" t="s">
        <v>57</v>
      </c>
      <c r="P1224">
        <v>15</v>
      </c>
      <c r="Q1224" t="s">
        <v>73</v>
      </c>
      <c r="R1224" t="s">
        <v>58</v>
      </c>
      <c r="S1224" t="s">
        <v>16468</v>
      </c>
      <c r="T1224" s="4">
        <v>45420</v>
      </c>
      <c r="U1224">
        <v>5</v>
      </c>
      <c r="V1224" t="s">
        <v>129</v>
      </c>
      <c r="W1224" t="s">
        <v>16469</v>
      </c>
      <c r="X1224" t="s">
        <v>16470</v>
      </c>
      <c r="Y1224" t="s">
        <v>13073</v>
      </c>
      <c r="Z1224">
        <v>1956</v>
      </c>
      <c r="AA1224">
        <v>3</v>
      </c>
      <c r="AB1224">
        <v>2347.2000000000003</v>
      </c>
      <c r="AC1224">
        <v>782.40000000000009</v>
      </c>
      <c r="AD1224" s="8">
        <v>0.28000000000000003</v>
      </c>
      <c r="AE1224" s="7">
        <v>657.21600000000012</v>
      </c>
      <c r="AF1224">
        <v>0.28000000000000003</v>
      </c>
      <c r="AG1224" t="str">
        <f t="shared" si="19"/>
        <v>₹2 K</v>
      </c>
    </row>
    <row r="1225" spans="1:33" x14ac:dyDescent="0.3">
      <c r="A1225" t="s">
        <v>20242</v>
      </c>
      <c r="B1225" t="s">
        <v>390</v>
      </c>
      <c r="C1225" t="s">
        <v>49</v>
      </c>
      <c r="D1225" t="s">
        <v>65</v>
      </c>
      <c r="E1225" t="s">
        <v>1177</v>
      </c>
      <c r="F1225" t="s">
        <v>16506</v>
      </c>
      <c r="G1225" t="s">
        <v>96</v>
      </c>
      <c r="H1225" s="4">
        <v>45029</v>
      </c>
      <c r="I1225">
        <v>1200</v>
      </c>
      <c r="J1225" t="s">
        <v>16507</v>
      </c>
      <c r="K1225" t="s">
        <v>835</v>
      </c>
      <c r="L1225" t="s">
        <v>16508</v>
      </c>
      <c r="M1225" t="s">
        <v>37</v>
      </c>
      <c r="N1225" t="s">
        <v>16509</v>
      </c>
      <c r="O1225" t="s">
        <v>116</v>
      </c>
      <c r="P1225">
        <v>4</v>
      </c>
      <c r="Q1225" t="s">
        <v>40</v>
      </c>
      <c r="R1225" t="s">
        <v>41</v>
      </c>
      <c r="S1225" t="s">
        <v>16510</v>
      </c>
      <c r="T1225" s="4">
        <v>45443</v>
      </c>
      <c r="U1225">
        <v>5</v>
      </c>
      <c r="V1225" t="s">
        <v>129</v>
      </c>
      <c r="W1225" t="s">
        <v>16511</v>
      </c>
      <c r="X1225" t="s">
        <v>16512</v>
      </c>
      <c r="Y1225" t="s">
        <v>2283</v>
      </c>
      <c r="Z1225">
        <v>613</v>
      </c>
      <c r="AA1225">
        <v>6</v>
      </c>
      <c r="AB1225">
        <v>1471.2</v>
      </c>
      <c r="AC1225">
        <v>245.20000000000002</v>
      </c>
      <c r="AD1225" s="8">
        <v>0.22</v>
      </c>
      <c r="AE1225" s="7">
        <v>323.66399999999999</v>
      </c>
      <c r="AF1225">
        <v>0.22</v>
      </c>
      <c r="AG1225" t="str">
        <f t="shared" si="19"/>
        <v>₹1 K</v>
      </c>
    </row>
    <row r="1226" spans="1:33" x14ac:dyDescent="0.3">
      <c r="A1226" t="s">
        <v>181</v>
      </c>
      <c r="B1226" t="s">
        <v>985</v>
      </c>
      <c r="C1226" t="s">
        <v>29</v>
      </c>
      <c r="D1226" t="s">
        <v>81</v>
      </c>
      <c r="E1226" t="s">
        <v>1441</v>
      </c>
      <c r="F1226" t="s">
        <v>16520</v>
      </c>
      <c r="G1226" t="s">
        <v>33</v>
      </c>
      <c r="H1226" s="4">
        <v>44794</v>
      </c>
      <c r="I1226">
        <v>1000</v>
      </c>
      <c r="J1226" t="s">
        <v>16521</v>
      </c>
      <c r="K1226" t="s">
        <v>923</v>
      </c>
      <c r="L1226" t="s">
        <v>16522</v>
      </c>
      <c r="M1226" t="s">
        <v>87</v>
      </c>
      <c r="N1226" t="s">
        <v>16523</v>
      </c>
      <c r="O1226" t="s">
        <v>72</v>
      </c>
      <c r="P1226">
        <v>19</v>
      </c>
      <c r="Q1226" t="s">
        <v>73</v>
      </c>
      <c r="R1226" t="s">
        <v>74</v>
      </c>
      <c r="S1226" t="s">
        <v>16524</v>
      </c>
      <c r="T1226" s="4">
        <v>45440</v>
      </c>
      <c r="U1226">
        <v>5</v>
      </c>
      <c r="V1226" t="s">
        <v>129</v>
      </c>
      <c r="W1226" t="s">
        <v>16525</v>
      </c>
      <c r="X1226" t="s">
        <v>16526</v>
      </c>
      <c r="Y1226" t="s">
        <v>15680</v>
      </c>
      <c r="Z1226">
        <v>1114</v>
      </c>
      <c r="AA1226">
        <v>7</v>
      </c>
      <c r="AB1226">
        <v>3119.2000000000003</v>
      </c>
      <c r="AC1226">
        <v>445.6</v>
      </c>
      <c r="AD1226" s="8">
        <v>0.28000000000000003</v>
      </c>
      <c r="AE1226" s="7">
        <v>873.3760000000002</v>
      </c>
      <c r="AF1226">
        <v>0.28000000000000003</v>
      </c>
      <c r="AG1226" t="str">
        <f t="shared" si="19"/>
        <v>₹3 K</v>
      </c>
    </row>
    <row r="1227" spans="1:33" x14ac:dyDescent="0.3">
      <c r="A1227" t="s">
        <v>20240</v>
      </c>
      <c r="B1227" t="s">
        <v>347</v>
      </c>
      <c r="C1227" t="s">
        <v>80</v>
      </c>
      <c r="D1227" t="s">
        <v>65</v>
      </c>
      <c r="E1227" t="s">
        <v>804</v>
      </c>
      <c r="F1227" t="s">
        <v>16584</v>
      </c>
      <c r="G1227" t="s">
        <v>96</v>
      </c>
      <c r="H1227" s="4">
        <v>45160</v>
      </c>
      <c r="I1227">
        <v>1100</v>
      </c>
      <c r="J1227" t="s">
        <v>16585</v>
      </c>
      <c r="K1227" t="s">
        <v>1821</v>
      </c>
      <c r="L1227" t="s">
        <v>16586</v>
      </c>
      <c r="M1227" t="s">
        <v>87</v>
      </c>
      <c r="N1227" t="s">
        <v>16587</v>
      </c>
      <c r="O1227" t="s">
        <v>39</v>
      </c>
      <c r="P1227">
        <v>7</v>
      </c>
      <c r="Q1227" t="s">
        <v>73</v>
      </c>
      <c r="R1227" t="s">
        <v>101</v>
      </c>
      <c r="S1227" t="s">
        <v>16588</v>
      </c>
      <c r="T1227" s="4">
        <v>45440</v>
      </c>
      <c r="U1227">
        <v>5</v>
      </c>
      <c r="V1227" t="s">
        <v>129</v>
      </c>
      <c r="W1227" t="s">
        <v>16589</v>
      </c>
      <c r="X1227" t="s">
        <v>16590</v>
      </c>
      <c r="Y1227" t="s">
        <v>16591</v>
      </c>
      <c r="Z1227">
        <v>884</v>
      </c>
      <c r="AA1227">
        <v>2</v>
      </c>
      <c r="AB1227">
        <v>707.2</v>
      </c>
      <c r="AC1227">
        <v>353.6</v>
      </c>
      <c r="AD1227" s="8">
        <v>0.35</v>
      </c>
      <c r="AE1227" s="7">
        <v>247.52</v>
      </c>
      <c r="AF1227">
        <v>0.35</v>
      </c>
      <c r="AG1227" t="str">
        <f t="shared" si="19"/>
        <v>₹707.2</v>
      </c>
    </row>
    <row r="1228" spans="1:33" x14ac:dyDescent="0.3">
      <c r="A1228" t="s">
        <v>20233</v>
      </c>
      <c r="B1228" t="s">
        <v>240</v>
      </c>
      <c r="C1228" t="s">
        <v>29</v>
      </c>
      <c r="D1228" t="s">
        <v>50</v>
      </c>
      <c r="E1228" t="s">
        <v>549</v>
      </c>
      <c r="F1228" t="s">
        <v>2911</v>
      </c>
      <c r="G1228" t="s">
        <v>96</v>
      </c>
      <c r="H1228" s="4">
        <v>44514</v>
      </c>
      <c r="I1228">
        <v>800</v>
      </c>
      <c r="J1228" t="s">
        <v>16632</v>
      </c>
      <c r="K1228" t="s">
        <v>1686</v>
      </c>
      <c r="L1228" t="s">
        <v>16633</v>
      </c>
      <c r="M1228" t="s">
        <v>37</v>
      </c>
      <c r="N1228" t="s">
        <v>16634</v>
      </c>
      <c r="O1228" t="s">
        <v>72</v>
      </c>
      <c r="P1228">
        <v>10</v>
      </c>
      <c r="Q1228" t="s">
        <v>73</v>
      </c>
      <c r="R1228" t="s">
        <v>58</v>
      </c>
      <c r="S1228" t="s">
        <v>16635</v>
      </c>
      <c r="T1228" s="4">
        <v>45417</v>
      </c>
      <c r="U1228">
        <v>5</v>
      </c>
      <c r="V1228" t="s">
        <v>129</v>
      </c>
      <c r="W1228" t="s">
        <v>16636</v>
      </c>
      <c r="X1228" t="s">
        <v>16637</v>
      </c>
      <c r="Y1228" t="s">
        <v>5591</v>
      </c>
      <c r="Z1228">
        <v>1565</v>
      </c>
      <c r="AA1228">
        <v>6</v>
      </c>
      <c r="AB1228">
        <v>3756</v>
      </c>
      <c r="AC1228">
        <v>626</v>
      </c>
      <c r="AD1228" s="8">
        <v>0.28000000000000003</v>
      </c>
      <c r="AE1228" s="7">
        <v>1051.68</v>
      </c>
      <c r="AF1228">
        <v>0.28000000000000003</v>
      </c>
      <c r="AG1228" t="str">
        <f t="shared" si="19"/>
        <v>₹4 K</v>
      </c>
    </row>
    <row r="1229" spans="1:33" x14ac:dyDescent="0.3">
      <c r="A1229" t="s">
        <v>181</v>
      </c>
      <c r="B1229" t="s">
        <v>985</v>
      </c>
      <c r="C1229" t="s">
        <v>49</v>
      </c>
      <c r="D1229" t="s">
        <v>370</v>
      </c>
      <c r="E1229" t="s">
        <v>1693</v>
      </c>
      <c r="F1229" t="s">
        <v>10442</v>
      </c>
      <c r="G1229" t="s">
        <v>96</v>
      </c>
      <c r="H1229" s="4">
        <v>44107</v>
      </c>
      <c r="I1229">
        <v>1300</v>
      </c>
      <c r="J1229" t="s">
        <v>16721</v>
      </c>
      <c r="K1229" t="s">
        <v>1511</v>
      </c>
      <c r="L1229" t="s">
        <v>16722</v>
      </c>
      <c r="M1229" t="s">
        <v>87</v>
      </c>
      <c r="N1229" t="s">
        <v>16723</v>
      </c>
      <c r="O1229" t="s">
        <v>72</v>
      </c>
      <c r="P1229">
        <v>11</v>
      </c>
      <c r="Q1229" t="s">
        <v>73</v>
      </c>
      <c r="R1229" t="s">
        <v>101</v>
      </c>
      <c r="S1229" t="s">
        <v>16724</v>
      </c>
      <c r="T1229" s="4">
        <v>45420</v>
      </c>
      <c r="U1229">
        <v>5</v>
      </c>
      <c r="V1229" t="s">
        <v>129</v>
      </c>
      <c r="W1229" t="s">
        <v>16725</v>
      </c>
      <c r="X1229" t="s">
        <v>16726</v>
      </c>
      <c r="Y1229" t="s">
        <v>4357</v>
      </c>
      <c r="Z1229">
        <v>2951</v>
      </c>
      <c r="AA1229">
        <v>4</v>
      </c>
      <c r="AB1229">
        <v>4721.6000000000004</v>
      </c>
      <c r="AC1229">
        <v>1180.4000000000001</v>
      </c>
      <c r="AD1229" s="8">
        <v>0.22</v>
      </c>
      <c r="AE1229" s="7">
        <v>1038.7520000000002</v>
      </c>
      <c r="AF1229">
        <v>0.22</v>
      </c>
      <c r="AG1229" t="str">
        <f t="shared" si="19"/>
        <v>₹5 K</v>
      </c>
    </row>
    <row r="1230" spans="1:33" x14ac:dyDescent="0.3">
      <c r="A1230" t="s">
        <v>93</v>
      </c>
      <c r="B1230" t="s">
        <v>293</v>
      </c>
      <c r="C1230" t="s">
        <v>80</v>
      </c>
      <c r="D1230" t="s">
        <v>241</v>
      </c>
      <c r="E1230" t="s">
        <v>263</v>
      </c>
      <c r="F1230" t="s">
        <v>16851</v>
      </c>
      <c r="G1230" t="s">
        <v>96</v>
      </c>
      <c r="H1230" s="4">
        <v>45063</v>
      </c>
      <c r="I1230">
        <v>800</v>
      </c>
      <c r="J1230" t="s">
        <v>16852</v>
      </c>
      <c r="K1230" t="s">
        <v>670</v>
      </c>
      <c r="L1230" t="s">
        <v>16853</v>
      </c>
      <c r="M1230" t="s">
        <v>37</v>
      </c>
      <c r="N1230" t="s">
        <v>16854</v>
      </c>
      <c r="O1230" t="s">
        <v>116</v>
      </c>
      <c r="P1230">
        <v>12</v>
      </c>
      <c r="Q1230" t="s">
        <v>40</v>
      </c>
      <c r="R1230" t="s">
        <v>58</v>
      </c>
      <c r="S1230" t="s">
        <v>16855</v>
      </c>
      <c r="T1230" s="4">
        <v>45432</v>
      </c>
      <c r="U1230">
        <v>5</v>
      </c>
      <c r="V1230" t="s">
        <v>129</v>
      </c>
      <c r="W1230" t="s">
        <v>16856</v>
      </c>
      <c r="X1230" t="s">
        <v>16857</v>
      </c>
      <c r="Y1230" t="s">
        <v>3736</v>
      </c>
      <c r="Z1230">
        <v>1831</v>
      </c>
      <c r="AA1230">
        <v>4</v>
      </c>
      <c r="AB1230">
        <v>2929.6000000000004</v>
      </c>
      <c r="AC1230">
        <v>732.40000000000009</v>
      </c>
      <c r="AD1230" s="8">
        <v>0.35</v>
      </c>
      <c r="AE1230" s="7">
        <v>1025.3600000000001</v>
      </c>
      <c r="AF1230">
        <v>0.35</v>
      </c>
      <c r="AG1230" t="str">
        <f t="shared" si="19"/>
        <v>₹3 K</v>
      </c>
    </row>
    <row r="1231" spans="1:33" x14ac:dyDescent="0.3">
      <c r="A1231" t="s">
        <v>336</v>
      </c>
      <c r="B1231" t="s">
        <v>1023</v>
      </c>
      <c r="C1231" t="s">
        <v>49</v>
      </c>
      <c r="D1231" t="s">
        <v>65</v>
      </c>
      <c r="E1231" t="s">
        <v>122</v>
      </c>
      <c r="F1231" t="s">
        <v>17012</v>
      </c>
      <c r="G1231" t="s">
        <v>33</v>
      </c>
      <c r="H1231" s="4">
        <v>45288</v>
      </c>
      <c r="I1231">
        <v>1400</v>
      </c>
      <c r="J1231" t="s">
        <v>17013</v>
      </c>
      <c r="K1231" t="s">
        <v>625</v>
      </c>
      <c r="L1231" t="s">
        <v>17014</v>
      </c>
      <c r="M1231" t="s">
        <v>37</v>
      </c>
      <c r="N1231" t="s">
        <v>17015</v>
      </c>
      <c r="O1231" t="s">
        <v>39</v>
      </c>
      <c r="P1231">
        <v>11</v>
      </c>
      <c r="Q1231" t="s">
        <v>73</v>
      </c>
      <c r="R1231" t="s">
        <v>101</v>
      </c>
      <c r="S1231" t="s">
        <v>17016</v>
      </c>
      <c r="T1231" s="4">
        <v>45438</v>
      </c>
      <c r="U1231">
        <v>5</v>
      </c>
      <c r="V1231" t="s">
        <v>129</v>
      </c>
      <c r="W1231" t="s">
        <v>17017</v>
      </c>
      <c r="X1231" t="s">
        <v>17018</v>
      </c>
      <c r="Y1231" t="s">
        <v>17019</v>
      </c>
      <c r="Z1231">
        <v>1898</v>
      </c>
      <c r="AA1231">
        <v>4</v>
      </c>
      <c r="AB1231">
        <v>3036.8</v>
      </c>
      <c r="AC1231">
        <v>759.2</v>
      </c>
      <c r="AD1231" s="8">
        <v>0.22</v>
      </c>
      <c r="AE1231" s="7">
        <v>668.096</v>
      </c>
      <c r="AF1231">
        <v>0.22</v>
      </c>
      <c r="AG1231" t="str">
        <f t="shared" si="19"/>
        <v>₹3 K</v>
      </c>
    </row>
    <row r="1232" spans="1:33" x14ac:dyDescent="0.3">
      <c r="A1232" t="s">
        <v>133</v>
      </c>
      <c r="B1232" t="s">
        <v>229</v>
      </c>
      <c r="C1232" t="s">
        <v>29</v>
      </c>
      <c r="D1232" t="s">
        <v>677</v>
      </c>
      <c r="E1232" t="s">
        <v>1290</v>
      </c>
      <c r="F1232" t="s">
        <v>17020</v>
      </c>
      <c r="G1232" t="s">
        <v>33</v>
      </c>
      <c r="H1232" s="4">
        <v>44109</v>
      </c>
      <c r="I1232">
        <v>1000</v>
      </c>
      <c r="J1232" t="s">
        <v>17021</v>
      </c>
      <c r="K1232" t="s">
        <v>1862</v>
      </c>
      <c r="L1232" t="s">
        <v>17022</v>
      </c>
      <c r="M1232" t="s">
        <v>87</v>
      </c>
      <c r="N1232" t="s">
        <v>17023</v>
      </c>
      <c r="O1232" t="s">
        <v>72</v>
      </c>
      <c r="P1232">
        <v>19</v>
      </c>
      <c r="Q1232" t="s">
        <v>73</v>
      </c>
      <c r="R1232" t="s">
        <v>58</v>
      </c>
      <c r="S1232" t="s">
        <v>17024</v>
      </c>
      <c r="T1232" s="4">
        <v>45440</v>
      </c>
      <c r="U1232">
        <v>5</v>
      </c>
      <c r="V1232" t="s">
        <v>129</v>
      </c>
      <c r="W1232" t="s">
        <v>17025</v>
      </c>
      <c r="X1232" t="s">
        <v>17026</v>
      </c>
      <c r="Y1232" t="s">
        <v>3585</v>
      </c>
      <c r="Z1232">
        <v>2017</v>
      </c>
      <c r="AA1232">
        <v>7</v>
      </c>
      <c r="AB1232">
        <v>5647.6</v>
      </c>
      <c r="AC1232">
        <v>806.80000000000007</v>
      </c>
      <c r="AD1232" s="8">
        <v>0.28000000000000003</v>
      </c>
      <c r="AE1232" s="7">
        <v>1581.3280000000002</v>
      </c>
      <c r="AF1232">
        <v>0.28000000000000003</v>
      </c>
      <c r="AG1232" t="str">
        <f t="shared" si="19"/>
        <v>₹6 K</v>
      </c>
    </row>
    <row r="1233" spans="1:33" x14ac:dyDescent="0.3">
      <c r="A1233" t="s">
        <v>20240</v>
      </c>
      <c r="B1233" t="s">
        <v>347</v>
      </c>
      <c r="C1233" t="s">
        <v>29</v>
      </c>
      <c r="D1233" t="s">
        <v>81</v>
      </c>
      <c r="E1233" t="s">
        <v>451</v>
      </c>
      <c r="F1233" t="s">
        <v>17161</v>
      </c>
      <c r="G1233" t="s">
        <v>96</v>
      </c>
      <c r="H1233" s="4">
        <v>45515</v>
      </c>
      <c r="I1233">
        <v>1200</v>
      </c>
      <c r="J1233" t="s">
        <v>17162</v>
      </c>
      <c r="K1233" t="s">
        <v>950</v>
      </c>
      <c r="L1233" t="s">
        <v>17163</v>
      </c>
      <c r="M1233" t="s">
        <v>37</v>
      </c>
      <c r="N1233" t="s">
        <v>17164</v>
      </c>
      <c r="O1233" t="s">
        <v>116</v>
      </c>
      <c r="P1233">
        <v>14</v>
      </c>
      <c r="Q1233" t="s">
        <v>40</v>
      </c>
      <c r="R1233" t="s">
        <v>41</v>
      </c>
      <c r="S1233" t="s">
        <v>17165</v>
      </c>
      <c r="T1233" s="4">
        <v>45440</v>
      </c>
      <c r="U1233">
        <v>5</v>
      </c>
      <c r="V1233" t="s">
        <v>129</v>
      </c>
      <c r="W1233" t="s">
        <v>17166</v>
      </c>
      <c r="X1233" t="s">
        <v>17167</v>
      </c>
      <c r="Y1233" t="s">
        <v>11409</v>
      </c>
      <c r="Z1233">
        <v>801</v>
      </c>
      <c r="AA1233">
        <v>7</v>
      </c>
      <c r="AB1233">
        <v>2242.8000000000002</v>
      </c>
      <c r="AC1233">
        <v>320.40000000000003</v>
      </c>
      <c r="AD1233" s="8">
        <v>0.28000000000000003</v>
      </c>
      <c r="AE1233" s="7">
        <v>627.98400000000015</v>
      </c>
      <c r="AF1233">
        <v>0.28000000000000003</v>
      </c>
      <c r="AG1233" t="str">
        <f t="shared" si="19"/>
        <v>₹2 K</v>
      </c>
    </row>
    <row r="1234" spans="1:33" x14ac:dyDescent="0.3">
      <c r="A1234" t="s">
        <v>27</v>
      </c>
      <c r="B1234" t="s">
        <v>193</v>
      </c>
      <c r="C1234" t="s">
        <v>49</v>
      </c>
      <c r="D1234" t="s">
        <v>146</v>
      </c>
      <c r="E1234" t="s">
        <v>263</v>
      </c>
      <c r="F1234" t="s">
        <v>17217</v>
      </c>
      <c r="G1234" t="s">
        <v>33</v>
      </c>
      <c r="H1234" s="4">
        <v>44391</v>
      </c>
      <c r="I1234">
        <v>950</v>
      </c>
      <c r="J1234" t="s">
        <v>17218</v>
      </c>
      <c r="K1234" t="s">
        <v>835</v>
      </c>
      <c r="L1234" t="s">
        <v>17219</v>
      </c>
      <c r="M1234" t="s">
        <v>37</v>
      </c>
      <c r="N1234" t="s">
        <v>17220</v>
      </c>
      <c r="O1234" t="s">
        <v>39</v>
      </c>
      <c r="P1234">
        <v>19</v>
      </c>
      <c r="Q1234" t="s">
        <v>73</v>
      </c>
      <c r="R1234" t="s">
        <v>101</v>
      </c>
      <c r="S1234" t="s">
        <v>17221</v>
      </c>
      <c r="T1234" s="4">
        <v>45429</v>
      </c>
      <c r="U1234">
        <v>5</v>
      </c>
      <c r="V1234" t="s">
        <v>129</v>
      </c>
      <c r="W1234" t="s">
        <v>17222</v>
      </c>
      <c r="X1234" t="s">
        <v>17223</v>
      </c>
      <c r="Y1234" t="s">
        <v>2214</v>
      </c>
      <c r="Z1234">
        <v>769</v>
      </c>
      <c r="AA1234">
        <v>5</v>
      </c>
      <c r="AB1234">
        <v>1538</v>
      </c>
      <c r="AC1234">
        <v>307.60000000000002</v>
      </c>
      <c r="AD1234" s="8">
        <v>0.22</v>
      </c>
      <c r="AE1234" s="7">
        <v>338.36</v>
      </c>
      <c r="AF1234">
        <v>0.22</v>
      </c>
      <c r="AG1234" t="str">
        <f t="shared" si="19"/>
        <v>₹2 K</v>
      </c>
    </row>
    <row r="1235" spans="1:33" x14ac:dyDescent="0.3">
      <c r="A1235" t="s">
        <v>27</v>
      </c>
      <c r="B1235" t="s">
        <v>193</v>
      </c>
      <c r="C1235" t="s">
        <v>29</v>
      </c>
      <c r="D1235" t="s">
        <v>30</v>
      </c>
      <c r="E1235" t="s">
        <v>578</v>
      </c>
      <c r="F1235" t="s">
        <v>17224</v>
      </c>
      <c r="G1235" t="s">
        <v>96</v>
      </c>
      <c r="H1235" s="4">
        <v>43865</v>
      </c>
      <c r="I1235">
        <v>1400</v>
      </c>
      <c r="J1235" t="s">
        <v>17225</v>
      </c>
      <c r="K1235" t="s">
        <v>581</v>
      </c>
      <c r="L1235" t="s">
        <v>17226</v>
      </c>
      <c r="M1235" t="s">
        <v>87</v>
      </c>
      <c r="N1235" t="s">
        <v>17227</v>
      </c>
      <c r="O1235" t="s">
        <v>72</v>
      </c>
      <c r="P1235">
        <v>6</v>
      </c>
      <c r="Q1235" t="s">
        <v>40</v>
      </c>
      <c r="R1235" t="s">
        <v>101</v>
      </c>
      <c r="S1235" t="s">
        <v>17228</v>
      </c>
      <c r="T1235" s="4">
        <v>45423</v>
      </c>
      <c r="U1235">
        <v>5</v>
      </c>
      <c r="V1235" t="s">
        <v>129</v>
      </c>
      <c r="W1235" t="s">
        <v>17229</v>
      </c>
      <c r="X1235" t="s">
        <v>17230</v>
      </c>
      <c r="Y1235" t="s">
        <v>4154</v>
      </c>
      <c r="Z1235">
        <v>1413</v>
      </c>
      <c r="AA1235">
        <v>4</v>
      </c>
      <c r="AB1235">
        <v>2260.8000000000002</v>
      </c>
      <c r="AC1235">
        <v>565.20000000000005</v>
      </c>
      <c r="AD1235" s="8">
        <v>0.28000000000000003</v>
      </c>
      <c r="AE1235" s="7">
        <v>633.02400000000011</v>
      </c>
      <c r="AF1235">
        <v>0.28000000000000003</v>
      </c>
      <c r="AG1235" t="str">
        <f t="shared" si="19"/>
        <v>₹2 K</v>
      </c>
    </row>
    <row r="1236" spans="1:33" x14ac:dyDescent="0.3">
      <c r="A1236" t="s">
        <v>20234</v>
      </c>
      <c r="B1236" t="s">
        <v>325</v>
      </c>
      <c r="C1236" t="s">
        <v>80</v>
      </c>
      <c r="D1236" t="s">
        <v>241</v>
      </c>
      <c r="E1236" t="s">
        <v>713</v>
      </c>
      <c r="F1236" t="s">
        <v>17251</v>
      </c>
      <c r="G1236" t="s">
        <v>33</v>
      </c>
      <c r="H1236" s="4">
        <v>44857</v>
      </c>
      <c r="I1236">
        <v>1300</v>
      </c>
      <c r="J1236" t="s">
        <v>17252</v>
      </c>
      <c r="K1236" t="s">
        <v>454</v>
      </c>
      <c r="L1236" t="s">
        <v>17253</v>
      </c>
      <c r="M1236" t="s">
        <v>37</v>
      </c>
      <c r="N1236" t="s">
        <v>17254</v>
      </c>
      <c r="O1236" t="s">
        <v>57</v>
      </c>
      <c r="P1236">
        <v>8</v>
      </c>
      <c r="Q1236" t="s">
        <v>73</v>
      </c>
      <c r="R1236" t="s">
        <v>101</v>
      </c>
      <c r="S1236" t="s">
        <v>17255</v>
      </c>
      <c r="T1236" s="4">
        <v>45416</v>
      </c>
      <c r="U1236">
        <v>5</v>
      </c>
      <c r="V1236" t="s">
        <v>129</v>
      </c>
      <c r="W1236" t="s">
        <v>17256</v>
      </c>
      <c r="X1236" t="s">
        <v>17257</v>
      </c>
      <c r="Y1236" t="s">
        <v>1692</v>
      </c>
      <c r="Z1236">
        <v>1057</v>
      </c>
      <c r="AA1236">
        <v>4</v>
      </c>
      <c r="AB1236">
        <v>1691.2</v>
      </c>
      <c r="AC1236">
        <v>422.8</v>
      </c>
      <c r="AD1236" s="8">
        <v>0.35</v>
      </c>
      <c r="AE1236" s="7">
        <v>591.91999999999996</v>
      </c>
      <c r="AF1236">
        <v>0.35</v>
      </c>
      <c r="AG1236" t="str">
        <f t="shared" si="19"/>
        <v>₹2 K</v>
      </c>
    </row>
    <row r="1237" spans="1:33" x14ac:dyDescent="0.3">
      <c r="A1237" t="s">
        <v>93</v>
      </c>
      <c r="B1237" t="s">
        <v>1118</v>
      </c>
      <c r="C1237" t="s">
        <v>29</v>
      </c>
      <c r="D1237" t="s">
        <v>370</v>
      </c>
      <c r="E1237" t="s">
        <v>868</v>
      </c>
      <c r="F1237" t="s">
        <v>17258</v>
      </c>
      <c r="G1237" t="s">
        <v>33</v>
      </c>
      <c r="H1237" s="4">
        <v>44131</v>
      </c>
      <c r="I1237">
        <v>1300</v>
      </c>
      <c r="J1237" t="s">
        <v>17259</v>
      </c>
      <c r="K1237" t="s">
        <v>474</v>
      </c>
      <c r="L1237" t="s">
        <v>17260</v>
      </c>
      <c r="M1237" t="s">
        <v>37</v>
      </c>
      <c r="N1237" t="s">
        <v>17261</v>
      </c>
      <c r="O1237" t="s">
        <v>116</v>
      </c>
      <c r="P1237">
        <v>14</v>
      </c>
      <c r="Q1237" t="s">
        <v>40</v>
      </c>
      <c r="R1237" t="s">
        <v>101</v>
      </c>
      <c r="S1237" t="s">
        <v>17262</v>
      </c>
      <c r="T1237" s="4">
        <v>45433</v>
      </c>
      <c r="U1237">
        <v>5</v>
      </c>
      <c r="V1237" t="s">
        <v>129</v>
      </c>
      <c r="W1237" t="s">
        <v>17263</v>
      </c>
      <c r="X1237" t="s">
        <v>17264</v>
      </c>
      <c r="Y1237" t="s">
        <v>6651</v>
      </c>
      <c r="Z1237">
        <v>2279</v>
      </c>
      <c r="AA1237">
        <v>7</v>
      </c>
      <c r="AB1237">
        <v>6381.2000000000007</v>
      </c>
      <c r="AC1237">
        <v>911.60000000000014</v>
      </c>
      <c r="AD1237" s="8">
        <v>0.28000000000000003</v>
      </c>
      <c r="AE1237" s="7">
        <v>1786.7360000000003</v>
      </c>
      <c r="AF1237">
        <v>0.28000000000000003</v>
      </c>
      <c r="AG1237" t="str">
        <f t="shared" si="19"/>
        <v>₹6 K</v>
      </c>
    </row>
    <row r="1238" spans="1:33" x14ac:dyDescent="0.3">
      <c r="A1238" t="s">
        <v>20236</v>
      </c>
      <c r="B1238" t="s">
        <v>79</v>
      </c>
      <c r="C1238" t="s">
        <v>80</v>
      </c>
      <c r="D1238" t="s">
        <v>206</v>
      </c>
      <c r="E1238" t="s">
        <v>841</v>
      </c>
      <c r="F1238" t="s">
        <v>17286</v>
      </c>
      <c r="G1238" t="s">
        <v>96</v>
      </c>
      <c r="H1238" s="4">
        <v>44974</v>
      </c>
      <c r="I1238">
        <v>1100</v>
      </c>
      <c r="J1238" t="s">
        <v>17287</v>
      </c>
      <c r="K1238" t="s">
        <v>1359</v>
      </c>
      <c r="L1238" t="s">
        <v>17288</v>
      </c>
      <c r="M1238" t="s">
        <v>87</v>
      </c>
      <c r="N1238" t="s">
        <v>17289</v>
      </c>
      <c r="O1238" t="s">
        <v>57</v>
      </c>
      <c r="P1238">
        <v>19</v>
      </c>
      <c r="Q1238" t="s">
        <v>40</v>
      </c>
      <c r="R1238" t="s">
        <v>41</v>
      </c>
      <c r="S1238" t="s">
        <v>17290</v>
      </c>
      <c r="T1238" s="4">
        <v>45432</v>
      </c>
      <c r="U1238">
        <v>5</v>
      </c>
      <c r="V1238" t="s">
        <v>129</v>
      </c>
      <c r="W1238" t="s">
        <v>17291</v>
      </c>
      <c r="X1238" t="s">
        <v>17292</v>
      </c>
      <c r="Y1238" t="s">
        <v>3788</v>
      </c>
      <c r="Z1238">
        <v>2144</v>
      </c>
      <c r="AA1238">
        <v>4</v>
      </c>
      <c r="AB1238">
        <v>3430.4</v>
      </c>
      <c r="AC1238">
        <v>857.6</v>
      </c>
      <c r="AD1238" s="8">
        <v>0.35</v>
      </c>
      <c r="AE1238" s="7">
        <v>1200.6399999999999</v>
      </c>
      <c r="AF1238">
        <v>0.35</v>
      </c>
      <c r="AG1238" t="str">
        <f t="shared" si="19"/>
        <v>₹3 K</v>
      </c>
    </row>
    <row r="1239" spans="1:33" x14ac:dyDescent="0.3">
      <c r="A1239" t="s">
        <v>20242</v>
      </c>
      <c r="B1239" t="s">
        <v>390</v>
      </c>
      <c r="C1239" t="s">
        <v>80</v>
      </c>
      <c r="D1239" t="s">
        <v>81</v>
      </c>
      <c r="E1239" t="s">
        <v>531</v>
      </c>
      <c r="F1239" t="s">
        <v>17411</v>
      </c>
      <c r="G1239" t="s">
        <v>96</v>
      </c>
      <c r="H1239" s="4">
        <v>44984</v>
      </c>
      <c r="I1239">
        <v>1200</v>
      </c>
      <c r="J1239" t="s">
        <v>17412</v>
      </c>
      <c r="K1239" t="s">
        <v>825</v>
      </c>
      <c r="L1239" t="s">
        <v>17413</v>
      </c>
      <c r="M1239" t="s">
        <v>37</v>
      </c>
      <c r="N1239" t="s">
        <v>17414</v>
      </c>
      <c r="O1239" t="s">
        <v>72</v>
      </c>
      <c r="P1239">
        <v>18</v>
      </c>
      <c r="Q1239" t="s">
        <v>40</v>
      </c>
      <c r="R1239" t="s">
        <v>101</v>
      </c>
      <c r="S1239" t="s">
        <v>17415</v>
      </c>
      <c r="T1239" s="4">
        <v>45442</v>
      </c>
      <c r="U1239">
        <v>5</v>
      </c>
      <c r="V1239" t="s">
        <v>129</v>
      </c>
      <c r="W1239" t="s">
        <v>17416</v>
      </c>
      <c r="X1239" t="s">
        <v>17417</v>
      </c>
      <c r="Y1239" t="s">
        <v>956</v>
      </c>
      <c r="Z1239">
        <v>2896</v>
      </c>
      <c r="AA1239">
        <v>3</v>
      </c>
      <c r="AB1239">
        <v>3475.2000000000003</v>
      </c>
      <c r="AC1239">
        <v>1158.4000000000001</v>
      </c>
      <c r="AD1239" s="8">
        <v>0.35</v>
      </c>
      <c r="AE1239" s="7">
        <v>1216.32</v>
      </c>
      <c r="AF1239">
        <v>0.35</v>
      </c>
      <c r="AG1239" t="str">
        <f t="shared" si="19"/>
        <v>₹3 K</v>
      </c>
    </row>
    <row r="1240" spans="1:33" x14ac:dyDescent="0.3">
      <c r="A1240" t="s">
        <v>336</v>
      </c>
      <c r="B1240" t="s">
        <v>500</v>
      </c>
      <c r="C1240" t="s">
        <v>80</v>
      </c>
      <c r="D1240" t="s">
        <v>50</v>
      </c>
      <c r="E1240" t="s">
        <v>66</v>
      </c>
      <c r="F1240" t="s">
        <v>17446</v>
      </c>
      <c r="G1240" t="s">
        <v>96</v>
      </c>
      <c r="H1240" s="4">
        <v>44135</v>
      </c>
      <c r="I1240">
        <v>1200</v>
      </c>
      <c r="J1240" t="s">
        <v>17447</v>
      </c>
      <c r="K1240" t="s">
        <v>1477</v>
      </c>
      <c r="L1240" t="s">
        <v>17448</v>
      </c>
      <c r="M1240" t="s">
        <v>37</v>
      </c>
      <c r="N1240" t="s">
        <v>17449</v>
      </c>
      <c r="O1240" t="s">
        <v>57</v>
      </c>
      <c r="P1240">
        <v>12</v>
      </c>
      <c r="Q1240" t="s">
        <v>73</v>
      </c>
      <c r="R1240" t="s">
        <v>41</v>
      </c>
      <c r="S1240" t="s">
        <v>17450</v>
      </c>
      <c r="T1240" s="4">
        <v>45434</v>
      </c>
      <c r="U1240">
        <v>5</v>
      </c>
      <c r="V1240" t="s">
        <v>129</v>
      </c>
      <c r="W1240" t="s">
        <v>17451</v>
      </c>
      <c r="X1240" t="s">
        <v>17452</v>
      </c>
      <c r="Y1240" t="s">
        <v>6732</v>
      </c>
      <c r="Z1240">
        <v>1409</v>
      </c>
      <c r="AA1240">
        <v>4</v>
      </c>
      <c r="AB1240">
        <v>2254.4</v>
      </c>
      <c r="AC1240">
        <v>563.6</v>
      </c>
      <c r="AD1240" s="8">
        <v>0.35</v>
      </c>
      <c r="AE1240" s="7">
        <v>789.04</v>
      </c>
      <c r="AF1240">
        <v>0.35</v>
      </c>
      <c r="AG1240" t="str">
        <f t="shared" si="19"/>
        <v>₹2 K</v>
      </c>
    </row>
    <row r="1241" spans="1:33" x14ac:dyDescent="0.3">
      <c r="A1241" t="s">
        <v>181</v>
      </c>
      <c r="B1241" t="s">
        <v>920</v>
      </c>
      <c r="C1241" t="s">
        <v>29</v>
      </c>
      <c r="D1241" t="s">
        <v>65</v>
      </c>
      <c r="E1241" t="s">
        <v>1441</v>
      </c>
      <c r="F1241" t="s">
        <v>17507</v>
      </c>
      <c r="G1241" t="s">
        <v>33</v>
      </c>
      <c r="H1241" s="4">
        <v>44250</v>
      </c>
      <c r="I1241">
        <v>1200</v>
      </c>
      <c r="J1241" t="s">
        <v>2199</v>
      </c>
      <c r="K1241" t="s">
        <v>1511</v>
      </c>
      <c r="L1241" t="s">
        <v>17508</v>
      </c>
      <c r="M1241" t="s">
        <v>37</v>
      </c>
      <c r="N1241" t="s">
        <v>17509</v>
      </c>
      <c r="O1241" t="s">
        <v>116</v>
      </c>
      <c r="P1241">
        <v>17</v>
      </c>
      <c r="Q1241" t="s">
        <v>73</v>
      </c>
      <c r="R1241" t="s">
        <v>74</v>
      </c>
      <c r="S1241" t="s">
        <v>17510</v>
      </c>
      <c r="T1241" s="4">
        <v>45437</v>
      </c>
      <c r="U1241">
        <v>5</v>
      </c>
      <c r="V1241" t="s">
        <v>129</v>
      </c>
      <c r="W1241" t="s">
        <v>17511</v>
      </c>
      <c r="X1241" t="s">
        <v>17512</v>
      </c>
      <c r="Y1241" t="s">
        <v>1868</v>
      </c>
      <c r="Z1241">
        <v>779</v>
      </c>
      <c r="AA1241">
        <v>4</v>
      </c>
      <c r="AB1241">
        <v>1246.4000000000001</v>
      </c>
      <c r="AC1241">
        <v>311.60000000000002</v>
      </c>
      <c r="AD1241" s="8">
        <v>0.28000000000000003</v>
      </c>
      <c r="AE1241" s="7">
        <v>348.99200000000008</v>
      </c>
      <c r="AF1241">
        <v>0.28000000000000003</v>
      </c>
      <c r="AG1241" t="str">
        <f t="shared" si="19"/>
        <v>₹1 K</v>
      </c>
    </row>
    <row r="1242" spans="1:33" x14ac:dyDescent="0.3">
      <c r="A1242" t="s">
        <v>181</v>
      </c>
      <c r="B1242" t="s">
        <v>470</v>
      </c>
      <c r="C1242" t="s">
        <v>29</v>
      </c>
      <c r="D1242" t="s">
        <v>81</v>
      </c>
      <c r="E1242" t="s">
        <v>578</v>
      </c>
      <c r="F1242" t="s">
        <v>17513</v>
      </c>
      <c r="G1242" t="s">
        <v>33</v>
      </c>
      <c r="H1242" s="4">
        <v>45340</v>
      </c>
      <c r="I1242">
        <v>950</v>
      </c>
      <c r="J1242" t="s">
        <v>17514</v>
      </c>
      <c r="K1242" t="s">
        <v>394</v>
      </c>
      <c r="L1242" t="s">
        <v>17515</v>
      </c>
      <c r="M1242" t="s">
        <v>87</v>
      </c>
      <c r="N1242" t="s">
        <v>17516</v>
      </c>
      <c r="O1242" t="s">
        <v>39</v>
      </c>
      <c r="P1242">
        <v>3</v>
      </c>
      <c r="Q1242" t="s">
        <v>40</v>
      </c>
      <c r="R1242" t="s">
        <v>74</v>
      </c>
      <c r="S1242" t="s">
        <v>17517</v>
      </c>
      <c r="T1242" s="4">
        <v>45432</v>
      </c>
      <c r="U1242">
        <v>5</v>
      </c>
      <c r="V1242" t="s">
        <v>129</v>
      </c>
      <c r="W1242" t="s">
        <v>17518</v>
      </c>
      <c r="X1242" t="s">
        <v>17519</v>
      </c>
      <c r="Y1242" t="s">
        <v>17101</v>
      </c>
      <c r="Z1242">
        <v>625</v>
      </c>
      <c r="AA1242">
        <v>3</v>
      </c>
      <c r="AB1242">
        <v>750</v>
      </c>
      <c r="AC1242">
        <v>250</v>
      </c>
      <c r="AD1242" s="8">
        <v>0.28000000000000003</v>
      </c>
      <c r="AE1242" s="7">
        <v>210.00000000000003</v>
      </c>
      <c r="AF1242">
        <v>0.28000000000000003</v>
      </c>
      <c r="AG1242" t="str">
        <f t="shared" si="19"/>
        <v>₹750</v>
      </c>
    </row>
    <row r="1243" spans="1:33" x14ac:dyDescent="0.3">
      <c r="A1243" t="s">
        <v>20241</v>
      </c>
      <c r="B1243" t="s">
        <v>157</v>
      </c>
      <c r="C1243" t="s">
        <v>49</v>
      </c>
      <c r="D1243" t="s">
        <v>109</v>
      </c>
      <c r="E1243" t="s">
        <v>578</v>
      </c>
      <c r="F1243" t="s">
        <v>17639</v>
      </c>
      <c r="G1243" t="s">
        <v>33</v>
      </c>
      <c r="H1243" s="4">
        <v>44993</v>
      </c>
      <c r="I1243">
        <v>1100</v>
      </c>
      <c r="J1243" t="s">
        <v>17640</v>
      </c>
      <c r="K1243" t="s">
        <v>625</v>
      </c>
      <c r="L1243" t="s">
        <v>17641</v>
      </c>
      <c r="M1243" t="s">
        <v>37</v>
      </c>
      <c r="N1243" t="s">
        <v>17642</v>
      </c>
      <c r="O1243" t="s">
        <v>72</v>
      </c>
      <c r="P1243">
        <v>8</v>
      </c>
      <c r="Q1243" t="s">
        <v>40</v>
      </c>
      <c r="R1243" t="s">
        <v>41</v>
      </c>
      <c r="S1243" t="s">
        <v>17643</v>
      </c>
      <c r="T1243" s="4">
        <v>45441</v>
      </c>
      <c r="U1243">
        <v>5</v>
      </c>
      <c r="V1243" t="s">
        <v>129</v>
      </c>
      <c r="W1243" t="s">
        <v>17644</v>
      </c>
      <c r="X1243" t="s">
        <v>17645</v>
      </c>
      <c r="Y1243" t="s">
        <v>4015</v>
      </c>
      <c r="Z1243">
        <v>1667</v>
      </c>
      <c r="AA1243">
        <v>6</v>
      </c>
      <c r="AB1243">
        <v>4000.8</v>
      </c>
      <c r="AC1243">
        <v>666.80000000000007</v>
      </c>
      <c r="AD1243" s="8">
        <v>0.22</v>
      </c>
      <c r="AE1243" s="7">
        <v>880.17600000000004</v>
      </c>
      <c r="AF1243">
        <v>0.22</v>
      </c>
      <c r="AG1243" t="str">
        <f t="shared" si="19"/>
        <v>₹4 K</v>
      </c>
    </row>
    <row r="1244" spans="1:33" x14ac:dyDescent="0.3">
      <c r="A1244" t="s">
        <v>133</v>
      </c>
      <c r="B1244" t="s">
        <v>108</v>
      </c>
      <c r="C1244" t="s">
        <v>49</v>
      </c>
      <c r="D1244" t="s">
        <v>370</v>
      </c>
      <c r="E1244" t="s">
        <v>3309</v>
      </c>
      <c r="F1244" t="s">
        <v>17686</v>
      </c>
      <c r="G1244" t="s">
        <v>33</v>
      </c>
      <c r="H1244" s="4">
        <v>45449</v>
      </c>
      <c r="I1244">
        <v>1000</v>
      </c>
      <c r="J1244" t="s">
        <v>17687</v>
      </c>
      <c r="K1244" t="s">
        <v>222</v>
      </c>
      <c r="L1244" t="s">
        <v>17688</v>
      </c>
      <c r="M1244" t="s">
        <v>87</v>
      </c>
      <c r="N1244" t="s">
        <v>17689</v>
      </c>
      <c r="O1244" t="s">
        <v>39</v>
      </c>
      <c r="P1244">
        <v>19</v>
      </c>
      <c r="Q1244" t="s">
        <v>73</v>
      </c>
      <c r="R1244" t="s">
        <v>74</v>
      </c>
      <c r="S1244" t="s">
        <v>17690</v>
      </c>
      <c r="T1244" s="4">
        <v>45416</v>
      </c>
      <c r="U1244">
        <v>5</v>
      </c>
      <c r="V1244" t="s">
        <v>129</v>
      </c>
      <c r="W1244" t="s">
        <v>17691</v>
      </c>
      <c r="X1244" t="s">
        <v>17692</v>
      </c>
      <c r="Y1244" t="s">
        <v>3728</v>
      </c>
      <c r="Z1244">
        <v>1401</v>
      </c>
      <c r="AA1244">
        <v>4</v>
      </c>
      <c r="AB1244">
        <v>2241.6</v>
      </c>
      <c r="AC1244">
        <v>560.4</v>
      </c>
      <c r="AD1244" s="8">
        <v>0.22</v>
      </c>
      <c r="AE1244" s="7">
        <v>493.15199999999999</v>
      </c>
      <c r="AF1244">
        <v>0.22</v>
      </c>
      <c r="AG1244" t="str">
        <f t="shared" si="19"/>
        <v>₹2 K</v>
      </c>
    </row>
    <row r="1245" spans="1:33" x14ac:dyDescent="0.3">
      <c r="A1245" t="s">
        <v>133</v>
      </c>
      <c r="B1245" t="s">
        <v>229</v>
      </c>
      <c r="C1245" t="s">
        <v>80</v>
      </c>
      <c r="D1245" t="s">
        <v>146</v>
      </c>
      <c r="E1245" t="s">
        <v>441</v>
      </c>
      <c r="F1245" t="s">
        <v>17742</v>
      </c>
      <c r="G1245" t="s">
        <v>33</v>
      </c>
      <c r="H1245" s="4">
        <v>44569</v>
      </c>
      <c r="I1245">
        <v>1200</v>
      </c>
      <c r="J1245" t="s">
        <v>17743</v>
      </c>
      <c r="K1245" t="s">
        <v>161</v>
      </c>
      <c r="L1245" t="s">
        <v>17744</v>
      </c>
      <c r="M1245" t="s">
        <v>37</v>
      </c>
      <c r="N1245" t="s">
        <v>17745</v>
      </c>
      <c r="O1245" t="s">
        <v>72</v>
      </c>
      <c r="P1245">
        <v>15</v>
      </c>
      <c r="Q1245" t="s">
        <v>40</v>
      </c>
      <c r="R1245" t="s">
        <v>101</v>
      </c>
      <c r="S1245" t="s">
        <v>17746</v>
      </c>
      <c r="T1245" s="4">
        <v>45427</v>
      </c>
      <c r="U1245">
        <v>5</v>
      </c>
      <c r="V1245" t="s">
        <v>129</v>
      </c>
      <c r="W1245" t="s">
        <v>17747</v>
      </c>
      <c r="X1245" t="s">
        <v>17748</v>
      </c>
      <c r="Y1245" t="s">
        <v>3301</v>
      </c>
      <c r="Z1245">
        <v>620</v>
      </c>
      <c r="AA1245">
        <v>7</v>
      </c>
      <c r="AB1245">
        <v>1736</v>
      </c>
      <c r="AC1245">
        <v>248</v>
      </c>
      <c r="AD1245" s="8">
        <v>0.35</v>
      </c>
      <c r="AE1245" s="7">
        <v>607.59999999999991</v>
      </c>
      <c r="AF1245">
        <v>0.35</v>
      </c>
      <c r="AG1245" t="str">
        <f t="shared" si="19"/>
        <v>₹2 K</v>
      </c>
    </row>
    <row r="1246" spans="1:33" x14ac:dyDescent="0.3">
      <c r="A1246" t="s">
        <v>181</v>
      </c>
      <c r="B1246" t="s">
        <v>985</v>
      </c>
      <c r="C1246" t="s">
        <v>80</v>
      </c>
      <c r="D1246" t="s">
        <v>206</v>
      </c>
      <c r="E1246" t="s">
        <v>868</v>
      </c>
      <c r="F1246" t="s">
        <v>17870</v>
      </c>
      <c r="G1246" t="s">
        <v>33</v>
      </c>
      <c r="H1246" s="4">
        <v>44328</v>
      </c>
      <c r="I1246">
        <v>1100</v>
      </c>
      <c r="J1246" t="s">
        <v>17871</v>
      </c>
      <c r="K1246" t="s">
        <v>1086</v>
      </c>
      <c r="L1246" t="s">
        <v>17872</v>
      </c>
      <c r="M1246" t="s">
        <v>37</v>
      </c>
      <c r="N1246" t="s">
        <v>17873</v>
      </c>
      <c r="O1246" t="s">
        <v>57</v>
      </c>
      <c r="P1246">
        <v>13</v>
      </c>
      <c r="Q1246" t="s">
        <v>40</v>
      </c>
      <c r="R1246" t="s">
        <v>74</v>
      </c>
      <c r="S1246" t="s">
        <v>17874</v>
      </c>
      <c r="T1246" s="4">
        <v>45437</v>
      </c>
      <c r="U1246">
        <v>5</v>
      </c>
      <c r="V1246" t="s">
        <v>129</v>
      </c>
      <c r="W1246" t="s">
        <v>17875</v>
      </c>
      <c r="X1246" t="s">
        <v>17876</v>
      </c>
      <c r="Y1246" t="s">
        <v>192</v>
      </c>
      <c r="Z1246">
        <v>739</v>
      </c>
      <c r="AA1246">
        <v>8</v>
      </c>
      <c r="AB1246">
        <v>2364.8000000000002</v>
      </c>
      <c r="AC1246">
        <v>295.60000000000002</v>
      </c>
      <c r="AD1246" s="8">
        <v>0.35</v>
      </c>
      <c r="AE1246" s="7">
        <v>827.68000000000006</v>
      </c>
      <c r="AF1246">
        <v>0.35</v>
      </c>
      <c r="AG1246" t="str">
        <f t="shared" si="19"/>
        <v>₹2 K</v>
      </c>
    </row>
    <row r="1247" spans="1:33" x14ac:dyDescent="0.3">
      <c r="A1247" t="s">
        <v>336</v>
      </c>
      <c r="B1247" t="s">
        <v>262</v>
      </c>
      <c r="C1247" t="s">
        <v>49</v>
      </c>
      <c r="D1247" t="s">
        <v>146</v>
      </c>
      <c r="E1247" t="s">
        <v>559</v>
      </c>
      <c r="F1247" t="s">
        <v>17933</v>
      </c>
      <c r="G1247" t="s">
        <v>96</v>
      </c>
      <c r="H1247" s="4">
        <v>44587</v>
      </c>
      <c r="I1247">
        <v>950</v>
      </c>
      <c r="J1247" t="s">
        <v>17934</v>
      </c>
      <c r="K1247" t="s">
        <v>69</v>
      </c>
      <c r="L1247" t="s">
        <v>17935</v>
      </c>
      <c r="M1247" t="s">
        <v>37</v>
      </c>
      <c r="N1247" t="s">
        <v>17936</v>
      </c>
      <c r="O1247" t="s">
        <v>39</v>
      </c>
      <c r="P1247">
        <v>18</v>
      </c>
      <c r="Q1247" t="s">
        <v>73</v>
      </c>
      <c r="R1247" t="s">
        <v>58</v>
      </c>
      <c r="S1247" t="s">
        <v>17937</v>
      </c>
      <c r="T1247" s="4">
        <v>45437</v>
      </c>
      <c r="U1247">
        <v>5</v>
      </c>
      <c r="V1247" t="s">
        <v>129</v>
      </c>
      <c r="W1247" t="s">
        <v>17938</v>
      </c>
      <c r="X1247" t="s">
        <v>17939</v>
      </c>
      <c r="Y1247" t="s">
        <v>4077</v>
      </c>
      <c r="Z1247">
        <v>1929</v>
      </c>
      <c r="AA1247">
        <v>5</v>
      </c>
      <c r="AB1247">
        <v>3858</v>
      </c>
      <c r="AC1247">
        <v>771.6</v>
      </c>
      <c r="AD1247" s="8">
        <v>0.22</v>
      </c>
      <c r="AE1247" s="7">
        <v>848.76</v>
      </c>
      <c r="AF1247">
        <v>0.22</v>
      </c>
      <c r="AG1247" t="str">
        <f t="shared" si="19"/>
        <v>₹4 K</v>
      </c>
    </row>
    <row r="1248" spans="1:33" x14ac:dyDescent="0.3">
      <c r="A1248" t="s">
        <v>93</v>
      </c>
      <c r="B1248" t="s">
        <v>205</v>
      </c>
      <c r="C1248" t="s">
        <v>49</v>
      </c>
      <c r="D1248" t="s">
        <v>109</v>
      </c>
      <c r="E1248" t="s">
        <v>1908</v>
      </c>
      <c r="F1248" t="s">
        <v>18026</v>
      </c>
      <c r="G1248" t="s">
        <v>96</v>
      </c>
      <c r="H1248" s="4">
        <v>45064</v>
      </c>
      <c r="I1248">
        <v>950</v>
      </c>
      <c r="J1248" t="s">
        <v>18027</v>
      </c>
      <c r="K1248" t="s">
        <v>1293</v>
      </c>
      <c r="L1248" t="s">
        <v>18028</v>
      </c>
      <c r="M1248" t="s">
        <v>37</v>
      </c>
      <c r="N1248" t="s">
        <v>18029</v>
      </c>
      <c r="O1248" t="s">
        <v>116</v>
      </c>
      <c r="P1248">
        <v>20</v>
      </c>
      <c r="Q1248" t="s">
        <v>40</v>
      </c>
      <c r="R1248" t="s">
        <v>101</v>
      </c>
      <c r="S1248" t="s">
        <v>18030</v>
      </c>
      <c r="T1248" s="4">
        <v>45421</v>
      </c>
      <c r="U1248">
        <v>5</v>
      </c>
      <c r="V1248" t="s">
        <v>129</v>
      </c>
      <c r="W1248" t="s">
        <v>18031</v>
      </c>
      <c r="X1248" t="s">
        <v>18032</v>
      </c>
      <c r="Y1248" t="s">
        <v>18033</v>
      </c>
      <c r="Z1248">
        <v>1749</v>
      </c>
      <c r="AA1248">
        <v>6</v>
      </c>
      <c r="AB1248">
        <v>4197.6000000000004</v>
      </c>
      <c r="AC1248">
        <v>699.6</v>
      </c>
      <c r="AD1248" s="8">
        <v>0.22</v>
      </c>
      <c r="AE1248" s="7">
        <v>923.47200000000009</v>
      </c>
      <c r="AF1248">
        <v>0.22</v>
      </c>
      <c r="AG1248" t="str">
        <f t="shared" si="19"/>
        <v>₹4 K</v>
      </c>
    </row>
    <row r="1249" spans="1:33" x14ac:dyDescent="0.3">
      <c r="A1249" t="s">
        <v>93</v>
      </c>
      <c r="B1249" t="s">
        <v>1118</v>
      </c>
      <c r="C1249" t="s">
        <v>80</v>
      </c>
      <c r="D1249" t="s">
        <v>219</v>
      </c>
      <c r="E1249" t="s">
        <v>2408</v>
      </c>
      <c r="F1249" t="s">
        <v>18191</v>
      </c>
      <c r="G1249" t="s">
        <v>33</v>
      </c>
      <c r="H1249" s="4">
        <v>44670</v>
      </c>
      <c r="I1249">
        <v>1200</v>
      </c>
      <c r="J1249" t="s">
        <v>18192</v>
      </c>
      <c r="K1249" t="s">
        <v>825</v>
      </c>
      <c r="L1249" t="s">
        <v>18193</v>
      </c>
      <c r="M1249" t="s">
        <v>37</v>
      </c>
      <c r="N1249" t="s">
        <v>18194</v>
      </c>
      <c r="O1249" t="s">
        <v>39</v>
      </c>
      <c r="P1249">
        <v>12</v>
      </c>
      <c r="Q1249" t="s">
        <v>40</v>
      </c>
      <c r="R1249" t="s">
        <v>101</v>
      </c>
      <c r="S1249" t="s">
        <v>18195</v>
      </c>
      <c r="T1249" s="4">
        <v>45426</v>
      </c>
      <c r="U1249">
        <v>5</v>
      </c>
      <c r="V1249" t="s">
        <v>129</v>
      </c>
      <c r="W1249" t="s">
        <v>18196</v>
      </c>
      <c r="X1249" t="s">
        <v>18197</v>
      </c>
      <c r="Y1249" t="s">
        <v>3201</v>
      </c>
      <c r="Z1249">
        <v>2429</v>
      </c>
      <c r="AA1249">
        <v>2</v>
      </c>
      <c r="AB1249">
        <v>1943.2</v>
      </c>
      <c r="AC1249">
        <v>971.6</v>
      </c>
      <c r="AD1249" s="8">
        <v>0.35</v>
      </c>
      <c r="AE1249" s="7">
        <v>680.12</v>
      </c>
      <c r="AF1249">
        <v>0.35</v>
      </c>
      <c r="AG1249" t="str">
        <f t="shared" si="19"/>
        <v>₹2 K</v>
      </c>
    </row>
    <row r="1250" spans="1:33" x14ac:dyDescent="0.3">
      <c r="A1250" t="s">
        <v>20239</v>
      </c>
      <c r="B1250" t="s">
        <v>28</v>
      </c>
      <c r="C1250" t="s">
        <v>29</v>
      </c>
      <c r="D1250" t="s">
        <v>65</v>
      </c>
      <c r="E1250" t="s">
        <v>511</v>
      </c>
      <c r="F1250" t="s">
        <v>18396</v>
      </c>
      <c r="G1250" t="s">
        <v>33</v>
      </c>
      <c r="H1250" s="4">
        <v>44379</v>
      </c>
      <c r="I1250">
        <v>800</v>
      </c>
      <c r="J1250" t="s">
        <v>18397</v>
      </c>
      <c r="K1250" t="s">
        <v>706</v>
      </c>
      <c r="L1250" t="s">
        <v>18398</v>
      </c>
      <c r="M1250" t="s">
        <v>37</v>
      </c>
      <c r="N1250" t="s">
        <v>18399</v>
      </c>
      <c r="O1250" t="s">
        <v>39</v>
      </c>
      <c r="P1250">
        <v>17</v>
      </c>
      <c r="Q1250" t="s">
        <v>40</v>
      </c>
      <c r="R1250" t="s">
        <v>74</v>
      </c>
      <c r="S1250" t="s">
        <v>18400</v>
      </c>
      <c r="T1250" s="4">
        <v>45430</v>
      </c>
      <c r="U1250">
        <v>5</v>
      </c>
      <c r="V1250" t="s">
        <v>129</v>
      </c>
      <c r="W1250" t="s">
        <v>18401</v>
      </c>
      <c r="X1250" t="s">
        <v>18402</v>
      </c>
      <c r="Y1250" t="s">
        <v>9752</v>
      </c>
      <c r="Z1250">
        <v>704</v>
      </c>
      <c r="AA1250">
        <v>4</v>
      </c>
      <c r="AB1250">
        <v>1126.4000000000001</v>
      </c>
      <c r="AC1250">
        <v>281.60000000000002</v>
      </c>
      <c r="AD1250" s="8">
        <v>0.28000000000000003</v>
      </c>
      <c r="AE1250" s="7">
        <v>315.39200000000005</v>
      </c>
      <c r="AF1250">
        <v>0.28000000000000003</v>
      </c>
      <c r="AG1250" t="str">
        <f t="shared" si="19"/>
        <v>₹1 K</v>
      </c>
    </row>
    <row r="1251" spans="1:33" x14ac:dyDescent="0.3">
      <c r="A1251" t="s">
        <v>20239</v>
      </c>
      <c r="B1251" t="s">
        <v>28</v>
      </c>
      <c r="C1251" t="s">
        <v>49</v>
      </c>
      <c r="D1251" t="s">
        <v>241</v>
      </c>
      <c r="E1251" t="s">
        <v>1724</v>
      </c>
      <c r="F1251" t="s">
        <v>18424</v>
      </c>
      <c r="G1251" t="s">
        <v>33</v>
      </c>
      <c r="H1251" s="4">
        <v>45420</v>
      </c>
      <c r="I1251">
        <v>950</v>
      </c>
      <c r="J1251" t="s">
        <v>18425</v>
      </c>
      <c r="K1251" t="s">
        <v>1511</v>
      </c>
      <c r="L1251" t="s">
        <v>18426</v>
      </c>
      <c r="M1251" t="s">
        <v>37</v>
      </c>
      <c r="N1251" t="s">
        <v>18427</v>
      </c>
      <c r="O1251" t="s">
        <v>57</v>
      </c>
      <c r="P1251">
        <v>17</v>
      </c>
      <c r="Q1251" t="s">
        <v>73</v>
      </c>
      <c r="R1251" t="s">
        <v>101</v>
      </c>
      <c r="S1251" t="s">
        <v>18428</v>
      </c>
      <c r="T1251" s="4">
        <v>45427</v>
      </c>
      <c r="U1251">
        <v>5</v>
      </c>
      <c r="V1251" t="s">
        <v>129</v>
      </c>
      <c r="W1251" t="s">
        <v>18429</v>
      </c>
      <c r="X1251" t="s">
        <v>18430</v>
      </c>
      <c r="Y1251" t="s">
        <v>16534</v>
      </c>
      <c r="Z1251">
        <v>2965</v>
      </c>
      <c r="AA1251">
        <v>5</v>
      </c>
      <c r="AB1251">
        <v>5930</v>
      </c>
      <c r="AC1251">
        <v>1186</v>
      </c>
      <c r="AD1251" s="8">
        <v>0.22</v>
      </c>
      <c r="AE1251" s="7">
        <v>1304.5999999999999</v>
      </c>
      <c r="AF1251">
        <v>0.22</v>
      </c>
      <c r="AG1251" t="str">
        <f t="shared" si="19"/>
        <v>₹6 K</v>
      </c>
    </row>
    <row r="1252" spans="1:33" x14ac:dyDescent="0.3">
      <c r="A1252" t="s">
        <v>336</v>
      </c>
      <c r="B1252" t="s">
        <v>262</v>
      </c>
      <c r="C1252" t="s">
        <v>49</v>
      </c>
      <c r="D1252" t="s">
        <v>65</v>
      </c>
      <c r="E1252" t="s">
        <v>559</v>
      </c>
      <c r="F1252" t="s">
        <v>18466</v>
      </c>
      <c r="G1252" t="s">
        <v>33</v>
      </c>
      <c r="H1252" s="4">
        <v>44832</v>
      </c>
      <c r="I1252">
        <v>1400</v>
      </c>
      <c r="J1252" t="s">
        <v>18467</v>
      </c>
      <c r="K1252" t="s">
        <v>670</v>
      </c>
      <c r="L1252" t="s">
        <v>18468</v>
      </c>
      <c r="M1252" t="s">
        <v>37</v>
      </c>
      <c r="N1252" t="s">
        <v>18469</v>
      </c>
      <c r="O1252" t="s">
        <v>57</v>
      </c>
      <c r="P1252">
        <v>9</v>
      </c>
      <c r="Q1252" t="s">
        <v>73</v>
      </c>
      <c r="R1252" t="s">
        <v>41</v>
      </c>
      <c r="S1252" t="s">
        <v>18470</v>
      </c>
      <c r="T1252" s="4">
        <v>45443</v>
      </c>
      <c r="U1252">
        <v>5</v>
      </c>
      <c r="V1252" t="s">
        <v>129</v>
      </c>
      <c r="W1252" t="s">
        <v>18471</v>
      </c>
      <c r="X1252" t="s">
        <v>18472</v>
      </c>
      <c r="Y1252" t="s">
        <v>368</v>
      </c>
      <c r="Z1252">
        <v>761</v>
      </c>
      <c r="AA1252">
        <v>3</v>
      </c>
      <c r="AB1252">
        <v>913.2</v>
      </c>
      <c r="AC1252">
        <v>304.40000000000003</v>
      </c>
      <c r="AD1252" s="8">
        <v>0.22</v>
      </c>
      <c r="AE1252" s="7">
        <v>200.90400000000002</v>
      </c>
      <c r="AF1252">
        <v>0.22</v>
      </c>
      <c r="AG1252" t="str">
        <f t="shared" si="19"/>
        <v>₹913.2</v>
      </c>
    </row>
    <row r="1253" spans="1:33" x14ac:dyDescent="0.3">
      <c r="A1253" t="s">
        <v>20240</v>
      </c>
      <c r="B1253" t="s">
        <v>347</v>
      </c>
      <c r="C1253" t="s">
        <v>29</v>
      </c>
      <c r="D1253" t="s">
        <v>677</v>
      </c>
      <c r="E1253" t="s">
        <v>371</v>
      </c>
      <c r="F1253" t="s">
        <v>18611</v>
      </c>
      <c r="G1253" t="s">
        <v>96</v>
      </c>
      <c r="H1253" s="4">
        <v>45429</v>
      </c>
      <c r="I1253">
        <v>1400</v>
      </c>
      <c r="J1253" t="s">
        <v>18612</v>
      </c>
      <c r="K1253" t="s">
        <v>35</v>
      </c>
      <c r="L1253" t="s">
        <v>18613</v>
      </c>
      <c r="M1253" t="s">
        <v>87</v>
      </c>
      <c r="N1253" t="s">
        <v>18614</v>
      </c>
      <c r="O1253" t="s">
        <v>72</v>
      </c>
      <c r="P1253">
        <v>12</v>
      </c>
      <c r="Q1253" t="s">
        <v>73</v>
      </c>
      <c r="R1253" t="s">
        <v>58</v>
      </c>
      <c r="S1253" t="s">
        <v>18615</v>
      </c>
      <c r="T1253" s="4">
        <v>45438</v>
      </c>
      <c r="U1253">
        <v>5</v>
      </c>
      <c r="V1253" t="s">
        <v>129</v>
      </c>
      <c r="W1253" t="s">
        <v>18616</v>
      </c>
      <c r="X1253" t="s">
        <v>18617</v>
      </c>
      <c r="Y1253" t="s">
        <v>18618</v>
      </c>
      <c r="Z1253">
        <v>2736</v>
      </c>
      <c r="AA1253">
        <v>1</v>
      </c>
      <c r="AB1253">
        <v>1094.4000000000001</v>
      </c>
      <c r="AC1253">
        <v>1094.4000000000001</v>
      </c>
      <c r="AD1253" s="8">
        <v>0.28000000000000003</v>
      </c>
      <c r="AE1253" s="7">
        <v>306.43200000000007</v>
      </c>
      <c r="AF1253">
        <v>0.28000000000000003</v>
      </c>
      <c r="AG1253" t="str">
        <f t="shared" si="19"/>
        <v>₹1 K</v>
      </c>
    </row>
    <row r="1254" spans="1:33" x14ac:dyDescent="0.3">
      <c r="A1254" t="s">
        <v>121</v>
      </c>
      <c r="B1254" t="s">
        <v>946</v>
      </c>
      <c r="C1254" t="s">
        <v>49</v>
      </c>
      <c r="D1254" t="s">
        <v>50</v>
      </c>
      <c r="E1254" t="s">
        <v>242</v>
      </c>
      <c r="F1254" t="s">
        <v>19010</v>
      </c>
      <c r="G1254" t="s">
        <v>96</v>
      </c>
      <c r="H1254" s="4">
        <v>45582</v>
      </c>
      <c r="I1254">
        <v>1100</v>
      </c>
      <c r="J1254" t="s">
        <v>19011</v>
      </c>
      <c r="K1254" t="s">
        <v>1862</v>
      </c>
      <c r="L1254" t="s">
        <v>19012</v>
      </c>
      <c r="M1254" t="s">
        <v>87</v>
      </c>
      <c r="N1254" t="s">
        <v>19013</v>
      </c>
      <c r="O1254" t="s">
        <v>72</v>
      </c>
      <c r="P1254">
        <v>12</v>
      </c>
      <c r="Q1254" t="s">
        <v>40</v>
      </c>
      <c r="R1254" t="s">
        <v>101</v>
      </c>
      <c r="S1254" t="s">
        <v>19014</v>
      </c>
      <c r="T1254" s="4">
        <v>45421</v>
      </c>
      <c r="U1254">
        <v>5</v>
      </c>
      <c r="V1254" t="s">
        <v>129</v>
      </c>
      <c r="W1254" t="s">
        <v>19015</v>
      </c>
      <c r="X1254" t="s">
        <v>19016</v>
      </c>
      <c r="Y1254" t="s">
        <v>2501</v>
      </c>
      <c r="Z1254">
        <v>2483</v>
      </c>
      <c r="AA1254">
        <v>3</v>
      </c>
      <c r="AB1254">
        <v>2979.6000000000004</v>
      </c>
      <c r="AC1254">
        <v>993.20000000000016</v>
      </c>
      <c r="AD1254" s="8">
        <v>0.22</v>
      </c>
      <c r="AE1254" s="7">
        <v>655.51200000000006</v>
      </c>
      <c r="AF1254">
        <v>0.22</v>
      </c>
      <c r="AG1254" t="str">
        <f t="shared" si="19"/>
        <v>₹3 K</v>
      </c>
    </row>
    <row r="1255" spans="1:33" x14ac:dyDescent="0.3">
      <c r="A1255" t="s">
        <v>121</v>
      </c>
      <c r="B1255" t="s">
        <v>946</v>
      </c>
      <c r="C1255" t="s">
        <v>80</v>
      </c>
      <c r="D1255" t="s">
        <v>677</v>
      </c>
      <c r="E1255" t="s">
        <v>740</v>
      </c>
      <c r="F1255" t="s">
        <v>372</v>
      </c>
      <c r="G1255" t="s">
        <v>33</v>
      </c>
      <c r="H1255" s="4">
        <v>44636</v>
      </c>
      <c r="I1255">
        <v>800</v>
      </c>
      <c r="J1255" t="s">
        <v>19024</v>
      </c>
      <c r="K1255" t="s">
        <v>286</v>
      </c>
      <c r="L1255" t="s">
        <v>19025</v>
      </c>
      <c r="M1255" t="s">
        <v>37</v>
      </c>
      <c r="N1255" t="s">
        <v>19026</v>
      </c>
      <c r="O1255" t="s">
        <v>39</v>
      </c>
      <c r="P1255">
        <v>5</v>
      </c>
      <c r="Q1255" t="s">
        <v>40</v>
      </c>
      <c r="R1255" t="s">
        <v>101</v>
      </c>
      <c r="S1255" t="s">
        <v>19027</v>
      </c>
      <c r="T1255" s="4">
        <v>45439</v>
      </c>
      <c r="U1255">
        <v>5</v>
      </c>
      <c r="V1255" t="s">
        <v>129</v>
      </c>
      <c r="W1255" t="s">
        <v>19028</v>
      </c>
      <c r="X1255" t="s">
        <v>10245</v>
      </c>
      <c r="Y1255" t="s">
        <v>9046</v>
      </c>
      <c r="Z1255">
        <v>708</v>
      </c>
      <c r="AA1255">
        <v>2</v>
      </c>
      <c r="AB1255">
        <v>566.4</v>
      </c>
      <c r="AC1255">
        <v>283.2</v>
      </c>
      <c r="AD1255" s="8">
        <v>0.35</v>
      </c>
      <c r="AE1255" s="7">
        <v>198.23999999999998</v>
      </c>
      <c r="AF1255">
        <v>0.35</v>
      </c>
      <c r="AG1255" t="str">
        <f t="shared" si="19"/>
        <v>₹566.4</v>
      </c>
    </row>
    <row r="1256" spans="1:33" x14ac:dyDescent="0.3">
      <c r="A1256" t="s">
        <v>133</v>
      </c>
      <c r="B1256" t="s">
        <v>108</v>
      </c>
      <c r="C1256" t="s">
        <v>49</v>
      </c>
      <c r="D1256" t="s">
        <v>219</v>
      </c>
      <c r="E1256" t="s">
        <v>511</v>
      </c>
      <c r="F1256" t="s">
        <v>19300</v>
      </c>
      <c r="G1256" t="s">
        <v>96</v>
      </c>
      <c r="H1256" s="4">
        <v>43969</v>
      </c>
      <c r="I1256">
        <v>800</v>
      </c>
      <c r="J1256" t="s">
        <v>19301</v>
      </c>
      <c r="K1256" t="s">
        <v>3813</v>
      </c>
      <c r="L1256" t="s">
        <v>19302</v>
      </c>
      <c r="M1256" t="s">
        <v>37</v>
      </c>
      <c r="N1256" t="s">
        <v>19303</v>
      </c>
      <c r="O1256" t="s">
        <v>57</v>
      </c>
      <c r="P1256">
        <v>4</v>
      </c>
      <c r="Q1256" t="s">
        <v>73</v>
      </c>
      <c r="R1256" t="s">
        <v>101</v>
      </c>
      <c r="S1256" t="s">
        <v>19304</v>
      </c>
      <c r="T1256" s="4">
        <v>45429</v>
      </c>
      <c r="U1256">
        <v>5</v>
      </c>
      <c r="V1256" t="s">
        <v>129</v>
      </c>
      <c r="W1256" t="s">
        <v>19305</v>
      </c>
      <c r="X1256" t="s">
        <v>19306</v>
      </c>
      <c r="Y1256" t="s">
        <v>6643</v>
      </c>
      <c r="Z1256">
        <v>2402</v>
      </c>
      <c r="AA1256">
        <v>7</v>
      </c>
      <c r="AB1256">
        <v>6725.6</v>
      </c>
      <c r="AC1256">
        <v>960.80000000000007</v>
      </c>
      <c r="AD1256" s="8">
        <v>0.22</v>
      </c>
      <c r="AE1256" s="7">
        <v>1479.6320000000001</v>
      </c>
      <c r="AF1256">
        <v>0.22</v>
      </c>
      <c r="AG1256" t="str">
        <f t="shared" si="19"/>
        <v>₹7 K</v>
      </c>
    </row>
    <row r="1257" spans="1:33" x14ac:dyDescent="0.3">
      <c r="A1257" t="s">
        <v>181</v>
      </c>
      <c r="B1257" t="s">
        <v>369</v>
      </c>
      <c r="C1257" t="s">
        <v>49</v>
      </c>
      <c r="D1257" t="s">
        <v>146</v>
      </c>
      <c r="E1257" t="s">
        <v>183</v>
      </c>
      <c r="F1257" t="s">
        <v>19313</v>
      </c>
      <c r="G1257" t="s">
        <v>33</v>
      </c>
      <c r="H1257" s="4">
        <v>45121</v>
      </c>
      <c r="I1257">
        <v>1400</v>
      </c>
      <c r="J1257" t="s">
        <v>19314</v>
      </c>
      <c r="K1257" t="s">
        <v>796</v>
      </c>
      <c r="L1257" t="s">
        <v>19315</v>
      </c>
      <c r="M1257" t="s">
        <v>87</v>
      </c>
      <c r="N1257" t="s">
        <v>19316</v>
      </c>
      <c r="O1257" t="s">
        <v>39</v>
      </c>
      <c r="P1257">
        <v>5</v>
      </c>
      <c r="Q1257" t="s">
        <v>40</v>
      </c>
      <c r="R1257" t="s">
        <v>58</v>
      </c>
      <c r="S1257" t="s">
        <v>19317</v>
      </c>
      <c r="T1257" s="4">
        <v>45440</v>
      </c>
      <c r="U1257">
        <v>5</v>
      </c>
      <c r="V1257" t="s">
        <v>129</v>
      </c>
      <c r="W1257" t="s">
        <v>19318</v>
      </c>
      <c r="X1257" t="s">
        <v>19319</v>
      </c>
      <c r="Y1257" t="s">
        <v>3630</v>
      </c>
      <c r="Z1257">
        <v>725</v>
      </c>
      <c r="AA1257">
        <v>3</v>
      </c>
      <c r="AB1257">
        <v>870</v>
      </c>
      <c r="AC1257">
        <v>290</v>
      </c>
      <c r="AD1257" s="8">
        <v>0.22</v>
      </c>
      <c r="AE1257" s="7">
        <v>191.4</v>
      </c>
      <c r="AF1257">
        <v>0.22</v>
      </c>
      <c r="AG1257" t="str">
        <f t="shared" si="19"/>
        <v>₹870</v>
      </c>
    </row>
    <row r="1258" spans="1:33" x14ac:dyDescent="0.3">
      <c r="A1258" t="s">
        <v>121</v>
      </c>
      <c r="B1258" t="s">
        <v>946</v>
      </c>
      <c r="C1258" t="s">
        <v>49</v>
      </c>
      <c r="D1258" t="s">
        <v>370</v>
      </c>
      <c r="E1258" t="s">
        <v>832</v>
      </c>
      <c r="F1258" t="s">
        <v>19339</v>
      </c>
      <c r="G1258" t="s">
        <v>33</v>
      </c>
      <c r="H1258" s="4">
        <v>44994</v>
      </c>
      <c r="I1258">
        <v>1300</v>
      </c>
      <c r="J1258" t="s">
        <v>19340</v>
      </c>
      <c r="K1258" t="s">
        <v>706</v>
      </c>
      <c r="L1258" t="s">
        <v>19341</v>
      </c>
      <c r="M1258" t="s">
        <v>37</v>
      </c>
      <c r="N1258" t="s">
        <v>19342</v>
      </c>
      <c r="O1258" t="s">
        <v>57</v>
      </c>
      <c r="P1258">
        <v>9</v>
      </c>
      <c r="Q1258" t="s">
        <v>73</v>
      </c>
      <c r="R1258" t="s">
        <v>58</v>
      </c>
      <c r="S1258" t="s">
        <v>19343</v>
      </c>
      <c r="T1258" s="4">
        <v>45417</v>
      </c>
      <c r="U1258">
        <v>5</v>
      </c>
      <c r="V1258" t="s">
        <v>129</v>
      </c>
      <c r="W1258" t="s">
        <v>19344</v>
      </c>
      <c r="X1258" t="s">
        <v>19345</v>
      </c>
      <c r="Y1258" t="s">
        <v>5127</v>
      </c>
      <c r="Z1258">
        <v>734</v>
      </c>
      <c r="AA1258">
        <v>2</v>
      </c>
      <c r="AB1258">
        <v>587.20000000000005</v>
      </c>
      <c r="AC1258">
        <v>293.60000000000002</v>
      </c>
      <c r="AD1258" s="8">
        <v>0.22</v>
      </c>
      <c r="AE1258" s="7">
        <v>129.184</v>
      </c>
      <c r="AF1258">
        <v>0.22</v>
      </c>
      <c r="AG1258" t="str">
        <f t="shared" si="19"/>
        <v>₹587.2</v>
      </c>
    </row>
    <row r="1259" spans="1:33" x14ac:dyDescent="0.3">
      <c r="A1259" t="s">
        <v>27</v>
      </c>
      <c r="B1259" t="s">
        <v>193</v>
      </c>
      <c r="C1259" t="s">
        <v>80</v>
      </c>
      <c r="D1259" t="s">
        <v>30</v>
      </c>
      <c r="E1259" t="s">
        <v>957</v>
      </c>
      <c r="F1259" t="s">
        <v>19389</v>
      </c>
      <c r="G1259" t="s">
        <v>33</v>
      </c>
      <c r="H1259" s="4">
        <v>44835</v>
      </c>
      <c r="I1259">
        <v>1300</v>
      </c>
      <c r="J1259" t="s">
        <v>19390</v>
      </c>
      <c r="K1259" t="s">
        <v>1293</v>
      </c>
      <c r="L1259" t="s">
        <v>19391</v>
      </c>
      <c r="M1259" t="s">
        <v>37</v>
      </c>
      <c r="N1259" t="s">
        <v>19392</v>
      </c>
      <c r="O1259" t="s">
        <v>72</v>
      </c>
      <c r="P1259">
        <v>14</v>
      </c>
      <c r="Q1259" t="s">
        <v>73</v>
      </c>
      <c r="R1259" t="s">
        <v>58</v>
      </c>
      <c r="S1259" t="s">
        <v>19393</v>
      </c>
      <c r="T1259" s="4">
        <v>45420</v>
      </c>
      <c r="U1259">
        <v>5</v>
      </c>
      <c r="V1259" t="s">
        <v>129</v>
      </c>
      <c r="W1259" t="s">
        <v>19394</v>
      </c>
      <c r="X1259" t="s">
        <v>19395</v>
      </c>
      <c r="Y1259" t="s">
        <v>1576</v>
      </c>
      <c r="Z1259">
        <v>2990</v>
      </c>
      <c r="AA1259">
        <v>1</v>
      </c>
      <c r="AB1259">
        <v>1196</v>
      </c>
      <c r="AC1259">
        <v>1196</v>
      </c>
      <c r="AD1259" s="8">
        <v>0.35</v>
      </c>
      <c r="AE1259" s="7">
        <v>418.59999999999997</v>
      </c>
      <c r="AF1259">
        <v>0.35</v>
      </c>
      <c r="AG1259" t="str">
        <f t="shared" si="19"/>
        <v>₹1 K</v>
      </c>
    </row>
    <row r="1260" spans="1:33" x14ac:dyDescent="0.3">
      <c r="A1260" t="s">
        <v>145</v>
      </c>
      <c r="B1260" t="s">
        <v>145</v>
      </c>
      <c r="C1260" t="s">
        <v>80</v>
      </c>
      <c r="D1260" t="s">
        <v>219</v>
      </c>
      <c r="E1260" t="s">
        <v>1225</v>
      </c>
      <c r="F1260" t="s">
        <v>19640</v>
      </c>
      <c r="G1260" t="s">
        <v>96</v>
      </c>
      <c r="H1260" s="4">
        <v>44363</v>
      </c>
      <c r="I1260">
        <v>1200</v>
      </c>
      <c r="J1260" t="s">
        <v>19641</v>
      </c>
      <c r="K1260" t="s">
        <v>3054</v>
      </c>
      <c r="L1260" t="s">
        <v>19642</v>
      </c>
      <c r="M1260" t="s">
        <v>87</v>
      </c>
      <c r="N1260" t="s">
        <v>19643</v>
      </c>
      <c r="O1260" t="s">
        <v>116</v>
      </c>
      <c r="P1260">
        <v>8</v>
      </c>
      <c r="Q1260" t="s">
        <v>40</v>
      </c>
      <c r="R1260" t="s">
        <v>41</v>
      </c>
      <c r="S1260" t="s">
        <v>19644</v>
      </c>
      <c r="T1260" s="4">
        <v>45423</v>
      </c>
      <c r="U1260">
        <v>5</v>
      </c>
      <c r="V1260" t="s">
        <v>129</v>
      </c>
      <c r="W1260" t="s">
        <v>19645</v>
      </c>
      <c r="X1260" t="s">
        <v>19646</v>
      </c>
      <c r="Y1260" t="s">
        <v>410</v>
      </c>
      <c r="Z1260">
        <v>875</v>
      </c>
      <c r="AA1260">
        <v>7</v>
      </c>
      <c r="AB1260">
        <v>2450</v>
      </c>
      <c r="AC1260">
        <v>350</v>
      </c>
      <c r="AD1260" s="8">
        <v>0.35</v>
      </c>
      <c r="AE1260" s="7">
        <v>857.5</v>
      </c>
      <c r="AF1260">
        <v>0.35</v>
      </c>
      <c r="AG1260" t="str">
        <f t="shared" si="19"/>
        <v>₹2 K</v>
      </c>
    </row>
    <row r="1261" spans="1:33" x14ac:dyDescent="0.3">
      <c r="A1261" t="s">
        <v>20241</v>
      </c>
      <c r="B1261" t="s">
        <v>157</v>
      </c>
      <c r="C1261" t="s">
        <v>29</v>
      </c>
      <c r="D1261" t="s">
        <v>109</v>
      </c>
      <c r="E1261" t="s">
        <v>713</v>
      </c>
      <c r="F1261" t="s">
        <v>19688</v>
      </c>
      <c r="G1261" t="s">
        <v>96</v>
      </c>
      <c r="H1261" s="4">
        <v>45541</v>
      </c>
      <c r="I1261">
        <v>1200</v>
      </c>
      <c r="J1261" t="s">
        <v>19689</v>
      </c>
      <c r="K1261" t="s">
        <v>307</v>
      </c>
      <c r="L1261" t="s">
        <v>19690</v>
      </c>
      <c r="M1261" t="s">
        <v>37</v>
      </c>
      <c r="N1261" t="s">
        <v>19691</v>
      </c>
      <c r="O1261" t="s">
        <v>116</v>
      </c>
      <c r="P1261">
        <v>20</v>
      </c>
      <c r="Q1261" t="s">
        <v>40</v>
      </c>
      <c r="R1261" t="s">
        <v>74</v>
      </c>
      <c r="S1261" t="s">
        <v>19692</v>
      </c>
      <c r="T1261" s="4">
        <v>45438</v>
      </c>
      <c r="U1261">
        <v>5</v>
      </c>
      <c r="V1261" t="s">
        <v>129</v>
      </c>
      <c r="W1261" t="s">
        <v>19693</v>
      </c>
      <c r="X1261" t="s">
        <v>19694</v>
      </c>
      <c r="Y1261" t="s">
        <v>1143</v>
      </c>
      <c r="Z1261">
        <v>1174</v>
      </c>
      <c r="AA1261">
        <v>7</v>
      </c>
      <c r="AB1261">
        <v>3287.2000000000003</v>
      </c>
      <c r="AC1261">
        <v>469.6</v>
      </c>
      <c r="AD1261" s="8">
        <v>0.28000000000000003</v>
      </c>
      <c r="AE1261" s="7">
        <v>920.41600000000017</v>
      </c>
      <c r="AF1261">
        <v>0.28000000000000003</v>
      </c>
      <c r="AG1261" t="str">
        <f t="shared" si="19"/>
        <v>₹3 K</v>
      </c>
    </row>
    <row r="1262" spans="1:33" x14ac:dyDescent="0.3">
      <c r="A1262" t="s">
        <v>93</v>
      </c>
      <c r="B1262" t="s">
        <v>1118</v>
      </c>
      <c r="C1262" t="s">
        <v>80</v>
      </c>
      <c r="D1262" t="s">
        <v>30</v>
      </c>
      <c r="E1262" t="s">
        <v>358</v>
      </c>
      <c r="F1262" t="s">
        <v>19742</v>
      </c>
      <c r="G1262" t="s">
        <v>96</v>
      </c>
      <c r="H1262" s="4">
        <v>44393</v>
      </c>
      <c r="I1262">
        <v>1100</v>
      </c>
      <c r="J1262" t="s">
        <v>19743</v>
      </c>
      <c r="K1262" t="s">
        <v>1686</v>
      </c>
      <c r="L1262" t="s">
        <v>19744</v>
      </c>
      <c r="M1262" t="s">
        <v>37</v>
      </c>
      <c r="N1262" t="s">
        <v>19745</v>
      </c>
      <c r="O1262" t="s">
        <v>116</v>
      </c>
      <c r="P1262">
        <v>17</v>
      </c>
      <c r="Q1262" t="s">
        <v>40</v>
      </c>
      <c r="R1262" t="s">
        <v>74</v>
      </c>
      <c r="S1262" t="s">
        <v>19746</v>
      </c>
      <c r="T1262" s="4">
        <v>45431</v>
      </c>
      <c r="U1262">
        <v>5</v>
      </c>
      <c r="V1262" t="s">
        <v>129</v>
      </c>
      <c r="W1262" t="s">
        <v>19747</v>
      </c>
      <c r="X1262" t="s">
        <v>19748</v>
      </c>
      <c r="Y1262" t="s">
        <v>14953</v>
      </c>
      <c r="Z1262">
        <v>1520</v>
      </c>
      <c r="AA1262">
        <v>5</v>
      </c>
      <c r="AB1262">
        <v>3040</v>
      </c>
      <c r="AC1262">
        <v>608</v>
      </c>
      <c r="AD1262" s="8">
        <v>0.35</v>
      </c>
      <c r="AE1262" s="7">
        <v>1064</v>
      </c>
      <c r="AF1262">
        <v>0.35</v>
      </c>
      <c r="AG1262" t="str">
        <f t="shared" si="19"/>
        <v>₹3 K</v>
      </c>
    </row>
    <row r="1263" spans="1:33" x14ac:dyDescent="0.3">
      <c r="A1263" t="s">
        <v>20240</v>
      </c>
      <c r="B1263" t="s">
        <v>347</v>
      </c>
      <c r="C1263" t="s">
        <v>29</v>
      </c>
      <c r="D1263" t="s">
        <v>109</v>
      </c>
      <c r="E1263" t="s">
        <v>1005</v>
      </c>
      <c r="F1263" t="s">
        <v>19811</v>
      </c>
      <c r="G1263" t="s">
        <v>33</v>
      </c>
      <c r="H1263" s="4">
        <v>44382</v>
      </c>
      <c r="I1263">
        <v>800</v>
      </c>
      <c r="J1263" t="s">
        <v>13938</v>
      </c>
      <c r="K1263" t="s">
        <v>394</v>
      </c>
      <c r="L1263" t="s">
        <v>19812</v>
      </c>
      <c r="M1263" t="s">
        <v>37</v>
      </c>
      <c r="N1263" t="s">
        <v>19813</v>
      </c>
      <c r="O1263" t="s">
        <v>57</v>
      </c>
      <c r="P1263">
        <v>20</v>
      </c>
      <c r="Q1263" t="s">
        <v>73</v>
      </c>
      <c r="R1263" t="s">
        <v>58</v>
      </c>
      <c r="S1263" t="s">
        <v>19814</v>
      </c>
      <c r="T1263" s="4">
        <v>45423</v>
      </c>
      <c r="U1263">
        <v>5</v>
      </c>
      <c r="V1263" t="s">
        <v>129</v>
      </c>
      <c r="W1263" t="s">
        <v>19815</v>
      </c>
      <c r="X1263" t="s">
        <v>19816</v>
      </c>
      <c r="Y1263" t="s">
        <v>10335</v>
      </c>
      <c r="Z1263">
        <v>2010</v>
      </c>
      <c r="AA1263">
        <v>1</v>
      </c>
      <c r="AB1263">
        <v>804</v>
      </c>
      <c r="AC1263">
        <v>804</v>
      </c>
      <c r="AD1263" s="8">
        <v>0.28000000000000003</v>
      </c>
      <c r="AE1263" s="7">
        <v>225.12000000000003</v>
      </c>
      <c r="AF1263">
        <v>0.28000000000000003</v>
      </c>
      <c r="AG1263" t="str">
        <f t="shared" si="19"/>
        <v>₹804</v>
      </c>
    </row>
    <row r="1264" spans="1:33" x14ac:dyDescent="0.3">
      <c r="A1264" t="s">
        <v>450</v>
      </c>
      <c r="B1264" t="s">
        <v>450</v>
      </c>
      <c r="C1264" t="s">
        <v>80</v>
      </c>
      <c r="D1264" t="s">
        <v>370</v>
      </c>
      <c r="E1264" t="s">
        <v>431</v>
      </c>
      <c r="F1264" t="s">
        <v>15076</v>
      </c>
      <c r="G1264" t="s">
        <v>96</v>
      </c>
      <c r="H1264" s="4">
        <v>44924</v>
      </c>
      <c r="I1264">
        <v>1400</v>
      </c>
      <c r="J1264" t="s">
        <v>19837</v>
      </c>
      <c r="K1264" t="s">
        <v>54</v>
      </c>
      <c r="L1264" t="s">
        <v>19838</v>
      </c>
      <c r="M1264" t="s">
        <v>37</v>
      </c>
      <c r="N1264" t="s">
        <v>19839</v>
      </c>
      <c r="O1264" t="s">
        <v>72</v>
      </c>
      <c r="P1264">
        <v>11</v>
      </c>
      <c r="Q1264" t="s">
        <v>73</v>
      </c>
      <c r="R1264" t="s">
        <v>41</v>
      </c>
      <c r="S1264" t="s">
        <v>19840</v>
      </c>
      <c r="T1264" s="4">
        <v>45435</v>
      </c>
      <c r="U1264">
        <v>5</v>
      </c>
      <c r="V1264" t="s">
        <v>129</v>
      </c>
      <c r="W1264" t="s">
        <v>19841</v>
      </c>
      <c r="X1264" t="s">
        <v>19842</v>
      </c>
      <c r="Y1264" t="s">
        <v>3364</v>
      </c>
      <c r="Z1264">
        <v>2412</v>
      </c>
      <c r="AA1264">
        <v>3</v>
      </c>
      <c r="AB1264">
        <v>2894.4</v>
      </c>
      <c r="AC1264">
        <v>964.80000000000007</v>
      </c>
      <c r="AD1264" s="8">
        <v>0.35</v>
      </c>
      <c r="AE1264" s="7">
        <v>1013.04</v>
      </c>
      <c r="AF1264">
        <v>0.35</v>
      </c>
      <c r="AG1264" t="str">
        <f t="shared" si="19"/>
        <v>₹3 K</v>
      </c>
    </row>
    <row r="1265" spans="1:33" x14ac:dyDescent="0.3">
      <c r="A1265" t="s">
        <v>107</v>
      </c>
      <c r="B1265" t="s">
        <v>510</v>
      </c>
      <c r="C1265" t="s">
        <v>29</v>
      </c>
      <c r="D1265" t="s">
        <v>81</v>
      </c>
      <c r="E1265" t="s">
        <v>540</v>
      </c>
      <c r="F1265" t="s">
        <v>19905</v>
      </c>
      <c r="G1265" t="s">
        <v>96</v>
      </c>
      <c r="H1265" s="4">
        <v>44480</v>
      </c>
      <c r="I1265">
        <v>950</v>
      </c>
      <c r="J1265" t="s">
        <v>19906</v>
      </c>
      <c r="K1265" t="s">
        <v>137</v>
      </c>
      <c r="L1265" t="s">
        <v>19907</v>
      </c>
      <c r="M1265" t="s">
        <v>37</v>
      </c>
      <c r="N1265" t="s">
        <v>19908</v>
      </c>
      <c r="O1265" t="s">
        <v>116</v>
      </c>
      <c r="P1265">
        <v>10</v>
      </c>
      <c r="Q1265" t="s">
        <v>40</v>
      </c>
      <c r="R1265" t="s">
        <v>101</v>
      </c>
      <c r="S1265" t="s">
        <v>19909</v>
      </c>
      <c r="T1265" s="4">
        <v>45417</v>
      </c>
      <c r="U1265">
        <v>5</v>
      </c>
      <c r="V1265" t="s">
        <v>129</v>
      </c>
      <c r="W1265" t="s">
        <v>19910</v>
      </c>
      <c r="X1265" t="s">
        <v>19911</v>
      </c>
      <c r="Y1265" t="s">
        <v>567</v>
      </c>
      <c r="Z1265">
        <v>1721</v>
      </c>
      <c r="AA1265">
        <v>5</v>
      </c>
      <c r="AB1265">
        <v>3442</v>
      </c>
      <c r="AC1265">
        <v>688.4</v>
      </c>
      <c r="AD1265" s="8">
        <v>0.28000000000000003</v>
      </c>
      <c r="AE1265" s="7">
        <v>963.7600000000001</v>
      </c>
      <c r="AF1265">
        <v>0.28000000000000003</v>
      </c>
      <c r="AG1265" t="str">
        <f t="shared" si="19"/>
        <v>₹3 K</v>
      </c>
    </row>
    <row r="1266" spans="1:33" x14ac:dyDescent="0.3">
      <c r="A1266" t="s">
        <v>450</v>
      </c>
      <c r="B1266" t="s">
        <v>450</v>
      </c>
      <c r="C1266" t="s">
        <v>49</v>
      </c>
      <c r="D1266" t="s">
        <v>81</v>
      </c>
      <c r="E1266" t="s">
        <v>94</v>
      </c>
      <c r="F1266" t="s">
        <v>19947</v>
      </c>
      <c r="G1266" t="s">
        <v>96</v>
      </c>
      <c r="H1266" s="4">
        <v>45464</v>
      </c>
      <c r="I1266">
        <v>1400</v>
      </c>
      <c r="J1266" t="s">
        <v>19948</v>
      </c>
      <c r="K1266" t="s">
        <v>950</v>
      </c>
      <c r="L1266" t="s">
        <v>19949</v>
      </c>
      <c r="M1266" t="s">
        <v>37</v>
      </c>
      <c r="N1266" t="s">
        <v>19950</v>
      </c>
      <c r="O1266" t="s">
        <v>116</v>
      </c>
      <c r="P1266">
        <v>6</v>
      </c>
      <c r="Q1266" t="s">
        <v>73</v>
      </c>
      <c r="R1266" t="s">
        <v>101</v>
      </c>
      <c r="S1266" t="s">
        <v>19951</v>
      </c>
      <c r="T1266" s="4">
        <v>45416</v>
      </c>
      <c r="U1266">
        <v>5</v>
      </c>
      <c r="V1266" t="s">
        <v>129</v>
      </c>
      <c r="W1266" t="s">
        <v>19952</v>
      </c>
      <c r="X1266" t="s">
        <v>19953</v>
      </c>
      <c r="Y1266" t="s">
        <v>8265</v>
      </c>
      <c r="Z1266">
        <v>2138</v>
      </c>
      <c r="AA1266">
        <v>7</v>
      </c>
      <c r="AB1266">
        <v>5986.4000000000015</v>
      </c>
      <c r="AC1266">
        <v>855.20000000000016</v>
      </c>
      <c r="AD1266" s="8">
        <v>0.22</v>
      </c>
      <c r="AE1266" s="7">
        <v>1317.0080000000003</v>
      </c>
      <c r="AF1266">
        <v>0.22</v>
      </c>
      <c r="AG1266" t="str">
        <f t="shared" si="19"/>
        <v>₹6 K</v>
      </c>
    </row>
    <row r="1267" spans="1:33" x14ac:dyDescent="0.3">
      <c r="A1267" t="s">
        <v>20233</v>
      </c>
      <c r="B1267" t="s">
        <v>240</v>
      </c>
      <c r="C1267" t="s">
        <v>80</v>
      </c>
      <c r="D1267" t="s">
        <v>81</v>
      </c>
      <c r="E1267" t="s">
        <v>31</v>
      </c>
      <c r="F1267" t="s">
        <v>20004</v>
      </c>
      <c r="G1267" t="s">
        <v>96</v>
      </c>
      <c r="H1267" s="4">
        <v>45331</v>
      </c>
      <c r="I1267">
        <v>1000</v>
      </c>
      <c r="J1267" t="s">
        <v>20005</v>
      </c>
      <c r="K1267" t="s">
        <v>835</v>
      </c>
      <c r="L1267" t="s">
        <v>20006</v>
      </c>
      <c r="M1267" t="s">
        <v>37</v>
      </c>
      <c r="N1267" t="s">
        <v>20007</v>
      </c>
      <c r="O1267" t="s">
        <v>72</v>
      </c>
      <c r="P1267">
        <v>5</v>
      </c>
      <c r="Q1267" t="s">
        <v>40</v>
      </c>
      <c r="R1267" t="s">
        <v>74</v>
      </c>
      <c r="S1267" t="s">
        <v>20008</v>
      </c>
      <c r="T1267" s="4">
        <v>45426</v>
      </c>
      <c r="U1267">
        <v>5</v>
      </c>
      <c r="V1267" t="s">
        <v>129</v>
      </c>
      <c r="W1267" t="s">
        <v>20009</v>
      </c>
      <c r="X1267" t="s">
        <v>20010</v>
      </c>
      <c r="Y1267" t="s">
        <v>2570</v>
      </c>
      <c r="Z1267">
        <v>2778</v>
      </c>
      <c r="AA1267">
        <v>7</v>
      </c>
      <c r="AB1267">
        <v>7778.4000000000015</v>
      </c>
      <c r="AC1267">
        <v>1111.2000000000003</v>
      </c>
      <c r="AD1267" s="8">
        <v>0.35</v>
      </c>
      <c r="AE1267" s="7">
        <v>2722.4400000000005</v>
      </c>
      <c r="AF1267">
        <v>0.35</v>
      </c>
      <c r="AG1267" t="str">
        <f t="shared" si="19"/>
        <v>₹8 K</v>
      </c>
    </row>
    <row r="1268" spans="1:33" x14ac:dyDescent="0.3">
      <c r="A1268" t="s">
        <v>20235</v>
      </c>
      <c r="B1268" t="s">
        <v>48</v>
      </c>
      <c r="C1268" t="s">
        <v>49</v>
      </c>
      <c r="D1268" t="s">
        <v>30</v>
      </c>
      <c r="E1268" t="s">
        <v>337</v>
      </c>
      <c r="F1268" t="s">
        <v>20011</v>
      </c>
      <c r="G1268" t="s">
        <v>96</v>
      </c>
      <c r="H1268" s="4">
        <v>45582</v>
      </c>
      <c r="I1268">
        <v>1400</v>
      </c>
      <c r="J1268" t="s">
        <v>20012</v>
      </c>
      <c r="K1268" t="s">
        <v>276</v>
      </c>
      <c r="L1268" t="s">
        <v>20013</v>
      </c>
      <c r="M1268" t="s">
        <v>87</v>
      </c>
      <c r="N1268" t="s">
        <v>20014</v>
      </c>
      <c r="O1268" t="s">
        <v>116</v>
      </c>
      <c r="P1268">
        <v>10</v>
      </c>
      <c r="Q1268" t="s">
        <v>73</v>
      </c>
      <c r="R1268" t="s">
        <v>41</v>
      </c>
      <c r="S1268" t="s">
        <v>20015</v>
      </c>
      <c r="T1268" s="4">
        <v>45425</v>
      </c>
      <c r="U1268">
        <v>5</v>
      </c>
      <c r="V1268" t="s">
        <v>129</v>
      </c>
      <c r="W1268" t="s">
        <v>20016</v>
      </c>
      <c r="X1268" t="s">
        <v>20017</v>
      </c>
      <c r="Y1268" t="s">
        <v>587</v>
      </c>
      <c r="Z1268">
        <v>2483</v>
      </c>
      <c r="AA1268">
        <v>6</v>
      </c>
      <c r="AB1268">
        <v>5959.2000000000007</v>
      </c>
      <c r="AC1268">
        <v>993.20000000000016</v>
      </c>
      <c r="AD1268" s="8">
        <v>0.22</v>
      </c>
      <c r="AE1268" s="7">
        <v>1311.0240000000001</v>
      </c>
      <c r="AF1268">
        <v>0.22</v>
      </c>
      <c r="AG1268" t="str">
        <f t="shared" si="19"/>
        <v>₹6 K</v>
      </c>
    </row>
    <row r="1269" spans="1:33" x14ac:dyDescent="0.3">
      <c r="A1269" t="s">
        <v>357</v>
      </c>
      <c r="B1269" t="s">
        <v>357</v>
      </c>
      <c r="C1269" t="s">
        <v>29</v>
      </c>
      <c r="D1269" t="s">
        <v>30</v>
      </c>
      <c r="E1269" t="s">
        <v>441</v>
      </c>
      <c r="F1269" t="s">
        <v>20118</v>
      </c>
      <c r="G1269" t="s">
        <v>96</v>
      </c>
      <c r="H1269" s="4">
        <v>45314</v>
      </c>
      <c r="I1269">
        <v>1300</v>
      </c>
      <c r="J1269" t="s">
        <v>20119</v>
      </c>
      <c r="K1269" t="s">
        <v>716</v>
      </c>
      <c r="L1269" t="s">
        <v>20120</v>
      </c>
      <c r="M1269" t="s">
        <v>37</v>
      </c>
      <c r="N1269" t="s">
        <v>20121</v>
      </c>
      <c r="O1269" t="s">
        <v>39</v>
      </c>
      <c r="P1269">
        <v>14</v>
      </c>
      <c r="Q1269" t="s">
        <v>73</v>
      </c>
      <c r="R1269" t="s">
        <v>58</v>
      </c>
      <c r="S1269" t="s">
        <v>20122</v>
      </c>
      <c r="T1269" s="4">
        <v>45439</v>
      </c>
      <c r="U1269">
        <v>5</v>
      </c>
      <c r="V1269" t="s">
        <v>129</v>
      </c>
      <c r="W1269" t="s">
        <v>20123</v>
      </c>
      <c r="X1269" t="s">
        <v>20124</v>
      </c>
      <c r="Y1269" t="s">
        <v>7149</v>
      </c>
      <c r="Z1269">
        <v>2054</v>
      </c>
      <c r="AA1269">
        <v>8</v>
      </c>
      <c r="AB1269">
        <v>6572.8</v>
      </c>
      <c r="AC1269">
        <v>821.6</v>
      </c>
      <c r="AD1269" s="8">
        <v>0.28000000000000003</v>
      </c>
      <c r="AE1269" s="7">
        <v>1840.3840000000002</v>
      </c>
      <c r="AF1269">
        <v>0.28000000000000003</v>
      </c>
      <c r="AG1269" t="str">
        <f t="shared" si="19"/>
        <v>₹7 K</v>
      </c>
    </row>
    <row r="1270" spans="1:33" x14ac:dyDescent="0.3">
      <c r="A1270" t="s">
        <v>20239</v>
      </c>
      <c r="B1270" t="s">
        <v>28</v>
      </c>
      <c r="C1270" t="s">
        <v>29</v>
      </c>
      <c r="D1270" t="s">
        <v>30</v>
      </c>
      <c r="E1270" t="s">
        <v>31</v>
      </c>
      <c r="F1270" t="s">
        <v>32</v>
      </c>
      <c r="G1270" t="s">
        <v>33</v>
      </c>
      <c r="H1270" s="4">
        <v>44184</v>
      </c>
      <c r="I1270">
        <v>1200</v>
      </c>
      <c r="J1270" t="s">
        <v>34</v>
      </c>
      <c r="K1270" t="s">
        <v>35</v>
      </c>
      <c r="L1270" t="s">
        <v>36</v>
      </c>
      <c r="M1270" t="s">
        <v>37</v>
      </c>
      <c r="N1270" t="s">
        <v>38</v>
      </c>
      <c r="O1270" t="s">
        <v>39</v>
      </c>
      <c r="P1270">
        <v>6</v>
      </c>
      <c r="Q1270" t="s">
        <v>40</v>
      </c>
      <c r="R1270" t="s">
        <v>41</v>
      </c>
      <c r="S1270" t="s">
        <v>42</v>
      </c>
      <c r="T1270" s="4">
        <v>45460</v>
      </c>
      <c r="U1270">
        <v>6</v>
      </c>
      <c r="V1270" t="s">
        <v>20248</v>
      </c>
      <c r="W1270" t="s">
        <v>44</v>
      </c>
      <c r="X1270" t="s">
        <v>45</v>
      </c>
      <c r="Y1270" t="s">
        <v>46</v>
      </c>
      <c r="Z1270">
        <v>2078</v>
      </c>
      <c r="AA1270">
        <v>1</v>
      </c>
      <c r="AB1270">
        <v>831.2</v>
      </c>
      <c r="AC1270">
        <v>831.2</v>
      </c>
      <c r="AD1270" s="8">
        <v>0.28000000000000003</v>
      </c>
      <c r="AE1270" s="7">
        <v>232.73600000000005</v>
      </c>
      <c r="AF1270">
        <v>0.28000000000000003</v>
      </c>
      <c r="AG1270" t="str">
        <f t="shared" si="19"/>
        <v>₹831.2</v>
      </c>
    </row>
    <row r="1271" spans="1:33" x14ac:dyDescent="0.3">
      <c r="A1271" t="s">
        <v>20236</v>
      </c>
      <c r="B1271" t="s">
        <v>79</v>
      </c>
      <c r="C1271" t="s">
        <v>80</v>
      </c>
      <c r="D1271" t="s">
        <v>81</v>
      </c>
      <c r="E1271" t="s">
        <v>82</v>
      </c>
      <c r="F1271" t="s">
        <v>83</v>
      </c>
      <c r="G1271" t="s">
        <v>33</v>
      </c>
      <c r="H1271" s="4">
        <v>44516</v>
      </c>
      <c r="I1271">
        <v>950</v>
      </c>
      <c r="J1271" t="s">
        <v>84</v>
      </c>
      <c r="K1271" t="s">
        <v>85</v>
      </c>
      <c r="L1271" t="s">
        <v>86</v>
      </c>
      <c r="M1271" t="s">
        <v>87</v>
      </c>
      <c r="N1271" t="s">
        <v>88</v>
      </c>
      <c r="O1271" t="s">
        <v>39</v>
      </c>
      <c r="P1271">
        <v>18</v>
      </c>
      <c r="Q1271" t="s">
        <v>73</v>
      </c>
      <c r="R1271" t="s">
        <v>74</v>
      </c>
      <c r="S1271" t="s">
        <v>89</v>
      </c>
      <c r="T1271" s="4">
        <v>45454</v>
      </c>
      <c r="U1271">
        <v>6</v>
      </c>
      <c r="V1271" t="s">
        <v>20248</v>
      </c>
      <c r="W1271" t="s">
        <v>90</v>
      </c>
      <c r="X1271" t="s">
        <v>91</v>
      </c>
      <c r="Y1271" t="s">
        <v>92</v>
      </c>
      <c r="Z1271">
        <v>1694</v>
      </c>
      <c r="AA1271">
        <v>8</v>
      </c>
      <c r="AB1271">
        <v>5420.8</v>
      </c>
      <c r="AC1271">
        <v>677.6</v>
      </c>
      <c r="AD1271" s="8">
        <v>0.35</v>
      </c>
      <c r="AE1271" s="7">
        <v>1897.28</v>
      </c>
      <c r="AF1271">
        <v>0.35</v>
      </c>
      <c r="AG1271" t="str">
        <f t="shared" si="19"/>
        <v>₹5 K</v>
      </c>
    </row>
    <row r="1272" spans="1:33" x14ac:dyDescent="0.3">
      <c r="A1272" t="s">
        <v>336</v>
      </c>
      <c r="B1272" t="s">
        <v>262</v>
      </c>
      <c r="C1272" t="s">
        <v>29</v>
      </c>
      <c r="D1272" t="s">
        <v>109</v>
      </c>
      <c r="E1272" t="s">
        <v>263</v>
      </c>
      <c r="F1272" t="s">
        <v>264</v>
      </c>
      <c r="G1272" t="s">
        <v>33</v>
      </c>
      <c r="H1272" s="4">
        <v>45489</v>
      </c>
      <c r="I1272">
        <v>1000</v>
      </c>
      <c r="J1272" t="s">
        <v>265</v>
      </c>
      <c r="K1272" t="s">
        <v>266</v>
      </c>
      <c r="L1272" t="s">
        <v>267</v>
      </c>
      <c r="M1272" t="s">
        <v>87</v>
      </c>
      <c r="N1272" t="s">
        <v>268</v>
      </c>
      <c r="O1272" t="s">
        <v>39</v>
      </c>
      <c r="P1272">
        <v>5</v>
      </c>
      <c r="Q1272" t="s">
        <v>73</v>
      </c>
      <c r="R1272" t="s">
        <v>41</v>
      </c>
      <c r="S1272" t="s">
        <v>269</v>
      </c>
      <c r="T1272" s="4">
        <v>45471</v>
      </c>
      <c r="U1272">
        <v>6</v>
      </c>
      <c r="V1272" t="s">
        <v>20248</v>
      </c>
      <c r="W1272" t="s">
        <v>270</v>
      </c>
      <c r="X1272" t="s">
        <v>271</v>
      </c>
      <c r="Y1272" t="s">
        <v>272</v>
      </c>
      <c r="Z1272">
        <v>908</v>
      </c>
      <c r="AA1272">
        <v>3</v>
      </c>
      <c r="AB1272">
        <v>1089.6000000000001</v>
      </c>
      <c r="AC1272">
        <v>363.20000000000005</v>
      </c>
      <c r="AD1272" s="8">
        <v>0.28000000000000003</v>
      </c>
      <c r="AE1272" s="7">
        <v>305.08800000000008</v>
      </c>
      <c r="AF1272">
        <v>0.28000000000000003</v>
      </c>
      <c r="AG1272" t="str">
        <f t="shared" si="19"/>
        <v>₹1 K</v>
      </c>
    </row>
    <row r="1273" spans="1:33" x14ac:dyDescent="0.3">
      <c r="A1273" t="s">
        <v>20240</v>
      </c>
      <c r="B1273" t="s">
        <v>347</v>
      </c>
      <c r="C1273" t="s">
        <v>29</v>
      </c>
      <c r="D1273" t="s">
        <v>30</v>
      </c>
      <c r="E1273" t="s">
        <v>401</v>
      </c>
      <c r="F1273" t="s">
        <v>402</v>
      </c>
      <c r="G1273" t="s">
        <v>96</v>
      </c>
      <c r="H1273" s="4">
        <v>44387</v>
      </c>
      <c r="I1273">
        <v>1100</v>
      </c>
      <c r="J1273" t="s">
        <v>403</v>
      </c>
      <c r="K1273" t="s">
        <v>404</v>
      </c>
      <c r="L1273" t="s">
        <v>405</v>
      </c>
      <c r="M1273" t="s">
        <v>37</v>
      </c>
      <c r="N1273" t="s">
        <v>406</v>
      </c>
      <c r="O1273" t="s">
        <v>57</v>
      </c>
      <c r="P1273">
        <v>5</v>
      </c>
      <c r="Q1273" t="s">
        <v>40</v>
      </c>
      <c r="R1273" t="s">
        <v>41</v>
      </c>
      <c r="S1273" t="s">
        <v>407</v>
      </c>
      <c r="T1273" s="4">
        <v>45447</v>
      </c>
      <c r="U1273">
        <v>6</v>
      </c>
      <c r="V1273" t="s">
        <v>20248</v>
      </c>
      <c r="W1273" t="s">
        <v>408</v>
      </c>
      <c r="X1273" t="s">
        <v>409</v>
      </c>
      <c r="Y1273" t="s">
        <v>410</v>
      </c>
      <c r="Z1273">
        <v>1013</v>
      </c>
      <c r="AA1273">
        <v>3</v>
      </c>
      <c r="AB1273">
        <v>1215.6000000000001</v>
      </c>
      <c r="AC1273">
        <v>405.20000000000005</v>
      </c>
      <c r="AD1273" s="8">
        <v>0.28000000000000003</v>
      </c>
      <c r="AE1273" s="7">
        <v>340.36800000000005</v>
      </c>
      <c r="AF1273">
        <v>0.28000000000000003</v>
      </c>
      <c r="AG1273" t="str">
        <f t="shared" si="19"/>
        <v>₹1 K</v>
      </c>
    </row>
    <row r="1274" spans="1:33" x14ac:dyDescent="0.3">
      <c r="A1274" t="s">
        <v>181</v>
      </c>
      <c r="B1274" t="s">
        <v>606</v>
      </c>
      <c r="C1274" t="s">
        <v>29</v>
      </c>
      <c r="D1274" t="s">
        <v>50</v>
      </c>
      <c r="E1274" t="s">
        <v>641</v>
      </c>
      <c r="F1274" t="s">
        <v>668</v>
      </c>
      <c r="G1274" t="s">
        <v>96</v>
      </c>
      <c r="H1274" s="4">
        <v>44476</v>
      </c>
      <c r="I1274">
        <v>950</v>
      </c>
      <c r="J1274" t="s">
        <v>669</v>
      </c>
      <c r="K1274" t="s">
        <v>670</v>
      </c>
      <c r="L1274" t="s">
        <v>671</v>
      </c>
      <c r="M1274" t="s">
        <v>37</v>
      </c>
      <c r="N1274" t="s">
        <v>672</v>
      </c>
      <c r="O1274" t="s">
        <v>57</v>
      </c>
      <c r="P1274">
        <v>15</v>
      </c>
      <c r="Q1274" t="s">
        <v>73</v>
      </c>
      <c r="R1274" t="s">
        <v>74</v>
      </c>
      <c r="S1274" t="s">
        <v>673</v>
      </c>
      <c r="T1274" s="4">
        <v>45444</v>
      </c>
      <c r="U1274">
        <v>6</v>
      </c>
      <c r="V1274" t="s">
        <v>20248</v>
      </c>
      <c r="W1274" t="s">
        <v>674</v>
      </c>
      <c r="X1274" t="s">
        <v>675</v>
      </c>
      <c r="Y1274" t="s">
        <v>676</v>
      </c>
      <c r="Z1274">
        <v>1763</v>
      </c>
      <c r="AA1274">
        <v>4</v>
      </c>
      <c r="AB1274">
        <v>2820.8</v>
      </c>
      <c r="AC1274">
        <v>705.2</v>
      </c>
      <c r="AD1274" s="8">
        <v>0.28000000000000003</v>
      </c>
      <c r="AE1274" s="7">
        <v>789.82400000000018</v>
      </c>
      <c r="AF1274">
        <v>0.28000000000000003</v>
      </c>
      <c r="AG1274" t="str">
        <f t="shared" si="19"/>
        <v>₹3 K</v>
      </c>
    </row>
    <row r="1275" spans="1:33" x14ac:dyDescent="0.3">
      <c r="A1275" t="s">
        <v>181</v>
      </c>
      <c r="B1275" t="s">
        <v>606</v>
      </c>
      <c r="C1275" t="s">
        <v>80</v>
      </c>
      <c r="D1275" t="s">
        <v>241</v>
      </c>
      <c r="E1275" t="s">
        <v>421</v>
      </c>
      <c r="F1275" t="s">
        <v>794</v>
      </c>
      <c r="G1275" t="s">
        <v>96</v>
      </c>
      <c r="H1275" s="4">
        <v>45141</v>
      </c>
      <c r="I1275">
        <v>1000</v>
      </c>
      <c r="J1275" t="s">
        <v>795</v>
      </c>
      <c r="K1275" t="s">
        <v>796</v>
      </c>
      <c r="L1275" t="s">
        <v>797</v>
      </c>
      <c r="M1275" t="s">
        <v>87</v>
      </c>
      <c r="N1275" t="s">
        <v>798</v>
      </c>
      <c r="O1275" t="s">
        <v>57</v>
      </c>
      <c r="P1275">
        <v>20</v>
      </c>
      <c r="Q1275" t="s">
        <v>40</v>
      </c>
      <c r="R1275" t="s">
        <v>101</v>
      </c>
      <c r="S1275" t="s">
        <v>799</v>
      </c>
      <c r="T1275" s="4">
        <v>45454</v>
      </c>
      <c r="U1275">
        <v>6</v>
      </c>
      <c r="V1275" t="s">
        <v>20248</v>
      </c>
      <c r="W1275" t="s">
        <v>800</v>
      </c>
      <c r="X1275" t="s">
        <v>801</v>
      </c>
      <c r="Y1275" t="s">
        <v>802</v>
      </c>
      <c r="Z1275">
        <v>1825</v>
      </c>
      <c r="AA1275">
        <v>6</v>
      </c>
      <c r="AB1275">
        <v>4380</v>
      </c>
      <c r="AC1275">
        <v>730</v>
      </c>
      <c r="AD1275" s="8">
        <v>0.35</v>
      </c>
      <c r="AE1275" s="7">
        <v>1533</v>
      </c>
      <c r="AF1275">
        <v>0.35</v>
      </c>
      <c r="AG1275" t="str">
        <f t="shared" si="19"/>
        <v>₹4 K</v>
      </c>
    </row>
    <row r="1276" spans="1:33" x14ac:dyDescent="0.3">
      <c r="A1276" t="s">
        <v>181</v>
      </c>
      <c r="B1276" t="s">
        <v>380</v>
      </c>
      <c r="C1276" t="s">
        <v>80</v>
      </c>
      <c r="D1276" t="s">
        <v>241</v>
      </c>
      <c r="E1276" t="s">
        <v>850</v>
      </c>
      <c r="F1276" t="s">
        <v>851</v>
      </c>
      <c r="G1276" t="s">
        <v>96</v>
      </c>
      <c r="H1276" s="4">
        <v>44397</v>
      </c>
      <c r="I1276">
        <v>1200</v>
      </c>
      <c r="J1276" t="s">
        <v>852</v>
      </c>
      <c r="K1276" t="s">
        <v>853</v>
      </c>
      <c r="L1276" t="s">
        <v>854</v>
      </c>
      <c r="M1276" t="s">
        <v>37</v>
      </c>
      <c r="N1276" t="s">
        <v>855</v>
      </c>
      <c r="O1276" t="s">
        <v>72</v>
      </c>
      <c r="P1276">
        <v>11</v>
      </c>
      <c r="Q1276" t="s">
        <v>73</v>
      </c>
      <c r="R1276" t="s">
        <v>101</v>
      </c>
      <c r="S1276" t="s">
        <v>856</v>
      </c>
      <c r="T1276" s="4">
        <v>45456</v>
      </c>
      <c r="U1276">
        <v>6</v>
      </c>
      <c r="V1276" t="s">
        <v>20248</v>
      </c>
      <c r="W1276" t="s">
        <v>857</v>
      </c>
      <c r="X1276" t="s">
        <v>858</v>
      </c>
      <c r="Y1276" t="s">
        <v>667</v>
      </c>
      <c r="Z1276">
        <v>1332</v>
      </c>
      <c r="AA1276">
        <v>8</v>
      </c>
      <c r="AB1276">
        <v>4262.4000000000015</v>
      </c>
      <c r="AC1276">
        <v>532.80000000000018</v>
      </c>
      <c r="AD1276" s="8">
        <v>0.35</v>
      </c>
      <c r="AE1276" s="7">
        <v>1491.8400000000004</v>
      </c>
      <c r="AF1276">
        <v>0.35</v>
      </c>
      <c r="AG1276" t="str">
        <f t="shared" si="19"/>
        <v>₹4 K</v>
      </c>
    </row>
    <row r="1277" spans="1:33" x14ac:dyDescent="0.3">
      <c r="A1277" t="s">
        <v>20234</v>
      </c>
      <c r="B1277" t="s">
        <v>325</v>
      </c>
      <c r="C1277" t="s">
        <v>49</v>
      </c>
      <c r="D1277" t="s">
        <v>81</v>
      </c>
      <c r="E1277" t="s">
        <v>1067</v>
      </c>
      <c r="F1277" t="s">
        <v>1084</v>
      </c>
      <c r="G1277" t="s">
        <v>96</v>
      </c>
      <c r="H1277" s="4">
        <v>45234</v>
      </c>
      <c r="I1277">
        <v>1200</v>
      </c>
      <c r="J1277" t="s">
        <v>1085</v>
      </c>
      <c r="K1277" t="s">
        <v>1086</v>
      </c>
      <c r="L1277" t="s">
        <v>1087</v>
      </c>
      <c r="M1277" t="s">
        <v>37</v>
      </c>
      <c r="N1277" t="s">
        <v>1088</v>
      </c>
      <c r="O1277" t="s">
        <v>57</v>
      </c>
      <c r="P1277">
        <v>17</v>
      </c>
      <c r="Q1277" t="s">
        <v>40</v>
      </c>
      <c r="R1277" t="s">
        <v>74</v>
      </c>
      <c r="S1277" t="s">
        <v>1089</v>
      </c>
      <c r="T1277" s="4">
        <v>45457</v>
      </c>
      <c r="U1277">
        <v>6</v>
      </c>
      <c r="V1277" t="s">
        <v>20248</v>
      </c>
      <c r="W1277" t="s">
        <v>1090</v>
      </c>
      <c r="X1277" t="s">
        <v>1091</v>
      </c>
      <c r="Y1277" t="s">
        <v>929</v>
      </c>
      <c r="Z1277">
        <v>2676</v>
      </c>
      <c r="AA1277">
        <v>3</v>
      </c>
      <c r="AB1277">
        <v>3211.2000000000003</v>
      </c>
      <c r="AC1277">
        <v>1070.4000000000001</v>
      </c>
      <c r="AD1277" s="8">
        <v>0.22</v>
      </c>
      <c r="AE1277" s="7">
        <v>706.46400000000006</v>
      </c>
      <c r="AF1277">
        <v>0.22</v>
      </c>
      <c r="AG1277" t="str">
        <f t="shared" si="19"/>
        <v>₹3 K</v>
      </c>
    </row>
    <row r="1278" spans="1:33" x14ac:dyDescent="0.3">
      <c r="A1278" t="s">
        <v>93</v>
      </c>
      <c r="B1278" t="s">
        <v>1118</v>
      </c>
      <c r="C1278" t="s">
        <v>49</v>
      </c>
      <c r="D1278" t="s">
        <v>677</v>
      </c>
      <c r="E1278" t="s">
        <v>158</v>
      </c>
      <c r="F1278" t="s">
        <v>1119</v>
      </c>
      <c r="G1278" t="s">
        <v>33</v>
      </c>
      <c r="H1278" s="4">
        <v>44265</v>
      </c>
      <c r="I1278">
        <v>1200</v>
      </c>
      <c r="J1278" t="s">
        <v>1120</v>
      </c>
      <c r="K1278" t="s">
        <v>1121</v>
      </c>
      <c r="L1278" t="s">
        <v>1122</v>
      </c>
      <c r="M1278" t="s">
        <v>37</v>
      </c>
      <c r="N1278" t="s">
        <v>1123</v>
      </c>
      <c r="O1278" t="s">
        <v>39</v>
      </c>
      <c r="P1278">
        <v>20</v>
      </c>
      <c r="Q1278" t="s">
        <v>73</v>
      </c>
      <c r="R1278" t="s">
        <v>58</v>
      </c>
      <c r="S1278" t="s">
        <v>1124</v>
      </c>
      <c r="T1278" s="4">
        <v>45461</v>
      </c>
      <c r="U1278">
        <v>6</v>
      </c>
      <c r="V1278" t="s">
        <v>20248</v>
      </c>
      <c r="W1278" t="s">
        <v>1125</v>
      </c>
      <c r="X1278" t="s">
        <v>1126</v>
      </c>
      <c r="Y1278" t="s">
        <v>1127</v>
      </c>
      <c r="Z1278">
        <v>1659</v>
      </c>
      <c r="AA1278">
        <v>7</v>
      </c>
      <c r="AB1278">
        <v>4645.2</v>
      </c>
      <c r="AC1278">
        <v>663.6</v>
      </c>
      <c r="AD1278" s="8">
        <v>0.22</v>
      </c>
      <c r="AE1278" s="7">
        <v>1021.944</v>
      </c>
      <c r="AF1278">
        <v>0.22</v>
      </c>
      <c r="AG1278" t="str">
        <f t="shared" si="19"/>
        <v>₹5 K</v>
      </c>
    </row>
    <row r="1279" spans="1:33" x14ac:dyDescent="0.3">
      <c r="A1279" t="s">
        <v>336</v>
      </c>
      <c r="B1279" t="s">
        <v>262</v>
      </c>
      <c r="C1279" t="s">
        <v>29</v>
      </c>
      <c r="D1279" t="s">
        <v>219</v>
      </c>
      <c r="E1279" t="s">
        <v>1014</v>
      </c>
      <c r="F1279" t="s">
        <v>1375</v>
      </c>
      <c r="G1279" t="s">
        <v>33</v>
      </c>
      <c r="H1279" s="4">
        <v>44846</v>
      </c>
      <c r="I1279">
        <v>1400</v>
      </c>
      <c r="J1279" t="s">
        <v>1376</v>
      </c>
      <c r="K1279" t="s">
        <v>670</v>
      </c>
      <c r="L1279" t="s">
        <v>1377</v>
      </c>
      <c r="M1279" t="s">
        <v>87</v>
      </c>
      <c r="N1279" t="s">
        <v>1378</v>
      </c>
      <c r="O1279" t="s">
        <v>39</v>
      </c>
      <c r="P1279">
        <v>18</v>
      </c>
      <c r="Q1279" t="s">
        <v>40</v>
      </c>
      <c r="R1279" t="s">
        <v>58</v>
      </c>
      <c r="S1279" t="s">
        <v>1379</v>
      </c>
      <c r="T1279" s="4">
        <v>45445</v>
      </c>
      <c r="U1279">
        <v>6</v>
      </c>
      <c r="V1279" t="s">
        <v>20248</v>
      </c>
      <c r="W1279" t="s">
        <v>1380</v>
      </c>
      <c r="X1279" t="s">
        <v>1381</v>
      </c>
      <c r="Y1279" t="s">
        <v>1382</v>
      </c>
      <c r="Z1279">
        <v>1098</v>
      </c>
      <c r="AA1279">
        <v>5</v>
      </c>
      <c r="AB1279">
        <v>2196</v>
      </c>
      <c r="AC1279">
        <v>439.2</v>
      </c>
      <c r="AD1279" s="8">
        <v>0.28000000000000003</v>
      </c>
      <c r="AE1279" s="7">
        <v>614.88000000000011</v>
      </c>
      <c r="AF1279">
        <v>0.28000000000000003</v>
      </c>
      <c r="AG1279" t="str">
        <f t="shared" si="19"/>
        <v>₹2 K</v>
      </c>
    </row>
    <row r="1280" spans="1:33" x14ac:dyDescent="0.3">
      <c r="A1280" t="s">
        <v>145</v>
      </c>
      <c r="B1280" t="s">
        <v>145</v>
      </c>
      <c r="C1280" t="s">
        <v>80</v>
      </c>
      <c r="D1280" t="s">
        <v>109</v>
      </c>
      <c r="E1280" t="s">
        <v>996</v>
      </c>
      <c r="F1280" t="s">
        <v>1764</v>
      </c>
      <c r="G1280" t="s">
        <v>96</v>
      </c>
      <c r="H1280" s="4">
        <v>44332</v>
      </c>
      <c r="I1280">
        <v>1100</v>
      </c>
      <c r="J1280" t="s">
        <v>1765</v>
      </c>
      <c r="K1280" t="s">
        <v>581</v>
      </c>
      <c r="L1280" t="s">
        <v>1766</v>
      </c>
      <c r="M1280" t="s">
        <v>87</v>
      </c>
      <c r="N1280" t="s">
        <v>1767</v>
      </c>
      <c r="O1280" t="s">
        <v>57</v>
      </c>
      <c r="P1280">
        <v>19</v>
      </c>
      <c r="Q1280" t="s">
        <v>40</v>
      </c>
      <c r="R1280" t="s">
        <v>74</v>
      </c>
      <c r="S1280" t="s">
        <v>1768</v>
      </c>
      <c r="T1280" s="4">
        <v>45447</v>
      </c>
      <c r="U1280">
        <v>6</v>
      </c>
      <c r="V1280" t="s">
        <v>20248</v>
      </c>
      <c r="W1280" t="s">
        <v>1769</v>
      </c>
      <c r="X1280" t="s">
        <v>1770</v>
      </c>
      <c r="Y1280" t="s">
        <v>1771</v>
      </c>
      <c r="Z1280">
        <v>722</v>
      </c>
      <c r="AA1280">
        <v>7</v>
      </c>
      <c r="AB1280">
        <v>2021.6000000000001</v>
      </c>
      <c r="AC1280">
        <v>288.8</v>
      </c>
      <c r="AD1280" s="8">
        <v>0.35</v>
      </c>
      <c r="AE1280" s="7">
        <v>707.56000000000006</v>
      </c>
      <c r="AF1280">
        <v>0.35</v>
      </c>
      <c r="AG1280" t="str">
        <f t="shared" si="19"/>
        <v>₹2 K</v>
      </c>
    </row>
    <row r="1281" spans="1:33" x14ac:dyDescent="0.3">
      <c r="A1281" t="s">
        <v>20240</v>
      </c>
      <c r="B1281" t="s">
        <v>347</v>
      </c>
      <c r="C1281" t="s">
        <v>80</v>
      </c>
      <c r="D1281" t="s">
        <v>206</v>
      </c>
      <c r="E1281" t="s">
        <v>326</v>
      </c>
      <c r="F1281" t="s">
        <v>1780</v>
      </c>
      <c r="G1281" t="s">
        <v>96</v>
      </c>
      <c r="H1281" s="4">
        <v>44750</v>
      </c>
      <c r="I1281">
        <v>1300</v>
      </c>
      <c r="J1281" t="s">
        <v>1781</v>
      </c>
      <c r="K1281" t="s">
        <v>670</v>
      </c>
      <c r="L1281" t="s">
        <v>1782</v>
      </c>
      <c r="M1281" t="s">
        <v>87</v>
      </c>
      <c r="N1281" t="s">
        <v>1783</v>
      </c>
      <c r="O1281" t="s">
        <v>57</v>
      </c>
      <c r="P1281">
        <v>10</v>
      </c>
      <c r="Q1281" t="s">
        <v>73</v>
      </c>
      <c r="R1281" t="s">
        <v>41</v>
      </c>
      <c r="S1281" t="s">
        <v>1784</v>
      </c>
      <c r="T1281" s="4">
        <v>45450</v>
      </c>
      <c r="U1281">
        <v>6</v>
      </c>
      <c r="V1281" t="s">
        <v>20248</v>
      </c>
      <c r="W1281" t="s">
        <v>1785</v>
      </c>
      <c r="X1281" t="s">
        <v>1786</v>
      </c>
      <c r="Y1281" t="s">
        <v>793</v>
      </c>
      <c r="Z1281">
        <v>2854</v>
      </c>
      <c r="AA1281">
        <v>6</v>
      </c>
      <c r="AB1281">
        <v>6849.6</v>
      </c>
      <c r="AC1281">
        <v>1141.6000000000001</v>
      </c>
      <c r="AD1281" s="8">
        <v>0.35</v>
      </c>
      <c r="AE1281" s="7">
        <v>2397.36</v>
      </c>
      <c r="AF1281">
        <v>0.35</v>
      </c>
      <c r="AG1281" t="str">
        <f t="shared" si="19"/>
        <v>₹7 K</v>
      </c>
    </row>
    <row r="1282" spans="1:33" x14ac:dyDescent="0.3">
      <c r="A1282" t="s">
        <v>181</v>
      </c>
      <c r="B1282" t="s">
        <v>182</v>
      </c>
      <c r="C1282" t="s">
        <v>29</v>
      </c>
      <c r="D1282" t="s">
        <v>241</v>
      </c>
      <c r="E1282" t="s">
        <v>986</v>
      </c>
      <c r="F1282" t="s">
        <v>1860</v>
      </c>
      <c r="G1282" t="s">
        <v>96</v>
      </c>
      <c r="H1282" s="4">
        <v>45131</v>
      </c>
      <c r="I1282">
        <v>1200</v>
      </c>
      <c r="J1282" t="s">
        <v>1861</v>
      </c>
      <c r="K1282" t="s">
        <v>1862</v>
      </c>
      <c r="L1282" t="s">
        <v>1863</v>
      </c>
      <c r="M1282" t="s">
        <v>37</v>
      </c>
      <c r="N1282" t="s">
        <v>1864</v>
      </c>
      <c r="O1282" t="s">
        <v>39</v>
      </c>
      <c r="P1282">
        <v>10</v>
      </c>
      <c r="Q1282" t="s">
        <v>40</v>
      </c>
      <c r="R1282" t="s">
        <v>101</v>
      </c>
      <c r="S1282" t="s">
        <v>1865</v>
      </c>
      <c r="T1282" s="4">
        <v>45457</v>
      </c>
      <c r="U1282">
        <v>6</v>
      </c>
      <c r="V1282" t="s">
        <v>20248</v>
      </c>
      <c r="W1282" t="s">
        <v>1866</v>
      </c>
      <c r="X1282" t="s">
        <v>1867</v>
      </c>
      <c r="Y1282" t="s">
        <v>1868</v>
      </c>
      <c r="Z1282">
        <v>2839</v>
      </c>
      <c r="AA1282">
        <v>3</v>
      </c>
      <c r="AB1282">
        <v>3406.8</v>
      </c>
      <c r="AC1282">
        <v>1135.6000000000001</v>
      </c>
      <c r="AD1282" s="8">
        <v>0.28000000000000003</v>
      </c>
      <c r="AE1282" s="7">
        <v>953.90400000000011</v>
      </c>
      <c r="AF1282">
        <v>0.28000000000000003</v>
      </c>
      <c r="AG1282" t="str">
        <f t="shared" ref="AG1282:AG1345" si="20">IF(AB1282&gt;=100000,"₹"&amp;TEXT(AB1282/100000,"0.0")&amp;" L",
IF(AB1282&gt;=1000,"₹"&amp;TEXT(AB1282/1000,"0")&amp;" K",
"₹"&amp;AB1282))</f>
        <v>₹3 K</v>
      </c>
    </row>
    <row r="1283" spans="1:33" x14ac:dyDescent="0.3">
      <c r="A1283" t="s">
        <v>107</v>
      </c>
      <c r="B1283" t="s">
        <v>510</v>
      </c>
      <c r="C1283" t="s">
        <v>29</v>
      </c>
      <c r="D1283" t="s">
        <v>206</v>
      </c>
      <c r="E1283" t="s">
        <v>194</v>
      </c>
      <c r="F1283" t="s">
        <v>2090</v>
      </c>
      <c r="G1283" t="s">
        <v>33</v>
      </c>
      <c r="H1283" s="4">
        <v>44702</v>
      </c>
      <c r="I1283">
        <v>1200</v>
      </c>
      <c r="J1283" t="s">
        <v>2091</v>
      </c>
      <c r="K1283" t="s">
        <v>514</v>
      </c>
      <c r="L1283" t="s">
        <v>2092</v>
      </c>
      <c r="M1283" t="s">
        <v>87</v>
      </c>
      <c r="N1283" t="s">
        <v>2093</v>
      </c>
      <c r="O1283" t="s">
        <v>39</v>
      </c>
      <c r="P1283">
        <v>12</v>
      </c>
      <c r="Q1283" t="s">
        <v>40</v>
      </c>
      <c r="R1283" t="s">
        <v>101</v>
      </c>
      <c r="S1283" t="s">
        <v>2094</v>
      </c>
      <c r="T1283" s="4">
        <v>45457</v>
      </c>
      <c r="U1283">
        <v>6</v>
      </c>
      <c r="V1283" t="s">
        <v>20248</v>
      </c>
      <c r="W1283" t="s">
        <v>2095</v>
      </c>
      <c r="X1283" t="s">
        <v>2096</v>
      </c>
      <c r="Y1283" t="s">
        <v>2097</v>
      </c>
      <c r="Z1283">
        <v>2044</v>
      </c>
      <c r="AA1283">
        <v>7</v>
      </c>
      <c r="AB1283">
        <v>5723.2000000000007</v>
      </c>
      <c r="AC1283">
        <v>817.60000000000014</v>
      </c>
      <c r="AD1283" s="8">
        <v>0.28000000000000003</v>
      </c>
      <c r="AE1283" s="7">
        <v>1602.4960000000003</v>
      </c>
      <c r="AF1283">
        <v>0.28000000000000003</v>
      </c>
      <c r="AG1283" t="str">
        <f t="shared" si="20"/>
        <v>₹6 K</v>
      </c>
    </row>
    <row r="1284" spans="1:33" x14ac:dyDescent="0.3">
      <c r="A1284" t="s">
        <v>181</v>
      </c>
      <c r="B1284" t="s">
        <v>985</v>
      </c>
      <c r="C1284" t="s">
        <v>49</v>
      </c>
      <c r="D1284" t="s">
        <v>109</v>
      </c>
      <c r="E1284" t="s">
        <v>1608</v>
      </c>
      <c r="F1284" t="s">
        <v>2098</v>
      </c>
      <c r="G1284" t="s">
        <v>96</v>
      </c>
      <c r="H1284" s="4">
        <v>44784</v>
      </c>
      <c r="I1284">
        <v>1400</v>
      </c>
      <c r="J1284" t="s">
        <v>2099</v>
      </c>
      <c r="K1284" t="s">
        <v>1643</v>
      </c>
      <c r="L1284" t="s">
        <v>2100</v>
      </c>
      <c r="M1284" t="s">
        <v>37</v>
      </c>
      <c r="N1284" t="s">
        <v>2101</v>
      </c>
      <c r="O1284" t="s">
        <v>57</v>
      </c>
      <c r="P1284">
        <v>10</v>
      </c>
      <c r="Q1284" t="s">
        <v>73</v>
      </c>
      <c r="R1284" t="s">
        <v>101</v>
      </c>
      <c r="S1284" t="s">
        <v>2102</v>
      </c>
      <c r="T1284" s="4">
        <v>45461</v>
      </c>
      <c r="U1284">
        <v>6</v>
      </c>
      <c r="V1284" t="s">
        <v>20248</v>
      </c>
      <c r="W1284" t="s">
        <v>2103</v>
      </c>
      <c r="X1284" t="s">
        <v>2104</v>
      </c>
      <c r="Y1284" t="s">
        <v>2105</v>
      </c>
      <c r="Z1284">
        <v>1882</v>
      </c>
      <c r="AA1284">
        <v>4</v>
      </c>
      <c r="AB1284">
        <v>3011.2000000000003</v>
      </c>
      <c r="AC1284">
        <v>752.80000000000007</v>
      </c>
      <c r="AD1284" s="8">
        <v>0.22</v>
      </c>
      <c r="AE1284" s="7">
        <v>662.46400000000006</v>
      </c>
      <c r="AF1284">
        <v>0.22</v>
      </c>
      <c r="AG1284" t="str">
        <f t="shared" si="20"/>
        <v>₹3 K</v>
      </c>
    </row>
    <row r="1285" spans="1:33" x14ac:dyDescent="0.3">
      <c r="A1285" t="s">
        <v>145</v>
      </c>
      <c r="B1285" t="s">
        <v>145</v>
      </c>
      <c r="C1285" t="s">
        <v>80</v>
      </c>
      <c r="D1285" t="s">
        <v>219</v>
      </c>
      <c r="E1285" t="s">
        <v>2215</v>
      </c>
      <c r="F1285" t="s">
        <v>2216</v>
      </c>
      <c r="G1285" t="s">
        <v>33</v>
      </c>
      <c r="H1285" s="4">
        <v>44773</v>
      </c>
      <c r="I1285">
        <v>1400</v>
      </c>
      <c r="J1285" t="s">
        <v>2217</v>
      </c>
      <c r="K1285" t="s">
        <v>361</v>
      </c>
      <c r="L1285" t="s">
        <v>2218</v>
      </c>
      <c r="M1285" t="s">
        <v>37</v>
      </c>
      <c r="N1285" t="s">
        <v>2219</v>
      </c>
      <c r="O1285" t="s">
        <v>72</v>
      </c>
      <c r="P1285">
        <v>13</v>
      </c>
      <c r="Q1285" t="s">
        <v>73</v>
      </c>
      <c r="R1285" t="s">
        <v>41</v>
      </c>
      <c r="S1285" t="s">
        <v>2220</v>
      </c>
      <c r="T1285" s="4">
        <v>45452</v>
      </c>
      <c r="U1285">
        <v>6</v>
      </c>
      <c r="V1285" t="s">
        <v>20248</v>
      </c>
      <c r="W1285" t="s">
        <v>2221</v>
      </c>
      <c r="X1285" t="s">
        <v>2222</v>
      </c>
      <c r="Y1285" t="s">
        <v>2223</v>
      </c>
      <c r="Z1285">
        <v>2919</v>
      </c>
      <c r="AA1285">
        <v>4</v>
      </c>
      <c r="AB1285">
        <v>4670.4000000000005</v>
      </c>
      <c r="AC1285">
        <v>1167.6000000000001</v>
      </c>
      <c r="AD1285" s="8">
        <v>0.35</v>
      </c>
      <c r="AE1285" s="7">
        <v>1634.64</v>
      </c>
      <c r="AF1285">
        <v>0.35</v>
      </c>
      <c r="AG1285" t="str">
        <f t="shared" si="20"/>
        <v>₹5 K</v>
      </c>
    </row>
    <row r="1286" spans="1:33" x14ac:dyDescent="0.3">
      <c r="A1286" t="s">
        <v>181</v>
      </c>
      <c r="B1286" t="s">
        <v>411</v>
      </c>
      <c r="C1286" t="s">
        <v>49</v>
      </c>
      <c r="D1286" t="s">
        <v>65</v>
      </c>
      <c r="E1286" t="s">
        <v>1908</v>
      </c>
      <c r="F1286" t="s">
        <v>2440</v>
      </c>
      <c r="G1286" t="s">
        <v>96</v>
      </c>
      <c r="H1286" s="4">
        <v>45180</v>
      </c>
      <c r="I1286">
        <v>950</v>
      </c>
      <c r="J1286" t="s">
        <v>2441</v>
      </c>
      <c r="K1286" t="s">
        <v>1052</v>
      </c>
      <c r="L1286" t="s">
        <v>2442</v>
      </c>
      <c r="M1286" t="s">
        <v>37</v>
      </c>
      <c r="N1286" t="s">
        <v>2443</v>
      </c>
      <c r="O1286" t="s">
        <v>116</v>
      </c>
      <c r="P1286">
        <v>17</v>
      </c>
      <c r="Q1286" t="s">
        <v>40</v>
      </c>
      <c r="R1286" t="s">
        <v>74</v>
      </c>
      <c r="S1286" t="s">
        <v>2444</v>
      </c>
      <c r="T1286" s="4">
        <v>45447</v>
      </c>
      <c r="U1286">
        <v>6</v>
      </c>
      <c r="V1286" t="s">
        <v>20248</v>
      </c>
      <c r="W1286" t="s">
        <v>2445</v>
      </c>
      <c r="X1286" t="s">
        <v>2446</v>
      </c>
      <c r="Y1286" t="s">
        <v>1876</v>
      </c>
      <c r="Z1286">
        <v>1227</v>
      </c>
      <c r="AA1286">
        <v>2</v>
      </c>
      <c r="AB1286">
        <v>981.6</v>
      </c>
      <c r="AC1286">
        <v>490.8</v>
      </c>
      <c r="AD1286" s="8">
        <v>0.22</v>
      </c>
      <c r="AE1286" s="7">
        <v>215.952</v>
      </c>
      <c r="AF1286">
        <v>0.22</v>
      </c>
      <c r="AG1286" t="str">
        <f t="shared" si="20"/>
        <v>₹981.6</v>
      </c>
    </row>
    <row r="1287" spans="1:33" x14ac:dyDescent="0.3">
      <c r="A1287" t="s">
        <v>47</v>
      </c>
      <c r="B1287" t="s">
        <v>1128</v>
      </c>
      <c r="C1287" t="s">
        <v>49</v>
      </c>
      <c r="D1287" t="s">
        <v>206</v>
      </c>
      <c r="E1287" t="s">
        <v>207</v>
      </c>
      <c r="F1287" t="s">
        <v>2510</v>
      </c>
      <c r="G1287" t="s">
        <v>96</v>
      </c>
      <c r="H1287" s="4">
        <v>43903</v>
      </c>
      <c r="I1287">
        <v>1000</v>
      </c>
      <c r="J1287" t="s">
        <v>2511</v>
      </c>
      <c r="K1287" t="s">
        <v>524</v>
      </c>
      <c r="L1287" t="s">
        <v>2512</v>
      </c>
      <c r="M1287" t="s">
        <v>87</v>
      </c>
      <c r="N1287" t="s">
        <v>2513</v>
      </c>
      <c r="O1287" t="s">
        <v>39</v>
      </c>
      <c r="P1287">
        <v>3</v>
      </c>
      <c r="Q1287" t="s">
        <v>73</v>
      </c>
      <c r="R1287" t="s">
        <v>41</v>
      </c>
      <c r="S1287" t="s">
        <v>2514</v>
      </c>
      <c r="T1287" s="4">
        <v>45464</v>
      </c>
      <c r="U1287">
        <v>6</v>
      </c>
      <c r="V1287" t="s">
        <v>20248</v>
      </c>
      <c r="W1287" t="s">
        <v>2515</v>
      </c>
      <c r="X1287" t="s">
        <v>2516</v>
      </c>
      <c r="Y1287" t="s">
        <v>228</v>
      </c>
      <c r="Z1287">
        <v>2321</v>
      </c>
      <c r="AA1287">
        <v>8</v>
      </c>
      <c r="AB1287">
        <v>7427.2000000000007</v>
      </c>
      <c r="AC1287">
        <v>928.40000000000009</v>
      </c>
      <c r="AD1287" s="8">
        <v>0.22</v>
      </c>
      <c r="AE1287" s="7">
        <v>1633.9840000000002</v>
      </c>
      <c r="AF1287">
        <v>0.22</v>
      </c>
      <c r="AG1287" t="str">
        <f t="shared" si="20"/>
        <v>₹7 K</v>
      </c>
    </row>
    <row r="1288" spans="1:33" x14ac:dyDescent="0.3">
      <c r="A1288" t="s">
        <v>27</v>
      </c>
      <c r="B1288" t="s">
        <v>193</v>
      </c>
      <c r="C1288" t="s">
        <v>29</v>
      </c>
      <c r="D1288" t="s">
        <v>206</v>
      </c>
      <c r="E1288" t="s">
        <v>1949</v>
      </c>
      <c r="F1288" t="s">
        <v>2524</v>
      </c>
      <c r="G1288" t="s">
        <v>33</v>
      </c>
      <c r="H1288" s="4">
        <v>44256</v>
      </c>
      <c r="I1288">
        <v>950</v>
      </c>
      <c r="J1288" t="s">
        <v>2525</v>
      </c>
      <c r="K1288" t="s">
        <v>186</v>
      </c>
      <c r="L1288" t="s">
        <v>2526</v>
      </c>
      <c r="M1288" t="s">
        <v>87</v>
      </c>
      <c r="N1288" t="s">
        <v>2527</v>
      </c>
      <c r="O1288" t="s">
        <v>57</v>
      </c>
      <c r="P1288">
        <v>20</v>
      </c>
      <c r="Q1288" t="s">
        <v>73</v>
      </c>
      <c r="R1288" t="s">
        <v>101</v>
      </c>
      <c r="S1288" t="s">
        <v>2528</v>
      </c>
      <c r="T1288" s="4">
        <v>45467</v>
      </c>
      <c r="U1288">
        <v>6</v>
      </c>
      <c r="V1288" t="s">
        <v>20248</v>
      </c>
      <c r="W1288" t="s">
        <v>2529</v>
      </c>
      <c r="X1288" t="s">
        <v>2530</v>
      </c>
      <c r="Y1288" t="s">
        <v>849</v>
      </c>
      <c r="Z1288">
        <v>1495</v>
      </c>
      <c r="AA1288">
        <v>3</v>
      </c>
      <c r="AB1288">
        <v>1794</v>
      </c>
      <c r="AC1288">
        <v>598</v>
      </c>
      <c r="AD1288" s="8">
        <v>0.28000000000000003</v>
      </c>
      <c r="AE1288" s="7">
        <v>502.32000000000005</v>
      </c>
      <c r="AF1288">
        <v>0.28000000000000003</v>
      </c>
      <c r="AG1288" t="str">
        <f t="shared" si="20"/>
        <v>₹2 K</v>
      </c>
    </row>
    <row r="1289" spans="1:33" x14ac:dyDescent="0.3">
      <c r="A1289" t="s">
        <v>27</v>
      </c>
      <c r="B1289" t="s">
        <v>193</v>
      </c>
      <c r="C1289" t="s">
        <v>80</v>
      </c>
      <c r="D1289" t="s">
        <v>30</v>
      </c>
      <c r="E1289" t="s">
        <v>2585</v>
      </c>
      <c r="F1289" t="s">
        <v>2586</v>
      </c>
      <c r="G1289" t="s">
        <v>33</v>
      </c>
      <c r="H1289" s="4">
        <v>44684</v>
      </c>
      <c r="I1289">
        <v>1400</v>
      </c>
      <c r="J1289" t="s">
        <v>2587</v>
      </c>
      <c r="K1289" t="s">
        <v>599</v>
      </c>
      <c r="L1289" t="s">
        <v>2588</v>
      </c>
      <c r="M1289" t="s">
        <v>87</v>
      </c>
      <c r="N1289" t="s">
        <v>2589</v>
      </c>
      <c r="O1289" t="s">
        <v>57</v>
      </c>
      <c r="P1289">
        <v>3</v>
      </c>
      <c r="Q1289" t="s">
        <v>40</v>
      </c>
      <c r="R1289" t="s">
        <v>58</v>
      </c>
      <c r="S1289" t="s">
        <v>2590</v>
      </c>
      <c r="T1289" s="4">
        <v>45463</v>
      </c>
      <c r="U1289">
        <v>6</v>
      </c>
      <c r="V1289" t="s">
        <v>20248</v>
      </c>
      <c r="W1289" t="s">
        <v>2591</v>
      </c>
      <c r="X1289" t="s">
        <v>2592</v>
      </c>
      <c r="Y1289" t="s">
        <v>1340</v>
      </c>
      <c r="Z1289">
        <v>1217</v>
      </c>
      <c r="AA1289">
        <v>2</v>
      </c>
      <c r="AB1289">
        <v>973.6</v>
      </c>
      <c r="AC1289">
        <v>486.8</v>
      </c>
      <c r="AD1289" s="8">
        <v>0.35</v>
      </c>
      <c r="AE1289" s="7">
        <v>340.76</v>
      </c>
      <c r="AF1289">
        <v>0.35</v>
      </c>
      <c r="AG1289" t="str">
        <f t="shared" si="20"/>
        <v>₹973.6</v>
      </c>
    </row>
    <row r="1290" spans="1:33" x14ac:dyDescent="0.3">
      <c r="A1290" t="s">
        <v>133</v>
      </c>
      <c r="B1290" t="s">
        <v>229</v>
      </c>
      <c r="C1290" t="s">
        <v>80</v>
      </c>
      <c r="D1290" t="s">
        <v>50</v>
      </c>
      <c r="E1290" t="s">
        <v>263</v>
      </c>
      <c r="F1290" t="s">
        <v>2672</v>
      </c>
      <c r="G1290" t="s">
        <v>33</v>
      </c>
      <c r="H1290" s="4">
        <v>44393</v>
      </c>
      <c r="I1290">
        <v>1000</v>
      </c>
      <c r="J1290" t="s">
        <v>2673</v>
      </c>
      <c r="K1290" t="s">
        <v>463</v>
      </c>
      <c r="L1290" t="s">
        <v>2674</v>
      </c>
      <c r="M1290" t="s">
        <v>87</v>
      </c>
      <c r="N1290" t="s">
        <v>2675</v>
      </c>
      <c r="O1290" t="s">
        <v>72</v>
      </c>
      <c r="P1290">
        <v>4</v>
      </c>
      <c r="Q1290" t="s">
        <v>40</v>
      </c>
      <c r="R1290" t="s">
        <v>74</v>
      </c>
      <c r="S1290" t="s">
        <v>2676</v>
      </c>
      <c r="T1290" s="4">
        <v>45462</v>
      </c>
      <c r="U1290">
        <v>6</v>
      </c>
      <c r="V1290" t="s">
        <v>20248</v>
      </c>
      <c r="W1290" t="s">
        <v>2677</v>
      </c>
      <c r="X1290" t="s">
        <v>2678</v>
      </c>
      <c r="Y1290" t="s">
        <v>775</v>
      </c>
      <c r="Z1290">
        <v>1661</v>
      </c>
      <c r="AA1290">
        <v>3</v>
      </c>
      <c r="AB1290">
        <v>1993.2</v>
      </c>
      <c r="AC1290">
        <v>664.4</v>
      </c>
      <c r="AD1290" s="8">
        <v>0.35</v>
      </c>
      <c r="AE1290" s="7">
        <v>697.62</v>
      </c>
      <c r="AF1290">
        <v>0.35</v>
      </c>
      <c r="AG1290" t="str">
        <f t="shared" si="20"/>
        <v>₹2 K</v>
      </c>
    </row>
    <row r="1291" spans="1:33" x14ac:dyDescent="0.3">
      <c r="A1291" t="s">
        <v>20234</v>
      </c>
      <c r="B1291" t="s">
        <v>325</v>
      </c>
      <c r="C1291" t="s">
        <v>80</v>
      </c>
      <c r="D1291" t="s">
        <v>677</v>
      </c>
      <c r="E1291" t="s">
        <v>1049</v>
      </c>
      <c r="F1291" t="s">
        <v>2687</v>
      </c>
      <c r="G1291" t="s">
        <v>96</v>
      </c>
      <c r="H1291" s="4">
        <v>44351</v>
      </c>
      <c r="I1291">
        <v>950</v>
      </c>
      <c r="J1291" t="s">
        <v>2688</v>
      </c>
      <c r="K1291" t="s">
        <v>653</v>
      </c>
      <c r="L1291" t="s">
        <v>2689</v>
      </c>
      <c r="M1291" t="s">
        <v>37</v>
      </c>
      <c r="N1291" t="s">
        <v>2690</v>
      </c>
      <c r="O1291" t="s">
        <v>39</v>
      </c>
      <c r="P1291">
        <v>7</v>
      </c>
      <c r="Q1291" t="s">
        <v>73</v>
      </c>
      <c r="R1291" t="s">
        <v>74</v>
      </c>
      <c r="S1291" t="s">
        <v>2691</v>
      </c>
      <c r="T1291" s="4">
        <v>45449</v>
      </c>
      <c r="U1291">
        <v>6</v>
      </c>
      <c r="V1291" t="s">
        <v>20248</v>
      </c>
      <c r="W1291" t="s">
        <v>2692</v>
      </c>
      <c r="X1291" t="s">
        <v>2693</v>
      </c>
      <c r="Y1291" t="s">
        <v>2694</v>
      </c>
      <c r="Z1291">
        <v>1644</v>
      </c>
      <c r="AA1291">
        <v>4</v>
      </c>
      <c r="AB1291">
        <v>2630.4</v>
      </c>
      <c r="AC1291">
        <v>657.6</v>
      </c>
      <c r="AD1291" s="8">
        <v>0.35</v>
      </c>
      <c r="AE1291" s="7">
        <v>920.64</v>
      </c>
      <c r="AF1291">
        <v>0.35</v>
      </c>
      <c r="AG1291" t="str">
        <f t="shared" si="20"/>
        <v>₹3 K</v>
      </c>
    </row>
    <row r="1292" spans="1:33" x14ac:dyDescent="0.3">
      <c r="A1292" t="s">
        <v>121</v>
      </c>
      <c r="B1292" t="s">
        <v>946</v>
      </c>
      <c r="C1292" t="s">
        <v>29</v>
      </c>
      <c r="D1292" t="s">
        <v>206</v>
      </c>
      <c r="E1292" t="s">
        <v>2585</v>
      </c>
      <c r="F1292" t="s">
        <v>2734</v>
      </c>
      <c r="G1292" t="s">
        <v>33</v>
      </c>
      <c r="H1292" s="4">
        <v>45472</v>
      </c>
      <c r="I1292">
        <v>1400</v>
      </c>
      <c r="J1292" t="s">
        <v>2735</v>
      </c>
      <c r="K1292" t="s">
        <v>1749</v>
      </c>
      <c r="L1292" t="s">
        <v>2736</v>
      </c>
      <c r="M1292" t="s">
        <v>37</v>
      </c>
      <c r="N1292" t="s">
        <v>2737</v>
      </c>
      <c r="O1292" t="s">
        <v>57</v>
      </c>
      <c r="P1292">
        <v>6</v>
      </c>
      <c r="Q1292" t="s">
        <v>73</v>
      </c>
      <c r="R1292" t="s">
        <v>58</v>
      </c>
      <c r="S1292" t="s">
        <v>2738</v>
      </c>
      <c r="T1292" s="4">
        <v>45468</v>
      </c>
      <c r="U1292">
        <v>6</v>
      </c>
      <c r="V1292" t="s">
        <v>20248</v>
      </c>
      <c r="W1292" t="s">
        <v>2739</v>
      </c>
      <c r="X1292" t="s">
        <v>2740</v>
      </c>
      <c r="Y1292" t="s">
        <v>2020</v>
      </c>
      <c r="Z1292">
        <v>998</v>
      </c>
      <c r="AA1292">
        <v>3</v>
      </c>
      <c r="AB1292">
        <v>1197.6000000000001</v>
      </c>
      <c r="AC1292">
        <v>399.20000000000005</v>
      </c>
      <c r="AD1292" s="8">
        <v>0.28000000000000003</v>
      </c>
      <c r="AE1292" s="7">
        <v>335.32800000000009</v>
      </c>
      <c r="AF1292">
        <v>0.28000000000000003</v>
      </c>
      <c r="AG1292" t="str">
        <f t="shared" si="20"/>
        <v>₹1 K</v>
      </c>
    </row>
    <row r="1293" spans="1:33" x14ac:dyDescent="0.3">
      <c r="A1293" t="s">
        <v>20241</v>
      </c>
      <c r="B1293" t="s">
        <v>157</v>
      </c>
      <c r="C1293" t="s">
        <v>49</v>
      </c>
      <c r="D1293" t="s">
        <v>241</v>
      </c>
      <c r="E1293" t="s">
        <v>1290</v>
      </c>
      <c r="F1293" t="s">
        <v>2763</v>
      </c>
      <c r="G1293" t="s">
        <v>33</v>
      </c>
      <c r="H1293" s="4">
        <v>45208</v>
      </c>
      <c r="I1293">
        <v>1000</v>
      </c>
      <c r="J1293" t="s">
        <v>2764</v>
      </c>
      <c r="K1293" t="s">
        <v>706</v>
      </c>
      <c r="L1293" t="s">
        <v>2765</v>
      </c>
      <c r="M1293" t="s">
        <v>37</v>
      </c>
      <c r="N1293" t="s">
        <v>2766</v>
      </c>
      <c r="O1293" t="s">
        <v>116</v>
      </c>
      <c r="P1293">
        <v>3</v>
      </c>
      <c r="Q1293" t="s">
        <v>73</v>
      </c>
      <c r="R1293" t="s">
        <v>74</v>
      </c>
      <c r="S1293" t="s">
        <v>2767</v>
      </c>
      <c r="T1293" s="4">
        <v>45468</v>
      </c>
      <c r="U1293">
        <v>6</v>
      </c>
      <c r="V1293" t="s">
        <v>20248</v>
      </c>
      <c r="W1293" t="s">
        <v>2768</v>
      </c>
      <c r="X1293" t="s">
        <v>2769</v>
      </c>
      <c r="Y1293" t="s">
        <v>2770</v>
      </c>
      <c r="Z1293">
        <v>971</v>
      </c>
      <c r="AA1293">
        <v>4</v>
      </c>
      <c r="AB1293">
        <v>1553.6000000000001</v>
      </c>
      <c r="AC1293">
        <v>388.40000000000003</v>
      </c>
      <c r="AD1293" s="8">
        <v>0.22</v>
      </c>
      <c r="AE1293" s="7">
        <v>341.79200000000003</v>
      </c>
      <c r="AF1293">
        <v>0.22</v>
      </c>
      <c r="AG1293" t="str">
        <f t="shared" si="20"/>
        <v>₹2 K</v>
      </c>
    </row>
    <row r="1294" spans="1:33" x14ac:dyDescent="0.3">
      <c r="A1294" t="s">
        <v>93</v>
      </c>
      <c r="B1294" t="s">
        <v>784</v>
      </c>
      <c r="C1294" t="s">
        <v>80</v>
      </c>
      <c r="D1294" t="s">
        <v>206</v>
      </c>
      <c r="E1294" t="s">
        <v>122</v>
      </c>
      <c r="F1294" t="s">
        <v>3194</v>
      </c>
      <c r="G1294" t="s">
        <v>96</v>
      </c>
      <c r="H1294" s="4">
        <v>45489</v>
      </c>
      <c r="I1294">
        <v>950</v>
      </c>
      <c r="J1294" t="s">
        <v>3195</v>
      </c>
      <c r="K1294" t="s">
        <v>493</v>
      </c>
      <c r="L1294" t="s">
        <v>3196</v>
      </c>
      <c r="M1294" t="s">
        <v>37</v>
      </c>
      <c r="N1294" t="s">
        <v>3197</v>
      </c>
      <c r="O1294" t="s">
        <v>72</v>
      </c>
      <c r="P1294">
        <v>3</v>
      </c>
      <c r="Q1294" t="s">
        <v>40</v>
      </c>
      <c r="R1294" t="s">
        <v>41</v>
      </c>
      <c r="S1294" t="s">
        <v>3198</v>
      </c>
      <c r="T1294" s="4">
        <v>45460</v>
      </c>
      <c r="U1294">
        <v>6</v>
      </c>
      <c r="V1294" t="s">
        <v>20248</v>
      </c>
      <c r="W1294" t="s">
        <v>3199</v>
      </c>
      <c r="X1294" t="s">
        <v>3200</v>
      </c>
      <c r="Y1294" t="s">
        <v>3201</v>
      </c>
      <c r="Z1294">
        <v>1164</v>
      </c>
      <c r="AA1294">
        <v>5</v>
      </c>
      <c r="AB1294">
        <v>2328</v>
      </c>
      <c r="AC1294">
        <v>465.6</v>
      </c>
      <c r="AD1294" s="8">
        <v>0.35</v>
      </c>
      <c r="AE1294" s="7">
        <v>814.8</v>
      </c>
      <c r="AF1294">
        <v>0.35</v>
      </c>
      <c r="AG1294" t="str">
        <f t="shared" si="20"/>
        <v>₹2 K</v>
      </c>
    </row>
    <row r="1295" spans="1:33" x14ac:dyDescent="0.3">
      <c r="A1295" t="s">
        <v>450</v>
      </c>
      <c r="B1295" t="s">
        <v>450</v>
      </c>
      <c r="C1295" t="s">
        <v>29</v>
      </c>
      <c r="D1295" t="s">
        <v>206</v>
      </c>
      <c r="E1295" t="s">
        <v>578</v>
      </c>
      <c r="F1295" t="s">
        <v>3278</v>
      </c>
      <c r="G1295" t="s">
        <v>96</v>
      </c>
      <c r="H1295" s="4">
        <v>44390</v>
      </c>
      <c r="I1295">
        <v>800</v>
      </c>
      <c r="J1295" t="s">
        <v>3279</v>
      </c>
      <c r="K1295" t="s">
        <v>424</v>
      </c>
      <c r="L1295" t="s">
        <v>3280</v>
      </c>
      <c r="M1295" t="s">
        <v>87</v>
      </c>
      <c r="N1295" t="s">
        <v>3281</v>
      </c>
      <c r="O1295" t="s">
        <v>57</v>
      </c>
      <c r="P1295">
        <v>7</v>
      </c>
      <c r="Q1295" t="s">
        <v>73</v>
      </c>
      <c r="R1295" t="s">
        <v>58</v>
      </c>
      <c r="S1295" t="s">
        <v>3282</v>
      </c>
      <c r="T1295" s="4">
        <v>45455</v>
      </c>
      <c r="U1295">
        <v>6</v>
      </c>
      <c r="V1295" t="s">
        <v>20248</v>
      </c>
      <c r="W1295" t="s">
        <v>3283</v>
      </c>
      <c r="X1295" t="s">
        <v>3284</v>
      </c>
      <c r="Y1295" t="s">
        <v>3285</v>
      </c>
      <c r="Z1295">
        <v>2564</v>
      </c>
      <c r="AA1295">
        <v>4</v>
      </c>
      <c r="AB1295">
        <v>4102.4000000000015</v>
      </c>
      <c r="AC1295">
        <v>1025.6000000000004</v>
      </c>
      <c r="AD1295" s="8">
        <v>0.28000000000000003</v>
      </c>
      <c r="AE1295" s="7">
        <v>1148.6720000000005</v>
      </c>
      <c r="AF1295">
        <v>0.28000000000000003</v>
      </c>
      <c r="AG1295" t="str">
        <f t="shared" si="20"/>
        <v>₹4 K</v>
      </c>
    </row>
    <row r="1296" spans="1:33" x14ac:dyDescent="0.3">
      <c r="A1296" t="s">
        <v>27</v>
      </c>
      <c r="B1296" t="s">
        <v>803</v>
      </c>
      <c r="C1296" t="s">
        <v>49</v>
      </c>
      <c r="D1296" t="s">
        <v>81</v>
      </c>
      <c r="E1296" t="s">
        <v>1908</v>
      </c>
      <c r="F1296" t="s">
        <v>3326</v>
      </c>
      <c r="G1296" t="s">
        <v>33</v>
      </c>
      <c r="H1296" s="4">
        <v>45016</v>
      </c>
      <c r="I1296">
        <v>1000</v>
      </c>
      <c r="J1296" t="s">
        <v>3327</v>
      </c>
      <c r="K1296" t="s">
        <v>1121</v>
      </c>
      <c r="L1296" t="s">
        <v>3328</v>
      </c>
      <c r="M1296" t="s">
        <v>37</v>
      </c>
      <c r="N1296" t="s">
        <v>3329</v>
      </c>
      <c r="O1296" t="s">
        <v>57</v>
      </c>
      <c r="P1296">
        <v>19</v>
      </c>
      <c r="Q1296" t="s">
        <v>73</v>
      </c>
      <c r="R1296" t="s">
        <v>101</v>
      </c>
      <c r="S1296" t="s">
        <v>3330</v>
      </c>
      <c r="T1296" s="4">
        <v>45458</v>
      </c>
      <c r="U1296">
        <v>6</v>
      </c>
      <c r="V1296" t="s">
        <v>20248</v>
      </c>
      <c r="W1296" t="s">
        <v>3331</v>
      </c>
      <c r="X1296" t="s">
        <v>3332</v>
      </c>
      <c r="Y1296" t="s">
        <v>3333</v>
      </c>
      <c r="Z1296">
        <v>2402</v>
      </c>
      <c r="AA1296">
        <v>2</v>
      </c>
      <c r="AB1296">
        <v>1921.6000000000001</v>
      </c>
      <c r="AC1296">
        <v>960.80000000000007</v>
      </c>
      <c r="AD1296" s="8">
        <v>0.22</v>
      </c>
      <c r="AE1296" s="7">
        <v>422.75200000000001</v>
      </c>
      <c r="AF1296">
        <v>0.22</v>
      </c>
      <c r="AG1296" t="str">
        <f t="shared" si="20"/>
        <v>₹2 K</v>
      </c>
    </row>
    <row r="1297" spans="1:33" x14ac:dyDescent="0.3">
      <c r="A1297" t="s">
        <v>93</v>
      </c>
      <c r="B1297" t="s">
        <v>293</v>
      </c>
      <c r="C1297" t="s">
        <v>29</v>
      </c>
      <c r="D1297" t="s">
        <v>241</v>
      </c>
      <c r="E1297" t="s">
        <v>1693</v>
      </c>
      <c r="F1297" t="s">
        <v>3548</v>
      </c>
      <c r="G1297" t="s">
        <v>33</v>
      </c>
      <c r="H1297" s="4">
        <v>45096</v>
      </c>
      <c r="I1297">
        <v>1300</v>
      </c>
      <c r="J1297" t="s">
        <v>3549</v>
      </c>
      <c r="K1297" t="s">
        <v>753</v>
      </c>
      <c r="L1297" t="s">
        <v>3550</v>
      </c>
      <c r="M1297" t="s">
        <v>37</v>
      </c>
      <c r="N1297" t="s">
        <v>3551</v>
      </c>
      <c r="O1297" t="s">
        <v>57</v>
      </c>
      <c r="P1297">
        <v>3</v>
      </c>
      <c r="Q1297" t="s">
        <v>73</v>
      </c>
      <c r="R1297" t="s">
        <v>41</v>
      </c>
      <c r="S1297" t="s">
        <v>3552</v>
      </c>
      <c r="T1297" s="4">
        <v>45454</v>
      </c>
      <c r="U1297">
        <v>6</v>
      </c>
      <c r="V1297" t="s">
        <v>20248</v>
      </c>
      <c r="W1297" t="s">
        <v>3553</v>
      </c>
      <c r="X1297" t="s">
        <v>3554</v>
      </c>
      <c r="Y1297" t="s">
        <v>3555</v>
      </c>
      <c r="Z1297">
        <v>772</v>
      </c>
      <c r="AA1297">
        <v>4</v>
      </c>
      <c r="AB1297">
        <v>1235.2</v>
      </c>
      <c r="AC1297">
        <v>308.8</v>
      </c>
      <c r="AD1297" s="8">
        <v>0.28000000000000003</v>
      </c>
      <c r="AE1297" s="7">
        <v>345.85600000000005</v>
      </c>
      <c r="AF1297">
        <v>0.28000000000000003</v>
      </c>
      <c r="AG1297" t="str">
        <f t="shared" si="20"/>
        <v>₹1 K</v>
      </c>
    </row>
    <row r="1298" spans="1:33" x14ac:dyDescent="0.3">
      <c r="A1298" t="s">
        <v>20242</v>
      </c>
      <c r="B1298" t="s">
        <v>390</v>
      </c>
      <c r="C1298" t="s">
        <v>80</v>
      </c>
      <c r="D1298" t="s">
        <v>206</v>
      </c>
      <c r="E1298" t="s">
        <v>804</v>
      </c>
      <c r="F1298" t="s">
        <v>3601</v>
      </c>
      <c r="G1298" t="s">
        <v>33</v>
      </c>
      <c r="H1298" s="4">
        <v>43932</v>
      </c>
      <c r="I1298">
        <v>1000</v>
      </c>
      <c r="J1298" t="s">
        <v>3602</v>
      </c>
      <c r="K1298" t="s">
        <v>493</v>
      </c>
      <c r="L1298" t="s">
        <v>3603</v>
      </c>
      <c r="M1298" t="s">
        <v>87</v>
      </c>
      <c r="N1298" t="s">
        <v>3604</v>
      </c>
      <c r="O1298" t="s">
        <v>116</v>
      </c>
      <c r="P1298">
        <v>7</v>
      </c>
      <c r="Q1298" t="s">
        <v>73</v>
      </c>
      <c r="R1298" t="s">
        <v>101</v>
      </c>
      <c r="S1298" t="s">
        <v>3605</v>
      </c>
      <c r="T1298" s="4">
        <v>45445</v>
      </c>
      <c r="U1298">
        <v>6</v>
      </c>
      <c r="V1298" t="s">
        <v>20248</v>
      </c>
      <c r="W1298" t="s">
        <v>3606</v>
      </c>
      <c r="X1298" t="s">
        <v>3607</v>
      </c>
      <c r="Y1298" t="s">
        <v>132</v>
      </c>
      <c r="Z1298">
        <v>1987</v>
      </c>
      <c r="AA1298">
        <v>8</v>
      </c>
      <c r="AB1298">
        <v>6358.4000000000015</v>
      </c>
      <c r="AC1298">
        <v>794.80000000000018</v>
      </c>
      <c r="AD1298" s="8">
        <v>0.35</v>
      </c>
      <c r="AE1298" s="7">
        <v>2225.4400000000005</v>
      </c>
      <c r="AF1298">
        <v>0.35</v>
      </c>
      <c r="AG1298" t="str">
        <f t="shared" si="20"/>
        <v>₹6 K</v>
      </c>
    </row>
    <row r="1299" spans="1:33" x14ac:dyDescent="0.3">
      <c r="A1299" t="s">
        <v>20237</v>
      </c>
      <c r="B1299" t="s">
        <v>1483</v>
      </c>
      <c r="C1299" t="s">
        <v>49</v>
      </c>
      <c r="D1299" t="s">
        <v>30</v>
      </c>
      <c r="E1299" t="s">
        <v>641</v>
      </c>
      <c r="F1299" t="s">
        <v>3662</v>
      </c>
      <c r="G1299" t="s">
        <v>33</v>
      </c>
      <c r="H1299" s="4">
        <v>43980</v>
      </c>
      <c r="I1299">
        <v>950</v>
      </c>
      <c r="J1299" t="s">
        <v>3663</v>
      </c>
      <c r="K1299" t="s">
        <v>960</v>
      </c>
      <c r="L1299" t="s">
        <v>3664</v>
      </c>
      <c r="M1299" t="s">
        <v>37</v>
      </c>
      <c r="N1299" t="s">
        <v>3665</v>
      </c>
      <c r="O1299" t="s">
        <v>72</v>
      </c>
      <c r="P1299">
        <v>8</v>
      </c>
      <c r="Q1299" t="s">
        <v>73</v>
      </c>
      <c r="R1299" t="s">
        <v>58</v>
      </c>
      <c r="S1299" t="s">
        <v>3666</v>
      </c>
      <c r="T1299" s="4">
        <v>45446</v>
      </c>
      <c r="U1299">
        <v>6</v>
      </c>
      <c r="V1299" t="s">
        <v>20248</v>
      </c>
      <c r="W1299" t="s">
        <v>3667</v>
      </c>
      <c r="X1299" t="s">
        <v>3668</v>
      </c>
      <c r="Y1299" t="s">
        <v>3669</v>
      </c>
      <c r="Z1299">
        <v>1181</v>
      </c>
      <c r="AA1299">
        <v>8</v>
      </c>
      <c r="AB1299">
        <v>3779.2000000000003</v>
      </c>
      <c r="AC1299">
        <v>472.40000000000003</v>
      </c>
      <c r="AD1299" s="8">
        <v>0.22</v>
      </c>
      <c r="AE1299" s="7">
        <v>831.42400000000009</v>
      </c>
      <c r="AF1299">
        <v>0.22</v>
      </c>
      <c r="AG1299" t="str">
        <f t="shared" si="20"/>
        <v>₹4 K</v>
      </c>
    </row>
    <row r="1300" spans="1:33" x14ac:dyDescent="0.3">
      <c r="A1300" t="s">
        <v>181</v>
      </c>
      <c r="B1300" t="s">
        <v>470</v>
      </c>
      <c r="C1300" t="s">
        <v>80</v>
      </c>
      <c r="D1300" t="s">
        <v>370</v>
      </c>
      <c r="E1300" t="s">
        <v>441</v>
      </c>
      <c r="F1300" t="s">
        <v>3765</v>
      </c>
      <c r="G1300" t="s">
        <v>33</v>
      </c>
      <c r="H1300" s="4">
        <v>45297</v>
      </c>
      <c r="I1300">
        <v>1400</v>
      </c>
      <c r="J1300" t="s">
        <v>3766</v>
      </c>
      <c r="K1300" t="s">
        <v>897</v>
      </c>
      <c r="L1300" t="s">
        <v>3767</v>
      </c>
      <c r="M1300" t="s">
        <v>37</v>
      </c>
      <c r="N1300" t="s">
        <v>3768</v>
      </c>
      <c r="O1300" t="s">
        <v>72</v>
      </c>
      <c r="P1300">
        <v>6</v>
      </c>
      <c r="Q1300" t="s">
        <v>40</v>
      </c>
      <c r="R1300" t="s">
        <v>58</v>
      </c>
      <c r="S1300" t="s">
        <v>3769</v>
      </c>
      <c r="T1300" s="4">
        <v>45465</v>
      </c>
      <c r="U1300">
        <v>6</v>
      </c>
      <c r="V1300" t="s">
        <v>20248</v>
      </c>
      <c r="W1300" t="s">
        <v>3770</v>
      </c>
      <c r="X1300" t="s">
        <v>3771</v>
      </c>
      <c r="Y1300" t="s">
        <v>3772</v>
      </c>
      <c r="Z1300">
        <v>1202</v>
      </c>
      <c r="AA1300">
        <v>3</v>
      </c>
      <c r="AB1300">
        <v>1442.4</v>
      </c>
      <c r="AC1300">
        <v>480.8</v>
      </c>
      <c r="AD1300" s="8">
        <v>0.35</v>
      </c>
      <c r="AE1300" s="7">
        <v>504.84</v>
      </c>
      <c r="AF1300">
        <v>0.35</v>
      </c>
      <c r="AG1300" t="str">
        <f t="shared" si="20"/>
        <v>₹1 K</v>
      </c>
    </row>
    <row r="1301" spans="1:33" x14ac:dyDescent="0.3">
      <c r="A1301" t="s">
        <v>20242</v>
      </c>
      <c r="B1301" t="s">
        <v>390</v>
      </c>
      <c r="C1301" t="s">
        <v>80</v>
      </c>
      <c r="D1301" t="s">
        <v>81</v>
      </c>
      <c r="E1301" t="s">
        <v>273</v>
      </c>
      <c r="F1301" t="s">
        <v>4078</v>
      </c>
      <c r="G1301" t="s">
        <v>96</v>
      </c>
      <c r="H1301" s="4">
        <v>44307</v>
      </c>
      <c r="I1301">
        <v>1000</v>
      </c>
      <c r="J1301" t="s">
        <v>4079</v>
      </c>
      <c r="K1301" t="s">
        <v>625</v>
      </c>
      <c r="L1301" t="s">
        <v>4080</v>
      </c>
      <c r="M1301" t="s">
        <v>87</v>
      </c>
      <c r="N1301" t="s">
        <v>4081</v>
      </c>
      <c r="O1301" t="s">
        <v>57</v>
      </c>
      <c r="P1301">
        <v>20</v>
      </c>
      <c r="Q1301" t="s">
        <v>40</v>
      </c>
      <c r="R1301" t="s">
        <v>74</v>
      </c>
      <c r="S1301" t="s">
        <v>4082</v>
      </c>
      <c r="T1301" s="4">
        <v>45449</v>
      </c>
      <c r="U1301">
        <v>6</v>
      </c>
      <c r="V1301" t="s">
        <v>20248</v>
      </c>
      <c r="W1301" t="s">
        <v>4083</v>
      </c>
      <c r="X1301" t="s">
        <v>4084</v>
      </c>
      <c r="Y1301" t="s">
        <v>4085</v>
      </c>
      <c r="Z1301">
        <v>912</v>
      </c>
      <c r="AA1301">
        <v>6</v>
      </c>
      <c r="AB1301">
        <v>2188.8000000000002</v>
      </c>
      <c r="AC1301">
        <v>364.8</v>
      </c>
      <c r="AD1301" s="8">
        <v>0.35</v>
      </c>
      <c r="AE1301" s="7">
        <v>766.08</v>
      </c>
      <c r="AF1301">
        <v>0.35</v>
      </c>
      <c r="AG1301" t="str">
        <f t="shared" si="20"/>
        <v>₹2 K</v>
      </c>
    </row>
    <row r="1302" spans="1:33" x14ac:dyDescent="0.3">
      <c r="A1302" t="s">
        <v>27</v>
      </c>
      <c r="B1302" t="s">
        <v>731</v>
      </c>
      <c r="C1302" t="s">
        <v>49</v>
      </c>
      <c r="D1302" t="s">
        <v>677</v>
      </c>
      <c r="E1302" t="s">
        <v>230</v>
      </c>
      <c r="F1302" t="s">
        <v>4147</v>
      </c>
      <c r="G1302" t="s">
        <v>96</v>
      </c>
      <c r="H1302" s="4">
        <v>43905</v>
      </c>
      <c r="I1302">
        <v>1100</v>
      </c>
      <c r="J1302" t="s">
        <v>4148</v>
      </c>
      <c r="K1302" t="s">
        <v>2295</v>
      </c>
      <c r="L1302" t="s">
        <v>4149</v>
      </c>
      <c r="M1302" t="s">
        <v>37</v>
      </c>
      <c r="N1302" t="s">
        <v>4150</v>
      </c>
      <c r="O1302" t="s">
        <v>116</v>
      </c>
      <c r="P1302">
        <v>12</v>
      </c>
      <c r="Q1302" t="s">
        <v>73</v>
      </c>
      <c r="R1302" t="s">
        <v>101</v>
      </c>
      <c r="S1302" t="s">
        <v>4151</v>
      </c>
      <c r="T1302" s="4">
        <v>45459</v>
      </c>
      <c r="U1302">
        <v>6</v>
      </c>
      <c r="V1302" t="s">
        <v>20248</v>
      </c>
      <c r="W1302" t="s">
        <v>4152</v>
      </c>
      <c r="X1302" t="s">
        <v>4153</v>
      </c>
      <c r="Y1302" t="s">
        <v>4154</v>
      </c>
      <c r="Z1302">
        <v>864</v>
      </c>
      <c r="AA1302">
        <v>3</v>
      </c>
      <c r="AB1302">
        <v>1036.8</v>
      </c>
      <c r="AC1302">
        <v>345.59999999999997</v>
      </c>
      <c r="AD1302" s="8">
        <v>0.22</v>
      </c>
      <c r="AE1302" s="7">
        <v>228.096</v>
      </c>
      <c r="AF1302">
        <v>0.22</v>
      </c>
      <c r="AG1302" t="str">
        <f t="shared" si="20"/>
        <v>₹1 K</v>
      </c>
    </row>
    <row r="1303" spans="1:33" x14ac:dyDescent="0.3">
      <c r="A1303" t="s">
        <v>133</v>
      </c>
      <c r="B1303" t="s">
        <v>229</v>
      </c>
      <c r="C1303" t="s">
        <v>29</v>
      </c>
      <c r="D1303" t="s">
        <v>677</v>
      </c>
      <c r="E1303" t="s">
        <v>194</v>
      </c>
      <c r="F1303" t="s">
        <v>4185</v>
      </c>
      <c r="G1303" t="s">
        <v>96</v>
      </c>
      <c r="H1303" s="4">
        <v>44175</v>
      </c>
      <c r="I1303">
        <v>1100</v>
      </c>
      <c r="J1303" t="s">
        <v>4186</v>
      </c>
      <c r="K1303" t="s">
        <v>3086</v>
      </c>
      <c r="L1303" t="s">
        <v>4187</v>
      </c>
      <c r="M1303" t="s">
        <v>37</v>
      </c>
      <c r="N1303" t="s">
        <v>4188</v>
      </c>
      <c r="O1303" t="s">
        <v>57</v>
      </c>
      <c r="P1303">
        <v>12</v>
      </c>
      <c r="Q1303" t="s">
        <v>73</v>
      </c>
      <c r="R1303" t="s">
        <v>74</v>
      </c>
      <c r="S1303" t="s">
        <v>4189</v>
      </c>
      <c r="T1303" s="4">
        <v>45447</v>
      </c>
      <c r="U1303">
        <v>6</v>
      </c>
      <c r="V1303" t="s">
        <v>20248</v>
      </c>
      <c r="W1303" t="s">
        <v>4190</v>
      </c>
      <c r="X1303" t="s">
        <v>4191</v>
      </c>
      <c r="Y1303" t="s">
        <v>4192</v>
      </c>
      <c r="Z1303">
        <v>1716</v>
      </c>
      <c r="AA1303">
        <v>3</v>
      </c>
      <c r="AB1303">
        <v>2059.2000000000003</v>
      </c>
      <c r="AC1303">
        <v>686.40000000000009</v>
      </c>
      <c r="AD1303" s="8">
        <v>0.28000000000000003</v>
      </c>
      <c r="AE1303" s="7">
        <v>576.57600000000014</v>
      </c>
      <c r="AF1303">
        <v>0.28000000000000003</v>
      </c>
      <c r="AG1303" t="str">
        <f t="shared" si="20"/>
        <v>₹2 K</v>
      </c>
    </row>
    <row r="1304" spans="1:33" x14ac:dyDescent="0.3">
      <c r="A1304" t="s">
        <v>27</v>
      </c>
      <c r="B1304" t="s">
        <v>193</v>
      </c>
      <c r="C1304" t="s">
        <v>49</v>
      </c>
      <c r="D1304" t="s">
        <v>219</v>
      </c>
      <c r="E1304" t="s">
        <v>358</v>
      </c>
      <c r="F1304" t="s">
        <v>4223</v>
      </c>
      <c r="G1304" t="s">
        <v>96</v>
      </c>
      <c r="H1304" s="4">
        <v>45357</v>
      </c>
      <c r="I1304">
        <v>1300</v>
      </c>
      <c r="J1304" t="s">
        <v>4224</v>
      </c>
      <c r="K1304" t="s">
        <v>725</v>
      </c>
      <c r="L1304" t="s">
        <v>4225</v>
      </c>
      <c r="M1304" t="s">
        <v>37</v>
      </c>
      <c r="N1304" t="s">
        <v>4226</v>
      </c>
      <c r="O1304" t="s">
        <v>57</v>
      </c>
      <c r="P1304">
        <v>17</v>
      </c>
      <c r="Q1304" t="s">
        <v>40</v>
      </c>
      <c r="R1304" t="s">
        <v>101</v>
      </c>
      <c r="S1304" t="s">
        <v>4227</v>
      </c>
      <c r="T1304" s="4">
        <v>45463</v>
      </c>
      <c r="U1304">
        <v>6</v>
      </c>
      <c r="V1304" t="s">
        <v>20248</v>
      </c>
      <c r="W1304" t="s">
        <v>4228</v>
      </c>
      <c r="X1304" t="s">
        <v>4229</v>
      </c>
      <c r="Y1304" t="s">
        <v>3185</v>
      </c>
      <c r="Z1304">
        <v>741</v>
      </c>
      <c r="AA1304">
        <v>7</v>
      </c>
      <c r="AB1304">
        <v>2074.8000000000002</v>
      </c>
      <c r="AC1304">
        <v>296.40000000000003</v>
      </c>
      <c r="AD1304" s="8">
        <v>0.22</v>
      </c>
      <c r="AE1304" s="7">
        <v>456.45600000000002</v>
      </c>
      <c r="AF1304">
        <v>0.22</v>
      </c>
      <c r="AG1304" t="str">
        <f t="shared" si="20"/>
        <v>₹2 K</v>
      </c>
    </row>
    <row r="1305" spans="1:33" x14ac:dyDescent="0.3">
      <c r="A1305" t="s">
        <v>181</v>
      </c>
      <c r="B1305" t="s">
        <v>182</v>
      </c>
      <c r="C1305" t="s">
        <v>29</v>
      </c>
      <c r="D1305" t="s">
        <v>30</v>
      </c>
      <c r="E1305" t="s">
        <v>194</v>
      </c>
      <c r="F1305" t="s">
        <v>4313</v>
      </c>
      <c r="G1305" t="s">
        <v>96</v>
      </c>
      <c r="H1305" s="4">
        <v>44571</v>
      </c>
      <c r="I1305">
        <v>1100</v>
      </c>
      <c r="J1305" t="s">
        <v>4314</v>
      </c>
      <c r="K1305" t="s">
        <v>923</v>
      </c>
      <c r="L1305" t="s">
        <v>4315</v>
      </c>
      <c r="M1305" t="s">
        <v>87</v>
      </c>
      <c r="N1305" t="s">
        <v>4316</v>
      </c>
      <c r="O1305" t="s">
        <v>57</v>
      </c>
      <c r="P1305">
        <v>10</v>
      </c>
      <c r="Q1305" t="s">
        <v>40</v>
      </c>
      <c r="R1305" t="s">
        <v>41</v>
      </c>
      <c r="S1305" t="s">
        <v>4317</v>
      </c>
      <c r="T1305" s="4">
        <v>45471</v>
      </c>
      <c r="U1305">
        <v>6</v>
      </c>
      <c r="V1305" t="s">
        <v>20248</v>
      </c>
      <c r="W1305" t="s">
        <v>4318</v>
      </c>
      <c r="X1305" t="s">
        <v>4319</v>
      </c>
      <c r="Y1305" t="s">
        <v>783</v>
      </c>
      <c r="Z1305">
        <v>2771</v>
      </c>
      <c r="AA1305">
        <v>5</v>
      </c>
      <c r="AB1305">
        <v>5542</v>
      </c>
      <c r="AC1305">
        <v>1108.4000000000001</v>
      </c>
      <c r="AD1305" s="8">
        <v>0.28000000000000003</v>
      </c>
      <c r="AE1305" s="7">
        <v>1551.7600000000002</v>
      </c>
      <c r="AF1305">
        <v>0.28000000000000003</v>
      </c>
      <c r="AG1305" t="str">
        <f t="shared" si="20"/>
        <v>₹6 K</v>
      </c>
    </row>
    <row r="1306" spans="1:33" x14ac:dyDescent="0.3">
      <c r="A1306" t="s">
        <v>20233</v>
      </c>
      <c r="B1306" t="s">
        <v>240</v>
      </c>
      <c r="C1306" t="s">
        <v>49</v>
      </c>
      <c r="D1306" t="s">
        <v>65</v>
      </c>
      <c r="E1306" t="s">
        <v>1415</v>
      </c>
      <c r="F1306" t="s">
        <v>4424</v>
      </c>
      <c r="G1306" t="s">
        <v>96</v>
      </c>
      <c r="H1306" s="4">
        <v>43980</v>
      </c>
      <c r="I1306">
        <v>1300</v>
      </c>
      <c r="J1306" t="s">
        <v>4425</v>
      </c>
      <c r="K1306" t="s">
        <v>1368</v>
      </c>
      <c r="L1306" t="s">
        <v>4426</v>
      </c>
      <c r="M1306" t="s">
        <v>37</v>
      </c>
      <c r="N1306" t="s">
        <v>4427</v>
      </c>
      <c r="O1306" t="s">
        <v>116</v>
      </c>
      <c r="P1306">
        <v>15</v>
      </c>
      <c r="Q1306" t="s">
        <v>40</v>
      </c>
      <c r="R1306" t="s">
        <v>74</v>
      </c>
      <c r="S1306" t="s">
        <v>4428</v>
      </c>
      <c r="T1306" s="4">
        <v>45467</v>
      </c>
      <c r="U1306">
        <v>6</v>
      </c>
      <c r="V1306" t="s">
        <v>20248</v>
      </c>
      <c r="W1306" t="s">
        <v>4429</v>
      </c>
      <c r="X1306" t="s">
        <v>4430</v>
      </c>
      <c r="Y1306" t="s">
        <v>4431</v>
      </c>
      <c r="Z1306">
        <v>2866</v>
      </c>
      <c r="AA1306">
        <v>4</v>
      </c>
      <c r="AB1306">
        <v>4585.6000000000004</v>
      </c>
      <c r="AC1306">
        <v>1146.4000000000001</v>
      </c>
      <c r="AD1306" s="8">
        <v>0.22</v>
      </c>
      <c r="AE1306" s="7">
        <v>1008.8320000000001</v>
      </c>
      <c r="AF1306">
        <v>0.22</v>
      </c>
      <c r="AG1306" t="str">
        <f t="shared" si="20"/>
        <v>₹5 K</v>
      </c>
    </row>
    <row r="1307" spans="1:33" x14ac:dyDescent="0.3">
      <c r="A1307" t="s">
        <v>93</v>
      </c>
      <c r="B1307" t="s">
        <v>784</v>
      </c>
      <c r="C1307" t="s">
        <v>29</v>
      </c>
      <c r="D1307" t="s">
        <v>206</v>
      </c>
      <c r="E1307" t="s">
        <v>66</v>
      </c>
      <c r="F1307" t="s">
        <v>4455</v>
      </c>
      <c r="G1307" t="s">
        <v>33</v>
      </c>
      <c r="H1307" s="4">
        <v>44095</v>
      </c>
      <c r="I1307">
        <v>1200</v>
      </c>
      <c r="J1307" t="s">
        <v>4456</v>
      </c>
      <c r="K1307" t="s">
        <v>1368</v>
      </c>
      <c r="L1307" t="s">
        <v>4457</v>
      </c>
      <c r="M1307" t="s">
        <v>37</v>
      </c>
      <c r="N1307" t="s">
        <v>4458</v>
      </c>
      <c r="O1307" t="s">
        <v>57</v>
      </c>
      <c r="P1307">
        <v>20</v>
      </c>
      <c r="Q1307" t="s">
        <v>73</v>
      </c>
      <c r="R1307" t="s">
        <v>41</v>
      </c>
      <c r="S1307" t="s">
        <v>4459</v>
      </c>
      <c r="T1307" s="4">
        <v>45461</v>
      </c>
      <c r="U1307">
        <v>6</v>
      </c>
      <c r="V1307" t="s">
        <v>20248</v>
      </c>
      <c r="W1307" t="s">
        <v>4460</v>
      </c>
      <c r="X1307" t="s">
        <v>4461</v>
      </c>
      <c r="Y1307" t="s">
        <v>4462</v>
      </c>
      <c r="Z1307">
        <v>1351</v>
      </c>
      <c r="AA1307">
        <v>2</v>
      </c>
      <c r="AB1307">
        <v>1080.8</v>
      </c>
      <c r="AC1307">
        <v>540.4</v>
      </c>
      <c r="AD1307" s="8">
        <v>0.28000000000000003</v>
      </c>
      <c r="AE1307" s="7">
        <v>302.62400000000002</v>
      </c>
      <c r="AF1307">
        <v>0.28000000000000003</v>
      </c>
      <c r="AG1307" t="str">
        <f t="shared" si="20"/>
        <v>₹1 K</v>
      </c>
    </row>
    <row r="1308" spans="1:33" x14ac:dyDescent="0.3">
      <c r="A1308" t="s">
        <v>181</v>
      </c>
      <c r="B1308" t="s">
        <v>985</v>
      </c>
      <c r="C1308" t="s">
        <v>49</v>
      </c>
      <c r="D1308" t="s">
        <v>370</v>
      </c>
      <c r="E1308" t="s">
        <v>358</v>
      </c>
      <c r="F1308" t="s">
        <v>4676</v>
      </c>
      <c r="G1308" t="s">
        <v>33</v>
      </c>
      <c r="H1308" s="4">
        <v>44933</v>
      </c>
      <c r="I1308">
        <v>1100</v>
      </c>
      <c r="J1308" t="s">
        <v>4677</v>
      </c>
      <c r="K1308" t="s">
        <v>35</v>
      </c>
      <c r="L1308" t="s">
        <v>4678</v>
      </c>
      <c r="M1308" t="s">
        <v>87</v>
      </c>
      <c r="N1308" t="s">
        <v>4679</v>
      </c>
      <c r="O1308" t="s">
        <v>57</v>
      </c>
      <c r="P1308">
        <v>18</v>
      </c>
      <c r="Q1308" t="s">
        <v>73</v>
      </c>
      <c r="R1308" t="s">
        <v>101</v>
      </c>
      <c r="S1308" t="s">
        <v>4680</v>
      </c>
      <c r="T1308" s="4">
        <v>45456</v>
      </c>
      <c r="U1308">
        <v>6</v>
      </c>
      <c r="V1308" t="s">
        <v>20248</v>
      </c>
      <c r="W1308" t="s">
        <v>4681</v>
      </c>
      <c r="X1308" t="s">
        <v>4682</v>
      </c>
      <c r="Y1308" t="s">
        <v>4683</v>
      </c>
      <c r="Z1308">
        <v>2857</v>
      </c>
      <c r="AA1308">
        <v>6</v>
      </c>
      <c r="AB1308">
        <v>6856.8</v>
      </c>
      <c r="AC1308">
        <v>1142.8</v>
      </c>
      <c r="AD1308" s="8">
        <v>0.22</v>
      </c>
      <c r="AE1308" s="7">
        <v>1508.4960000000001</v>
      </c>
      <c r="AF1308">
        <v>0.22</v>
      </c>
      <c r="AG1308" t="str">
        <f t="shared" si="20"/>
        <v>₹7 K</v>
      </c>
    </row>
    <row r="1309" spans="1:33" x14ac:dyDescent="0.3">
      <c r="A1309" t="s">
        <v>181</v>
      </c>
      <c r="B1309" t="s">
        <v>411</v>
      </c>
      <c r="C1309" t="s">
        <v>49</v>
      </c>
      <c r="D1309" t="s">
        <v>146</v>
      </c>
      <c r="E1309" t="s">
        <v>641</v>
      </c>
      <c r="F1309" t="s">
        <v>4750</v>
      </c>
      <c r="G1309" t="s">
        <v>33</v>
      </c>
      <c r="H1309" s="4">
        <v>43932</v>
      </c>
      <c r="I1309">
        <v>950</v>
      </c>
      <c r="J1309" t="s">
        <v>4751</v>
      </c>
      <c r="K1309" t="s">
        <v>1686</v>
      </c>
      <c r="L1309" t="s">
        <v>4752</v>
      </c>
      <c r="M1309" t="s">
        <v>37</v>
      </c>
      <c r="N1309" t="s">
        <v>4753</v>
      </c>
      <c r="O1309" t="s">
        <v>39</v>
      </c>
      <c r="P1309">
        <v>4</v>
      </c>
      <c r="Q1309" t="s">
        <v>40</v>
      </c>
      <c r="R1309" t="s">
        <v>101</v>
      </c>
      <c r="S1309" t="s">
        <v>4754</v>
      </c>
      <c r="T1309" s="4">
        <v>45458</v>
      </c>
      <c r="U1309">
        <v>6</v>
      </c>
      <c r="V1309" t="s">
        <v>20248</v>
      </c>
      <c r="W1309" t="s">
        <v>4755</v>
      </c>
      <c r="X1309" t="s">
        <v>4756</v>
      </c>
      <c r="Y1309" t="s">
        <v>1852</v>
      </c>
      <c r="Z1309">
        <v>2948</v>
      </c>
      <c r="AA1309">
        <v>5</v>
      </c>
      <c r="AB1309">
        <v>5896</v>
      </c>
      <c r="AC1309">
        <v>1179.2</v>
      </c>
      <c r="AD1309" s="8">
        <v>0.22</v>
      </c>
      <c r="AE1309" s="7">
        <v>1297.1200000000001</v>
      </c>
      <c r="AF1309">
        <v>0.22</v>
      </c>
      <c r="AG1309" t="str">
        <f t="shared" si="20"/>
        <v>₹6 K</v>
      </c>
    </row>
    <row r="1310" spans="1:33" x14ac:dyDescent="0.3">
      <c r="A1310" t="s">
        <v>27</v>
      </c>
      <c r="B1310" t="s">
        <v>803</v>
      </c>
      <c r="C1310" t="s">
        <v>49</v>
      </c>
      <c r="D1310" t="s">
        <v>65</v>
      </c>
      <c r="E1310" t="s">
        <v>3439</v>
      </c>
      <c r="F1310" t="s">
        <v>4810</v>
      </c>
      <c r="G1310" t="s">
        <v>33</v>
      </c>
      <c r="H1310" s="4">
        <v>44588</v>
      </c>
      <c r="I1310">
        <v>1300</v>
      </c>
      <c r="J1310" t="s">
        <v>4811</v>
      </c>
      <c r="K1310" t="s">
        <v>210</v>
      </c>
      <c r="L1310" t="s">
        <v>4812</v>
      </c>
      <c r="M1310" t="s">
        <v>37</v>
      </c>
      <c r="N1310" t="s">
        <v>4813</v>
      </c>
      <c r="O1310" t="s">
        <v>116</v>
      </c>
      <c r="P1310">
        <v>17</v>
      </c>
      <c r="Q1310" t="s">
        <v>40</v>
      </c>
      <c r="R1310" t="s">
        <v>74</v>
      </c>
      <c r="S1310" t="s">
        <v>4814</v>
      </c>
      <c r="T1310" s="4">
        <v>45447</v>
      </c>
      <c r="U1310">
        <v>6</v>
      </c>
      <c r="V1310" t="s">
        <v>20248</v>
      </c>
      <c r="W1310" t="s">
        <v>4815</v>
      </c>
      <c r="X1310" t="s">
        <v>4816</v>
      </c>
      <c r="Y1310" t="s">
        <v>4817</v>
      </c>
      <c r="Z1310">
        <v>998</v>
      </c>
      <c r="AA1310">
        <v>1</v>
      </c>
      <c r="AB1310">
        <v>399.20000000000005</v>
      </c>
      <c r="AC1310">
        <v>399.20000000000005</v>
      </c>
      <c r="AD1310" s="8">
        <v>0.22</v>
      </c>
      <c r="AE1310" s="7">
        <v>87.824000000000012</v>
      </c>
      <c r="AF1310">
        <v>0.22</v>
      </c>
      <c r="AG1310" t="str">
        <f t="shared" si="20"/>
        <v>₹399.2</v>
      </c>
    </row>
    <row r="1311" spans="1:33" x14ac:dyDescent="0.3">
      <c r="A1311" t="s">
        <v>145</v>
      </c>
      <c r="B1311" t="s">
        <v>145</v>
      </c>
      <c r="C1311" t="s">
        <v>80</v>
      </c>
      <c r="D1311" t="s">
        <v>677</v>
      </c>
      <c r="E1311" t="s">
        <v>850</v>
      </c>
      <c r="F1311" t="s">
        <v>4834</v>
      </c>
      <c r="G1311" t="s">
        <v>96</v>
      </c>
      <c r="H1311" s="4">
        <v>45397</v>
      </c>
      <c r="I1311">
        <v>1100</v>
      </c>
      <c r="J1311" t="s">
        <v>4835</v>
      </c>
      <c r="K1311" t="s">
        <v>1086</v>
      </c>
      <c r="L1311" t="s">
        <v>4836</v>
      </c>
      <c r="M1311" t="s">
        <v>87</v>
      </c>
      <c r="N1311" t="s">
        <v>4837</v>
      </c>
      <c r="O1311" t="s">
        <v>116</v>
      </c>
      <c r="P1311">
        <v>11</v>
      </c>
      <c r="Q1311" t="s">
        <v>40</v>
      </c>
      <c r="R1311" t="s">
        <v>101</v>
      </c>
      <c r="S1311" t="s">
        <v>4838</v>
      </c>
      <c r="T1311" s="4">
        <v>45455</v>
      </c>
      <c r="U1311">
        <v>6</v>
      </c>
      <c r="V1311" t="s">
        <v>20248</v>
      </c>
      <c r="W1311" t="s">
        <v>4839</v>
      </c>
      <c r="X1311" t="s">
        <v>4840</v>
      </c>
      <c r="Y1311" t="s">
        <v>2748</v>
      </c>
      <c r="Z1311">
        <v>2225</v>
      </c>
      <c r="AA1311">
        <v>8</v>
      </c>
      <c r="AB1311">
        <v>7120</v>
      </c>
      <c r="AC1311">
        <v>890</v>
      </c>
      <c r="AD1311" s="8">
        <v>0.35</v>
      </c>
      <c r="AE1311" s="7">
        <v>2492</v>
      </c>
      <c r="AF1311">
        <v>0.35</v>
      </c>
      <c r="AG1311" t="str">
        <f t="shared" si="20"/>
        <v>₹7 K</v>
      </c>
    </row>
    <row r="1312" spans="1:33" x14ac:dyDescent="0.3">
      <c r="A1312" t="s">
        <v>47</v>
      </c>
      <c r="B1312" t="s">
        <v>1128</v>
      </c>
      <c r="C1312" t="s">
        <v>49</v>
      </c>
      <c r="D1312" t="s">
        <v>50</v>
      </c>
      <c r="E1312" t="s">
        <v>832</v>
      </c>
      <c r="F1312" t="s">
        <v>4955</v>
      </c>
      <c r="G1312" t="s">
        <v>96</v>
      </c>
      <c r="H1312" s="4">
        <v>45595</v>
      </c>
      <c r="I1312">
        <v>1000</v>
      </c>
      <c r="J1312" t="s">
        <v>4956</v>
      </c>
      <c r="K1312" t="s">
        <v>307</v>
      </c>
      <c r="L1312" t="s">
        <v>4957</v>
      </c>
      <c r="M1312" t="s">
        <v>37</v>
      </c>
      <c r="N1312" t="s">
        <v>4958</v>
      </c>
      <c r="O1312" t="s">
        <v>116</v>
      </c>
      <c r="P1312">
        <v>18</v>
      </c>
      <c r="Q1312" t="s">
        <v>40</v>
      </c>
      <c r="R1312" t="s">
        <v>101</v>
      </c>
      <c r="S1312" t="s">
        <v>4959</v>
      </c>
      <c r="T1312" s="4">
        <v>45445</v>
      </c>
      <c r="U1312">
        <v>6</v>
      </c>
      <c r="V1312" t="s">
        <v>20248</v>
      </c>
      <c r="W1312" t="s">
        <v>4960</v>
      </c>
      <c r="X1312" t="s">
        <v>4961</v>
      </c>
      <c r="Y1312" t="s">
        <v>4962</v>
      </c>
      <c r="Z1312">
        <v>523</v>
      </c>
      <c r="AA1312">
        <v>8</v>
      </c>
      <c r="AB1312">
        <v>1673.6000000000001</v>
      </c>
      <c r="AC1312">
        <v>209.20000000000002</v>
      </c>
      <c r="AD1312" s="8">
        <v>0.22</v>
      </c>
      <c r="AE1312" s="7">
        <v>368.19200000000001</v>
      </c>
      <c r="AF1312">
        <v>0.22</v>
      </c>
      <c r="AG1312" t="str">
        <f t="shared" si="20"/>
        <v>₹2 K</v>
      </c>
    </row>
    <row r="1313" spans="1:33" x14ac:dyDescent="0.3">
      <c r="A1313" t="s">
        <v>20242</v>
      </c>
      <c r="B1313" t="s">
        <v>390</v>
      </c>
      <c r="C1313" t="s">
        <v>29</v>
      </c>
      <c r="D1313" t="s">
        <v>81</v>
      </c>
      <c r="E1313" t="s">
        <v>1724</v>
      </c>
      <c r="F1313" t="s">
        <v>4984</v>
      </c>
      <c r="G1313" t="s">
        <v>96</v>
      </c>
      <c r="H1313" s="4">
        <v>44292</v>
      </c>
      <c r="I1313">
        <v>1200</v>
      </c>
      <c r="J1313" t="s">
        <v>4985</v>
      </c>
      <c r="K1313" t="s">
        <v>825</v>
      </c>
      <c r="L1313" t="s">
        <v>4986</v>
      </c>
      <c r="M1313" t="s">
        <v>37</v>
      </c>
      <c r="N1313" t="s">
        <v>4987</v>
      </c>
      <c r="O1313" t="s">
        <v>116</v>
      </c>
      <c r="P1313">
        <v>12</v>
      </c>
      <c r="Q1313" t="s">
        <v>40</v>
      </c>
      <c r="R1313" t="s">
        <v>74</v>
      </c>
      <c r="S1313" t="s">
        <v>4988</v>
      </c>
      <c r="T1313" s="4">
        <v>45447</v>
      </c>
      <c r="U1313">
        <v>6</v>
      </c>
      <c r="V1313" t="s">
        <v>20248</v>
      </c>
      <c r="W1313" t="s">
        <v>4989</v>
      </c>
      <c r="X1313" t="s">
        <v>4990</v>
      </c>
      <c r="Y1313" t="s">
        <v>4991</v>
      </c>
      <c r="Z1313">
        <v>1986</v>
      </c>
      <c r="AA1313">
        <v>3</v>
      </c>
      <c r="AB1313">
        <v>2383.2000000000003</v>
      </c>
      <c r="AC1313">
        <v>794.40000000000009</v>
      </c>
      <c r="AD1313" s="8">
        <v>0.28000000000000003</v>
      </c>
      <c r="AE1313" s="7">
        <v>667.29600000000016</v>
      </c>
      <c r="AF1313">
        <v>0.28000000000000003</v>
      </c>
      <c r="AG1313" t="str">
        <f t="shared" si="20"/>
        <v>₹2 K</v>
      </c>
    </row>
    <row r="1314" spans="1:33" x14ac:dyDescent="0.3">
      <c r="A1314" t="s">
        <v>20238</v>
      </c>
      <c r="B1314" t="s">
        <v>650</v>
      </c>
      <c r="C1314" t="s">
        <v>29</v>
      </c>
      <c r="D1314" t="s">
        <v>30</v>
      </c>
      <c r="E1314" t="s">
        <v>687</v>
      </c>
      <c r="F1314" t="s">
        <v>5045</v>
      </c>
      <c r="G1314" t="s">
        <v>33</v>
      </c>
      <c r="H1314" s="4">
        <v>44342</v>
      </c>
      <c r="I1314">
        <v>1400</v>
      </c>
      <c r="J1314" t="s">
        <v>5046</v>
      </c>
      <c r="K1314" t="s">
        <v>245</v>
      </c>
      <c r="L1314" t="s">
        <v>5047</v>
      </c>
      <c r="M1314" t="s">
        <v>37</v>
      </c>
      <c r="N1314" t="s">
        <v>5048</v>
      </c>
      <c r="O1314" t="s">
        <v>39</v>
      </c>
      <c r="P1314">
        <v>12</v>
      </c>
      <c r="Q1314" t="s">
        <v>73</v>
      </c>
      <c r="R1314" t="s">
        <v>74</v>
      </c>
      <c r="S1314" t="s">
        <v>5049</v>
      </c>
      <c r="T1314" s="4">
        <v>45447</v>
      </c>
      <c r="U1314">
        <v>6</v>
      </c>
      <c r="V1314" t="s">
        <v>20248</v>
      </c>
      <c r="W1314" t="s">
        <v>5050</v>
      </c>
      <c r="X1314" t="s">
        <v>5051</v>
      </c>
      <c r="Y1314" t="s">
        <v>5052</v>
      </c>
      <c r="Z1314">
        <v>715</v>
      </c>
      <c r="AA1314">
        <v>6</v>
      </c>
      <c r="AB1314">
        <v>1716</v>
      </c>
      <c r="AC1314">
        <v>286</v>
      </c>
      <c r="AD1314" s="8">
        <v>0.28000000000000003</v>
      </c>
      <c r="AE1314" s="7">
        <v>480.48</v>
      </c>
      <c r="AF1314">
        <v>0.28000000000000003</v>
      </c>
      <c r="AG1314" t="str">
        <f t="shared" si="20"/>
        <v>₹2 K</v>
      </c>
    </row>
    <row r="1315" spans="1:33" x14ac:dyDescent="0.3">
      <c r="A1315" t="s">
        <v>93</v>
      </c>
      <c r="B1315" t="s">
        <v>1118</v>
      </c>
      <c r="C1315" t="s">
        <v>80</v>
      </c>
      <c r="D1315" t="s">
        <v>146</v>
      </c>
      <c r="E1315" t="s">
        <v>481</v>
      </c>
      <c r="F1315" t="s">
        <v>5067</v>
      </c>
      <c r="G1315" t="s">
        <v>33</v>
      </c>
      <c r="H1315" s="4">
        <v>43840</v>
      </c>
      <c r="I1315">
        <v>1200</v>
      </c>
      <c r="J1315" t="s">
        <v>5068</v>
      </c>
      <c r="K1315" t="s">
        <v>2433</v>
      </c>
      <c r="L1315" t="s">
        <v>5069</v>
      </c>
      <c r="M1315" t="s">
        <v>87</v>
      </c>
      <c r="N1315" t="s">
        <v>5070</v>
      </c>
      <c r="O1315" t="s">
        <v>72</v>
      </c>
      <c r="P1315">
        <v>16</v>
      </c>
      <c r="Q1315" t="s">
        <v>73</v>
      </c>
      <c r="R1315" t="s">
        <v>101</v>
      </c>
      <c r="S1315" t="s">
        <v>5071</v>
      </c>
      <c r="T1315" s="4">
        <v>45451</v>
      </c>
      <c r="U1315">
        <v>6</v>
      </c>
      <c r="V1315" t="s">
        <v>20248</v>
      </c>
      <c r="W1315" t="s">
        <v>5072</v>
      </c>
      <c r="X1315" t="s">
        <v>5073</v>
      </c>
      <c r="Y1315" t="s">
        <v>2647</v>
      </c>
      <c r="Z1315">
        <v>2383</v>
      </c>
      <c r="AA1315">
        <v>3</v>
      </c>
      <c r="AB1315">
        <v>2859.6000000000004</v>
      </c>
      <c r="AC1315">
        <v>953.20000000000016</v>
      </c>
      <c r="AD1315" s="8">
        <v>0.35</v>
      </c>
      <c r="AE1315" s="7">
        <v>1000.86</v>
      </c>
      <c r="AF1315">
        <v>0.35</v>
      </c>
      <c r="AG1315" t="str">
        <f t="shared" si="20"/>
        <v>₹3 K</v>
      </c>
    </row>
    <row r="1316" spans="1:33" x14ac:dyDescent="0.3">
      <c r="A1316" t="s">
        <v>336</v>
      </c>
      <c r="B1316" t="s">
        <v>1023</v>
      </c>
      <c r="C1316" t="s">
        <v>80</v>
      </c>
      <c r="D1316" t="s">
        <v>109</v>
      </c>
      <c r="E1316" t="s">
        <v>713</v>
      </c>
      <c r="F1316" t="s">
        <v>5163</v>
      </c>
      <c r="G1316" t="s">
        <v>33</v>
      </c>
      <c r="H1316" s="4">
        <v>44038</v>
      </c>
      <c r="I1316">
        <v>950</v>
      </c>
      <c r="J1316" t="s">
        <v>5164</v>
      </c>
      <c r="K1316" t="s">
        <v>3069</v>
      </c>
      <c r="L1316" t="s">
        <v>5165</v>
      </c>
      <c r="M1316" t="s">
        <v>87</v>
      </c>
      <c r="N1316" t="s">
        <v>5166</v>
      </c>
      <c r="O1316" t="s">
        <v>72</v>
      </c>
      <c r="P1316">
        <v>16</v>
      </c>
      <c r="Q1316" t="s">
        <v>40</v>
      </c>
      <c r="R1316" t="s">
        <v>101</v>
      </c>
      <c r="S1316" t="s">
        <v>5167</v>
      </c>
      <c r="T1316" s="4">
        <v>45445</v>
      </c>
      <c r="U1316">
        <v>6</v>
      </c>
      <c r="V1316" t="s">
        <v>20248</v>
      </c>
      <c r="W1316" t="s">
        <v>5168</v>
      </c>
      <c r="X1316" t="s">
        <v>5169</v>
      </c>
      <c r="Y1316" t="s">
        <v>3138</v>
      </c>
      <c r="Z1316">
        <v>1825</v>
      </c>
      <c r="AA1316">
        <v>6</v>
      </c>
      <c r="AB1316">
        <v>4380</v>
      </c>
      <c r="AC1316">
        <v>730</v>
      </c>
      <c r="AD1316" s="8">
        <v>0.35</v>
      </c>
      <c r="AE1316" s="7">
        <v>1533</v>
      </c>
      <c r="AF1316">
        <v>0.35</v>
      </c>
      <c r="AG1316" t="str">
        <f t="shared" si="20"/>
        <v>₹4 K</v>
      </c>
    </row>
    <row r="1317" spans="1:33" x14ac:dyDescent="0.3">
      <c r="A1317" t="s">
        <v>27</v>
      </c>
      <c r="B1317" t="s">
        <v>558</v>
      </c>
      <c r="C1317" t="s">
        <v>49</v>
      </c>
      <c r="D1317" t="s">
        <v>677</v>
      </c>
      <c r="E1317" t="s">
        <v>1724</v>
      </c>
      <c r="F1317" t="s">
        <v>5229</v>
      </c>
      <c r="G1317" t="s">
        <v>96</v>
      </c>
      <c r="H1317" s="4">
        <v>43927</v>
      </c>
      <c r="I1317">
        <v>800</v>
      </c>
      <c r="J1317" t="s">
        <v>5230</v>
      </c>
      <c r="K1317" t="s">
        <v>1418</v>
      </c>
      <c r="L1317" t="s">
        <v>5231</v>
      </c>
      <c r="M1317" t="s">
        <v>37</v>
      </c>
      <c r="N1317" t="s">
        <v>5232</v>
      </c>
      <c r="O1317" t="s">
        <v>72</v>
      </c>
      <c r="P1317">
        <v>11</v>
      </c>
      <c r="Q1317" t="s">
        <v>73</v>
      </c>
      <c r="R1317" t="s">
        <v>58</v>
      </c>
      <c r="S1317" t="s">
        <v>5233</v>
      </c>
      <c r="T1317" s="4">
        <v>45471</v>
      </c>
      <c r="U1317">
        <v>6</v>
      </c>
      <c r="V1317" t="s">
        <v>20248</v>
      </c>
      <c r="W1317" t="s">
        <v>5234</v>
      </c>
      <c r="X1317" t="s">
        <v>5235</v>
      </c>
      <c r="Y1317" t="s">
        <v>5236</v>
      </c>
      <c r="Z1317">
        <v>1851</v>
      </c>
      <c r="AA1317">
        <v>7</v>
      </c>
      <c r="AB1317">
        <v>5182.8</v>
      </c>
      <c r="AC1317">
        <v>740.4</v>
      </c>
      <c r="AD1317" s="8">
        <v>0.22</v>
      </c>
      <c r="AE1317" s="7">
        <v>1140.2160000000001</v>
      </c>
      <c r="AF1317">
        <v>0.22</v>
      </c>
      <c r="AG1317" t="str">
        <f t="shared" si="20"/>
        <v>₹5 K</v>
      </c>
    </row>
    <row r="1318" spans="1:33" x14ac:dyDescent="0.3">
      <c r="A1318" t="s">
        <v>133</v>
      </c>
      <c r="B1318" t="s">
        <v>229</v>
      </c>
      <c r="C1318" t="s">
        <v>80</v>
      </c>
      <c r="D1318" t="s">
        <v>241</v>
      </c>
      <c r="E1318" t="s">
        <v>441</v>
      </c>
      <c r="F1318" t="s">
        <v>5337</v>
      </c>
      <c r="G1318" t="s">
        <v>96</v>
      </c>
      <c r="H1318" s="4">
        <v>45546</v>
      </c>
      <c r="I1318">
        <v>1100</v>
      </c>
      <c r="J1318" t="s">
        <v>5338</v>
      </c>
      <c r="K1318" t="s">
        <v>361</v>
      </c>
      <c r="L1318" t="s">
        <v>5339</v>
      </c>
      <c r="M1318" t="s">
        <v>87</v>
      </c>
      <c r="N1318" t="s">
        <v>5340</v>
      </c>
      <c r="O1318" t="s">
        <v>116</v>
      </c>
      <c r="P1318">
        <v>5</v>
      </c>
      <c r="Q1318" t="s">
        <v>73</v>
      </c>
      <c r="R1318" t="s">
        <v>58</v>
      </c>
      <c r="S1318" t="s">
        <v>5341</v>
      </c>
      <c r="T1318" s="4">
        <v>45465</v>
      </c>
      <c r="U1318">
        <v>6</v>
      </c>
      <c r="V1318" t="s">
        <v>20248</v>
      </c>
      <c r="W1318" t="s">
        <v>5342</v>
      </c>
      <c r="X1318" t="s">
        <v>5343</v>
      </c>
      <c r="Y1318" t="s">
        <v>4169</v>
      </c>
      <c r="Z1318">
        <v>2959</v>
      </c>
      <c r="AA1318">
        <v>2</v>
      </c>
      <c r="AB1318">
        <v>2367.2000000000003</v>
      </c>
      <c r="AC1318">
        <v>1183.6000000000001</v>
      </c>
      <c r="AD1318" s="8">
        <v>0.35</v>
      </c>
      <c r="AE1318" s="7">
        <v>828.5200000000001</v>
      </c>
      <c r="AF1318">
        <v>0.35</v>
      </c>
      <c r="AG1318" t="str">
        <f t="shared" si="20"/>
        <v>₹2 K</v>
      </c>
    </row>
    <row r="1319" spans="1:33" x14ac:dyDescent="0.3">
      <c r="A1319" t="s">
        <v>181</v>
      </c>
      <c r="B1319" t="s">
        <v>985</v>
      </c>
      <c r="C1319" t="s">
        <v>29</v>
      </c>
      <c r="D1319" t="s">
        <v>219</v>
      </c>
      <c r="E1319" t="s">
        <v>158</v>
      </c>
      <c r="F1319" t="s">
        <v>5511</v>
      </c>
      <c r="G1319" t="s">
        <v>33</v>
      </c>
      <c r="H1319" s="4">
        <v>44509</v>
      </c>
      <c r="I1319">
        <v>1200</v>
      </c>
      <c r="J1319" t="s">
        <v>5512</v>
      </c>
      <c r="K1319" t="s">
        <v>653</v>
      </c>
      <c r="L1319" t="s">
        <v>5513</v>
      </c>
      <c r="M1319" t="s">
        <v>37</v>
      </c>
      <c r="N1319" t="s">
        <v>5514</v>
      </c>
      <c r="O1319" t="s">
        <v>72</v>
      </c>
      <c r="P1319">
        <v>7</v>
      </c>
      <c r="Q1319" t="s">
        <v>40</v>
      </c>
      <c r="R1319" t="s">
        <v>74</v>
      </c>
      <c r="S1319" t="s">
        <v>5515</v>
      </c>
      <c r="T1319" s="4">
        <v>45470</v>
      </c>
      <c r="U1319">
        <v>6</v>
      </c>
      <c r="V1319" t="s">
        <v>20248</v>
      </c>
      <c r="W1319" t="s">
        <v>5516</v>
      </c>
      <c r="X1319" t="s">
        <v>5517</v>
      </c>
      <c r="Y1319" t="s">
        <v>5518</v>
      </c>
      <c r="Z1319">
        <v>678</v>
      </c>
      <c r="AA1319">
        <v>3</v>
      </c>
      <c r="AB1319">
        <v>813.6</v>
      </c>
      <c r="AC1319">
        <v>271.2</v>
      </c>
      <c r="AD1319" s="8">
        <v>0.28000000000000003</v>
      </c>
      <c r="AE1319" s="7">
        <v>227.80800000000002</v>
      </c>
      <c r="AF1319">
        <v>0.28000000000000003</v>
      </c>
      <c r="AG1319" t="str">
        <f t="shared" si="20"/>
        <v>₹813.6</v>
      </c>
    </row>
    <row r="1320" spans="1:33" x14ac:dyDescent="0.3">
      <c r="A1320" t="s">
        <v>93</v>
      </c>
      <c r="B1320" t="s">
        <v>293</v>
      </c>
      <c r="C1320" t="s">
        <v>80</v>
      </c>
      <c r="D1320" t="s">
        <v>81</v>
      </c>
      <c r="E1320" t="s">
        <v>1290</v>
      </c>
      <c r="F1320" t="s">
        <v>5592</v>
      </c>
      <c r="G1320" t="s">
        <v>33</v>
      </c>
      <c r="H1320" s="4">
        <v>45208</v>
      </c>
      <c r="I1320">
        <v>1400</v>
      </c>
      <c r="J1320" t="s">
        <v>5593</v>
      </c>
      <c r="K1320" t="s">
        <v>1162</v>
      </c>
      <c r="L1320" t="s">
        <v>5594</v>
      </c>
      <c r="M1320" t="s">
        <v>87</v>
      </c>
      <c r="N1320" t="s">
        <v>5595</v>
      </c>
      <c r="O1320" t="s">
        <v>57</v>
      </c>
      <c r="P1320">
        <v>8</v>
      </c>
      <c r="Q1320" t="s">
        <v>40</v>
      </c>
      <c r="R1320" t="s">
        <v>41</v>
      </c>
      <c r="S1320" t="s">
        <v>5596</v>
      </c>
      <c r="T1320" s="4">
        <v>45459</v>
      </c>
      <c r="U1320">
        <v>6</v>
      </c>
      <c r="V1320" t="s">
        <v>20248</v>
      </c>
      <c r="W1320" t="s">
        <v>5597</v>
      </c>
      <c r="X1320" t="s">
        <v>5598</v>
      </c>
      <c r="Y1320" t="s">
        <v>2639</v>
      </c>
      <c r="Z1320">
        <v>2674</v>
      </c>
      <c r="AA1320">
        <v>7</v>
      </c>
      <c r="AB1320">
        <v>7487.2000000000007</v>
      </c>
      <c r="AC1320">
        <v>1069.6000000000001</v>
      </c>
      <c r="AD1320" s="8">
        <v>0.35</v>
      </c>
      <c r="AE1320" s="7">
        <v>2620.52</v>
      </c>
      <c r="AF1320">
        <v>0.35</v>
      </c>
      <c r="AG1320" t="str">
        <f t="shared" si="20"/>
        <v>₹7 K</v>
      </c>
    </row>
    <row r="1321" spans="1:33" x14ac:dyDescent="0.3">
      <c r="A1321" t="s">
        <v>27</v>
      </c>
      <c r="B1321" t="s">
        <v>193</v>
      </c>
      <c r="C1321" t="s">
        <v>29</v>
      </c>
      <c r="D1321" t="s">
        <v>65</v>
      </c>
      <c r="E1321" t="s">
        <v>31</v>
      </c>
      <c r="F1321" t="s">
        <v>5693</v>
      </c>
      <c r="G1321" t="s">
        <v>96</v>
      </c>
      <c r="H1321" s="4">
        <v>44894</v>
      </c>
      <c r="I1321">
        <v>1400</v>
      </c>
      <c r="J1321" t="s">
        <v>5694</v>
      </c>
      <c r="K1321" t="s">
        <v>54</v>
      </c>
      <c r="L1321" t="s">
        <v>5695</v>
      </c>
      <c r="M1321" t="s">
        <v>87</v>
      </c>
      <c r="N1321" t="s">
        <v>5696</v>
      </c>
      <c r="O1321" t="s">
        <v>116</v>
      </c>
      <c r="P1321">
        <v>7</v>
      </c>
      <c r="Q1321" t="s">
        <v>73</v>
      </c>
      <c r="R1321" t="s">
        <v>58</v>
      </c>
      <c r="S1321" t="s">
        <v>5697</v>
      </c>
      <c r="T1321" s="4">
        <v>45472</v>
      </c>
      <c r="U1321">
        <v>6</v>
      </c>
      <c r="V1321" t="s">
        <v>20248</v>
      </c>
      <c r="W1321" t="s">
        <v>5698</v>
      </c>
      <c r="X1321" t="s">
        <v>5699</v>
      </c>
      <c r="Y1321" t="s">
        <v>5700</v>
      </c>
      <c r="Z1321">
        <v>2491</v>
      </c>
      <c r="AA1321">
        <v>8</v>
      </c>
      <c r="AB1321">
        <v>7971.2000000000007</v>
      </c>
      <c r="AC1321">
        <v>996.40000000000009</v>
      </c>
      <c r="AD1321" s="8">
        <v>0.28000000000000003</v>
      </c>
      <c r="AE1321" s="7">
        <v>2231.9360000000006</v>
      </c>
      <c r="AF1321">
        <v>0.28000000000000003</v>
      </c>
      <c r="AG1321" t="str">
        <f t="shared" si="20"/>
        <v>₹8 K</v>
      </c>
    </row>
    <row r="1322" spans="1:33" x14ac:dyDescent="0.3">
      <c r="A1322" t="s">
        <v>336</v>
      </c>
      <c r="B1322" t="s">
        <v>262</v>
      </c>
      <c r="C1322" t="s">
        <v>49</v>
      </c>
      <c r="D1322" t="s">
        <v>81</v>
      </c>
      <c r="E1322" t="s">
        <v>122</v>
      </c>
      <c r="F1322" t="s">
        <v>6070</v>
      </c>
      <c r="G1322" t="s">
        <v>96</v>
      </c>
      <c r="H1322" s="4">
        <v>44789</v>
      </c>
      <c r="I1322">
        <v>1100</v>
      </c>
      <c r="J1322" t="s">
        <v>6071</v>
      </c>
      <c r="K1322" t="s">
        <v>796</v>
      </c>
      <c r="L1322" t="s">
        <v>6072</v>
      </c>
      <c r="M1322" t="s">
        <v>37</v>
      </c>
      <c r="N1322" t="s">
        <v>6073</v>
      </c>
      <c r="O1322" t="s">
        <v>72</v>
      </c>
      <c r="P1322">
        <v>6</v>
      </c>
      <c r="Q1322" t="s">
        <v>73</v>
      </c>
      <c r="R1322" t="s">
        <v>101</v>
      </c>
      <c r="S1322" t="s">
        <v>6074</v>
      </c>
      <c r="T1322" s="4">
        <v>45473</v>
      </c>
      <c r="U1322">
        <v>6</v>
      </c>
      <c r="V1322" t="s">
        <v>20248</v>
      </c>
      <c r="W1322" t="s">
        <v>6075</v>
      </c>
      <c r="X1322" t="s">
        <v>6076</v>
      </c>
      <c r="Y1322" t="s">
        <v>6077</v>
      </c>
      <c r="Z1322">
        <v>979</v>
      </c>
      <c r="AA1322">
        <v>4</v>
      </c>
      <c r="AB1322">
        <v>1566.4</v>
      </c>
      <c r="AC1322">
        <v>391.6</v>
      </c>
      <c r="AD1322" s="8">
        <v>0.22</v>
      </c>
      <c r="AE1322" s="7">
        <v>344.608</v>
      </c>
      <c r="AF1322">
        <v>0.22</v>
      </c>
      <c r="AG1322" t="str">
        <f t="shared" si="20"/>
        <v>₹2 K</v>
      </c>
    </row>
    <row r="1323" spans="1:33" x14ac:dyDescent="0.3">
      <c r="A1323" t="s">
        <v>93</v>
      </c>
      <c r="B1323" t="s">
        <v>568</v>
      </c>
      <c r="C1323" t="s">
        <v>80</v>
      </c>
      <c r="D1323" t="s">
        <v>30</v>
      </c>
      <c r="E1323" t="s">
        <v>381</v>
      </c>
      <c r="F1323" t="s">
        <v>6288</v>
      </c>
      <c r="G1323" t="s">
        <v>33</v>
      </c>
      <c r="H1323" s="4">
        <v>45614</v>
      </c>
      <c r="I1323">
        <v>950</v>
      </c>
      <c r="J1323" t="s">
        <v>6289</v>
      </c>
      <c r="K1323" t="s">
        <v>825</v>
      </c>
      <c r="L1323" t="s">
        <v>6290</v>
      </c>
      <c r="M1323" t="s">
        <v>87</v>
      </c>
      <c r="N1323" t="s">
        <v>6291</v>
      </c>
      <c r="O1323" t="s">
        <v>57</v>
      </c>
      <c r="P1323">
        <v>9</v>
      </c>
      <c r="Q1323" t="s">
        <v>73</v>
      </c>
      <c r="R1323" t="s">
        <v>58</v>
      </c>
      <c r="S1323" t="s">
        <v>6292</v>
      </c>
      <c r="T1323" s="4">
        <v>45451</v>
      </c>
      <c r="U1323">
        <v>6</v>
      </c>
      <c r="V1323" t="s">
        <v>20248</v>
      </c>
      <c r="W1323" t="s">
        <v>6293</v>
      </c>
      <c r="X1323" t="s">
        <v>6294</v>
      </c>
      <c r="Y1323" t="s">
        <v>686</v>
      </c>
      <c r="Z1323">
        <v>990</v>
      </c>
      <c r="AA1323">
        <v>6</v>
      </c>
      <c r="AB1323">
        <v>2376</v>
      </c>
      <c r="AC1323">
        <v>396</v>
      </c>
      <c r="AD1323" s="8">
        <v>0.35</v>
      </c>
      <c r="AE1323" s="7">
        <v>831.59999999999991</v>
      </c>
      <c r="AF1323">
        <v>0.35</v>
      </c>
      <c r="AG1323" t="str">
        <f t="shared" si="20"/>
        <v>₹2 K</v>
      </c>
    </row>
    <row r="1324" spans="1:33" x14ac:dyDescent="0.3">
      <c r="A1324" t="s">
        <v>181</v>
      </c>
      <c r="B1324" t="s">
        <v>813</v>
      </c>
      <c r="C1324" t="s">
        <v>29</v>
      </c>
      <c r="D1324" t="s">
        <v>370</v>
      </c>
      <c r="E1324" t="s">
        <v>814</v>
      </c>
      <c r="F1324" t="s">
        <v>6303</v>
      </c>
      <c r="G1324" t="s">
        <v>96</v>
      </c>
      <c r="H1324" s="4">
        <v>44703</v>
      </c>
      <c r="I1324">
        <v>1000</v>
      </c>
      <c r="J1324" t="s">
        <v>6304</v>
      </c>
      <c r="K1324" t="s">
        <v>197</v>
      </c>
      <c r="L1324" t="s">
        <v>6305</v>
      </c>
      <c r="M1324" t="s">
        <v>37</v>
      </c>
      <c r="N1324" t="s">
        <v>6306</v>
      </c>
      <c r="O1324" t="s">
        <v>72</v>
      </c>
      <c r="P1324">
        <v>5</v>
      </c>
      <c r="Q1324" t="s">
        <v>40</v>
      </c>
      <c r="R1324" t="s">
        <v>58</v>
      </c>
      <c r="S1324" t="s">
        <v>6307</v>
      </c>
      <c r="T1324" s="4">
        <v>45456</v>
      </c>
      <c r="U1324">
        <v>6</v>
      </c>
      <c r="V1324" t="s">
        <v>20248</v>
      </c>
      <c r="W1324" t="s">
        <v>6308</v>
      </c>
      <c r="X1324" t="s">
        <v>6309</v>
      </c>
      <c r="Y1324" t="s">
        <v>6310</v>
      </c>
      <c r="Z1324">
        <v>650</v>
      </c>
      <c r="AA1324">
        <v>8</v>
      </c>
      <c r="AB1324">
        <v>2080</v>
      </c>
      <c r="AC1324">
        <v>260</v>
      </c>
      <c r="AD1324" s="8">
        <v>0.28000000000000003</v>
      </c>
      <c r="AE1324" s="7">
        <v>582.40000000000009</v>
      </c>
      <c r="AF1324">
        <v>0.28000000000000003</v>
      </c>
      <c r="AG1324" t="str">
        <f t="shared" si="20"/>
        <v>₹2 K</v>
      </c>
    </row>
    <row r="1325" spans="1:33" x14ac:dyDescent="0.3">
      <c r="A1325" t="s">
        <v>336</v>
      </c>
      <c r="B1325" t="s">
        <v>262</v>
      </c>
      <c r="C1325" t="s">
        <v>80</v>
      </c>
      <c r="D1325" t="s">
        <v>109</v>
      </c>
      <c r="E1325" t="s">
        <v>1683</v>
      </c>
      <c r="F1325" t="s">
        <v>6332</v>
      </c>
      <c r="G1325" t="s">
        <v>33</v>
      </c>
      <c r="H1325" s="4">
        <v>44044</v>
      </c>
      <c r="I1325">
        <v>800</v>
      </c>
      <c r="J1325" t="s">
        <v>6333</v>
      </c>
      <c r="K1325" t="s">
        <v>1162</v>
      </c>
      <c r="L1325" t="s">
        <v>6334</v>
      </c>
      <c r="M1325" t="s">
        <v>37</v>
      </c>
      <c r="N1325" t="s">
        <v>6335</v>
      </c>
      <c r="O1325" t="s">
        <v>39</v>
      </c>
      <c r="P1325">
        <v>19</v>
      </c>
      <c r="Q1325" t="s">
        <v>40</v>
      </c>
      <c r="R1325" t="s">
        <v>101</v>
      </c>
      <c r="S1325" t="s">
        <v>6336</v>
      </c>
      <c r="T1325" s="4">
        <v>45472</v>
      </c>
      <c r="U1325">
        <v>6</v>
      </c>
      <c r="V1325" t="s">
        <v>20248</v>
      </c>
      <c r="W1325" t="s">
        <v>6337</v>
      </c>
      <c r="X1325" t="s">
        <v>6338</v>
      </c>
      <c r="Y1325" t="s">
        <v>1390</v>
      </c>
      <c r="Z1325">
        <v>820</v>
      </c>
      <c r="AA1325">
        <v>7</v>
      </c>
      <c r="AB1325">
        <v>2296</v>
      </c>
      <c r="AC1325">
        <v>328</v>
      </c>
      <c r="AD1325" s="8">
        <v>0.35</v>
      </c>
      <c r="AE1325" s="7">
        <v>803.59999999999991</v>
      </c>
      <c r="AF1325">
        <v>0.35</v>
      </c>
      <c r="AG1325" t="str">
        <f t="shared" si="20"/>
        <v>₹2 K</v>
      </c>
    </row>
    <row r="1326" spans="1:33" x14ac:dyDescent="0.3">
      <c r="A1326" t="s">
        <v>20240</v>
      </c>
      <c r="B1326" t="s">
        <v>347</v>
      </c>
      <c r="C1326" t="s">
        <v>49</v>
      </c>
      <c r="D1326" t="s">
        <v>241</v>
      </c>
      <c r="E1326" t="s">
        <v>230</v>
      </c>
      <c r="F1326" t="s">
        <v>6361</v>
      </c>
      <c r="G1326" t="s">
        <v>96</v>
      </c>
      <c r="H1326" s="4">
        <v>44313</v>
      </c>
      <c r="I1326">
        <v>1100</v>
      </c>
      <c r="J1326" t="s">
        <v>6362</v>
      </c>
      <c r="K1326" t="s">
        <v>989</v>
      </c>
      <c r="L1326" t="s">
        <v>6363</v>
      </c>
      <c r="M1326" t="s">
        <v>37</v>
      </c>
      <c r="N1326" t="s">
        <v>6364</v>
      </c>
      <c r="O1326" t="s">
        <v>57</v>
      </c>
      <c r="P1326">
        <v>14</v>
      </c>
      <c r="Q1326" t="s">
        <v>73</v>
      </c>
      <c r="R1326" t="s">
        <v>74</v>
      </c>
      <c r="S1326" t="s">
        <v>6365</v>
      </c>
      <c r="T1326" s="4">
        <v>45446</v>
      </c>
      <c r="U1326">
        <v>6</v>
      </c>
      <c r="V1326" t="s">
        <v>20248</v>
      </c>
      <c r="W1326" t="s">
        <v>6366</v>
      </c>
      <c r="X1326" t="s">
        <v>6367</v>
      </c>
      <c r="Y1326" t="s">
        <v>802</v>
      </c>
      <c r="Z1326">
        <v>714</v>
      </c>
      <c r="AA1326">
        <v>4</v>
      </c>
      <c r="AB1326">
        <v>1142.4000000000001</v>
      </c>
      <c r="AC1326">
        <v>285.60000000000002</v>
      </c>
      <c r="AD1326" s="8">
        <v>0.22</v>
      </c>
      <c r="AE1326" s="7">
        <v>251.32800000000003</v>
      </c>
      <c r="AF1326">
        <v>0.22</v>
      </c>
      <c r="AG1326" t="str">
        <f t="shared" si="20"/>
        <v>₹1 K</v>
      </c>
    </row>
    <row r="1327" spans="1:33" x14ac:dyDescent="0.3">
      <c r="A1327" t="s">
        <v>181</v>
      </c>
      <c r="B1327" t="s">
        <v>470</v>
      </c>
      <c r="C1327" t="s">
        <v>29</v>
      </c>
      <c r="D1327" t="s">
        <v>50</v>
      </c>
      <c r="E1327" t="s">
        <v>1005</v>
      </c>
      <c r="F1327" t="s">
        <v>6390</v>
      </c>
      <c r="G1327" t="s">
        <v>96</v>
      </c>
      <c r="H1327" s="4">
        <v>44772</v>
      </c>
      <c r="I1327">
        <v>800</v>
      </c>
      <c r="J1327" t="s">
        <v>6391</v>
      </c>
      <c r="K1327" t="s">
        <v>1486</v>
      </c>
      <c r="L1327" t="s">
        <v>6392</v>
      </c>
      <c r="M1327" t="s">
        <v>37</v>
      </c>
      <c r="N1327" t="s">
        <v>6393</v>
      </c>
      <c r="O1327" t="s">
        <v>57</v>
      </c>
      <c r="P1327">
        <v>10</v>
      </c>
      <c r="Q1327" t="s">
        <v>73</v>
      </c>
      <c r="R1327" t="s">
        <v>101</v>
      </c>
      <c r="S1327" t="s">
        <v>6394</v>
      </c>
      <c r="T1327" s="4">
        <v>45445</v>
      </c>
      <c r="U1327">
        <v>6</v>
      </c>
      <c r="V1327" t="s">
        <v>20248</v>
      </c>
      <c r="W1327" t="s">
        <v>6395</v>
      </c>
      <c r="X1327" t="s">
        <v>6396</v>
      </c>
      <c r="Y1327" t="s">
        <v>2925</v>
      </c>
      <c r="Z1327">
        <v>739</v>
      </c>
      <c r="AA1327">
        <v>2</v>
      </c>
      <c r="AB1327">
        <v>591.20000000000005</v>
      </c>
      <c r="AC1327">
        <v>295.60000000000002</v>
      </c>
      <c r="AD1327" s="8">
        <v>0.28000000000000003</v>
      </c>
      <c r="AE1327" s="7">
        <v>165.53600000000003</v>
      </c>
      <c r="AF1327">
        <v>0.28000000000000003</v>
      </c>
      <c r="AG1327" t="str">
        <f t="shared" si="20"/>
        <v>₹591.2</v>
      </c>
    </row>
    <row r="1328" spans="1:33" x14ac:dyDescent="0.3">
      <c r="A1328" t="s">
        <v>20235</v>
      </c>
      <c r="B1328" t="s">
        <v>48</v>
      </c>
      <c r="C1328" t="s">
        <v>29</v>
      </c>
      <c r="D1328" t="s">
        <v>50</v>
      </c>
      <c r="E1328" t="s">
        <v>894</v>
      </c>
      <c r="F1328" t="s">
        <v>6410</v>
      </c>
      <c r="G1328" t="s">
        <v>96</v>
      </c>
      <c r="H1328" s="4">
        <v>44241</v>
      </c>
      <c r="I1328">
        <v>1300</v>
      </c>
      <c r="J1328" t="s">
        <v>6411</v>
      </c>
      <c r="K1328" t="s">
        <v>716</v>
      </c>
      <c r="L1328" t="s">
        <v>6412</v>
      </c>
      <c r="M1328" t="s">
        <v>37</v>
      </c>
      <c r="N1328" t="s">
        <v>6413</v>
      </c>
      <c r="O1328" t="s">
        <v>116</v>
      </c>
      <c r="P1328">
        <v>10</v>
      </c>
      <c r="Q1328" t="s">
        <v>40</v>
      </c>
      <c r="R1328" t="s">
        <v>41</v>
      </c>
      <c r="S1328" t="s">
        <v>6414</v>
      </c>
      <c r="T1328" s="4">
        <v>45468</v>
      </c>
      <c r="U1328">
        <v>6</v>
      </c>
      <c r="V1328" t="s">
        <v>20248</v>
      </c>
      <c r="W1328" t="s">
        <v>6415</v>
      </c>
      <c r="X1328" t="s">
        <v>6416</v>
      </c>
      <c r="Y1328" t="s">
        <v>6417</v>
      </c>
      <c r="Z1328">
        <v>2958</v>
      </c>
      <c r="AA1328">
        <v>6</v>
      </c>
      <c r="AB1328">
        <v>7099.2000000000007</v>
      </c>
      <c r="AC1328">
        <v>1183.2</v>
      </c>
      <c r="AD1328" s="8">
        <v>0.28000000000000003</v>
      </c>
      <c r="AE1328" s="7">
        <v>1987.7760000000003</v>
      </c>
      <c r="AF1328">
        <v>0.28000000000000003</v>
      </c>
      <c r="AG1328" t="str">
        <f t="shared" si="20"/>
        <v>₹7 K</v>
      </c>
    </row>
    <row r="1329" spans="1:33" x14ac:dyDescent="0.3">
      <c r="A1329" t="s">
        <v>93</v>
      </c>
      <c r="B1329" t="s">
        <v>784</v>
      </c>
      <c r="C1329" t="s">
        <v>49</v>
      </c>
      <c r="D1329" t="s">
        <v>65</v>
      </c>
      <c r="E1329" t="s">
        <v>1683</v>
      </c>
      <c r="F1329" t="s">
        <v>6455</v>
      </c>
      <c r="G1329" t="s">
        <v>96</v>
      </c>
      <c r="H1329" s="4">
        <v>43898</v>
      </c>
      <c r="I1329">
        <v>1300</v>
      </c>
      <c r="J1329" t="s">
        <v>6456</v>
      </c>
      <c r="K1329" t="s">
        <v>653</v>
      </c>
      <c r="L1329" t="s">
        <v>6457</v>
      </c>
      <c r="M1329" t="s">
        <v>87</v>
      </c>
      <c r="N1329" t="s">
        <v>6458</v>
      </c>
      <c r="O1329" t="s">
        <v>57</v>
      </c>
      <c r="P1329">
        <v>10</v>
      </c>
      <c r="Q1329" t="s">
        <v>40</v>
      </c>
      <c r="R1329" t="s">
        <v>101</v>
      </c>
      <c r="S1329" t="s">
        <v>6459</v>
      </c>
      <c r="T1329" s="4">
        <v>45447</v>
      </c>
      <c r="U1329">
        <v>6</v>
      </c>
      <c r="V1329" t="s">
        <v>20248</v>
      </c>
      <c r="W1329" t="s">
        <v>6460</v>
      </c>
      <c r="X1329" t="s">
        <v>6461</v>
      </c>
      <c r="Y1329" t="s">
        <v>6038</v>
      </c>
      <c r="Z1329">
        <v>1644</v>
      </c>
      <c r="AA1329">
        <v>5</v>
      </c>
      <c r="AB1329">
        <v>3288</v>
      </c>
      <c r="AC1329">
        <v>657.6</v>
      </c>
      <c r="AD1329" s="8">
        <v>0.22</v>
      </c>
      <c r="AE1329" s="7">
        <v>723.36</v>
      </c>
      <c r="AF1329">
        <v>0.22</v>
      </c>
      <c r="AG1329" t="str">
        <f t="shared" si="20"/>
        <v>₹3 K</v>
      </c>
    </row>
    <row r="1330" spans="1:33" x14ac:dyDescent="0.3">
      <c r="A1330" t="s">
        <v>181</v>
      </c>
      <c r="B1330" t="s">
        <v>411</v>
      </c>
      <c r="C1330" t="s">
        <v>49</v>
      </c>
      <c r="D1330" t="s">
        <v>109</v>
      </c>
      <c r="E1330" t="s">
        <v>1092</v>
      </c>
      <c r="F1330" t="s">
        <v>6504</v>
      </c>
      <c r="G1330" t="s">
        <v>96</v>
      </c>
      <c r="H1330" s="4">
        <v>44886</v>
      </c>
      <c r="I1330">
        <v>1100</v>
      </c>
      <c r="J1330" t="s">
        <v>6505</v>
      </c>
      <c r="K1330" t="s">
        <v>150</v>
      </c>
      <c r="L1330" t="s">
        <v>6506</v>
      </c>
      <c r="M1330" t="s">
        <v>37</v>
      </c>
      <c r="N1330" t="s">
        <v>6507</v>
      </c>
      <c r="O1330" t="s">
        <v>116</v>
      </c>
      <c r="P1330">
        <v>14</v>
      </c>
      <c r="Q1330" t="s">
        <v>73</v>
      </c>
      <c r="R1330" t="s">
        <v>58</v>
      </c>
      <c r="S1330" t="s">
        <v>6508</v>
      </c>
      <c r="T1330" s="4">
        <v>45461</v>
      </c>
      <c r="U1330">
        <v>6</v>
      </c>
      <c r="V1330" t="s">
        <v>20248</v>
      </c>
      <c r="W1330" t="s">
        <v>6509</v>
      </c>
      <c r="X1330" t="s">
        <v>6510</v>
      </c>
      <c r="Y1330" t="s">
        <v>6511</v>
      </c>
      <c r="Z1330">
        <v>1003</v>
      </c>
      <c r="AA1330">
        <v>8</v>
      </c>
      <c r="AB1330">
        <v>3209.6000000000004</v>
      </c>
      <c r="AC1330">
        <v>401.20000000000005</v>
      </c>
      <c r="AD1330" s="8">
        <v>0.22</v>
      </c>
      <c r="AE1330" s="7">
        <v>706.11200000000008</v>
      </c>
      <c r="AF1330">
        <v>0.22</v>
      </c>
      <c r="AG1330" t="str">
        <f t="shared" si="20"/>
        <v>₹3 K</v>
      </c>
    </row>
    <row r="1331" spans="1:33" x14ac:dyDescent="0.3">
      <c r="A1331" t="s">
        <v>336</v>
      </c>
      <c r="B1331" t="s">
        <v>262</v>
      </c>
      <c r="C1331" t="s">
        <v>29</v>
      </c>
      <c r="D1331" t="s">
        <v>30</v>
      </c>
      <c r="E1331" t="s">
        <v>1441</v>
      </c>
      <c r="F1331" t="s">
        <v>6675</v>
      </c>
      <c r="G1331" t="s">
        <v>96</v>
      </c>
      <c r="H1331" s="4">
        <v>44930</v>
      </c>
      <c r="I1331">
        <v>950</v>
      </c>
      <c r="J1331" t="s">
        <v>6676</v>
      </c>
      <c r="K1331" t="s">
        <v>853</v>
      </c>
      <c r="L1331" t="s">
        <v>6677</v>
      </c>
      <c r="M1331" t="s">
        <v>87</v>
      </c>
      <c r="N1331" t="s">
        <v>6678</v>
      </c>
      <c r="O1331" t="s">
        <v>72</v>
      </c>
      <c r="P1331">
        <v>7</v>
      </c>
      <c r="Q1331" t="s">
        <v>73</v>
      </c>
      <c r="R1331" t="s">
        <v>58</v>
      </c>
      <c r="S1331" t="s">
        <v>6679</v>
      </c>
      <c r="T1331" s="4">
        <v>45455</v>
      </c>
      <c r="U1331">
        <v>6</v>
      </c>
      <c r="V1331" t="s">
        <v>20248</v>
      </c>
      <c r="W1331" t="s">
        <v>6680</v>
      </c>
      <c r="X1331" t="s">
        <v>6681</v>
      </c>
      <c r="Y1331" t="s">
        <v>6682</v>
      </c>
      <c r="Z1331">
        <v>1906</v>
      </c>
      <c r="AA1331">
        <v>4</v>
      </c>
      <c r="AB1331">
        <v>3049.6000000000004</v>
      </c>
      <c r="AC1331">
        <v>762.40000000000009</v>
      </c>
      <c r="AD1331" s="8">
        <v>0.28000000000000003</v>
      </c>
      <c r="AE1331" s="7">
        <v>853.88800000000015</v>
      </c>
      <c r="AF1331">
        <v>0.28000000000000003</v>
      </c>
      <c r="AG1331" t="str">
        <f t="shared" si="20"/>
        <v>₹3 K</v>
      </c>
    </row>
    <row r="1332" spans="1:33" x14ac:dyDescent="0.3">
      <c r="A1332" t="s">
        <v>27</v>
      </c>
      <c r="B1332" t="s">
        <v>558</v>
      </c>
      <c r="C1332" t="s">
        <v>29</v>
      </c>
      <c r="D1332" t="s">
        <v>81</v>
      </c>
      <c r="E1332" t="s">
        <v>441</v>
      </c>
      <c r="F1332" t="s">
        <v>6690</v>
      </c>
      <c r="G1332" t="s">
        <v>96</v>
      </c>
      <c r="H1332" s="4">
        <v>44066</v>
      </c>
      <c r="I1332">
        <v>1400</v>
      </c>
      <c r="J1332" t="s">
        <v>6691</v>
      </c>
      <c r="K1332" t="s">
        <v>3054</v>
      </c>
      <c r="L1332" t="s">
        <v>6692</v>
      </c>
      <c r="M1332" t="s">
        <v>87</v>
      </c>
      <c r="N1332" t="s">
        <v>6693</v>
      </c>
      <c r="O1332" t="s">
        <v>116</v>
      </c>
      <c r="P1332">
        <v>6</v>
      </c>
      <c r="Q1332" t="s">
        <v>73</v>
      </c>
      <c r="R1332" t="s">
        <v>58</v>
      </c>
      <c r="S1332" t="s">
        <v>6694</v>
      </c>
      <c r="T1332" s="4">
        <v>45471</v>
      </c>
      <c r="U1332">
        <v>6</v>
      </c>
      <c r="V1332" t="s">
        <v>20248</v>
      </c>
      <c r="W1332" t="s">
        <v>6695</v>
      </c>
      <c r="X1332" t="s">
        <v>6696</v>
      </c>
      <c r="Y1332" t="s">
        <v>6002</v>
      </c>
      <c r="Z1332">
        <v>1302</v>
      </c>
      <c r="AA1332">
        <v>5</v>
      </c>
      <c r="AB1332">
        <v>2604</v>
      </c>
      <c r="AC1332">
        <v>520.79999999999995</v>
      </c>
      <c r="AD1332" s="8">
        <v>0.28000000000000003</v>
      </c>
      <c r="AE1332" s="7">
        <v>729.12000000000012</v>
      </c>
      <c r="AF1332">
        <v>0.28000000000000003</v>
      </c>
      <c r="AG1332" t="str">
        <f t="shared" si="20"/>
        <v>₹3 K</v>
      </c>
    </row>
    <row r="1333" spans="1:33" x14ac:dyDescent="0.3">
      <c r="A1333" t="s">
        <v>181</v>
      </c>
      <c r="B1333" t="s">
        <v>920</v>
      </c>
      <c r="C1333" t="s">
        <v>49</v>
      </c>
      <c r="D1333" t="s">
        <v>206</v>
      </c>
      <c r="E1333" t="s">
        <v>431</v>
      </c>
      <c r="F1333" t="s">
        <v>6703</v>
      </c>
      <c r="G1333" t="s">
        <v>96</v>
      </c>
      <c r="H1333" s="4">
        <v>44760</v>
      </c>
      <c r="I1333">
        <v>800</v>
      </c>
      <c r="J1333" t="s">
        <v>6704</v>
      </c>
      <c r="K1333" t="s">
        <v>454</v>
      </c>
      <c r="L1333" t="s">
        <v>6705</v>
      </c>
      <c r="M1333" t="s">
        <v>87</v>
      </c>
      <c r="N1333" t="s">
        <v>6706</v>
      </c>
      <c r="O1333" t="s">
        <v>72</v>
      </c>
      <c r="P1333">
        <v>16</v>
      </c>
      <c r="Q1333" t="s">
        <v>40</v>
      </c>
      <c r="R1333" t="s">
        <v>101</v>
      </c>
      <c r="S1333" t="s">
        <v>6707</v>
      </c>
      <c r="T1333" s="4">
        <v>45470</v>
      </c>
      <c r="U1333">
        <v>6</v>
      </c>
      <c r="V1333" t="s">
        <v>20248</v>
      </c>
      <c r="W1333" t="s">
        <v>6708</v>
      </c>
      <c r="X1333" t="s">
        <v>6709</v>
      </c>
      <c r="Y1333" t="s">
        <v>3193</v>
      </c>
      <c r="Z1333">
        <v>1385</v>
      </c>
      <c r="AA1333">
        <v>5</v>
      </c>
      <c r="AB1333">
        <v>2770</v>
      </c>
      <c r="AC1333">
        <v>554</v>
      </c>
      <c r="AD1333" s="8">
        <v>0.22</v>
      </c>
      <c r="AE1333" s="7">
        <v>609.4</v>
      </c>
      <c r="AF1333">
        <v>0.22</v>
      </c>
      <c r="AG1333" t="str">
        <f t="shared" si="20"/>
        <v>₹3 K</v>
      </c>
    </row>
    <row r="1334" spans="1:33" x14ac:dyDescent="0.3">
      <c r="A1334" t="s">
        <v>181</v>
      </c>
      <c r="B1334" t="s">
        <v>380</v>
      </c>
      <c r="C1334" t="s">
        <v>80</v>
      </c>
      <c r="D1334" t="s">
        <v>219</v>
      </c>
      <c r="E1334" t="s">
        <v>170</v>
      </c>
      <c r="F1334" t="s">
        <v>6804</v>
      </c>
      <c r="G1334" t="s">
        <v>33</v>
      </c>
      <c r="H1334" s="4">
        <v>44475</v>
      </c>
      <c r="I1334">
        <v>1300</v>
      </c>
      <c r="J1334" t="s">
        <v>6805</v>
      </c>
      <c r="K1334" t="s">
        <v>1846</v>
      </c>
      <c r="L1334" t="s">
        <v>6806</v>
      </c>
      <c r="M1334" t="s">
        <v>37</v>
      </c>
      <c r="N1334" t="s">
        <v>6807</v>
      </c>
      <c r="O1334" t="s">
        <v>116</v>
      </c>
      <c r="P1334">
        <v>14</v>
      </c>
      <c r="Q1334" t="s">
        <v>73</v>
      </c>
      <c r="R1334" t="s">
        <v>101</v>
      </c>
      <c r="S1334" t="s">
        <v>6808</v>
      </c>
      <c r="T1334" s="4">
        <v>45472</v>
      </c>
      <c r="U1334">
        <v>6</v>
      </c>
      <c r="V1334" t="s">
        <v>20248</v>
      </c>
      <c r="W1334" t="s">
        <v>6809</v>
      </c>
      <c r="X1334" t="s">
        <v>6810</v>
      </c>
      <c r="Y1334" t="s">
        <v>3269</v>
      </c>
      <c r="Z1334">
        <v>1339</v>
      </c>
      <c r="AA1334">
        <v>4</v>
      </c>
      <c r="AB1334">
        <v>2142.4</v>
      </c>
      <c r="AC1334">
        <v>535.6</v>
      </c>
      <c r="AD1334" s="8">
        <v>0.35</v>
      </c>
      <c r="AE1334" s="7">
        <v>749.84</v>
      </c>
      <c r="AF1334">
        <v>0.35</v>
      </c>
      <c r="AG1334" t="str">
        <f t="shared" si="20"/>
        <v>₹2 K</v>
      </c>
    </row>
    <row r="1335" spans="1:33" x14ac:dyDescent="0.3">
      <c r="A1335" t="s">
        <v>93</v>
      </c>
      <c r="B1335" t="s">
        <v>293</v>
      </c>
      <c r="C1335" t="s">
        <v>49</v>
      </c>
      <c r="D1335" t="s">
        <v>677</v>
      </c>
      <c r="E1335" t="s">
        <v>66</v>
      </c>
      <c r="F1335" t="s">
        <v>6832</v>
      </c>
      <c r="G1335" t="s">
        <v>96</v>
      </c>
      <c r="H1335" s="4">
        <v>43923</v>
      </c>
      <c r="I1335">
        <v>950</v>
      </c>
      <c r="J1335" t="s">
        <v>6833</v>
      </c>
      <c r="K1335" t="s">
        <v>394</v>
      </c>
      <c r="L1335" t="s">
        <v>6834</v>
      </c>
      <c r="M1335" t="s">
        <v>87</v>
      </c>
      <c r="N1335" t="s">
        <v>6835</v>
      </c>
      <c r="O1335" t="s">
        <v>57</v>
      </c>
      <c r="P1335">
        <v>15</v>
      </c>
      <c r="Q1335" t="s">
        <v>73</v>
      </c>
      <c r="R1335" t="s">
        <v>58</v>
      </c>
      <c r="S1335" t="s">
        <v>6836</v>
      </c>
      <c r="T1335" s="4">
        <v>45463</v>
      </c>
      <c r="U1335">
        <v>6</v>
      </c>
      <c r="V1335" t="s">
        <v>20248</v>
      </c>
      <c r="W1335" t="s">
        <v>6837</v>
      </c>
      <c r="X1335" t="s">
        <v>6838</v>
      </c>
      <c r="Y1335" t="s">
        <v>6839</v>
      </c>
      <c r="Z1335">
        <v>1385</v>
      </c>
      <c r="AA1335">
        <v>8</v>
      </c>
      <c r="AB1335">
        <v>4432</v>
      </c>
      <c r="AC1335">
        <v>554</v>
      </c>
      <c r="AD1335" s="8">
        <v>0.22</v>
      </c>
      <c r="AE1335" s="7">
        <v>975.04</v>
      </c>
      <c r="AF1335">
        <v>0.22</v>
      </c>
      <c r="AG1335" t="str">
        <f t="shared" si="20"/>
        <v>₹4 K</v>
      </c>
    </row>
    <row r="1336" spans="1:33" x14ac:dyDescent="0.3">
      <c r="A1336" t="s">
        <v>27</v>
      </c>
      <c r="B1336" t="s">
        <v>803</v>
      </c>
      <c r="C1336" t="s">
        <v>49</v>
      </c>
      <c r="D1336" t="s">
        <v>677</v>
      </c>
      <c r="E1336" t="s">
        <v>230</v>
      </c>
      <c r="F1336" t="s">
        <v>6933</v>
      </c>
      <c r="G1336" t="s">
        <v>96</v>
      </c>
      <c r="H1336" s="4">
        <v>44778</v>
      </c>
      <c r="I1336">
        <v>950</v>
      </c>
      <c r="J1336" t="s">
        <v>6934</v>
      </c>
      <c r="K1336" t="s">
        <v>571</v>
      </c>
      <c r="L1336" t="s">
        <v>6935</v>
      </c>
      <c r="M1336" t="s">
        <v>37</v>
      </c>
      <c r="N1336" t="s">
        <v>6936</v>
      </c>
      <c r="O1336" t="s">
        <v>57</v>
      </c>
      <c r="P1336">
        <v>15</v>
      </c>
      <c r="Q1336" t="s">
        <v>73</v>
      </c>
      <c r="R1336" t="s">
        <v>58</v>
      </c>
      <c r="S1336" t="s">
        <v>6937</v>
      </c>
      <c r="T1336" s="4">
        <v>45458</v>
      </c>
      <c r="U1336">
        <v>6</v>
      </c>
      <c r="V1336" t="s">
        <v>20248</v>
      </c>
      <c r="W1336" t="s">
        <v>6938</v>
      </c>
      <c r="X1336" t="s">
        <v>6939</v>
      </c>
      <c r="Y1336" t="s">
        <v>5722</v>
      </c>
      <c r="Z1336">
        <v>2551</v>
      </c>
      <c r="AA1336">
        <v>5</v>
      </c>
      <c r="AB1336">
        <v>5102</v>
      </c>
      <c r="AC1336">
        <v>1020.4</v>
      </c>
      <c r="AD1336" s="8">
        <v>0.22</v>
      </c>
      <c r="AE1336" s="7">
        <v>1122.44</v>
      </c>
      <c r="AF1336">
        <v>0.22</v>
      </c>
      <c r="AG1336" t="str">
        <f t="shared" si="20"/>
        <v>₹5 K</v>
      </c>
    </row>
    <row r="1337" spans="1:33" x14ac:dyDescent="0.3">
      <c r="A1337" t="s">
        <v>107</v>
      </c>
      <c r="B1337" t="s">
        <v>510</v>
      </c>
      <c r="C1337" t="s">
        <v>49</v>
      </c>
      <c r="D1337" t="s">
        <v>50</v>
      </c>
      <c r="E1337" t="s">
        <v>687</v>
      </c>
      <c r="F1337" t="s">
        <v>315</v>
      </c>
      <c r="G1337" t="s">
        <v>96</v>
      </c>
      <c r="H1337" s="4">
        <v>45611</v>
      </c>
      <c r="I1337">
        <v>1300</v>
      </c>
      <c r="J1337" t="s">
        <v>7062</v>
      </c>
      <c r="K1337" t="s">
        <v>989</v>
      </c>
      <c r="L1337" t="s">
        <v>7063</v>
      </c>
      <c r="M1337" t="s">
        <v>37</v>
      </c>
      <c r="N1337" t="s">
        <v>7064</v>
      </c>
      <c r="O1337" t="s">
        <v>57</v>
      </c>
      <c r="P1337">
        <v>7</v>
      </c>
      <c r="Q1337" t="s">
        <v>40</v>
      </c>
      <c r="R1337" t="s">
        <v>58</v>
      </c>
      <c r="S1337" t="s">
        <v>7065</v>
      </c>
      <c r="T1337" s="4">
        <v>45458</v>
      </c>
      <c r="U1337">
        <v>6</v>
      </c>
      <c r="V1337" t="s">
        <v>20248</v>
      </c>
      <c r="W1337" t="s">
        <v>7066</v>
      </c>
      <c r="X1337" t="s">
        <v>7067</v>
      </c>
      <c r="Y1337" t="s">
        <v>282</v>
      </c>
      <c r="Z1337">
        <v>1837</v>
      </c>
      <c r="AA1337">
        <v>8</v>
      </c>
      <c r="AB1337">
        <v>5878.4000000000015</v>
      </c>
      <c r="AC1337">
        <v>734.80000000000018</v>
      </c>
      <c r="AD1337" s="8">
        <v>0.22</v>
      </c>
      <c r="AE1337" s="7">
        <v>1293.2480000000003</v>
      </c>
      <c r="AF1337">
        <v>0.22</v>
      </c>
      <c r="AG1337" t="str">
        <f t="shared" si="20"/>
        <v>₹6 K</v>
      </c>
    </row>
    <row r="1338" spans="1:33" x14ac:dyDescent="0.3">
      <c r="A1338" t="s">
        <v>27</v>
      </c>
      <c r="B1338" t="s">
        <v>803</v>
      </c>
      <c r="C1338" t="s">
        <v>29</v>
      </c>
      <c r="D1338" t="s">
        <v>206</v>
      </c>
      <c r="E1338" t="s">
        <v>549</v>
      </c>
      <c r="F1338" t="s">
        <v>7098</v>
      </c>
      <c r="G1338" t="s">
        <v>33</v>
      </c>
      <c r="H1338" s="4">
        <v>44833</v>
      </c>
      <c r="I1338">
        <v>1300</v>
      </c>
      <c r="J1338" t="s">
        <v>7099</v>
      </c>
      <c r="K1338" t="s">
        <v>625</v>
      </c>
      <c r="L1338" t="s">
        <v>7100</v>
      </c>
      <c r="M1338" t="s">
        <v>37</v>
      </c>
      <c r="N1338" t="s">
        <v>7101</v>
      </c>
      <c r="O1338" t="s">
        <v>72</v>
      </c>
      <c r="P1338">
        <v>20</v>
      </c>
      <c r="Q1338" t="s">
        <v>73</v>
      </c>
      <c r="R1338" t="s">
        <v>74</v>
      </c>
      <c r="S1338" t="s">
        <v>7102</v>
      </c>
      <c r="T1338" s="4">
        <v>45461</v>
      </c>
      <c r="U1338">
        <v>6</v>
      </c>
      <c r="V1338" t="s">
        <v>20248</v>
      </c>
      <c r="W1338" t="s">
        <v>7103</v>
      </c>
      <c r="X1338" t="s">
        <v>7104</v>
      </c>
      <c r="Y1338" t="s">
        <v>7105</v>
      </c>
      <c r="Z1338">
        <v>2619</v>
      </c>
      <c r="AA1338">
        <v>1</v>
      </c>
      <c r="AB1338">
        <v>1047.6000000000001</v>
      </c>
      <c r="AC1338">
        <v>1047.6000000000001</v>
      </c>
      <c r="AD1338" s="8">
        <v>0.28000000000000003</v>
      </c>
      <c r="AE1338" s="7">
        <v>293.32800000000009</v>
      </c>
      <c r="AF1338">
        <v>0.28000000000000003</v>
      </c>
      <c r="AG1338" t="str">
        <f t="shared" si="20"/>
        <v>₹1 K</v>
      </c>
    </row>
    <row r="1339" spans="1:33" x14ac:dyDescent="0.3">
      <c r="A1339" t="s">
        <v>93</v>
      </c>
      <c r="B1339" t="s">
        <v>784</v>
      </c>
      <c r="C1339" t="s">
        <v>80</v>
      </c>
      <c r="D1339" t="s">
        <v>65</v>
      </c>
      <c r="E1339" t="s">
        <v>947</v>
      </c>
      <c r="F1339" t="s">
        <v>7390</v>
      </c>
      <c r="G1339" t="s">
        <v>96</v>
      </c>
      <c r="H1339" s="4">
        <v>45355</v>
      </c>
      <c r="I1339">
        <v>950</v>
      </c>
      <c r="J1339" t="s">
        <v>7391</v>
      </c>
      <c r="K1339" t="s">
        <v>454</v>
      </c>
      <c r="L1339" t="s">
        <v>7392</v>
      </c>
      <c r="M1339" t="s">
        <v>37</v>
      </c>
      <c r="N1339" t="s">
        <v>7393</v>
      </c>
      <c r="O1339" t="s">
        <v>39</v>
      </c>
      <c r="P1339">
        <v>16</v>
      </c>
      <c r="Q1339" t="s">
        <v>73</v>
      </c>
      <c r="R1339" t="s">
        <v>58</v>
      </c>
      <c r="S1339" t="s">
        <v>7394</v>
      </c>
      <c r="T1339" s="4">
        <v>45473</v>
      </c>
      <c r="U1339">
        <v>6</v>
      </c>
      <c r="V1339" t="s">
        <v>20248</v>
      </c>
      <c r="W1339" t="s">
        <v>7395</v>
      </c>
      <c r="X1339" t="s">
        <v>7396</v>
      </c>
      <c r="Y1339" t="s">
        <v>3447</v>
      </c>
      <c r="Z1339">
        <v>1985</v>
      </c>
      <c r="AA1339">
        <v>7</v>
      </c>
      <c r="AB1339">
        <v>5558</v>
      </c>
      <c r="AC1339">
        <v>794</v>
      </c>
      <c r="AD1339" s="8">
        <v>0.35</v>
      </c>
      <c r="AE1339" s="7">
        <v>1945.3</v>
      </c>
      <c r="AF1339">
        <v>0.35</v>
      </c>
      <c r="AG1339" t="str">
        <f t="shared" si="20"/>
        <v>₹6 K</v>
      </c>
    </row>
    <row r="1340" spans="1:33" x14ac:dyDescent="0.3">
      <c r="A1340" t="s">
        <v>133</v>
      </c>
      <c r="B1340" t="s">
        <v>229</v>
      </c>
      <c r="C1340" t="s">
        <v>29</v>
      </c>
      <c r="D1340" t="s">
        <v>50</v>
      </c>
      <c r="E1340" t="s">
        <v>1092</v>
      </c>
      <c r="F1340" t="s">
        <v>7457</v>
      </c>
      <c r="G1340" t="s">
        <v>96</v>
      </c>
      <c r="H1340" s="4">
        <v>44536</v>
      </c>
      <c r="I1340">
        <v>1400</v>
      </c>
      <c r="J1340" t="s">
        <v>7458</v>
      </c>
      <c r="K1340" t="s">
        <v>434</v>
      </c>
      <c r="L1340" t="s">
        <v>7459</v>
      </c>
      <c r="M1340" t="s">
        <v>87</v>
      </c>
      <c r="N1340" t="s">
        <v>7460</v>
      </c>
      <c r="O1340" t="s">
        <v>57</v>
      </c>
      <c r="P1340">
        <v>20</v>
      </c>
      <c r="Q1340" t="s">
        <v>73</v>
      </c>
      <c r="R1340" t="s">
        <v>41</v>
      </c>
      <c r="S1340" t="s">
        <v>7461</v>
      </c>
      <c r="T1340" s="4">
        <v>45454</v>
      </c>
      <c r="U1340">
        <v>6</v>
      </c>
      <c r="V1340" t="s">
        <v>20248</v>
      </c>
      <c r="W1340" t="s">
        <v>7462</v>
      </c>
      <c r="X1340" t="s">
        <v>7463</v>
      </c>
      <c r="Y1340" t="s">
        <v>4132</v>
      </c>
      <c r="Z1340">
        <v>2869</v>
      </c>
      <c r="AA1340">
        <v>7</v>
      </c>
      <c r="AB1340">
        <v>8033.2000000000007</v>
      </c>
      <c r="AC1340">
        <v>1147.6000000000001</v>
      </c>
      <c r="AD1340" s="8">
        <v>0.28000000000000003</v>
      </c>
      <c r="AE1340" s="7">
        <v>2249.2960000000003</v>
      </c>
      <c r="AF1340">
        <v>0.28000000000000003</v>
      </c>
      <c r="AG1340" t="str">
        <f t="shared" si="20"/>
        <v>₹8 K</v>
      </c>
    </row>
    <row r="1341" spans="1:33" x14ac:dyDescent="0.3">
      <c r="A1341" t="s">
        <v>336</v>
      </c>
      <c r="B1341" t="s">
        <v>1023</v>
      </c>
      <c r="C1341" t="s">
        <v>49</v>
      </c>
      <c r="D1341" t="s">
        <v>219</v>
      </c>
      <c r="E1341" t="s">
        <v>1693</v>
      </c>
      <c r="F1341" t="s">
        <v>7515</v>
      </c>
      <c r="G1341" t="s">
        <v>96</v>
      </c>
      <c r="H1341" s="4">
        <v>44253</v>
      </c>
      <c r="I1341">
        <v>1100</v>
      </c>
      <c r="J1341" t="s">
        <v>7516</v>
      </c>
      <c r="K1341" t="s">
        <v>69</v>
      </c>
      <c r="L1341" t="s">
        <v>7517</v>
      </c>
      <c r="M1341" t="s">
        <v>37</v>
      </c>
      <c r="N1341" t="s">
        <v>7518</v>
      </c>
      <c r="O1341" t="s">
        <v>72</v>
      </c>
      <c r="P1341">
        <v>12</v>
      </c>
      <c r="Q1341" t="s">
        <v>73</v>
      </c>
      <c r="R1341" t="s">
        <v>41</v>
      </c>
      <c r="S1341" t="s">
        <v>7519</v>
      </c>
      <c r="T1341" s="4">
        <v>45448</v>
      </c>
      <c r="U1341">
        <v>6</v>
      </c>
      <c r="V1341" t="s">
        <v>20248</v>
      </c>
      <c r="W1341" t="s">
        <v>7520</v>
      </c>
      <c r="X1341" t="s">
        <v>7521</v>
      </c>
      <c r="Y1341" t="s">
        <v>7522</v>
      </c>
      <c r="Z1341">
        <v>1810</v>
      </c>
      <c r="AA1341">
        <v>8</v>
      </c>
      <c r="AB1341">
        <v>5792</v>
      </c>
      <c r="AC1341">
        <v>724</v>
      </c>
      <c r="AD1341" s="8">
        <v>0.22</v>
      </c>
      <c r="AE1341" s="7">
        <v>1274.24</v>
      </c>
      <c r="AF1341">
        <v>0.22</v>
      </c>
      <c r="AG1341" t="str">
        <f t="shared" si="20"/>
        <v>₹6 K</v>
      </c>
    </row>
    <row r="1342" spans="1:33" x14ac:dyDescent="0.3">
      <c r="A1342" t="s">
        <v>336</v>
      </c>
      <c r="B1342" t="s">
        <v>262</v>
      </c>
      <c r="C1342" t="s">
        <v>29</v>
      </c>
      <c r="D1342" t="s">
        <v>206</v>
      </c>
      <c r="E1342" t="s">
        <v>750</v>
      </c>
      <c r="F1342" t="s">
        <v>7911</v>
      </c>
      <c r="G1342" t="s">
        <v>33</v>
      </c>
      <c r="H1342" s="4">
        <v>43948</v>
      </c>
      <c r="I1342">
        <v>1000</v>
      </c>
      <c r="J1342" t="s">
        <v>7912</v>
      </c>
      <c r="K1342" t="s">
        <v>725</v>
      </c>
      <c r="L1342" t="s">
        <v>7913</v>
      </c>
      <c r="M1342" t="s">
        <v>37</v>
      </c>
      <c r="N1342" t="s">
        <v>7914</v>
      </c>
      <c r="O1342" t="s">
        <v>57</v>
      </c>
      <c r="P1342">
        <v>20</v>
      </c>
      <c r="Q1342" t="s">
        <v>73</v>
      </c>
      <c r="R1342" t="s">
        <v>41</v>
      </c>
      <c r="S1342" t="s">
        <v>7915</v>
      </c>
      <c r="T1342" s="4">
        <v>45465</v>
      </c>
      <c r="U1342">
        <v>6</v>
      </c>
      <c r="V1342" t="s">
        <v>20248</v>
      </c>
      <c r="W1342" t="s">
        <v>7916</v>
      </c>
      <c r="X1342" t="s">
        <v>7917</v>
      </c>
      <c r="Y1342" t="s">
        <v>4327</v>
      </c>
      <c r="Z1342">
        <v>1838</v>
      </c>
      <c r="AA1342">
        <v>5</v>
      </c>
      <c r="AB1342">
        <v>3676</v>
      </c>
      <c r="AC1342">
        <v>735.2</v>
      </c>
      <c r="AD1342" s="8">
        <v>0.28000000000000003</v>
      </c>
      <c r="AE1342" s="7">
        <v>1029.2800000000002</v>
      </c>
      <c r="AF1342">
        <v>0.28000000000000003</v>
      </c>
      <c r="AG1342" t="str">
        <f t="shared" si="20"/>
        <v>₹4 K</v>
      </c>
    </row>
    <row r="1343" spans="1:33" x14ac:dyDescent="0.3">
      <c r="A1343" t="s">
        <v>450</v>
      </c>
      <c r="B1343" t="s">
        <v>450</v>
      </c>
      <c r="C1343" t="s">
        <v>29</v>
      </c>
      <c r="D1343" t="s">
        <v>677</v>
      </c>
      <c r="E1343" t="s">
        <v>1005</v>
      </c>
      <c r="F1343" t="s">
        <v>7918</v>
      </c>
      <c r="G1343" t="s">
        <v>33</v>
      </c>
      <c r="H1343" s="4">
        <v>45415</v>
      </c>
      <c r="I1343">
        <v>800</v>
      </c>
      <c r="J1343" t="s">
        <v>7919</v>
      </c>
      <c r="K1343" t="s">
        <v>1368</v>
      </c>
      <c r="L1343" t="s">
        <v>7920</v>
      </c>
      <c r="M1343" t="s">
        <v>87</v>
      </c>
      <c r="N1343" t="s">
        <v>7921</v>
      </c>
      <c r="O1343" t="s">
        <v>116</v>
      </c>
      <c r="P1343">
        <v>15</v>
      </c>
      <c r="Q1343" t="s">
        <v>40</v>
      </c>
      <c r="R1343" t="s">
        <v>58</v>
      </c>
      <c r="S1343" t="s">
        <v>7922</v>
      </c>
      <c r="T1343" s="4">
        <v>45452</v>
      </c>
      <c r="U1343">
        <v>6</v>
      </c>
      <c r="V1343" t="s">
        <v>20248</v>
      </c>
      <c r="W1343" t="s">
        <v>7923</v>
      </c>
      <c r="X1343" t="s">
        <v>7924</v>
      </c>
      <c r="Y1343" t="s">
        <v>4154</v>
      </c>
      <c r="Z1343">
        <v>928</v>
      </c>
      <c r="AA1343">
        <v>4</v>
      </c>
      <c r="AB1343">
        <v>1484.8000000000002</v>
      </c>
      <c r="AC1343">
        <v>371.20000000000005</v>
      </c>
      <c r="AD1343" s="8">
        <v>0.28000000000000003</v>
      </c>
      <c r="AE1343" s="7">
        <v>415.74400000000009</v>
      </c>
      <c r="AF1343">
        <v>0.28000000000000003</v>
      </c>
      <c r="AG1343" t="str">
        <f t="shared" si="20"/>
        <v>₹1 K</v>
      </c>
    </row>
    <row r="1344" spans="1:33" x14ac:dyDescent="0.3">
      <c r="A1344" t="s">
        <v>20241</v>
      </c>
      <c r="B1344" t="s">
        <v>157</v>
      </c>
      <c r="C1344" t="s">
        <v>49</v>
      </c>
      <c r="D1344" t="s">
        <v>81</v>
      </c>
      <c r="E1344" t="s">
        <v>641</v>
      </c>
      <c r="F1344" t="s">
        <v>7954</v>
      </c>
      <c r="G1344" t="s">
        <v>33</v>
      </c>
      <c r="H1344" s="4">
        <v>45447</v>
      </c>
      <c r="I1344">
        <v>1200</v>
      </c>
      <c r="J1344" t="s">
        <v>7955</v>
      </c>
      <c r="K1344" t="s">
        <v>222</v>
      </c>
      <c r="L1344" t="s">
        <v>7956</v>
      </c>
      <c r="M1344" t="s">
        <v>37</v>
      </c>
      <c r="N1344" t="s">
        <v>7957</v>
      </c>
      <c r="O1344" t="s">
        <v>57</v>
      </c>
      <c r="P1344">
        <v>9</v>
      </c>
      <c r="Q1344" t="s">
        <v>73</v>
      </c>
      <c r="R1344" t="s">
        <v>74</v>
      </c>
      <c r="S1344" t="s">
        <v>7958</v>
      </c>
      <c r="T1344" s="4">
        <v>45448</v>
      </c>
      <c r="U1344">
        <v>6</v>
      </c>
      <c r="V1344" t="s">
        <v>20248</v>
      </c>
      <c r="W1344" t="s">
        <v>7959</v>
      </c>
      <c r="X1344" t="s">
        <v>7960</v>
      </c>
      <c r="Y1344" t="s">
        <v>567</v>
      </c>
      <c r="Z1344">
        <v>2027</v>
      </c>
      <c r="AA1344">
        <v>3</v>
      </c>
      <c r="AB1344">
        <v>2432.4</v>
      </c>
      <c r="AC1344">
        <v>810.80000000000007</v>
      </c>
      <c r="AD1344" s="8">
        <v>0.22</v>
      </c>
      <c r="AE1344" s="7">
        <v>535.12800000000004</v>
      </c>
      <c r="AF1344">
        <v>0.22</v>
      </c>
      <c r="AG1344" t="str">
        <f t="shared" si="20"/>
        <v>₹2 K</v>
      </c>
    </row>
    <row r="1345" spans="1:33" x14ac:dyDescent="0.3">
      <c r="A1345" t="s">
        <v>357</v>
      </c>
      <c r="B1345" t="s">
        <v>357</v>
      </c>
      <c r="C1345" t="s">
        <v>49</v>
      </c>
      <c r="D1345" t="s">
        <v>219</v>
      </c>
      <c r="E1345" t="s">
        <v>194</v>
      </c>
      <c r="F1345" t="s">
        <v>8004</v>
      </c>
      <c r="G1345" t="s">
        <v>96</v>
      </c>
      <c r="H1345" s="4">
        <v>44385</v>
      </c>
      <c r="I1345">
        <v>1100</v>
      </c>
      <c r="J1345" t="s">
        <v>8005</v>
      </c>
      <c r="K1345" t="s">
        <v>276</v>
      </c>
      <c r="L1345" t="s">
        <v>8006</v>
      </c>
      <c r="M1345" t="s">
        <v>37</v>
      </c>
      <c r="N1345" t="s">
        <v>8007</v>
      </c>
      <c r="O1345" t="s">
        <v>39</v>
      </c>
      <c r="P1345">
        <v>4</v>
      </c>
      <c r="Q1345" t="s">
        <v>40</v>
      </c>
      <c r="R1345" t="s">
        <v>74</v>
      </c>
      <c r="S1345" t="s">
        <v>8008</v>
      </c>
      <c r="T1345" s="4">
        <v>45465</v>
      </c>
      <c r="U1345">
        <v>6</v>
      </c>
      <c r="V1345" t="s">
        <v>20248</v>
      </c>
      <c r="W1345" t="s">
        <v>8009</v>
      </c>
      <c r="X1345" t="s">
        <v>8010</v>
      </c>
      <c r="Y1345" t="s">
        <v>2733</v>
      </c>
      <c r="Z1345">
        <v>2183</v>
      </c>
      <c r="AA1345">
        <v>3</v>
      </c>
      <c r="AB1345">
        <v>2619.6000000000004</v>
      </c>
      <c r="AC1345">
        <v>873.20000000000016</v>
      </c>
      <c r="AD1345" s="8">
        <v>0.22</v>
      </c>
      <c r="AE1345" s="7">
        <v>576.31200000000013</v>
      </c>
      <c r="AF1345">
        <v>0.22</v>
      </c>
      <c r="AG1345" t="str">
        <f t="shared" si="20"/>
        <v>₹3 K</v>
      </c>
    </row>
    <row r="1346" spans="1:33" x14ac:dyDescent="0.3">
      <c r="A1346" t="s">
        <v>121</v>
      </c>
      <c r="B1346" t="s">
        <v>946</v>
      </c>
      <c r="C1346" t="s">
        <v>80</v>
      </c>
      <c r="D1346" t="s">
        <v>206</v>
      </c>
      <c r="E1346" t="s">
        <v>471</v>
      </c>
      <c r="F1346" t="s">
        <v>8116</v>
      </c>
      <c r="G1346" t="s">
        <v>96</v>
      </c>
      <c r="H1346" s="4">
        <v>44801</v>
      </c>
      <c r="I1346">
        <v>1300</v>
      </c>
      <c r="J1346" t="s">
        <v>8117</v>
      </c>
      <c r="K1346" t="s">
        <v>706</v>
      </c>
      <c r="L1346" t="s">
        <v>8118</v>
      </c>
      <c r="M1346" t="s">
        <v>37</v>
      </c>
      <c r="N1346" t="s">
        <v>8119</v>
      </c>
      <c r="O1346" t="s">
        <v>39</v>
      </c>
      <c r="P1346">
        <v>6</v>
      </c>
      <c r="Q1346" t="s">
        <v>73</v>
      </c>
      <c r="R1346" t="s">
        <v>41</v>
      </c>
      <c r="S1346" t="s">
        <v>8120</v>
      </c>
      <c r="T1346" s="4">
        <v>45473</v>
      </c>
      <c r="U1346">
        <v>6</v>
      </c>
      <c r="V1346" t="s">
        <v>20248</v>
      </c>
      <c r="W1346" t="s">
        <v>8121</v>
      </c>
      <c r="X1346" t="s">
        <v>8122</v>
      </c>
      <c r="Y1346" t="s">
        <v>3050</v>
      </c>
      <c r="Z1346">
        <v>912</v>
      </c>
      <c r="AA1346">
        <v>4</v>
      </c>
      <c r="AB1346">
        <v>1459.2</v>
      </c>
      <c r="AC1346">
        <v>364.8</v>
      </c>
      <c r="AD1346" s="8">
        <v>0.35</v>
      </c>
      <c r="AE1346" s="7">
        <v>510.71999999999997</v>
      </c>
      <c r="AF1346">
        <v>0.35</v>
      </c>
      <c r="AG1346" t="str">
        <f t="shared" ref="AG1346:AG1409" si="21">IF(AB1346&gt;=100000,"₹"&amp;TEXT(AB1346/100000,"0.0")&amp;" L",
IF(AB1346&gt;=1000,"₹"&amp;TEXT(AB1346/1000,"0")&amp;" K",
"₹"&amp;AB1346))</f>
        <v>₹1 K</v>
      </c>
    </row>
    <row r="1347" spans="1:33" x14ac:dyDescent="0.3">
      <c r="A1347" t="s">
        <v>20240</v>
      </c>
      <c r="B1347" t="s">
        <v>347</v>
      </c>
      <c r="C1347" t="s">
        <v>49</v>
      </c>
      <c r="D1347" t="s">
        <v>30</v>
      </c>
      <c r="E1347" t="s">
        <v>170</v>
      </c>
      <c r="F1347" t="s">
        <v>8193</v>
      </c>
      <c r="G1347" t="s">
        <v>96</v>
      </c>
      <c r="H1347" s="4">
        <v>43851</v>
      </c>
      <c r="I1347">
        <v>1000</v>
      </c>
      <c r="J1347" t="s">
        <v>8194</v>
      </c>
      <c r="K1347" t="s">
        <v>161</v>
      </c>
      <c r="L1347" t="s">
        <v>8195</v>
      </c>
      <c r="M1347" t="s">
        <v>87</v>
      </c>
      <c r="N1347" t="s">
        <v>8196</v>
      </c>
      <c r="O1347" t="s">
        <v>116</v>
      </c>
      <c r="P1347">
        <v>19</v>
      </c>
      <c r="Q1347" t="s">
        <v>40</v>
      </c>
      <c r="R1347" t="s">
        <v>41</v>
      </c>
      <c r="S1347" t="s">
        <v>8197</v>
      </c>
      <c r="T1347" s="4">
        <v>45462</v>
      </c>
      <c r="U1347">
        <v>6</v>
      </c>
      <c r="V1347" t="s">
        <v>20248</v>
      </c>
      <c r="W1347" t="s">
        <v>8198</v>
      </c>
      <c r="X1347" t="s">
        <v>8199</v>
      </c>
      <c r="Y1347" t="s">
        <v>7018</v>
      </c>
      <c r="Z1347">
        <v>1068</v>
      </c>
      <c r="AA1347">
        <v>6</v>
      </c>
      <c r="AB1347">
        <v>2563.2000000000003</v>
      </c>
      <c r="AC1347">
        <v>427.20000000000005</v>
      </c>
      <c r="AD1347" s="8">
        <v>0.22</v>
      </c>
      <c r="AE1347" s="7">
        <v>563.90400000000011</v>
      </c>
      <c r="AF1347">
        <v>0.22</v>
      </c>
      <c r="AG1347" t="str">
        <f t="shared" si="21"/>
        <v>₹3 K</v>
      </c>
    </row>
    <row r="1348" spans="1:33" x14ac:dyDescent="0.3">
      <c r="A1348" t="s">
        <v>27</v>
      </c>
      <c r="B1348" t="s">
        <v>803</v>
      </c>
      <c r="C1348" t="s">
        <v>49</v>
      </c>
      <c r="D1348" t="s">
        <v>677</v>
      </c>
      <c r="E1348" t="s">
        <v>1693</v>
      </c>
      <c r="F1348" t="s">
        <v>8207</v>
      </c>
      <c r="G1348" t="s">
        <v>96</v>
      </c>
      <c r="H1348" s="4">
        <v>44845</v>
      </c>
      <c r="I1348">
        <v>950</v>
      </c>
      <c r="J1348" t="s">
        <v>8208</v>
      </c>
      <c r="K1348" t="s">
        <v>861</v>
      </c>
      <c r="L1348" t="s">
        <v>8209</v>
      </c>
      <c r="M1348" t="s">
        <v>87</v>
      </c>
      <c r="N1348" t="s">
        <v>8210</v>
      </c>
      <c r="O1348" t="s">
        <v>57</v>
      </c>
      <c r="P1348">
        <v>8</v>
      </c>
      <c r="Q1348" t="s">
        <v>73</v>
      </c>
      <c r="R1348" t="s">
        <v>74</v>
      </c>
      <c r="S1348" t="s">
        <v>8211</v>
      </c>
      <c r="T1348" s="4">
        <v>45464</v>
      </c>
      <c r="U1348">
        <v>6</v>
      </c>
      <c r="V1348" t="s">
        <v>20248</v>
      </c>
      <c r="W1348" t="s">
        <v>8212</v>
      </c>
      <c r="X1348" t="s">
        <v>8213</v>
      </c>
      <c r="Y1348" t="s">
        <v>4833</v>
      </c>
      <c r="Z1348">
        <v>1035</v>
      </c>
      <c r="AA1348">
        <v>2</v>
      </c>
      <c r="AB1348">
        <v>828</v>
      </c>
      <c r="AC1348">
        <v>414</v>
      </c>
      <c r="AD1348" s="8">
        <v>0.22</v>
      </c>
      <c r="AE1348" s="7">
        <v>182.16</v>
      </c>
      <c r="AF1348">
        <v>0.22</v>
      </c>
      <c r="AG1348" t="str">
        <f t="shared" si="21"/>
        <v>₹828</v>
      </c>
    </row>
    <row r="1349" spans="1:33" x14ac:dyDescent="0.3">
      <c r="A1349" t="s">
        <v>20233</v>
      </c>
      <c r="B1349" t="s">
        <v>218</v>
      </c>
      <c r="C1349" t="s">
        <v>49</v>
      </c>
      <c r="D1349" t="s">
        <v>30</v>
      </c>
      <c r="E1349" t="s">
        <v>110</v>
      </c>
      <c r="F1349" t="s">
        <v>8243</v>
      </c>
      <c r="G1349" t="s">
        <v>33</v>
      </c>
      <c r="H1349" s="4">
        <v>44436</v>
      </c>
      <c r="I1349">
        <v>1400</v>
      </c>
      <c r="J1349" t="s">
        <v>8244</v>
      </c>
      <c r="K1349" t="s">
        <v>1368</v>
      </c>
      <c r="L1349" t="s">
        <v>8245</v>
      </c>
      <c r="M1349" t="s">
        <v>37</v>
      </c>
      <c r="N1349" t="s">
        <v>8246</v>
      </c>
      <c r="O1349" t="s">
        <v>57</v>
      </c>
      <c r="P1349">
        <v>16</v>
      </c>
      <c r="Q1349" t="s">
        <v>73</v>
      </c>
      <c r="R1349" t="s">
        <v>101</v>
      </c>
      <c r="S1349" t="s">
        <v>8247</v>
      </c>
      <c r="T1349" s="4">
        <v>45473</v>
      </c>
      <c r="U1349">
        <v>6</v>
      </c>
      <c r="V1349" t="s">
        <v>20248</v>
      </c>
      <c r="W1349" t="s">
        <v>8248</v>
      </c>
      <c r="X1349" t="s">
        <v>8249</v>
      </c>
      <c r="Y1349" t="s">
        <v>8250</v>
      </c>
      <c r="Z1349">
        <v>2252</v>
      </c>
      <c r="AA1349">
        <v>1</v>
      </c>
      <c r="AB1349">
        <v>900.80000000000007</v>
      </c>
      <c r="AC1349">
        <v>900.80000000000007</v>
      </c>
      <c r="AD1349" s="8">
        <v>0.22</v>
      </c>
      <c r="AE1349" s="7">
        <v>198.17600000000002</v>
      </c>
      <c r="AF1349">
        <v>0.22</v>
      </c>
      <c r="AG1349" t="str">
        <f t="shared" si="21"/>
        <v>₹900.8</v>
      </c>
    </row>
    <row r="1350" spans="1:33" x14ac:dyDescent="0.3">
      <c r="A1350" t="s">
        <v>336</v>
      </c>
      <c r="B1350" t="s">
        <v>262</v>
      </c>
      <c r="C1350" t="s">
        <v>80</v>
      </c>
      <c r="D1350" t="s">
        <v>30</v>
      </c>
      <c r="E1350" t="s">
        <v>2957</v>
      </c>
      <c r="F1350" t="s">
        <v>8288</v>
      </c>
      <c r="G1350" t="s">
        <v>33</v>
      </c>
      <c r="H1350" s="4">
        <v>44856</v>
      </c>
      <c r="I1350">
        <v>1100</v>
      </c>
      <c r="J1350" t="s">
        <v>8289</v>
      </c>
      <c r="K1350" t="s">
        <v>1511</v>
      </c>
      <c r="L1350" t="s">
        <v>8290</v>
      </c>
      <c r="M1350" t="s">
        <v>37</v>
      </c>
      <c r="N1350" t="s">
        <v>8291</v>
      </c>
      <c r="O1350" t="s">
        <v>116</v>
      </c>
      <c r="P1350">
        <v>5</v>
      </c>
      <c r="Q1350" t="s">
        <v>73</v>
      </c>
      <c r="R1350" t="s">
        <v>41</v>
      </c>
      <c r="S1350" t="s">
        <v>8292</v>
      </c>
      <c r="T1350" s="4">
        <v>45469</v>
      </c>
      <c r="U1350">
        <v>6</v>
      </c>
      <c r="V1350" t="s">
        <v>20248</v>
      </c>
      <c r="W1350" t="s">
        <v>8293</v>
      </c>
      <c r="X1350" t="s">
        <v>8294</v>
      </c>
      <c r="Y1350" t="s">
        <v>1465</v>
      </c>
      <c r="Z1350">
        <v>1973</v>
      </c>
      <c r="AA1350">
        <v>7</v>
      </c>
      <c r="AB1350">
        <v>5524.4000000000015</v>
      </c>
      <c r="AC1350">
        <v>789.20000000000016</v>
      </c>
      <c r="AD1350" s="8">
        <v>0.35</v>
      </c>
      <c r="AE1350" s="7">
        <v>1933.5400000000004</v>
      </c>
      <c r="AF1350">
        <v>0.35</v>
      </c>
      <c r="AG1350" t="str">
        <f t="shared" si="21"/>
        <v>₹6 K</v>
      </c>
    </row>
    <row r="1351" spans="1:33" x14ac:dyDescent="0.3">
      <c r="A1351" t="s">
        <v>20237</v>
      </c>
      <c r="B1351" t="s">
        <v>1483</v>
      </c>
      <c r="C1351" t="s">
        <v>29</v>
      </c>
      <c r="D1351" t="s">
        <v>370</v>
      </c>
      <c r="E1351" t="s">
        <v>158</v>
      </c>
      <c r="F1351" t="s">
        <v>8303</v>
      </c>
      <c r="G1351" t="s">
        <v>96</v>
      </c>
      <c r="H1351" s="4">
        <v>44514</v>
      </c>
      <c r="I1351">
        <v>1300</v>
      </c>
      <c r="J1351" t="s">
        <v>8304</v>
      </c>
      <c r="K1351" t="s">
        <v>1293</v>
      </c>
      <c r="L1351" t="s">
        <v>8305</v>
      </c>
      <c r="M1351" t="s">
        <v>37</v>
      </c>
      <c r="N1351" t="s">
        <v>8306</v>
      </c>
      <c r="O1351" t="s">
        <v>39</v>
      </c>
      <c r="P1351">
        <v>15</v>
      </c>
      <c r="Q1351" t="s">
        <v>73</v>
      </c>
      <c r="R1351" t="s">
        <v>101</v>
      </c>
      <c r="S1351" t="s">
        <v>8307</v>
      </c>
      <c r="T1351" s="4">
        <v>45449</v>
      </c>
      <c r="U1351">
        <v>6</v>
      </c>
      <c r="V1351" t="s">
        <v>20248</v>
      </c>
      <c r="W1351" t="s">
        <v>8308</v>
      </c>
      <c r="X1351" t="s">
        <v>8309</v>
      </c>
      <c r="Y1351" t="s">
        <v>1249</v>
      </c>
      <c r="Z1351">
        <v>1593</v>
      </c>
      <c r="AA1351">
        <v>3</v>
      </c>
      <c r="AB1351">
        <v>1911.6000000000001</v>
      </c>
      <c r="AC1351">
        <v>637.20000000000005</v>
      </c>
      <c r="AD1351" s="8">
        <v>0.28000000000000003</v>
      </c>
      <c r="AE1351" s="7">
        <v>535.24800000000005</v>
      </c>
      <c r="AF1351">
        <v>0.28000000000000003</v>
      </c>
      <c r="AG1351" t="str">
        <f t="shared" si="21"/>
        <v>₹2 K</v>
      </c>
    </row>
    <row r="1352" spans="1:33" x14ac:dyDescent="0.3">
      <c r="A1352" t="s">
        <v>181</v>
      </c>
      <c r="B1352" t="s">
        <v>380</v>
      </c>
      <c r="C1352" t="s">
        <v>80</v>
      </c>
      <c r="D1352" t="s">
        <v>109</v>
      </c>
      <c r="E1352" t="s">
        <v>170</v>
      </c>
      <c r="F1352" t="s">
        <v>8310</v>
      </c>
      <c r="G1352" t="s">
        <v>33</v>
      </c>
      <c r="H1352" s="4">
        <v>44763</v>
      </c>
      <c r="I1352">
        <v>1200</v>
      </c>
      <c r="J1352" t="s">
        <v>8249</v>
      </c>
      <c r="K1352" t="s">
        <v>716</v>
      </c>
      <c r="L1352" t="s">
        <v>8311</v>
      </c>
      <c r="M1352" t="s">
        <v>37</v>
      </c>
      <c r="N1352" t="s">
        <v>8312</v>
      </c>
      <c r="O1352" t="s">
        <v>57</v>
      </c>
      <c r="P1352">
        <v>12</v>
      </c>
      <c r="Q1352" t="s">
        <v>73</v>
      </c>
      <c r="R1352" t="s">
        <v>101</v>
      </c>
      <c r="S1352" t="s">
        <v>8313</v>
      </c>
      <c r="T1352" s="4">
        <v>45469</v>
      </c>
      <c r="U1352">
        <v>6</v>
      </c>
      <c r="V1352" t="s">
        <v>20248</v>
      </c>
      <c r="W1352" t="s">
        <v>8314</v>
      </c>
      <c r="X1352" t="s">
        <v>8315</v>
      </c>
      <c r="Y1352" t="s">
        <v>8316</v>
      </c>
      <c r="Z1352">
        <v>2908</v>
      </c>
      <c r="AA1352">
        <v>6</v>
      </c>
      <c r="AB1352">
        <v>6979.2000000000007</v>
      </c>
      <c r="AC1352">
        <v>1163.2</v>
      </c>
      <c r="AD1352" s="8">
        <v>0.35</v>
      </c>
      <c r="AE1352" s="7">
        <v>2442.7200000000003</v>
      </c>
      <c r="AF1352">
        <v>0.35</v>
      </c>
      <c r="AG1352" t="str">
        <f t="shared" si="21"/>
        <v>₹7 K</v>
      </c>
    </row>
    <row r="1353" spans="1:33" x14ac:dyDescent="0.3">
      <c r="A1353" t="s">
        <v>20239</v>
      </c>
      <c r="B1353" t="s">
        <v>28</v>
      </c>
      <c r="C1353" t="s">
        <v>49</v>
      </c>
      <c r="D1353" t="s">
        <v>219</v>
      </c>
      <c r="E1353" t="s">
        <v>549</v>
      </c>
      <c r="F1353" t="s">
        <v>8438</v>
      </c>
      <c r="G1353" t="s">
        <v>96</v>
      </c>
      <c r="H1353" s="4">
        <v>45620</v>
      </c>
      <c r="I1353">
        <v>1200</v>
      </c>
      <c r="J1353" t="s">
        <v>8439</v>
      </c>
      <c r="K1353" t="s">
        <v>3069</v>
      </c>
      <c r="L1353" t="s">
        <v>8440</v>
      </c>
      <c r="M1353" t="s">
        <v>37</v>
      </c>
      <c r="N1353" t="s">
        <v>8441</v>
      </c>
      <c r="O1353" t="s">
        <v>72</v>
      </c>
      <c r="P1353">
        <v>3</v>
      </c>
      <c r="Q1353" t="s">
        <v>40</v>
      </c>
      <c r="R1353" t="s">
        <v>41</v>
      </c>
      <c r="S1353" t="s">
        <v>8442</v>
      </c>
      <c r="T1353" s="4">
        <v>45460</v>
      </c>
      <c r="U1353">
        <v>6</v>
      </c>
      <c r="V1353" t="s">
        <v>20248</v>
      </c>
      <c r="W1353" t="s">
        <v>8443</v>
      </c>
      <c r="X1353" t="s">
        <v>8444</v>
      </c>
      <c r="Y1353" t="s">
        <v>8445</v>
      </c>
      <c r="Z1353">
        <v>2856</v>
      </c>
      <c r="AA1353">
        <v>1</v>
      </c>
      <c r="AB1353">
        <v>1142.4000000000001</v>
      </c>
      <c r="AC1353">
        <v>1142.4000000000001</v>
      </c>
      <c r="AD1353" s="8">
        <v>0.22</v>
      </c>
      <c r="AE1353" s="7">
        <v>251.32800000000003</v>
      </c>
      <c r="AF1353">
        <v>0.22</v>
      </c>
      <c r="AG1353" t="str">
        <f t="shared" si="21"/>
        <v>₹1 K</v>
      </c>
    </row>
    <row r="1354" spans="1:33" x14ac:dyDescent="0.3">
      <c r="A1354" t="s">
        <v>27</v>
      </c>
      <c r="B1354" t="s">
        <v>731</v>
      </c>
      <c r="C1354" t="s">
        <v>49</v>
      </c>
      <c r="D1354" t="s">
        <v>81</v>
      </c>
      <c r="E1354" t="s">
        <v>1877</v>
      </c>
      <c r="F1354" t="s">
        <v>8474</v>
      </c>
      <c r="G1354" t="s">
        <v>96</v>
      </c>
      <c r="H1354" s="4">
        <v>43861</v>
      </c>
      <c r="I1354">
        <v>950</v>
      </c>
      <c r="J1354" t="s">
        <v>8475</v>
      </c>
      <c r="K1354" t="s">
        <v>463</v>
      </c>
      <c r="L1354" t="s">
        <v>8476</v>
      </c>
      <c r="M1354" t="s">
        <v>37</v>
      </c>
      <c r="N1354" t="s">
        <v>8477</v>
      </c>
      <c r="O1354" t="s">
        <v>116</v>
      </c>
      <c r="P1354">
        <v>13</v>
      </c>
      <c r="Q1354" t="s">
        <v>73</v>
      </c>
      <c r="R1354" t="s">
        <v>101</v>
      </c>
      <c r="S1354" t="s">
        <v>8478</v>
      </c>
      <c r="T1354" s="4">
        <v>45456</v>
      </c>
      <c r="U1354">
        <v>6</v>
      </c>
      <c r="V1354" t="s">
        <v>20248</v>
      </c>
      <c r="W1354" t="s">
        <v>8479</v>
      </c>
      <c r="X1354" t="s">
        <v>8480</v>
      </c>
      <c r="Y1354" t="s">
        <v>8481</v>
      </c>
      <c r="Z1354">
        <v>1827</v>
      </c>
      <c r="AA1354">
        <v>5</v>
      </c>
      <c r="AB1354">
        <v>3654</v>
      </c>
      <c r="AC1354">
        <v>730.8</v>
      </c>
      <c r="AD1354" s="8">
        <v>0.22</v>
      </c>
      <c r="AE1354" s="7">
        <v>803.88</v>
      </c>
      <c r="AF1354">
        <v>0.22</v>
      </c>
      <c r="AG1354" t="str">
        <f t="shared" si="21"/>
        <v>₹4 K</v>
      </c>
    </row>
    <row r="1355" spans="1:33" x14ac:dyDescent="0.3">
      <c r="A1355" t="s">
        <v>93</v>
      </c>
      <c r="B1355" t="s">
        <v>784</v>
      </c>
      <c r="C1355" t="s">
        <v>29</v>
      </c>
      <c r="D1355" t="s">
        <v>370</v>
      </c>
      <c r="E1355" t="s">
        <v>1225</v>
      </c>
      <c r="F1355" t="s">
        <v>8594</v>
      </c>
      <c r="G1355" t="s">
        <v>33</v>
      </c>
      <c r="H1355" s="4">
        <v>45018</v>
      </c>
      <c r="I1355">
        <v>800</v>
      </c>
      <c r="J1355" t="s">
        <v>8595</v>
      </c>
      <c r="K1355" t="s">
        <v>1078</v>
      </c>
      <c r="L1355" t="s">
        <v>8596</v>
      </c>
      <c r="M1355" t="s">
        <v>37</v>
      </c>
      <c r="N1355" t="s">
        <v>8597</v>
      </c>
      <c r="O1355" t="s">
        <v>39</v>
      </c>
      <c r="P1355">
        <v>5</v>
      </c>
      <c r="Q1355" t="s">
        <v>73</v>
      </c>
      <c r="R1355" t="s">
        <v>41</v>
      </c>
      <c r="S1355" t="s">
        <v>8598</v>
      </c>
      <c r="T1355" s="4">
        <v>45459</v>
      </c>
      <c r="U1355">
        <v>6</v>
      </c>
      <c r="V1355" t="s">
        <v>20248</v>
      </c>
      <c r="W1355" t="s">
        <v>8599</v>
      </c>
      <c r="X1355" t="s">
        <v>8600</v>
      </c>
      <c r="Y1355" t="s">
        <v>2973</v>
      </c>
      <c r="Z1355">
        <v>2930</v>
      </c>
      <c r="AA1355">
        <v>3</v>
      </c>
      <c r="AB1355">
        <v>3516</v>
      </c>
      <c r="AC1355">
        <v>1172</v>
      </c>
      <c r="AD1355" s="8">
        <v>0.28000000000000003</v>
      </c>
      <c r="AE1355" s="7">
        <v>984.48000000000013</v>
      </c>
      <c r="AF1355">
        <v>0.28000000000000003</v>
      </c>
      <c r="AG1355" t="str">
        <f t="shared" si="21"/>
        <v>₹4 K</v>
      </c>
    </row>
    <row r="1356" spans="1:33" x14ac:dyDescent="0.3">
      <c r="A1356" t="s">
        <v>336</v>
      </c>
      <c r="B1356" t="s">
        <v>1023</v>
      </c>
      <c r="C1356" t="s">
        <v>29</v>
      </c>
      <c r="D1356" t="s">
        <v>370</v>
      </c>
      <c r="E1356" t="s">
        <v>549</v>
      </c>
      <c r="F1356" t="s">
        <v>8644</v>
      </c>
      <c r="G1356" t="s">
        <v>33</v>
      </c>
      <c r="H1356" s="4">
        <v>44593</v>
      </c>
      <c r="I1356">
        <v>1400</v>
      </c>
      <c r="J1356" t="s">
        <v>8645</v>
      </c>
      <c r="K1356" t="s">
        <v>307</v>
      </c>
      <c r="L1356" t="s">
        <v>8646</v>
      </c>
      <c r="M1356" t="s">
        <v>87</v>
      </c>
      <c r="N1356" t="s">
        <v>8647</v>
      </c>
      <c r="O1356" t="s">
        <v>39</v>
      </c>
      <c r="P1356">
        <v>17</v>
      </c>
      <c r="Q1356" t="s">
        <v>73</v>
      </c>
      <c r="R1356" t="s">
        <v>41</v>
      </c>
      <c r="S1356" t="s">
        <v>8648</v>
      </c>
      <c r="T1356" s="4">
        <v>45447</v>
      </c>
      <c r="U1356">
        <v>6</v>
      </c>
      <c r="V1356" t="s">
        <v>20248</v>
      </c>
      <c r="W1356" t="s">
        <v>8649</v>
      </c>
      <c r="X1356" t="s">
        <v>8650</v>
      </c>
      <c r="Y1356" t="s">
        <v>903</v>
      </c>
      <c r="Z1356">
        <v>939</v>
      </c>
      <c r="AA1356">
        <v>5</v>
      </c>
      <c r="AB1356">
        <v>1878</v>
      </c>
      <c r="AC1356">
        <v>375.6</v>
      </c>
      <c r="AD1356" s="8">
        <v>0.28000000000000003</v>
      </c>
      <c r="AE1356" s="7">
        <v>525.84</v>
      </c>
      <c r="AF1356">
        <v>0.28000000000000003</v>
      </c>
      <c r="AG1356" t="str">
        <f t="shared" si="21"/>
        <v>₹2 K</v>
      </c>
    </row>
    <row r="1357" spans="1:33" x14ac:dyDescent="0.3">
      <c r="A1357" t="s">
        <v>20234</v>
      </c>
      <c r="B1357" t="s">
        <v>325</v>
      </c>
      <c r="C1357" t="s">
        <v>80</v>
      </c>
      <c r="D1357" t="s">
        <v>50</v>
      </c>
      <c r="E1357" t="s">
        <v>2585</v>
      </c>
      <c r="F1357" t="s">
        <v>8746</v>
      </c>
      <c r="G1357" t="s">
        <v>33</v>
      </c>
      <c r="H1357" s="4">
        <v>44133</v>
      </c>
      <c r="I1357">
        <v>800</v>
      </c>
      <c r="J1357" t="s">
        <v>8747</v>
      </c>
      <c r="K1357" t="s">
        <v>276</v>
      </c>
      <c r="L1357" t="s">
        <v>8748</v>
      </c>
      <c r="M1357" t="s">
        <v>37</v>
      </c>
      <c r="N1357" t="s">
        <v>8749</v>
      </c>
      <c r="O1357" t="s">
        <v>116</v>
      </c>
      <c r="P1357">
        <v>4</v>
      </c>
      <c r="Q1357" t="s">
        <v>73</v>
      </c>
      <c r="R1357" t="s">
        <v>58</v>
      </c>
      <c r="S1357" t="s">
        <v>8750</v>
      </c>
      <c r="T1357" s="4">
        <v>45459</v>
      </c>
      <c r="U1357">
        <v>6</v>
      </c>
      <c r="V1357" t="s">
        <v>20248</v>
      </c>
      <c r="W1357" t="s">
        <v>8751</v>
      </c>
      <c r="X1357" t="s">
        <v>8752</v>
      </c>
      <c r="Y1357" t="s">
        <v>8753</v>
      </c>
      <c r="Z1357">
        <v>1298</v>
      </c>
      <c r="AA1357">
        <v>6</v>
      </c>
      <c r="AB1357">
        <v>3115.2000000000003</v>
      </c>
      <c r="AC1357">
        <v>519.20000000000005</v>
      </c>
      <c r="AD1357" s="8">
        <v>0.35</v>
      </c>
      <c r="AE1357" s="7">
        <v>1090.32</v>
      </c>
      <c r="AF1357">
        <v>0.35</v>
      </c>
      <c r="AG1357" t="str">
        <f t="shared" si="21"/>
        <v>₹3 K</v>
      </c>
    </row>
    <row r="1358" spans="1:33" x14ac:dyDescent="0.3">
      <c r="A1358" t="s">
        <v>20233</v>
      </c>
      <c r="B1358" t="s">
        <v>240</v>
      </c>
      <c r="C1358" t="s">
        <v>80</v>
      </c>
      <c r="D1358" t="s">
        <v>50</v>
      </c>
      <c r="E1358" t="s">
        <v>2486</v>
      </c>
      <c r="F1358" t="s">
        <v>8790</v>
      </c>
      <c r="G1358" t="s">
        <v>96</v>
      </c>
      <c r="H1358" s="4">
        <v>45397</v>
      </c>
      <c r="I1358">
        <v>1200</v>
      </c>
      <c r="J1358" t="s">
        <v>8791</v>
      </c>
      <c r="K1358" t="s">
        <v>1034</v>
      </c>
      <c r="L1358" t="s">
        <v>8792</v>
      </c>
      <c r="M1358" t="s">
        <v>87</v>
      </c>
      <c r="N1358" t="s">
        <v>8793</v>
      </c>
      <c r="O1358" t="s">
        <v>57</v>
      </c>
      <c r="P1358">
        <v>15</v>
      </c>
      <c r="Q1358" t="s">
        <v>73</v>
      </c>
      <c r="R1358" t="s">
        <v>58</v>
      </c>
      <c r="S1358" t="s">
        <v>8794</v>
      </c>
      <c r="T1358" s="4">
        <v>45468</v>
      </c>
      <c r="U1358">
        <v>6</v>
      </c>
      <c r="V1358" t="s">
        <v>20248</v>
      </c>
      <c r="W1358" t="s">
        <v>8795</v>
      </c>
      <c r="X1358" t="s">
        <v>8796</v>
      </c>
      <c r="Y1358" t="s">
        <v>2407</v>
      </c>
      <c r="Z1358">
        <v>2667</v>
      </c>
      <c r="AA1358">
        <v>1</v>
      </c>
      <c r="AB1358">
        <v>1066.8</v>
      </c>
      <c r="AC1358">
        <v>1066.8</v>
      </c>
      <c r="AD1358" s="8">
        <v>0.35</v>
      </c>
      <c r="AE1358" s="7">
        <v>373.37999999999994</v>
      </c>
      <c r="AF1358">
        <v>0.35</v>
      </c>
      <c r="AG1358" t="str">
        <f t="shared" si="21"/>
        <v>₹1 K</v>
      </c>
    </row>
    <row r="1359" spans="1:33" x14ac:dyDescent="0.3">
      <c r="A1359" t="s">
        <v>20241</v>
      </c>
      <c r="B1359" t="s">
        <v>157</v>
      </c>
      <c r="C1359" t="s">
        <v>49</v>
      </c>
      <c r="D1359" t="s">
        <v>109</v>
      </c>
      <c r="E1359" t="s">
        <v>531</v>
      </c>
      <c r="F1359" t="s">
        <v>8946</v>
      </c>
      <c r="G1359" t="s">
        <v>96</v>
      </c>
      <c r="H1359" s="4">
        <v>45317</v>
      </c>
      <c r="I1359">
        <v>1300</v>
      </c>
      <c r="J1359" t="s">
        <v>8947</v>
      </c>
      <c r="K1359" t="s">
        <v>524</v>
      </c>
      <c r="L1359" t="s">
        <v>8948</v>
      </c>
      <c r="M1359" t="s">
        <v>37</v>
      </c>
      <c r="N1359" t="s">
        <v>8949</v>
      </c>
      <c r="O1359" t="s">
        <v>57</v>
      </c>
      <c r="P1359">
        <v>6</v>
      </c>
      <c r="Q1359" t="s">
        <v>40</v>
      </c>
      <c r="R1359" t="s">
        <v>41</v>
      </c>
      <c r="S1359" t="s">
        <v>8950</v>
      </c>
      <c r="T1359" s="4">
        <v>45463</v>
      </c>
      <c r="U1359">
        <v>6</v>
      </c>
      <c r="V1359" t="s">
        <v>20248</v>
      </c>
      <c r="W1359" t="s">
        <v>8951</v>
      </c>
      <c r="X1359" t="s">
        <v>8952</v>
      </c>
      <c r="Y1359" t="s">
        <v>2694</v>
      </c>
      <c r="Z1359">
        <v>2848</v>
      </c>
      <c r="AA1359">
        <v>5</v>
      </c>
      <c r="AB1359">
        <v>5696</v>
      </c>
      <c r="AC1359">
        <v>1139.2</v>
      </c>
      <c r="AD1359" s="8">
        <v>0.22</v>
      </c>
      <c r="AE1359" s="7">
        <v>1253.1200000000001</v>
      </c>
      <c r="AF1359">
        <v>0.22</v>
      </c>
      <c r="AG1359" t="str">
        <f t="shared" si="21"/>
        <v>₹6 K</v>
      </c>
    </row>
    <row r="1360" spans="1:33" x14ac:dyDescent="0.3">
      <c r="A1360" t="s">
        <v>133</v>
      </c>
      <c r="B1360" t="s">
        <v>229</v>
      </c>
      <c r="C1360" t="s">
        <v>80</v>
      </c>
      <c r="D1360" t="s">
        <v>65</v>
      </c>
      <c r="E1360" t="s">
        <v>2215</v>
      </c>
      <c r="F1360" t="s">
        <v>8967</v>
      </c>
      <c r="G1360" t="s">
        <v>33</v>
      </c>
      <c r="H1360" s="4">
        <v>44380</v>
      </c>
      <c r="I1360">
        <v>950</v>
      </c>
      <c r="J1360" t="s">
        <v>8968</v>
      </c>
      <c r="K1360" t="s">
        <v>3813</v>
      </c>
      <c r="L1360" t="s">
        <v>8969</v>
      </c>
      <c r="M1360" t="s">
        <v>37</v>
      </c>
      <c r="N1360" t="s">
        <v>8970</v>
      </c>
      <c r="O1360" t="s">
        <v>72</v>
      </c>
      <c r="P1360">
        <v>13</v>
      </c>
      <c r="Q1360" t="s">
        <v>73</v>
      </c>
      <c r="R1360" t="s">
        <v>41</v>
      </c>
      <c r="S1360" t="s">
        <v>8971</v>
      </c>
      <c r="T1360" s="4">
        <v>45471</v>
      </c>
      <c r="U1360">
        <v>6</v>
      </c>
      <c r="V1360" t="s">
        <v>20248</v>
      </c>
      <c r="W1360" t="s">
        <v>8972</v>
      </c>
      <c r="X1360" t="s">
        <v>8973</v>
      </c>
      <c r="Y1360" t="s">
        <v>1004</v>
      </c>
      <c r="Z1360">
        <v>859</v>
      </c>
      <c r="AA1360">
        <v>6</v>
      </c>
      <c r="AB1360">
        <v>2061.6</v>
      </c>
      <c r="AC1360">
        <v>343.59999999999997</v>
      </c>
      <c r="AD1360" s="8">
        <v>0.35</v>
      </c>
      <c r="AE1360" s="7">
        <v>721.56</v>
      </c>
      <c r="AF1360">
        <v>0.35</v>
      </c>
      <c r="AG1360" t="str">
        <f t="shared" si="21"/>
        <v>₹2 K</v>
      </c>
    </row>
    <row r="1361" spans="1:33" x14ac:dyDescent="0.3">
      <c r="A1361" t="s">
        <v>121</v>
      </c>
      <c r="B1361" t="s">
        <v>946</v>
      </c>
      <c r="C1361" t="s">
        <v>80</v>
      </c>
      <c r="D1361" t="s">
        <v>219</v>
      </c>
      <c r="E1361" t="s">
        <v>521</v>
      </c>
      <c r="F1361" t="s">
        <v>8974</v>
      </c>
      <c r="G1361" t="s">
        <v>33</v>
      </c>
      <c r="H1361" s="4">
        <v>44023</v>
      </c>
      <c r="I1361">
        <v>1300</v>
      </c>
      <c r="J1361" t="s">
        <v>8975</v>
      </c>
      <c r="K1361" t="s">
        <v>98</v>
      </c>
      <c r="L1361" t="s">
        <v>8976</v>
      </c>
      <c r="M1361" t="s">
        <v>37</v>
      </c>
      <c r="N1361" t="s">
        <v>8977</v>
      </c>
      <c r="O1361" t="s">
        <v>72</v>
      </c>
      <c r="P1361">
        <v>19</v>
      </c>
      <c r="Q1361" t="s">
        <v>73</v>
      </c>
      <c r="R1361" t="s">
        <v>101</v>
      </c>
      <c r="S1361" t="s">
        <v>8978</v>
      </c>
      <c r="T1361" s="4">
        <v>45450</v>
      </c>
      <c r="U1361">
        <v>6</v>
      </c>
      <c r="V1361" t="s">
        <v>20248</v>
      </c>
      <c r="W1361" t="s">
        <v>8979</v>
      </c>
      <c r="X1361" t="s">
        <v>8980</v>
      </c>
      <c r="Y1361" t="s">
        <v>667</v>
      </c>
      <c r="Z1361">
        <v>1669</v>
      </c>
      <c r="AA1361">
        <v>4</v>
      </c>
      <c r="AB1361">
        <v>2670.4</v>
      </c>
      <c r="AC1361">
        <v>667.6</v>
      </c>
      <c r="AD1361" s="8">
        <v>0.35</v>
      </c>
      <c r="AE1361" s="7">
        <v>934.64</v>
      </c>
      <c r="AF1361">
        <v>0.35</v>
      </c>
      <c r="AG1361" t="str">
        <f t="shared" si="21"/>
        <v>₹3 K</v>
      </c>
    </row>
    <row r="1362" spans="1:33" x14ac:dyDescent="0.3">
      <c r="A1362" t="s">
        <v>93</v>
      </c>
      <c r="B1362" t="s">
        <v>293</v>
      </c>
      <c r="C1362" t="s">
        <v>49</v>
      </c>
      <c r="D1362" t="s">
        <v>50</v>
      </c>
      <c r="E1362" t="s">
        <v>31</v>
      </c>
      <c r="F1362" t="s">
        <v>9023</v>
      </c>
      <c r="G1362" t="s">
        <v>96</v>
      </c>
      <c r="H1362" s="4">
        <v>44052</v>
      </c>
      <c r="I1362">
        <v>1200</v>
      </c>
      <c r="J1362" t="s">
        <v>9024</v>
      </c>
      <c r="K1362" t="s">
        <v>1626</v>
      </c>
      <c r="L1362" t="s">
        <v>9025</v>
      </c>
      <c r="M1362" t="s">
        <v>87</v>
      </c>
      <c r="N1362" t="s">
        <v>9026</v>
      </c>
      <c r="O1362" t="s">
        <v>72</v>
      </c>
      <c r="P1362">
        <v>9</v>
      </c>
      <c r="Q1362" t="s">
        <v>40</v>
      </c>
      <c r="R1362" t="s">
        <v>74</v>
      </c>
      <c r="S1362" t="s">
        <v>9027</v>
      </c>
      <c r="T1362" s="4">
        <v>45465</v>
      </c>
      <c r="U1362">
        <v>6</v>
      </c>
      <c r="V1362" t="s">
        <v>20248</v>
      </c>
      <c r="W1362" t="s">
        <v>9028</v>
      </c>
      <c r="X1362" t="s">
        <v>9029</v>
      </c>
      <c r="Y1362" t="s">
        <v>9030</v>
      </c>
      <c r="Z1362">
        <v>1213</v>
      </c>
      <c r="AA1362">
        <v>1</v>
      </c>
      <c r="AB1362">
        <v>485.20000000000005</v>
      </c>
      <c r="AC1362">
        <v>485.20000000000005</v>
      </c>
      <c r="AD1362" s="8">
        <v>0.22</v>
      </c>
      <c r="AE1362" s="7">
        <v>106.74400000000001</v>
      </c>
      <c r="AF1362">
        <v>0.22</v>
      </c>
      <c r="AG1362" t="str">
        <f t="shared" si="21"/>
        <v>₹485.2</v>
      </c>
    </row>
    <row r="1363" spans="1:33" x14ac:dyDescent="0.3">
      <c r="A1363" t="s">
        <v>20233</v>
      </c>
      <c r="B1363" t="s">
        <v>240</v>
      </c>
      <c r="C1363" t="s">
        <v>49</v>
      </c>
      <c r="D1363" t="s">
        <v>241</v>
      </c>
      <c r="E1363" t="s">
        <v>1949</v>
      </c>
      <c r="F1363" t="s">
        <v>9054</v>
      </c>
      <c r="G1363" t="s">
        <v>96</v>
      </c>
      <c r="H1363" s="4">
        <v>44410</v>
      </c>
      <c r="I1363">
        <v>1000</v>
      </c>
      <c r="J1363" t="s">
        <v>9055</v>
      </c>
      <c r="K1363" t="s">
        <v>1153</v>
      </c>
      <c r="L1363" t="s">
        <v>9056</v>
      </c>
      <c r="M1363" t="s">
        <v>87</v>
      </c>
      <c r="N1363" t="s">
        <v>9057</v>
      </c>
      <c r="O1363" t="s">
        <v>57</v>
      </c>
      <c r="P1363">
        <v>4</v>
      </c>
      <c r="Q1363" t="s">
        <v>73</v>
      </c>
      <c r="R1363" t="s">
        <v>58</v>
      </c>
      <c r="S1363" t="s">
        <v>9058</v>
      </c>
      <c r="T1363" s="4">
        <v>45450</v>
      </c>
      <c r="U1363">
        <v>6</v>
      </c>
      <c r="V1363" t="s">
        <v>20248</v>
      </c>
      <c r="W1363" t="s">
        <v>9059</v>
      </c>
      <c r="X1363" t="s">
        <v>9060</v>
      </c>
      <c r="Y1363" t="s">
        <v>4349</v>
      </c>
      <c r="Z1363">
        <v>1888</v>
      </c>
      <c r="AA1363">
        <v>1</v>
      </c>
      <c r="AB1363">
        <v>755.2</v>
      </c>
      <c r="AC1363">
        <v>755.2</v>
      </c>
      <c r="AD1363" s="8">
        <v>0.22</v>
      </c>
      <c r="AE1363" s="7">
        <v>166.14400000000001</v>
      </c>
      <c r="AF1363">
        <v>0.22</v>
      </c>
      <c r="AG1363" t="str">
        <f t="shared" si="21"/>
        <v>₹755.2</v>
      </c>
    </row>
    <row r="1364" spans="1:33" x14ac:dyDescent="0.3">
      <c r="A1364" t="s">
        <v>27</v>
      </c>
      <c r="B1364" t="s">
        <v>558</v>
      </c>
      <c r="C1364" t="s">
        <v>49</v>
      </c>
      <c r="D1364" t="s">
        <v>81</v>
      </c>
      <c r="E1364" t="s">
        <v>641</v>
      </c>
      <c r="F1364" t="s">
        <v>9125</v>
      </c>
      <c r="G1364" t="s">
        <v>96</v>
      </c>
      <c r="H1364" s="4">
        <v>45361</v>
      </c>
      <c r="I1364">
        <v>1200</v>
      </c>
      <c r="J1364" t="s">
        <v>9126</v>
      </c>
      <c r="K1364" t="s">
        <v>787</v>
      </c>
      <c r="L1364" t="s">
        <v>9127</v>
      </c>
      <c r="M1364" t="s">
        <v>87</v>
      </c>
      <c r="N1364" t="s">
        <v>9128</v>
      </c>
      <c r="O1364" t="s">
        <v>72</v>
      </c>
      <c r="P1364">
        <v>4</v>
      </c>
      <c r="Q1364" t="s">
        <v>40</v>
      </c>
      <c r="R1364" t="s">
        <v>101</v>
      </c>
      <c r="S1364" t="s">
        <v>9129</v>
      </c>
      <c r="T1364" s="4">
        <v>45456</v>
      </c>
      <c r="U1364">
        <v>6</v>
      </c>
      <c r="V1364" t="s">
        <v>20248</v>
      </c>
      <c r="W1364" t="s">
        <v>9130</v>
      </c>
      <c r="X1364" t="s">
        <v>9131</v>
      </c>
      <c r="Y1364" t="s">
        <v>8380</v>
      </c>
      <c r="Z1364">
        <v>2957</v>
      </c>
      <c r="AA1364">
        <v>3</v>
      </c>
      <c r="AB1364">
        <v>3548.4</v>
      </c>
      <c r="AC1364">
        <v>1182.8</v>
      </c>
      <c r="AD1364" s="8">
        <v>0.22</v>
      </c>
      <c r="AE1364" s="7">
        <v>780.64800000000002</v>
      </c>
      <c r="AF1364">
        <v>0.22</v>
      </c>
      <c r="AG1364" t="str">
        <f t="shared" si="21"/>
        <v>₹4 K</v>
      </c>
    </row>
    <row r="1365" spans="1:33" x14ac:dyDescent="0.3">
      <c r="A1365" t="s">
        <v>181</v>
      </c>
      <c r="B1365" t="s">
        <v>411</v>
      </c>
      <c r="C1365" t="s">
        <v>29</v>
      </c>
      <c r="D1365" t="s">
        <v>109</v>
      </c>
      <c r="E1365" t="s">
        <v>294</v>
      </c>
      <c r="F1365" t="s">
        <v>9174</v>
      </c>
      <c r="G1365" t="s">
        <v>96</v>
      </c>
      <c r="H1365" s="4">
        <v>44965</v>
      </c>
      <c r="I1365">
        <v>950</v>
      </c>
      <c r="J1365" t="s">
        <v>9175</v>
      </c>
      <c r="K1365" t="s">
        <v>350</v>
      </c>
      <c r="L1365" t="s">
        <v>9176</v>
      </c>
      <c r="M1365" t="s">
        <v>87</v>
      </c>
      <c r="N1365" t="s">
        <v>9177</v>
      </c>
      <c r="O1365" t="s">
        <v>39</v>
      </c>
      <c r="P1365">
        <v>13</v>
      </c>
      <c r="Q1365" t="s">
        <v>40</v>
      </c>
      <c r="R1365" t="s">
        <v>58</v>
      </c>
      <c r="S1365" t="s">
        <v>9178</v>
      </c>
      <c r="T1365" s="4">
        <v>45463</v>
      </c>
      <c r="U1365">
        <v>6</v>
      </c>
      <c r="V1365" t="s">
        <v>20248</v>
      </c>
      <c r="W1365" t="s">
        <v>9179</v>
      </c>
      <c r="X1365" t="s">
        <v>9180</v>
      </c>
      <c r="Y1365" t="s">
        <v>469</v>
      </c>
      <c r="Z1365">
        <v>1847</v>
      </c>
      <c r="AA1365">
        <v>4</v>
      </c>
      <c r="AB1365">
        <v>2955.2000000000003</v>
      </c>
      <c r="AC1365">
        <v>738.80000000000007</v>
      </c>
      <c r="AD1365" s="8">
        <v>0.28000000000000003</v>
      </c>
      <c r="AE1365" s="7">
        <v>827.45600000000013</v>
      </c>
      <c r="AF1365">
        <v>0.28000000000000003</v>
      </c>
      <c r="AG1365" t="str">
        <f t="shared" si="21"/>
        <v>₹3 K</v>
      </c>
    </row>
    <row r="1366" spans="1:33" x14ac:dyDescent="0.3">
      <c r="A1366" t="s">
        <v>20241</v>
      </c>
      <c r="B1366" t="s">
        <v>157</v>
      </c>
      <c r="C1366" t="s">
        <v>29</v>
      </c>
      <c r="D1366" t="s">
        <v>50</v>
      </c>
      <c r="E1366" t="s">
        <v>596</v>
      </c>
      <c r="F1366" t="s">
        <v>9343</v>
      </c>
      <c r="G1366" t="s">
        <v>33</v>
      </c>
      <c r="H1366" s="4">
        <v>44219</v>
      </c>
      <c r="I1366">
        <v>1100</v>
      </c>
      <c r="J1366" t="s">
        <v>4617</v>
      </c>
      <c r="K1366" t="s">
        <v>1078</v>
      </c>
      <c r="L1366" t="s">
        <v>9344</v>
      </c>
      <c r="M1366" t="s">
        <v>37</v>
      </c>
      <c r="N1366" t="s">
        <v>9345</v>
      </c>
      <c r="O1366" t="s">
        <v>57</v>
      </c>
      <c r="P1366">
        <v>3</v>
      </c>
      <c r="Q1366" t="s">
        <v>40</v>
      </c>
      <c r="R1366" t="s">
        <v>101</v>
      </c>
      <c r="S1366" t="s">
        <v>9346</v>
      </c>
      <c r="T1366" s="4">
        <v>45462</v>
      </c>
      <c r="U1366">
        <v>6</v>
      </c>
      <c r="V1366" t="s">
        <v>20248</v>
      </c>
      <c r="W1366" t="s">
        <v>9347</v>
      </c>
      <c r="X1366" t="s">
        <v>9348</v>
      </c>
      <c r="Y1366" t="s">
        <v>1876</v>
      </c>
      <c r="Z1366">
        <v>1767</v>
      </c>
      <c r="AA1366">
        <v>5</v>
      </c>
      <c r="AB1366">
        <v>3534</v>
      </c>
      <c r="AC1366">
        <v>706.8</v>
      </c>
      <c r="AD1366" s="8">
        <v>0.28000000000000003</v>
      </c>
      <c r="AE1366" s="7">
        <v>989.5200000000001</v>
      </c>
      <c r="AF1366">
        <v>0.28000000000000003</v>
      </c>
      <c r="AG1366" t="str">
        <f t="shared" si="21"/>
        <v>₹4 K</v>
      </c>
    </row>
    <row r="1367" spans="1:33" x14ac:dyDescent="0.3">
      <c r="A1367" t="s">
        <v>47</v>
      </c>
      <c r="B1367" t="s">
        <v>1128</v>
      </c>
      <c r="C1367" t="s">
        <v>29</v>
      </c>
      <c r="D1367" t="s">
        <v>241</v>
      </c>
      <c r="E1367" t="s">
        <v>521</v>
      </c>
      <c r="F1367" t="s">
        <v>9363</v>
      </c>
      <c r="G1367" t="s">
        <v>96</v>
      </c>
      <c r="H1367" s="4">
        <v>45291</v>
      </c>
      <c r="I1367">
        <v>1300</v>
      </c>
      <c r="J1367" t="s">
        <v>9364</v>
      </c>
      <c r="K1367" t="s">
        <v>414</v>
      </c>
      <c r="L1367" t="s">
        <v>9365</v>
      </c>
      <c r="M1367" t="s">
        <v>37</v>
      </c>
      <c r="N1367" t="s">
        <v>9366</v>
      </c>
      <c r="O1367" t="s">
        <v>116</v>
      </c>
      <c r="P1367">
        <v>14</v>
      </c>
      <c r="Q1367" t="s">
        <v>73</v>
      </c>
      <c r="R1367" t="s">
        <v>58</v>
      </c>
      <c r="S1367" t="s">
        <v>9367</v>
      </c>
      <c r="T1367" s="4">
        <v>45459</v>
      </c>
      <c r="U1367">
        <v>6</v>
      </c>
      <c r="V1367" t="s">
        <v>20248</v>
      </c>
      <c r="W1367" t="s">
        <v>9368</v>
      </c>
      <c r="X1367" t="s">
        <v>9369</v>
      </c>
      <c r="Y1367" t="s">
        <v>9370</v>
      </c>
      <c r="Z1367">
        <v>2307</v>
      </c>
      <c r="AA1367">
        <v>2</v>
      </c>
      <c r="AB1367">
        <v>1845.6000000000001</v>
      </c>
      <c r="AC1367">
        <v>922.80000000000007</v>
      </c>
      <c r="AD1367" s="8">
        <v>0.28000000000000003</v>
      </c>
      <c r="AE1367" s="7">
        <v>516.76800000000014</v>
      </c>
      <c r="AF1367">
        <v>0.28000000000000003</v>
      </c>
      <c r="AG1367" t="str">
        <f t="shared" si="21"/>
        <v>₹2 K</v>
      </c>
    </row>
    <row r="1368" spans="1:33" x14ac:dyDescent="0.3">
      <c r="A1368" t="s">
        <v>181</v>
      </c>
      <c r="B1368" t="s">
        <v>813</v>
      </c>
      <c r="C1368" t="s">
        <v>49</v>
      </c>
      <c r="D1368" t="s">
        <v>206</v>
      </c>
      <c r="E1368" t="s">
        <v>1683</v>
      </c>
      <c r="F1368" t="s">
        <v>9475</v>
      </c>
      <c r="G1368" t="s">
        <v>96</v>
      </c>
      <c r="H1368" s="4">
        <v>44799</v>
      </c>
      <c r="I1368">
        <v>1100</v>
      </c>
      <c r="J1368" t="s">
        <v>9476</v>
      </c>
      <c r="K1368" t="s">
        <v>276</v>
      </c>
      <c r="L1368" t="s">
        <v>9477</v>
      </c>
      <c r="M1368" t="s">
        <v>87</v>
      </c>
      <c r="N1368" t="s">
        <v>9478</v>
      </c>
      <c r="O1368" t="s">
        <v>39</v>
      </c>
      <c r="P1368">
        <v>11</v>
      </c>
      <c r="Q1368" t="s">
        <v>73</v>
      </c>
      <c r="R1368" t="s">
        <v>101</v>
      </c>
      <c r="S1368" t="s">
        <v>9479</v>
      </c>
      <c r="T1368" s="4">
        <v>45471</v>
      </c>
      <c r="U1368">
        <v>6</v>
      </c>
      <c r="V1368" t="s">
        <v>20248</v>
      </c>
      <c r="W1368" t="s">
        <v>9480</v>
      </c>
      <c r="X1368" t="s">
        <v>9481</v>
      </c>
      <c r="Y1368" t="s">
        <v>3728</v>
      </c>
      <c r="Z1368">
        <v>1088</v>
      </c>
      <c r="AA1368">
        <v>4</v>
      </c>
      <c r="AB1368">
        <v>1740.8000000000002</v>
      </c>
      <c r="AC1368">
        <v>435.20000000000005</v>
      </c>
      <c r="AD1368" s="8">
        <v>0.22</v>
      </c>
      <c r="AE1368" s="7">
        <v>382.97600000000006</v>
      </c>
      <c r="AF1368">
        <v>0.22</v>
      </c>
      <c r="AG1368" t="str">
        <f t="shared" si="21"/>
        <v>₹2 K</v>
      </c>
    </row>
    <row r="1369" spans="1:33" x14ac:dyDescent="0.3">
      <c r="A1369" t="s">
        <v>145</v>
      </c>
      <c r="B1369" t="s">
        <v>145</v>
      </c>
      <c r="C1369" t="s">
        <v>80</v>
      </c>
      <c r="D1369" t="s">
        <v>109</v>
      </c>
      <c r="E1369" t="s">
        <v>1049</v>
      </c>
      <c r="F1369" t="s">
        <v>9540</v>
      </c>
      <c r="G1369" t="s">
        <v>96</v>
      </c>
      <c r="H1369" s="4">
        <v>45433</v>
      </c>
      <c r="I1369">
        <v>1000</v>
      </c>
      <c r="J1369" t="s">
        <v>9541</v>
      </c>
      <c r="K1369" t="s">
        <v>266</v>
      </c>
      <c r="L1369" t="s">
        <v>9542</v>
      </c>
      <c r="M1369" t="s">
        <v>37</v>
      </c>
      <c r="N1369" t="s">
        <v>9543</v>
      </c>
      <c r="O1369" t="s">
        <v>57</v>
      </c>
      <c r="P1369">
        <v>6</v>
      </c>
      <c r="Q1369" t="s">
        <v>40</v>
      </c>
      <c r="R1369" t="s">
        <v>41</v>
      </c>
      <c r="S1369" t="s">
        <v>9544</v>
      </c>
      <c r="T1369" s="4">
        <v>45466</v>
      </c>
      <c r="U1369">
        <v>6</v>
      </c>
      <c r="V1369" t="s">
        <v>20248</v>
      </c>
      <c r="W1369" t="s">
        <v>9545</v>
      </c>
      <c r="X1369" t="s">
        <v>9546</v>
      </c>
      <c r="Y1369" t="s">
        <v>903</v>
      </c>
      <c r="Z1369">
        <v>1646</v>
      </c>
      <c r="AA1369">
        <v>7</v>
      </c>
      <c r="AB1369">
        <v>4608.8</v>
      </c>
      <c r="AC1369">
        <v>658.4</v>
      </c>
      <c r="AD1369" s="8">
        <v>0.35</v>
      </c>
      <c r="AE1369" s="7">
        <v>1613.08</v>
      </c>
      <c r="AF1369">
        <v>0.35</v>
      </c>
      <c r="AG1369" t="str">
        <f t="shared" si="21"/>
        <v>₹5 K</v>
      </c>
    </row>
    <row r="1370" spans="1:33" x14ac:dyDescent="0.3">
      <c r="A1370" t="s">
        <v>181</v>
      </c>
      <c r="B1370" t="s">
        <v>920</v>
      </c>
      <c r="C1370" t="s">
        <v>49</v>
      </c>
      <c r="D1370" t="s">
        <v>81</v>
      </c>
      <c r="E1370" t="s">
        <v>490</v>
      </c>
      <c r="F1370" t="s">
        <v>9675</v>
      </c>
      <c r="G1370" t="s">
        <v>33</v>
      </c>
      <c r="H1370" s="4">
        <v>44015</v>
      </c>
      <c r="I1370">
        <v>950</v>
      </c>
      <c r="J1370" t="s">
        <v>9676</v>
      </c>
      <c r="K1370" t="s">
        <v>716</v>
      </c>
      <c r="L1370" t="s">
        <v>9677</v>
      </c>
      <c r="M1370" t="s">
        <v>37</v>
      </c>
      <c r="N1370" t="s">
        <v>9678</v>
      </c>
      <c r="O1370" t="s">
        <v>39</v>
      </c>
      <c r="P1370">
        <v>5</v>
      </c>
      <c r="Q1370" t="s">
        <v>73</v>
      </c>
      <c r="R1370" t="s">
        <v>41</v>
      </c>
      <c r="S1370" t="s">
        <v>9679</v>
      </c>
      <c r="T1370" s="4">
        <v>45456</v>
      </c>
      <c r="U1370">
        <v>6</v>
      </c>
      <c r="V1370" t="s">
        <v>20248</v>
      </c>
      <c r="W1370" t="s">
        <v>9680</v>
      </c>
      <c r="X1370" t="s">
        <v>9681</v>
      </c>
      <c r="Y1370" t="s">
        <v>2825</v>
      </c>
      <c r="Z1370">
        <v>862</v>
      </c>
      <c r="AA1370">
        <v>7</v>
      </c>
      <c r="AB1370">
        <v>2413.6</v>
      </c>
      <c r="AC1370">
        <v>344.8</v>
      </c>
      <c r="AD1370" s="8">
        <v>0.22</v>
      </c>
      <c r="AE1370" s="7">
        <v>530.99199999999996</v>
      </c>
      <c r="AF1370">
        <v>0.22</v>
      </c>
      <c r="AG1370" t="str">
        <f t="shared" si="21"/>
        <v>₹2 K</v>
      </c>
    </row>
    <row r="1371" spans="1:33" x14ac:dyDescent="0.3">
      <c r="A1371" t="s">
        <v>107</v>
      </c>
      <c r="B1371" t="s">
        <v>510</v>
      </c>
      <c r="C1371" t="s">
        <v>29</v>
      </c>
      <c r="D1371" t="s">
        <v>50</v>
      </c>
      <c r="E1371" t="s">
        <v>1049</v>
      </c>
      <c r="F1371" t="s">
        <v>9682</v>
      </c>
      <c r="G1371" t="s">
        <v>96</v>
      </c>
      <c r="H1371" s="4">
        <v>44735</v>
      </c>
      <c r="I1371">
        <v>1400</v>
      </c>
      <c r="J1371" t="s">
        <v>9683</v>
      </c>
      <c r="K1371" t="s">
        <v>493</v>
      </c>
      <c r="L1371" t="s">
        <v>9684</v>
      </c>
      <c r="M1371" t="s">
        <v>37</v>
      </c>
      <c r="N1371" t="s">
        <v>9685</v>
      </c>
      <c r="O1371" t="s">
        <v>57</v>
      </c>
      <c r="P1371">
        <v>5</v>
      </c>
      <c r="Q1371" t="s">
        <v>73</v>
      </c>
      <c r="R1371" t="s">
        <v>101</v>
      </c>
      <c r="S1371" t="s">
        <v>9686</v>
      </c>
      <c r="T1371" s="4">
        <v>45455</v>
      </c>
      <c r="U1371">
        <v>6</v>
      </c>
      <c r="V1371" t="s">
        <v>20248</v>
      </c>
      <c r="W1371" t="s">
        <v>9687</v>
      </c>
      <c r="X1371" t="s">
        <v>9688</v>
      </c>
      <c r="Y1371" t="s">
        <v>9689</v>
      </c>
      <c r="Z1371">
        <v>2190</v>
      </c>
      <c r="AA1371">
        <v>5</v>
      </c>
      <c r="AB1371">
        <v>4380</v>
      </c>
      <c r="AC1371">
        <v>876</v>
      </c>
      <c r="AD1371" s="8">
        <v>0.28000000000000003</v>
      </c>
      <c r="AE1371" s="7">
        <v>1226.4000000000001</v>
      </c>
      <c r="AF1371">
        <v>0.28000000000000003</v>
      </c>
      <c r="AG1371" t="str">
        <f t="shared" si="21"/>
        <v>₹4 K</v>
      </c>
    </row>
    <row r="1372" spans="1:33" x14ac:dyDescent="0.3">
      <c r="A1372" t="s">
        <v>27</v>
      </c>
      <c r="B1372" t="s">
        <v>193</v>
      </c>
      <c r="C1372" t="s">
        <v>49</v>
      </c>
      <c r="D1372" t="s">
        <v>241</v>
      </c>
      <c r="E1372" t="s">
        <v>549</v>
      </c>
      <c r="F1372" t="s">
        <v>9946</v>
      </c>
      <c r="G1372" t="s">
        <v>33</v>
      </c>
      <c r="H1372" s="4">
        <v>45571</v>
      </c>
      <c r="I1372">
        <v>1400</v>
      </c>
      <c r="J1372" t="s">
        <v>9947</v>
      </c>
      <c r="K1372" t="s">
        <v>1260</v>
      </c>
      <c r="L1372" t="s">
        <v>9948</v>
      </c>
      <c r="M1372" t="s">
        <v>87</v>
      </c>
      <c r="N1372" t="s">
        <v>9949</v>
      </c>
      <c r="O1372" t="s">
        <v>72</v>
      </c>
      <c r="P1372">
        <v>16</v>
      </c>
      <c r="Q1372" t="s">
        <v>40</v>
      </c>
      <c r="R1372" t="s">
        <v>74</v>
      </c>
      <c r="S1372" t="s">
        <v>9950</v>
      </c>
      <c r="T1372" s="4">
        <v>45468</v>
      </c>
      <c r="U1372">
        <v>6</v>
      </c>
      <c r="V1372" t="s">
        <v>20248</v>
      </c>
      <c r="W1372" t="s">
        <v>9951</v>
      </c>
      <c r="X1372" t="s">
        <v>9952</v>
      </c>
      <c r="Y1372" t="s">
        <v>2538</v>
      </c>
      <c r="Z1372">
        <v>1631</v>
      </c>
      <c r="AA1372">
        <v>4</v>
      </c>
      <c r="AB1372">
        <v>2609.6000000000004</v>
      </c>
      <c r="AC1372">
        <v>652.40000000000009</v>
      </c>
      <c r="AD1372" s="8">
        <v>0.22</v>
      </c>
      <c r="AE1372" s="7">
        <v>574.11200000000008</v>
      </c>
      <c r="AF1372">
        <v>0.22</v>
      </c>
      <c r="AG1372" t="str">
        <f t="shared" si="21"/>
        <v>₹3 K</v>
      </c>
    </row>
    <row r="1373" spans="1:33" x14ac:dyDescent="0.3">
      <c r="A1373" t="s">
        <v>357</v>
      </c>
      <c r="B1373" t="s">
        <v>357</v>
      </c>
      <c r="C1373" t="s">
        <v>29</v>
      </c>
      <c r="D1373" t="s">
        <v>81</v>
      </c>
      <c r="E1373" t="s">
        <v>170</v>
      </c>
      <c r="F1373" t="s">
        <v>10029</v>
      </c>
      <c r="G1373" t="s">
        <v>96</v>
      </c>
      <c r="H1373" s="4">
        <v>44942</v>
      </c>
      <c r="I1373">
        <v>1300</v>
      </c>
      <c r="J1373" t="s">
        <v>10030</v>
      </c>
      <c r="K1373" t="s">
        <v>1686</v>
      </c>
      <c r="L1373" t="s">
        <v>10031</v>
      </c>
      <c r="M1373" t="s">
        <v>37</v>
      </c>
      <c r="N1373" t="s">
        <v>10032</v>
      </c>
      <c r="O1373" t="s">
        <v>57</v>
      </c>
      <c r="P1373">
        <v>20</v>
      </c>
      <c r="Q1373" t="s">
        <v>40</v>
      </c>
      <c r="R1373" t="s">
        <v>58</v>
      </c>
      <c r="S1373" t="s">
        <v>10033</v>
      </c>
      <c r="T1373" s="4">
        <v>45457</v>
      </c>
      <c r="U1373">
        <v>6</v>
      </c>
      <c r="V1373" t="s">
        <v>20248</v>
      </c>
      <c r="W1373" t="s">
        <v>10034</v>
      </c>
      <c r="X1373" t="s">
        <v>10035</v>
      </c>
      <c r="Y1373" t="s">
        <v>6519</v>
      </c>
      <c r="Z1373">
        <v>912</v>
      </c>
      <c r="AA1373">
        <v>1</v>
      </c>
      <c r="AB1373">
        <v>364.8</v>
      </c>
      <c r="AC1373">
        <v>364.8</v>
      </c>
      <c r="AD1373" s="8">
        <v>0.28000000000000003</v>
      </c>
      <c r="AE1373" s="7">
        <v>102.14400000000002</v>
      </c>
      <c r="AF1373">
        <v>0.28000000000000003</v>
      </c>
      <c r="AG1373" t="str">
        <f t="shared" si="21"/>
        <v>₹364.8</v>
      </c>
    </row>
    <row r="1374" spans="1:33" x14ac:dyDescent="0.3">
      <c r="A1374" t="s">
        <v>181</v>
      </c>
      <c r="B1374" t="s">
        <v>985</v>
      </c>
      <c r="C1374" t="s">
        <v>80</v>
      </c>
      <c r="D1374" t="s">
        <v>219</v>
      </c>
      <c r="E1374" t="s">
        <v>2153</v>
      </c>
      <c r="F1374" t="s">
        <v>10108</v>
      </c>
      <c r="G1374" t="s">
        <v>96</v>
      </c>
      <c r="H1374" s="4">
        <v>44532</v>
      </c>
      <c r="I1374">
        <v>1200</v>
      </c>
      <c r="J1374" t="s">
        <v>10109</v>
      </c>
      <c r="K1374" t="s">
        <v>3813</v>
      </c>
      <c r="L1374" t="s">
        <v>10110</v>
      </c>
      <c r="M1374" t="s">
        <v>87</v>
      </c>
      <c r="N1374" t="s">
        <v>10111</v>
      </c>
      <c r="O1374" t="s">
        <v>116</v>
      </c>
      <c r="P1374">
        <v>3</v>
      </c>
      <c r="Q1374" t="s">
        <v>73</v>
      </c>
      <c r="R1374" t="s">
        <v>58</v>
      </c>
      <c r="S1374" t="s">
        <v>10112</v>
      </c>
      <c r="T1374" s="4">
        <v>45463</v>
      </c>
      <c r="U1374">
        <v>6</v>
      </c>
      <c r="V1374" t="s">
        <v>20248</v>
      </c>
      <c r="W1374" t="s">
        <v>10113</v>
      </c>
      <c r="X1374" t="s">
        <v>10114</v>
      </c>
      <c r="Y1374" t="s">
        <v>1682</v>
      </c>
      <c r="Z1374">
        <v>543</v>
      </c>
      <c r="AA1374">
        <v>8</v>
      </c>
      <c r="AB1374">
        <v>1737.6000000000001</v>
      </c>
      <c r="AC1374">
        <v>217.20000000000002</v>
      </c>
      <c r="AD1374" s="8">
        <v>0.35</v>
      </c>
      <c r="AE1374" s="7">
        <v>608.16</v>
      </c>
      <c r="AF1374">
        <v>0.35</v>
      </c>
      <c r="AG1374" t="str">
        <f t="shared" si="21"/>
        <v>₹2 K</v>
      </c>
    </row>
    <row r="1375" spans="1:33" x14ac:dyDescent="0.3">
      <c r="A1375" t="s">
        <v>27</v>
      </c>
      <c r="B1375" t="s">
        <v>803</v>
      </c>
      <c r="C1375" t="s">
        <v>49</v>
      </c>
      <c r="D1375" t="s">
        <v>241</v>
      </c>
      <c r="E1375" t="s">
        <v>158</v>
      </c>
      <c r="F1375" t="s">
        <v>10272</v>
      </c>
      <c r="G1375" t="s">
        <v>33</v>
      </c>
      <c r="H1375" s="4">
        <v>45523</v>
      </c>
      <c r="I1375">
        <v>1000</v>
      </c>
      <c r="J1375" t="s">
        <v>10273</v>
      </c>
      <c r="K1375" t="s">
        <v>297</v>
      </c>
      <c r="L1375" t="s">
        <v>10274</v>
      </c>
      <c r="M1375" t="s">
        <v>37</v>
      </c>
      <c r="N1375" t="s">
        <v>10275</v>
      </c>
      <c r="O1375" t="s">
        <v>72</v>
      </c>
      <c r="P1375">
        <v>7</v>
      </c>
      <c r="Q1375" t="s">
        <v>40</v>
      </c>
      <c r="R1375" t="s">
        <v>58</v>
      </c>
      <c r="S1375" t="s">
        <v>10276</v>
      </c>
      <c r="T1375" s="4">
        <v>45459</v>
      </c>
      <c r="U1375">
        <v>6</v>
      </c>
      <c r="V1375" t="s">
        <v>20248</v>
      </c>
      <c r="W1375" t="s">
        <v>10277</v>
      </c>
      <c r="X1375" t="s">
        <v>10278</v>
      </c>
      <c r="Y1375" t="s">
        <v>2384</v>
      </c>
      <c r="Z1375">
        <v>1784</v>
      </c>
      <c r="AA1375">
        <v>4</v>
      </c>
      <c r="AB1375">
        <v>2854.4</v>
      </c>
      <c r="AC1375">
        <v>713.6</v>
      </c>
      <c r="AD1375" s="8">
        <v>0.22</v>
      </c>
      <c r="AE1375" s="7">
        <v>627.96800000000007</v>
      </c>
      <c r="AF1375">
        <v>0.22</v>
      </c>
      <c r="AG1375" t="str">
        <f t="shared" si="21"/>
        <v>₹3 K</v>
      </c>
    </row>
    <row r="1376" spans="1:33" x14ac:dyDescent="0.3">
      <c r="A1376" t="s">
        <v>27</v>
      </c>
      <c r="B1376" t="s">
        <v>558</v>
      </c>
      <c r="C1376" t="s">
        <v>80</v>
      </c>
      <c r="D1376" t="s">
        <v>370</v>
      </c>
      <c r="E1376" t="s">
        <v>1092</v>
      </c>
      <c r="F1376" t="s">
        <v>10613</v>
      </c>
      <c r="G1376" t="s">
        <v>96</v>
      </c>
      <c r="H1376" s="4">
        <v>44678</v>
      </c>
      <c r="I1376">
        <v>950</v>
      </c>
      <c r="J1376" t="s">
        <v>542</v>
      </c>
      <c r="K1376" t="s">
        <v>85</v>
      </c>
      <c r="L1376" t="s">
        <v>10614</v>
      </c>
      <c r="M1376" t="s">
        <v>37</v>
      </c>
      <c r="N1376" t="s">
        <v>10615</v>
      </c>
      <c r="O1376" t="s">
        <v>72</v>
      </c>
      <c r="P1376">
        <v>20</v>
      </c>
      <c r="Q1376" t="s">
        <v>73</v>
      </c>
      <c r="R1376" t="s">
        <v>101</v>
      </c>
      <c r="S1376" t="s">
        <v>10616</v>
      </c>
      <c r="T1376" s="4">
        <v>45445</v>
      </c>
      <c r="U1376">
        <v>6</v>
      </c>
      <c r="V1376" t="s">
        <v>20248</v>
      </c>
      <c r="W1376" t="s">
        <v>10617</v>
      </c>
      <c r="X1376" t="s">
        <v>10618</v>
      </c>
      <c r="Y1376" t="s">
        <v>2717</v>
      </c>
      <c r="Z1376">
        <v>1984</v>
      </c>
      <c r="AA1376">
        <v>1</v>
      </c>
      <c r="AB1376">
        <v>793.6</v>
      </c>
      <c r="AC1376">
        <v>793.6</v>
      </c>
      <c r="AD1376" s="8">
        <v>0.35</v>
      </c>
      <c r="AE1376" s="7">
        <v>277.76</v>
      </c>
      <c r="AF1376">
        <v>0.35</v>
      </c>
      <c r="AG1376" t="str">
        <f t="shared" si="21"/>
        <v>₹793.6</v>
      </c>
    </row>
    <row r="1377" spans="1:33" x14ac:dyDescent="0.3">
      <c r="A1377" t="s">
        <v>181</v>
      </c>
      <c r="B1377" t="s">
        <v>64</v>
      </c>
      <c r="C1377" t="s">
        <v>49</v>
      </c>
      <c r="D1377" t="s">
        <v>241</v>
      </c>
      <c r="E1377" t="s">
        <v>3309</v>
      </c>
      <c r="F1377" t="s">
        <v>10749</v>
      </c>
      <c r="G1377" t="s">
        <v>96</v>
      </c>
      <c r="H1377" s="4">
        <v>44371</v>
      </c>
      <c r="I1377">
        <v>1200</v>
      </c>
      <c r="J1377" t="s">
        <v>10750</v>
      </c>
      <c r="K1377" t="s">
        <v>1319</v>
      </c>
      <c r="L1377" t="s">
        <v>10751</v>
      </c>
      <c r="M1377" t="s">
        <v>37</v>
      </c>
      <c r="N1377" t="s">
        <v>10752</v>
      </c>
      <c r="O1377" t="s">
        <v>39</v>
      </c>
      <c r="P1377">
        <v>19</v>
      </c>
      <c r="Q1377" t="s">
        <v>40</v>
      </c>
      <c r="R1377" t="s">
        <v>101</v>
      </c>
      <c r="S1377" t="s">
        <v>10753</v>
      </c>
      <c r="T1377" s="4">
        <v>45451</v>
      </c>
      <c r="U1377">
        <v>6</v>
      </c>
      <c r="V1377" t="s">
        <v>20248</v>
      </c>
      <c r="W1377" t="s">
        <v>10754</v>
      </c>
      <c r="X1377" t="s">
        <v>10755</v>
      </c>
      <c r="Y1377" t="s">
        <v>3341</v>
      </c>
      <c r="Z1377">
        <v>1444</v>
      </c>
      <c r="AA1377">
        <v>2</v>
      </c>
      <c r="AB1377">
        <v>1155.2</v>
      </c>
      <c r="AC1377">
        <v>577.6</v>
      </c>
      <c r="AD1377" s="8">
        <v>0.22</v>
      </c>
      <c r="AE1377" s="7">
        <v>254.14400000000001</v>
      </c>
      <c r="AF1377">
        <v>0.22</v>
      </c>
      <c r="AG1377" t="str">
        <f t="shared" si="21"/>
        <v>₹1 K</v>
      </c>
    </row>
    <row r="1378" spans="1:33" x14ac:dyDescent="0.3">
      <c r="A1378" t="s">
        <v>20235</v>
      </c>
      <c r="B1378" t="s">
        <v>48</v>
      </c>
      <c r="C1378" t="s">
        <v>80</v>
      </c>
      <c r="D1378" t="s">
        <v>677</v>
      </c>
      <c r="E1378" t="s">
        <v>158</v>
      </c>
      <c r="F1378" t="s">
        <v>10756</v>
      </c>
      <c r="G1378" t="s">
        <v>96</v>
      </c>
      <c r="H1378" s="4">
        <v>45348</v>
      </c>
      <c r="I1378">
        <v>1400</v>
      </c>
      <c r="J1378" t="s">
        <v>10757</v>
      </c>
      <c r="K1378" t="s">
        <v>340</v>
      </c>
      <c r="L1378" t="s">
        <v>10758</v>
      </c>
      <c r="M1378" t="s">
        <v>37</v>
      </c>
      <c r="N1378" t="s">
        <v>10759</v>
      </c>
      <c r="O1378" t="s">
        <v>39</v>
      </c>
      <c r="P1378">
        <v>8</v>
      </c>
      <c r="Q1378" t="s">
        <v>73</v>
      </c>
      <c r="R1378" t="s">
        <v>41</v>
      </c>
      <c r="S1378" t="s">
        <v>10760</v>
      </c>
      <c r="T1378" s="4">
        <v>45450</v>
      </c>
      <c r="U1378">
        <v>6</v>
      </c>
      <c r="V1378" t="s">
        <v>20248</v>
      </c>
      <c r="W1378" t="s">
        <v>10761</v>
      </c>
      <c r="X1378" t="s">
        <v>10762</v>
      </c>
      <c r="Y1378" t="s">
        <v>9153</v>
      </c>
      <c r="Z1378">
        <v>545</v>
      </c>
      <c r="AA1378">
        <v>3</v>
      </c>
      <c r="AB1378">
        <v>654</v>
      </c>
      <c r="AC1378">
        <v>218</v>
      </c>
      <c r="AD1378" s="8">
        <v>0.35</v>
      </c>
      <c r="AE1378" s="7">
        <v>228.89999999999998</v>
      </c>
      <c r="AF1378">
        <v>0.35</v>
      </c>
      <c r="AG1378" t="str">
        <f t="shared" si="21"/>
        <v>₹654</v>
      </c>
    </row>
    <row r="1379" spans="1:33" x14ac:dyDescent="0.3">
      <c r="A1379" t="s">
        <v>93</v>
      </c>
      <c r="B1379" t="s">
        <v>1118</v>
      </c>
      <c r="C1379" t="s">
        <v>80</v>
      </c>
      <c r="D1379" t="s">
        <v>241</v>
      </c>
      <c r="E1379" t="s">
        <v>1474</v>
      </c>
      <c r="F1379" t="s">
        <v>10834</v>
      </c>
      <c r="G1379" t="s">
        <v>96</v>
      </c>
      <c r="H1379" s="4">
        <v>44863</v>
      </c>
      <c r="I1379">
        <v>1300</v>
      </c>
      <c r="J1379" t="s">
        <v>10835</v>
      </c>
      <c r="K1379" t="s">
        <v>454</v>
      </c>
      <c r="L1379" t="s">
        <v>10836</v>
      </c>
      <c r="M1379" t="s">
        <v>87</v>
      </c>
      <c r="N1379" t="s">
        <v>10837</v>
      </c>
      <c r="O1379" t="s">
        <v>72</v>
      </c>
      <c r="P1379">
        <v>10</v>
      </c>
      <c r="Q1379" t="s">
        <v>40</v>
      </c>
      <c r="R1379" t="s">
        <v>74</v>
      </c>
      <c r="S1379" t="s">
        <v>10838</v>
      </c>
      <c r="T1379" s="4">
        <v>45458</v>
      </c>
      <c r="U1379">
        <v>6</v>
      </c>
      <c r="V1379" t="s">
        <v>20248</v>
      </c>
      <c r="W1379" t="s">
        <v>10839</v>
      </c>
      <c r="X1379" t="s">
        <v>10840</v>
      </c>
      <c r="Y1379" t="s">
        <v>6847</v>
      </c>
      <c r="Z1379">
        <v>1432</v>
      </c>
      <c r="AA1379">
        <v>7</v>
      </c>
      <c r="AB1379">
        <v>4009.6000000000004</v>
      </c>
      <c r="AC1379">
        <v>572.80000000000007</v>
      </c>
      <c r="AD1379" s="8">
        <v>0.35</v>
      </c>
      <c r="AE1379" s="7">
        <v>1403.3600000000001</v>
      </c>
      <c r="AF1379">
        <v>0.35</v>
      </c>
      <c r="AG1379" t="str">
        <f t="shared" si="21"/>
        <v>₹4 K</v>
      </c>
    </row>
    <row r="1380" spans="1:33" x14ac:dyDescent="0.3">
      <c r="A1380" t="s">
        <v>27</v>
      </c>
      <c r="B1380" t="s">
        <v>558</v>
      </c>
      <c r="C1380" t="s">
        <v>49</v>
      </c>
      <c r="D1380" t="s">
        <v>219</v>
      </c>
      <c r="E1380" t="s">
        <v>337</v>
      </c>
      <c r="F1380" t="s">
        <v>10855</v>
      </c>
      <c r="G1380" t="s">
        <v>33</v>
      </c>
      <c r="H1380" s="4">
        <v>45385</v>
      </c>
      <c r="I1380">
        <v>800</v>
      </c>
      <c r="J1380" t="s">
        <v>10856</v>
      </c>
      <c r="K1380" t="s">
        <v>825</v>
      </c>
      <c r="L1380" t="s">
        <v>10857</v>
      </c>
      <c r="M1380" t="s">
        <v>37</v>
      </c>
      <c r="N1380" t="s">
        <v>10858</v>
      </c>
      <c r="O1380" t="s">
        <v>39</v>
      </c>
      <c r="P1380">
        <v>19</v>
      </c>
      <c r="Q1380" t="s">
        <v>73</v>
      </c>
      <c r="R1380" t="s">
        <v>101</v>
      </c>
      <c r="S1380" t="s">
        <v>10859</v>
      </c>
      <c r="T1380" s="4">
        <v>45448</v>
      </c>
      <c r="U1380">
        <v>6</v>
      </c>
      <c r="V1380" t="s">
        <v>20248</v>
      </c>
      <c r="W1380" t="s">
        <v>10860</v>
      </c>
      <c r="X1380" t="s">
        <v>10861</v>
      </c>
      <c r="Y1380" t="s">
        <v>5722</v>
      </c>
      <c r="Z1380">
        <v>2924</v>
      </c>
      <c r="AA1380">
        <v>1</v>
      </c>
      <c r="AB1380">
        <v>1169.6000000000001</v>
      </c>
      <c r="AC1380">
        <v>1169.6000000000001</v>
      </c>
      <c r="AD1380" s="8">
        <v>0.22</v>
      </c>
      <c r="AE1380" s="7">
        <v>257.31200000000001</v>
      </c>
      <c r="AF1380">
        <v>0.22</v>
      </c>
      <c r="AG1380" t="str">
        <f t="shared" si="21"/>
        <v>₹1 K</v>
      </c>
    </row>
    <row r="1381" spans="1:33" x14ac:dyDescent="0.3">
      <c r="A1381" t="s">
        <v>181</v>
      </c>
      <c r="B1381" t="s">
        <v>813</v>
      </c>
      <c r="C1381" t="s">
        <v>49</v>
      </c>
      <c r="D1381" t="s">
        <v>241</v>
      </c>
      <c r="E1381" t="s">
        <v>294</v>
      </c>
      <c r="F1381" t="s">
        <v>10919</v>
      </c>
      <c r="G1381" t="s">
        <v>96</v>
      </c>
      <c r="H1381" s="4">
        <v>44590</v>
      </c>
      <c r="I1381">
        <v>1300</v>
      </c>
      <c r="J1381" t="s">
        <v>10920</v>
      </c>
      <c r="K1381" t="s">
        <v>137</v>
      </c>
      <c r="L1381" t="s">
        <v>10921</v>
      </c>
      <c r="M1381" t="s">
        <v>37</v>
      </c>
      <c r="N1381" t="s">
        <v>10922</v>
      </c>
      <c r="O1381" t="s">
        <v>72</v>
      </c>
      <c r="P1381">
        <v>10</v>
      </c>
      <c r="Q1381" t="s">
        <v>73</v>
      </c>
      <c r="R1381" t="s">
        <v>41</v>
      </c>
      <c r="S1381" t="s">
        <v>10923</v>
      </c>
      <c r="T1381" s="4">
        <v>45467</v>
      </c>
      <c r="U1381">
        <v>6</v>
      </c>
      <c r="V1381" t="s">
        <v>20248</v>
      </c>
      <c r="W1381" t="s">
        <v>10924</v>
      </c>
      <c r="X1381" t="s">
        <v>10925</v>
      </c>
      <c r="Y1381" t="s">
        <v>4939</v>
      </c>
      <c r="Z1381">
        <v>1751</v>
      </c>
      <c r="AA1381">
        <v>2</v>
      </c>
      <c r="AB1381">
        <v>1400.8000000000002</v>
      </c>
      <c r="AC1381">
        <v>700.40000000000009</v>
      </c>
      <c r="AD1381" s="8">
        <v>0.22</v>
      </c>
      <c r="AE1381" s="7">
        <v>308.17600000000004</v>
      </c>
      <c r="AF1381">
        <v>0.22</v>
      </c>
      <c r="AG1381" t="str">
        <f t="shared" si="21"/>
        <v>₹1 K</v>
      </c>
    </row>
    <row r="1382" spans="1:33" x14ac:dyDescent="0.3">
      <c r="A1382" t="s">
        <v>20236</v>
      </c>
      <c r="B1382" t="s">
        <v>79</v>
      </c>
      <c r="C1382" t="s">
        <v>80</v>
      </c>
      <c r="D1382" t="s">
        <v>241</v>
      </c>
      <c r="E1382" t="s">
        <v>740</v>
      </c>
      <c r="F1382" t="s">
        <v>10926</v>
      </c>
      <c r="G1382" t="s">
        <v>96</v>
      </c>
      <c r="H1382" s="4">
        <v>44541</v>
      </c>
      <c r="I1382">
        <v>1100</v>
      </c>
      <c r="J1382" t="s">
        <v>10927</v>
      </c>
      <c r="K1382" t="s">
        <v>835</v>
      </c>
      <c r="L1382" t="s">
        <v>10928</v>
      </c>
      <c r="M1382" t="s">
        <v>37</v>
      </c>
      <c r="N1382" t="s">
        <v>10929</v>
      </c>
      <c r="O1382" t="s">
        <v>72</v>
      </c>
      <c r="P1382">
        <v>5</v>
      </c>
      <c r="Q1382" t="s">
        <v>40</v>
      </c>
      <c r="R1382" t="s">
        <v>58</v>
      </c>
      <c r="S1382" t="s">
        <v>10930</v>
      </c>
      <c r="T1382" s="4">
        <v>45454</v>
      </c>
      <c r="U1382">
        <v>6</v>
      </c>
      <c r="V1382" t="s">
        <v>20248</v>
      </c>
      <c r="W1382" t="s">
        <v>10931</v>
      </c>
      <c r="X1382" t="s">
        <v>10932</v>
      </c>
      <c r="Y1382" t="s">
        <v>4579</v>
      </c>
      <c r="Z1382">
        <v>2337</v>
      </c>
      <c r="AA1382">
        <v>6</v>
      </c>
      <c r="AB1382">
        <v>5608.8</v>
      </c>
      <c r="AC1382">
        <v>934.80000000000007</v>
      </c>
      <c r="AD1382" s="8">
        <v>0.35</v>
      </c>
      <c r="AE1382" s="7">
        <v>1963.08</v>
      </c>
      <c r="AF1382">
        <v>0.35</v>
      </c>
      <c r="AG1382" t="str">
        <f t="shared" si="21"/>
        <v>₹6 K</v>
      </c>
    </row>
    <row r="1383" spans="1:33" x14ac:dyDescent="0.3">
      <c r="A1383" t="s">
        <v>181</v>
      </c>
      <c r="B1383" t="s">
        <v>920</v>
      </c>
      <c r="C1383" t="s">
        <v>29</v>
      </c>
      <c r="D1383" t="s">
        <v>206</v>
      </c>
      <c r="E1383" t="s">
        <v>158</v>
      </c>
      <c r="F1383" t="s">
        <v>10933</v>
      </c>
      <c r="G1383" t="s">
        <v>96</v>
      </c>
      <c r="H1383" s="4">
        <v>43899</v>
      </c>
      <c r="I1383">
        <v>950</v>
      </c>
      <c r="J1383" t="s">
        <v>10934</v>
      </c>
      <c r="K1383" t="s">
        <v>1052</v>
      </c>
      <c r="L1383" t="s">
        <v>10935</v>
      </c>
      <c r="M1383" t="s">
        <v>37</v>
      </c>
      <c r="N1383" t="s">
        <v>10936</v>
      </c>
      <c r="O1383" t="s">
        <v>39</v>
      </c>
      <c r="P1383">
        <v>17</v>
      </c>
      <c r="Q1383" t="s">
        <v>40</v>
      </c>
      <c r="R1383" t="s">
        <v>41</v>
      </c>
      <c r="S1383" t="s">
        <v>10937</v>
      </c>
      <c r="T1383" s="4">
        <v>45466</v>
      </c>
      <c r="U1383">
        <v>6</v>
      </c>
      <c r="V1383" t="s">
        <v>20248</v>
      </c>
      <c r="W1383" t="s">
        <v>10938</v>
      </c>
      <c r="X1383" t="s">
        <v>10939</v>
      </c>
      <c r="Y1383" t="s">
        <v>6439</v>
      </c>
      <c r="Z1383">
        <v>723</v>
      </c>
      <c r="AA1383">
        <v>5</v>
      </c>
      <c r="AB1383">
        <v>1446</v>
      </c>
      <c r="AC1383">
        <v>289.2</v>
      </c>
      <c r="AD1383" s="8">
        <v>0.28000000000000003</v>
      </c>
      <c r="AE1383" s="7">
        <v>404.88000000000005</v>
      </c>
      <c r="AF1383">
        <v>0.28000000000000003</v>
      </c>
      <c r="AG1383" t="str">
        <f t="shared" si="21"/>
        <v>₹1 K</v>
      </c>
    </row>
    <row r="1384" spans="1:33" x14ac:dyDescent="0.3">
      <c r="A1384" t="s">
        <v>93</v>
      </c>
      <c r="B1384" t="s">
        <v>784</v>
      </c>
      <c r="C1384" t="s">
        <v>29</v>
      </c>
      <c r="D1384" t="s">
        <v>50</v>
      </c>
      <c r="E1384" t="s">
        <v>2215</v>
      </c>
      <c r="F1384" t="s">
        <v>11002</v>
      </c>
      <c r="G1384" t="s">
        <v>33</v>
      </c>
      <c r="H1384" s="4">
        <v>44236</v>
      </c>
      <c r="I1384">
        <v>1000</v>
      </c>
      <c r="J1384" t="s">
        <v>11003</v>
      </c>
      <c r="K1384" t="s">
        <v>98</v>
      </c>
      <c r="L1384" t="s">
        <v>11004</v>
      </c>
      <c r="M1384" t="s">
        <v>87</v>
      </c>
      <c r="N1384" t="s">
        <v>11005</v>
      </c>
      <c r="O1384" t="s">
        <v>57</v>
      </c>
      <c r="P1384">
        <v>19</v>
      </c>
      <c r="Q1384" t="s">
        <v>40</v>
      </c>
      <c r="R1384" t="s">
        <v>101</v>
      </c>
      <c r="S1384" t="s">
        <v>11006</v>
      </c>
      <c r="T1384" s="4">
        <v>45455</v>
      </c>
      <c r="U1384">
        <v>6</v>
      </c>
      <c r="V1384" t="s">
        <v>20248</v>
      </c>
      <c r="W1384" t="s">
        <v>11007</v>
      </c>
      <c r="X1384" t="s">
        <v>5028</v>
      </c>
      <c r="Y1384" t="s">
        <v>11008</v>
      </c>
      <c r="Z1384">
        <v>2999</v>
      </c>
      <c r="AA1384">
        <v>8</v>
      </c>
      <c r="AB1384">
        <v>9596.8000000000011</v>
      </c>
      <c r="AC1384">
        <v>1199.6000000000001</v>
      </c>
      <c r="AD1384" s="8">
        <v>0.28000000000000003</v>
      </c>
      <c r="AE1384" s="7">
        <v>2687.1040000000007</v>
      </c>
      <c r="AF1384">
        <v>0.28000000000000003</v>
      </c>
      <c r="AG1384" t="str">
        <f t="shared" si="21"/>
        <v>₹10 K</v>
      </c>
    </row>
    <row r="1385" spans="1:33" x14ac:dyDescent="0.3">
      <c r="A1385" t="s">
        <v>93</v>
      </c>
      <c r="B1385" t="s">
        <v>1118</v>
      </c>
      <c r="C1385" t="s">
        <v>49</v>
      </c>
      <c r="D1385" t="s">
        <v>370</v>
      </c>
      <c r="E1385" t="s">
        <v>740</v>
      </c>
      <c r="F1385" t="s">
        <v>11009</v>
      </c>
      <c r="G1385" t="s">
        <v>96</v>
      </c>
      <c r="H1385" s="4">
        <v>45543</v>
      </c>
      <c r="I1385">
        <v>800</v>
      </c>
      <c r="J1385" t="s">
        <v>11010</v>
      </c>
      <c r="K1385" t="s">
        <v>266</v>
      </c>
      <c r="L1385" t="s">
        <v>11011</v>
      </c>
      <c r="M1385" t="s">
        <v>37</v>
      </c>
      <c r="N1385" t="s">
        <v>11012</v>
      </c>
      <c r="O1385" t="s">
        <v>116</v>
      </c>
      <c r="P1385">
        <v>14</v>
      </c>
      <c r="Q1385" t="s">
        <v>73</v>
      </c>
      <c r="R1385" t="s">
        <v>41</v>
      </c>
      <c r="S1385" t="s">
        <v>11013</v>
      </c>
      <c r="T1385" s="4">
        <v>45457</v>
      </c>
      <c r="U1385">
        <v>6</v>
      </c>
      <c r="V1385" t="s">
        <v>20248</v>
      </c>
      <c r="W1385" t="s">
        <v>11014</v>
      </c>
      <c r="X1385" t="s">
        <v>11015</v>
      </c>
      <c r="Y1385" t="s">
        <v>5029</v>
      </c>
      <c r="Z1385">
        <v>1881</v>
      </c>
      <c r="AA1385">
        <v>7</v>
      </c>
      <c r="AB1385">
        <v>5266.8</v>
      </c>
      <c r="AC1385">
        <v>752.4</v>
      </c>
      <c r="AD1385" s="8">
        <v>0.22</v>
      </c>
      <c r="AE1385" s="7">
        <v>1158.6960000000001</v>
      </c>
      <c r="AF1385">
        <v>0.22</v>
      </c>
      <c r="AG1385" t="str">
        <f t="shared" si="21"/>
        <v>₹5 K</v>
      </c>
    </row>
    <row r="1386" spans="1:33" x14ac:dyDescent="0.3">
      <c r="A1386" t="s">
        <v>145</v>
      </c>
      <c r="B1386" t="s">
        <v>145</v>
      </c>
      <c r="C1386" t="s">
        <v>49</v>
      </c>
      <c r="D1386" t="s">
        <v>109</v>
      </c>
      <c r="E1386" t="s">
        <v>31</v>
      </c>
      <c r="F1386" t="s">
        <v>5967</v>
      </c>
      <c r="G1386" t="s">
        <v>33</v>
      </c>
      <c r="H1386" s="4">
        <v>45377</v>
      </c>
      <c r="I1386">
        <v>800</v>
      </c>
      <c r="J1386" t="s">
        <v>11162</v>
      </c>
      <c r="K1386" t="s">
        <v>1103</v>
      </c>
      <c r="L1386" t="s">
        <v>11163</v>
      </c>
      <c r="M1386" t="s">
        <v>37</v>
      </c>
      <c r="N1386" t="s">
        <v>11164</v>
      </c>
      <c r="O1386" t="s">
        <v>72</v>
      </c>
      <c r="P1386">
        <v>7</v>
      </c>
      <c r="Q1386" t="s">
        <v>40</v>
      </c>
      <c r="R1386" t="s">
        <v>101</v>
      </c>
      <c r="S1386" t="s">
        <v>11165</v>
      </c>
      <c r="T1386" s="4">
        <v>45471</v>
      </c>
      <c r="U1386">
        <v>6</v>
      </c>
      <c r="V1386" t="s">
        <v>20248</v>
      </c>
      <c r="W1386" t="s">
        <v>11166</v>
      </c>
      <c r="X1386" t="s">
        <v>11167</v>
      </c>
      <c r="Y1386" t="s">
        <v>5664</v>
      </c>
      <c r="Z1386">
        <v>2193</v>
      </c>
      <c r="AA1386">
        <v>5</v>
      </c>
      <c r="AB1386">
        <v>4386</v>
      </c>
      <c r="AC1386">
        <v>877.2</v>
      </c>
      <c r="AD1386" s="8">
        <v>0.22</v>
      </c>
      <c r="AE1386" s="7">
        <v>964.92</v>
      </c>
      <c r="AF1386">
        <v>0.22</v>
      </c>
      <c r="AG1386" t="str">
        <f t="shared" si="21"/>
        <v>₹4 K</v>
      </c>
    </row>
    <row r="1387" spans="1:33" x14ac:dyDescent="0.3">
      <c r="A1387" t="s">
        <v>20233</v>
      </c>
      <c r="B1387" t="s">
        <v>240</v>
      </c>
      <c r="C1387" t="s">
        <v>29</v>
      </c>
      <c r="D1387" t="s">
        <v>109</v>
      </c>
      <c r="E1387" t="s">
        <v>441</v>
      </c>
      <c r="F1387" t="s">
        <v>11168</v>
      </c>
      <c r="G1387" t="s">
        <v>96</v>
      </c>
      <c r="H1387" s="4">
        <v>44989</v>
      </c>
      <c r="I1387">
        <v>1100</v>
      </c>
      <c r="J1387" t="s">
        <v>2311</v>
      </c>
      <c r="K1387" t="s">
        <v>599</v>
      </c>
      <c r="L1387" t="s">
        <v>11169</v>
      </c>
      <c r="M1387" t="s">
        <v>37</v>
      </c>
      <c r="N1387" t="s">
        <v>11170</v>
      </c>
      <c r="O1387" t="s">
        <v>39</v>
      </c>
      <c r="P1387">
        <v>11</v>
      </c>
      <c r="Q1387" t="s">
        <v>73</v>
      </c>
      <c r="R1387" t="s">
        <v>74</v>
      </c>
      <c r="S1387" t="s">
        <v>11171</v>
      </c>
      <c r="T1387" s="4">
        <v>45450</v>
      </c>
      <c r="U1387">
        <v>6</v>
      </c>
      <c r="V1387" t="s">
        <v>20248</v>
      </c>
      <c r="W1387" t="s">
        <v>11172</v>
      </c>
      <c r="X1387" t="s">
        <v>11173</v>
      </c>
      <c r="Y1387" t="s">
        <v>1257</v>
      </c>
      <c r="Z1387">
        <v>2033</v>
      </c>
      <c r="AA1387">
        <v>6</v>
      </c>
      <c r="AB1387">
        <v>4879.2</v>
      </c>
      <c r="AC1387">
        <v>813.19999999999993</v>
      </c>
      <c r="AD1387" s="8">
        <v>0.28000000000000003</v>
      </c>
      <c r="AE1387" s="7">
        <v>1366.1760000000002</v>
      </c>
      <c r="AF1387">
        <v>0.28000000000000003</v>
      </c>
      <c r="AG1387" t="str">
        <f t="shared" si="21"/>
        <v>₹5 K</v>
      </c>
    </row>
    <row r="1388" spans="1:33" x14ac:dyDescent="0.3">
      <c r="A1388" t="s">
        <v>336</v>
      </c>
      <c r="B1388" t="s">
        <v>262</v>
      </c>
      <c r="C1388" t="s">
        <v>80</v>
      </c>
      <c r="D1388" t="s">
        <v>219</v>
      </c>
      <c r="E1388" t="s">
        <v>183</v>
      </c>
      <c r="F1388" t="s">
        <v>11189</v>
      </c>
      <c r="G1388" t="s">
        <v>33</v>
      </c>
      <c r="H1388" s="4">
        <v>43956</v>
      </c>
      <c r="I1388">
        <v>1400</v>
      </c>
      <c r="J1388" t="s">
        <v>11190</v>
      </c>
      <c r="K1388" t="s">
        <v>835</v>
      </c>
      <c r="L1388" t="s">
        <v>11191</v>
      </c>
      <c r="M1388" t="s">
        <v>87</v>
      </c>
      <c r="N1388" t="s">
        <v>11192</v>
      </c>
      <c r="O1388" t="s">
        <v>57</v>
      </c>
      <c r="P1388">
        <v>20</v>
      </c>
      <c r="Q1388" t="s">
        <v>73</v>
      </c>
      <c r="R1388" t="s">
        <v>58</v>
      </c>
      <c r="S1388" t="s">
        <v>11193</v>
      </c>
      <c r="T1388" s="4">
        <v>45445</v>
      </c>
      <c r="U1388">
        <v>6</v>
      </c>
      <c r="V1388" t="s">
        <v>20248</v>
      </c>
      <c r="W1388" t="s">
        <v>11194</v>
      </c>
      <c r="X1388" t="s">
        <v>11195</v>
      </c>
      <c r="Y1388" t="s">
        <v>5620</v>
      </c>
      <c r="Z1388">
        <v>870</v>
      </c>
      <c r="AA1388">
        <v>4</v>
      </c>
      <c r="AB1388">
        <v>1392</v>
      </c>
      <c r="AC1388">
        <v>348</v>
      </c>
      <c r="AD1388" s="8">
        <v>0.35</v>
      </c>
      <c r="AE1388" s="7">
        <v>487.2</v>
      </c>
      <c r="AF1388">
        <v>0.35</v>
      </c>
      <c r="AG1388" t="str">
        <f t="shared" si="21"/>
        <v>₹1 K</v>
      </c>
    </row>
    <row r="1389" spans="1:33" x14ac:dyDescent="0.3">
      <c r="A1389" t="s">
        <v>20242</v>
      </c>
      <c r="B1389" t="s">
        <v>390</v>
      </c>
      <c r="C1389" t="s">
        <v>29</v>
      </c>
      <c r="D1389" t="s">
        <v>206</v>
      </c>
      <c r="E1389" t="s">
        <v>1005</v>
      </c>
      <c r="F1389" t="s">
        <v>11203</v>
      </c>
      <c r="G1389" t="s">
        <v>33</v>
      </c>
      <c r="H1389" s="4">
        <v>44666</v>
      </c>
      <c r="I1389">
        <v>1000</v>
      </c>
      <c r="J1389" t="s">
        <v>11204</v>
      </c>
      <c r="K1389" t="s">
        <v>670</v>
      </c>
      <c r="L1389" t="s">
        <v>11205</v>
      </c>
      <c r="M1389" t="s">
        <v>37</v>
      </c>
      <c r="N1389" t="s">
        <v>11206</v>
      </c>
      <c r="O1389" t="s">
        <v>39</v>
      </c>
      <c r="P1389">
        <v>13</v>
      </c>
      <c r="Q1389" t="s">
        <v>40</v>
      </c>
      <c r="R1389" t="s">
        <v>41</v>
      </c>
      <c r="S1389" t="s">
        <v>11207</v>
      </c>
      <c r="T1389" s="4">
        <v>45467</v>
      </c>
      <c r="U1389">
        <v>6</v>
      </c>
      <c r="V1389" t="s">
        <v>20248</v>
      </c>
      <c r="W1389" t="s">
        <v>11208</v>
      </c>
      <c r="X1389" t="s">
        <v>11209</v>
      </c>
      <c r="Y1389" t="s">
        <v>5472</v>
      </c>
      <c r="Z1389">
        <v>617</v>
      </c>
      <c r="AA1389">
        <v>7</v>
      </c>
      <c r="AB1389">
        <v>1727.6000000000001</v>
      </c>
      <c r="AC1389">
        <v>246.8</v>
      </c>
      <c r="AD1389" s="8">
        <v>0.28000000000000003</v>
      </c>
      <c r="AE1389" s="7">
        <v>483.72800000000007</v>
      </c>
      <c r="AF1389">
        <v>0.28000000000000003</v>
      </c>
      <c r="AG1389" t="str">
        <f t="shared" si="21"/>
        <v>₹2 K</v>
      </c>
    </row>
    <row r="1390" spans="1:33" x14ac:dyDescent="0.3">
      <c r="A1390" t="s">
        <v>181</v>
      </c>
      <c r="B1390" t="s">
        <v>369</v>
      </c>
      <c r="C1390" t="s">
        <v>49</v>
      </c>
      <c r="D1390" t="s">
        <v>370</v>
      </c>
      <c r="E1390" t="s">
        <v>596</v>
      </c>
      <c r="F1390" t="s">
        <v>11274</v>
      </c>
      <c r="G1390" t="s">
        <v>33</v>
      </c>
      <c r="H1390" s="4">
        <v>44838</v>
      </c>
      <c r="I1390">
        <v>1200</v>
      </c>
      <c r="J1390" t="s">
        <v>4411</v>
      </c>
      <c r="K1390" t="s">
        <v>197</v>
      </c>
      <c r="L1390" t="s">
        <v>11275</v>
      </c>
      <c r="M1390" t="s">
        <v>37</v>
      </c>
      <c r="N1390" t="s">
        <v>11276</v>
      </c>
      <c r="O1390" t="s">
        <v>57</v>
      </c>
      <c r="P1390">
        <v>9</v>
      </c>
      <c r="Q1390" t="s">
        <v>40</v>
      </c>
      <c r="R1390" t="s">
        <v>74</v>
      </c>
      <c r="S1390" t="s">
        <v>11277</v>
      </c>
      <c r="T1390" s="4">
        <v>45458</v>
      </c>
      <c r="U1390">
        <v>6</v>
      </c>
      <c r="V1390" t="s">
        <v>20248</v>
      </c>
      <c r="W1390" t="s">
        <v>11278</v>
      </c>
      <c r="X1390" t="s">
        <v>11279</v>
      </c>
      <c r="Y1390" t="s">
        <v>5966</v>
      </c>
      <c r="Z1390">
        <v>2525</v>
      </c>
      <c r="AA1390">
        <v>6</v>
      </c>
      <c r="AB1390">
        <v>6060</v>
      </c>
      <c r="AC1390">
        <v>1010</v>
      </c>
      <c r="AD1390" s="8">
        <v>0.22</v>
      </c>
      <c r="AE1390" s="7">
        <v>1333.2</v>
      </c>
      <c r="AF1390">
        <v>0.22</v>
      </c>
      <c r="AG1390" t="str">
        <f t="shared" si="21"/>
        <v>₹6 K</v>
      </c>
    </row>
    <row r="1391" spans="1:33" x14ac:dyDescent="0.3">
      <c r="A1391" t="s">
        <v>20237</v>
      </c>
      <c r="B1391" t="s">
        <v>1483</v>
      </c>
      <c r="C1391" t="s">
        <v>80</v>
      </c>
      <c r="D1391" t="s">
        <v>65</v>
      </c>
      <c r="E1391" t="s">
        <v>641</v>
      </c>
      <c r="F1391" t="s">
        <v>11280</v>
      </c>
      <c r="G1391" t="s">
        <v>33</v>
      </c>
      <c r="H1391" s="4">
        <v>43983</v>
      </c>
      <c r="I1391">
        <v>800</v>
      </c>
      <c r="J1391" t="s">
        <v>11281</v>
      </c>
      <c r="K1391" t="s">
        <v>706</v>
      </c>
      <c r="L1391" t="s">
        <v>11282</v>
      </c>
      <c r="M1391" t="s">
        <v>37</v>
      </c>
      <c r="N1391" t="s">
        <v>11283</v>
      </c>
      <c r="O1391" t="s">
        <v>57</v>
      </c>
      <c r="P1391">
        <v>11</v>
      </c>
      <c r="Q1391" t="s">
        <v>40</v>
      </c>
      <c r="R1391" t="s">
        <v>101</v>
      </c>
      <c r="S1391" t="s">
        <v>11284</v>
      </c>
      <c r="T1391" s="4">
        <v>45452</v>
      </c>
      <c r="U1391">
        <v>6</v>
      </c>
      <c r="V1391" t="s">
        <v>20248</v>
      </c>
      <c r="W1391" t="s">
        <v>11285</v>
      </c>
      <c r="X1391" t="s">
        <v>11286</v>
      </c>
      <c r="Y1391" t="s">
        <v>11287</v>
      </c>
      <c r="Z1391">
        <v>2703</v>
      </c>
      <c r="AA1391">
        <v>8</v>
      </c>
      <c r="AB1391">
        <v>8649.6</v>
      </c>
      <c r="AC1391">
        <v>1081.2</v>
      </c>
      <c r="AD1391" s="8">
        <v>0.35</v>
      </c>
      <c r="AE1391" s="7">
        <v>3027.36</v>
      </c>
      <c r="AF1391">
        <v>0.35</v>
      </c>
      <c r="AG1391" t="str">
        <f t="shared" si="21"/>
        <v>₹9 K</v>
      </c>
    </row>
    <row r="1392" spans="1:33" x14ac:dyDescent="0.3">
      <c r="A1392" t="s">
        <v>181</v>
      </c>
      <c r="B1392" t="s">
        <v>369</v>
      </c>
      <c r="C1392" t="s">
        <v>49</v>
      </c>
      <c r="D1392" t="s">
        <v>206</v>
      </c>
      <c r="E1392" t="s">
        <v>1365</v>
      </c>
      <c r="F1392" t="s">
        <v>11288</v>
      </c>
      <c r="G1392" t="s">
        <v>33</v>
      </c>
      <c r="H1392" s="4">
        <v>45298</v>
      </c>
      <c r="I1392">
        <v>800</v>
      </c>
      <c r="J1392" t="s">
        <v>11289</v>
      </c>
      <c r="K1392" t="s">
        <v>1121</v>
      </c>
      <c r="L1392" t="s">
        <v>11290</v>
      </c>
      <c r="M1392" t="s">
        <v>37</v>
      </c>
      <c r="N1392" t="s">
        <v>11291</v>
      </c>
      <c r="O1392" t="s">
        <v>39</v>
      </c>
      <c r="P1392">
        <v>14</v>
      </c>
      <c r="Q1392" t="s">
        <v>73</v>
      </c>
      <c r="R1392" t="s">
        <v>101</v>
      </c>
      <c r="S1392" t="s">
        <v>11292</v>
      </c>
      <c r="T1392" s="4">
        <v>45449</v>
      </c>
      <c r="U1392">
        <v>6</v>
      </c>
      <c r="V1392" t="s">
        <v>20248</v>
      </c>
      <c r="W1392" t="s">
        <v>11293</v>
      </c>
      <c r="X1392" t="s">
        <v>11294</v>
      </c>
      <c r="Y1392" t="s">
        <v>11295</v>
      </c>
      <c r="Z1392">
        <v>516</v>
      </c>
      <c r="AA1392">
        <v>1</v>
      </c>
      <c r="AB1392">
        <v>206.4</v>
      </c>
      <c r="AC1392">
        <v>206.4</v>
      </c>
      <c r="AD1392" s="8">
        <v>0.22</v>
      </c>
      <c r="AE1392" s="7">
        <v>45.408000000000001</v>
      </c>
      <c r="AF1392">
        <v>0.22</v>
      </c>
      <c r="AG1392" t="str">
        <f t="shared" si="21"/>
        <v>₹206.4</v>
      </c>
    </row>
    <row r="1393" spans="1:33" x14ac:dyDescent="0.3">
      <c r="A1393" t="s">
        <v>181</v>
      </c>
      <c r="B1393" t="s">
        <v>182</v>
      </c>
      <c r="C1393" t="s">
        <v>29</v>
      </c>
      <c r="D1393" t="s">
        <v>677</v>
      </c>
      <c r="E1393" t="s">
        <v>641</v>
      </c>
      <c r="F1393" t="s">
        <v>11361</v>
      </c>
      <c r="G1393" t="s">
        <v>96</v>
      </c>
      <c r="H1393" s="4">
        <v>44259</v>
      </c>
      <c r="I1393">
        <v>800</v>
      </c>
      <c r="J1393" t="s">
        <v>11362</v>
      </c>
      <c r="K1393" t="s">
        <v>197</v>
      </c>
      <c r="L1393" t="s">
        <v>11363</v>
      </c>
      <c r="M1393" t="s">
        <v>87</v>
      </c>
      <c r="N1393" t="s">
        <v>11364</v>
      </c>
      <c r="O1393" t="s">
        <v>116</v>
      </c>
      <c r="P1393">
        <v>7</v>
      </c>
      <c r="Q1393" t="s">
        <v>73</v>
      </c>
      <c r="R1393" t="s">
        <v>101</v>
      </c>
      <c r="S1393" t="s">
        <v>11365</v>
      </c>
      <c r="T1393" s="4">
        <v>45452</v>
      </c>
      <c r="U1393">
        <v>6</v>
      </c>
      <c r="V1393" t="s">
        <v>20248</v>
      </c>
      <c r="W1393" t="s">
        <v>11366</v>
      </c>
      <c r="X1393" t="s">
        <v>11367</v>
      </c>
      <c r="Y1393" t="s">
        <v>1623</v>
      </c>
      <c r="Z1393">
        <v>1434</v>
      </c>
      <c r="AA1393">
        <v>7</v>
      </c>
      <c r="AB1393">
        <v>4015.2000000000003</v>
      </c>
      <c r="AC1393">
        <v>573.6</v>
      </c>
      <c r="AD1393" s="8">
        <v>0.28000000000000003</v>
      </c>
      <c r="AE1393" s="7">
        <v>1124.2560000000001</v>
      </c>
      <c r="AF1393">
        <v>0.28000000000000003</v>
      </c>
      <c r="AG1393" t="str">
        <f t="shared" si="21"/>
        <v>₹4 K</v>
      </c>
    </row>
    <row r="1394" spans="1:33" x14ac:dyDescent="0.3">
      <c r="A1394" t="s">
        <v>133</v>
      </c>
      <c r="B1394" t="s">
        <v>108</v>
      </c>
      <c r="C1394" t="s">
        <v>49</v>
      </c>
      <c r="D1394" t="s">
        <v>81</v>
      </c>
      <c r="E1394" t="s">
        <v>82</v>
      </c>
      <c r="F1394" t="s">
        <v>11368</v>
      </c>
      <c r="G1394" t="s">
        <v>33</v>
      </c>
      <c r="H1394" s="4">
        <v>45404</v>
      </c>
      <c r="I1394">
        <v>950</v>
      </c>
      <c r="J1394" t="s">
        <v>11369</v>
      </c>
      <c r="K1394" t="s">
        <v>1319</v>
      </c>
      <c r="L1394" t="s">
        <v>11370</v>
      </c>
      <c r="M1394" t="s">
        <v>87</v>
      </c>
      <c r="N1394" t="s">
        <v>11371</v>
      </c>
      <c r="O1394" t="s">
        <v>72</v>
      </c>
      <c r="P1394">
        <v>17</v>
      </c>
      <c r="Q1394" t="s">
        <v>40</v>
      </c>
      <c r="R1394" t="s">
        <v>101</v>
      </c>
      <c r="S1394" t="s">
        <v>11372</v>
      </c>
      <c r="T1394" s="4">
        <v>45447</v>
      </c>
      <c r="U1394">
        <v>6</v>
      </c>
      <c r="V1394" t="s">
        <v>20248</v>
      </c>
      <c r="W1394" t="s">
        <v>11373</v>
      </c>
      <c r="X1394" t="s">
        <v>11374</v>
      </c>
      <c r="Y1394" t="s">
        <v>5244</v>
      </c>
      <c r="Z1394">
        <v>2517</v>
      </c>
      <c r="AA1394">
        <v>1</v>
      </c>
      <c r="AB1394">
        <v>1006.8000000000001</v>
      </c>
      <c r="AC1394">
        <v>1006.8000000000001</v>
      </c>
      <c r="AD1394" s="8">
        <v>0.22</v>
      </c>
      <c r="AE1394" s="7">
        <v>221.49600000000001</v>
      </c>
      <c r="AF1394">
        <v>0.22</v>
      </c>
      <c r="AG1394" t="str">
        <f t="shared" si="21"/>
        <v>₹1 K</v>
      </c>
    </row>
    <row r="1395" spans="1:33" x14ac:dyDescent="0.3">
      <c r="A1395" t="s">
        <v>27</v>
      </c>
      <c r="B1395" t="s">
        <v>193</v>
      </c>
      <c r="C1395" t="s">
        <v>29</v>
      </c>
      <c r="D1395" t="s">
        <v>219</v>
      </c>
      <c r="E1395" t="s">
        <v>1917</v>
      </c>
      <c r="F1395" t="s">
        <v>11601</v>
      </c>
      <c r="G1395" t="s">
        <v>96</v>
      </c>
      <c r="H1395" s="4">
        <v>44010</v>
      </c>
      <c r="I1395">
        <v>1400</v>
      </c>
      <c r="J1395" t="s">
        <v>11602</v>
      </c>
      <c r="K1395" t="s">
        <v>978</v>
      </c>
      <c r="L1395" t="s">
        <v>11603</v>
      </c>
      <c r="M1395" t="s">
        <v>87</v>
      </c>
      <c r="N1395" t="s">
        <v>11604</v>
      </c>
      <c r="O1395" t="s">
        <v>116</v>
      </c>
      <c r="P1395">
        <v>20</v>
      </c>
      <c r="Q1395" t="s">
        <v>40</v>
      </c>
      <c r="R1395" t="s">
        <v>41</v>
      </c>
      <c r="S1395" t="s">
        <v>11605</v>
      </c>
      <c r="T1395" s="4">
        <v>45471</v>
      </c>
      <c r="U1395">
        <v>6</v>
      </c>
      <c r="V1395" t="s">
        <v>20248</v>
      </c>
      <c r="W1395" t="s">
        <v>11606</v>
      </c>
      <c r="X1395" t="s">
        <v>11607</v>
      </c>
      <c r="Y1395" t="s">
        <v>686</v>
      </c>
      <c r="Z1395">
        <v>501</v>
      </c>
      <c r="AA1395">
        <v>1</v>
      </c>
      <c r="AB1395">
        <v>200.4</v>
      </c>
      <c r="AC1395">
        <v>200.4</v>
      </c>
      <c r="AD1395" s="8">
        <v>0.28000000000000003</v>
      </c>
      <c r="AE1395" s="7">
        <v>56.112000000000009</v>
      </c>
      <c r="AF1395">
        <v>0.28000000000000003</v>
      </c>
      <c r="AG1395" t="str">
        <f t="shared" si="21"/>
        <v>₹200.4</v>
      </c>
    </row>
    <row r="1396" spans="1:33" x14ac:dyDescent="0.3">
      <c r="A1396" t="s">
        <v>121</v>
      </c>
      <c r="B1396" t="s">
        <v>946</v>
      </c>
      <c r="C1396" t="s">
        <v>49</v>
      </c>
      <c r="D1396" t="s">
        <v>370</v>
      </c>
      <c r="E1396" t="s">
        <v>326</v>
      </c>
      <c r="F1396" t="s">
        <v>11656</v>
      </c>
      <c r="G1396" t="s">
        <v>96</v>
      </c>
      <c r="H1396" s="4">
        <v>44187</v>
      </c>
      <c r="I1396">
        <v>1100</v>
      </c>
      <c r="J1396" t="s">
        <v>11657</v>
      </c>
      <c r="K1396" t="s">
        <v>1846</v>
      </c>
      <c r="L1396" t="s">
        <v>11658</v>
      </c>
      <c r="M1396" t="s">
        <v>37</v>
      </c>
      <c r="N1396" t="s">
        <v>11659</v>
      </c>
      <c r="O1396" t="s">
        <v>39</v>
      </c>
      <c r="P1396">
        <v>16</v>
      </c>
      <c r="Q1396" t="s">
        <v>73</v>
      </c>
      <c r="R1396" t="s">
        <v>41</v>
      </c>
      <c r="S1396" t="s">
        <v>11660</v>
      </c>
      <c r="T1396" s="4">
        <v>45453</v>
      </c>
      <c r="U1396">
        <v>6</v>
      </c>
      <c r="V1396" t="s">
        <v>20248</v>
      </c>
      <c r="W1396" t="s">
        <v>11661</v>
      </c>
      <c r="X1396" t="s">
        <v>11662</v>
      </c>
      <c r="Y1396" t="s">
        <v>4659</v>
      </c>
      <c r="Z1396">
        <v>2633</v>
      </c>
      <c r="AA1396">
        <v>3</v>
      </c>
      <c r="AB1396">
        <v>3159.6000000000004</v>
      </c>
      <c r="AC1396">
        <v>1053.2</v>
      </c>
      <c r="AD1396" s="8">
        <v>0.22</v>
      </c>
      <c r="AE1396" s="7">
        <v>695.11200000000008</v>
      </c>
      <c r="AF1396">
        <v>0.22</v>
      </c>
      <c r="AG1396" t="str">
        <f t="shared" si="21"/>
        <v>₹3 K</v>
      </c>
    </row>
    <row r="1397" spans="1:33" x14ac:dyDescent="0.3">
      <c r="A1397" t="s">
        <v>336</v>
      </c>
      <c r="B1397" t="s">
        <v>262</v>
      </c>
      <c r="C1397" t="s">
        <v>29</v>
      </c>
      <c r="D1397" t="s">
        <v>206</v>
      </c>
      <c r="E1397" t="s">
        <v>521</v>
      </c>
      <c r="F1397" t="s">
        <v>11830</v>
      </c>
      <c r="G1397" t="s">
        <v>33</v>
      </c>
      <c r="H1397" s="4">
        <v>44225</v>
      </c>
      <c r="I1397">
        <v>1100</v>
      </c>
      <c r="J1397" t="s">
        <v>11831</v>
      </c>
      <c r="K1397" t="s">
        <v>384</v>
      </c>
      <c r="L1397" t="s">
        <v>11832</v>
      </c>
      <c r="M1397" t="s">
        <v>37</v>
      </c>
      <c r="N1397" t="s">
        <v>11833</v>
      </c>
      <c r="O1397" t="s">
        <v>39</v>
      </c>
      <c r="P1397">
        <v>9</v>
      </c>
      <c r="Q1397" t="s">
        <v>40</v>
      </c>
      <c r="R1397" t="s">
        <v>58</v>
      </c>
      <c r="S1397" t="s">
        <v>11834</v>
      </c>
      <c r="T1397" s="4">
        <v>45451</v>
      </c>
      <c r="U1397">
        <v>6</v>
      </c>
      <c r="V1397" t="s">
        <v>20248</v>
      </c>
      <c r="W1397" t="s">
        <v>11835</v>
      </c>
      <c r="X1397" t="s">
        <v>11836</v>
      </c>
      <c r="Y1397" t="s">
        <v>11837</v>
      </c>
      <c r="Z1397">
        <v>2916</v>
      </c>
      <c r="AA1397">
        <v>1</v>
      </c>
      <c r="AB1397">
        <v>1166.4000000000001</v>
      </c>
      <c r="AC1397">
        <v>1166.4000000000001</v>
      </c>
      <c r="AD1397" s="8">
        <v>0.28000000000000003</v>
      </c>
      <c r="AE1397" s="7">
        <v>326.59200000000004</v>
      </c>
      <c r="AF1397">
        <v>0.28000000000000003</v>
      </c>
      <c r="AG1397" t="str">
        <f t="shared" si="21"/>
        <v>₹1 K</v>
      </c>
    </row>
    <row r="1398" spans="1:33" x14ac:dyDescent="0.3">
      <c r="A1398" t="s">
        <v>181</v>
      </c>
      <c r="B1398" t="s">
        <v>411</v>
      </c>
      <c r="C1398" t="s">
        <v>80</v>
      </c>
      <c r="D1398" t="s">
        <v>206</v>
      </c>
      <c r="E1398" t="s">
        <v>471</v>
      </c>
      <c r="F1398" t="s">
        <v>11866</v>
      </c>
      <c r="G1398" t="s">
        <v>96</v>
      </c>
      <c r="H1398" s="4">
        <v>45229</v>
      </c>
      <c r="I1398">
        <v>800</v>
      </c>
      <c r="J1398" t="s">
        <v>11867</v>
      </c>
      <c r="K1398" t="s">
        <v>340</v>
      </c>
      <c r="L1398" t="s">
        <v>11868</v>
      </c>
      <c r="M1398" t="s">
        <v>37</v>
      </c>
      <c r="N1398" t="s">
        <v>11869</v>
      </c>
      <c r="O1398" t="s">
        <v>39</v>
      </c>
      <c r="P1398">
        <v>9</v>
      </c>
      <c r="Q1398" t="s">
        <v>73</v>
      </c>
      <c r="R1398" t="s">
        <v>41</v>
      </c>
      <c r="S1398" t="s">
        <v>11870</v>
      </c>
      <c r="T1398" s="4">
        <v>45463</v>
      </c>
      <c r="U1398">
        <v>6</v>
      </c>
      <c r="V1398" t="s">
        <v>20248</v>
      </c>
      <c r="W1398" t="s">
        <v>11871</v>
      </c>
      <c r="X1398" t="s">
        <v>11872</v>
      </c>
      <c r="Y1398" t="s">
        <v>3975</v>
      </c>
      <c r="Z1398">
        <v>1365</v>
      </c>
      <c r="AA1398">
        <v>6</v>
      </c>
      <c r="AB1398">
        <v>3276</v>
      </c>
      <c r="AC1398">
        <v>546</v>
      </c>
      <c r="AD1398" s="8">
        <v>0.35</v>
      </c>
      <c r="AE1398" s="7">
        <v>1146.5999999999999</v>
      </c>
      <c r="AF1398">
        <v>0.35</v>
      </c>
      <c r="AG1398" t="str">
        <f t="shared" si="21"/>
        <v>₹3 K</v>
      </c>
    </row>
    <row r="1399" spans="1:33" x14ac:dyDescent="0.3">
      <c r="A1399" t="s">
        <v>20233</v>
      </c>
      <c r="B1399" t="s">
        <v>240</v>
      </c>
      <c r="C1399" t="s">
        <v>49</v>
      </c>
      <c r="D1399" t="s">
        <v>30</v>
      </c>
      <c r="E1399" t="s">
        <v>431</v>
      </c>
      <c r="F1399" t="s">
        <v>560</v>
      </c>
      <c r="G1399" t="s">
        <v>96</v>
      </c>
      <c r="H1399" s="4">
        <v>44725</v>
      </c>
      <c r="I1399">
        <v>1300</v>
      </c>
      <c r="J1399" t="s">
        <v>11965</v>
      </c>
      <c r="K1399" t="s">
        <v>825</v>
      </c>
      <c r="L1399" t="s">
        <v>11966</v>
      </c>
      <c r="M1399" t="s">
        <v>87</v>
      </c>
      <c r="N1399" t="s">
        <v>11967</v>
      </c>
      <c r="O1399" t="s">
        <v>57</v>
      </c>
      <c r="P1399">
        <v>6</v>
      </c>
      <c r="Q1399" t="s">
        <v>40</v>
      </c>
      <c r="R1399" t="s">
        <v>101</v>
      </c>
      <c r="S1399" t="s">
        <v>11968</v>
      </c>
      <c r="T1399" s="4">
        <v>45460</v>
      </c>
      <c r="U1399">
        <v>6</v>
      </c>
      <c r="V1399" t="s">
        <v>20248</v>
      </c>
      <c r="W1399" t="s">
        <v>11969</v>
      </c>
      <c r="X1399" t="s">
        <v>11970</v>
      </c>
      <c r="Y1399" t="s">
        <v>3848</v>
      </c>
      <c r="Z1399">
        <v>1282</v>
      </c>
      <c r="AA1399">
        <v>6</v>
      </c>
      <c r="AB1399">
        <v>3076.8</v>
      </c>
      <c r="AC1399">
        <v>512.80000000000007</v>
      </c>
      <c r="AD1399" s="8">
        <v>0.22</v>
      </c>
      <c r="AE1399" s="7">
        <v>676.89600000000007</v>
      </c>
      <c r="AF1399">
        <v>0.22</v>
      </c>
      <c r="AG1399" t="str">
        <f t="shared" si="21"/>
        <v>₹3 K</v>
      </c>
    </row>
    <row r="1400" spans="1:33" x14ac:dyDescent="0.3">
      <c r="A1400" t="s">
        <v>20237</v>
      </c>
      <c r="B1400" t="s">
        <v>1483</v>
      </c>
      <c r="C1400" t="s">
        <v>80</v>
      </c>
      <c r="D1400" t="s">
        <v>109</v>
      </c>
      <c r="E1400" t="s">
        <v>947</v>
      </c>
      <c r="F1400" t="s">
        <v>12096</v>
      </c>
      <c r="G1400" t="s">
        <v>33</v>
      </c>
      <c r="H1400" s="4">
        <v>44190</v>
      </c>
      <c r="I1400">
        <v>1400</v>
      </c>
      <c r="J1400" t="s">
        <v>12097</v>
      </c>
      <c r="K1400" t="s">
        <v>1086</v>
      </c>
      <c r="L1400" t="s">
        <v>12098</v>
      </c>
      <c r="M1400" t="s">
        <v>37</v>
      </c>
      <c r="N1400" t="s">
        <v>12099</v>
      </c>
      <c r="O1400" t="s">
        <v>72</v>
      </c>
      <c r="P1400">
        <v>13</v>
      </c>
      <c r="Q1400" t="s">
        <v>73</v>
      </c>
      <c r="R1400" t="s">
        <v>58</v>
      </c>
      <c r="S1400" t="s">
        <v>12100</v>
      </c>
      <c r="T1400" s="4">
        <v>45459</v>
      </c>
      <c r="U1400">
        <v>6</v>
      </c>
      <c r="V1400" t="s">
        <v>20248</v>
      </c>
      <c r="W1400" t="s">
        <v>12101</v>
      </c>
      <c r="X1400" t="s">
        <v>12102</v>
      </c>
      <c r="Y1400" t="s">
        <v>7704</v>
      </c>
      <c r="Z1400">
        <v>2997</v>
      </c>
      <c r="AA1400">
        <v>8</v>
      </c>
      <c r="AB1400">
        <v>9590.4</v>
      </c>
      <c r="AC1400">
        <v>1198.8</v>
      </c>
      <c r="AD1400" s="8">
        <v>0.35</v>
      </c>
      <c r="AE1400" s="7">
        <v>3356.64</v>
      </c>
      <c r="AF1400">
        <v>0.35</v>
      </c>
      <c r="AG1400" t="str">
        <f t="shared" si="21"/>
        <v>₹10 K</v>
      </c>
    </row>
    <row r="1401" spans="1:33" x14ac:dyDescent="0.3">
      <c r="A1401" t="s">
        <v>20240</v>
      </c>
      <c r="B1401" t="s">
        <v>347</v>
      </c>
      <c r="C1401" t="s">
        <v>29</v>
      </c>
      <c r="D1401" t="s">
        <v>677</v>
      </c>
      <c r="E1401" t="s">
        <v>1917</v>
      </c>
      <c r="F1401" t="s">
        <v>12329</v>
      </c>
      <c r="G1401" t="s">
        <v>33</v>
      </c>
      <c r="H1401" s="4">
        <v>45484</v>
      </c>
      <c r="I1401">
        <v>1000</v>
      </c>
      <c r="J1401" t="s">
        <v>12330</v>
      </c>
      <c r="K1401" t="s">
        <v>1821</v>
      </c>
      <c r="L1401" t="s">
        <v>12331</v>
      </c>
      <c r="M1401" t="s">
        <v>37</v>
      </c>
      <c r="N1401" t="s">
        <v>12332</v>
      </c>
      <c r="O1401" t="s">
        <v>57</v>
      </c>
      <c r="P1401">
        <v>20</v>
      </c>
      <c r="Q1401" t="s">
        <v>40</v>
      </c>
      <c r="R1401" t="s">
        <v>58</v>
      </c>
      <c r="S1401" t="s">
        <v>12333</v>
      </c>
      <c r="T1401" s="4">
        <v>45462</v>
      </c>
      <c r="U1401">
        <v>6</v>
      </c>
      <c r="V1401" t="s">
        <v>20248</v>
      </c>
      <c r="W1401" t="s">
        <v>12334</v>
      </c>
      <c r="X1401" t="s">
        <v>12335</v>
      </c>
      <c r="Y1401" t="s">
        <v>5259</v>
      </c>
      <c r="Z1401">
        <v>1123</v>
      </c>
      <c r="AA1401">
        <v>2</v>
      </c>
      <c r="AB1401">
        <v>898.40000000000009</v>
      </c>
      <c r="AC1401">
        <v>449.20000000000005</v>
      </c>
      <c r="AD1401" s="8">
        <v>0.28000000000000003</v>
      </c>
      <c r="AE1401" s="7">
        <v>251.55200000000005</v>
      </c>
      <c r="AF1401">
        <v>0.28000000000000003</v>
      </c>
      <c r="AG1401" t="str">
        <f t="shared" si="21"/>
        <v>₹898.4</v>
      </c>
    </row>
    <row r="1402" spans="1:33" x14ac:dyDescent="0.3">
      <c r="A1402" t="s">
        <v>20239</v>
      </c>
      <c r="B1402" t="s">
        <v>28</v>
      </c>
      <c r="C1402" t="s">
        <v>80</v>
      </c>
      <c r="D1402" t="s">
        <v>219</v>
      </c>
      <c r="E1402" t="s">
        <v>1014</v>
      </c>
      <c r="F1402" t="s">
        <v>12412</v>
      </c>
      <c r="G1402" t="s">
        <v>33</v>
      </c>
      <c r="H1402" s="4">
        <v>45403</v>
      </c>
      <c r="I1402">
        <v>1200</v>
      </c>
      <c r="J1402" t="s">
        <v>12413</v>
      </c>
      <c r="K1402" t="s">
        <v>625</v>
      </c>
      <c r="L1402" t="s">
        <v>12414</v>
      </c>
      <c r="M1402" t="s">
        <v>37</v>
      </c>
      <c r="N1402" t="s">
        <v>12415</v>
      </c>
      <c r="O1402" t="s">
        <v>72</v>
      </c>
      <c r="P1402">
        <v>5</v>
      </c>
      <c r="Q1402" t="s">
        <v>40</v>
      </c>
      <c r="R1402" t="s">
        <v>74</v>
      </c>
      <c r="S1402" t="s">
        <v>12416</v>
      </c>
      <c r="T1402" s="4">
        <v>45470</v>
      </c>
      <c r="U1402">
        <v>6</v>
      </c>
      <c r="V1402" t="s">
        <v>20248</v>
      </c>
      <c r="W1402" t="s">
        <v>12417</v>
      </c>
      <c r="X1402" t="s">
        <v>12418</v>
      </c>
      <c r="Y1402" t="s">
        <v>3394</v>
      </c>
      <c r="Z1402">
        <v>2253</v>
      </c>
      <c r="AA1402">
        <v>7</v>
      </c>
      <c r="AB1402">
        <v>6308.4000000000015</v>
      </c>
      <c r="AC1402">
        <v>901.20000000000016</v>
      </c>
      <c r="AD1402" s="8">
        <v>0.35</v>
      </c>
      <c r="AE1402" s="7">
        <v>2207.9400000000005</v>
      </c>
      <c r="AF1402">
        <v>0.35</v>
      </c>
      <c r="AG1402" t="str">
        <f t="shared" si="21"/>
        <v>₹6 K</v>
      </c>
    </row>
    <row r="1403" spans="1:33" x14ac:dyDescent="0.3">
      <c r="A1403" t="s">
        <v>181</v>
      </c>
      <c r="B1403" t="s">
        <v>64</v>
      </c>
      <c r="C1403" t="s">
        <v>49</v>
      </c>
      <c r="D1403" t="s">
        <v>146</v>
      </c>
      <c r="E1403" t="s">
        <v>540</v>
      </c>
      <c r="F1403" t="s">
        <v>12788</v>
      </c>
      <c r="G1403" t="s">
        <v>33</v>
      </c>
      <c r="H1403" s="4">
        <v>44244</v>
      </c>
      <c r="I1403">
        <v>1100</v>
      </c>
      <c r="J1403" t="s">
        <v>12789</v>
      </c>
      <c r="K1403" t="s">
        <v>835</v>
      </c>
      <c r="L1403" t="s">
        <v>12790</v>
      </c>
      <c r="M1403" t="s">
        <v>37</v>
      </c>
      <c r="N1403" t="s">
        <v>12791</v>
      </c>
      <c r="O1403" t="s">
        <v>57</v>
      </c>
      <c r="P1403">
        <v>3</v>
      </c>
      <c r="Q1403" t="s">
        <v>73</v>
      </c>
      <c r="R1403" t="s">
        <v>58</v>
      </c>
      <c r="S1403" t="s">
        <v>12792</v>
      </c>
      <c r="T1403" s="4">
        <v>45459</v>
      </c>
      <c r="U1403">
        <v>6</v>
      </c>
      <c r="V1403" t="s">
        <v>20248</v>
      </c>
      <c r="W1403" t="s">
        <v>12793</v>
      </c>
      <c r="X1403" t="s">
        <v>12794</v>
      </c>
      <c r="Y1403" t="s">
        <v>3826</v>
      </c>
      <c r="Z1403">
        <v>1856</v>
      </c>
      <c r="AA1403">
        <v>7</v>
      </c>
      <c r="AB1403">
        <v>5196.8</v>
      </c>
      <c r="AC1403">
        <v>742.4</v>
      </c>
      <c r="AD1403" s="8">
        <v>0.22</v>
      </c>
      <c r="AE1403" s="7">
        <v>1143.296</v>
      </c>
      <c r="AF1403">
        <v>0.22</v>
      </c>
      <c r="AG1403" t="str">
        <f t="shared" si="21"/>
        <v>₹5 K</v>
      </c>
    </row>
    <row r="1404" spans="1:33" x14ac:dyDescent="0.3">
      <c r="A1404" t="s">
        <v>20239</v>
      </c>
      <c r="B1404" t="s">
        <v>28</v>
      </c>
      <c r="C1404" t="s">
        <v>80</v>
      </c>
      <c r="D1404" t="s">
        <v>146</v>
      </c>
      <c r="E1404" t="s">
        <v>391</v>
      </c>
      <c r="F1404" t="s">
        <v>12886</v>
      </c>
      <c r="G1404" t="s">
        <v>33</v>
      </c>
      <c r="H1404" s="4">
        <v>44198</v>
      </c>
      <c r="I1404">
        <v>950</v>
      </c>
      <c r="J1404" t="s">
        <v>12887</v>
      </c>
      <c r="K1404" t="s">
        <v>222</v>
      </c>
      <c r="L1404" t="s">
        <v>12888</v>
      </c>
      <c r="M1404" t="s">
        <v>37</v>
      </c>
      <c r="N1404" t="s">
        <v>12889</v>
      </c>
      <c r="O1404" t="s">
        <v>39</v>
      </c>
      <c r="P1404">
        <v>3</v>
      </c>
      <c r="Q1404" t="s">
        <v>73</v>
      </c>
      <c r="R1404" t="s">
        <v>101</v>
      </c>
      <c r="S1404" t="s">
        <v>12890</v>
      </c>
      <c r="T1404" s="4">
        <v>45451</v>
      </c>
      <c r="U1404">
        <v>6</v>
      </c>
      <c r="V1404" t="s">
        <v>20248</v>
      </c>
      <c r="W1404" t="s">
        <v>12891</v>
      </c>
      <c r="X1404" t="s">
        <v>12892</v>
      </c>
      <c r="Y1404" t="s">
        <v>2501</v>
      </c>
      <c r="Z1404">
        <v>2649</v>
      </c>
      <c r="AA1404">
        <v>4</v>
      </c>
      <c r="AB1404">
        <v>4238.4000000000015</v>
      </c>
      <c r="AC1404">
        <v>1059.6000000000004</v>
      </c>
      <c r="AD1404" s="8">
        <v>0.35</v>
      </c>
      <c r="AE1404" s="7">
        <v>1483.4400000000005</v>
      </c>
      <c r="AF1404">
        <v>0.35</v>
      </c>
      <c r="AG1404" t="str">
        <f t="shared" si="21"/>
        <v>₹4 K</v>
      </c>
    </row>
    <row r="1405" spans="1:33" x14ac:dyDescent="0.3">
      <c r="A1405" t="s">
        <v>93</v>
      </c>
      <c r="B1405" t="s">
        <v>1118</v>
      </c>
      <c r="C1405" t="s">
        <v>80</v>
      </c>
      <c r="D1405" t="s">
        <v>50</v>
      </c>
      <c r="E1405" t="s">
        <v>421</v>
      </c>
      <c r="F1405" t="s">
        <v>12956</v>
      </c>
      <c r="G1405" t="s">
        <v>96</v>
      </c>
      <c r="H1405" s="4">
        <v>45483</v>
      </c>
      <c r="I1405">
        <v>800</v>
      </c>
      <c r="J1405" t="s">
        <v>12957</v>
      </c>
      <c r="K1405" t="s">
        <v>653</v>
      </c>
      <c r="L1405" t="s">
        <v>12958</v>
      </c>
      <c r="M1405" t="s">
        <v>37</v>
      </c>
      <c r="N1405" t="s">
        <v>12959</v>
      </c>
      <c r="O1405" t="s">
        <v>57</v>
      </c>
      <c r="P1405">
        <v>10</v>
      </c>
      <c r="Q1405" t="s">
        <v>40</v>
      </c>
      <c r="R1405" t="s">
        <v>41</v>
      </c>
      <c r="S1405" t="s">
        <v>12960</v>
      </c>
      <c r="T1405" s="4">
        <v>45460</v>
      </c>
      <c r="U1405">
        <v>6</v>
      </c>
      <c r="V1405" t="s">
        <v>20248</v>
      </c>
      <c r="W1405" t="s">
        <v>12961</v>
      </c>
      <c r="X1405" t="s">
        <v>12962</v>
      </c>
      <c r="Y1405" t="s">
        <v>6302</v>
      </c>
      <c r="Z1405">
        <v>1040</v>
      </c>
      <c r="AA1405">
        <v>2</v>
      </c>
      <c r="AB1405">
        <v>832</v>
      </c>
      <c r="AC1405">
        <v>416</v>
      </c>
      <c r="AD1405" s="8">
        <v>0.35</v>
      </c>
      <c r="AE1405" s="7">
        <v>291.2</v>
      </c>
      <c r="AF1405">
        <v>0.35</v>
      </c>
      <c r="AG1405" t="str">
        <f t="shared" si="21"/>
        <v>₹832</v>
      </c>
    </row>
    <row r="1406" spans="1:33" x14ac:dyDescent="0.3">
      <c r="A1406" t="s">
        <v>357</v>
      </c>
      <c r="B1406" t="s">
        <v>357</v>
      </c>
      <c r="C1406" t="s">
        <v>29</v>
      </c>
      <c r="D1406" t="s">
        <v>30</v>
      </c>
      <c r="E1406" t="s">
        <v>263</v>
      </c>
      <c r="F1406" t="s">
        <v>13024</v>
      </c>
      <c r="G1406" t="s">
        <v>96</v>
      </c>
      <c r="H1406" s="4">
        <v>44740</v>
      </c>
      <c r="I1406">
        <v>1100</v>
      </c>
      <c r="J1406" t="s">
        <v>13025</v>
      </c>
      <c r="K1406" t="s">
        <v>54</v>
      </c>
      <c r="L1406" t="s">
        <v>13026</v>
      </c>
      <c r="M1406" t="s">
        <v>37</v>
      </c>
      <c r="N1406" t="s">
        <v>13027</v>
      </c>
      <c r="O1406" t="s">
        <v>116</v>
      </c>
      <c r="P1406">
        <v>19</v>
      </c>
      <c r="Q1406" t="s">
        <v>40</v>
      </c>
      <c r="R1406" t="s">
        <v>101</v>
      </c>
      <c r="S1406" t="s">
        <v>13028</v>
      </c>
      <c r="T1406" s="4">
        <v>45471</v>
      </c>
      <c r="U1406">
        <v>6</v>
      </c>
      <c r="V1406" t="s">
        <v>20248</v>
      </c>
      <c r="W1406" t="s">
        <v>13029</v>
      </c>
      <c r="X1406" t="s">
        <v>13030</v>
      </c>
      <c r="Y1406" t="s">
        <v>2631</v>
      </c>
      <c r="Z1406">
        <v>530</v>
      </c>
      <c r="AA1406">
        <v>8</v>
      </c>
      <c r="AB1406">
        <v>1696</v>
      </c>
      <c r="AC1406">
        <v>212</v>
      </c>
      <c r="AD1406" s="8">
        <v>0.28000000000000003</v>
      </c>
      <c r="AE1406" s="7">
        <v>474.88000000000005</v>
      </c>
      <c r="AF1406">
        <v>0.28000000000000003</v>
      </c>
      <c r="AG1406" t="str">
        <f t="shared" si="21"/>
        <v>₹2 K</v>
      </c>
    </row>
    <row r="1407" spans="1:33" x14ac:dyDescent="0.3">
      <c r="A1407" t="s">
        <v>93</v>
      </c>
      <c r="B1407" t="s">
        <v>1118</v>
      </c>
      <c r="C1407" t="s">
        <v>29</v>
      </c>
      <c r="D1407" t="s">
        <v>81</v>
      </c>
      <c r="E1407" t="s">
        <v>996</v>
      </c>
      <c r="F1407" t="s">
        <v>13103</v>
      </c>
      <c r="G1407" t="s">
        <v>96</v>
      </c>
      <c r="H1407" s="4">
        <v>45588</v>
      </c>
      <c r="I1407">
        <v>1300</v>
      </c>
      <c r="J1407" t="s">
        <v>13104</v>
      </c>
      <c r="K1407" t="s">
        <v>266</v>
      </c>
      <c r="L1407" t="s">
        <v>13105</v>
      </c>
      <c r="M1407" t="s">
        <v>87</v>
      </c>
      <c r="N1407" t="s">
        <v>13106</v>
      </c>
      <c r="O1407" t="s">
        <v>116</v>
      </c>
      <c r="P1407">
        <v>5</v>
      </c>
      <c r="Q1407" t="s">
        <v>73</v>
      </c>
      <c r="R1407" t="s">
        <v>74</v>
      </c>
      <c r="S1407" t="s">
        <v>13107</v>
      </c>
      <c r="T1407" s="4">
        <v>45463</v>
      </c>
      <c r="U1407">
        <v>6</v>
      </c>
      <c r="V1407" t="s">
        <v>20248</v>
      </c>
      <c r="W1407" t="s">
        <v>13108</v>
      </c>
      <c r="X1407" t="s">
        <v>13109</v>
      </c>
      <c r="Y1407" t="s">
        <v>10215</v>
      </c>
      <c r="Z1407">
        <v>606</v>
      </c>
      <c r="AA1407">
        <v>2</v>
      </c>
      <c r="AB1407">
        <v>484.8</v>
      </c>
      <c r="AC1407">
        <v>242.4</v>
      </c>
      <c r="AD1407" s="8">
        <v>0.28000000000000003</v>
      </c>
      <c r="AE1407" s="7">
        <v>135.74400000000003</v>
      </c>
      <c r="AF1407">
        <v>0.28000000000000003</v>
      </c>
      <c r="AG1407" t="str">
        <f t="shared" si="21"/>
        <v>₹484.8</v>
      </c>
    </row>
    <row r="1408" spans="1:33" x14ac:dyDescent="0.3">
      <c r="A1408" t="s">
        <v>181</v>
      </c>
      <c r="B1408" t="s">
        <v>182</v>
      </c>
      <c r="C1408" t="s">
        <v>80</v>
      </c>
      <c r="D1408" t="s">
        <v>30</v>
      </c>
      <c r="E1408" t="s">
        <v>1049</v>
      </c>
      <c r="F1408" t="s">
        <v>13123</v>
      </c>
      <c r="G1408" t="s">
        <v>96</v>
      </c>
      <c r="H1408" s="4">
        <v>45471</v>
      </c>
      <c r="I1408">
        <v>1100</v>
      </c>
      <c r="J1408" t="s">
        <v>13124</v>
      </c>
      <c r="K1408" t="s">
        <v>571</v>
      </c>
      <c r="L1408" t="s">
        <v>13125</v>
      </c>
      <c r="M1408" t="s">
        <v>37</v>
      </c>
      <c r="N1408" t="s">
        <v>13126</v>
      </c>
      <c r="O1408" t="s">
        <v>116</v>
      </c>
      <c r="P1408">
        <v>12</v>
      </c>
      <c r="Q1408" t="s">
        <v>40</v>
      </c>
      <c r="R1408" t="s">
        <v>74</v>
      </c>
      <c r="S1408" t="s">
        <v>13127</v>
      </c>
      <c r="T1408" s="4">
        <v>45460</v>
      </c>
      <c r="U1408">
        <v>6</v>
      </c>
      <c r="V1408" t="s">
        <v>20248</v>
      </c>
      <c r="W1408" t="s">
        <v>13128</v>
      </c>
      <c r="X1408" t="s">
        <v>13129</v>
      </c>
      <c r="Y1408" t="s">
        <v>1763</v>
      </c>
      <c r="Z1408">
        <v>2665</v>
      </c>
      <c r="AA1408">
        <v>5</v>
      </c>
      <c r="AB1408">
        <v>5330</v>
      </c>
      <c r="AC1408">
        <v>1066</v>
      </c>
      <c r="AD1408" s="8">
        <v>0.35</v>
      </c>
      <c r="AE1408" s="7">
        <v>1865.4999999999998</v>
      </c>
      <c r="AF1408">
        <v>0.35</v>
      </c>
      <c r="AG1408" t="str">
        <f t="shared" si="21"/>
        <v>₹5 K</v>
      </c>
    </row>
    <row r="1409" spans="1:33" x14ac:dyDescent="0.3">
      <c r="A1409" t="s">
        <v>20240</v>
      </c>
      <c r="B1409" t="s">
        <v>347</v>
      </c>
      <c r="C1409" t="s">
        <v>29</v>
      </c>
      <c r="D1409" t="s">
        <v>206</v>
      </c>
      <c r="E1409" t="s">
        <v>441</v>
      </c>
      <c r="F1409" t="s">
        <v>13217</v>
      </c>
      <c r="G1409" t="s">
        <v>96</v>
      </c>
      <c r="H1409" s="4">
        <v>44316</v>
      </c>
      <c r="I1409">
        <v>1000</v>
      </c>
      <c r="J1409" t="s">
        <v>13218</v>
      </c>
      <c r="K1409" t="s">
        <v>137</v>
      </c>
      <c r="L1409" t="s">
        <v>13219</v>
      </c>
      <c r="M1409" t="s">
        <v>37</v>
      </c>
      <c r="N1409" t="s">
        <v>13220</v>
      </c>
      <c r="O1409" t="s">
        <v>72</v>
      </c>
      <c r="P1409">
        <v>12</v>
      </c>
      <c r="Q1409" t="s">
        <v>40</v>
      </c>
      <c r="R1409" t="s">
        <v>74</v>
      </c>
      <c r="S1409" t="s">
        <v>13221</v>
      </c>
      <c r="T1409" s="4">
        <v>45457</v>
      </c>
      <c r="U1409">
        <v>6</v>
      </c>
      <c r="V1409" t="s">
        <v>20248</v>
      </c>
      <c r="W1409" t="s">
        <v>13222</v>
      </c>
      <c r="X1409" t="s">
        <v>13223</v>
      </c>
      <c r="Y1409" t="s">
        <v>7040</v>
      </c>
      <c r="Z1409">
        <v>2488</v>
      </c>
      <c r="AA1409">
        <v>1</v>
      </c>
      <c r="AB1409">
        <v>995.2</v>
      </c>
      <c r="AC1409">
        <v>995.2</v>
      </c>
      <c r="AD1409" s="8">
        <v>0.28000000000000003</v>
      </c>
      <c r="AE1409" s="7">
        <v>278.65600000000006</v>
      </c>
      <c r="AF1409">
        <v>0.28000000000000003</v>
      </c>
      <c r="AG1409" t="str">
        <f t="shared" si="21"/>
        <v>₹995.2</v>
      </c>
    </row>
    <row r="1410" spans="1:33" x14ac:dyDescent="0.3">
      <c r="A1410" t="s">
        <v>27</v>
      </c>
      <c r="B1410" t="s">
        <v>731</v>
      </c>
      <c r="C1410" t="s">
        <v>80</v>
      </c>
      <c r="D1410" t="s">
        <v>50</v>
      </c>
      <c r="E1410" t="s">
        <v>3309</v>
      </c>
      <c r="F1410" t="s">
        <v>13267</v>
      </c>
      <c r="G1410" t="s">
        <v>33</v>
      </c>
      <c r="H1410" s="4">
        <v>44290</v>
      </c>
      <c r="I1410">
        <v>950</v>
      </c>
      <c r="J1410" t="s">
        <v>13268</v>
      </c>
      <c r="K1410" t="s">
        <v>1862</v>
      </c>
      <c r="L1410" t="s">
        <v>13269</v>
      </c>
      <c r="M1410" t="s">
        <v>37</v>
      </c>
      <c r="N1410" t="s">
        <v>13270</v>
      </c>
      <c r="O1410" t="s">
        <v>57</v>
      </c>
      <c r="P1410">
        <v>7</v>
      </c>
      <c r="Q1410" t="s">
        <v>73</v>
      </c>
      <c r="R1410" t="s">
        <v>41</v>
      </c>
      <c r="S1410" t="s">
        <v>13271</v>
      </c>
      <c r="T1410" s="4">
        <v>45447</v>
      </c>
      <c r="U1410">
        <v>6</v>
      </c>
      <c r="V1410" t="s">
        <v>20248</v>
      </c>
      <c r="W1410" t="s">
        <v>13272</v>
      </c>
      <c r="X1410" t="s">
        <v>13273</v>
      </c>
      <c r="Y1410" t="s">
        <v>3772</v>
      </c>
      <c r="Z1410">
        <v>2905</v>
      </c>
      <c r="AA1410">
        <v>6</v>
      </c>
      <c r="AB1410">
        <v>6972</v>
      </c>
      <c r="AC1410">
        <v>1162</v>
      </c>
      <c r="AD1410" s="8">
        <v>0.35</v>
      </c>
      <c r="AE1410" s="7">
        <v>2440.1999999999998</v>
      </c>
      <c r="AF1410">
        <v>0.35</v>
      </c>
      <c r="AG1410" t="str">
        <f t="shared" ref="AG1410:AG1473" si="22">IF(AB1410&gt;=100000,"₹"&amp;TEXT(AB1410/100000,"0.0")&amp;" L",
IF(AB1410&gt;=1000,"₹"&amp;TEXT(AB1410/1000,"0")&amp;" K",
"₹"&amp;AB1410))</f>
        <v>₹7 K</v>
      </c>
    </row>
    <row r="1411" spans="1:33" x14ac:dyDescent="0.3">
      <c r="A1411" t="s">
        <v>47</v>
      </c>
      <c r="B1411" t="s">
        <v>1128</v>
      </c>
      <c r="C1411" t="s">
        <v>80</v>
      </c>
      <c r="D1411" t="s">
        <v>30</v>
      </c>
      <c r="E1411" t="s">
        <v>194</v>
      </c>
      <c r="F1411" t="s">
        <v>13366</v>
      </c>
      <c r="G1411" t="s">
        <v>33</v>
      </c>
      <c r="H1411" s="4">
        <v>44250</v>
      </c>
      <c r="I1411">
        <v>1300</v>
      </c>
      <c r="J1411" t="s">
        <v>13367</v>
      </c>
      <c r="K1411" t="s">
        <v>434</v>
      </c>
      <c r="L1411" t="s">
        <v>13368</v>
      </c>
      <c r="M1411" t="s">
        <v>37</v>
      </c>
      <c r="N1411" t="s">
        <v>13369</v>
      </c>
      <c r="O1411" t="s">
        <v>116</v>
      </c>
      <c r="P1411">
        <v>7</v>
      </c>
      <c r="Q1411" t="s">
        <v>73</v>
      </c>
      <c r="R1411" t="s">
        <v>74</v>
      </c>
      <c r="S1411" t="s">
        <v>13370</v>
      </c>
      <c r="T1411" s="4">
        <v>45460</v>
      </c>
      <c r="U1411">
        <v>6</v>
      </c>
      <c r="V1411" t="s">
        <v>20248</v>
      </c>
      <c r="W1411" t="s">
        <v>13371</v>
      </c>
      <c r="X1411" t="s">
        <v>13372</v>
      </c>
      <c r="Y1411" t="s">
        <v>1457</v>
      </c>
      <c r="Z1411">
        <v>2534</v>
      </c>
      <c r="AA1411">
        <v>8</v>
      </c>
      <c r="AB1411">
        <v>8108.8</v>
      </c>
      <c r="AC1411">
        <v>1013.6</v>
      </c>
      <c r="AD1411" s="8">
        <v>0.35</v>
      </c>
      <c r="AE1411" s="7">
        <v>2838.08</v>
      </c>
      <c r="AF1411">
        <v>0.35</v>
      </c>
      <c r="AG1411" t="str">
        <f t="shared" si="22"/>
        <v>₹8 K</v>
      </c>
    </row>
    <row r="1412" spans="1:33" x14ac:dyDescent="0.3">
      <c r="A1412" t="s">
        <v>336</v>
      </c>
      <c r="B1412" t="s">
        <v>1023</v>
      </c>
      <c r="C1412" t="s">
        <v>80</v>
      </c>
      <c r="D1412" t="s">
        <v>677</v>
      </c>
      <c r="E1412" t="s">
        <v>2153</v>
      </c>
      <c r="F1412" t="s">
        <v>13492</v>
      </c>
      <c r="G1412" t="s">
        <v>33</v>
      </c>
      <c r="H1412" s="4">
        <v>44905</v>
      </c>
      <c r="I1412">
        <v>1100</v>
      </c>
      <c r="J1412" t="s">
        <v>13493</v>
      </c>
      <c r="K1412" t="s">
        <v>825</v>
      </c>
      <c r="L1412" t="s">
        <v>13494</v>
      </c>
      <c r="M1412" t="s">
        <v>87</v>
      </c>
      <c r="N1412" t="s">
        <v>13495</v>
      </c>
      <c r="O1412" t="s">
        <v>57</v>
      </c>
      <c r="P1412">
        <v>7</v>
      </c>
      <c r="Q1412" t="s">
        <v>40</v>
      </c>
      <c r="R1412" t="s">
        <v>41</v>
      </c>
      <c r="S1412" t="s">
        <v>13496</v>
      </c>
      <c r="T1412" s="4">
        <v>45468</v>
      </c>
      <c r="U1412">
        <v>6</v>
      </c>
      <c r="V1412" t="s">
        <v>20248</v>
      </c>
      <c r="W1412" t="s">
        <v>13497</v>
      </c>
      <c r="X1412" t="s">
        <v>4397</v>
      </c>
      <c r="Y1412" t="s">
        <v>10320</v>
      </c>
      <c r="Z1412">
        <v>2606</v>
      </c>
      <c r="AA1412">
        <v>5</v>
      </c>
      <c r="AB1412">
        <v>5212</v>
      </c>
      <c r="AC1412">
        <v>1042.4000000000001</v>
      </c>
      <c r="AD1412" s="8">
        <v>0.35</v>
      </c>
      <c r="AE1412" s="7">
        <v>1824.1999999999998</v>
      </c>
      <c r="AF1412">
        <v>0.35</v>
      </c>
      <c r="AG1412" t="str">
        <f t="shared" si="22"/>
        <v>₹5 K</v>
      </c>
    </row>
    <row r="1413" spans="1:33" x14ac:dyDescent="0.3">
      <c r="A1413" t="s">
        <v>20233</v>
      </c>
      <c r="B1413" t="s">
        <v>240</v>
      </c>
      <c r="C1413" t="s">
        <v>29</v>
      </c>
      <c r="D1413" t="s">
        <v>206</v>
      </c>
      <c r="E1413" t="s">
        <v>358</v>
      </c>
      <c r="F1413" t="s">
        <v>13540</v>
      </c>
      <c r="G1413" t="s">
        <v>96</v>
      </c>
      <c r="H1413" s="4">
        <v>44936</v>
      </c>
      <c r="I1413">
        <v>1200</v>
      </c>
      <c r="J1413" t="s">
        <v>13541</v>
      </c>
      <c r="K1413" t="s">
        <v>978</v>
      </c>
      <c r="L1413" t="s">
        <v>13542</v>
      </c>
      <c r="M1413" t="s">
        <v>37</v>
      </c>
      <c r="N1413" t="s">
        <v>13543</v>
      </c>
      <c r="O1413" t="s">
        <v>116</v>
      </c>
      <c r="P1413">
        <v>4</v>
      </c>
      <c r="Q1413" t="s">
        <v>73</v>
      </c>
      <c r="R1413" t="s">
        <v>74</v>
      </c>
      <c r="S1413" t="s">
        <v>13544</v>
      </c>
      <c r="T1413" s="4">
        <v>45451</v>
      </c>
      <c r="U1413">
        <v>6</v>
      </c>
      <c r="V1413" t="s">
        <v>20248</v>
      </c>
      <c r="W1413" t="s">
        <v>13545</v>
      </c>
      <c r="X1413" t="s">
        <v>13546</v>
      </c>
      <c r="Y1413" t="s">
        <v>7704</v>
      </c>
      <c r="Z1413">
        <v>2162</v>
      </c>
      <c r="AA1413">
        <v>4</v>
      </c>
      <c r="AB1413">
        <v>3459.2000000000003</v>
      </c>
      <c r="AC1413">
        <v>864.80000000000007</v>
      </c>
      <c r="AD1413" s="8">
        <v>0.28000000000000003</v>
      </c>
      <c r="AE1413" s="7">
        <v>968.57600000000014</v>
      </c>
      <c r="AF1413">
        <v>0.28000000000000003</v>
      </c>
      <c r="AG1413" t="str">
        <f t="shared" si="22"/>
        <v>₹3 K</v>
      </c>
    </row>
    <row r="1414" spans="1:33" x14ac:dyDescent="0.3">
      <c r="A1414" t="s">
        <v>450</v>
      </c>
      <c r="B1414" t="s">
        <v>450</v>
      </c>
      <c r="C1414" t="s">
        <v>29</v>
      </c>
      <c r="D1414" t="s">
        <v>81</v>
      </c>
      <c r="E1414" t="s">
        <v>431</v>
      </c>
      <c r="F1414" t="s">
        <v>13561</v>
      </c>
      <c r="G1414" t="s">
        <v>96</v>
      </c>
      <c r="H1414" s="4">
        <v>44160</v>
      </c>
      <c r="I1414">
        <v>1300</v>
      </c>
      <c r="J1414" t="s">
        <v>13562</v>
      </c>
      <c r="K1414" t="s">
        <v>150</v>
      </c>
      <c r="L1414" t="s">
        <v>13563</v>
      </c>
      <c r="M1414" t="s">
        <v>37</v>
      </c>
      <c r="N1414" t="s">
        <v>13564</v>
      </c>
      <c r="O1414" t="s">
        <v>72</v>
      </c>
      <c r="P1414">
        <v>16</v>
      </c>
      <c r="Q1414" t="s">
        <v>73</v>
      </c>
      <c r="R1414" t="s">
        <v>101</v>
      </c>
      <c r="S1414" t="s">
        <v>13565</v>
      </c>
      <c r="T1414" s="4">
        <v>45448</v>
      </c>
      <c r="U1414">
        <v>6</v>
      </c>
      <c r="V1414" t="s">
        <v>20248</v>
      </c>
      <c r="W1414" t="s">
        <v>13566</v>
      </c>
      <c r="X1414" t="s">
        <v>12116</v>
      </c>
      <c r="Y1414" t="s">
        <v>8003</v>
      </c>
      <c r="Z1414">
        <v>1115</v>
      </c>
      <c r="AA1414">
        <v>6</v>
      </c>
      <c r="AB1414">
        <v>2676</v>
      </c>
      <c r="AC1414">
        <v>446</v>
      </c>
      <c r="AD1414" s="8">
        <v>0.28000000000000003</v>
      </c>
      <c r="AE1414" s="7">
        <v>749.28000000000009</v>
      </c>
      <c r="AF1414">
        <v>0.28000000000000003</v>
      </c>
      <c r="AG1414" t="str">
        <f t="shared" si="22"/>
        <v>₹3 K</v>
      </c>
    </row>
    <row r="1415" spans="1:33" x14ac:dyDescent="0.3">
      <c r="A1415" t="s">
        <v>47</v>
      </c>
      <c r="B1415" t="s">
        <v>1128</v>
      </c>
      <c r="C1415" t="s">
        <v>49</v>
      </c>
      <c r="D1415" t="s">
        <v>109</v>
      </c>
      <c r="E1415" t="s">
        <v>804</v>
      </c>
      <c r="F1415" t="s">
        <v>13719</v>
      </c>
      <c r="G1415" t="s">
        <v>33</v>
      </c>
      <c r="H1415" s="4">
        <v>44747</v>
      </c>
      <c r="I1415">
        <v>1000</v>
      </c>
      <c r="J1415" t="s">
        <v>13720</v>
      </c>
      <c r="K1415" t="s">
        <v>950</v>
      </c>
      <c r="L1415" t="s">
        <v>13721</v>
      </c>
      <c r="M1415" t="s">
        <v>37</v>
      </c>
      <c r="N1415" t="s">
        <v>13722</v>
      </c>
      <c r="O1415" t="s">
        <v>116</v>
      </c>
      <c r="P1415">
        <v>9</v>
      </c>
      <c r="Q1415" t="s">
        <v>73</v>
      </c>
      <c r="R1415" t="s">
        <v>74</v>
      </c>
      <c r="S1415" t="s">
        <v>13723</v>
      </c>
      <c r="T1415" s="4">
        <v>45464</v>
      </c>
      <c r="U1415">
        <v>6</v>
      </c>
      <c r="V1415" t="s">
        <v>20248</v>
      </c>
      <c r="W1415" t="s">
        <v>13724</v>
      </c>
      <c r="X1415" t="s">
        <v>13725</v>
      </c>
      <c r="Y1415" t="s">
        <v>893</v>
      </c>
      <c r="Z1415">
        <v>1147</v>
      </c>
      <c r="AA1415">
        <v>8</v>
      </c>
      <c r="AB1415">
        <v>3670.4</v>
      </c>
      <c r="AC1415">
        <v>458.8</v>
      </c>
      <c r="AD1415" s="8">
        <v>0.22</v>
      </c>
      <c r="AE1415" s="7">
        <v>807.48800000000006</v>
      </c>
      <c r="AF1415">
        <v>0.22</v>
      </c>
      <c r="AG1415" t="str">
        <f t="shared" si="22"/>
        <v>₹4 K</v>
      </c>
    </row>
    <row r="1416" spans="1:33" x14ac:dyDescent="0.3">
      <c r="A1416" t="s">
        <v>181</v>
      </c>
      <c r="B1416" t="s">
        <v>411</v>
      </c>
      <c r="C1416" t="s">
        <v>80</v>
      </c>
      <c r="D1416" t="s">
        <v>65</v>
      </c>
      <c r="E1416" t="s">
        <v>326</v>
      </c>
      <c r="F1416" t="s">
        <v>13796</v>
      </c>
      <c r="G1416" t="s">
        <v>96</v>
      </c>
      <c r="H1416" s="4">
        <v>45101</v>
      </c>
      <c r="I1416">
        <v>800</v>
      </c>
      <c r="J1416" t="s">
        <v>13797</v>
      </c>
      <c r="K1416" t="s">
        <v>1626</v>
      </c>
      <c r="L1416" t="s">
        <v>13798</v>
      </c>
      <c r="M1416" t="s">
        <v>87</v>
      </c>
      <c r="N1416" t="s">
        <v>13799</v>
      </c>
      <c r="O1416" t="s">
        <v>39</v>
      </c>
      <c r="P1416">
        <v>18</v>
      </c>
      <c r="Q1416" t="s">
        <v>73</v>
      </c>
      <c r="R1416" t="s">
        <v>58</v>
      </c>
      <c r="S1416" t="s">
        <v>13800</v>
      </c>
      <c r="T1416" s="4">
        <v>45470</v>
      </c>
      <c r="U1416">
        <v>6</v>
      </c>
      <c r="V1416" t="s">
        <v>20248</v>
      </c>
      <c r="W1416" t="s">
        <v>13801</v>
      </c>
      <c r="X1416" t="s">
        <v>13802</v>
      </c>
      <c r="Y1416" t="s">
        <v>3277</v>
      </c>
      <c r="Z1416">
        <v>2330</v>
      </c>
      <c r="AA1416">
        <v>6</v>
      </c>
      <c r="AB1416">
        <v>5592</v>
      </c>
      <c r="AC1416">
        <v>932</v>
      </c>
      <c r="AD1416" s="8">
        <v>0.35</v>
      </c>
      <c r="AE1416" s="7">
        <v>1957.1999999999998</v>
      </c>
      <c r="AF1416">
        <v>0.35</v>
      </c>
      <c r="AG1416" t="str">
        <f t="shared" si="22"/>
        <v>₹6 K</v>
      </c>
    </row>
    <row r="1417" spans="1:33" x14ac:dyDescent="0.3">
      <c r="A1417" t="s">
        <v>20233</v>
      </c>
      <c r="B1417" t="s">
        <v>218</v>
      </c>
      <c r="C1417" t="s">
        <v>49</v>
      </c>
      <c r="D1417" t="s">
        <v>206</v>
      </c>
      <c r="E1417" t="s">
        <v>283</v>
      </c>
      <c r="F1417" t="s">
        <v>13088</v>
      </c>
      <c r="G1417" t="s">
        <v>96</v>
      </c>
      <c r="H1417" s="4">
        <v>44904</v>
      </c>
      <c r="I1417">
        <v>1000</v>
      </c>
      <c r="J1417" t="s">
        <v>13831</v>
      </c>
      <c r="K1417" t="s">
        <v>3086</v>
      </c>
      <c r="L1417" t="s">
        <v>13832</v>
      </c>
      <c r="M1417" t="s">
        <v>37</v>
      </c>
      <c r="N1417" t="s">
        <v>13833</v>
      </c>
      <c r="O1417" t="s">
        <v>72</v>
      </c>
      <c r="P1417">
        <v>5</v>
      </c>
      <c r="Q1417" t="s">
        <v>40</v>
      </c>
      <c r="R1417" t="s">
        <v>41</v>
      </c>
      <c r="S1417" t="s">
        <v>13834</v>
      </c>
      <c r="T1417" s="4">
        <v>45452</v>
      </c>
      <c r="U1417">
        <v>6</v>
      </c>
      <c r="V1417" t="s">
        <v>20248</v>
      </c>
      <c r="W1417" t="s">
        <v>13835</v>
      </c>
      <c r="X1417" t="s">
        <v>13836</v>
      </c>
      <c r="Y1417" t="s">
        <v>2105</v>
      </c>
      <c r="Z1417">
        <v>1376</v>
      </c>
      <c r="AA1417">
        <v>8</v>
      </c>
      <c r="AB1417">
        <v>4403.2</v>
      </c>
      <c r="AC1417">
        <v>550.4</v>
      </c>
      <c r="AD1417" s="8">
        <v>0.22</v>
      </c>
      <c r="AE1417" s="7">
        <v>968.70399999999995</v>
      </c>
      <c r="AF1417">
        <v>0.22</v>
      </c>
      <c r="AG1417" t="str">
        <f t="shared" si="22"/>
        <v>₹4 K</v>
      </c>
    </row>
    <row r="1418" spans="1:33" x14ac:dyDescent="0.3">
      <c r="A1418" t="s">
        <v>181</v>
      </c>
      <c r="B1418" t="s">
        <v>64</v>
      </c>
      <c r="C1418" t="s">
        <v>49</v>
      </c>
      <c r="D1418" t="s">
        <v>65</v>
      </c>
      <c r="E1418" t="s">
        <v>421</v>
      </c>
      <c r="F1418" t="s">
        <v>14099</v>
      </c>
      <c r="G1418" t="s">
        <v>33</v>
      </c>
      <c r="H1418" s="4">
        <v>45603</v>
      </c>
      <c r="I1418">
        <v>1100</v>
      </c>
      <c r="J1418" t="s">
        <v>14100</v>
      </c>
      <c r="K1418" t="s">
        <v>394</v>
      </c>
      <c r="L1418" t="s">
        <v>14101</v>
      </c>
      <c r="M1418" t="s">
        <v>37</v>
      </c>
      <c r="N1418" t="s">
        <v>14102</v>
      </c>
      <c r="O1418" t="s">
        <v>116</v>
      </c>
      <c r="P1418">
        <v>13</v>
      </c>
      <c r="Q1418" t="s">
        <v>40</v>
      </c>
      <c r="R1418" t="s">
        <v>41</v>
      </c>
      <c r="S1418" t="s">
        <v>14103</v>
      </c>
      <c r="T1418" s="4">
        <v>45464</v>
      </c>
      <c r="U1418">
        <v>6</v>
      </c>
      <c r="V1418" t="s">
        <v>20248</v>
      </c>
      <c r="W1418" t="s">
        <v>14104</v>
      </c>
      <c r="X1418" t="s">
        <v>14105</v>
      </c>
      <c r="Y1418" t="s">
        <v>3669</v>
      </c>
      <c r="Z1418">
        <v>778</v>
      </c>
      <c r="AA1418">
        <v>2</v>
      </c>
      <c r="AB1418">
        <v>622.40000000000009</v>
      </c>
      <c r="AC1418">
        <v>311.20000000000005</v>
      </c>
      <c r="AD1418" s="8">
        <v>0.22</v>
      </c>
      <c r="AE1418" s="7">
        <v>136.92800000000003</v>
      </c>
      <c r="AF1418">
        <v>0.22</v>
      </c>
      <c r="AG1418" t="str">
        <f t="shared" si="22"/>
        <v>₹622.4</v>
      </c>
    </row>
    <row r="1419" spans="1:33" x14ac:dyDescent="0.3">
      <c r="A1419" t="s">
        <v>20233</v>
      </c>
      <c r="B1419" t="s">
        <v>218</v>
      </c>
      <c r="C1419" t="s">
        <v>80</v>
      </c>
      <c r="D1419" t="s">
        <v>370</v>
      </c>
      <c r="E1419" t="s">
        <v>1067</v>
      </c>
      <c r="F1419" t="s">
        <v>14113</v>
      </c>
      <c r="G1419" t="s">
        <v>96</v>
      </c>
      <c r="H1419" s="4">
        <v>44200</v>
      </c>
      <c r="I1419">
        <v>1400</v>
      </c>
      <c r="J1419" t="s">
        <v>14114</v>
      </c>
      <c r="K1419" t="s">
        <v>2286</v>
      </c>
      <c r="L1419" t="s">
        <v>14115</v>
      </c>
      <c r="M1419" t="s">
        <v>87</v>
      </c>
      <c r="N1419" t="s">
        <v>14116</v>
      </c>
      <c r="O1419" t="s">
        <v>39</v>
      </c>
      <c r="P1419">
        <v>20</v>
      </c>
      <c r="Q1419" t="s">
        <v>73</v>
      </c>
      <c r="R1419" t="s">
        <v>101</v>
      </c>
      <c r="S1419" t="s">
        <v>14117</v>
      </c>
      <c r="T1419" s="4">
        <v>45464</v>
      </c>
      <c r="U1419">
        <v>6</v>
      </c>
      <c r="V1419" t="s">
        <v>20248</v>
      </c>
      <c r="W1419" t="s">
        <v>14118</v>
      </c>
      <c r="X1419" t="s">
        <v>14119</v>
      </c>
      <c r="Y1419" t="s">
        <v>1406</v>
      </c>
      <c r="Z1419">
        <v>2717</v>
      </c>
      <c r="AA1419">
        <v>3</v>
      </c>
      <c r="AB1419">
        <v>3260.4</v>
      </c>
      <c r="AC1419">
        <v>1086.8</v>
      </c>
      <c r="AD1419" s="8">
        <v>0.35</v>
      </c>
      <c r="AE1419" s="7">
        <v>1141.1399999999999</v>
      </c>
      <c r="AF1419">
        <v>0.35</v>
      </c>
      <c r="AG1419" t="str">
        <f t="shared" si="22"/>
        <v>₹3 K</v>
      </c>
    </row>
    <row r="1420" spans="1:33" x14ac:dyDescent="0.3">
      <c r="A1420" t="s">
        <v>27</v>
      </c>
      <c r="B1420" t="s">
        <v>558</v>
      </c>
      <c r="C1420" t="s">
        <v>49</v>
      </c>
      <c r="D1420" t="s">
        <v>50</v>
      </c>
      <c r="E1420" t="s">
        <v>559</v>
      </c>
      <c r="F1420" t="s">
        <v>14120</v>
      </c>
      <c r="G1420" t="s">
        <v>33</v>
      </c>
      <c r="H1420" s="4">
        <v>45160</v>
      </c>
      <c r="I1420">
        <v>1200</v>
      </c>
      <c r="J1420" t="s">
        <v>14121</v>
      </c>
      <c r="K1420" t="s">
        <v>54</v>
      </c>
      <c r="L1420" t="s">
        <v>14122</v>
      </c>
      <c r="M1420" t="s">
        <v>87</v>
      </c>
      <c r="N1420" t="s">
        <v>14123</v>
      </c>
      <c r="O1420" t="s">
        <v>57</v>
      </c>
      <c r="P1420">
        <v>17</v>
      </c>
      <c r="Q1420" t="s">
        <v>73</v>
      </c>
      <c r="R1420" t="s">
        <v>101</v>
      </c>
      <c r="S1420" t="s">
        <v>14124</v>
      </c>
      <c r="T1420" s="4">
        <v>45453</v>
      </c>
      <c r="U1420">
        <v>6</v>
      </c>
      <c r="V1420" t="s">
        <v>20248</v>
      </c>
      <c r="W1420" t="s">
        <v>14125</v>
      </c>
      <c r="X1420" t="s">
        <v>14126</v>
      </c>
      <c r="Y1420" t="s">
        <v>893</v>
      </c>
      <c r="Z1420">
        <v>846</v>
      </c>
      <c r="AA1420">
        <v>4</v>
      </c>
      <c r="AB1420">
        <v>1353.6000000000001</v>
      </c>
      <c r="AC1420">
        <v>338.40000000000003</v>
      </c>
      <c r="AD1420" s="8">
        <v>0.22</v>
      </c>
      <c r="AE1420" s="7">
        <v>297.79200000000003</v>
      </c>
      <c r="AF1420">
        <v>0.22</v>
      </c>
      <c r="AG1420" t="str">
        <f t="shared" si="22"/>
        <v>₹1 K</v>
      </c>
    </row>
    <row r="1421" spans="1:33" x14ac:dyDescent="0.3">
      <c r="A1421" t="s">
        <v>20233</v>
      </c>
      <c r="B1421" t="s">
        <v>240</v>
      </c>
      <c r="C1421" t="s">
        <v>49</v>
      </c>
      <c r="D1421" t="s">
        <v>81</v>
      </c>
      <c r="E1421" t="s">
        <v>31</v>
      </c>
      <c r="F1421" t="s">
        <v>14169</v>
      </c>
      <c r="G1421" t="s">
        <v>33</v>
      </c>
      <c r="H1421" s="4">
        <v>44942</v>
      </c>
      <c r="I1421">
        <v>950</v>
      </c>
      <c r="J1421" t="s">
        <v>14170</v>
      </c>
      <c r="K1421" t="s">
        <v>1749</v>
      </c>
      <c r="L1421" t="s">
        <v>14171</v>
      </c>
      <c r="M1421" t="s">
        <v>37</v>
      </c>
      <c r="N1421" t="s">
        <v>14172</v>
      </c>
      <c r="O1421" t="s">
        <v>116</v>
      </c>
      <c r="P1421">
        <v>18</v>
      </c>
      <c r="Q1421" t="s">
        <v>40</v>
      </c>
      <c r="R1421" t="s">
        <v>58</v>
      </c>
      <c r="S1421" t="s">
        <v>14173</v>
      </c>
      <c r="T1421" s="4">
        <v>45447</v>
      </c>
      <c r="U1421">
        <v>6</v>
      </c>
      <c r="V1421" t="s">
        <v>20248</v>
      </c>
      <c r="W1421" t="s">
        <v>14174</v>
      </c>
      <c r="X1421" t="s">
        <v>14175</v>
      </c>
      <c r="Y1421" t="s">
        <v>4085</v>
      </c>
      <c r="Z1421">
        <v>832</v>
      </c>
      <c r="AA1421">
        <v>7</v>
      </c>
      <c r="AB1421">
        <v>2329.6</v>
      </c>
      <c r="AC1421">
        <v>332.8</v>
      </c>
      <c r="AD1421" s="8">
        <v>0.22</v>
      </c>
      <c r="AE1421" s="7">
        <v>512.51199999999994</v>
      </c>
      <c r="AF1421">
        <v>0.22</v>
      </c>
      <c r="AG1421" t="str">
        <f t="shared" si="22"/>
        <v>₹2 K</v>
      </c>
    </row>
    <row r="1422" spans="1:33" x14ac:dyDescent="0.3">
      <c r="A1422" t="s">
        <v>336</v>
      </c>
      <c r="B1422" t="s">
        <v>262</v>
      </c>
      <c r="C1422" t="s">
        <v>29</v>
      </c>
      <c r="D1422" t="s">
        <v>146</v>
      </c>
      <c r="E1422" t="s">
        <v>578</v>
      </c>
      <c r="F1422" t="s">
        <v>14183</v>
      </c>
      <c r="G1422" t="s">
        <v>33</v>
      </c>
      <c r="H1422" s="4">
        <v>45189</v>
      </c>
      <c r="I1422">
        <v>800</v>
      </c>
      <c r="J1422" t="s">
        <v>14184</v>
      </c>
      <c r="K1422" t="s">
        <v>384</v>
      </c>
      <c r="L1422" t="s">
        <v>14185</v>
      </c>
      <c r="M1422" t="s">
        <v>87</v>
      </c>
      <c r="N1422" t="s">
        <v>14186</v>
      </c>
      <c r="O1422" t="s">
        <v>39</v>
      </c>
      <c r="P1422">
        <v>3</v>
      </c>
      <c r="Q1422" t="s">
        <v>73</v>
      </c>
      <c r="R1422" t="s">
        <v>58</v>
      </c>
      <c r="S1422" t="s">
        <v>14187</v>
      </c>
      <c r="T1422" s="4">
        <v>45459</v>
      </c>
      <c r="U1422">
        <v>6</v>
      </c>
      <c r="V1422" t="s">
        <v>20248</v>
      </c>
      <c r="W1422" t="s">
        <v>14188</v>
      </c>
      <c r="X1422" t="s">
        <v>14189</v>
      </c>
      <c r="Y1422" t="s">
        <v>2639</v>
      </c>
      <c r="Z1422">
        <v>833</v>
      </c>
      <c r="AA1422">
        <v>4</v>
      </c>
      <c r="AB1422">
        <v>1332.8000000000002</v>
      </c>
      <c r="AC1422">
        <v>333.20000000000005</v>
      </c>
      <c r="AD1422" s="8">
        <v>0.28000000000000003</v>
      </c>
      <c r="AE1422" s="7">
        <v>373.18400000000008</v>
      </c>
      <c r="AF1422">
        <v>0.28000000000000003</v>
      </c>
      <c r="AG1422" t="str">
        <f t="shared" si="22"/>
        <v>₹1 K</v>
      </c>
    </row>
    <row r="1423" spans="1:33" x14ac:dyDescent="0.3">
      <c r="A1423" t="s">
        <v>336</v>
      </c>
      <c r="B1423" t="s">
        <v>1023</v>
      </c>
      <c r="C1423" t="s">
        <v>49</v>
      </c>
      <c r="D1423" t="s">
        <v>146</v>
      </c>
      <c r="E1423" t="s">
        <v>1177</v>
      </c>
      <c r="F1423" t="s">
        <v>14296</v>
      </c>
      <c r="G1423" t="s">
        <v>33</v>
      </c>
      <c r="H1423" s="4">
        <v>45190</v>
      </c>
      <c r="I1423">
        <v>1000</v>
      </c>
      <c r="J1423" t="s">
        <v>14297</v>
      </c>
      <c r="K1423" t="s">
        <v>1293</v>
      </c>
      <c r="L1423" t="s">
        <v>14298</v>
      </c>
      <c r="M1423" t="s">
        <v>87</v>
      </c>
      <c r="N1423" t="s">
        <v>14299</v>
      </c>
      <c r="O1423" t="s">
        <v>57</v>
      </c>
      <c r="P1423">
        <v>13</v>
      </c>
      <c r="Q1423" t="s">
        <v>40</v>
      </c>
      <c r="R1423" t="s">
        <v>101</v>
      </c>
      <c r="S1423" t="s">
        <v>14300</v>
      </c>
      <c r="T1423" s="4">
        <v>45451</v>
      </c>
      <c r="U1423">
        <v>6</v>
      </c>
      <c r="V1423" t="s">
        <v>20248</v>
      </c>
      <c r="W1423" t="s">
        <v>14301</v>
      </c>
      <c r="X1423" t="s">
        <v>14302</v>
      </c>
      <c r="Y1423" t="s">
        <v>2423</v>
      </c>
      <c r="Z1423">
        <v>1841</v>
      </c>
      <c r="AA1423">
        <v>5</v>
      </c>
      <c r="AB1423">
        <v>3682</v>
      </c>
      <c r="AC1423">
        <v>736.4</v>
      </c>
      <c r="AD1423" s="8">
        <v>0.22</v>
      </c>
      <c r="AE1423" s="7">
        <v>810.04</v>
      </c>
      <c r="AF1423">
        <v>0.22</v>
      </c>
      <c r="AG1423" t="str">
        <f t="shared" si="22"/>
        <v>₹4 K</v>
      </c>
    </row>
    <row r="1424" spans="1:33" x14ac:dyDescent="0.3">
      <c r="A1424" t="s">
        <v>93</v>
      </c>
      <c r="B1424" t="s">
        <v>1118</v>
      </c>
      <c r="C1424" t="s">
        <v>29</v>
      </c>
      <c r="D1424" t="s">
        <v>241</v>
      </c>
      <c r="E1424" t="s">
        <v>314</v>
      </c>
      <c r="F1424" t="s">
        <v>14346</v>
      </c>
      <c r="G1424" t="s">
        <v>96</v>
      </c>
      <c r="H1424" s="4">
        <v>44273</v>
      </c>
      <c r="I1424">
        <v>800</v>
      </c>
      <c r="J1424" t="s">
        <v>14347</v>
      </c>
      <c r="K1424" t="s">
        <v>3813</v>
      </c>
      <c r="L1424" t="s">
        <v>14348</v>
      </c>
      <c r="M1424" t="s">
        <v>87</v>
      </c>
      <c r="N1424" t="s">
        <v>14349</v>
      </c>
      <c r="O1424" t="s">
        <v>72</v>
      </c>
      <c r="P1424">
        <v>11</v>
      </c>
      <c r="Q1424" t="s">
        <v>73</v>
      </c>
      <c r="R1424" t="s">
        <v>41</v>
      </c>
      <c r="S1424" t="s">
        <v>14350</v>
      </c>
      <c r="T1424" s="4">
        <v>45445</v>
      </c>
      <c r="U1424">
        <v>6</v>
      </c>
      <c r="V1424" t="s">
        <v>20248</v>
      </c>
      <c r="W1424" t="s">
        <v>14351</v>
      </c>
      <c r="X1424" t="s">
        <v>14352</v>
      </c>
      <c r="Y1424" t="s">
        <v>1584</v>
      </c>
      <c r="Z1424">
        <v>742</v>
      </c>
      <c r="AA1424">
        <v>2</v>
      </c>
      <c r="AB1424">
        <v>593.6</v>
      </c>
      <c r="AC1424">
        <v>296.8</v>
      </c>
      <c r="AD1424" s="8">
        <v>0.28000000000000003</v>
      </c>
      <c r="AE1424" s="7">
        <v>166.20800000000003</v>
      </c>
      <c r="AF1424">
        <v>0.28000000000000003</v>
      </c>
      <c r="AG1424" t="str">
        <f t="shared" si="22"/>
        <v>₹593.6</v>
      </c>
    </row>
    <row r="1425" spans="1:33" x14ac:dyDescent="0.3">
      <c r="A1425" t="s">
        <v>145</v>
      </c>
      <c r="B1425" t="s">
        <v>145</v>
      </c>
      <c r="C1425" t="s">
        <v>80</v>
      </c>
      <c r="D1425" t="s">
        <v>219</v>
      </c>
      <c r="E1425" t="s">
        <v>51</v>
      </c>
      <c r="F1425" t="s">
        <v>14353</v>
      </c>
      <c r="G1425" t="s">
        <v>33</v>
      </c>
      <c r="H1425" s="4">
        <v>44367</v>
      </c>
      <c r="I1425">
        <v>800</v>
      </c>
      <c r="J1425" t="s">
        <v>5336</v>
      </c>
      <c r="K1425" t="s">
        <v>1486</v>
      </c>
      <c r="L1425" t="s">
        <v>14354</v>
      </c>
      <c r="M1425" t="s">
        <v>37</v>
      </c>
      <c r="N1425" t="s">
        <v>14355</v>
      </c>
      <c r="O1425" t="s">
        <v>39</v>
      </c>
      <c r="P1425">
        <v>7</v>
      </c>
      <c r="Q1425" t="s">
        <v>40</v>
      </c>
      <c r="R1425" t="s">
        <v>41</v>
      </c>
      <c r="S1425" t="s">
        <v>14356</v>
      </c>
      <c r="T1425" s="4">
        <v>45467</v>
      </c>
      <c r="U1425">
        <v>6</v>
      </c>
      <c r="V1425" t="s">
        <v>20248</v>
      </c>
      <c r="W1425" t="s">
        <v>14357</v>
      </c>
      <c r="X1425" t="s">
        <v>14358</v>
      </c>
      <c r="Y1425" t="s">
        <v>6605</v>
      </c>
      <c r="Z1425">
        <v>1552</v>
      </c>
      <c r="AA1425">
        <v>3</v>
      </c>
      <c r="AB1425">
        <v>1862.4</v>
      </c>
      <c r="AC1425">
        <v>620.80000000000007</v>
      </c>
      <c r="AD1425" s="8">
        <v>0.35</v>
      </c>
      <c r="AE1425" s="7">
        <v>651.84</v>
      </c>
      <c r="AF1425">
        <v>0.35</v>
      </c>
      <c r="AG1425" t="str">
        <f t="shared" si="22"/>
        <v>₹2 K</v>
      </c>
    </row>
    <row r="1426" spans="1:33" x14ac:dyDescent="0.3">
      <c r="A1426" t="s">
        <v>93</v>
      </c>
      <c r="B1426" t="s">
        <v>1118</v>
      </c>
      <c r="C1426" t="s">
        <v>49</v>
      </c>
      <c r="D1426" t="s">
        <v>81</v>
      </c>
      <c r="E1426" t="s">
        <v>421</v>
      </c>
      <c r="F1426" t="s">
        <v>14359</v>
      </c>
      <c r="G1426" t="s">
        <v>96</v>
      </c>
      <c r="H1426" s="4">
        <v>44220</v>
      </c>
      <c r="I1426">
        <v>1400</v>
      </c>
      <c r="J1426" t="s">
        <v>14360</v>
      </c>
      <c r="K1426" t="s">
        <v>1846</v>
      </c>
      <c r="L1426" t="s">
        <v>14361</v>
      </c>
      <c r="M1426" t="s">
        <v>87</v>
      </c>
      <c r="N1426" t="s">
        <v>14362</v>
      </c>
      <c r="O1426" t="s">
        <v>72</v>
      </c>
      <c r="P1426">
        <v>3</v>
      </c>
      <c r="Q1426" t="s">
        <v>40</v>
      </c>
      <c r="R1426" t="s">
        <v>41</v>
      </c>
      <c r="S1426" t="s">
        <v>14363</v>
      </c>
      <c r="T1426" s="4">
        <v>45460</v>
      </c>
      <c r="U1426">
        <v>6</v>
      </c>
      <c r="V1426" t="s">
        <v>20248</v>
      </c>
      <c r="W1426" t="s">
        <v>14364</v>
      </c>
      <c r="X1426" t="s">
        <v>14365</v>
      </c>
      <c r="Y1426" t="s">
        <v>499</v>
      </c>
      <c r="Z1426">
        <v>2905</v>
      </c>
      <c r="AA1426">
        <v>1</v>
      </c>
      <c r="AB1426">
        <v>1162</v>
      </c>
      <c r="AC1426">
        <v>1162</v>
      </c>
      <c r="AD1426" s="8">
        <v>0.22</v>
      </c>
      <c r="AE1426" s="7">
        <v>255.64000000000001</v>
      </c>
      <c r="AF1426">
        <v>0.22</v>
      </c>
      <c r="AG1426" t="str">
        <f t="shared" si="22"/>
        <v>₹1 K</v>
      </c>
    </row>
    <row r="1427" spans="1:33" x14ac:dyDescent="0.3">
      <c r="A1427" t="s">
        <v>357</v>
      </c>
      <c r="B1427" t="s">
        <v>357</v>
      </c>
      <c r="C1427" t="s">
        <v>49</v>
      </c>
      <c r="D1427" t="s">
        <v>50</v>
      </c>
      <c r="E1427" t="s">
        <v>1534</v>
      </c>
      <c r="F1427" t="s">
        <v>14496</v>
      </c>
      <c r="G1427" t="s">
        <v>33</v>
      </c>
      <c r="H1427" s="4">
        <v>45574</v>
      </c>
      <c r="I1427">
        <v>1400</v>
      </c>
      <c r="J1427" t="s">
        <v>3254</v>
      </c>
      <c r="K1427" t="s">
        <v>329</v>
      </c>
      <c r="L1427" t="s">
        <v>14497</v>
      </c>
      <c r="M1427" t="s">
        <v>37</v>
      </c>
      <c r="N1427" t="s">
        <v>14498</v>
      </c>
      <c r="O1427" t="s">
        <v>57</v>
      </c>
      <c r="P1427">
        <v>11</v>
      </c>
      <c r="Q1427" t="s">
        <v>73</v>
      </c>
      <c r="R1427" t="s">
        <v>41</v>
      </c>
      <c r="S1427" t="s">
        <v>14499</v>
      </c>
      <c r="T1427" s="4">
        <v>45452</v>
      </c>
      <c r="U1427">
        <v>6</v>
      </c>
      <c r="V1427" t="s">
        <v>20248</v>
      </c>
      <c r="W1427" t="s">
        <v>14500</v>
      </c>
      <c r="X1427" t="s">
        <v>14501</v>
      </c>
      <c r="Y1427" t="s">
        <v>14502</v>
      </c>
      <c r="Z1427">
        <v>1431</v>
      </c>
      <c r="AA1427">
        <v>3</v>
      </c>
      <c r="AB1427">
        <v>1717.2</v>
      </c>
      <c r="AC1427">
        <v>572.4</v>
      </c>
      <c r="AD1427" s="8">
        <v>0.22</v>
      </c>
      <c r="AE1427" s="7">
        <v>377.78399999999999</v>
      </c>
      <c r="AF1427">
        <v>0.22</v>
      </c>
      <c r="AG1427" t="str">
        <f t="shared" si="22"/>
        <v>₹2 K</v>
      </c>
    </row>
    <row r="1428" spans="1:33" x14ac:dyDescent="0.3">
      <c r="A1428" t="s">
        <v>20233</v>
      </c>
      <c r="B1428" t="s">
        <v>240</v>
      </c>
      <c r="C1428" t="s">
        <v>80</v>
      </c>
      <c r="D1428" t="s">
        <v>219</v>
      </c>
      <c r="E1428" t="s">
        <v>294</v>
      </c>
      <c r="F1428" t="s">
        <v>14517</v>
      </c>
      <c r="G1428" t="s">
        <v>96</v>
      </c>
      <c r="H1428" s="4">
        <v>44253</v>
      </c>
      <c r="I1428">
        <v>1400</v>
      </c>
      <c r="J1428" t="s">
        <v>14518</v>
      </c>
      <c r="K1428" t="s">
        <v>384</v>
      </c>
      <c r="L1428" t="s">
        <v>14519</v>
      </c>
      <c r="M1428" t="s">
        <v>37</v>
      </c>
      <c r="N1428" t="s">
        <v>14520</v>
      </c>
      <c r="O1428" t="s">
        <v>57</v>
      </c>
      <c r="P1428">
        <v>15</v>
      </c>
      <c r="Q1428" t="s">
        <v>40</v>
      </c>
      <c r="R1428" t="s">
        <v>58</v>
      </c>
      <c r="S1428" t="s">
        <v>14521</v>
      </c>
      <c r="T1428" s="4">
        <v>45459</v>
      </c>
      <c r="U1428">
        <v>6</v>
      </c>
      <c r="V1428" t="s">
        <v>20248</v>
      </c>
      <c r="W1428" t="s">
        <v>14522</v>
      </c>
      <c r="X1428" t="s">
        <v>14523</v>
      </c>
      <c r="Y1428" t="s">
        <v>9030</v>
      </c>
      <c r="Z1428">
        <v>1998</v>
      </c>
      <c r="AA1428">
        <v>4</v>
      </c>
      <c r="AB1428">
        <v>3196.8</v>
      </c>
      <c r="AC1428">
        <v>799.2</v>
      </c>
      <c r="AD1428" s="8">
        <v>0.35</v>
      </c>
      <c r="AE1428" s="7">
        <v>1118.8799999999999</v>
      </c>
      <c r="AF1428">
        <v>0.35</v>
      </c>
      <c r="AG1428" t="str">
        <f t="shared" si="22"/>
        <v>₹3 K</v>
      </c>
    </row>
    <row r="1429" spans="1:33" x14ac:dyDescent="0.3">
      <c r="A1429" t="s">
        <v>20241</v>
      </c>
      <c r="B1429" t="s">
        <v>157</v>
      </c>
      <c r="C1429" t="s">
        <v>49</v>
      </c>
      <c r="D1429" t="s">
        <v>81</v>
      </c>
      <c r="E1429" t="s">
        <v>230</v>
      </c>
      <c r="F1429" t="s">
        <v>14573</v>
      </c>
      <c r="G1429" t="s">
        <v>96</v>
      </c>
      <c r="H1429" s="4">
        <v>44644</v>
      </c>
      <c r="I1429">
        <v>1300</v>
      </c>
      <c r="J1429" t="s">
        <v>14574</v>
      </c>
      <c r="K1429" t="s">
        <v>463</v>
      </c>
      <c r="L1429" t="s">
        <v>14575</v>
      </c>
      <c r="M1429" t="s">
        <v>37</v>
      </c>
      <c r="N1429" t="s">
        <v>14576</v>
      </c>
      <c r="O1429" t="s">
        <v>57</v>
      </c>
      <c r="P1429">
        <v>5</v>
      </c>
      <c r="Q1429" t="s">
        <v>40</v>
      </c>
      <c r="R1429" t="s">
        <v>41</v>
      </c>
      <c r="S1429" t="s">
        <v>14577</v>
      </c>
      <c r="T1429" s="4">
        <v>45460</v>
      </c>
      <c r="U1429">
        <v>6</v>
      </c>
      <c r="V1429" t="s">
        <v>20248</v>
      </c>
      <c r="W1429" t="s">
        <v>14578</v>
      </c>
      <c r="X1429" t="s">
        <v>14579</v>
      </c>
      <c r="Y1429" t="s">
        <v>6360</v>
      </c>
      <c r="Z1429">
        <v>1035</v>
      </c>
      <c r="AA1429">
        <v>2</v>
      </c>
      <c r="AB1429">
        <v>828</v>
      </c>
      <c r="AC1429">
        <v>414</v>
      </c>
      <c r="AD1429" s="8">
        <v>0.22</v>
      </c>
      <c r="AE1429" s="7">
        <v>182.16</v>
      </c>
      <c r="AF1429">
        <v>0.22</v>
      </c>
      <c r="AG1429" t="str">
        <f t="shared" si="22"/>
        <v>₹828</v>
      </c>
    </row>
    <row r="1430" spans="1:33" x14ac:dyDescent="0.3">
      <c r="A1430" t="s">
        <v>27</v>
      </c>
      <c r="B1430" t="s">
        <v>193</v>
      </c>
      <c r="C1430" t="s">
        <v>29</v>
      </c>
      <c r="D1430" t="s">
        <v>219</v>
      </c>
      <c r="E1430" t="s">
        <v>1534</v>
      </c>
      <c r="F1430" t="s">
        <v>14586</v>
      </c>
      <c r="G1430" t="s">
        <v>96</v>
      </c>
      <c r="H1430" s="4">
        <v>44214</v>
      </c>
      <c r="I1430">
        <v>800</v>
      </c>
      <c r="J1430" t="s">
        <v>14587</v>
      </c>
      <c r="K1430" t="s">
        <v>2286</v>
      </c>
      <c r="L1430" t="s">
        <v>14588</v>
      </c>
      <c r="M1430" t="s">
        <v>37</v>
      </c>
      <c r="N1430" t="s">
        <v>14589</v>
      </c>
      <c r="O1430" t="s">
        <v>39</v>
      </c>
      <c r="P1430">
        <v>14</v>
      </c>
      <c r="Q1430" t="s">
        <v>40</v>
      </c>
      <c r="R1430" t="s">
        <v>74</v>
      </c>
      <c r="S1430" t="s">
        <v>14590</v>
      </c>
      <c r="T1430" s="4">
        <v>45462</v>
      </c>
      <c r="U1430">
        <v>6</v>
      </c>
      <c r="V1430" t="s">
        <v>20248</v>
      </c>
      <c r="W1430" t="s">
        <v>14591</v>
      </c>
      <c r="X1430" t="s">
        <v>14592</v>
      </c>
      <c r="Y1430" t="s">
        <v>5396</v>
      </c>
      <c r="Z1430">
        <v>1337</v>
      </c>
      <c r="AA1430">
        <v>5</v>
      </c>
      <c r="AB1430">
        <v>2674</v>
      </c>
      <c r="AC1430">
        <v>534.79999999999995</v>
      </c>
      <c r="AD1430" s="8">
        <v>0.28000000000000003</v>
      </c>
      <c r="AE1430" s="7">
        <v>748.72</v>
      </c>
      <c r="AF1430">
        <v>0.28000000000000003</v>
      </c>
      <c r="AG1430" t="str">
        <f t="shared" si="22"/>
        <v>₹3 K</v>
      </c>
    </row>
    <row r="1431" spans="1:33" x14ac:dyDescent="0.3">
      <c r="A1431" t="s">
        <v>47</v>
      </c>
      <c r="B1431" t="s">
        <v>1128</v>
      </c>
      <c r="C1431" t="s">
        <v>29</v>
      </c>
      <c r="D1431" t="s">
        <v>206</v>
      </c>
      <c r="E1431" t="s">
        <v>183</v>
      </c>
      <c r="F1431" t="s">
        <v>14593</v>
      </c>
      <c r="G1431" t="s">
        <v>33</v>
      </c>
      <c r="H1431" s="4">
        <v>44187</v>
      </c>
      <c r="I1431">
        <v>1200</v>
      </c>
      <c r="J1431" t="s">
        <v>14594</v>
      </c>
      <c r="K1431" t="s">
        <v>1034</v>
      </c>
      <c r="L1431" t="s">
        <v>14595</v>
      </c>
      <c r="M1431" t="s">
        <v>37</v>
      </c>
      <c r="N1431" t="s">
        <v>14596</v>
      </c>
      <c r="O1431" t="s">
        <v>39</v>
      </c>
      <c r="P1431">
        <v>12</v>
      </c>
      <c r="Q1431" t="s">
        <v>73</v>
      </c>
      <c r="R1431" t="s">
        <v>74</v>
      </c>
      <c r="S1431" t="s">
        <v>14597</v>
      </c>
      <c r="T1431" s="4">
        <v>45465</v>
      </c>
      <c r="U1431">
        <v>6</v>
      </c>
      <c r="V1431" t="s">
        <v>20248</v>
      </c>
      <c r="W1431" t="s">
        <v>14598</v>
      </c>
      <c r="X1431" t="s">
        <v>14599</v>
      </c>
      <c r="Y1431" t="s">
        <v>1356</v>
      </c>
      <c r="Z1431">
        <v>1491</v>
      </c>
      <c r="AA1431">
        <v>2</v>
      </c>
      <c r="AB1431">
        <v>1192.8</v>
      </c>
      <c r="AC1431">
        <v>596.4</v>
      </c>
      <c r="AD1431" s="8">
        <v>0.28000000000000003</v>
      </c>
      <c r="AE1431" s="7">
        <v>333.98400000000004</v>
      </c>
      <c r="AF1431">
        <v>0.28000000000000003</v>
      </c>
      <c r="AG1431" t="str">
        <f t="shared" si="22"/>
        <v>₹1 K</v>
      </c>
    </row>
    <row r="1432" spans="1:33" x14ac:dyDescent="0.3">
      <c r="A1432" t="s">
        <v>93</v>
      </c>
      <c r="B1432" t="s">
        <v>293</v>
      </c>
      <c r="C1432" t="s">
        <v>29</v>
      </c>
      <c r="D1432" t="s">
        <v>206</v>
      </c>
      <c r="E1432" t="s">
        <v>2957</v>
      </c>
      <c r="F1432" t="s">
        <v>14690</v>
      </c>
      <c r="G1432" t="s">
        <v>96</v>
      </c>
      <c r="H1432" s="4">
        <v>44089</v>
      </c>
      <c r="I1432">
        <v>1100</v>
      </c>
      <c r="J1432" t="s">
        <v>14691</v>
      </c>
      <c r="K1432" t="s">
        <v>1293</v>
      </c>
      <c r="L1432" t="s">
        <v>14692</v>
      </c>
      <c r="M1432" t="s">
        <v>37</v>
      </c>
      <c r="N1432" t="s">
        <v>14693</v>
      </c>
      <c r="O1432" t="s">
        <v>39</v>
      </c>
      <c r="P1432">
        <v>17</v>
      </c>
      <c r="Q1432" t="s">
        <v>40</v>
      </c>
      <c r="R1432" t="s">
        <v>58</v>
      </c>
      <c r="S1432" t="s">
        <v>14694</v>
      </c>
      <c r="T1432" s="4">
        <v>45459</v>
      </c>
      <c r="U1432">
        <v>6</v>
      </c>
      <c r="V1432" t="s">
        <v>20248</v>
      </c>
      <c r="W1432" t="s">
        <v>14695</v>
      </c>
      <c r="X1432" t="s">
        <v>14696</v>
      </c>
      <c r="Y1432" t="s">
        <v>4260</v>
      </c>
      <c r="Z1432">
        <v>2699</v>
      </c>
      <c r="AA1432">
        <v>7</v>
      </c>
      <c r="AB1432">
        <v>7557.2000000000007</v>
      </c>
      <c r="AC1432">
        <v>1079.6000000000001</v>
      </c>
      <c r="AD1432" s="8">
        <v>0.28000000000000003</v>
      </c>
      <c r="AE1432" s="7">
        <v>2116.0160000000005</v>
      </c>
      <c r="AF1432">
        <v>0.28000000000000003</v>
      </c>
      <c r="AG1432" t="str">
        <f t="shared" si="22"/>
        <v>₹8 K</v>
      </c>
    </row>
    <row r="1433" spans="1:33" x14ac:dyDescent="0.3">
      <c r="A1433" t="s">
        <v>133</v>
      </c>
      <c r="B1433" t="s">
        <v>108</v>
      </c>
      <c r="C1433" t="s">
        <v>29</v>
      </c>
      <c r="D1433" t="s">
        <v>219</v>
      </c>
      <c r="E1433" t="s">
        <v>559</v>
      </c>
      <c r="F1433" t="s">
        <v>14704</v>
      </c>
      <c r="G1433" t="s">
        <v>33</v>
      </c>
      <c r="H1433" s="4">
        <v>44761</v>
      </c>
      <c r="I1433">
        <v>1000</v>
      </c>
      <c r="J1433" t="s">
        <v>14705</v>
      </c>
      <c r="K1433" t="s">
        <v>978</v>
      </c>
      <c r="L1433" t="s">
        <v>14706</v>
      </c>
      <c r="M1433" t="s">
        <v>87</v>
      </c>
      <c r="N1433" t="s">
        <v>14707</v>
      </c>
      <c r="O1433" t="s">
        <v>72</v>
      </c>
      <c r="P1433">
        <v>8</v>
      </c>
      <c r="Q1433" t="s">
        <v>40</v>
      </c>
      <c r="R1433" t="s">
        <v>41</v>
      </c>
      <c r="S1433" t="s">
        <v>14708</v>
      </c>
      <c r="T1433" s="4">
        <v>45445</v>
      </c>
      <c r="U1433">
        <v>6</v>
      </c>
      <c r="V1433" t="s">
        <v>20248</v>
      </c>
      <c r="W1433" t="s">
        <v>14709</v>
      </c>
      <c r="X1433" t="s">
        <v>14710</v>
      </c>
      <c r="Y1433" t="s">
        <v>2948</v>
      </c>
      <c r="Z1433">
        <v>763</v>
      </c>
      <c r="AA1433">
        <v>1</v>
      </c>
      <c r="AB1433">
        <v>305.2</v>
      </c>
      <c r="AC1433">
        <v>305.2</v>
      </c>
      <c r="AD1433" s="8">
        <v>0.28000000000000003</v>
      </c>
      <c r="AE1433" s="7">
        <v>85.456000000000003</v>
      </c>
      <c r="AF1433">
        <v>0.28000000000000003</v>
      </c>
      <c r="AG1433" t="str">
        <f t="shared" si="22"/>
        <v>₹305.2</v>
      </c>
    </row>
    <row r="1434" spans="1:33" x14ac:dyDescent="0.3">
      <c r="A1434" t="s">
        <v>20233</v>
      </c>
      <c r="B1434" t="s">
        <v>218</v>
      </c>
      <c r="C1434" t="s">
        <v>49</v>
      </c>
      <c r="D1434" t="s">
        <v>109</v>
      </c>
      <c r="E1434" t="s">
        <v>2957</v>
      </c>
      <c r="F1434" t="s">
        <v>14781</v>
      </c>
      <c r="G1434" t="s">
        <v>96</v>
      </c>
      <c r="H1434" s="4">
        <v>45453</v>
      </c>
      <c r="I1434">
        <v>1100</v>
      </c>
      <c r="J1434" t="s">
        <v>14782</v>
      </c>
      <c r="K1434" t="s">
        <v>1821</v>
      </c>
      <c r="L1434" t="s">
        <v>14783</v>
      </c>
      <c r="M1434" t="s">
        <v>37</v>
      </c>
      <c r="N1434" t="s">
        <v>14784</v>
      </c>
      <c r="O1434" t="s">
        <v>116</v>
      </c>
      <c r="P1434">
        <v>5</v>
      </c>
      <c r="Q1434" t="s">
        <v>40</v>
      </c>
      <c r="R1434" t="s">
        <v>101</v>
      </c>
      <c r="S1434" t="s">
        <v>14785</v>
      </c>
      <c r="T1434" s="4">
        <v>45454</v>
      </c>
      <c r="U1434">
        <v>6</v>
      </c>
      <c r="V1434" t="s">
        <v>20248</v>
      </c>
      <c r="W1434" t="s">
        <v>14786</v>
      </c>
      <c r="X1434" t="s">
        <v>14787</v>
      </c>
      <c r="Y1434" t="s">
        <v>937</v>
      </c>
      <c r="Z1434">
        <v>1812</v>
      </c>
      <c r="AA1434">
        <v>6</v>
      </c>
      <c r="AB1434">
        <v>4348.8</v>
      </c>
      <c r="AC1434">
        <v>724.80000000000007</v>
      </c>
      <c r="AD1434" s="8">
        <v>0.22</v>
      </c>
      <c r="AE1434" s="7">
        <v>956.73599999999999</v>
      </c>
      <c r="AF1434">
        <v>0.22</v>
      </c>
      <c r="AG1434" t="str">
        <f t="shared" si="22"/>
        <v>₹4 K</v>
      </c>
    </row>
    <row r="1435" spans="1:33" x14ac:dyDescent="0.3">
      <c r="A1435" t="s">
        <v>20240</v>
      </c>
      <c r="B1435" t="s">
        <v>347</v>
      </c>
      <c r="C1435" t="s">
        <v>80</v>
      </c>
      <c r="D1435" t="s">
        <v>206</v>
      </c>
      <c r="E1435" t="s">
        <v>986</v>
      </c>
      <c r="F1435" t="s">
        <v>14816</v>
      </c>
      <c r="G1435" t="s">
        <v>33</v>
      </c>
      <c r="H1435" s="4">
        <v>44330</v>
      </c>
      <c r="I1435">
        <v>1100</v>
      </c>
      <c r="J1435" t="s">
        <v>14817</v>
      </c>
      <c r="K1435" t="s">
        <v>1486</v>
      </c>
      <c r="L1435" t="s">
        <v>14818</v>
      </c>
      <c r="M1435" t="s">
        <v>37</v>
      </c>
      <c r="N1435" t="s">
        <v>14819</v>
      </c>
      <c r="O1435" t="s">
        <v>57</v>
      </c>
      <c r="P1435">
        <v>5</v>
      </c>
      <c r="Q1435" t="s">
        <v>73</v>
      </c>
      <c r="R1435" t="s">
        <v>101</v>
      </c>
      <c r="S1435" t="s">
        <v>14820</v>
      </c>
      <c r="T1435" s="4">
        <v>45467</v>
      </c>
      <c r="U1435">
        <v>6</v>
      </c>
      <c r="V1435" t="s">
        <v>20248</v>
      </c>
      <c r="W1435" t="s">
        <v>14821</v>
      </c>
      <c r="X1435" t="s">
        <v>14822</v>
      </c>
      <c r="Y1435" t="s">
        <v>7557</v>
      </c>
      <c r="Z1435">
        <v>2327</v>
      </c>
      <c r="AA1435">
        <v>3</v>
      </c>
      <c r="AB1435">
        <v>2792.4</v>
      </c>
      <c r="AC1435">
        <v>930.80000000000007</v>
      </c>
      <c r="AD1435" s="8">
        <v>0.35</v>
      </c>
      <c r="AE1435" s="7">
        <v>977.33999999999992</v>
      </c>
      <c r="AF1435">
        <v>0.35</v>
      </c>
      <c r="AG1435" t="str">
        <f t="shared" si="22"/>
        <v>₹3 K</v>
      </c>
    </row>
    <row r="1436" spans="1:33" x14ac:dyDescent="0.3">
      <c r="A1436" t="s">
        <v>181</v>
      </c>
      <c r="B1436" t="s">
        <v>369</v>
      </c>
      <c r="C1436" t="s">
        <v>29</v>
      </c>
      <c r="D1436" t="s">
        <v>146</v>
      </c>
      <c r="E1436" t="s">
        <v>2408</v>
      </c>
      <c r="F1436" t="s">
        <v>14898</v>
      </c>
      <c r="G1436" t="s">
        <v>33</v>
      </c>
      <c r="H1436" s="4">
        <v>44761</v>
      </c>
      <c r="I1436">
        <v>1200</v>
      </c>
      <c r="J1436" t="s">
        <v>14899</v>
      </c>
      <c r="K1436" t="s">
        <v>787</v>
      </c>
      <c r="L1436" t="s">
        <v>14900</v>
      </c>
      <c r="M1436" t="s">
        <v>87</v>
      </c>
      <c r="N1436" t="s">
        <v>14901</v>
      </c>
      <c r="O1436" t="s">
        <v>39</v>
      </c>
      <c r="P1436">
        <v>12</v>
      </c>
      <c r="Q1436" t="s">
        <v>40</v>
      </c>
      <c r="R1436" t="s">
        <v>41</v>
      </c>
      <c r="S1436" t="s">
        <v>14902</v>
      </c>
      <c r="T1436" s="4">
        <v>45447</v>
      </c>
      <c r="U1436">
        <v>6</v>
      </c>
      <c r="V1436" t="s">
        <v>20248</v>
      </c>
      <c r="W1436" t="s">
        <v>14903</v>
      </c>
      <c r="X1436" t="s">
        <v>4736</v>
      </c>
      <c r="Y1436" t="s">
        <v>3930</v>
      </c>
      <c r="Z1436">
        <v>928</v>
      </c>
      <c r="AA1436">
        <v>5</v>
      </c>
      <c r="AB1436">
        <v>1856</v>
      </c>
      <c r="AC1436">
        <v>371.2</v>
      </c>
      <c r="AD1436" s="8">
        <v>0.28000000000000003</v>
      </c>
      <c r="AE1436" s="7">
        <v>519.68000000000006</v>
      </c>
      <c r="AF1436">
        <v>0.28000000000000003</v>
      </c>
      <c r="AG1436" t="str">
        <f t="shared" si="22"/>
        <v>₹2 K</v>
      </c>
    </row>
    <row r="1437" spans="1:33" x14ac:dyDescent="0.3">
      <c r="A1437" t="s">
        <v>107</v>
      </c>
      <c r="B1437" t="s">
        <v>510</v>
      </c>
      <c r="C1437" t="s">
        <v>49</v>
      </c>
      <c r="D1437" t="s">
        <v>50</v>
      </c>
      <c r="E1437" t="s">
        <v>1005</v>
      </c>
      <c r="F1437" t="s">
        <v>14939</v>
      </c>
      <c r="G1437" t="s">
        <v>96</v>
      </c>
      <c r="H1437" s="4">
        <v>45473</v>
      </c>
      <c r="I1437">
        <v>1100</v>
      </c>
      <c r="J1437" t="s">
        <v>14940</v>
      </c>
      <c r="K1437" t="s">
        <v>1821</v>
      </c>
      <c r="L1437" t="s">
        <v>14941</v>
      </c>
      <c r="M1437" t="s">
        <v>37</v>
      </c>
      <c r="N1437" t="s">
        <v>14942</v>
      </c>
      <c r="O1437" t="s">
        <v>72</v>
      </c>
      <c r="P1437">
        <v>10</v>
      </c>
      <c r="Q1437" t="s">
        <v>40</v>
      </c>
      <c r="R1437" t="s">
        <v>74</v>
      </c>
      <c r="S1437" t="s">
        <v>14943</v>
      </c>
      <c r="T1437" s="4">
        <v>45454</v>
      </c>
      <c r="U1437">
        <v>6</v>
      </c>
      <c r="V1437" t="s">
        <v>20248</v>
      </c>
      <c r="W1437" t="s">
        <v>14944</v>
      </c>
      <c r="X1437" t="s">
        <v>14945</v>
      </c>
      <c r="Y1437" t="s">
        <v>4283</v>
      </c>
      <c r="Z1437">
        <v>2225</v>
      </c>
      <c r="AA1437">
        <v>5</v>
      </c>
      <c r="AB1437">
        <v>4450</v>
      </c>
      <c r="AC1437">
        <v>890</v>
      </c>
      <c r="AD1437" s="8">
        <v>0.22</v>
      </c>
      <c r="AE1437" s="7">
        <v>979</v>
      </c>
      <c r="AF1437">
        <v>0.22</v>
      </c>
      <c r="AG1437" t="str">
        <f t="shared" si="22"/>
        <v>₹4 K</v>
      </c>
    </row>
    <row r="1438" spans="1:33" x14ac:dyDescent="0.3">
      <c r="A1438" t="s">
        <v>181</v>
      </c>
      <c r="B1438" t="s">
        <v>813</v>
      </c>
      <c r="C1438" t="s">
        <v>29</v>
      </c>
      <c r="D1438" t="s">
        <v>677</v>
      </c>
      <c r="E1438" t="s">
        <v>868</v>
      </c>
      <c r="F1438" t="s">
        <v>14961</v>
      </c>
      <c r="G1438" t="s">
        <v>96</v>
      </c>
      <c r="H1438" s="4">
        <v>45271</v>
      </c>
      <c r="I1438">
        <v>1400</v>
      </c>
      <c r="J1438" t="s">
        <v>14962</v>
      </c>
      <c r="K1438" t="s">
        <v>297</v>
      </c>
      <c r="L1438" t="s">
        <v>14963</v>
      </c>
      <c r="M1438" t="s">
        <v>87</v>
      </c>
      <c r="N1438" t="s">
        <v>14964</v>
      </c>
      <c r="O1438" t="s">
        <v>72</v>
      </c>
      <c r="P1438">
        <v>18</v>
      </c>
      <c r="Q1438" t="s">
        <v>40</v>
      </c>
      <c r="R1438" t="s">
        <v>101</v>
      </c>
      <c r="S1438" t="s">
        <v>14965</v>
      </c>
      <c r="T1438" s="4">
        <v>45459</v>
      </c>
      <c r="U1438">
        <v>6</v>
      </c>
      <c r="V1438" t="s">
        <v>20248</v>
      </c>
      <c r="W1438" t="s">
        <v>14966</v>
      </c>
      <c r="X1438" t="s">
        <v>14967</v>
      </c>
      <c r="Y1438" t="s">
        <v>12725</v>
      </c>
      <c r="Z1438">
        <v>965</v>
      </c>
      <c r="AA1438">
        <v>7</v>
      </c>
      <c r="AB1438">
        <v>2702</v>
      </c>
      <c r="AC1438">
        <v>386</v>
      </c>
      <c r="AD1438" s="8">
        <v>0.28000000000000003</v>
      </c>
      <c r="AE1438" s="7">
        <v>756.56000000000006</v>
      </c>
      <c r="AF1438">
        <v>0.28000000000000003</v>
      </c>
      <c r="AG1438" t="str">
        <f t="shared" si="22"/>
        <v>₹3 K</v>
      </c>
    </row>
    <row r="1439" spans="1:33" x14ac:dyDescent="0.3">
      <c r="A1439" t="s">
        <v>93</v>
      </c>
      <c r="B1439" t="s">
        <v>205</v>
      </c>
      <c r="C1439" t="s">
        <v>49</v>
      </c>
      <c r="D1439" t="s">
        <v>241</v>
      </c>
      <c r="E1439" t="s">
        <v>501</v>
      </c>
      <c r="F1439" t="s">
        <v>15187</v>
      </c>
      <c r="G1439" t="s">
        <v>33</v>
      </c>
      <c r="H1439" s="4">
        <v>43838</v>
      </c>
      <c r="I1439">
        <v>950</v>
      </c>
      <c r="J1439" t="s">
        <v>15188</v>
      </c>
      <c r="K1439" t="s">
        <v>1086</v>
      </c>
      <c r="L1439" t="s">
        <v>15189</v>
      </c>
      <c r="M1439" t="s">
        <v>87</v>
      </c>
      <c r="N1439" t="s">
        <v>15190</v>
      </c>
      <c r="O1439" t="s">
        <v>72</v>
      </c>
      <c r="P1439">
        <v>11</v>
      </c>
      <c r="Q1439" t="s">
        <v>40</v>
      </c>
      <c r="R1439" t="s">
        <v>41</v>
      </c>
      <c r="S1439" t="s">
        <v>15191</v>
      </c>
      <c r="T1439" s="4">
        <v>45466</v>
      </c>
      <c r="U1439">
        <v>6</v>
      </c>
      <c r="V1439" t="s">
        <v>20248</v>
      </c>
      <c r="W1439" t="s">
        <v>15192</v>
      </c>
      <c r="X1439" t="s">
        <v>15193</v>
      </c>
      <c r="Y1439" t="s">
        <v>10577</v>
      </c>
      <c r="Z1439">
        <v>1010</v>
      </c>
      <c r="AA1439">
        <v>7</v>
      </c>
      <c r="AB1439">
        <v>2828</v>
      </c>
      <c r="AC1439">
        <v>404</v>
      </c>
      <c r="AD1439" s="8">
        <v>0.22</v>
      </c>
      <c r="AE1439" s="7">
        <v>622.16</v>
      </c>
      <c r="AF1439">
        <v>0.22</v>
      </c>
      <c r="AG1439" t="str">
        <f t="shared" si="22"/>
        <v>₹3 K</v>
      </c>
    </row>
    <row r="1440" spans="1:33" x14ac:dyDescent="0.3">
      <c r="A1440" t="s">
        <v>181</v>
      </c>
      <c r="B1440" t="s">
        <v>985</v>
      </c>
      <c r="C1440" t="s">
        <v>29</v>
      </c>
      <c r="D1440" t="s">
        <v>30</v>
      </c>
      <c r="E1440" t="s">
        <v>1177</v>
      </c>
      <c r="F1440" t="s">
        <v>15202</v>
      </c>
      <c r="G1440" t="s">
        <v>33</v>
      </c>
      <c r="H1440" s="4">
        <v>44441</v>
      </c>
      <c r="I1440">
        <v>1300</v>
      </c>
      <c r="J1440" t="s">
        <v>15203</v>
      </c>
      <c r="K1440" t="s">
        <v>307</v>
      </c>
      <c r="L1440" t="s">
        <v>15204</v>
      </c>
      <c r="M1440" t="s">
        <v>37</v>
      </c>
      <c r="N1440" t="s">
        <v>15205</v>
      </c>
      <c r="O1440" t="s">
        <v>72</v>
      </c>
      <c r="P1440">
        <v>13</v>
      </c>
      <c r="Q1440" t="s">
        <v>73</v>
      </c>
      <c r="R1440" t="s">
        <v>58</v>
      </c>
      <c r="S1440" t="s">
        <v>15206</v>
      </c>
      <c r="T1440" s="4">
        <v>45463</v>
      </c>
      <c r="U1440">
        <v>6</v>
      </c>
      <c r="V1440" t="s">
        <v>20248</v>
      </c>
      <c r="W1440" t="s">
        <v>15207</v>
      </c>
      <c r="X1440" t="s">
        <v>15208</v>
      </c>
      <c r="Y1440" t="s">
        <v>9046</v>
      </c>
      <c r="Z1440">
        <v>1130</v>
      </c>
      <c r="AA1440">
        <v>7</v>
      </c>
      <c r="AB1440">
        <v>3164</v>
      </c>
      <c r="AC1440">
        <v>452</v>
      </c>
      <c r="AD1440" s="8">
        <v>0.28000000000000003</v>
      </c>
      <c r="AE1440" s="7">
        <v>885.92000000000007</v>
      </c>
      <c r="AF1440">
        <v>0.28000000000000003</v>
      </c>
      <c r="AG1440" t="str">
        <f t="shared" si="22"/>
        <v>₹3 K</v>
      </c>
    </row>
    <row r="1441" spans="1:33" x14ac:dyDescent="0.3">
      <c r="A1441" t="s">
        <v>20235</v>
      </c>
      <c r="B1441" t="s">
        <v>48</v>
      </c>
      <c r="C1441" t="s">
        <v>29</v>
      </c>
      <c r="D1441" t="s">
        <v>206</v>
      </c>
      <c r="E1441" t="s">
        <v>2486</v>
      </c>
      <c r="F1441" t="s">
        <v>15386</v>
      </c>
      <c r="G1441" t="s">
        <v>96</v>
      </c>
      <c r="H1441" s="4">
        <v>45078</v>
      </c>
      <c r="I1441">
        <v>1100</v>
      </c>
      <c r="J1441" t="s">
        <v>15387</v>
      </c>
      <c r="K1441" t="s">
        <v>725</v>
      </c>
      <c r="L1441" t="s">
        <v>15388</v>
      </c>
      <c r="M1441" t="s">
        <v>37</v>
      </c>
      <c r="N1441" t="s">
        <v>15389</v>
      </c>
      <c r="O1441" t="s">
        <v>39</v>
      </c>
      <c r="P1441">
        <v>15</v>
      </c>
      <c r="Q1441" t="s">
        <v>40</v>
      </c>
      <c r="R1441" t="s">
        <v>58</v>
      </c>
      <c r="S1441" t="s">
        <v>15390</v>
      </c>
      <c r="T1441" s="4">
        <v>45468</v>
      </c>
      <c r="U1441">
        <v>6</v>
      </c>
      <c r="V1441" t="s">
        <v>20248</v>
      </c>
      <c r="W1441" t="s">
        <v>15391</v>
      </c>
      <c r="X1441" t="s">
        <v>15392</v>
      </c>
      <c r="Y1441" t="s">
        <v>4117</v>
      </c>
      <c r="Z1441">
        <v>2496</v>
      </c>
      <c r="AA1441">
        <v>5</v>
      </c>
      <c r="AB1441">
        <v>4992</v>
      </c>
      <c r="AC1441">
        <v>998.4</v>
      </c>
      <c r="AD1441" s="8">
        <v>0.28000000000000003</v>
      </c>
      <c r="AE1441" s="7">
        <v>1397.7600000000002</v>
      </c>
      <c r="AF1441">
        <v>0.28000000000000003</v>
      </c>
      <c r="AG1441" t="str">
        <f t="shared" si="22"/>
        <v>₹5 K</v>
      </c>
    </row>
    <row r="1442" spans="1:33" x14ac:dyDescent="0.3">
      <c r="A1442" t="s">
        <v>27</v>
      </c>
      <c r="B1442" t="s">
        <v>558</v>
      </c>
      <c r="C1442" t="s">
        <v>29</v>
      </c>
      <c r="D1442" t="s">
        <v>370</v>
      </c>
      <c r="E1442" t="s">
        <v>170</v>
      </c>
      <c r="F1442" t="s">
        <v>15452</v>
      </c>
      <c r="G1442" t="s">
        <v>33</v>
      </c>
      <c r="H1442" s="4">
        <v>44317</v>
      </c>
      <c r="I1442">
        <v>1400</v>
      </c>
      <c r="J1442" t="s">
        <v>15453</v>
      </c>
      <c r="K1442" t="s">
        <v>210</v>
      </c>
      <c r="L1442" t="s">
        <v>15454</v>
      </c>
      <c r="M1442" t="s">
        <v>37</v>
      </c>
      <c r="N1442" t="s">
        <v>15455</v>
      </c>
      <c r="O1442" t="s">
        <v>39</v>
      </c>
      <c r="P1442">
        <v>4</v>
      </c>
      <c r="Q1442" t="s">
        <v>73</v>
      </c>
      <c r="R1442" t="s">
        <v>101</v>
      </c>
      <c r="S1442" t="s">
        <v>15456</v>
      </c>
      <c r="T1442" s="4">
        <v>45453</v>
      </c>
      <c r="U1442">
        <v>6</v>
      </c>
      <c r="V1442" t="s">
        <v>20248</v>
      </c>
      <c r="W1442" t="s">
        <v>15457</v>
      </c>
      <c r="X1442" t="s">
        <v>15458</v>
      </c>
      <c r="Y1442" t="s">
        <v>228</v>
      </c>
      <c r="Z1442">
        <v>1707</v>
      </c>
      <c r="AA1442">
        <v>4</v>
      </c>
      <c r="AB1442">
        <v>2731.2000000000003</v>
      </c>
      <c r="AC1442">
        <v>682.80000000000007</v>
      </c>
      <c r="AD1442" s="8">
        <v>0.28000000000000003</v>
      </c>
      <c r="AE1442" s="7">
        <v>764.7360000000001</v>
      </c>
      <c r="AF1442">
        <v>0.28000000000000003</v>
      </c>
      <c r="AG1442" t="str">
        <f t="shared" si="22"/>
        <v>₹3 K</v>
      </c>
    </row>
    <row r="1443" spans="1:33" x14ac:dyDescent="0.3">
      <c r="A1443" t="s">
        <v>20236</v>
      </c>
      <c r="B1443" t="s">
        <v>79</v>
      </c>
      <c r="C1443" t="s">
        <v>49</v>
      </c>
      <c r="D1443" t="s">
        <v>219</v>
      </c>
      <c r="E1443" t="s">
        <v>1674</v>
      </c>
      <c r="F1443" t="s">
        <v>15514</v>
      </c>
      <c r="G1443" t="s">
        <v>96</v>
      </c>
      <c r="H1443" s="4">
        <v>44767</v>
      </c>
      <c r="I1443">
        <v>1100</v>
      </c>
      <c r="J1443" t="s">
        <v>15515</v>
      </c>
      <c r="K1443" t="s">
        <v>716</v>
      </c>
      <c r="L1443" t="s">
        <v>15516</v>
      </c>
      <c r="M1443" t="s">
        <v>87</v>
      </c>
      <c r="N1443" t="s">
        <v>15517</v>
      </c>
      <c r="O1443" t="s">
        <v>57</v>
      </c>
      <c r="P1443">
        <v>19</v>
      </c>
      <c r="Q1443" t="s">
        <v>73</v>
      </c>
      <c r="R1443" t="s">
        <v>41</v>
      </c>
      <c r="S1443" t="s">
        <v>15518</v>
      </c>
      <c r="T1443" s="4">
        <v>45461</v>
      </c>
      <c r="U1443">
        <v>6</v>
      </c>
      <c r="V1443" t="s">
        <v>20248</v>
      </c>
      <c r="W1443" t="s">
        <v>15519</v>
      </c>
      <c r="X1443" t="s">
        <v>15520</v>
      </c>
      <c r="Y1443" t="s">
        <v>8931</v>
      </c>
      <c r="Z1443">
        <v>1491</v>
      </c>
      <c r="AA1443">
        <v>8</v>
      </c>
      <c r="AB1443">
        <v>4771.2</v>
      </c>
      <c r="AC1443">
        <v>596.4</v>
      </c>
      <c r="AD1443" s="8">
        <v>0.22</v>
      </c>
      <c r="AE1443" s="7">
        <v>1049.664</v>
      </c>
      <c r="AF1443">
        <v>0.22</v>
      </c>
      <c r="AG1443" t="str">
        <f t="shared" si="22"/>
        <v>₹5 K</v>
      </c>
    </row>
    <row r="1444" spans="1:33" x14ac:dyDescent="0.3">
      <c r="A1444" t="s">
        <v>20240</v>
      </c>
      <c r="B1444" t="s">
        <v>347</v>
      </c>
      <c r="C1444" t="s">
        <v>29</v>
      </c>
      <c r="D1444" t="s">
        <v>206</v>
      </c>
      <c r="E1444" t="s">
        <v>750</v>
      </c>
      <c r="F1444" t="s">
        <v>15658</v>
      </c>
      <c r="G1444" t="s">
        <v>96</v>
      </c>
      <c r="H1444" s="4">
        <v>44930</v>
      </c>
      <c r="I1444">
        <v>1400</v>
      </c>
      <c r="J1444" t="s">
        <v>15659</v>
      </c>
      <c r="K1444" t="s">
        <v>725</v>
      </c>
      <c r="L1444" t="s">
        <v>15660</v>
      </c>
      <c r="M1444" t="s">
        <v>87</v>
      </c>
      <c r="N1444" t="s">
        <v>15661</v>
      </c>
      <c r="O1444" t="s">
        <v>57</v>
      </c>
      <c r="P1444">
        <v>11</v>
      </c>
      <c r="Q1444" t="s">
        <v>40</v>
      </c>
      <c r="R1444" t="s">
        <v>74</v>
      </c>
      <c r="S1444" t="s">
        <v>15662</v>
      </c>
      <c r="T1444" s="4">
        <v>45467</v>
      </c>
      <c r="U1444">
        <v>6</v>
      </c>
      <c r="V1444" t="s">
        <v>20248</v>
      </c>
      <c r="W1444" t="s">
        <v>15663</v>
      </c>
      <c r="X1444" t="s">
        <v>15664</v>
      </c>
      <c r="Y1444" t="s">
        <v>4462</v>
      </c>
      <c r="Z1444">
        <v>1247</v>
      </c>
      <c r="AA1444">
        <v>4</v>
      </c>
      <c r="AB1444">
        <v>1995.2</v>
      </c>
      <c r="AC1444">
        <v>498.8</v>
      </c>
      <c r="AD1444" s="8">
        <v>0.28000000000000003</v>
      </c>
      <c r="AE1444" s="7">
        <v>558.65600000000006</v>
      </c>
      <c r="AF1444">
        <v>0.28000000000000003</v>
      </c>
      <c r="AG1444" t="str">
        <f t="shared" si="22"/>
        <v>₹2 K</v>
      </c>
    </row>
    <row r="1445" spans="1:33" x14ac:dyDescent="0.3">
      <c r="A1445" t="s">
        <v>93</v>
      </c>
      <c r="B1445" t="s">
        <v>293</v>
      </c>
      <c r="C1445" t="s">
        <v>49</v>
      </c>
      <c r="D1445" t="s">
        <v>206</v>
      </c>
      <c r="E1445" t="s">
        <v>511</v>
      </c>
      <c r="F1445" t="s">
        <v>15727</v>
      </c>
      <c r="G1445" t="s">
        <v>96</v>
      </c>
      <c r="H1445" s="4">
        <v>44603</v>
      </c>
      <c r="I1445">
        <v>1100</v>
      </c>
      <c r="J1445" t="s">
        <v>15728</v>
      </c>
      <c r="K1445" t="s">
        <v>186</v>
      </c>
      <c r="L1445" t="s">
        <v>15729</v>
      </c>
      <c r="M1445" t="s">
        <v>87</v>
      </c>
      <c r="N1445" t="s">
        <v>15730</v>
      </c>
      <c r="O1445" t="s">
        <v>39</v>
      </c>
      <c r="P1445">
        <v>18</v>
      </c>
      <c r="Q1445" t="s">
        <v>73</v>
      </c>
      <c r="R1445" t="s">
        <v>74</v>
      </c>
      <c r="S1445" t="s">
        <v>15731</v>
      </c>
      <c r="T1445" s="4">
        <v>45451</v>
      </c>
      <c r="U1445">
        <v>6</v>
      </c>
      <c r="V1445" t="s">
        <v>20248</v>
      </c>
      <c r="W1445" t="s">
        <v>15732</v>
      </c>
      <c r="X1445" t="s">
        <v>15733</v>
      </c>
      <c r="Y1445" t="s">
        <v>4077</v>
      </c>
      <c r="Z1445">
        <v>2005</v>
      </c>
      <c r="AA1445">
        <v>3</v>
      </c>
      <c r="AB1445">
        <v>2406</v>
      </c>
      <c r="AC1445">
        <v>802</v>
      </c>
      <c r="AD1445" s="8">
        <v>0.22</v>
      </c>
      <c r="AE1445" s="7">
        <v>529.32000000000005</v>
      </c>
      <c r="AF1445">
        <v>0.22</v>
      </c>
      <c r="AG1445" t="str">
        <f t="shared" si="22"/>
        <v>₹2 K</v>
      </c>
    </row>
    <row r="1446" spans="1:33" x14ac:dyDescent="0.3">
      <c r="A1446" t="s">
        <v>181</v>
      </c>
      <c r="B1446" t="s">
        <v>380</v>
      </c>
      <c r="C1446" t="s">
        <v>80</v>
      </c>
      <c r="D1446" t="s">
        <v>677</v>
      </c>
      <c r="E1446" t="s">
        <v>391</v>
      </c>
      <c r="F1446" t="s">
        <v>15748</v>
      </c>
      <c r="G1446" t="s">
        <v>33</v>
      </c>
      <c r="H1446" s="4">
        <v>44762</v>
      </c>
      <c r="I1446">
        <v>1000</v>
      </c>
      <c r="J1446" t="s">
        <v>15749</v>
      </c>
      <c r="K1446" t="s">
        <v>317</v>
      </c>
      <c r="L1446" t="s">
        <v>15750</v>
      </c>
      <c r="M1446" t="s">
        <v>87</v>
      </c>
      <c r="N1446" t="s">
        <v>15751</v>
      </c>
      <c r="O1446" t="s">
        <v>72</v>
      </c>
      <c r="P1446">
        <v>9</v>
      </c>
      <c r="Q1446" t="s">
        <v>73</v>
      </c>
      <c r="R1446" t="s">
        <v>41</v>
      </c>
      <c r="S1446" t="s">
        <v>15752</v>
      </c>
      <c r="T1446" s="4">
        <v>45457</v>
      </c>
      <c r="U1446">
        <v>6</v>
      </c>
      <c r="V1446" t="s">
        <v>20248</v>
      </c>
      <c r="W1446" t="s">
        <v>15753</v>
      </c>
      <c r="X1446" t="s">
        <v>15754</v>
      </c>
      <c r="Y1446" t="s">
        <v>4357</v>
      </c>
      <c r="Z1446">
        <v>2755</v>
      </c>
      <c r="AA1446">
        <v>4</v>
      </c>
      <c r="AB1446">
        <v>4408</v>
      </c>
      <c r="AC1446">
        <v>1102</v>
      </c>
      <c r="AD1446" s="8">
        <v>0.35</v>
      </c>
      <c r="AE1446" s="7">
        <v>1542.8</v>
      </c>
      <c r="AF1446">
        <v>0.35</v>
      </c>
      <c r="AG1446" t="str">
        <f t="shared" si="22"/>
        <v>₹4 K</v>
      </c>
    </row>
    <row r="1447" spans="1:33" x14ac:dyDescent="0.3">
      <c r="A1447" t="s">
        <v>20233</v>
      </c>
      <c r="B1447" t="s">
        <v>240</v>
      </c>
      <c r="C1447" t="s">
        <v>29</v>
      </c>
      <c r="D1447" t="s">
        <v>206</v>
      </c>
      <c r="E1447" t="s">
        <v>170</v>
      </c>
      <c r="F1447" t="s">
        <v>15907</v>
      </c>
      <c r="G1447" t="s">
        <v>33</v>
      </c>
      <c r="H1447" s="4">
        <v>44823</v>
      </c>
      <c r="I1447">
        <v>800</v>
      </c>
      <c r="J1447" t="s">
        <v>15908</v>
      </c>
      <c r="K1447" t="s">
        <v>879</v>
      </c>
      <c r="L1447" t="s">
        <v>15909</v>
      </c>
      <c r="M1447" t="s">
        <v>37</v>
      </c>
      <c r="N1447" t="s">
        <v>15910</v>
      </c>
      <c r="O1447" t="s">
        <v>72</v>
      </c>
      <c r="P1447">
        <v>12</v>
      </c>
      <c r="Q1447" t="s">
        <v>40</v>
      </c>
      <c r="R1447" t="s">
        <v>101</v>
      </c>
      <c r="S1447" t="s">
        <v>15911</v>
      </c>
      <c r="T1447" s="4">
        <v>45455</v>
      </c>
      <c r="U1447">
        <v>6</v>
      </c>
      <c r="V1447" t="s">
        <v>20248</v>
      </c>
      <c r="W1447" t="s">
        <v>15912</v>
      </c>
      <c r="X1447" t="s">
        <v>15913</v>
      </c>
      <c r="Y1447" t="s">
        <v>1843</v>
      </c>
      <c r="Z1447">
        <v>2211</v>
      </c>
      <c r="AA1447">
        <v>3</v>
      </c>
      <c r="AB1447">
        <v>2653.2000000000003</v>
      </c>
      <c r="AC1447">
        <v>884.40000000000009</v>
      </c>
      <c r="AD1447" s="8">
        <v>0.28000000000000003</v>
      </c>
      <c r="AE1447" s="7">
        <v>742.89600000000019</v>
      </c>
      <c r="AF1447">
        <v>0.28000000000000003</v>
      </c>
      <c r="AG1447" t="str">
        <f t="shared" si="22"/>
        <v>₹3 K</v>
      </c>
    </row>
    <row r="1448" spans="1:33" x14ac:dyDescent="0.3">
      <c r="A1448" t="s">
        <v>181</v>
      </c>
      <c r="B1448" t="s">
        <v>920</v>
      </c>
      <c r="C1448" t="s">
        <v>29</v>
      </c>
      <c r="D1448" t="s">
        <v>677</v>
      </c>
      <c r="E1448" t="s">
        <v>94</v>
      </c>
      <c r="F1448" t="s">
        <v>16017</v>
      </c>
      <c r="G1448" t="s">
        <v>96</v>
      </c>
      <c r="H1448" s="4">
        <v>44118</v>
      </c>
      <c r="I1448">
        <v>1400</v>
      </c>
      <c r="J1448" t="s">
        <v>16018</v>
      </c>
      <c r="K1448" t="s">
        <v>787</v>
      </c>
      <c r="L1448" t="s">
        <v>16019</v>
      </c>
      <c r="M1448" t="s">
        <v>37</v>
      </c>
      <c r="N1448" t="s">
        <v>16020</v>
      </c>
      <c r="O1448" t="s">
        <v>72</v>
      </c>
      <c r="P1448">
        <v>17</v>
      </c>
      <c r="Q1448" t="s">
        <v>73</v>
      </c>
      <c r="R1448" t="s">
        <v>41</v>
      </c>
      <c r="S1448" t="s">
        <v>16021</v>
      </c>
      <c r="T1448" s="4">
        <v>45449</v>
      </c>
      <c r="U1448">
        <v>6</v>
      </c>
      <c r="V1448" t="s">
        <v>20248</v>
      </c>
      <c r="W1448" t="s">
        <v>16022</v>
      </c>
      <c r="X1448" t="s">
        <v>16023</v>
      </c>
      <c r="Y1448" t="s">
        <v>10876</v>
      </c>
      <c r="Z1448">
        <v>1226</v>
      </c>
      <c r="AA1448">
        <v>5</v>
      </c>
      <c r="AB1448">
        <v>2452</v>
      </c>
      <c r="AC1448">
        <v>490.4</v>
      </c>
      <c r="AD1448" s="8">
        <v>0.28000000000000003</v>
      </c>
      <c r="AE1448" s="7">
        <v>686.56000000000006</v>
      </c>
      <c r="AF1448">
        <v>0.28000000000000003</v>
      </c>
      <c r="AG1448" t="str">
        <f t="shared" si="22"/>
        <v>₹2 K</v>
      </c>
    </row>
    <row r="1449" spans="1:33" x14ac:dyDescent="0.3">
      <c r="A1449" t="s">
        <v>93</v>
      </c>
      <c r="B1449" t="s">
        <v>1118</v>
      </c>
      <c r="C1449" t="s">
        <v>80</v>
      </c>
      <c r="D1449" t="s">
        <v>370</v>
      </c>
      <c r="E1449" t="s">
        <v>687</v>
      </c>
      <c r="F1449" t="s">
        <v>16030</v>
      </c>
      <c r="G1449" t="s">
        <v>33</v>
      </c>
      <c r="H1449" s="4">
        <v>45290</v>
      </c>
      <c r="I1449">
        <v>1400</v>
      </c>
      <c r="J1449" t="s">
        <v>16031</v>
      </c>
      <c r="K1449" t="s">
        <v>2286</v>
      </c>
      <c r="L1449" t="s">
        <v>16032</v>
      </c>
      <c r="M1449" t="s">
        <v>37</v>
      </c>
      <c r="N1449" t="s">
        <v>16033</v>
      </c>
      <c r="O1449" t="s">
        <v>57</v>
      </c>
      <c r="P1449">
        <v>11</v>
      </c>
      <c r="Q1449" t="s">
        <v>73</v>
      </c>
      <c r="R1449" t="s">
        <v>58</v>
      </c>
      <c r="S1449" t="s">
        <v>16034</v>
      </c>
      <c r="T1449" s="4">
        <v>45448</v>
      </c>
      <c r="U1449">
        <v>6</v>
      </c>
      <c r="V1449" t="s">
        <v>20248</v>
      </c>
      <c r="W1449" t="s">
        <v>16035</v>
      </c>
      <c r="X1449" t="s">
        <v>16036</v>
      </c>
      <c r="Y1449" t="s">
        <v>8059</v>
      </c>
      <c r="Z1449">
        <v>1339</v>
      </c>
      <c r="AA1449">
        <v>5</v>
      </c>
      <c r="AB1449">
        <v>2678</v>
      </c>
      <c r="AC1449">
        <v>535.6</v>
      </c>
      <c r="AD1449" s="8">
        <v>0.35</v>
      </c>
      <c r="AE1449" s="7">
        <v>937.3</v>
      </c>
      <c r="AF1449">
        <v>0.35</v>
      </c>
      <c r="AG1449" t="str">
        <f t="shared" si="22"/>
        <v>₹3 K</v>
      </c>
    </row>
    <row r="1450" spans="1:33" x14ac:dyDescent="0.3">
      <c r="A1450" t="s">
        <v>20236</v>
      </c>
      <c r="B1450" t="s">
        <v>79</v>
      </c>
      <c r="C1450" t="s">
        <v>49</v>
      </c>
      <c r="D1450" t="s">
        <v>677</v>
      </c>
      <c r="E1450" t="s">
        <v>947</v>
      </c>
      <c r="F1450" t="s">
        <v>16116</v>
      </c>
      <c r="G1450" t="s">
        <v>33</v>
      </c>
      <c r="H1450" s="4">
        <v>44107</v>
      </c>
      <c r="I1450">
        <v>1400</v>
      </c>
      <c r="J1450" t="s">
        <v>16117</v>
      </c>
      <c r="K1450" t="s">
        <v>414</v>
      </c>
      <c r="L1450" t="s">
        <v>16118</v>
      </c>
      <c r="M1450" t="s">
        <v>37</v>
      </c>
      <c r="N1450" t="s">
        <v>16119</v>
      </c>
      <c r="O1450" t="s">
        <v>39</v>
      </c>
      <c r="P1450">
        <v>4</v>
      </c>
      <c r="Q1450" t="s">
        <v>40</v>
      </c>
      <c r="R1450" t="s">
        <v>41</v>
      </c>
      <c r="S1450" t="s">
        <v>16120</v>
      </c>
      <c r="T1450" s="4">
        <v>45463</v>
      </c>
      <c r="U1450">
        <v>6</v>
      </c>
      <c r="V1450" t="s">
        <v>20248</v>
      </c>
      <c r="W1450" t="s">
        <v>16121</v>
      </c>
      <c r="X1450" t="s">
        <v>16122</v>
      </c>
      <c r="Y1450" t="s">
        <v>4046</v>
      </c>
      <c r="Z1450">
        <v>726</v>
      </c>
      <c r="AA1450">
        <v>8</v>
      </c>
      <c r="AB1450">
        <v>2323.2000000000003</v>
      </c>
      <c r="AC1450">
        <v>290.40000000000003</v>
      </c>
      <c r="AD1450" s="8">
        <v>0.22</v>
      </c>
      <c r="AE1450" s="7">
        <v>511.10400000000004</v>
      </c>
      <c r="AF1450">
        <v>0.22</v>
      </c>
      <c r="AG1450" t="str">
        <f t="shared" si="22"/>
        <v>₹2 K</v>
      </c>
    </row>
    <row r="1451" spans="1:33" x14ac:dyDescent="0.3">
      <c r="A1451" t="s">
        <v>20238</v>
      </c>
      <c r="B1451" t="s">
        <v>650</v>
      </c>
      <c r="C1451" t="s">
        <v>29</v>
      </c>
      <c r="D1451" t="s">
        <v>677</v>
      </c>
      <c r="E1451" t="s">
        <v>804</v>
      </c>
      <c r="F1451" t="s">
        <v>16269</v>
      </c>
      <c r="G1451" t="s">
        <v>96</v>
      </c>
      <c r="H1451" s="4">
        <v>44432</v>
      </c>
      <c r="I1451">
        <v>800</v>
      </c>
      <c r="J1451" t="s">
        <v>16270</v>
      </c>
      <c r="K1451" t="s">
        <v>524</v>
      </c>
      <c r="L1451" t="s">
        <v>16271</v>
      </c>
      <c r="M1451" t="s">
        <v>87</v>
      </c>
      <c r="N1451" t="s">
        <v>16272</v>
      </c>
      <c r="O1451" t="s">
        <v>72</v>
      </c>
      <c r="P1451">
        <v>20</v>
      </c>
      <c r="Q1451" t="s">
        <v>40</v>
      </c>
      <c r="R1451" t="s">
        <v>101</v>
      </c>
      <c r="S1451" t="s">
        <v>16273</v>
      </c>
      <c r="T1451" s="4">
        <v>45445</v>
      </c>
      <c r="U1451">
        <v>6</v>
      </c>
      <c r="V1451" t="s">
        <v>20248</v>
      </c>
      <c r="W1451" t="s">
        <v>16274</v>
      </c>
      <c r="X1451" t="s">
        <v>16275</v>
      </c>
      <c r="Y1451" t="s">
        <v>1233</v>
      </c>
      <c r="Z1451">
        <v>1434</v>
      </c>
      <c r="AA1451">
        <v>2</v>
      </c>
      <c r="AB1451">
        <v>1147.2</v>
      </c>
      <c r="AC1451">
        <v>573.6</v>
      </c>
      <c r="AD1451" s="8">
        <v>0.28000000000000003</v>
      </c>
      <c r="AE1451" s="7">
        <v>321.21600000000007</v>
      </c>
      <c r="AF1451">
        <v>0.28000000000000003</v>
      </c>
      <c r="AG1451" t="str">
        <f t="shared" si="22"/>
        <v>₹1 K</v>
      </c>
    </row>
    <row r="1452" spans="1:33" x14ac:dyDescent="0.3">
      <c r="A1452" t="s">
        <v>181</v>
      </c>
      <c r="B1452" t="s">
        <v>380</v>
      </c>
      <c r="C1452" t="s">
        <v>49</v>
      </c>
      <c r="D1452" t="s">
        <v>65</v>
      </c>
      <c r="E1452" t="s">
        <v>230</v>
      </c>
      <c r="F1452" t="s">
        <v>16396</v>
      </c>
      <c r="G1452" t="s">
        <v>33</v>
      </c>
      <c r="H1452" s="4">
        <v>44331</v>
      </c>
      <c r="I1452">
        <v>950</v>
      </c>
      <c r="J1452" t="s">
        <v>16397</v>
      </c>
      <c r="K1452" t="s">
        <v>2286</v>
      </c>
      <c r="L1452" t="s">
        <v>16398</v>
      </c>
      <c r="M1452" t="s">
        <v>37</v>
      </c>
      <c r="N1452" t="s">
        <v>16399</v>
      </c>
      <c r="O1452" t="s">
        <v>57</v>
      </c>
      <c r="P1452">
        <v>5</v>
      </c>
      <c r="Q1452" t="s">
        <v>40</v>
      </c>
      <c r="R1452" t="s">
        <v>101</v>
      </c>
      <c r="S1452" t="s">
        <v>16400</v>
      </c>
      <c r="T1452" s="4">
        <v>45447</v>
      </c>
      <c r="U1452">
        <v>6</v>
      </c>
      <c r="V1452" t="s">
        <v>20248</v>
      </c>
      <c r="W1452" t="s">
        <v>16401</v>
      </c>
      <c r="X1452" t="s">
        <v>16402</v>
      </c>
      <c r="Y1452" t="s">
        <v>1440</v>
      </c>
      <c r="Z1452">
        <v>2196</v>
      </c>
      <c r="AA1452">
        <v>6</v>
      </c>
      <c r="AB1452">
        <v>5270.4000000000015</v>
      </c>
      <c r="AC1452">
        <v>878.4000000000002</v>
      </c>
      <c r="AD1452" s="8">
        <v>0.22</v>
      </c>
      <c r="AE1452" s="7">
        <v>1159.4880000000003</v>
      </c>
      <c r="AF1452">
        <v>0.22</v>
      </c>
      <c r="AG1452" t="str">
        <f t="shared" si="22"/>
        <v>₹5 K</v>
      </c>
    </row>
    <row r="1453" spans="1:33" x14ac:dyDescent="0.3">
      <c r="A1453" t="s">
        <v>450</v>
      </c>
      <c r="B1453" t="s">
        <v>450</v>
      </c>
      <c r="C1453" t="s">
        <v>29</v>
      </c>
      <c r="D1453" t="s">
        <v>219</v>
      </c>
      <c r="E1453" t="s">
        <v>1168</v>
      </c>
      <c r="F1453" t="s">
        <v>16410</v>
      </c>
      <c r="G1453" t="s">
        <v>96</v>
      </c>
      <c r="H1453" s="4">
        <v>44615</v>
      </c>
      <c r="I1453">
        <v>1000</v>
      </c>
      <c r="J1453" t="s">
        <v>16411</v>
      </c>
      <c r="K1453" t="s">
        <v>350</v>
      </c>
      <c r="L1453" t="s">
        <v>16412</v>
      </c>
      <c r="M1453" t="s">
        <v>37</v>
      </c>
      <c r="N1453" t="s">
        <v>16413</v>
      </c>
      <c r="O1453" t="s">
        <v>39</v>
      </c>
      <c r="P1453">
        <v>5</v>
      </c>
      <c r="Q1453" t="s">
        <v>40</v>
      </c>
      <c r="R1453" t="s">
        <v>58</v>
      </c>
      <c r="S1453" t="s">
        <v>16414</v>
      </c>
      <c r="T1453" s="4">
        <v>45460</v>
      </c>
      <c r="U1453">
        <v>6</v>
      </c>
      <c r="V1453" t="s">
        <v>20248</v>
      </c>
      <c r="W1453" t="s">
        <v>16415</v>
      </c>
      <c r="X1453" t="s">
        <v>16416</v>
      </c>
      <c r="Y1453" t="s">
        <v>5244</v>
      </c>
      <c r="Z1453">
        <v>2640</v>
      </c>
      <c r="AA1453">
        <v>1</v>
      </c>
      <c r="AB1453">
        <v>1056</v>
      </c>
      <c r="AC1453">
        <v>1056</v>
      </c>
      <c r="AD1453" s="8">
        <v>0.28000000000000003</v>
      </c>
      <c r="AE1453" s="7">
        <v>295.68</v>
      </c>
      <c r="AF1453">
        <v>0.28000000000000003</v>
      </c>
      <c r="AG1453" t="str">
        <f t="shared" si="22"/>
        <v>₹1 K</v>
      </c>
    </row>
    <row r="1454" spans="1:33" x14ac:dyDescent="0.3">
      <c r="A1454" t="s">
        <v>181</v>
      </c>
      <c r="B1454" t="s">
        <v>470</v>
      </c>
      <c r="C1454" t="s">
        <v>49</v>
      </c>
      <c r="D1454" t="s">
        <v>370</v>
      </c>
      <c r="E1454" t="s">
        <v>441</v>
      </c>
      <c r="F1454" t="s">
        <v>16444</v>
      </c>
      <c r="G1454" t="s">
        <v>96</v>
      </c>
      <c r="H1454" s="4">
        <v>45461</v>
      </c>
      <c r="I1454">
        <v>1400</v>
      </c>
      <c r="J1454" t="s">
        <v>16445</v>
      </c>
      <c r="K1454" t="s">
        <v>1486</v>
      </c>
      <c r="L1454" t="s">
        <v>16446</v>
      </c>
      <c r="M1454" t="s">
        <v>37</v>
      </c>
      <c r="N1454" t="s">
        <v>16447</v>
      </c>
      <c r="O1454" t="s">
        <v>57</v>
      </c>
      <c r="P1454">
        <v>15</v>
      </c>
      <c r="Q1454" t="s">
        <v>73</v>
      </c>
      <c r="R1454" t="s">
        <v>74</v>
      </c>
      <c r="S1454" t="s">
        <v>16448</v>
      </c>
      <c r="T1454" s="4">
        <v>45464</v>
      </c>
      <c r="U1454">
        <v>6</v>
      </c>
      <c r="V1454" t="s">
        <v>20248</v>
      </c>
      <c r="W1454" t="s">
        <v>16449</v>
      </c>
      <c r="X1454" t="s">
        <v>16450</v>
      </c>
      <c r="Y1454" t="s">
        <v>6038</v>
      </c>
      <c r="Z1454">
        <v>1027</v>
      </c>
      <c r="AA1454">
        <v>6</v>
      </c>
      <c r="AB1454">
        <v>2464.8000000000002</v>
      </c>
      <c r="AC1454">
        <v>410.8</v>
      </c>
      <c r="AD1454" s="8">
        <v>0.22</v>
      </c>
      <c r="AE1454" s="7">
        <v>542.25600000000009</v>
      </c>
      <c r="AF1454">
        <v>0.22</v>
      </c>
      <c r="AG1454" t="str">
        <f t="shared" si="22"/>
        <v>₹2 K</v>
      </c>
    </row>
    <row r="1455" spans="1:33" x14ac:dyDescent="0.3">
      <c r="A1455" t="s">
        <v>181</v>
      </c>
      <c r="B1455" t="s">
        <v>182</v>
      </c>
      <c r="C1455" t="s">
        <v>29</v>
      </c>
      <c r="D1455" t="s">
        <v>219</v>
      </c>
      <c r="E1455" t="s">
        <v>1441</v>
      </c>
      <c r="F1455" t="s">
        <v>16457</v>
      </c>
      <c r="G1455" t="s">
        <v>96</v>
      </c>
      <c r="H1455" s="4">
        <v>44840</v>
      </c>
      <c r="I1455">
        <v>1100</v>
      </c>
      <c r="J1455" t="s">
        <v>16458</v>
      </c>
      <c r="K1455" t="s">
        <v>297</v>
      </c>
      <c r="L1455" t="s">
        <v>16459</v>
      </c>
      <c r="M1455" t="s">
        <v>37</v>
      </c>
      <c r="N1455" t="s">
        <v>16460</v>
      </c>
      <c r="O1455" t="s">
        <v>57</v>
      </c>
      <c r="P1455">
        <v>17</v>
      </c>
      <c r="Q1455" t="s">
        <v>73</v>
      </c>
      <c r="R1455" t="s">
        <v>74</v>
      </c>
      <c r="S1455" t="s">
        <v>16461</v>
      </c>
      <c r="T1455" s="4">
        <v>45453</v>
      </c>
      <c r="U1455">
        <v>6</v>
      </c>
      <c r="V1455" t="s">
        <v>20248</v>
      </c>
      <c r="W1455" t="s">
        <v>16462</v>
      </c>
      <c r="X1455" t="s">
        <v>16463</v>
      </c>
      <c r="Y1455" t="s">
        <v>4169</v>
      </c>
      <c r="Z1455">
        <v>530</v>
      </c>
      <c r="AA1455">
        <v>5</v>
      </c>
      <c r="AB1455">
        <v>1060</v>
      </c>
      <c r="AC1455">
        <v>212</v>
      </c>
      <c r="AD1455" s="8">
        <v>0.28000000000000003</v>
      </c>
      <c r="AE1455" s="7">
        <v>296.8</v>
      </c>
      <c r="AF1455">
        <v>0.28000000000000003</v>
      </c>
      <c r="AG1455" t="str">
        <f t="shared" si="22"/>
        <v>₹1 K</v>
      </c>
    </row>
    <row r="1456" spans="1:33" x14ac:dyDescent="0.3">
      <c r="A1456" t="s">
        <v>20233</v>
      </c>
      <c r="B1456" t="s">
        <v>240</v>
      </c>
      <c r="C1456" t="s">
        <v>29</v>
      </c>
      <c r="D1456" t="s">
        <v>81</v>
      </c>
      <c r="E1456" t="s">
        <v>183</v>
      </c>
      <c r="F1456" t="s">
        <v>16592</v>
      </c>
      <c r="G1456" t="s">
        <v>96</v>
      </c>
      <c r="H1456" s="4">
        <v>44555</v>
      </c>
      <c r="I1456">
        <v>1300</v>
      </c>
      <c r="J1456" t="s">
        <v>16593</v>
      </c>
      <c r="K1456" t="s">
        <v>989</v>
      </c>
      <c r="L1456" t="s">
        <v>16594</v>
      </c>
      <c r="M1456" t="s">
        <v>87</v>
      </c>
      <c r="N1456" t="s">
        <v>16595</v>
      </c>
      <c r="O1456" t="s">
        <v>39</v>
      </c>
      <c r="P1456">
        <v>11</v>
      </c>
      <c r="Q1456" t="s">
        <v>73</v>
      </c>
      <c r="R1456" t="s">
        <v>41</v>
      </c>
      <c r="S1456" t="s">
        <v>16596</v>
      </c>
      <c r="T1456" s="4">
        <v>45473</v>
      </c>
      <c r="U1456">
        <v>6</v>
      </c>
      <c r="V1456" t="s">
        <v>20248</v>
      </c>
      <c r="W1456" t="s">
        <v>16597</v>
      </c>
      <c r="X1456" t="s">
        <v>16598</v>
      </c>
      <c r="Y1456" t="s">
        <v>605</v>
      </c>
      <c r="Z1456">
        <v>949</v>
      </c>
      <c r="AA1456">
        <v>3</v>
      </c>
      <c r="AB1456">
        <v>1138.8</v>
      </c>
      <c r="AC1456">
        <v>379.59999999999997</v>
      </c>
      <c r="AD1456" s="8">
        <v>0.28000000000000003</v>
      </c>
      <c r="AE1456" s="7">
        <v>318.86400000000003</v>
      </c>
      <c r="AF1456">
        <v>0.28000000000000003</v>
      </c>
      <c r="AG1456" t="str">
        <f t="shared" si="22"/>
        <v>₹1 K</v>
      </c>
    </row>
    <row r="1457" spans="1:33" x14ac:dyDescent="0.3">
      <c r="A1457" t="s">
        <v>181</v>
      </c>
      <c r="B1457" t="s">
        <v>369</v>
      </c>
      <c r="C1457" t="s">
        <v>80</v>
      </c>
      <c r="D1457" t="s">
        <v>677</v>
      </c>
      <c r="E1457" t="s">
        <v>740</v>
      </c>
      <c r="F1457" t="s">
        <v>16652</v>
      </c>
      <c r="G1457" t="s">
        <v>33</v>
      </c>
      <c r="H1457" s="4">
        <v>45388</v>
      </c>
      <c r="I1457">
        <v>1400</v>
      </c>
      <c r="J1457" t="s">
        <v>16653</v>
      </c>
      <c r="K1457" t="s">
        <v>1477</v>
      </c>
      <c r="L1457" t="s">
        <v>16654</v>
      </c>
      <c r="M1457" t="s">
        <v>37</v>
      </c>
      <c r="N1457" t="s">
        <v>16655</v>
      </c>
      <c r="O1457" t="s">
        <v>57</v>
      </c>
      <c r="P1457">
        <v>13</v>
      </c>
      <c r="Q1457" t="s">
        <v>73</v>
      </c>
      <c r="R1457" t="s">
        <v>101</v>
      </c>
      <c r="S1457" t="s">
        <v>16656</v>
      </c>
      <c r="T1457" s="4">
        <v>45466</v>
      </c>
      <c r="U1457">
        <v>6</v>
      </c>
      <c r="V1457" t="s">
        <v>20248</v>
      </c>
      <c r="W1457" t="s">
        <v>16657</v>
      </c>
      <c r="X1457" t="s">
        <v>16658</v>
      </c>
      <c r="Y1457" t="s">
        <v>5291</v>
      </c>
      <c r="Z1457">
        <v>1533</v>
      </c>
      <c r="AA1457">
        <v>7</v>
      </c>
      <c r="AB1457">
        <v>4292.4000000000015</v>
      </c>
      <c r="AC1457">
        <v>613.20000000000016</v>
      </c>
      <c r="AD1457" s="8">
        <v>0.35</v>
      </c>
      <c r="AE1457" s="7">
        <v>1502.3400000000004</v>
      </c>
      <c r="AF1457">
        <v>0.35</v>
      </c>
      <c r="AG1457" t="str">
        <f t="shared" si="22"/>
        <v>₹4 K</v>
      </c>
    </row>
    <row r="1458" spans="1:33" x14ac:dyDescent="0.3">
      <c r="A1458" t="s">
        <v>121</v>
      </c>
      <c r="B1458" t="s">
        <v>946</v>
      </c>
      <c r="C1458" t="s">
        <v>29</v>
      </c>
      <c r="D1458" t="s">
        <v>30</v>
      </c>
      <c r="E1458" t="s">
        <v>996</v>
      </c>
      <c r="F1458" t="s">
        <v>16700</v>
      </c>
      <c r="G1458" t="s">
        <v>96</v>
      </c>
      <c r="H1458" s="4">
        <v>44931</v>
      </c>
      <c r="I1458">
        <v>950</v>
      </c>
      <c r="J1458" t="s">
        <v>16701</v>
      </c>
      <c r="K1458" t="s">
        <v>307</v>
      </c>
      <c r="L1458" t="s">
        <v>16702</v>
      </c>
      <c r="M1458" t="s">
        <v>87</v>
      </c>
      <c r="N1458" t="s">
        <v>16703</v>
      </c>
      <c r="O1458" t="s">
        <v>72</v>
      </c>
      <c r="P1458">
        <v>11</v>
      </c>
      <c r="Q1458" t="s">
        <v>40</v>
      </c>
      <c r="R1458" t="s">
        <v>101</v>
      </c>
      <c r="S1458" t="s">
        <v>16704</v>
      </c>
      <c r="T1458" s="4">
        <v>45461</v>
      </c>
      <c r="U1458">
        <v>6</v>
      </c>
      <c r="V1458" t="s">
        <v>20248</v>
      </c>
      <c r="W1458" t="s">
        <v>16705</v>
      </c>
      <c r="X1458" t="s">
        <v>16706</v>
      </c>
      <c r="Y1458" t="s">
        <v>2948</v>
      </c>
      <c r="Z1458">
        <v>2989</v>
      </c>
      <c r="AA1458">
        <v>1</v>
      </c>
      <c r="AB1458">
        <v>1195.6000000000001</v>
      </c>
      <c r="AC1458">
        <v>1195.6000000000001</v>
      </c>
      <c r="AD1458" s="8">
        <v>0.28000000000000003</v>
      </c>
      <c r="AE1458" s="7">
        <v>334.76800000000009</v>
      </c>
      <c r="AF1458">
        <v>0.28000000000000003</v>
      </c>
      <c r="AG1458" t="str">
        <f t="shared" si="22"/>
        <v>₹1 K</v>
      </c>
    </row>
    <row r="1459" spans="1:33" x14ac:dyDescent="0.3">
      <c r="A1459" t="s">
        <v>181</v>
      </c>
      <c r="B1459" t="s">
        <v>920</v>
      </c>
      <c r="C1459" t="s">
        <v>49</v>
      </c>
      <c r="D1459" t="s">
        <v>370</v>
      </c>
      <c r="E1459" t="s">
        <v>1415</v>
      </c>
      <c r="F1459" t="s">
        <v>16831</v>
      </c>
      <c r="G1459" t="s">
        <v>33</v>
      </c>
      <c r="H1459" s="4">
        <v>43966</v>
      </c>
      <c r="I1459">
        <v>1200</v>
      </c>
      <c r="J1459" t="s">
        <v>16832</v>
      </c>
      <c r="K1459" t="s">
        <v>1643</v>
      </c>
      <c r="L1459" t="s">
        <v>16833</v>
      </c>
      <c r="M1459" t="s">
        <v>37</v>
      </c>
      <c r="N1459" t="s">
        <v>16834</v>
      </c>
      <c r="O1459" t="s">
        <v>116</v>
      </c>
      <c r="P1459">
        <v>6</v>
      </c>
      <c r="Q1459" t="s">
        <v>73</v>
      </c>
      <c r="R1459" t="s">
        <v>41</v>
      </c>
      <c r="S1459" t="s">
        <v>16835</v>
      </c>
      <c r="T1459" s="4">
        <v>45468</v>
      </c>
      <c r="U1459">
        <v>6</v>
      </c>
      <c r="V1459" t="s">
        <v>20248</v>
      </c>
      <c r="W1459" t="s">
        <v>16836</v>
      </c>
      <c r="X1459" t="s">
        <v>16837</v>
      </c>
      <c r="Y1459" t="s">
        <v>3247</v>
      </c>
      <c r="Z1459">
        <v>1228</v>
      </c>
      <c r="AA1459">
        <v>7</v>
      </c>
      <c r="AB1459">
        <v>3438.4</v>
      </c>
      <c r="AC1459">
        <v>491.2</v>
      </c>
      <c r="AD1459" s="8">
        <v>0.22</v>
      </c>
      <c r="AE1459" s="7">
        <v>756.44799999999998</v>
      </c>
      <c r="AF1459">
        <v>0.22</v>
      </c>
      <c r="AG1459" t="str">
        <f t="shared" si="22"/>
        <v>₹3 K</v>
      </c>
    </row>
    <row r="1460" spans="1:33" x14ac:dyDescent="0.3">
      <c r="A1460" t="s">
        <v>20238</v>
      </c>
      <c r="B1460" t="s">
        <v>650</v>
      </c>
      <c r="C1460" t="s">
        <v>29</v>
      </c>
      <c r="D1460" t="s">
        <v>146</v>
      </c>
      <c r="E1460" t="s">
        <v>2957</v>
      </c>
      <c r="F1460" t="s">
        <v>16845</v>
      </c>
      <c r="G1460" t="s">
        <v>33</v>
      </c>
      <c r="H1460" s="4">
        <v>44956</v>
      </c>
      <c r="I1460">
        <v>800</v>
      </c>
      <c r="J1460" t="s">
        <v>16846</v>
      </c>
      <c r="K1460" t="s">
        <v>1052</v>
      </c>
      <c r="L1460" t="s">
        <v>16847</v>
      </c>
      <c r="M1460" t="s">
        <v>87</v>
      </c>
      <c r="N1460" t="s">
        <v>16848</v>
      </c>
      <c r="O1460" t="s">
        <v>72</v>
      </c>
      <c r="P1460">
        <v>14</v>
      </c>
      <c r="Q1460" t="s">
        <v>73</v>
      </c>
      <c r="R1460" t="s">
        <v>41</v>
      </c>
      <c r="S1460" t="s">
        <v>16849</v>
      </c>
      <c r="T1460" s="4">
        <v>45455</v>
      </c>
      <c r="U1460">
        <v>6</v>
      </c>
      <c r="V1460" t="s">
        <v>20248</v>
      </c>
      <c r="W1460" t="s">
        <v>16850</v>
      </c>
      <c r="X1460" t="s">
        <v>2824</v>
      </c>
      <c r="Y1460" t="s">
        <v>7149</v>
      </c>
      <c r="Z1460">
        <v>2249</v>
      </c>
      <c r="AA1460">
        <v>3</v>
      </c>
      <c r="AB1460">
        <v>2698.8</v>
      </c>
      <c r="AC1460">
        <v>899.6</v>
      </c>
      <c r="AD1460" s="8">
        <v>0.28000000000000003</v>
      </c>
      <c r="AE1460" s="7">
        <v>755.6640000000001</v>
      </c>
      <c r="AF1460">
        <v>0.28000000000000003</v>
      </c>
      <c r="AG1460" t="str">
        <f t="shared" si="22"/>
        <v>₹3 K</v>
      </c>
    </row>
    <row r="1461" spans="1:33" x14ac:dyDescent="0.3">
      <c r="A1461" t="s">
        <v>20238</v>
      </c>
      <c r="B1461" t="s">
        <v>650</v>
      </c>
      <c r="C1461" t="s">
        <v>29</v>
      </c>
      <c r="D1461" t="s">
        <v>65</v>
      </c>
      <c r="E1461" t="s">
        <v>3309</v>
      </c>
      <c r="F1461" t="s">
        <v>16900</v>
      </c>
      <c r="G1461" t="s">
        <v>33</v>
      </c>
      <c r="H1461" s="4">
        <v>44803</v>
      </c>
      <c r="I1461">
        <v>1100</v>
      </c>
      <c r="J1461" t="s">
        <v>16901</v>
      </c>
      <c r="K1461" t="s">
        <v>307</v>
      </c>
      <c r="L1461" t="s">
        <v>16902</v>
      </c>
      <c r="M1461" t="s">
        <v>37</v>
      </c>
      <c r="N1461" t="s">
        <v>16903</v>
      </c>
      <c r="O1461" t="s">
        <v>57</v>
      </c>
      <c r="P1461">
        <v>17</v>
      </c>
      <c r="Q1461" t="s">
        <v>40</v>
      </c>
      <c r="R1461" t="s">
        <v>101</v>
      </c>
      <c r="S1461" t="s">
        <v>16904</v>
      </c>
      <c r="T1461" s="4">
        <v>45459</v>
      </c>
      <c r="U1461">
        <v>6</v>
      </c>
      <c r="V1461" t="s">
        <v>20248</v>
      </c>
      <c r="W1461" t="s">
        <v>16905</v>
      </c>
      <c r="X1461" t="s">
        <v>16906</v>
      </c>
      <c r="Y1461" t="s">
        <v>7010</v>
      </c>
      <c r="Z1461">
        <v>800</v>
      </c>
      <c r="AA1461">
        <v>1</v>
      </c>
      <c r="AB1461">
        <v>320</v>
      </c>
      <c r="AC1461">
        <v>320</v>
      </c>
      <c r="AD1461" s="8">
        <v>0.28000000000000003</v>
      </c>
      <c r="AE1461" s="7">
        <v>89.600000000000009</v>
      </c>
      <c r="AF1461">
        <v>0.28000000000000003</v>
      </c>
      <c r="AG1461" t="str">
        <f t="shared" si="22"/>
        <v>₹320</v>
      </c>
    </row>
    <row r="1462" spans="1:33" x14ac:dyDescent="0.3">
      <c r="A1462" t="s">
        <v>20233</v>
      </c>
      <c r="B1462" t="s">
        <v>218</v>
      </c>
      <c r="C1462" t="s">
        <v>80</v>
      </c>
      <c r="D1462" t="s">
        <v>677</v>
      </c>
      <c r="E1462" t="s">
        <v>82</v>
      </c>
      <c r="F1462" t="s">
        <v>16942</v>
      </c>
      <c r="G1462" t="s">
        <v>96</v>
      </c>
      <c r="H1462" s="4">
        <v>44499</v>
      </c>
      <c r="I1462">
        <v>1000</v>
      </c>
      <c r="J1462" t="s">
        <v>16943</v>
      </c>
      <c r="K1462" t="s">
        <v>3069</v>
      </c>
      <c r="L1462" t="s">
        <v>16944</v>
      </c>
      <c r="M1462" t="s">
        <v>37</v>
      </c>
      <c r="N1462" t="s">
        <v>16945</v>
      </c>
      <c r="O1462" t="s">
        <v>116</v>
      </c>
      <c r="P1462">
        <v>3</v>
      </c>
      <c r="Q1462" t="s">
        <v>73</v>
      </c>
      <c r="R1462" t="s">
        <v>41</v>
      </c>
      <c r="S1462" t="s">
        <v>16946</v>
      </c>
      <c r="T1462" s="4">
        <v>45447</v>
      </c>
      <c r="U1462">
        <v>6</v>
      </c>
      <c r="V1462" t="s">
        <v>20248</v>
      </c>
      <c r="W1462" t="s">
        <v>16947</v>
      </c>
      <c r="X1462" t="s">
        <v>16948</v>
      </c>
      <c r="Y1462" t="s">
        <v>3269</v>
      </c>
      <c r="Z1462">
        <v>564</v>
      </c>
      <c r="AA1462">
        <v>5</v>
      </c>
      <c r="AB1462">
        <v>1128</v>
      </c>
      <c r="AC1462">
        <v>225.6</v>
      </c>
      <c r="AD1462" s="8">
        <v>0.35</v>
      </c>
      <c r="AE1462" s="7">
        <v>394.79999999999995</v>
      </c>
      <c r="AF1462">
        <v>0.35</v>
      </c>
      <c r="AG1462" t="str">
        <f t="shared" si="22"/>
        <v>₹1 K</v>
      </c>
    </row>
    <row r="1463" spans="1:33" x14ac:dyDescent="0.3">
      <c r="A1463" t="s">
        <v>450</v>
      </c>
      <c r="B1463" t="s">
        <v>450</v>
      </c>
      <c r="C1463" t="s">
        <v>29</v>
      </c>
      <c r="D1463" t="s">
        <v>81</v>
      </c>
      <c r="E1463" t="s">
        <v>273</v>
      </c>
      <c r="F1463" t="s">
        <v>16977</v>
      </c>
      <c r="G1463" t="s">
        <v>96</v>
      </c>
      <c r="H1463" s="4">
        <v>45200</v>
      </c>
      <c r="I1463">
        <v>1100</v>
      </c>
      <c r="J1463" t="s">
        <v>16978</v>
      </c>
      <c r="K1463" t="s">
        <v>3813</v>
      </c>
      <c r="L1463" t="s">
        <v>16979</v>
      </c>
      <c r="M1463" t="s">
        <v>87</v>
      </c>
      <c r="N1463" t="s">
        <v>16980</v>
      </c>
      <c r="O1463" t="s">
        <v>116</v>
      </c>
      <c r="P1463">
        <v>10</v>
      </c>
      <c r="Q1463" t="s">
        <v>40</v>
      </c>
      <c r="R1463" t="s">
        <v>74</v>
      </c>
      <c r="S1463" t="s">
        <v>16981</v>
      </c>
      <c r="T1463" s="4">
        <v>45464</v>
      </c>
      <c r="U1463">
        <v>6</v>
      </c>
      <c r="V1463" t="s">
        <v>20248</v>
      </c>
      <c r="W1463" t="s">
        <v>16982</v>
      </c>
      <c r="X1463" t="s">
        <v>16983</v>
      </c>
      <c r="Y1463" t="s">
        <v>10876</v>
      </c>
      <c r="Z1463">
        <v>2997</v>
      </c>
      <c r="AA1463">
        <v>4</v>
      </c>
      <c r="AB1463">
        <v>4795.2</v>
      </c>
      <c r="AC1463">
        <v>1198.8</v>
      </c>
      <c r="AD1463" s="8">
        <v>0.28000000000000003</v>
      </c>
      <c r="AE1463" s="7">
        <v>1342.6560000000002</v>
      </c>
      <c r="AF1463">
        <v>0.28000000000000003</v>
      </c>
      <c r="AG1463" t="str">
        <f t="shared" si="22"/>
        <v>₹5 K</v>
      </c>
    </row>
    <row r="1464" spans="1:33" x14ac:dyDescent="0.3">
      <c r="A1464" t="s">
        <v>27</v>
      </c>
      <c r="B1464" t="s">
        <v>558</v>
      </c>
      <c r="C1464" t="s">
        <v>49</v>
      </c>
      <c r="D1464" t="s">
        <v>109</v>
      </c>
      <c r="E1464" t="s">
        <v>1877</v>
      </c>
      <c r="F1464" t="s">
        <v>17073</v>
      </c>
      <c r="G1464" t="s">
        <v>96</v>
      </c>
      <c r="H1464" s="4">
        <v>44752</v>
      </c>
      <c r="I1464">
        <v>950</v>
      </c>
      <c r="J1464" t="s">
        <v>17074</v>
      </c>
      <c r="K1464" t="s">
        <v>787</v>
      </c>
      <c r="L1464" t="s">
        <v>17075</v>
      </c>
      <c r="M1464" t="s">
        <v>37</v>
      </c>
      <c r="N1464" t="s">
        <v>17076</v>
      </c>
      <c r="O1464" t="s">
        <v>57</v>
      </c>
      <c r="P1464">
        <v>18</v>
      </c>
      <c r="Q1464" t="s">
        <v>73</v>
      </c>
      <c r="R1464" t="s">
        <v>74</v>
      </c>
      <c r="S1464" t="s">
        <v>17077</v>
      </c>
      <c r="T1464" s="4">
        <v>45454</v>
      </c>
      <c r="U1464">
        <v>6</v>
      </c>
      <c r="V1464" t="s">
        <v>20248</v>
      </c>
      <c r="W1464" t="s">
        <v>17078</v>
      </c>
      <c r="X1464" t="s">
        <v>17079</v>
      </c>
      <c r="Y1464" t="s">
        <v>2538</v>
      </c>
      <c r="Z1464">
        <v>2229</v>
      </c>
      <c r="AA1464">
        <v>2</v>
      </c>
      <c r="AB1464">
        <v>1783.2</v>
      </c>
      <c r="AC1464">
        <v>891.6</v>
      </c>
      <c r="AD1464" s="8">
        <v>0.22</v>
      </c>
      <c r="AE1464" s="7">
        <v>392.30400000000003</v>
      </c>
      <c r="AF1464">
        <v>0.22</v>
      </c>
      <c r="AG1464" t="str">
        <f t="shared" si="22"/>
        <v>₹2 K</v>
      </c>
    </row>
    <row r="1465" spans="1:33" x14ac:dyDescent="0.3">
      <c r="A1465" t="s">
        <v>450</v>
      </c>
      <c r="B1465" t="s">
        <v>450</v>
      </c>
      <c r="C1465" t="s">
        <v>80</v>
      </c>
      <c r="D1465" t="s">
        <v>206</v>
      </c>
      <c r="E1465" t="s">
        <v>703</v>
      </c>
      <c r="F1465" t="s">
        <v>17293</v>
      </c>
      <c r="G1465" t="s">
        <v>96</v>
      </c>
      <c r="H1465" s="4">
        <v>44951</v>
      </c>
      <c r="I1465">
        <v>1300</v>
      </c>
      <c r="J1465" t="s">
        <v>17294</v>
      </c>
      <c r="K1465" t="s">
        <v>1486</v>
      </c>
      <c r="L1465" t="s">
        <v>17295</v>
      </c>
      <c r="M1465" t="s">
        <v>37</v>
      </c>
      <c r="N1465" t="s">
        <v>17296</v>
      </c>
      <c r="O1465" t="s">
        <v>57</v>
      </c>
      <c r="P1465">
        <v>5</v>
      </c>
      <c r="Q1465" t="s">
        <v>40</v>
      </c>
      <c r="R1465" t="s">
        <v>58</v>
      </c>
      <c r="S1465" t="s">
        <v>17297</v>
      </c>
      <c r="T1465" s="4">
        <v>45452</v>
      </c>
      <c r="U1465">
        <v>6</v>
      </c>
      <c r="V1465" t="s">
        <v>20248</v>
      </c>
      <c r="W1465" t="s">
        <v>17298</v>
      </c>
      <c r="X1465" t="s">
        <v>17299</v>
      </c>
      <c r="Y1465" t="s">
        <v>14953</v>
      </c>
      <c r="Z1465">
        <v>1815</v>
      </c>
      <c r="AA1465">
        <v>3</v>
      </c>
      <c r="AB1465">
        <v>2178</v>
      </c>
      <c r="AC1465">
        <v>726</v>
      </c>
      <c r="AD1465" s="8">
        <v>0.35</v>
      </c>
      <c r="AE1465" s="7">
        <v>762.3</v>
      </c>
      <c r="AF1465">
        <v>0.35</v>
      </c>
      <c r="AG1465" t="str">
        <f t="shared" si="22"/>
        <v>₹2 K</v>
      </c>
    </row>
    <row r="1466" spans="1:33" x14ac:dyDescent="0.3">
      <c r="A1466" t="s">
        <v>181</v>
      </c>
      <c r="B1466" t="s">
        <v>182</v>
      </c>
      <c r="C1466" t="s">
        <v>49</v>
      </c>
      <c r="D1466" t="s">
        <v>370</v>
      </c>
      <c r="E1466" t="s">
        <v>814</v>
      </c>
      <c r="F1466" t="s">
        <v>17356</v>
      </c>
      <c r="G1466" t="s">
        <v>96</v>
      </c>
      <c r="H1466" s="4">
        <v>44342</v>
      </c>
      <c r="I1466">
        <v>1200</v>
      </c>
      <c r="J1466" t="s">
        <v>17357</v>
      </c>
      <c r="K1466" t="s">
        <v>1511</v>
      </c>
      <c r="L1466" t="s">
        <v>17358</v>
      </c>
      <c r="M1466" t="s">
        <v>37</v>
      </c>
      <c r="N1466" t="s">
        <v>17359</v>
      </c>
      <c r="O1466" t="s">
        <v>116</v>
      </c>
      <c r="P1466">
        <v>17</v>
      </c>
      <c r="Q1466" t="s">
        <v>73</v>
      </c>
      <c r="R1466" t="s">
        <v>74</v>
      </c>
      <c r="S1466" t="s">
        <v>17360</v>
      </c>
      <c r="T1466" s="4">
        <v>45470</v>
      </c>
      <c r="U1466">
        <v>6</v>
      </c>
      <c r="V1466" t="s">
        <v>20248</v>
      </c>
      <c r="W1466" t="s">
        <v>17361</v>
      </c>
      <c r="X1466" t="s">
        <v>17362</v>
      </c>
      <c r="Y1466" t="s">
        <v>2097</v>
      </c>
      <c r="Z1466">
        <v>1577</v>
      </c>
      <c r="AA1466">
        <v>5</v>
      </c>
      <c r="AB1466">
        <v>3154</v>
      </c>
      <c r="AC1466">
        <v>630.79999999999995</v>
      </c>
      <c r="AD1466" s="8">
        <v>0.22</v>
      </c>
      <c r="AE1466" s="7">
        <v>693.88</v>
      </c>
      <c r="AF1466">
        <v>0.22</v>
      </c>
      <c r="AG1466" t="str">
        <f t="shared" si="22"/>
        <v>₹3 K</v>
      </c>
    </row>
    <row r="1467" spans="1:33" x14ac:dyDescent="0.3">
      <c r="A1467" t="s">
        <v>181</v>
      </c>
      <c r="B1467" t="s">
        <v>411</v>
      </c>
      <c r="C1467" t="s">
        <v>80</v>
      </c>
      <c r="D1467" t="s">
        <v>219</v>
      </c>
      <c r="E1467" t="s">
        <v>1225</v>
      </c>
      <c r="F1467" t="s">
        <v>17383</v>
      </c>
      <c r="G1467" t="s">
        <v>96</v>
      </c>
      <c r="H1467" s="4">
        <v>43952</v>
      </c>
      <c r="I1467">
        <v>800</v>
      </c>
      <c r="J1467" t="s">
        <v>17384</v>
      </c>
      <c r="K1467" t="s">
        <v>1626</v>
      </c>
      <c r="L1467" t="s">
        <v>17385</v>
      </c>
      <c r="M1467" t="s">
        <v>87</v>
      </c>
      <c r="N1467" t="s">
        <v>17386</v>
      </c>
      <c r="O1467" t="s">
        <v>39</v>
      </c>
      <c r="P1467">
        <v>20</v>
      </c>
      <c r="Q1467" t="s">
        <v>73</v>
      </c>
      <c r="R1467" t="s">
        <v>58</v>
      </c>
      <c r="S1467" t="s">
        <v>17387</v>
      </c>
      <c r="T1467" s="4">
        <v>45459</v>
      </c>
      <c r="U1467">
        <v>6</v>
      </c>
      <c r="V1467" t="s">
        <v>20248</v>
      </c>
      <c r="W1467" t="s">
        <v>17388</v>
      </c>
      <c r="X1467" t="s">
        <v>17389</v>
      </c>
      <c r="Y1467" t="s">
        <v>3372</v>
      </c>
      <c r="Z1467">
        <v>1514</v>
      </c>
      <c r="AA1467">
        <v>5</v>
      </c>
      <c r="AB1467">
        <v>3028</v>
      </c>
      <c r="AC1467">
        <v>605.6</v>
      </c>
      <c r="AD1467" s="8">
        <v>0.35</v>
      </c>
      <c r="AE1467" s="7">
        <v>1059.8</v>
      </c>
      <c r="AF1467">
        <v>0.35</v>
      </c>
      <c r="AG1467" t="str">
        <f t="shared" si="22"/>
        <v>₹3 K</v>
      </c>
    </row>
    <row r="1468" spans="1:33" x14ac:dyDescent="0.3">
      <c r="A1468" t="s">
        <v>27</v>
      </c>
      <c r="B1468" t="s">
        <v>558</v>
      </c>
      <c r="C1468" t="s">
        <v>80</v>
      </c>
      <c r="D1468" t="s">
        <v>241</v>
      </c>
      <c r="E1468" t="s">
        <v>957</v>
      </c>
      <c r="F1468" t="s">
        <v>17548</v>
      </c>
      <c r="G1468" t="s">
        <v>96</v>
      </c>
      <c r="H1468" s="4">
        <v>43994</v>
      </c>
      <c r="I1468">
        <v>1100</v>
      </c>
      <c r="J1468" t="s">
        <v>17549</v>
      </c>
      <c r="K1468" t="s">
        <v>989</v>
      </c>
      <c r="L1468" t="s">
        <v>17550</v>
      </c>
      <c r="M1468" t="s">
        <v>37</v>
      </c>
      <c r="N1468" t="s">
        <v>17551</v>
      </c>
      <c r="O1468" t="s">
        <v>57</v>
      </c>
      <c r="P1468">
        <v>18</v>
      </c>
      <c r="Q1468" t="s">
        <v>40</v>
      </c>
      <c r="R1468" t="s">
        <v>101</v>
      </c>
      <c r="S1468" t="s">
        <v>17552</v>
      </c>
      <c r="T1468" s="4">
        <v>45448</v>
      </c>
      <c r="U1468">
        <v>6</v>
      </c>
      <c r="V1468" t="s">
        <v>20248</v>
      </c>
      <c r="W1468" t="s">
        <v>17553</v>
      </c>
      <c r="X1468" t="s">
        <v>17554</v>
      </c>
      <c r="Y1468" t="s">
        <v>5480</v>
      </c>
      <c r="Z1468">
        <v>1477</v>
      </c>
      <c r="AA1468">
        <v>6</v>
      </c>
      <c r="AB1468">
        <v>3544.8</v>
      </c>
      <c r="AC1468">
        <v>590.80000000000007</v>
      </c>
      <c r="AD1468" s="8">
        <v>0.35</v>
      </c>
      <c r="AE1468" s="7">
        <v>1240.68</v>
      </c>
      <c r="AF1468">
        <v>0.35</v>
      </c>
      <c r="AG1468" t="str">
        <f t="shared" si="22"/>
        <v>₹4 K</v>
      </c>
    </row>
    <row r="1469" spans="1:33" x14ac:dyDescent="0.3">
      <c r="A1469" t="s">
        <v>336</v>
      </c>
      <c r="B1469" t="s">
        <v>1023</v>
      </c>
      <c r="C1469" t="s">
        <v>80</v>
      </c>
      <c r="D1469" t="s">
        <v>65</v>
      </c>
      <c r="E1469" t="s">
        <v>2153</v>
      </c>
      <c r="F1469" t="s">
        <v>17576</v>
      </c>
      <c r="G1469" t="s">
        <v>96</v>
      </c>
      <c r="H1469" s="4">
        <v>45061</v>
      </c>
      <c r="I1469">
        <v>1300</v>
      </c>
      <c r="J1469" t="s">
        <v>17577</v>
      </c>
      <c r="K1469" t="s">
        <v>394</v>
      </c>
      <c r="L1469" t="s">
        <v>17578</v>
      </c>
      <c r="M1469" t="s">
        <v>37</v>
      </c>
      <c r="N1469" t="s">
        <v>17579</v>
      </c>
      <c r="O1469" t="s">
        <v>57</v>
      </c>
      <c r="P1469">
        <v>13</v>
      </c>
      <c r="Q1469" t="s">
        <v>73</v>
      </c>
      <c r="R1469" t="s">
        <v>74</v>
      </c>
      <c r="S1469" t="s">
        <v>17580</v>
      </c>
      <c r="T1469" s="4">
        <v>45451</v>
      </c>
      <c r="U1469">
        <v>6</v>
      </c>
      <c r="V1469" t="s">
        <v>20248</v>
      </c>
      <c r="W1469" t="s">
        <v>17581</v>
      </c>
      <c r="X1469" t="s">
        <v>17582</v>
      </c>
      <c r="Y1469" t="s">
        <v>4298</v>
      </c>
      <c r="Z1469">
        <v>2542</v>
      </c>
      <c r="AA1469">
        <v>2</v>
      </c>
      <c r="AB1469">
        <v>2033.6000000000001</v>
      </c>
      <c r="AC1469">
        <v>1016.8000000000001</v>
      </c>
      <c r="AD1469" s="8">
        <v>0.35</v>
      </c>
      <c r="AE1469" s="7">
        <v>711.76</v>
      </c>
      <c r="AF1469">
        <v>0.35</v>
      </c>
      <c r="AG1469" t="str">
        <f t="shared" si="22"/>
        <v>₹2 K</v>
      </c>
    </row>
    <row r="1470" spans="1:33" x14ac:dyDescent="0.3">
      <c r="A1470" t="s">
        <v>20237</v>
      </c>
      <c r="B1470" t="s">
        <v>1483</v>
      </c>
      <c r="C1470" t="s">
        <v>80</v>
      </c>
      <c r="D1470" t="s">
        <v>50</v>
      </c>
      <c r="E1470" t="s">
        <v>3309</v>
      </c>
      <c r="F1470" t="s">
        <v>17735</v>
      </c>
      <c r="G1470" t="s">
        <v>96</v>
      </c>
      <c r="H1470" s="4">
        <v>43934</v>
      </c>
      <c r="I1470">
        <v>1300</v>
      </c>
      <c r="J1470" t="s">
        <v>17736</v>
      </c>
      <c r="K1470" t="s">
        <v>1121</v>
      </c>
      <c r="L1470" t="s">
        <v>17737</v>
      </c>
      <c r="M1470" t="s">
        <v>87</v>
      </c>
      <c r="N1470" t="s">
        <v>17738</v>
      </c>
      <c r="O1470" t="s">
        <v>39</v>
      </c>
      <c r="P1470">
        <v>6</v>
      </c>
      <c r="Q1470" t="s">
        <v>40</v>
      </c>
      <c r="R1470" t="s">
        <v>58</v>
      </c>
      <c r="S1470" t="s">
        <v>17739</v>
      </c>
      <c r="T1470" s="4">
        <v>45456</v>
      </c>
      <c r="U1470">
        <v>6</v>
      </c>
      <c r="V1470" t="s">
        <v>20248</v>
      </c>
      <c r="W1470" t="s">
        <v>17740</v>
      </c>
      <c r="X1470" t="s">
        <v>17741</v>
      </c>
      <c r="Y1470" t="s">
        <v>78</v>
      </c>
      <c r="Z1470">
        <v>2864</v>
      </c>
      <c r="AA1470">
        <v>2</v>
      </c>
      <c r="AB1470">
        <v>2291.2000000000003</v>
      </c>
      <c r="AC1470">
        <v>1145.6000000000001</v>
      </c>
      <c r="AD1470" s="8">
        <v>0.35</v>
      </c>
      <c r="AE1470" s="7">
        <v>801.92000000000007</v>
      </c>
      <c r="AF1470">
        <v>0.35</v>
      </c>
      <c r="AG1470" t="str">
        <f t="shared" si="22"/>
        <v>₹2 K</v>
      </c>
    </row>
    <row r="1471" spans="1:33" x14ac:dyDescent="0.3">
      <c r="A1471" t="s">
        <v>20242</v>
      </c>
      <c r="B1471" t="s">
        <v>390</v>
      </c>
      <c r="C1471" t="s">
        <v>80</v>
      </c>
      <c r="D1471" t="s">
        <v>30</v>
      </c>
      <c r="E1471" t="s">
        <v>147</v>
      </c>
      <c r="F1471" t="s">
        <v>17790</v>
      </c>
      <c r="G1471" t="s">
        <v>33</v>
      </c>
      <c r="H1471" s="4">
        <v>45163</v>
      </c>
      <c r="I1471">
        <v>1300</v>
      </c>
      <c r="J1471" t="s">
        <v>17791</v>
      </c>
      <c r="K1471" t="s">
        <v>923</v>
      </c>
      <c r="L1471" t="s">
        <v>17792</v>
      </c>
      <c r="M1471" t="s">
        <v>37</v>
      </c>
      <c r="N1471" t="s">
        <v>17793</v>
      </c>
      <c r="O1471" t="s">
        <v>116</v>
      </c>
      <c r="P1471">
        <v>10</v>
      </c>
      <c r="Q1471" t="s">
        <v>40</v>
      </c>
      <c r="R1471" t="s">
        <v>41</v>
      </c>
      <c r="S1471" t="s">
        <v>17794</v>
      </c>
      <c r="T1471" s="4">
        <v>45461</v>
      </c>
      <c r="U1471">
        <v>6</v>
      </c>
      <c r="V1471" t="s">
        <v>20248</v>
      </c>
      <c r="W1471" t="s">
        <v>17795</v>
      </c>
      <c r="X1471" t="s">
        <v>17796</v>
      </c>
      <c r="Y1471" t="s">
        <v>7479</v>
      </c>
      <c r="Z1471">
        <v>767</v>
      </c>
      <c r="AA1471">
        <v>7</v>
      </c>
      <c r="AB1471">
        <v>2147.6</v>
      </c>
      <c r="AC1471">
        <v>306.8</v>
      </c>
      <c r="AD1471" s="8">
        <v>0.35</v>
      </c>
      <c r="AE1471" s="7">
        <v>751.66</v>
      </c>
      <c r="AF1471">
        <v>0.35</v>
      </c>
      <c r="AG1471" t="str">
        <f t="shared" si="22"/>
        <v>₹2 K</v>
      </c>
    </row>
    <row r="1472" spans="1:33" x14ac:dyDescent="0.3">
      <c r="A1472" t="s">
        <v>336</v>
      </c>
      <c r="B1472" t="s">
        <v>1023</v>
      </c>
      <c r="C1472" t="s">
        <v>49</v>
      </c>
      <c r="D1472" t="s">
        <v>30</v>
      </c>
      <c r="E1472" t="s">
        <v>703</v>
      </c>
      <c r="F1472" t="s">
        <v>17965</v>
      </c>
      <c r="G1472" t="s">
        <v>33</v>
      </c>
      <c r="H1472" s="4">
        <v>44589</v>
      </c>
      <c r="I1472">
        <v>1000</v>
      </c>
      <c r="J1472" t="s">
        <v>17966</v>
      </c>
      <c r="K1472" t="s">
        <v>1086</v>
      </c>
      <c r="L1472" t="s">
        <v>17967</v>
      </c>
      <c r="M1472" t="s">
        <v>87</v>
      </c>
      <c r="N1472" t="s">
        <v>17968</v>
      </c>
      <c r="O1472" t="s">
        <v>116</v>
      </c>
      <c r="P1472">
        <v>5</v>
      </c>
      <c r="Q1472" t="s">
        <v>73</v>
      </c>
      <c r="R1472" t="s">
        <v>74</v>
      </c>
      <c r="S1472" t="s">
        <v>17969</v>
      </c>
      <c r="T1472" s="4">
        <v>45450</v>
      </c>
      <c r="U1472">
        <v>6</v>
      </c>
      <c r="V1472" t="s">
        <v>20248</v>
      </c>
      <c r="W1472" t="s">
        <v>17970</v>
      </c>
      <c r="X1472" t="s">
        <v>17971</v>
      </c>
      <c r="Y1472" t="s">
        <v>2361</v>
      </c>
      <c r="Z1472">
        <v>2498</v>
      </c>
      <c r="AA1472">
        <v>7</v>
      </c>
      <c r="AB1472">
        <v>6994.4000000000015</v>
      </c>
      <c r="AC1472">
        <v>999.20000000000016</v>
      </c>
      <c r="AD1472" s="8">
        <v>0.22</v>
      </c>
      <c r="AE1472" s="7">
        <v>1538.7680000000003</v>
      </c>
      <c r="AF1472">
        <v>0.22</v>
      </c>
      <c r="AG1472" t="str">
        <f t="shared" si="22"/>
        <v>₹7 K</v>
      </c>
    </row>
    <row r="1473" spans="1:33" x14ac:dyDescent="0.3">
      <c r="A1473" t="s">
        <v>93</v>
      </c>
      <c r="B1473" t="s">
        <v>568</v>
      </c>
      <c r="C1473" t="s">
        <v>49</v>
      </c>
      <c r="D1473" t="s">
        <v>65</v>
      </c>
      <c r="E1473" t="s">
        <v>1608</v>
      </c>
      <c r="F1473" t="s">
        <v>17972</v>
      </c>
      <c r="G1473" t="s">
        <v>96</v>
      </c>
      <c r="H1473" s="4">
        <v>44601</v>
      </c>
      <c r="I1473">
        <v>1000</v>
      </c>
      <c r="J1473" t="s">
        <v>17973</v>
      </c>
      <c r="K1473" t="s">
        <v>454</v>
      </c>
      <c r="L1473" t="s">
        <v>17974</v>
      </c>
      <c r="M1473" t="s">
        <v>37</v>
      </c>
      <c r="N1473" t="s">
        <v>17975</v>
      </c>
      <c r="O1473" t="s">
        <v>39</v>
      </c>
      <c r="P1473">
        <v>10</v>
      </c>
      <c r="Q1473" t="s">
        <v>73</v>
      </c>
      <c r="R1473" t="s">
        <v>74</v>
      </c>
      <c r="S1473" t="s">
        <v>17976</v>
      </c>
      <c r="T1473" s="4">
        <v>45456</v>
      </c>
      <c r="U1473">
        <v>6</v>
      </c>
      <c r="V1473" t="s">
        <v>20248</v>
      </c>
      <c r="W1473" t="s">
        <v>17977</v>
      </c>
      <c r="X1473" t="s">
        <v>17978</v>
      </c>
      <c r="Y1473" t="s">
        <v>5916</v>
      </c>
      <c r="Z1473">
        <v>2508</v>
      </c>
      <c r="AA1473">
        <v>8</v>
      </c>
      <c r="AB1473">
        <v>8025.6</v>
      </c>
      <c r="AC1473">
        <v>1003.2</v>
      </c>
      <c r="AD1473" s="8">
        <v>0.22</v>
      </c>
      <c r="AE1473" s="7">
        <v>1765.6320000000001</v>
      </c>
      <c r="AF1473">
        <v>0.22</v>
      </c>
      <c r="AG1473" t="str">
        <f t="shared" si="22"/>
        <v>₹8 K</v>
      </c>
    </row>
    <row r="1474" spans="1:33" x14ac:dyDescent="0.3">
      <c r="A1474" t="s">
        <v>93</v>
      </c>
      <c r="B1474" t="s">
        <v>293</v>
      </c>
      <c r="C1474" t="s">
        <v>29</v>
      </c>
      <c r="D1474" t="s">
        <v>677</v>
      </c>
      <c r="E1474" t="s">
        <v>2215</v>
      </c>
      <c r="F1474" t="s">
        <v>17999</v>
      </c>
      <c r="G1474" t="s">
        <v>33</v>
      </c>
      <c r="H1474" s="4">
        <v>44498</v>
      </c>
      <c r="I1474">
        <v>1100</v>
      </c>
      <c r="J1474" t="s">
        <v>18000</v>
      </c>
      <c r="K1474" t="s">
        <v>493</v>
      </c>
      <c r="L1474" t="s">
        <v>18001</v>
      </c>
      <c r="M1474" t="s">
        <v>87</v>
      </c>
      <c r="N1474" t="s">
        <v>18002</v>
      </c>
      <c r="O1474" t="s">
        <v>39</v>
      </c>
      <c r="P1474">
        <v>10</v>
      </c>
      <c r="Q1474" t="s">
        <v>40</v>
      </c>
      <c r="R1474" t="s">
        <v>74</v>
      </c>
      <c r="S1474" t="s">
        <v>18003</v>
      </c>
      <c r="T1474" s="4">
        <v>45447</v>
      </c>
      <c r="U1474">
        <v>6</v>
      </c>
      <c r="V1474" t="s">
        <v>20248</v>
      </c>
      <c r="W1474" t="s">
        <v>18004</v>
      </c>
      <c r="X1474" t="s">
        <v>18005</v>
      </c>
      <c r="Y1474" t="s">
        <v>2848</v>
      </c>
      <c r="Z1474">
        <v>2789</v>
      </c>
      <c r="AA1474">
        <v>2</v>
      </c>
      <c r="AB1474">
        <v>2231.2000000000003</v>
      </c>
      <c r="AC1474">
        <v>1115.6000000000001</v>
      </c>
      <c r="AD1474" s="8">
        <v>0.28000000000000003</v>
      </c>
      <c r="AE1474" s="7">
        <v>624.7360000000001</v>
      </c>
      <c r="AF1474">
        <v>0.28000000000000003</v>
      </c>
      <c r="AG1474" t="str">
        <f t="shared" ref="AG1474:AG1537" si="23">IF(AB1474&gt;=100000,"₹"&amp;TEXT(AB1474/100000,"0.0")&amp;" L",
IF(AB1474&gt;=1000,"₹"&amp;TEXT(AB1474/1000,"0")&amp;" K",
"₹"&amp;AB1474))</f>
        <v>₹2 K</v>
      </c>
    </row>
    <row r="1475" spans="1:33" x14ac:dyDescent="0.3">
      <c r="A1475" t="s">
        <v>93</v>
      </c>
      <c r="B1475" t="s">
        <v>205</v>
      </c>
      <c r="C1475" t="s">
        <v>29</v>
      </c>
      <c r="D1475" t="s">
        <v>50</v>
      </c>
      <c r="E1475" t="s">
        <v>337</v>
      </c>
      <c r="F1475" t="s">
        <v>18006</v>
      </c>
      <c r="G1475" t="s">
        <v>96</v>
      </c>
      <c r="H1475" s="4">
        <v>44456</v>
      </c>
      <c r="I1475">
        <v>1400</v>
      </c>
      <c r="J1475" t="s">
        <v>18007</v>
      </c>
      <c r="K1475" t="s">
        <v>897</v>
      </c>
      <c r="L1475" t="s">
        <v>18008</v>
      </c>
      <c r="M1475" t="s">
        <v>37</v>
      </c>
      <c r="N1475" t="s">
        <v>18009</v>
      </c>
      <c r="O1475" t="s">
        <v>57</v>
      </c>
      <c r="P1475">
        <v>19</v>
      </c>
      <c r="Q1475" t="s">
        <v>40</v>
      </c>
      <c r="R1475" t="s">
        <v>41</v>
      </c>
      <c r="S1475" t="s">
        <v>18010</v>
      </c>
      <c r="T1475" s="4">
        <v>45462</v>
      </c>
      <c r="U1475">
        <v>6</v>
      </c>
      <c r="V1475" t="s">
        <v>20248</v>
      </c>
      <c r="W1475" t="s">
        <v>18011</v>
      </c>
      <c r="X1475" t="s">
        <v>18012</v>
      </c>
      <c r="Y1475" t="s">
        <v>885</v>
      </c>
      <c r="Z1475">
        <v>2233</v>
      </c>
      <c r="AA1475">
        <v>1</v>
      </c>
      <c r="AB1475">
        <v>893.2</v>
      </c>
      <c r="AC1475">
        <v>893.2</v>
      </c>
      <c r="AD1475" s="8">
        <v>0.28000000000000003</v>
      </c>
      <c r="AE1475" s="7">
        <v>250.09600000000003</v>
      </c>
      <c r="AF1475">
        <v>0.28000000000000003</v>
      </c>
      <c r="AG1475" t="str">
        <f t="shared" si="23"/>
        <v>₹893.2</v>
      </c>
    </row>
    <row r="1476" spans="1:33" x14ac:dyDescent="0.3">
      <c r="A1476" t="s">
        <v>336</v>
      </c>
      <c r="B1476" t="s">
        <v>500</v>
      </c>
      <c r="C1476" t="s">
        <v>80</v>
      </c>
      <c r="D1476" t="s">
        <v>50</v>
      </c>
      <c r="E1476" t="s">
        <v>31</v>
      </c>
      <c r="F1476" t="s">
        <v>18041</v>
      </c>
      <c r="G1476" t="s">
        <v>96</v>
      </c>
      <c r="H1476" s="4">
        <v>45251</v>
      </c>
      <c r="I1476">
        <v>800</v>
      </c>
      <c r="J1476" t="s">
        <v>18042</v>
      </c>
      <c r="K1476" t="s">
        <v>361</v>
      </c>
      <c r="L1476" t="s">
        <v>18043</v>
      </c>
      <c r="M1476" t="s">
        <v>87</v>
      </c>
      <c r="N1476" t="s">
        <v>18044</v>
      </c>
      <c r="O1476" t="s">
        <v>57</v>
      </c>
      <c r="P1476">
        <v>8</v>
      </c>
      <c r="Q1476" t="s">
        <v>40</v>
      </c>
      <c r="R1476" t="s">
        <v>101</v>
      </c>
      <c r="S1476" t="s">
        <v>18045</v>
      </c>
      <c r="T1476" s="4">
        <v>45452</v>
      </c>
      <c r="U1476">
        <v>6</v>
      </c>
      <c r="V1476" t="s">
        <v>20248</v>
      </c>
      <c r="W1476" t="s">
        <v>18046</v>
      </c>
      <c r="X1476" t="s">
        <v>18047</v>
      </c>
      <c r="Y1476" t="s">
        <v>1533</v>
      </c>
      <c r="Z1476">
        <v>2439</v>
      </c>
      <c r="AA1476">
        <v>4</v>
      </c>
      <c r="AB1476">
        <v>3902.4</v>
      </c>
      <c r="AC1476">
        <v>975.6</v>
      </c>
      <c r="AD1476" s="8">
        <v>0.35</v>
      </c>
      <c r="AE1476" s="7">
        <v>1365.84</v>
      </c>
      <c r="AF1476">
        <v>0.35</v>
      </c>
      <c r="AG1476" t="str">
        <f t="shared" si="23"/>
        <v>₹4 K</v>
      </c>
    </row>
    <row r="1477" spans="1:33" x14ac:dyDescent="0.3">
      <c r="A1477" t="s">
        <v>121</v>
      </c>
      <c r="B1477" t="s">
        <v>946</v>
      </c>
      <c r="C1477" t="s">
        <v>29</v>
      </c>
      <c r="D1477" t="s">
        <v>50</v>
      </c>
      <c r="E1477" t="s">
        <v>471</v>
      </c>
      <c r="F1477" t="s">
        <v>18048</v>
      </c>
      <c r="G1477" t="s">
        <v>96</v>
      </c>
      <c r="H1477" s="4">
        <v>44967</v>
      </c>
      <c r="I1477">
        <v>1100</v>
      </c>
      <c r="J1477" t="s">
        <v>18049</v>
      </c>
      <c r="K1477" t="s">
        <v>1086</v>
      </c>
      <c r="L1477" t="s">
        <v>18050</v>
      </c>
      <c r="M1477" t="s">
        <v>37</v>
      </c>
      <c r="N1477" t="s">
        <v>18051</v>
      </c>
      <c r="O1477" t="s">
        <v>116</v>
      </c>
      <c r="P1477">
        <v>9</v>
      </c>
      <c r="Q1477" t="s">
        <v>40</v>
      </c>
      <c r="R1477" t="s">
        <v>74</v>
      </c>
      <c r="S1477" t="s">
        <v>18052</v>
      </c>
      <c r="T1477" s="4">
        <v>45452</v>
      </c>
      <c r="U1477">
        <v>6</v>
      </c>
      <c r="V1477" t="s">
        <v>20248</v>
      </c>
      <c r="W1477" t="s">
        <v>18053</v>
      </c>
      <c r="X1477" t="s">
        <v>18054</v>
      </c>
      <c r="Y1477" t="s">
        <v>6310</v>
      </c>
      <c r="Z1477">
        <v>1573</v>
      </c>
      <c r="AA1477">
        <v>8</v>
      </c>
      <c r="AB1477">
        <v>5033.6000000000004</v>
      </c>
      <c r="AC1477">
        <v>629.20000000000005</v>
      </c>
      <c r="AD1477" s="8">
        <v>0.28000000000000003</v>
      </c>
      <c r="AE1477" s="7">
        <v>1409.4080000000001</v>
      </c>
      <c r="AF1477">
        <v>0.28000000000000003</v>
      </c>
      <c r="AG1477" t="str">
        <f t="shared" si="23"/>
        <v>₹5 K</v>
      </c>
    </row>
    <row r="1478" spans="1:33" x14ac:dyDescent="0.3">
      <c r="A1478" t="s">
        <v>20235</v>
      </c>
      <c r="B1478" t="s">
        <v>48</v>
      </c>
      <c r="C1478" t="s">
        <v>80</v>
      </c>
      <c r="D1478" t="s">
        <v>50</v>
      </c>
      <c r="E1478" t="s">
        <v>3439</v>
      </c>
      <c r="F1478" t="s">
        <v>18089</v>
      </c>
      <c r="G1478" t="s">
        <v>96</v>
      </c>
      <c r="H1478" s="4">
        <v>44429</v>
      </c>
      <c r="I1478">
        <v>800</v>
      </c>
      <c r="J1478" t="s">
        <v>1867</v>
      </c>
      <c r="K1478" t="s">
        <v>1162</v>
      </c>
      <c r="L1478" t="s">
        <v>18090</v>
      </c>
      <c r="M1478" t="s">
        <v>87</v>
      </c>
      <c r="N1478" t="s">
        <v>18091</v>
      </c>
      <c r="O1478" t="s">
        <v>72</v>
      </c>
      <c r="P1478">
        <v>7</v>
      </c>
      <c r="Q1478" t="s">
        <v>40</v>
      </c>
      <c r="R1478" t="s">
        <v>101</v>
      </c>
      <c r="S1478" t="s">
        <v>18092</v>
      </c>
      <c r="T1478" s="4">
        <v>45445</v>
      </c>
      <c r="U1478">
        <v>6</v>
      </c>
      <c r="V1478" t="s">
        <v>20248</v>
      </c>
      <c r="W1478" t="s">
        <v>18093</v>
      </c>
      <c r="X1478" t="s">
        <v>18094</v>
      </c>
      <c r="Y1478" t="s">
        <v>7149</v>
      </c>
      <c r="Z1478">
        <v>1128</v>
      </c>
      <c r="AA1478">
        <v>1</v>
      </c>
      <c r="AB1478">
        <v>451.20000000000005</v>
      </c>
      <c r="AC1478">
        <v>451.20000000000005</v>
      </c>
      <c r="AD1478" s="8">
        <v>0.35</v>
      </c>
      <c r="AE1478" s="7">
        <v>157.92000000000002</v>
      </c>
      <c r="AF1478">
        <v>0.35</v>
      </c>
      <c r="AG1478" t="str">
        <f t="shared" si="23"/>
        <v>₹451.2</v>
      </c>
    </row>
    <row r="1479" spans="1:33" x14ac:dyDescent="0.3">
      <c r="A1479" t="s">
        <v>181</v>
      </c>
      <c r="B1479" t="s">
        <v>411</v>
      </c>
      <c r="C1479" t="s">
        <v>80</v>
      </c>
      <c r="D1479" t="s">
        <v>206</v>
      </c>
      <c r="E1479" t="s">
        <v>1534</v>
      </c>
      <c r="F1479" t="s">
        <v>18109</v>
      </c>
      <c r="G1479" t="s">
        <v>33</v>
      </c>
      <c r="H1479" s="4">
        <v>44023</v>
      </c>
      <c r="I1479">
        <v>800</v>
      </c>
      <c r="J1479" t="s">
        <v>18110</v>
      </c>
      <c r="K1479" t="s">
        <v>210</v>
      </c>
      <c r="L1479" t="s">
        <v>18111</v>
      </c>
      <c r="M1479" t="s">
        <v>37</v>
      </c>
      <c r="N1479" t="s">
        <v>18112</v>
      </c>
      <c r="O1479" t="s">
        <v>72</v>
      </c>
      <c r="P1479">
        <v>15</v>
      </c>
      <c r="Q1479" t="s">
        <v>73</v>
      </c>
      <c r="R1479" t="s">
        <v>74</v>
      </c>
      <c r="S1479" t="s">
        <v>6751</v>
      </c>
      <c r="T1479" s="4">
        <v>45468</v>
      </c>
      <c r="U1479">
        <v>6</v>
      </c>
      <c r="V1479" t="s">
        <v>20248</v>
      </c>
      <c r="W1479" t="s">
        <v>18113</v>
      </c>
      <c r="X1479" t="s">
        <v>18114</v>
      </c>
      <c r="Y1479" t="s">
        <v>5744</v>
      </c>
      <c r="Z1479">
        <v>2528</v>
      </c>
      <c r="AA1479">
        <v>5</v>
      </c>
      <c r="AB1479">
        <v>5056</v>
      </c>
      <c r="AC1479">
        <v>1011.2</v>
      </c>
      <c r="AD1479" s="8">
        <v>0.35</v>
      </c>
      <c r="AE1479" s="7">
        <v>1769.6</v>
      </c>
      <c r="AF1479">
        <v>0.35</v>
      </c>
      <c r="AG1479" t="str">
        <f t="shared" si="23"/>
        <v>₹5 K</v>
      </c>
    </row>
    <row r="1480" spans="1:33" x14ac:dyDescent="0.3">
      <c r="A1480" t="s">
        <v>181</v>
      </c>
      <c r="B1480" t="s">
        <v>470</v>
      </c>
      <c r="C1480" t="s">
        <v>80</v>
      </c>
      <c r="D1480" t="s">
        <v>146</v>
      </c>
      <c r="E1480" t="s">
        <v>3309</v>
      </c>
      <c r="F1480" t="s">
        <v>18143</v>
      </c>
      <c r="G1480" t="s">
        <v>33</v>
      </c>
      <c r="H1480" s="4">
        <v>45199</v>
      </c>
      <c r="I1480">
        <v>1100</v>
      </c>
      <c r="J1480" t="s">
        <v>18144</v>
      </c>
      <c r="K1480" t="s">
        <v>2295</v>
      </c>
      <c r="L1480" t="s">
        <v>18145</v>
      </c>
      <c r="M1480" t="s">
        <v>37</v>
      </c>
      <c r="N1480" t="s">
        <v>18146</v>
      </c>
      <c r="O1480" t="s">
        <v>39</v>
      </c>
      <c r="P1480">
        <v>14</v>
      </c>
      <c r="Q1480" t="s">
        <v>40</v>
      </c>
      <c r="R1480" t="s">
        <v>58</v>
      </c>
      <c r="S1480" t="s">
        <v>18147</v>
      </c>
      <c r="T1480" s="4">
        <v>45452</v>
      </c>
      <c r="U1480">
        <v>6</v>
      </c>
      <c r="V1480" t="s">
        <v>20248</v>
      </c>
      <c r="W1480" t="s">
        <v>18148</v>
      </c>
      <c r="X1480" t="s">
        <v>18149</v>
      </c>
      <c r="Y1480" t="s">
        <v>5510</v>
      </c>
      <c r="Z1480">
        <v>1170</v>
      </c>
      <c r="AA1480">
        <v>1</v>
      </c>
      <c r="AB1480">
        <v>468</v>
      </c>
      <c r="AC1480">
        <v>468</v>
      </c>
      <c r="AD1480" s="8">
        <v>0.35</v>
      </c>
      <c r="AE1480" s="7">
        <v>163.79999999999998</v>
      </c>
      <c r="AF1480">
        <v>0.35</v>
      </c>
      <c r="AG1480" t="str">
        <f t="shared" si="23"/>
        <v>₹468</v>
      </c>
    </row>
    <row r="1481" spans="1:33" x14ac:dyDescent="0.3">
      <c r="A1481" t="s">
        <v>121</v>
      </c>
      <c r="B1481" t="s">
        <v>946</v>
      </c>
      <c r="C1481" t="s">
        <v>80</v>
      </c>
      <c r="D1481" t="s">
        <v>206</v>
      </c>
      <c r="E1481" t="s">
        <v>1693</v>
      </c>
      <c r="F1481" t="s">
        <v>18171</v>
      </c>
      <c r="G1481" t="s">
        <v>33</v>
      </c>
      <c r="H1481" s="4">
        <v>45557</v>
      </c>
      <c r="I1481">
        <v>800</v>
      </c>
      <c r="J1481" t="s">
        <v>18172</v>
      </c>
      <c r="K1481" t="s">
        <v>950</v>
      </c>
      <c r="L1481" t="s">
        <v>18173</v>
      </c>
      <c r="M1481" t="s">
        <v>87</v>
      </c>
      <c r="N1481" t="s">
        <v>18174</v>
      </c>
      <c r="O1481" t="s">
        <v>57</v>
      </c>
      <c r="P1481">
        <v>6</v>
      </c>
      <c r="Q1481" t="s">
        <v>40</v>
      </c>
      <c r="R1481" t="s">
        <v>74</v>
      </c>
      <c r="S1481" t="s">
        <v>18175</v>
      </c>
      <c r="T1481" s="4">
        <v>45454</v>
      </c>
      <c r="U1481">
        <v>6</v>
      </c>
      <c r="V1481" t="s">
        <v>20248</v>
      </c>
      <c r="W1481" t="s">
        <v>18176</v>
      </c>
      <c r="X1481" t="s">
        <v>18177</v>
      </c>
      <c r="Y1481" t="s">
        <v>16308</v>
      </c>
      <c r="Z1481">
        <v>2398</v>
      </c>
      <c r="AA1481">
        <v>8</v>
      </c>
      <c r="AB1481">
        <v>7673.6</v>
      </c>
      <c r="AC1481">
        <v>959.2</v>
      </c>
      <c r="AD1481" s="8">
        <v>0.35</v>
      </c>
      <c r="AE1481" s="7">
        <v>2685.7599999999998</v>
      </c>
      <c r="AF1481">
        <v>0.35</v>
      </c>
      <c r="AG1481" t="str">
        <f t="shared" si="23"/>
        <v>₹8 K</v>
      </c>
    </row>
    <row r="1482" spans="1:33" x14ac:dyDescent="0.3">
      <c r="A1482" t="s">
        <v>107</v>
      </c>
      <c r="B1482" t="s">
        <v>510</v>
      </c>
      <c r="C1482" t="s">
        <v>49</v>
      </c>
      <c r="D1482" t="s">
        <v>109</v>
      </c>
      <c r="E1482" t="s">
        <v>1225</v>
      </c>
      <c r="F1482" t="s">
        <v>18205</v>
      </c>
      <c r="G1482" t="s">
        <v>33</v>
      </c>
      <c r="H1482" s="4">
        <v>45301</v>
      </c>
      <c r="I1482">
        <v>950</v>
      </c>
      <c r="J1482" t="s">
        <v>18206</v>
      </c>
      <c r="K1482" t="s">
        <v>514</v>
      </c>
      <c r="L1482" t="s">
        <v>18207</v>
      </c>
      <c r="M1482" t="s">
        <v>37</v>
      </c>
      <c r="N1482" t="s">
        <v>18208</v>
      </c>
      <c r="O1482" t="s">
        <v>116</v>
      </c>
      <c r="P1482">
        <v>7</v>
      </c>
      <c r="Q1482" t="s">
        <v>40</v>
      </c>
      <c r="R1482" t="s">
        <v>101</v>
      </c>
      <c r="S1482" t="s">
        <v>18209</v>
      </c>
      <c r="T1482" s="4">
        <v>45466</v>
      </c>
      <c r="U1482">
        <v>6</v>
      </c>
      <c r="V1482" t="s">
        <v>20248</v>
      </c>
      <c r="W1482" t="s">
        <v>18210</v>
      </c>
      <c r="X1482" t="s">
        <v>18211</v>
      </c>
      <c r="Y1482" t="s">
        <v>1640</v>
      </c>
      <c r="Z1482">
        <v>1940</v>
      </c>
      <c r="AA1482">
        <v>6</v>
      </c>
      <c r="AB1482">
        <v>4656</v>
      </c>
      <c r="AC1482">
        <v>776</v>
      </c>
      <c r="AD1482" s="8">
        <v>0.22</v>
      </c>
      <c r="AE1482" s="7">
        <v>1024.32</v>
      </c>
      <c r="AF1482">
        <v>0.22</v>
      </c>
      <c r="AG1482" t="str">
        <f t="shared" si="23"/>
        <v>₹5 K</v>
      </c>
    </row>
    <row r="1483" spans="1:33" x14ac:dyDescent="0.3">
      <c r="A1483" t="s">
        <v>27</v>
      </c>
      <c r="B1483" t="s">
        <v>731</v>
      </c>
      <c r="C1483" t="s">
        <v>49</v>
      </c>
      <c r="D1483" t="s">
        <v>219</v>
      </c>
      <c r="E1483" t="s">
        <v>804</v>
      </c>
      <c r="F1483" t="s">
        <v>18281</v>
      </c>
      <c r="G1483" t="s">
        <v>96</v>
      </c>
      <c r="H1483" s="4">
        <v>44056</v>
      </c>
      <c r="I1483">
        <v>1000</v>
      </c>
      <c r="J1483" t="s">
        <v>18282</v>
      </c>
      <c r="K1483" t="s">
        <v>599</v>
      </c>
      <c r="L1483" t="s">
        <v>18283</v>
      </c>
      <c r="M1483" t="s">
        <v>37</v>
      </c>
      <c r="N1483" t="s">
        <v>18284</v>
      </c>
      <c r="O1483" t="s">
        <v>116</v>
      </c>
      <c r="P1483">
        <v>8</v>
      </c>
      <c r="Q1483" t="s">
        <v>40</v>
      </c>
      <c r="R1483" t="s">
        <v>101</v>
      </c>
      <c r="S1483" t="s">
        <v>5831</v>
      </c>
      <c r="T1483" s="4">
        <v>45453</v>
      </c>
      <c r="U1483">
        <v>6</v>
      </c>
      <c r="V1483" t="s">
        <v>20248</v>
      </c>
      <c r="W1483" t="s">
        <v>18285</v>
      </c>
      <c r="X1483" t="s">
        <v>18286</v>
      </c>
      <c r="Y1483" t="s">
        <v>1208</v>
      </c>
      <c r="Z1483">
        <v>2551</v>
      </c>
      <c r="AA1483">
        <v>3</v>
      </c>
      <c r="AB1483">
        <v>3061.2000000000003</v>
      </c>
      <c r="AC1483">
        <v>1020.4000000000001</v>
      </c>
      <c r="AD1483" s="8">
        <v>0.22</v>
      </c>
      <c r="AE1483" s="7">
        <v>673.46400000000006</v>
      </c>
      <c r="AF1483">
        <v>0.22</v>
      </c>
      <c r="AG1483" t="str">
        <f t="shared" si="23"/>
        <v>₹3 K</v>
      </c>
    </row>
    <row r="1484" spans="1:33" x14ac:dyDescent="0.3">
      <c r="A1484" t="s">
        <v>93</v>
      </c>
      <c r="B1484" t="s">
        <v>169</v>
      </c>
      <c r="C1484" t="s">
        <v>80</v>
      </c>
      <c r="D1484" t="s">
        <v>219</v>
      </c>
      <c r="E1484" t="s">
        <v>632</v>
      </c>
      <c r="F1484" t="s">
        <v>18341</v>
      </c>
      <c r="G1484" t="s">
        <v>96</v>
      </c>
      <c r="H1484" s="4">
        <v>44372</v>
      </c>
      <c r="I1484">
        <v>950</v>
      </c>
      <c r="J1484" t="s">
        <v>18342</v>
      </c>
      <c r="K1484" t="s">
        <v>3069</v>
      </c>
      <c r="L1484" t="s">
        <v>18343</v>
      </c>
      <c r="M1484" t="s">
        <v>37</v>
      </c>
      <c r="N1484" t="s">
        <v>18344</v>
      </c>
      <c r="O1484" t="s">
        <v>57</v>
      </c>
      <c r="P1484">
        <v>15</v>
      </c>
      <c r="Q1484" t="s">
        <v>73</v>
      </c>
      <c r="R1484" t="s">
        <v>74</v>
      </c>
      <c r="S1484" t="s">
        <v>18345</v>
      </c>
      <c r="T1484" s="4">
        <v>45452</v>
      </c>
      <c r="U1484">
        <v>6</v>
      </c>
      <c r="V1484" t="s">
        <v>20248</v>
      </c>
      <c r="W1484" t="s">
        <v>18346</v>
      </c>
      <c r="X1484" t="s">
        <v>18347</v>
      </c>
      <c r="Y1484" t="s">
        <v>605</v>
      </c>
      <c r="Z1484">
        <v>1591</v>
      </c>
      <c r="AA1484">
        <v>6</v>
      </c>
      <c r="AB1484">
        <v>3818.4</v>
      </c>
      <c r="AC1484">
        <v>636.4</v>
      </c>
      <c r="AD1484" s="8">
        <v>0.35</v>
      </c>
      <c r="AE1484" s="7">
        <v>1336.44</v>
      </c>
      <c r="AF1484">
        <v>0.35</v>
      </c>
      <c r="AG1484" t="str">
        <f t="shared" si="23"/>
        <v>₹4 K</v>
      </c>
    </row>
    <row r="1485" spans="1:33" x14ac:dyDescent="0.3">
      <c r="A1485" t="s">
        <v>93</v>
      </c>
      <c r="B1485" t="s">
        <v>568</v>
      </c>
      <c r="C1485" t="s">
        <v>80</v>
      </c>
      <c r="D1485" t="s">
        <v>206</v>
      </c>
      <c r="E1485" t="s">
        <v>1724</v>
      </c>
      <c r="F1485" t="s">
        <v>18348</v>
      </c>
      <c r="G1485" t="s">
        <v>96</v>
      </c>
      <c r="H1485" s="4">
        <v>45370</v>
      </c>
      <c r="I1485">
        <v>1200</v>
      </c>
      <c r="J1485" t="s">
        <v>14091</v>
      </c>
      <c r="K1485" t="s">
        <v>706</v>
      </c>
      <c r="L1485" t="s">
        <v>18349</v>
      </c>
      <c r="M1485" t="s">
        <v>87</v>
      </c>
      <c r="N1485" t="s">
        <v>18350</v>
      </c>
      <c r="O1485" t="s">
        <v>116</v>
      </c>
      <c r="P1485">
        <v>6</v>
      </c>
      <c r="Q1485" t="s">
        <v>73</v>
      </c>
      <c r="R1485" t="s">
        <v>74</v>
      </c>
      <c r="S1485" t="s">
        <v>18351</v>
      </c>
      <c r="T1485" s="4">
        <v>45450</v>
      </c>
      <c r="U1485">
        <v>6</v>
      </c>
      <c r="V1485" t="s">
        <v>20248</v>
      </c>
      <c r="W1485" t="s">
        <v>18352</v>
      </c>
      <c r="X1485" t="s">
        <v>18353</v>
      </c>
      <c r="Y1485" t="s">
        <v>4215</v>
      </c>
      <c r="Z1485">
        <v>795</v>
      </c>
      <c r="AA1485">
        <v>6</v>
      </c>
      <c r="AB1485">
        <v>1908</v>
      </c>
      <c r="AC1485">
        <v>318</v>
      </c>
      <c r="AD1485" s="8">
        <v>0.35</v>
      </c>
      <c r="AE1485" s="7">
        <v>667.8</v>
      </c>
      <c r="AF1485">
        <v>0.35</v>
      </c>
      <c r="AG1485" t="str">
        <f t="shared" si="23"/>
        <v>₹2 K</v>
      </c>
    </row>
    <row r="1486" spans="1:33" x14ac:dyDescent="0.3">
      <c r="A1486" t="s">
        <v>20234</v>
      </c>
      <c r="B1486" t="s">
        <v>325</v>
      </c>
      <c r="C1486" t="s">
        <v>49</v>
      </c>
      <c r="D1486" t="s">
        <v>241</v>
      </c>
      <c r="E1486" t="s">
        <v>304</v>
      </c>
      <c r="F1486" t="s">
        <v>18375</v>
      </c>
      <c r="G1486" t="s">
        <v>33</v>
      </c>
      <c r="H1486" s="4">
        <v>45063</v>
      </c>
      <c r="I1486">
        <v>800</v>
      </c>
      <c r="J1486" t="s">
        <v>18376</v>
      </c>
      <c r="K1486" t="s">
        <v>1418</v>
      </c>
      <c r="L1486" t="s">
        <v>18377</v>
      </c>
      <c r="M1486" t="s">
        <v>87</v>
      </c>
      <c r="N1486" t="s">
        <v>18378</v>
      </c>
      <c r="O1486" t="s">
        <v>57</v>
      </c>
      <c r="P1486">
        <v>13</v>
      </c>
      <c r="Q1486" t="s">
        <v>40</v>
      </c>
      <c r="R1486" t="s">
        <v>41</v>
      </c>
      <c r="S1486" t="s">
        <v>18379</v>
      </c>
      <c r="T1486" s="4">
        <v>45467</v>
      </c>
      <c r="U1486">
        <v>6</v>
      </c>
      <c r="V1486" t="s">
        <v>20248</v>
      </c>
      <c r="W1486" t="s">
        <v>18380</v>
      </c>
      <c r="X1486" t="s">
        <v>18381</v>
      </c>
      <c r="Y1486" t="s">
        <v>1356</v>
      </c>
      <c r="Z1486">
        <v>2753</v>
      </c>
      <c r="AA1486">
        <v>5</v>
      </c>
      <c r="AB1486">
        <v>5506</v>
      </c>
      <c r="AC1486">
        <v>1101.2</v>
      </c>
      <c r="AD1486" s="8">
        <v>0.22</v>
      </c>
      <c r="AE1486" s="7">
        <v>1211.32</v>
      </c>
      <c r="AF1486">
        <v>0.22</v>
      </c>
      <c r="AG1486" t="str">
        <f t="shared" si="23"/>
        <v>₹6 K</v>
      </c>
    </row>
    <row r="1487" spans="1:33" x14ac:dyDescent="0.3">
      <c r="A1487" t="s">
        <v>450</v>
      </c>
      <c r="B1487" t="s">
        <v>450</v>
      </c>
      <c r="C1487" t="s">
        <v>29</v>
      </c>
      <c r="D1487" t="s">
        <v>30</v>
      </c>
      <c r="E1487" t="s">
        <v>421</v>
      </c>
      <c r="F1487" t="s">
        <v>18473</v>
      </c>
      <c r="G1487" t="s">
        <v>96</v>
      </c>
      <c r="H1487" s="4">
        <v>45047</v>
      </c>
      <c r="I1487">
        <v>950</v>
      </c>
      <c r="J1487" t="s">
        <v>18474</v>
      </c>
      <c r="K1487" t="s">
        <v>2286</v>
      </c>
      <c r="L1487" t="s">
        <v>18475</v>
      </c>
      <c r="M1487" t="s">
        <v>37</v>
      </c>
      <c r="N1487" t="s">
        <v>18476</v>
      </c>
      <c r="O1487" t="s">
        <v>57</v>
      </c>
      <c r="P1487">
        <v>10</v>
      </c>
      <c r="Q1487" t="s">
        <v>73</v>
      </c>
      <c r="R1487" t="s">
        <v>74</v>
      </c>
      <c r="S1487" t="s">
        <v>18477</v>
      </c>
      <c r="T1487" s="4">
        <v>45469</v>
      </c>
      <c r="U1487">
        <v>6</v>
      </c>
      <c r="V1487" t="s">
        <v>20248</v>
      </c>
      <c r="W1487" t="s">
        <v>18478</v>
      </c>
      <c r="X1487" t="s">
        <v>18479</v>
      </c>
      <c r="Y1487" t="s">
        <v>11765</v>
      </c>
      <c r="Z1487">
        <v>2866</v>
      </c>
      <c r="AA1487">
        <v>3</v>
      </c>
      <c r="AB1487">
        <v>3439.2000000000003</v>
      </c>
      <c r="AC1487">
        <v>1146.4000000000001</v>
      </c>
      <c r="AD1487" s="8">
        <v>0.28000000000000003</v>
      </c>
      <c r="AE1487" s="7">
        <v>962.97600000000011</v>
      </c>
      <c r="AF1487">
        <v>0.28000000000000003</v>
      </c>
      <c r="AG1487" t="str">
        <f t="shared" si="23"/>
        <v>₹3 K</v>
      </c>
    </row>
    <row r="1488" spans="1:33" x14ac:dyDescent="0.3">
      <c r="A1488" t="s">
        <v>145</v>
      </c>
      <c r="B1488" t="s">
        <v>145</v>
      </c>
      <c r="C1488" t="s">
        <v>29</v>
      </c>
      <c r="D1488" t="s">
        <v>109</v>
      </c>
      <c r="E1488" t="s">
        <v>2486</v>
      </c>
      <c r="F1488" t="s">
        <v>18486</v>
      </c>
      <c r="G1488" t="s">
        <v>33</v>
      </c>
      <c r="H1488" s="4">
        <v>44301</v>
      </c>
      <c r="I1488">
        <v>800</v>
      </c>
      <c r="J1488" t="s">
        <v>18487</v>
      </c>
      <c r="K1488" t="s">
        <v>493</v>
      </c>
      <c r="L1488" t="s">
        <v>18488</v>
      </c>
      <c r="M1488" t="s">
        <v>37</v>
      </c>
      <c r="N1488" t="s">
        <v>18489</v>
      </c>
      <c r="O1488" t="s">
        <v>116</v>
      </c>
      <c r="P1488">
        <v>13</v>
      </c>
      <c r="Q1488" t="s">
        <v>40</v>
      </c>
      <c r="R1488" t="s">
        <v>101</v>
      </c>
      <c r="S1488" t="s">
        <v>18490</v>
      </c>
      <c r="T1488" s="4">
        <v>45450</v>
      </c>
      <c r="U1488">
        <v>6</v>
      </c>
      <c r="V1488" t="s">
        <v>20248</v>
      </c>
      <c r="W1488" t="s">
        <v>18491</v>
      </c>
      <c r="X1488" t="s">
        <v>18492</v>
      </c>
      <c r="Y1488" t="s">
        <v>3409</v>
      </c>
      <c r="Z1488">
        <v>1890</v>
      </c>
      <c r="AA1488">
        <v>8</v>
      </c>
      <c r="AB1488">
        <v>6048</v>
      </c>
      <c r="AC1488">
        <v>756</v>
      </c>
      <c r="AD1488" s="8">
        <v>0.28000000000000003</v>
      </c>
      <c r="AE1488" s="7">
        <v>1693.44</v>
      </c>
      <c r="AF1488">
        <v>0.28000000000000003</v>
      </c>
      <c r="AG1488" t="str">
        <f t="shared" si="23"/>
        <v>₹6 K</v>
      </c>
    </row>
    <row r="1489" spans="1:33" x14ac:dyDescent="0.3">
      <c r="A1489" t="s">
        <v>181</v>
      </c>
      <c r="B1489" t="s">
        <v>985</v>
      </c>
      <c r="C1489" t="s">
        <v>49</v>
      </c>
      <c r="D1489" t="s">
        <v>109</v>
      </c>
      <c r="E1489" t="s">
        <v>832</v>
      </c>
      <c r="F1489" t="s">
        <v>18507</v>
      </c>
      <c r="G1489" t="s">
        <v>33</v>
      </c>
      <c r="H1489" s="4">
        <v>44519</v>
      </c>
      <c r="I1489">
        <v>1200</v>
      </c>
      <c r="J1489" t="s">
        <v>18508</v>
      </c>
      <c r="K1489" t="s">
        <v>1260</v>
      </c>
      <c r="L1489" t="s">
        <v>18509</v>
      </c>
      <c r="M1489" t="s">
        <v>37</v>
      </c>
      <c r="N1489" t="s">
        <v>18510</v>
      </c>
      <c r="O1489" t="s">
        <v>116</v>
      </c>
      <c r="P1489">
        <v>16</v>
      </c>
      <c r="Q1489" t="s">
        <v>73</v>
      </c>
      <c r="R1489" t="s">
        <v>58</v>
      </c>
      <c r="S1489" t="s">
        <v>18511</v>
      </c>
      <c r="T1489" s="4">
        <v>45450</v>
      </c>
      <c r="U1489">
        <v>6</v>
      </c>
      <c r="V1489" t="s">
        <v>20248</v>
      </c>
      <c r="W1489" t="s">
        <v>18512</v>
      </c>
      <c r="X1489" t="s">
        <v>18513</v>
      </c>
      <c r="Y1489" t="s">
        <v>13245</v>
      </c>
      <c r="Z1489">
        <v>2072</v>
      </c>
      <c r="AA1489">
        <v>8</v>
      </c>
      <c r="AB1489">
        <v>6630.4000000000015</v>
      </c>
      <c r="AC1489">
        <v>828.80000000000018</v>
      </c>
      <c r="AD1489" s="8">
        <v>0.22</v>
      </c>
      <c r="AE1489" s="7">
        <v>1458.6880000000003</v>
      </c>
      <c r="AF1489">
        <v>0.22</v>
      </c>
      <c r="AG1489" t="str">
        <f t="shared" si="23"/>
        <v>₹7 K</v>
      </c>
    </row>
    <row r="1490" spans="1:33" x14ac:dyDescent="0.3">
      <c r="A1490" t="s">
        <v>47</v>
      </c>
      <c r="B1490" t="s">
        <v>1128</v>
      </c>
      <c r="C1490" t="s">
        <v>49</v>
      </c>
      <c r="D1490" t="s">
        <v>109</v>
      </c>
      <c r="E1490" t="s">
        <v>371</v>
      </c>
      <c r="F1490" t="s">
        <v>18514</v>
      </c>
      <c r="G1490" t="s">
        <v>96</v>
      </c>
      <c r="H1490" s="4">
        <v>44848</v>
      </c>
      <c r="I1490">
        <v>1000</v>
      </c>
      <c r="J1490" t="s">
        <v>18515</v>
      </c>
      <c r="K1490" t="s">
        <v>923</v>
      </c>
      <c r="L1490" t="s">
        <v>18516</v>
      </c>
      <c r="M1490" t="s">
        <v>87</v>
      </c>
      <c r="N1490" t="s">
        <v>18517</v>
      </c>
      <c r="O1490" t="s">
        <v>116</v>
      </c>
      <c r="P1490">
        <v>6</v>
      </c>
      <c r="Q1490" t="s">
        <v>40</v>
      </c>
      <c r="R1490" t="s">
        <v>41</v>
      </c>
      <c r="S1490" t="s">
        <v>18518</v>
      </c>
      <c r="T1490" s="4">
        <v>45450</v>
      </c>
      <c r="U1490">
        <v>6</v>
      </c>
      <c r="V1490" t="s">
        <v>20248</v>
      </c>
      <c r="W1490" t="s">
        <v>18519</v>
      </c>
      <c r="X1490" t="s">
        <v>18520</v>
      </c>
      <c r="Y1490" t="s">
        <v>11859</v>
      </c>
      <c r="Z1490">
        <v>1805</v>
      </c>
      <c r="AA1490">
        <v>7</v>
      </c>
      <c r="AB1490">
        <v>5054</v>
      </c>
      <c r="AC1490">
        <v>722</v>
      </c>
      <c r="AD1490" s="8">
        <v>0.22</v>
      </c>
      <c r="AE1490" s="7">
        <v>1111.8800000000001</v>
      </c>
      <c r="AF1490">
        <v>0.22</v>
      </c>
      <c r="AG1490" t="str">
        <f t="shared" si="23"/>
        <v>₹5 K</v>
      </c>
    </row>
    <row r="1491" spans="1:33" x14ac:dyDescent="0.3">
      <c r="A1491" t="s">
        <v>121</v>
      </c>
      <c r="B1491" t="s">
        <v>946</v>
      </c>
      <c r="C1491" t="s">
        <v>80</v>
      </c>
      <c r="D1491" t="s">
        <v>81</v>
      </c>
      <c r="E1491" t="s">
        <v>421</v>
      </c>
      <c r="F1491" t="s">
        <v>18549</v>
      </c>
      <c r="G1491" t="s">
        <v>33</v>
      </c>
      <c r="H1491" s="4">
        <v>45254</v>
      </c>
      <c r="I1491">
        <v>1100</v>
      </c>
      <c r="J1491" t="s">
        <v>18550</v>
      </c>
      <c r="K1491" t="s">
        <v>404</v>
      </c>
      <c r="L1491" t="s">
        <v>18551</v>
      </c>
      <c r="M1491" t="s">
        <v>87</v>
      </c>
      <c r="N1491" t="s">
        <v>18552</v>
      </c>
      <c r="O1491" t="s">
        <v>116</v>
      </c>
      <c r="P1491">
        <v>17</v>
      </c>
      <c r="Q1491" t="s">
        <v>40</v>
      </c>
      <c r="R1491" t="s">
        <v>74</v>
      </c>
      <c r="S1491" t="s">
        <v>18553</v>
      </c>
      <c r="T1491" s="4">
        <v>45462</v>
      </c>
      <c r="U1491">
        <v>6</v>
      </c>
      <c r="V1491" t="s">
        <v>20248</v>
      </c>
      <c r="W1491" t="s">
        <v>18554</v>
      </c>
      <c r="X1491" t="s">
        <v>18555</v>
      </c>
      <c r="Y1491" t="s">
        <v>12117</v>
      </c>
      <c r="Z1491">
        <v>1570</v>
      </c>
      <c r="AA1491">
        <v>4</v>
      </c>
      <c r="AB1491">
        <v>2512</v>
      </c>
      <c r="AC1491">
        <v>628</v>
      </c>
      <c r="AD1491" s="8">
        <v>0.35</v>
      </c>
      <c r="AE1491" s="7">
        <v>879.19999999999993</v>
      </c>
      <c r="AF1491">
        <v>0.35</v>
      </c>
      <c r="AG1491" t="str">
        <f t="shared" si="23"/>
        <v>₹3 K</v>
      </c>
    </row>
    <row r="1492" spans="1:33" x14ac:dyDescent="0.3">
      <c r="A1492" t="s">
        <v>47</v>
      </c>
      <c r="B1492" t="s">
        <v>1128</v>
      </c>
      <c r="C1492" t="s">
        <v>80</v>
      </c>
      <c r="D1492" t="s">
        <v>81</v>
      </c>
      <c r="E1492" t="s">
        <v>501</v>
      </c>
      <c r="F1492" t="s">
        <v>18556</v>
      </c>
      <c r="G1492" t="s">
        <v>33</v>
      </c>
      <c r="H1492" s="4">
        <v>45435</v>
      </c>
      <c r="I1492">
        <v>1300</v>
      </c>
      <c r="J1492" t="s">
        <v>18557</v>
      </c>
      <c r="K1492" t="s">
        <v>1846</v>
      </c>
      <c r="L1492" t="s">
        <v>18558</v>
      </c>
      <c r="M1492" t="s">
        <v>37</v>
      </c>
      <c r="N1492" t="s">
        <v>18559</v>
      </c>
      <c r="O1492" t="s">
        <v>57</v>
      </c>
      <c r="P1492">
        <v>12</v>
      </c>
      <c r="Q1492" t="s">
        <v>40</v>
      </c>
      <c r="R1492" t="s">
        <v>74</v>
      </c>
      <c r="S1492" t="s">
        <v>18560</v>
      </c>
      <c r="T1492" s="4">
        <v>45459</v>
      </c>
      <c r="U1492">
        <v>6</v>
      </c>
      <c r="V1492" t="s">
        <v>20248</v>
      </c>
      <c r="W1492" t="s">
        <v>18561</v>
      </c>
      <c r="X1492" t="s">
        <v>18562</v>
      </c>
      <c r="Y1492" t="s">
        <v>587</v>
      </c>
      <c r="Z1492">
        <v>927</v>
      </c>
      <c r="AA1492">
        <v>8</v>
      </c>
      <c r="AB1492">
        <v>2966.4</v>
      </c>
      <c r="AC1492">
        <v>370.8</v>
      </c>
      <c r="AD1492" s="8">
        <v>0.35</v>
      </c>
      <c r="AE1492" s="7">
        <v>1038.24</v>
      </c>
      <c r="AF1492">
        <v>0.35</v>
      </c>
      <c r="AG1492" t="str">
        <f t="shared" si="23"/>
        <v>₹3 K</v>
      </c>
    </row>
    <row r="1493" spans="1:33" x14ac:dyDescent="0.3">
      <c r="A1493" t="s">
        <v>93</v>
      </c>
      <c r="B1493" t="s">
        <v>293</v>
      </c>
      <c r="C1493" t="s">
        <v>80</v>
      </c>
      <c r="D1493" t="s">
        <v>109</v>
      </c>
      <c r="E1493" t="s">
        <v>850</v>
      </c>
      <c r="F1493" t="s">
        <v>18820</v>
      </c>
      <c r="G1493" t="s">
        <v>96</v>
      </c>
      <c r="H1493" s="4">
        <v>44626</v>
      </c>
      <c r="I1493">
        <v>800</v>
      </c>
      <c r="J1493" t="s">
        <v>18821</v>
      </c>
      <c r="K1493" t="s">
        <v>2083</v>
      </c>
      <c r="L1493" t="s">
        <v>18822</v>
      </c>
      <c r="M1493" t="s">
        <v>37</v>
      </c>
      <c r="N1493" t="s">
        <v>18823</v>
      </c>
      <c r="O1493" t="s">
        <v>72</v>
      </c>
      <c r="P1493">
        <v>20</v>
      </c>
      <c r="Q1493" t="s">
        <v>40</v>
      </c>
      <c r="R1493" t="s">
        <v>58</v>
      </c>
      <c r="S1493" t="s">
        <v>18824</v>
      </c>
      <c r="T1493" s="4">
        <v>45453</v>
      </c>
      <c r="U1493">
        <v>6</v>
      </c>
      <c r="V1493" t="s">
        <v>20248</v>
      </c>
      <c r="W1493" t="s">
        <v>18825</v>
      </c>
      <c r="X1493" t="s">
        <v>18826</v>
      </c>
      <c r="Y1493" t="s">
        <v>251</v>
      </c>
      <c r="Z1493">
        <v>1226</v>
      </c>
      <c r="AA1493">
        <v>2</v>
      </c>
      <c r="AB1493">
        <v>980.80000000000007</v>
      </c>
      <c r="AC1493">
        <v>490.40000000000003</v>
      </c>
      <c r="AD1493" s="8">
        <v>0.35</v>
      </c>
      <c r="AE1493" s="7">
        <v>343.28000000000003</v>
      </c>
      <c r="AF1493">
        <v>0.35</v>
      </c>
      <c r="AG1493" t="str">
        <f t="shared" si="23"/>
        <v>₹980.8</v>
      </c>
    </row>
    <row r="1494" spans="1:33" x14ac:dyDescent="0.3">
      <c r="A1494" t="s">
        <v>181</v>
      </c>
      <c r="B1494" t="s">
        <v>813</v>
      </c>
      <c r="C1494" t="s">
        <v>49</v>
      </c>
      <c r="D1494" t="s">
        <v>50</v>
      </c>
      <c r="E1494" t="s">
        <v>170</v>
      </c>
      <c r="F1494" t="s">
        <v>18834</v>
      </c>
      <c r="G1494" t="s">
        <v>33</v>
      </c>
      <c r="H1494" s="4">
        <v>44648</v>
      </c>
      <c r="I1494">
        <v>1000</v>
      </c>
      <c r="J1494" t="s">
        <v>18835</v>
      </c>
      <c r="K1494" t="s">
        <v>1121</v>
      </c>
      <c r="L1494" t="s">
        <v>18836</v>
      </c>
      <c r="M1494" t="s">
        <v>87</v>
      </c>
      <c r="N1494" t="s">
        <v>18837</v>
      </c>
      <c r="O1494" t="s">
        <v>72</v>
      </c>
      <c r="P1494">
        <v>12</v>
      </c>
      <c r="Q1494" t="s">
        <v>40</v>
      </c>
      <c r="R1494" t="s">
        <v>58</v>
      </c>
      <c r="S1494" t="s">
        <v>18838</v>
      </c>
      <c r="T1494" s="4">
        <v>45444</v>
      </c>
      <c r="U1494">
        <v>6</v>
      </c>
      <c r="V1494" t="s">
        <v>20248</v>
      </c>
      <c r="W1494" t="s">
        <v>18839</v>
      </c>
      <c r="X1494" t="s">
        <v>18840</v>
      </c>
      <c r="Y1494" t="s">
        <v>14953</v>
      </c>
      <c r="Z1494">
        <v>2954</v>
      </c>
      <c r="AA1494">
        <v>2</v>
      </c>
      <c r="AB1494">
        <v>2363.2000000000003</v>
      </c>
      <c r="AC1494">
        <v>1181.6000000000001</v>
      </c>
      <c r="AD1494" s="8">
        <v>0.22</v>
      </c>
      <c r="AE1494" s="7">
        <v>519.90400000000011</v>
      </c>
      <c r="AF1494">
        <v>0.22</v>
      </c>
      <c r="AG1494" t="str">
        <f t="shared" si="23"/>
        <v>₹2 K</v>
      </c>
    </row>
    <row r="1495" spans="1:33" x14ac:dyDescent="0.3">
      <c r="A1495" t="s">
        <v>20237</v>
      </c>
      <c r="B1495" t="s">
        <v>1483</v>
      </c>
      <c r="C1495" t="s">
        <v>29</v>
      </c>
      <c r="D1495" t="s">
        <v>65</v>
      </c>
      <c r="E1495" t="s">
        <v>521</v>
      </c>
      <c r="F1495" t="s">
        <v>18848</v>
      </c>
      <c r="G1495" t="s">
        <v>33</v>
      </c>
      <c r="H1495" s="4">
        <v>45104</v>
      </c>
      <c r="I1495">
        <v>1400</v>
      </c>
      <c r="J1495" t="s">
        <v>18849</v>
      </c>
      <c r="K1495" t="s">
        <v>98</v>
      </c>
      <c r="L1495" t="s">
        <v>18850</v>
      </c>
      <c r="M1495" t="s">
        <v>87</v>
      </c>
      <c r="N1495" t="s">
        <v>18851</v>
      </c>
      <c r="O1495" t="s">
        <v>39</v>
      </c>
      <c r="P1495">
        <v>5</v>
      </c>
      <c r="Q1495" t="s">
        <v>73</v>
      </c>
      <c r="R1495" t="s">
        <v>41</v>
      </c>
      <c r="S1495" t="s">
        <v>18852</v>
      </c>
      <c r="T1495" s="4">
        <v>45460</v>
      </c>
      <c r="U1495">
        <v>6</v>
      </c>
      <c r="V1495" t="s">
        <v>20248</v>
      </c>
      <c r="W1495" t="s">
        <v>18853</v>
      </c>
      <c r="X1495" t="s">
        <v>18854</v>
      </c>
      <c r="Y1495" t="s">
        <v>10320</v>
      </c>
      <c r="Z1495">
        <v>1068</v>
      </c>
      <c r="AA1495">
        <v>1</v>
      </c>
      <c r="AB1495">
        <v>427.20000000000005</v>
      </c>
      <c r="AC1495">
        <v>427.20000000000005</v>
      </c>
      <c r="AD1495" s="8">
        <v>0.28000000000000003</v>
      </c>
      <c r="AE1495" s="7">
        <v>119.61600000000003</v>
      </c>
      <c r="AF1495">
        <v>0.28000000000000003</v>
      </c>
      <c r="AG1495" t="str">
        <f t="shared" si="23"/>
        <v>₹427.2</v>
      </c>
    </row>
    <row r="1496" spans="1:33" x14ac:dyDescent="0.3">
      <c r="A1496" t="s">
        <v>20236</v>
      </c>
      <c r="B1496" t="s">
        <v>79</v>
      </c>
      <c r="C1496" t="s">
        <v>80</v>
      </c>
      <c r="D1496" t="s">
        <v>50</v>
      </c>
      <c r="E1496" t="s">
        <v>66</v>
      </c>
      <c r="F1496" t="s">
        <v>18917</v>
      </c>
      <c r="G1496" t="s">
        <v>96</v>
      </c>
      <c r="H1496" s="4">
        <v>45400</v>
      </c>
      <c r="I1496">
        <v>1100</v>
      </c>
      <c r="J1496" t="s">
        <v>11643</v>
      </c>
      <c r="K1496" t="s">
        <v>1686</v>
      </c>
      <c r="L1496" t="s">
        <v>18918</v>
      </c>
      <c r="M1496" t="s">
        <v>87</v>
      </c>
      <c r="N1496" t="s">
        <v>18919</v>
      </c>
      <c r="O1496" t="s">
        <v>39</v>
      </c>
      <c r="P1496">
        <v>20</v>
      </c>
      <c r="Q1496" t="s">
        <v>40</v>
      </c>
      <c r="R1496" t="s">
        <v>74</v>
      </c>
      <c r="S1496" t="s">
        <v>18920</v>
      </c>
      <c r="T1496" s="4">
        <v>45464</v>
      </c>
      <c r="U1496">
        <v>6</v>
      </c>
      <c r="V1496" t="s">
        <v>20248</v>
      </c>
      <c r="W1496" t="s">
        <v>18921</v>
      </c>
      <c r="X1496" t="s">
        <v>18922</v>
      </c>
      <c r="Y1496" t="s">
        <v>4283</v>
      </c>
      <c r="Z1496">
        <v>1167</v>
      </c>
      <c r="AA1496">
        <v>7</v>
      </c>
      <c r="AB1496">
        <v>3267.6000000000004</v>
      </c>
      <c r="AC1496">
        <v>466.80000000000007</v>
      </c>
      <c r="AD1496" s="8">
        <v>0.35</v>
      </c>
      <c r="AE1496" s="7">
        <v>1143.6600000000001</v>
      </c>
      <c r="AF1496">
        <v>0.35</v>
      </c>
      <c r="AG1496" t="str">
        <f t="shared" si="23"/>
        <v>₹3 K</v>
      </c>
    </row>
    <row r="1497" spans="1:33" x14ac:dyDescent="0.3">
      <c r="A1497" t="s">
        <v>181</v>
      </c>
      <c r="B1497" t="s">
        <v>411</v>
      </c>
      <c r="C1497" t="s">
        <v>80</v>
      </c>
      <c r="D1497" t="s">
        <v>146</v>
      </c>
      <c r="E1497" t="s">
        <v>1949</v>
      </c>
      <c r="F1497" t="s">
        <v>19132</v>
      </c>
      <c r="G1497" t="s">
        <v>33</v>
      </c>
      <c r="H1497" s="4">
        <v>45082</v>
      </c>
      <c r="I1497">
        <v>1100</v>
      </c>
      <c r="J1497" t="s">
        <v>19133</v>
      </c>
      <c r="K1497" t="s">
        <v>1477</v>
      </c>
      <c r="L1497" t="s">
        <v>19134</v>
      </c>
      <c r="M1497" t="s">
        <v>87</v>
      </c>
      <c r="N1497" t="s">
        <v>19135</v>
      </c>
      <c r="O1497" t="s">
        <v>116</v>
      </c>
      <c r="P1497">
        <v>13</v>
      </c>
      <c r="Q1497" t="s">
        <v>40</v>
      </c>
      <c r="R1497" t="s">
        <v>58</v>
      </c>
      <c r="S1497" t="s">
        <v>19136</v>
      </c>
      <c r="T1497" s="4">
        <v>45473</v>
      </c>
      <c r="U1497">
        <v>6</v>
      </c>
      <c r="V1497" t="s">
        <v>20248</v>
      </c>
      <c r="W1497" t="s">
        <v>19137</v>
      </c>
      <c r="X1497" t="s">
        <v>19138</v>
      </c>
      <c r="Y1497" t="s">
        <v>1957</v>
      </c>
      <c r="Z1497">
        <v>764</v>
      </c>
      <c r="AA1497">
        <v>7</v>
      </c>
      <c r="AB1497">
        <v>2139.2000000000003</v>
      </c>
      <c r="AC1497">
        <v>305.60000000000002</v>
      </c>
      <c r="AD1497" s="8">
        <v>0.35</v>
      </c>
      <c r="AE1497" s="7">
        <v>748.72</v>
      </c>
      <c r="AF1497">
        <v>0.35</v>
      </c>
      <c r="AG1497" t="str">
        <f t="shared" si="23"/>
        <v>₹2 K</v>
      </c>
    </row>
    <row r="1498" spans="1:33" x14ac:dyDescent="0.3">
      <c r="A1498" t="s">
        <v>450</v>
      </c>
      <c r="B1498" t="s">
        <v>450</v>
      </c>
      <c r="C1498" t="s">
        <v>29</v>
      </c>
      <c r="D1498" t="s">
        <v>370</v>
      </c>
      <c r="E1498" t="s">
        <v>750</v>
      </c>
      <c r="F1498" t="s">
        <v>19360</v>
      </c>
      <c r="G1498" t="s">
        <v>96</v>
      </c>
      <c r="H1498" s="4">
        <v>45015</v>
      </c>
      <c r="I1498">
        <v>800</v>
      </c>
      <c r="J1498" t="s">
        <v>19361</v>
      </c>
      <c r="K1498" t="s">
        <v>581</v>
      </c>
      <c r="L1498" t="s">
        <v>19362</v>
      </c>
      <c r="M1498" t="s">
        <v>87</v>
      </c>
      <c r="N1498" t="s">
        <v>19363</v>
      </c>
      <c r="O1498" t="s">
        <v>72</v>
      </c>
      <c r="P1498">
        <v>19</v>
      </c>
      <c r="Q1498" t="s">
        <v>73</v>
      </c>
      <c r="R1498" t="s">
        <v>101</v>
      </c>
      <c r="S1498" t="s">
        <v>19364</v>
      </c>
      <c r="T1498" s="4">
        <v>45463</v>
      </c>
      <c r="U1498">
        <v>6</v>
      </c>
      <c r="V1498" t="s">
        <v>20248</v>
      </c>
      <c r="W1498" t="s">
        <v>19365</v>
      </c>
      <c r="X1498" t="s">
        <v>19366</v>
      </c>
      <c r="Y1498" t="s">
        <v>945</v>
      </c>
      <c r="Z1498">
        <v>2165</v>
      </c>
      <c r="AA1498">
        <v>4</v>
      </c>
      <c r="AB1498">
        <v>3464</v>
      </c>
      <c r="AC1498">
        <v>866</v>
      </c>
      <c r="AD1498" s="8">
        <v>0.28000000000000003</v>
      </c>
      <c r="AE1498" s="7">
        <v>969.92000000000007</v>
      </c>
      <c r="AF1498">
        <v>0.28000000000000003</v>
      </c>
      <c r="AG1498" t="str">
        <f t="shared" si="23"/>
        <v>₹3 K</v>
      </c>
    </row>
    <row r="1499" spans="1:33" x14ac:dyDescent="0.3">
      <c r="A1499" t="s">
        <v>20233</v>
      </c>
      <c r="B1499" t="s">
        <v>240</v>
      </c>
      <c r="C1499" t="s">
        <v>80</v>
      </c>
      <c r="D1499" t="s">
        <v>241</v>
      </c>
      <c r="E1499" t="s">
        <v>1474</v>
      </c>
      <c r="F1499" t="s">
        <v>19471</v>
      </c>
      <c r="G1499" t="s">
        <v>33</v>
      </c>
      <c r="H1499" s="4">
        <v>44479</v>
      </c>
      <c r="I1499">
        <v>950</v>
      </c>
      <c r="J1499" t="s">
        <v>19472</v>
      </c>
      <c r="K1499" t="s">
        <v>923</v>
      </c>
      <c r="L1499" t="s">
        <v>19473</v>
      </c>
      <c r="M1499" t="s">
        <v>87</v>
      </c>
      <c r="N1499" t="s">
        <v>19474</v>
      </c>
      <c r="O1499" t="s">
        <v>39</v>
      </c>
      <c r="P1499">
        <v>8</v>
      </c>
      <c r="Q1499" t="s">
        <v>73</v>
      </c>
      <c r="R1499" t="s">
        <v>58</v>
      </c>
      <c r="S1499" t="s">
        <v>19475</v>
      </c>
      <c r="T1499" s="4">
        <v>45471</v>
      </c>
      <c r="U1499">
        <v>6</v>
      </c>
      <c r="V1499" t="s">
        <v>20248</v>
      </c>
      <c r="W1499" t="s">
        <v>19476</v>
      </c>
      <c r="X1499" t="s">
        <v>19477</v>
      </c>
      <c r="Y1499" t="s">
        <v>1973</v>
      </c>
      <c r="Z1499">
        <v>2436</v>
      </c>
      <c r="AA1499">
        <v>4</v>
      </c>
      <c r="AB1499">
        <v>3897.6000000000004</v>
      </c>
      <c r="AC1499">
        <v>974.40000000000009</v>
      </c>
      <c r="AD1499" s="8">
        <v>0.35</v>
      </c>
      <c r="AE1499" s="7">
        <v>1364.16</v>
      </c>
      <c r="AF1499">
        <v>0.35</v>
      </c>
      <c r="AG1499" t="str">
        <f t="shared" si="23"/>
        <v>₹4 K</v>
      </c>
    </row>
    <row r="1500" spans="1:33" x14ac:dyDescent="0.3">
      <c r="A1500" t="s">
        <v>181</v>
      </c>
      <c r="B1500" t="s">
        <v>470</v>
      </c>
      <c r="C1500" t="s">
        <v>29</v>
      </c>
      <c r="D1500" t="s">
        <v>65</v>
      </c>
      <c r="E1500" t="s">
        <v>158</v>
      </c>
      <c r="F1500" t="s">
        <v>19540</v>
      </c>
      <c r="G1500" t="s">
        <v>96</v>
      </c>
      <c r="H1500" s="4">
        <v>44783</v>
      </c>
      <c r="I1500">
        <v>1000</v>
      </c>
      <c r="J1500" t="s">
        <v>19541</v>
      </c>
      <c r="K1500" t="s">
        <v>2083</v>
      </c>
      <c r="L1500" t="s">
        <v>19542</v>
      </c>
      <c r="M1500" t="s">
        <v>37</v>
      </c>
      <c r="N1500" t="s">
        <v>19543</v>
      </c>
      <c r="O1500" t="s">
        <v>116</v>
      </c>
      <c r="P1500">
        <v>18</v>
      </c>
      <c r="Q1500" t="s">
        <v>40</v>
      </c>
      <c r="R1500" t="s">
        <v>41</v>
      </c>
      <c r="S1500" t="s">
        <v>19544</v>
      </c>
      <c r="T1500" s="4">
        <v>45462</v>
      </c>
      <c r="U1500">
        <v>6</v>
      </c>
      <c r="V1500" t="s">
        <v>20248</v>
      </c>
      <c r="W1500" t="s">
        <v>19545</v>
      </c>
      <c r="X1500" t="s">
        <v>19546</v>
      </c>
      <c r="Y1500" t="s">
        <v>6955</v>
      </c>
      <c r="Z1500">
        <v>536</v>
      </c>
      <c r="AA1500">
        <v>2</v>
      </c>
      <c r="AB1500">
        <v>428.8</v>
      </c>
      <c r="AC1500">
        <v>214.4</v>
      </c>
      <c r="AD1500" s="8">
        <v>0.28000000000000003</v>
      </c>
      <c r="AE1500" s="7">
        <v>120.06400000000002</v>
      </c>
      <c r="AF1500">
        <v>0.28000000000000003</v>
      </c>
      <c r="AG1500" t="str">
        <f t="shared" si="23"/>
        <v>₹428.8</v>
      </c>
    </row>
    <row r="1501" spans="1:33" x14ac:dyDescent="0.3">
      <c r="A1501" t="s">
        <v>20242</v>
      </c>
      <c r="B1501" t="s">
        <v>390</v>
      </c>
      <c r="C1501" t="s">
        <v>29</v>
      </c>
      <c r="D1501" t="s">
        <v>206</v>
      </c>
      <c r="E1501" t="s">
        <v>2408</v>
      </c>
      <c r="F1501" t="s">
        <v>19633</v>
      </c>
      <c r="G1501" t="s">
        <v>33</v>
      </c>
      <c r="H1501" s="4">
        <v>44888</v>
      </c>
      <c r="I1501">
        <v>1000</v>
      </c>
      <c r="J1501" t="s">
        <v>19634</v>
      </c>
      <c r="K1501" t="s">
        <v>1821</v>
      </c>
      <c r="L1501" t="s">
        <v>19635</v>
      </c>
      <c r="M1501" t="s">
        <v>37</v>
      </c>
      <c r="N1501" t="s">
        <v>19636</v>
      </c>
      <c r="O1501" t="s">
        <v>72</v>
      </c>
      <c r="P1501">
        <v>14</v>
      </c>
      <c r="Q1501" t="s">
        <v>73</v>
      </c>
      <c r="R1501" t="s">
        <v>58</v>
      </c>
      <c r="S1501" t="s">
        <v>19637</v>
      </c>
      <c r="T1501" s="4">
        <v>45452</v>
      </c>
      <c r="U1501">
        <v>6</v>
      </c>
      <c r="V1501" t="s">
        <v>20248</v>
      </c>
      <c r="W1501" t="s">
        <v>19638</v>
      </c>
      <c r="X1501" t="s">
        <v>19639</v>
      </c>
      <c r="Y1501" t="s">
        <v>3975</v>
      </c>
      <c r="Z1501">
        <v>2692</v>
      </c>
      <c r="AA1501">
        <v>6</v>
      </c>
      <c r="AB1501">
        <v>6460.8</v>
      </c>
      <c r="AC1501">
        <v>1076.8</v>
      </c>
      <c r="AD1501" s="8">
        <v>0.28000000000000003</v>
      </c>
      <c r="AE1501" s="7">
        <v>1809.0240000000001</v>
      </c>
      <c r="AF1501">
        <v>0.28000000000000003</v>
      </c>
      <c r="AG1501" t="str">
        <f t="shared" si="23"/>
        <v>₹6 K</v>
      </c>
    </row>
    <row r="1502" spans="1:33" x14ac:dyDescent="0.3">
      <c r="A1502" t="s">
        <v>181</v>
      </c>
      <c r="B1502" t="s">
        <v>182</v>
      </c>
      <c r="C1502" t="s">
        <v>49</v>
      </c>
      <c r="D1502" t="s">
        <v>146</v>
      </c>
      <c r="E1502" t="s">
        <v>1949</v>
      </c>
      <c r="F1502" t="s">
        <v>19702</v>
      </c>
      <c r="G1502" t="s">
        <v>96</v>
      </c>
      <c r="H1502" s="4">
        <v>44834</v>
      </c>
      <c r="I1502">
        <v>800</v>
      </c>
      <c r="J1502" t="s">
        <v>19703</v>
      </c>
      <c r="K1502" t="s">
        <v>1086</v>
      </c>
      <c r="L1502" t="s">
        <v>19704</v>
      </c>
      <c r="M1502" t="s">
        <v>87</v>
      </c>
      <c r="N1502" t="s">
        <v>19705</v>
      </c>
      <c r="O1502" t="s">
        <v>39</v>
      </c>
      <c r="P1502">
        <v>12</v>
      </c>
      <c r="Q1502" t="s">
        <v>40</v>
      </c>
      <c r="R1502" t="s">
        <v>58</v>
      </c>
      <c r="S1502" t="s">
        <v>19706</v>
      </c>
      <c r="T1502" s="4">
        <v>45461</v>
      </c>
      <c r="U1502">
        <v>6</v>
      </c>
      <c r="V1502" t="s">
        <v>20248</v>
      </c>
      <c r="W1502" t="s">
        <v>19707</v>
      </c>
      <c r="X1502" t="s">
        <v>19708</v>
      </c>
      <c r="Y1502" t="s">
        <v>4169</v>
      </c>
      <c r="Z1502">
        <v>1529</v>
      </c>
      <c r="AA1502">
        <v>4</v>
      </c>
      <c r="AB1502">
        <v>2446.4</v>
      </c>
      <c r="AC1502">
        <v>611.6</v>
      </c>
      <c r="AD1502" s="8">
        <v>0.22</v>
      </c>
      <c r="AE1502" s="7">
        <v>538.20799999999997</v>
      </c>
      <c r="AF1502">
        <v>0.22</v>
      </c>
      <c r="AG1502" t="str">
        <f t="shared" si="23"/>
        <v>₹2 K</v>
      </c>
    </row>
    <row r="1503" spans="1:33" x14ac:dyDescent="0.3">
      <c r="A1503" t="s">
        <v>93</v>
      </c>
      <c r="B1503" t="s">
        <v>1118</v>
      </c>
      <c r="C1503" t="s">
        <v>49</v>
      </c>
      <c r="D1503" t="s">
        <v>146</v>
      </c>
      <c r="E1503" t="s">
        <v>170</v>
      </c>
      <c r="F1503" t="s">
        <v>19797</v>
      </c>
      <c r="G1503" t="s">
        <v>33</v>
      </c>
      <c r="H1503" s="4">
        <v>45425</v>
      </c>
      <c r="I1503">
        <v>1000</v>
      </c>
      <c r="J1503" t="s">
        <v>19798</v>
      </c>
      <c r="K1503" t="s">
        <v>1511</v>
      </c>
      <c r="L1503" t="s">
        <v>19799</v>
      </c>
      <c r="M1503" t="s">
        <v>37</v>
      </c>
      <c r="N1503" t="s">
        <v>19800</v>
      </c>
      <c r="O1503" t="s">
        <v>116</v>
      </c>
      <c r="P1503">
        <v>15</v>
      </c>
      <c r="Q1503" t="s">
        <v>40</v>
      </c>
      <c r="R1503" t="s">
        <v>74</v>
      </c>
      <c r="S1503" t="s">
        <v>19801</v>
      </c>
      <c r="T1503" s="4">
        <v>45445</v>
      </c>
      <c r="U1503">
        <v>6</v>
      </c>
      <c r="V1503" t="s">
        <v>20248</v>
      </c>
      <c r="W1503" t="s">
        <v>19802</v>
      </c>
      <c r="X1503" t="s">
        <v>19803</v>
      </c>
      <c r="Y1503" t="s">
        <v>7456</v>
      </c>
      <c r="Z1503">
        <v>793</v>
      </c>
      <c r="AA1503">
        <v>2</v>
      </c>
      <c r="AB1503">
        <v>634.40000000000009</v>
      </c>
      <c r="AC1503">
        <v>317.20000000000005</v>
      </c>
      <c r="AD1503" s="8">
        <v>0.22</v>
      </c>
      <c r="AE1503" s="7">
        <v>139.56800000000001</v>
      </c>
      <c r="AF1503">
        <v>0.22</v>
      </c>
      <c r="AG1503" t="str">
        <f t="shared" si="23"/>
        <v>₹634.4</v>
      </c>
    </row>
    <row r="1504" spans="1:33" x14ac:dyDescent="0.3">
      <c r="A1504" t="s">
        <v>93</v>
      </c>
      <c r="B1504" t="s">
        <v>1118</v>
      </c>
      <c r="C1504" t="s">
        <v>80</v>
      </c>
      <c r="D1504" t="s">
        <v>241</v>
      </c>
      <c r="E1504" t="s">
        <v>1067</v>
      </c>
      <c r="F1504" t="s">
        <v>19823</v>
      </c>
      <c r="G1504" t="s">
        <v>96</v>
      </c>
      <c r="H1504" s="4">
        <v>44338</v>
      </c>
      <c r="I1504">
        <v>1400</v>
      </c>
      <c r="J1504" t="s">
        <v>19824</v>
      </c>
      <c r="K1504" t="s">
        <v>1319</v>
      </c>
      <c r="L1504" t="s">
        <v>19825</v>
      </c>
      <c r="M1504" t="s">
        <v>37</v>
      </c>
      <c r="N1504" t="s">
        <v>19826</v>
      </c>
      <c r="O1504" t="s">
        <v>72</v>
      </c>
      <c r="P1504">
        <v>17</v>
      </c>
      <c r="Q1504" t="s">
        <v>73</v>
      </c>
      <c r="R1504" t="s">
        <v>58</v>
      </c>
      <c r="S1504" t="s">
        <v>19827</v>
      </c>
      <c r="T1504" s="4">
        <v>45466</v>
      </c>
      <c r="U1504">
        <v>6</v>
      </c>
      <c r="V1504" t="s">
        <v>20248</v>
      </c>
      <c r="W1504" t="s">
        <v>19828</v>
      </c>
      <c r="X1504" t="s">
        <v>19829</v>
      </c>
      <c r="Y1504" t="s">
        <v>9967</v>
      </c>
      <c r="Z1504">
        <v>733</v>
      </c>
      <c r="AA1504">
        <v>8</v>
      </c>
      <c r="AB1504">
        <v>2345.6</v>
      </c>
      <c r="AC1504">
        <v>293.2</v>
      </c>
      <c r="AD1504" s="8">
        <v>0.35</v>
      </c>
      <c r="AE1504" s="7">
        <v>820.95999999999992</v>
      </c>
      <c r="AF1504">
        <v>0.35</v>
      </c>
      <c r="AG1504" t="str">
        <f t="shared" si="23"/>
        <v>₹2 K</v>
      </c>
    </row>
    <row r="1505" spans="1:33" x14ac:dyDescent="0.3">
      <c r="A1505" t="s">
        <v>181</v>
      </c>
      <c r="B1505" t="s">
        <v>411</v>
      </c>
      <c r="C1505" t="s">
        <v>80</v>
      </c>
      <c r="D1505" t="s">
        <v>146</v>
      </c>
      <c r="E1505" t="s">
        <v>1005</v>
      </c>
      <c r="F1505" t="s">
        <v>19865</v>
      </c>
      <c r="G1505" t="s">
        <v>33</v>
      </c>
      <c r="H1505" s="4">
        <v>45514</v>
      </c>
      <c r="I1505">
        <v>1000</v>
      </c>
      <c r="J1505" t="s">
        <v>19866</v>
      </c>
      <c r="K1505" t="s">
        <v>414</v>
      </c>
      <c r="L1505" t="s">
        <v>19867</v>
      </c>
      <c r="M1505" t="s">
        <v>87</v>
      </c>
      <c r="N1505" t="s">
        <v>19868</v>
      </c>
      <c r="O1505" t="s">
        <v>116</v>
      </c>
      <c r="P1505">
        <v>12</v>
      </c>
      <c r="Q1505" t="s">
        <v>73</v>
      </c>
      <c r="R1505" t="s">
        <v>101</v>
      </c>
      <c r="S1505" t="s">
        <v>19869</v>
      </c>
      <c r="T1505" s="4">
        <v>45461</v>
      </c>
      <c r="U1505">
        <v>6</v>
      </c>
      <c r="V1505" t="s">
        <v>20248</v>
      </c>
      <c r="W1505" t="s">
        <v>19870</v>
      </c>
      <c r="X1505" t="s">
        <v>19871</v>
      </c>
      <c r="Y1505" t="s">
        <v>6084</v>
      </c>
      <c r="Z1505">
        <v>2287</v>
      </c>
      <c r="AA1505">
        <v>1</v>
      </c>
      <c r="AB1505">
        <v>914.80000000000007</v>
      </c>
      <c r="AC1505">
        <v>914.80000000000007</v>
      </c>
      <c r="AD1505" s="8">
        <v>0.35</v>
      </c>
      <c r="AE1505" s="7">
        <v>320.18</v>
      </c>
      <c r="AF1505">
        <v>0.35</v>
      </c>
      <c r="AG1505" t="str">
        <f t="shared" si="23"/>
        <v>₹914.8</v>
      </c>
    </row>
    <row r="1506" spans="1:33" x14ac:dyDescent="0.3">
      <c r="A1506" t="s">
        <v>27</v>
      </c>
      <c r="B1506" t="s">
        <v>558</v>
      </c>
      <c r="C1506" t="s">
        <v>29</v>
      </c>
      <c r="D1506" t="s">
        <v>206</v>
      </c>
      <c r="E1506" t="s">
        <v>1225</v>
      </c>
      <c r="F1506" t="s">
        <v>19961</v>
      </c>
      <c r="G1506" t="s">
        <v>33</v>
      </c>
      <c r="H1506" s="4">
        <v>44372</v>
      </c>
      <c r="I1506">
        <v>800</v>
      </c>
      <c r="J1506" t="s">
        <v>19962</v>
      </c>
      <c r="K1506" t="s">
        <v>950</v>
      </c>
      <c r="L1506" t="s">
        <v>19963</v>
      </c>
      <c r="M1506" t="s">
        <v>37</v>
      </c>
      <c r="N1506" t="s">
        <v>19964</v>
      </c>
      <c r="O1506" t="s">
        <v>72</v>
      </c>
      <c r="P1506">
        <v>10</v>
      </c>
      <c r="Q1506" t="s">
        <v>73</v>
      </c>
      <c r="R1506" t="s">
        <v>74</v>
      </c>
      <c r="S1506" t="s">
        <v>19965</v>
      </c>
      <c r="T1506" s="4">
        <v>45453</v>
      </c>
      <c r="U1506">
        <v>6</v>
      </c>
      <c r="V1506" t="s">
        <v>20248</v>
      </c>
      <c r="W1506" t="s">
        <v>19966</v>
      </c>
      <c r="X1506" t="s">
        <v>19967</v>
      </c>
      <c r="Y1506" t="s">
        <v>2840</v>
      </c>
      <c r="Z1506">
        <v>1688</v>
      </c>
      <c r="AA1506">
        <v>1</v>
      </c>
      <c r="AB1506">
        <v>675.2</v>
      </c>
      <c r="AC1506">
        <v>675.2</v>
      </c>
      <c r="AD1506" s="8">
        <v>0.28000000000000003</v>
      </c>
      <c r="AE1506" s="7">
        <v>189.05600000000004</v>
      </c>
      <c r="AF1506">
        <v>0.28000000000000003</v>
      </c>
      <c r="AG1506" t="str">
        <f t="shared" si="23"/>
        <v>₹675.2</v>
      </c>
    </row>
    <row r="1507" spans="1:33" x14ac:dyDescent="0.3">
      <c r="A1507" t="s">
        <v>27</v>
      </c>
      <c r="B1507" t="s">
        <v>193</v>
      </c>
      <c r="C1507" t="s">
        <v>80</v>
      </c>
      <c r="D1507" t="s">
        <v>146</v>
      </c>
      <c r="E1507" t="s">
        <v>441</v>
      </c>
      <c r="F1507" t="s">
        <v>20032</v>
      </c>
      <c r="G1507" t="s">
        <v>96</v>
      </c>
      <c r="H1507" s="4">
        <v>44550</v>
      </c>
      <c r="I1507">
        <v>1400</v>
      </c>
      <c r="J1507" t="s">
        <v>20033</v>
      </c>
      <c r="K1507" t="s">
        <v>923</v>
      </c>
      <c r="L1507" t="s">
        <v>20034</v>
      </c>
      <c r="M1507" t="s">
        <v>37</v>
      </c>
      <c r="N1507" t="s">
        <v>20035</v>
      </c>
      <c r="O1507" t="s">
        <v>72</v>
      </c>
      <c r="P1507">
        <v>16</v>
      </c>
      <c r="Q1507" t="s">
        <v>73</v>
      </c>
      <c r="R1507" t="s">
        <v>41</v>
      </c>
      <c r="S1507" t="s">
        <v>20036</v>
      </c>
      <c r="T1507" s="4">
        <v>45470</v>
      </c>
      <c r="U1507">
        <v>6</v>
      </c>
      <c r="V1507" t="s">
        <v>20248</v>
      </c>
      <c r="W1507" t="s">
        <v>20037</v>
      </c>
      <c r="X1507" t="s">
        <v>20038</v>
      </c>
      <c r="Y1507" t="s">
        <v>2825</v>
      </c>
      <c r="Z1507">
        <v>2371</v>
      </c>
      <c r="AA1507">
        <v>8</v>
      </c>
      <c r="AB1507">
        <v>7587.2000000000007</v>
      </c>
      <c r="AC1507">
        <v>948.40000000000009</v>
      </c>
      <c r="AD1507" s="8">
        <v>0.35</v>
      </c>
      <c r="AE1507" s="7">
        <v>2655.52</v>
      </c>
      <c r="AF1507">
        <v>0.35</v>
      </c>
      <c r="AG1507" t="str">
        <f t="shared" si="23"/>
        <v>₹8 K</v>
      </c>
    </row>
    <row r="1508" spans="1:33" x14ac:dyDescent="0.3">
      <c r="A1508" t="s">
        <v>181</v>
      </c>
      <c r="B1508" t="s">
        <v>813</v>
      </c>
      <c r="C1508" t="s">
        <v>80</v>
      </c>
      <c r="D1508" t="s">
        <v>109</v>
      </c>
      <c r="E1508" t="s">
        <v>596</v>
      </c>
      <c r="F1508" t="s">
        <v>20066</v>
      </c>
      <c r="G1508" t="s">
        <v>96</v>
      </c>
      <c r="H1508" s="4">
        <v>44892</v>
      </c>
      <c r="I1508">
        <v>1200</v>
      </c>
      <c r="J1508" t="s">
        <v>20067</v>
      </c>
      <c r="K1508" t="s">
        <v>493</v>
      </c>
      <c r="L1508" t="s">
        <v>20068</v>
      </c>
      <c r="M1508" t="s">
        <v>37</v>
      </c>
      <c r="N1508" t="s">
        <v>20069</v>
      </c>
      <c r="O1508" t="s">
        <v>57</v>
      </c>
      <c r="P1508">
        <v>19</v>
      </c>
      <c r="Q1508" t="s">
        <v>40</v>
      </c>
      <c r="R1508" t="s">
        <v>101</v>
      </c>
      <c r="S1508" t="s">
        <v>20070</v>
      </c>
      <c r="T1508" s="4">
        <v>45451</v>
      </c>
      <c r="U1508">
        <v>6</v>
      </c>
      <c r="V1508" t="s">
        <v>20248</v>
      </c>
      <c r="W1508" t="s">
        <v>20071</v>
      </c>
      <c r="X1508" t="s">
        <v>20072</v>
      </c>
      <c r="Y1508" t="s">
        <v>722</v>
      </c>
      <c r="Z1508">
        <v>1568</v>
      </c>
      <c r="AA1508">
        <v>8</v>
      </c>
      <c r="AB1508">
        <v>5017.6000000000004</v>
      </c>
      <c r="AC1508">
        <v>627.20000000000005</v>
      </c>
      <c r="AD1508" s="8">
        <v>0.35</v>
      </c>
      <c r="AE1508" s="7">
        <v>1756.16</v>
      </c>
      <c r="AF1508">
        <v>0.35</v>
      </c>
      <c r="AG1508" t="str">
        <f t="shared" si="23"/>
        <v>₹5 K</v>
      </c>
    </row>
    <row r="1509" spans="1:33" x14ac:dyDescent="0.3">
      <c r="A1509" t="s">
        <v>181</v>
      </c>
      <c r="B1509" t="s">
        <v>606</v>
      </c>
      <c r="C1509" t="s">
        <v>29</v>
      </c>
      <c r="D1509" t="s">
        <v>677</v>
      </c>
      <c r="E1509" t="s">
        <v>641</v>
      </c>
      <c r="F1509" t="s">
        <v>20152</v>
      </c>
      <c r="G1509" t="s">
        <v>33</v>
      </c>
      <c r="H1509" s="4">
        <v>44467</v>
      </c>
      <c r="I1509">
        <v>1200</v>
      </c>
      <c r="J1509" t="s">
        <v>20153</v>
      </c>
      <c r="K1509" t="s">
        <v>1418</v>
      </c>
      <c r="L1509" t="s">
        <v>20154</v>
      </c>
      <c r="M1509" t="s">
        <v>37</v>
      </c>
      <c r="N1509" t="s">
        <v>20155</v>
      </c>
      <c r="O1509" t="s">
        <v>72</v>
      </c>
      <c r="P1509">
        <v>3</v>
      </c>
      <c r="Q1509" t="s">
        <v>40</v>
      </c>
      <c r="R1509" t="s">
        <v>74</v>
      </c>
      <c r="S1509" t="s">
        <v>20156</v>
      </c>
      <c r="T1509" s="4">
        <v>45466</v>
      </c>
      <c r="U1509">
        <v>6</v>
      </c>
      <c r="V1509" t="s">
        <v>20248</v>
      </c>
      <c r="W1509" t="s">
        <v>20157</v>
      </c>
      <c r="X1509" t="s">
        <v>9467</v>
      </c>
      <c r="Y1509" t="s">
        <v>2268</v>
      </c>
      <c r="Z1509">
        <v>2012</v>
      </c>
      <c r="AA1509">
        <v>8</v>
      </c>
      <c r="AB1509">
        <v>6438.4000000000015</v>
      </c>
      <c r="AC1509">
        <v>804.80000000000018</v>
      </c>
      <c r="AD1509" s="8">
        <v>0.28000000000000003</v>
      </c>
      <c r="AE1509" s="7">
        <v>1802.7520000000006</v>
      </c>
      <c r="AF1509">
        <v>0.28000000000000003</v>
      </c>
      <c r="AG1509" t="str">
        <f t="shared" si="23"/>
        <v>₹6 K</v>
      </c>
    </row>
    <row r="1510" spans="1:33" x14ac:dyDescent="0.3">
      <c r="A1510" t="s">
        <v>27</v>
      </c>
      <c r="B1510" t="s">
        <v>803</v>
      </c>
      <c r="C1510" t="s">
        <v>49</v>
      </c>
      <c r="D1510" t="s">
        <v>81</v>
      </c>
      <c r="E1510" t="s">
        <v>304</v>
      </c>
      <c r="F1510" t="s">
        <v>20206</v>
      </c>
      <c r="G1510" t="s">
        <v>33</v>
      </c>
      <c r="H1510" s="4">
        <v>45547</v>
      </c>
      <c r="I1510">
        <v>1100</v>
      </c>
      <c r="J1510" t="s">
        <v>20207</v>
      </c>
      <c r="K1510" t="s">
        <v>3069</v>
      </c>
      <c r="L1510" t="s">
        <v>20208</v>
      </c>
      <c r="M1510" t="s">
        <v>87</v>
      </c>
      <c r="N1510" t="s">
        <v>20209</v>
      </c>
      <c r="O1510" t="s">
        <v>57</v>
      </c>
      <c r="P1510">
        <v>13</v>
      </c>
      <c r="Q1510" t="s">
        <v>40</v>
      </c>
      <c r="R1510" t="s">
        <v>74</v>
      </c>
      <c r="S1510" t="s">
        <v>20210</v>
      </c>
      <c r="T1510" s="4">
        <v>45449</v>
      </c>
      <c r="U1510">
        <v>6</v>
      </c>
      <c r="V1510" t="s">
        <v>20248</v>
      </c>
      <c r="W1510" t="s">
        <v>20211</v>
      </c>
      <c r="X1510" t="s">
        <v>20212</v>
      </c>
      <c r="Y1510" t="s">
        <v>2105</v>
      </c>
      <c r="Z1510">
        <v>691</v>
      </c>
      <c r="AA1510">
        <v>5</v>
      </c>
      <c r="AB1510">
        <v>1382</v>
      </c>
      <c r="AC1510">
        <v>276.39999999999998</v>
      </c>
      <c r="AD1510" s="8">
        <v>0.22</v>
      </c>
      <c r="AE1510" s="7">
        <v>304.04000000000002</v>
      </c>
      <c r="AF1510">
        <v>0.22</v>
      </c>
      <c r="AG1510" t="str">
        <f t="shared" si="23"/>
        <v>₹1 K</v>
      </c>
    </row>
    <row r="1511" spans="1:33" x14ac:dyDescent="0.3">
      <c r="A1511" t="s">
        <v>181</v>
      </c>
      <c r="B1511" t="s">
        <v>64</v>
      </c>
      <c r="C1511" t="s">
        <v>49</v>
      </c>
      <c r="D1511" t="s">
        <v>65</v>
      </c>
      <c r="E1511" t="s">
        <v>94</v>
      </c>
      <c r="F1511" t="s">
        <v>95</v>
      </c>
      <c r="G1511" t="s">
        <v>96</v>
      </c>
      <c r="H1511" s="4">
        <v>44905</v>
      </c>
      <c r="I1511">
        <v>1000</v>
      </c>
      <c r="J1511" t="s">
        <v>97</v>
      </c>
      <c r="K1511" t="s">
        <v>98</v>
      </c>
      <c r="L1511" t="s">
        <v>99</v>
      </c>
      <c r="M1511" t="s">
        <v>37</v>
      </c>
      <c r="N1511" t="s">
        <v>100</v>
      </c>
      <c r="O1511" t="s">
        <v>39</v>
      </c>
      <c r="P1511">
        <v>11</v>
      </c>
      <c r="Q1511" t="s">
        <v>73</v>
      </c>
      <c r="R1511" t="s">
        <v>101</v>
      </c>
      <c r="S1511" t="s">
        <v>102</v>
      </c>
      <c r="T1511" s="4">
        <v>45495</v>
      </c>
      <c r="U1511">
        <v>7</v>
      </c>
      <c r="V1511" t="s">
        <v>20251</v>
      </c>
      <c r="W1511" t="s">
        <v>104</v>
      </c>
      <c r="X1511" t="s">
        <v>105</v>
      </c>
      <c r="Y1511" t="s">
        <v>106</v>
      </c>
      <c r="Z1511">
        <v>2839</v>
      </c>
      <c r="AA1511">
        <v>1</v>
      </c>
      <c r="AB1511">
        <v>1135.6000000000001</v>
      </c>
      <c r="AC1511">
        <v>1135.6000000000001</v>
      </c>
      <c r="AD1511" s="8">
        <v>0.22</v>
      </c>
      <c r="AE1511" s="7">
        <v>249.83200000000002</v>
      </c>
      <c r="AF1511">
        <v>0.22</v>
      </c>
      <c r="AG1511" t="str">
        <f t="shared" si="23"/>
        <v>₹1 K</v>
      </c>
    </row>
    <row r="1512" spans="1:33" x14ac:dyDescent="0.3">
      <c r="A1512" t="s">
        <v>133</v>
      </c>
      <c r="B1512" t="s">
        <v>108</v>
      </c>
      <c r="C1512" t="s">
        <v>80</v>
      </c>
      <c r="D1512" t="s">
        <v>109</v>
      </c>
      <c r="E1512" t="s">
        <v>110</v>
      </c>
      <c r="F1512" t="s">
        <v>111</v>
      </c>
      <c r="G1512" t="s">
        <v>33</v>
      </c>
      <c r="H1512" s="4">
        <v>44216</v>
      </c>
      <c r="I1512">
        <v>1400</v>
      </c>
      <c r="J1512" t="s">
        <v>112</v>
      </c>
      <c r="K1512" t="s">
        <v>113</v>
      </c>
      <c r="L1512" t="s">
        <v>114</v>
      </c>
      <c r="M1512" t="s">
        <v>37</v>
      </c>
      <c r="N1512" t="s">
        <v>115</v>
      </c>
      <c r="O1512" t="s">
        <v>116</v>
      </c>
      <c r="P1512">
        <v>8</v>
      </c>
      <c r="Q1512" t="s">
        <v>73</v>
      </c>
      <c r="R1512" t="s">
        <v>58</v>
      </c>
      <c r="S1512" t="s">
        <v>117</v>
      </c>
      <c r="T1512" s="4">
        <v>45492</v>
      </c>
      <c r="U1512">
        <v>7</v>
      </c>
      <c r="V1512" t="s">
        <v>20251</v>
      </c>
      <c r="W1512" t="s">
        <v>118</v>
      </c>
      <c r="X1512" t="s">
        <v>119</v>
      </c>
      <c r="Y1512" t="s">
        <v>120</v>
      </c>
      <c r="Z1512">
        <v>2299</v>
      </c>
      <c r="AA1512">
        <v>3</v>
      </c>
      <c r="AB1512">
        <v>2758.8</v>
      </c>
      <c r="AC1512">
        <v>919.6</v>
      </c>
      <c r="AD1512" s="8">
        <v>0.35</v>
      </c>
      <c r="AE1512" s="7">
        <v>965.58</v>
      </c>
      <c r="AF1512">
        <v>0.35</v>
      </c>
      <c r="AG1512" t="str">
        <f t="shared" si="23"/>
        <v>₹3 K</v>
      </c>
    </row>
    <row r="1513" spans="1:33" x14ac:dyDescent="0.3">
      <c r="A1513" t="s">
        <v>450</v>
      </c>
      <c r="B1513" t="s">
        <v>450</v>
      </c>
      <c r="C1513" t="s">
        <v>29</v>
      </c>
      <c r="D1513" t="s">
        <v>206</v>
      </c>
      <c r="E1513" t="s">
        <v>451</v>
      </c>
      <c r="F1513" t="s">
        <v>452</v>
      </c>
      <c r="G1513" t="s">
        <v>96</v>
      </c>
      <c r="H1513" s="4">
        <v>44475</v>
      </c>
      <c r="I1513">
        <v>1200</v>
      </c>
      <c r="J1513" t="s">
        <v>453</v>
      </c>
      <c r="K1513" t="s">
        <v>454</v>
      </c>
      <c r="L1513" t="s">
        <v>455</v>
      </c>
      <c r="M1513" t="s">
        <v>37</v>
      </c>
      <c r="N1513" t="s">
        <v>456</v>
      </c>
      <c r="O1513" t="s">
        <v>72</v>
      </c>
      <c r="P1513">
        <v>14</v>
      </c>
      <c r="Q1513" t="s">
        <v>40</v>
      </c>
      <c r="R1513" t="s">
        <v>41</v>
      </c>
      <c r="S1513" t="s">
        <v>457</v>
      </c>
      <c r="T1513" s="4">
        <v>45494</v>
      </c>
      <c r="U1513">
        <v>7</v>
      </c>
      <c r="V1513" t="s">
        <v>20251</v>
      </c>
      <c r="W1513" t="s">
        <v>458</v>
      </c>
      <c r="X1513" t="s">
        <v>459</v>
      </c>
      <c r="Y1513" t="s">
        <v>460</v>
      </c>
      <c r="Z1513">
        <v>2865</v>
      </c>
      <c r="AA1513">
        <v>6</v>
      </c>
      <c r="AB1513">
        <v>6876</v>
      </c>
      <c r="AC1513">
        <v>1146</v>
      </c>
      <c r="AD1513" s="8">
        <v>0.28000000000000003</v>
      </c>
      <c r="AE1513" s="7">
        <v>1925.2800000000002</v>
      </c>
      <c r="AF1513">
        <v>0.28000000000000003</v>
      </c>
      <c r="AG1513" t="str">
        <f t="shared" si="23"/>
        <v>₹7 K</v>
      </c>
    </row>
    <row r="1514" spans="1:33" x14ac:dyDescent="0.3">
      <c r="A1514" t="s">
        <v>20234</v>
      </c>
      <c r="B1514" t="s">
        <v>325</v>
      </c>
      <c r="C1514" t="s">
        <v>80</v>
      </c>
      <c r="D1514" t="s">
        <v>30</v>
      </c>
      <c r="E1514" t="s">
        <v>326</v>
      </c>
      <c r="F1514" t="s">
        <v>327</v>
      </c>
      <c r="G1514" t="s">
        <v>96</v>
      </c>
      <c r="H1514" s="4">
        <v>44492</v>
      </c>
      <c r="I1514">
        <v>1400</v>
      </c>
      <c r="J1514" t="s">
        <v>328</v>
      </c>
      <c r="K1514" t="s">
        <v>329</v>
      </c>
      <c r="L1514" t="s">
        <v>330</v>
      </c>
      <c r="M1514" t="s">
        <v>87</v>
      </c>
      <c r="N1514" t="s">
        <v>331</v>
      </c>
      <c r="O1514" t="s">
        <v>39</v>
      </c>
      <c r="P1514">
        <v>3</v>
      </c>
      <c r="Q1514" t="s">
        <v>73</v>
      </c>
      <c r="R1514" t="s">
        <v>41</v>
      </c>
      <c r="S1514" t="s">
        <v>332</v>
      </c>
      <c r="T1514" s="4">
        <v>45477</v>
      </c>
      <c r="U1514">
        <v>7</v>
      </c>
      <c r="V1514" t="s">
        <v>20251</v>
      </c>
      <c r="W1514" t="s">
        <v>333</v>
      </c>
      <c r="X1514" t="s">
        <v>334</v>
      </c>
      <c r="Y1514" t="s">
        <v>335</v>
      </c>
      <c r="Z1514">
        <v>1333</v>
      </c>
      <c r="AA1514">
        <v>7</v>
      </c>
      <c r="AB1514">
        <v>3732.4</v>
      </c>
      <c r="AC1514">
        <v>533.20000000000005</v>
      </c>
      <c r="AD1514" s="8">
        <v>0.35</v>
      </c>
      <c r="AE1514" s="7">
        <v>1306.3399999999999</v>
      </c>
      <c r="AF1514">
        <v>0.35</v>
      </c>
      <c r="AG1514" t="str">
        <f t="shared" si="23"/>
        <v>₹4 K</v>
      </c>
    </row>
    <row r="1515" spans="1:33" x14ac:dyDescent="0.3">
      <c r="A1515" t="s">
        <v>93</v>
      </c>
      <c r="B1515" t="s">
        <v>293</v>
      </c>
      <c r="C1515" t="s">
        <v>29</v>
      </c>
      <c r="D1515" t="s">
        <v>370</v>
      </c>
      <c r="E1515" t="s">
        <v>490</v>
      </c>
      <c r="F1515" t="s">
        <v>491</v>
      </c>
      <c r="G1515" t="s">
        <v>96</v>
      </c>
      <c r="H1515" s="4">
        <v>44622</v>
      </c>
      <c r="I1515">
        <v>1100</v>
      </c>
      <c r="J1515" t="s">
        <v>492</v>
      </c>
      <c r="K1515" t="s">
        <v>493</v>
      </c>
      <c r="L1515" t="s">
        <v>494</v>
      </c>
      <c r="M1515" t="s">
        <v>37</v>
      </c>
      <c r="N1515" t="s">
        <v>495</v>
      </c>
      <c r="O1515" t="s">
        <v>116</v>
      </c>
      <c r="P1515">
        <v>8</v>
      </c>
      <c r="Q1515" t="s">
        <v>73</v>
      </c>
      <c r="R1515" t="s">
        <v>74</v>
      </c>
      <c r="S1515" t="s">
        <v>496</v>
      </c>
      <c r="T1515" s="4">
        <v>45501</v>
      </c>
      <c r="U1515">
        <v>7</v>
      </c>
      <c r="V1515" t="s">
        <v>20251</v>
      </c>
      <c r="W1515" t="s">
        <v>497</v>
      </c>
      <c r="X1515" t="s">
        <v>498</v>
      </c>
      <c r="Y1515" t="s">
        <v>499</v>
      </c>
      <c r="Z1515">
        <v>2871</v>
      </c>
      <c r="AA1515">
        <v>3</v>
      </c>
      <c r="AB1515">
        <v>3445.2000000000003</v>
      </c>
      <c r="AC1515">
        <v>1148.4000000000001</v>
      </c>
      <c r="AD1515" s="8">
        <v>0.28000000000000003</v>
      </c>
      <c r="AE1515" s="7">
        <v>964.65600000000018</v>
      </c>
      <c r="AF1515">
        <v>0.28000000000000003</v>
      </c>
      <c r="AG1515" t="str">
        <f t="shared" si="23"/>
        <v>₹3 K</v>
      </c>
    </row>
    <row r="1516" spans="1:33" x14ac:dyDescent="0.3">
      <c r="A1516" t="s">
        <v>181</v>
      </c>
      <c r="B1516" t="s">
        <v>369</v>
      </c>
      <c r="C1516" t="s">
        <v>49</v>
      </c>
      <c r="D1516" t="s">
        <v>370</v>
      </c>
      <c r="E1516" t="s">
        <v>371</v>
      </c>
      <c r="F1516" t="s">
        <v>372</v>
      </c>
      <c r="G1516" t="s">
        <v>33</v>
      </c>
      <c r="H1516" s="4">
        <v>45225</v>
      </c>
      <c r="I1516">
        <v>1200</v>
      </c>
      <c r="J1516" t="s">
        <v>373</v>
      </c>
      <c r="K1516" t="s">
        <v>307</v>
      </c>
      <c r="L1516" t="s">
        <v>374</v>
      </c>
      <c r="M1516" t="s">
        <v>37</v>
      </c>
      <c r="N1516" t="s">
        <v>375</v>
      </c>
      <c r="O1516" t="s">
        <v>116</v>
      </c>
      <c r="P1516">
        <v>3</v>
      </c>
      <c r="Q1516" t="s">
        <v>73</v>
      </c>
      <c r="R1516" t="s">
        <v>74</v>
      </c>
      <c r="S1516" t="s">
        <v>376</v>
      </c>
      <c r="T1516" s="4">
        <v>45496</v>
      </c>
      <c r="U1516">
        <v>7</v>
      </c>
      <c r="V1516" t="s">
        <v>20251</v>
      </c>
      <c r="W1516" t="s">
        <v>377</v>
      </c>
      <c r="X1516" t="s">
        <v>378</v>
      </c>
      <c r="Y1516" t="s">
        <v>379</v>
      </c>
      <c r="Z1516">
        <v>2608</v>
      </c>
      <c r="AA1516">
        <v>1</v>
      </c>
      <c r="AB1516">
        <v>1043.2</v>
      </c>
      <c r="AC1516">
        <v>1043.2</v>
      </c>
      <c r="AD1516" s="8">
        <v>0.22</v>
      </c>
      <c r="AE1516" s="7">
        <v>229.50400000000002</v>
      </c>
      <c r="AF1516">
        <v>0.22</v>
      </c>
      <c r="AG1516" t="str">
        <f t="shared" si="23"/>
        <v>₹1 K</v>
      </c>
    </row>
    <row r="1517" spans="1:33" x14ac:dyDescent="0.3">
      <c r="A1517" t="s">
        <v>20242</v>
      </c>
      <c r="B1517" t="s">
        <v>390</v>
      </c>
      <c r="C1517" t="s">
        <v>49</v>
      </c>
      <c r="D1517" t="s">
        <v>30</v>
      </c>
      <c r="E1517" t="s">
        <v>441</v>
      </c>
      <c r="F1517" t="s">
        <v>442</v>
      </c>
      <c r="G1517" t="s">
        <v>96</v>
      </c>
      <c r="H1517" s="4">
        <v>45073</v>
      </c>
      <c r="I1517">
        <v>1200</v>
      </c>
      <c r="J1517" t="s">
        <v>443</v>
      </c>
      <c r="K1517" t="s">
        <v>254</v>
      </c>
      <c r="L1517" t="s">
        <v>444</v>
      </c>
      <c r="M1517" t="s">
        <v>37</v>
      </c>
      <c r="N1517" t="s">
        <v>445</v>
      </c>
      <c r="O1517" t="s">
        <v>72</v>
      </c>
      <c r="P1517">
        <v>18</v>
      </c>
      <c r="Q1517" t="s">
        <v>40</v>
      </c>
      <c r="R1517" t="s">
        <v>58</v>
      </c>
      <c r="S1517" t="s">
        <v>446</v>
      </c>
      <c r="T1517" s="4">
        <v>45482</v>
      </c>
      <c r="U1517">
        <v>7</v>
      </c>
      <c r="V1517" t="s">
        <v>20251</v>
      </c>
      <c r="W1517" t="s">
        <v>447</v>
      </c>
      <c r="X1517" t="s">
        <v>448</v>
      </c>
      <c r="Y1517" t="s">
        <v>449</v>
      </c>
      <c r="Z1517">
        <v>1186</v>
      </c>
      <c r="AA1517">
        <v>2</v>
      </c>
      <c r="AB1517">
        <v>948.80000000000007</v>
      </c>
      <c r="AC1517">
        <v>474.40000000000003</v>
      </c>
      <c r="AD1517" s="8">
        <v>0.22</v>
      </c>
      <c r="AE1517" s="7">
        <v>208.73600000000002</v>
      </c>
      <c r="AF1517">
        <v>0.22</v>
      </c>
      <c r="AG1517" t="str">
        <f t="shared" si="23"/>
        <v>₹948.8</v>
      </c>
    </row>
    <row r="1518" spans="1:33" x14ac:dyDescent="0.3">
      <c r="A1518" t="s">
        <v>27</v>
      </c>
      <c r="B1518" t="s">
        <v>558</v>
      </c>
      <c r="C1518" t="s">
        <v>80</v>
      </c>
      <c r="D1518" t="s">
        <v>206</v>
      </c>
      <c r="E1518" t="s">
        <v>559</v>
      </c>
      <c r="F1518" t="s">
        <v>560</v>
      </c>
      <c r="G1518" t="s">
        <v>33</v>
      </c>
      <c r="H1518" s="4">
        <v>45315</v>
      </c>
      <c r="I1518">
        <v>1200</v>
      </c>
      <c r="J1518" t="s">
        <v>561</v>
      </c>
      <c r="K1518" t="s">
        <v>266</v>
      </c>
      <c r="L1518" t="s">
        <v>562</v>
      </c>
      <c r="M1518" t="s">
        <v>37</v>
      </c>
      <c r="N1518" t="s">
        <v>563</v>
      </c>
      <c r="O1518" t="s">
        <v>72</v>
      </c>
      <c r="P1518">
        <v>15</v>
      </c>
      <c r="Q1518" t="s">
        <v>73</v>
      </c>
      <c r="R1518" t="s">
        <v>74</v>
      </c>
      <c r="S1518" t="s">
        <v>564</v>
      </c>
      <c r="T1518" s="4">
        <v>45484</v>
      </c>
      <c r="U1518">
        <v>7</v>
      </c>
      <c r="V1518" t="s">
        <v>20251</v>
      </c>
      <c r="W1518" t="s">
        <v>565</v>
      </c>
      <c r="X1518" t="s">
        <v>566</v>
      </c>
      <c r="Y1518" t="s">
        <v>567</v>
      </c>
      <c r="Z1518">
        <v>2125</v>
      </c>
      <c r="AA1518">
        <v>8</v>
      </c>
      <c r="AB1518">
        <v>6800</v>
      </c>
      <c r="AC1518">
        <v>850</v>
      </c>
      <c r="AD1518" s="8">
        <v>0.35</v>
      </c>
      <c r="AE1518" s="7">
        <v>2380</v>
      </c>
      <c r="AF1518">
        <v>0.35</v>
      </c>
      <c r="AG1518" t="str">
        <f t="shared" si="23"/>
        <v>₹7 K</v>
      </c>
    </row>
    <row r="1519" spans="1:33" x14ac:dyDescent="0.3">
      <c r="A1519" t="s">
        <v>145</v>
      </c>
      <c r="B1519" t="s">
        <v>145</v>
      </c>
      <c r="C1519" t="s">
        <v>80</v>
      </c>
      <c r="D1519" t="s">
        <v>370</v>
      </c>
      <c r="E1519" t="s">
        <v>242</v>
      </c>
      <c r="F1519" t="s">
        <v>768</v>
      </c>
      <c r="G1519" t="s">
        <v>33</v>
      </c>
      <c r="H1519" s="4">
        <v>45431</v>
      </c>
      <c r="I1519">
        <v>1000</v>
      </c>
      <c r="J1519" t="s">
        <v>769</v>
      </c>
      <c r="K1519" t="s">
        <v>150</v>
      </c>
      <c r="L1519" t="s">
        <v>770</v>
      </c>
      <c r="M1519" t="s">
        <v>37</v>
      </c>
      <c r="N1519" t="s">
        <v>771</v>
      </c>
      <c r="O1519" t="s">
        <v>39</v>
      </c>
      <c r="P1519">
        <v>13</v>
      </c>
      <c r="Q1519" t="s">
        <v>73</v>
      </c>
      <c r="R1519" t="s">
        <v>58</v>
      </c>
      <c r="S1519" t="s">
        <v>772</v>
      </c>
      <c r="T1519" s="4">
        <v>45501</v>
      </c>
      <c r="U1519">
        <v>7</v>
      </c>
      <c r="V1519" t="s">
        <v>20251</v>
      </c>
      <c r="W1519" t="s">
        <v>773</v>
      </c>
      <c r="X1519" t="s">
        <v>774</v>
      </c>
      <c r="Y1519" t="s">
        <v>775</v>
      </c>
      <c r="Z1519">
        <v>2805</v>
      </c>
      <c r="AA1519">
        <v>2</v>
      </c>
      <c r="AB1519">
        <v>2244</v>
      </c>
      <c r="AC1519">
        <v>1122</v>
      </c>
      <c r="AD1519" s="8">
        <v>0.35</v>
      </c>
      <c r="AE1519" s="7">
        <v>785.4</v>
      </c>
      <c r="AF1519">
        <v>0.35</v>
      </c>
      <c r="AG1519" t="str">
        <f t="shared" si="23"/>
        <v>₹2 K</v>
      </c>
    </row>
    <row r="1520" spans="1:33" x14ac:dyDescent="0.3">
      <c r="A1520" t="s">
        <v>181</v>
      </c>
      <c r="B1520" t="s">
        <v>813</v>
      </c>
      <c r="C1520" t="s">
        <v>29</v>
      </c>
      <c r="D1520" t="s">
        <v>219</v>
      </c>
      <c r="E1520" t="s">
        <v>814</v>
      </c>
      <c r="F1520" t="s">
        <v>815</v>
      </c>
      <c r="G1520" t="s">
        <v>96</v>
      </c>
      <c r="H1520" s="4">
        <v>44148</v>
      </c>
      <c r="I1520">
        <v>1100</v>
      </c>
      <c r="J1520" t="s">
        <v>816</v>
      </c>
      <c r="K1520" t="s">
        <v>414</v>
      </c>
      <c r="L1520" t="s">
        <v>817</v>
      </c>
      <c r="M1520" t="s">
        <v>37</v>
      </c>
      <c r="N1520" t="s">
        <v>818</v>
      </c>
      <c r="O1520" t="s">
        <v>116</v>
      </c>
      <c r="P1520">
        <v>14</v>
      </c>
      <c r="Q1520" t="s">
        <v>73</v>
      </c>
      <c r="R1520" t="s">
        <v>41</v>
      </c>
      <c r="S1520" t="s">
        <v>819</v>
      </c>
      <c r="T1520" s="4">
        <v>45495</v>
      </c>
      <c r="U1520">
        <v>7</v>
      </c>
      <c r="V1520" t="s">
        <v>20251</v>
      </c>
      <c r="W1520" t="s">
        <v>820</v>
      </c>
      <c r="X1520" t="s">
        <v>821</v>
      </c>
      <c r="Y1520" t="s">
        <v>822</v>
      </c>
      <c r="Z1520">
        <v>998</v>
      </c>
      <c r="AA1520">
        <v>2</v>
      </c>
      <c r="AB1520">
        <v>798.40000000000009</v>
      </c>
      <c r="AC1520">
        <v>399.20000000000005</v>
      </c>
      <c r="AD1520" s="8">
        <v>0.28000000000000003</v>
      </c>
      <c r="AE1520" s="7">
        <v>223.55200000000005</v>
      </c>
      <c r="AF1520">
        <v>0.28000000000000003</v>
      </c>
      <c r="AG1520" t="str">
        <f t="shared" si="23"/>
        <v>₹798.4</v>
      </c>
    </row>
    <row r="1521" spans="1:33" x14ac:dyDescent="0.3">
      <c r="A1521" t="s">
        <v>181</v>
      </c>
      <c r="B1521" t="s">
        <v>606</v>
      </c>
      <c r="C1521" t="s">
        <v>80</v>
      </c>
      <c r="D1521" t="s">
        <v>677</v>
      </c>
      <c r="E1521" t="s">
        <v>110</v>
      </c>
      <c r="F1521" t="s">
        <v>1186</v>
      </c>
      <c r="G1521" t="s">
        <v>33</v>
      </c>
      <c r="H1521" s="4">
        <v>44157</v>
      </c>
      <c r="I1521">
        <v>950</v>
      </c>
      <c r="J1521" t="s">
        <v>1187</v>
      </c>
      <c r="K1521" t="s">
        <v>474</v>
      </c>
      <c r="L1521" t="s">
        <v>1188</v>
      </c>
      <c r="M1521" t="s">
        <v>37</v>
      </c>
      <c r="N1521" t="s">
        <v>1189</v>
      </c>
      <c r="O1521" t="s">
        <v>116</v>
      </c>
      <c r="P1521">
        <v>13</v>
      </c>
      <c r="Q1521" t="s">
        <v>73</v>
      </c>
      <c r="R1521" t="s">
        <v>58</v>
      </c>
      <c r="S1521" t="s">
        <v>1190</v>
      </c>
      <c r="T1521" s="4">
        <v>45497</v>
      </c>
      <c r="U1521">
        <v>7</v>
      </c>
      <c r="V1521" t="s">
        <v>20251</v>
      </c>
      <c r="W1521" t="s">
        <v>1191</v>
      </c>
      <c r="X1521" t="s">
        <v>1192</v>
      </c>
      <c r="Y1521" t="s">
        <v>1193</v>
      </c>
      <c r="Z1521">
        <v>2643</v>
      </c>
      <c r="AA1521">
        <v>3</v>
      </c>
      <c r="AB1521">
        <v>3171.6000000000004</v>
      </c>
      <c r="AC1521">
        <v>1057.2</v>
      </c>
      <c r="AD1521" s="8">
        <v>0.35</v>
      </c>
      <c r="AE1521" s="7">
        <v>1110.06</v>
      </c>
      <c r="AF1521">
        <v>0.35</v>
      </c>
      <c r="AG1521" t="str">
        <f t="shared" si="23"/>
        <v>₹3 K</v>
      </c>
    </row>
    <row r="1522" spans="1:33" x14ac:dyDescent="0.3">
      <c r="A1522" t="s">
        <v>145</v>
      </c>
      <c r="B1522" t="s">
        <v>145</v>
      </c>
      <c r="C1522" t="s">
        <v>49</v>
      </c>
      <c r="D1522" t="s">
        <v>677</v>
      </c>
      <c r="E1522" t="s">
        <v>183</v>
      </c>
      <c r="F1522" t="s">
        <v>1201</v>
      </c>
      <c r="G1522" t="s">
        <v>96</v>
      </c>
      <c r="H1522" s="4">
        <v>44606</v>
      </c>
      <c r="I1522">
        <v>1300</v>
      </c>
      <c r="J1522" t="s">
        <v>1202</v>
      </c>
      <c r="K1522" t="s">
        <v>161</v>
      </c>
      <c r="L1522" t="s">
        <v>1203</v>
      </c>
      <c r="M1522" t="s">
        <v>37</v>
      </c>
      <c r="N1522" t="s">
        <v>1204</v>
      </c>
      <c r="O1522" t="s">
        <v>57</v>
      </c>
      <c r="P1522">
        <v>5</v>
      </c>
      <c r="Q1522" t="s">
        <v>40</v>
      </c>
      <c r="R1522" t="s">
        <v>101</v>
      </c>
      <c r="S1522" t="s">
        <v>1205</v>
      </c>
      <c r="T1522" s="4">
        <v>45479</v>
      </c>
      <c r="U1522">
        <v>7</v>
      </c>
      <c r="V1522" t="s">
        <v>20251</v>
      </c>
      <c r="W1522" t="s">
        <v>1206</v>
      </c>
      <c r="X1522" t="s">
        <v>1207</v>
      </c>
      <c r="Y1522" t="s">
        <v>1208</v>
      </c>
      <c r="Z1522">
        <v>1016</v>
      </c>
      <c r="AA1522">
        <v>4</v>
      </c>
      <c r="AB1522">
        <v>1625.6000000000001</v>
      </c>
      <c r="AC1522">
        <v>406.40000000000003</v>
      </c>
      <c r="AD1522" s="8">
        <v>0.22</v>
      </c>
      <c r="AE1522" s="7">
        <v>357.63200000000001</v>
      </c>
      <c r="AF1522">
        <v>0.22</v>
      </c>
      <c r="AG1522" t="str">
        <f t="shared" si="23"/>
        <v>₹2 K</v>
      </c>
    </row>
    <row r="1523" spans="1:33" x14ac:dyDescent="0.3">
      <c r="A1523" t="s">
        <v>20234</v>
      </c>
      <c r="B1523" t="s">
        <v>325</v>
      </c>
      <c r="C1523" t="s">
        <v>49</v>
      </c>
      <c r="D1523" t="s">
        <v>30</v>
      </c>
      <c r="E1523" t="s">
        <v>194</v>
      </c>
      <c r="F1523" t="s">
        <v>1309</v>
      </c>
      <c r="G1523" t="s">
        <v>96</v>
      </c>
      <c r="H1523" s="4">
        <v>44779</v>
      </c>
      <c r="I1523">
        <v>1100</v>
      </c>
      <c r="J1523" t="s">
        <v>1310</v>
      </c>
      <c r="K1523" t="s">
        <v>463</v>
      </c>
      <c r="L1523" t="s">
        <v>1311</v>
      </c>
      <c r="M1523" t="s">
        <v>87</v>
      </c>
      <c r="N1523" t="s">
        <v>1312</v>
      </c>
      <c r="O1523" t="s">
        <v>57</v>
      </c>
      <c r="P1523">
        <v>11</v>
      </c>
      <c r="Q1523" t="s">
        <v>40</v>
      </c>
      <c r="R1523" t="s">
        <v>58</v>
      </c>
      <c r="S1523" t="s">
        <v>1313</v>
      </c>
      <c r="T1523" s="4">
        <v>45475</v>
      </c>
      <c r="U1523">
        <v>7</v>
      </c>
      <c r="V1523" t="s">
        <v>20251</v>
      </c>
      <c r="W1523" t="s">
        <v>1314</v>
      </c>
      <c r="X1523" t="s">
        <v>1315</v>
      </c>
      <c r="Y1523" t="s">
        <v>1316</v>
      </c>
      <c r="Z1523">
        <v>2780</v>
      </c>
      <c r="AA1523">
        <v>8</v>
      </c>
      <c r="AB1523">
        <v>8896</v>
      </c>
      <c r="AC1523">
        <v>1112</v>
      </c>
      <c r="AD1523" s="8">
        <v>0.22</v>
      </c>
      <c r="AE1523" s="7">
        <v>1957.1200000000001</v>
      </c>
      <c r="AF1523">
        <v>0.22</v>
      </c>
      <c r="AG1523" t="str">
        <f t="shared" si="23"/>
        <v>₹9 K</v>
      </c>
    </row>
    <row r="1524" spans="1:33" x14ac:dyDescent="0.3">
      <c r="A1524" t="s">
        <v>20236</v>
      </c>
      <c r="B1524" t="s">
        <v>79</v>
      </c>
      <c r="C1524" t="s">
        <v>80</v>
      </c>
      <c r="D1524" t="s">
        <v>30</v>
      </c>
      <c r="E1524" t="s">
        <v>1014</v>
      </c>
      <c r="F1524" t="s">
        <v>1317</v>
      </c>
      <c r="G1524" t="s">
        <v>33</v>
      </c>
      <c r="H1524" s="4">
        <v>44087</v>
      </c>
      <c r="I1524">
        <v>1300</v>
      </c>
      <c r="J1524" t="s">
        <v>1318</v>
      </c>
      <c r="K1524" t="s">
        <v>1319</v>
      </c>
      <c r="L1524" t="s">
        <v>1320</v>
      </c>
      <c r="M1524" t="s">
        <v>37</v>
      </c>
      <c r="N1524" t="s">
        <v>1321</v>
      </c>
      <c r="O1524" t="s">
        <v>57</v>
      </c>
      <c r="P1524">
        <v>7</v>
      </c>
      <c r="Q1524" t="s">
        <v>73</v>
      </c>
      <c r="R1524" t="s">
        <v>101</v>
      </c>
      <c r="S1524" t="s">
        <v>1322</v>
      </c>
      <c r="T1524" s="4">
        <v>45484</v>
      </c>
      <c r="U1524">
        <v>7</v>
      </c>
      <c r="V1524" t="s">
        <v>20251</v>
      </c>
      <c r="W1524" t="s">
        <v>1323</v>
      </c>
      <c r="X1524" t="s">
        <v>1324</v>
      </c>
      <c r="Y1524" t="s">
        <v>1325</v>
      </c>
      <c r="Z1524">
        <v>2702</v>
      </c>
      <c r="AA1524">
        <v>4</v>
      </c>
      <c r="AB1524">
        <v>4323.2</v>
      </c>
      <c r="AC1524">
        <v>1080.8</v>
      </c>
      <c r="AD1524" s="8">
        <v>0.35</v>
      </c>
      <c r="AE1524" s="7">
        <v>1513.12</v>
      </c>
      <c r="AF1524">
        <v>0.35</v>
      </c>
      <c r="AG1524" t="str">
        <f t="shared" si="23"/>
        <v>₹4 K</v>
      </c>
    </row>
    <row r="1525" spans="1:33" x14ac:dyDescent="0.3">
      <c r="A1525" t="s">
        <v>181</v>
      </c>
      <c r="B1525" t="s">
        <v>380</v>
      </c>
      <c r="C1525" t="s">
        <v>80</v>
      </c>
      <c r="D1525" t="s">
        <v>219</v>
      </c>
      <c r="E1525" t="s">
        <v>401</v>
      </c>
      <c r="F1525" t="s">
        <v>1383</v>
      </c>
      <c r="G1525" t="s">
        <v>33</v>
      </c>
      <c r="H1525" s="4">
        <v>44434</v>
      </c>
      <c r="I1525">
        <v>1400</v>
      </c>
      <c r="J1525" t="s">
        <v>1384</v>
      </c>
      <c r="K1525" t="s">
        <v>186</v>
      </c>
      <c r="L1525" t="s">
        <v>1385</v>
      </c>
      <c r="M1525" t="s">
        <v>37</v>
      </c>
      <c r="N1525" t="s">
        <v>1386</v>
      </c>
      <c r="O1525" t="s">
        <v>39</v>
      </c>
      <c r="P1525">
        <v>12</v>
      </c>
      <c r="Q1525" t="s">
        <v>40</v>
      </c>
      <c r="R1525" t="s">
        <v>101</v>
      </c>
      <c r="S1525" t="s">
        <v>1387</v>
      </c>
      <c r="T1525" s="4">
        <v>45501</v>
      </c>
      <c r="U1525">
        <v>7</v>
      </c>
      <c r="V1525" t="s">
        <v>20251</v>
      </c>
      <c r="W1525" t="s">
        <v>1388</v>
      </c>
      <c r="X1525" t="s">
        <v>1389</v>
      </c>
      <c r="Y1525" t="s">
        <v>1390</v>
      </c>
      <c r="Z1525">
        <v>1261</v>
      </c>
      <c r="AA1525">
        <v>2</v>
      </c>
      <c r="AB1525">
        <v>1008.8000000000001</v>
      </c>
      <c r="AC1525">
        <v>504.40000000000003</v>
      </c>
      <c r="AD1525" s="8">
        <v>0.35</v>
      </c>
      <c r="AE1525" s="7">
        <v>353.08</v>
      </c>
      <c r="AF1525">
        <v>0.35</v>
      </c>
      <c r="AG1525" t="str">
        <f t="shared" si="23"/>
        <v>₹1 K</v>
      </c>
    </row>
    <row r="1526" spans="1:33" x14ac:dyDescent="0.3">
      <c r="A1526" t="s">
        <v>27</v>
      </c>
      <c r="B1526" t="s">
        <v>731</v>
      </c>
      <c r="C1526" t="s">
        <v>29</v>
      </c>
      <c r="D1526" t="s">
        <v>370</v>
      </c>
      <c r="E1526" t="s">
        <v>986</v>
      </c>
      <c r="F1526" t="s">
        <v>1425</v>
      </c>
      <c r="G1526" t="s">
        <v>96</v>
      </c>
      <c r="H1526" s="4">
        <v>45516</v>
      </c>
      <c r="I1526">
        <v>800</v>
      </c>
      <c r="J1526" t="s">
        <v>1426</v>
      </c>
      <c r="K1526" t="s">
        <v>625</v>
      </c>
      <c r="L1526" t="s">
        <v>1427</v>
      </c>
      <c r="M1526" t="s">
        <v>87</v>
      </c>
      <c r="N1526" t="s">
        <v>1428</v>
      </c>
      <c r="O1526" t="s">
        <v>72</v>
      </c>
      <c r="P1526">
        <v>9</v>
      </c>
      <c r="Q1526" t="s">
        <v>40</v>
      </c>
      <c r="R1526" t="s">
        <v>41</v>
      </c>
      <c r="S1526" t="s">
        <v>1429</v>
      </c>
      <c r="T1526" s="4">
        <v>45480</v>
      </c>
      <c r="U1526">
        <v>7</v>
      </c>
      <c r="V1526" t="s">
        <v>20251</v>
      </c>
      <c r="W1526" t="s">
        <v>1430</v>
      </c>
      <c r="X1526" t="s">
        <v>1431</v>
      </c>
      <c r="Y1526" t="s">
        <v>1432</v>
      </c>
      <c r="Z1526">
        <v>2946</v>
      </c>
      <c r="AA1526">
        <v>1</v>
      </c>
      <c r="AB1526">
        <v>1178.4000000000001</v>
      </c>
      <c r="AC1526">
        <v>1178.4000000000001</v>
      </c>
      <c r="AD1526" s="8">
        <v>0.28000000000000003</v>
      </c>
      <c r="AE1526" s="7">
        <v>329.95200000000006</v>
      </c>
      <c r="AF1526">
        <v>0.28000000000000003</v>
      </c>
      <c r="AG1526" t="str">
        <f t="shared" si="23"/>
        <v>₹1 K</v>
      </c>
    </row>
    <row r="1527" spans="1:33" x14ac:dyDescent="0.3">
      <c r="A1527" t="s">
        <v>47</v>
      </c>
      <c r="B1527" t="s">
        <v>1128</v>
      </c>
      <c r="C1527" t="s">
        <v>29</v>
      </c>
      <c r="D1527" t="s">
        <v>30</v>
      </c>
      <c r="E1527" t="s">
        <v>549</v>
      </c>
      <c r="F1527" t="s">
        <v>1466</v>
      </c>
      <c r="G1527" t="s">
        <v>96</v>
      </c>
      <c r="H1527" s="4">
        <v>44487</v>
      </c>
      <c r="I1527">
        <v>950</v>
      </c>
      <c r="J1527" t="s">
        <v>1467</v>
      </c>
      <c r="K1527" t="s">
        <v>150</v>
      </c>
      <c r="L1527" t="s">
        <v>1468</v>
      </c>
      <c r="M1527" t="s">
        <v>37</v>
      </c>
      <c r="N1527" t="s">
        <v>1469</v>
      </c>
      <c r="O1527" t="s">
        <v>57</v>
      </c>
      <c r="P1527">
        <v>20</v>
      </c>
      <c r="Q1527" t="s">
        <v>73</v>
      </c>
      <c r="R1527" t="s">
        <v>101</v>
      </c>
      <c r="S1527" t="s">
        <v>1470</v>
      </c>
      <c r="T1527" s="4">
        <v>45479</v>
      </c>
      <c r="U1527">
        <v>7</v>
      </c>
      <c r="V1527" t="s">
        <v>20251</v>
      </c>
      <c r="W1527" t="s">
        <v>1471</v>
      </c>
      <c r="X1527" t="s">
        <v>1472</v>
      </c>
      <c r="Y1527" t="s">
        <v>1473</v>
      </c>
      <c r="Z1527">
        <v>1717</v>
      </c>
      <c r="AA1527">
        <v>8</v>
      </c>
      <c r="AB1527">
        <v>5494.4000000000015</v>
      </c>
      <c r="AC1527">
        <v>686.80000000000018</v>
      </c>
      <c r="AD1527" s="8">
        <v>0.28000000000000003</v>
      </c>
      <c r="AE1527" s="7">
        <v>1538.4320000000005</v>
      </c>
      <c r="AF1527">
        <v>0.28000000000000003</v>
      </c>
      <c r="AG1527" t="str">
        <f t="shared" si="23"/>
        <v>₹5 K</v>
      </c>
    </row>
    <row r="1528" spans="1:33" x14ac:dyDescent="0.3">
      <c r="A1528" t="s">
        <v>336</v>
      </c>
      <c r="B1528" t="s">
        <v>1023</v>
      </c>
      <c r="C1528" t="s">
        <v>29</v>
      </c>
      <c r="D1528" t="s">
        <v>219</v>
      </c>
      <c r="E1528" t="s">
        <v>1560</v>
      </c>
      <c r="F1528" t="s">
        <v>1561</v>
      </c>
      <c r="G1528" t="s">
        <v>96</v>
      </c>
      <c r="H1528" s="4">
        <v>44628</v>
      </c>
      <c r="I1528">
        <v>1000</v>
      </c>
      <c r="J1528" t="s">
        <v>1562</v>
      </c>
      <c r="K1528" t="s">
        <v>394</v>
      </c>
      <c r="L1528" t="s">
        <v>1563</v>
      </c>
      <c r="M1528" t="s">
        <v>87</v>
      </c>
      <c r="N1528" t="s">
        <v>1564</v>
      </c>
      <c r="O1528" t="s">
        <v>39</v>
      </c>
      <c r="P1528">
        <v>16</v>
      </c>
      <c r="Q1528" t="s">
        <v>40</v>
      </c>
      <c r="R1528" t="s">
        <v>74</v>
      </c>
      <c r="S1528" t="s">
        <v>1565</v>
      </c>
      <c r="T1528" s="4">
        <v>45504</v>
      </c>
      <c r="U1528">
        <v>7</v>
      </c>
      <c r="V1528" t="s">
        <v>20251</v>
      </c>
      <c r="W1528" t="s">
        <v>1566</v>
      </c>
      <c r="X1528" t="s">
        <v>1567</v>
      </c>
      <c r="Y1528" t="s">
        <v>1568</v>
      </c>
      <c r="Z1528">
        <v>868</v>
      </c>
      <c r="AA1528">
        <v>8</v>
      </c>
      <c r="AB1528">
        <v>2777.6000000000004</v>
      </c>
      <c r="AC1528">
        <v>347.20000000000005</v>
      </c>
      <c r="AD1528" s="8">
        <v>0.28000000000000003</v>
      </c>
      <c r="AE1528" s="7">
        <v>777.72800000000018</v>
      </c>
      <c r="AF1528">
        <v>0.28000000000000003</v>
      </c>
      <c r="AG1528" t="str">
        <f t="shared" si="23"/>
        <v>₹3 K</v>
      </c>
    </row>
    <row r="1529" spans="1:33" x14ac:dyDescent="0.3">
      <c r="A1529" t="s">
        <v>20234</v>
      </c>
      <c r="B1529" t="s">
        <v>325</v>
      </c>
      <c r="C1529" t="s">
        <v>80</v>
      </c>
      <c r="D1529" t="s">
        <v>65</v>
      </c>
      <c r="E1529" t="s">
        <v>207</v>
      </c>
      <c r="F1529" t="s">
        <v>1641</v>
      </c>
      <c r="G1529" t="s">
        <v>96</v>
      </c>
      <c r="H1529" s="4">
        <v>45295</v>
      </c>
      <c r="I1529">
        <v>1200</v>
      </c>
      <c r="J1529" t="s">
        <v>1642</v>
      </c>
      <c r="K1529" t="s">
        <v>1643</v>
      </c>
      <c r="L1529" t="s">
        <v>1644</v>
      </c>
      <c r="M1529" t="s">
        <v>87</v>
      </c>
      <c r="N1529" t="s">
        <v>1645</v>
      </c>
      <c r="O1529" t="s">
        <v>116</v>
      </c>
      <c r="P1529">
        <v>9</v>
      </c>
      <c r="Q1529" t="s">
        <v>73</v>
      </c>
      <c r="R1529" t="s">
        <v>41</v>
      </c>
      <c r="S1529" t="s">
        <v>1646</v>
      </c>
      <c r="T1529" s="4">
        <v>45487</v>
      </c>
      <c r="U1529">
        <v>7</v>
      </c>
      <c r="V1529" t="s">
        <v>20251</v>
      </c>
      <c r="W1529" t="s">
        <v>1647</v>
      </c>
      <c r="X1529" t="s">
        <v>1648</v>
      </c>
      <c r="Y1529" t="s">
        <v>1649</v>
      </c>
      <c r="Z1529">
        <v>1263</v>
      </c>
      <c r="AA1529">
        <v>7</v>
      </c>
      <c r="AB1529">
        <v>3536.4</v>
      </c>
      <c r="AC1529">
        <v>505.2</v>
      </c>
      <c r="AD1529" s="8">
        <v>0.35</v>
      </c>
      <c r="AE1529" s="7">
        <v>1237.74</v>
      </c>
      <c r="AF1529">
        <v>0.35</v>
      </c>
      <c r="AG1529" t="str">
        <f t="shared" si="23"/>
        <v>₹4 K</v>
      </c>
    </row>
    <row r="1530" spans="1:33" x14ac:dyDescent="0.3">
      <c r="A1530" t="s">
        <v>181</v>
      </c>
      <c r="B1530" t="s">
        <v>369</v>
      </c>
      <c r="C1530" t="s">
        <v>49</v>
      </c>
      <c r="D1530" t="s">
        <v>219</v>
      </c>
      <c r="E1530" t="s">
        <v>1674</v>
      </c>
      <c r="F1530" t="s">
        <v>1675</v>
      </c>
      <c r="G1530" t="s">
        <v>33</v>
      </c>
      <c r="H1530" s="4">
        <v>45390</v>
      </c>
      <c r="I1530">
        <v>1200</v>
      </c>
      <c r="J1530" t="s">
        <v>1676</v>
      </c>
      <c r="K1530" t="s">
        <v>680</v>
      </c>
      <c r="L1530" t="s">
        <v>1677</v>
      </c>
      <c r="M1530" t="s">
        <v>37</v>
      </c>
      <c r="N1530" t="s">
        <v>1678</v>
      </c>
      <c r="O1530" t="s">
        <v>72</v>
      </c>
      <c r="P1530">
        <v>3</v>
      </c>
      <c r="Q1530" t="s">
        <v>73</v>
      </c>
      <c r="R1530" t="s">
        <v>74</v>
      </c>
      <c r="S1530" t="s">
        <v>1679</v>
      </c>
      <c r="T1530" s="4">
        <v>45474</v>
      </c>
      <c r="U1530">
        <v>7</v>
      </c>
      <c r="V1530" t="s">
        <v>20251</v>
      </c>
      <c r="W1530" t="s">
        <v>1680</v>
      </c>
      <c r="X1530" t="s">
        <v>1681</v>
      </c>
      <c r="Y1530" t="s">
        <v>1682</v>
      </c>
      <c r="Z1530">
        <v>1704</v>
      </c>
      <c r="AA1530">
        <v>2</v>
      </c>
      <c r="AB1530">
        <v>1363.2</v>
      </c>
      <c r="AC1530">
        <v>681.6</v>
      </c>
      <c r="AD1530" s="8">
        <v>0.22</v>
      </c>
      <c r="AE1530" s="7">
        <v>299.904</v>
      </c>
      <c r="AF1530">
        <v>0.22</v>
      </c>
      <c r="AG1530" t="str">
        <f t="shared" si="23"/>
        <v>₹1 K</v>
      </c>
    </row>
    <row r="1531" spans="1:33" x14ac:dyDescent="0.3">
      <c r="A1531" t="s">
        <v>20237</v>
      </c>
      <c r="B1531" t="s">
        <v>1483</v>
      </c>
      <c r="C1531" t="s">
        <v>49</v>
      </c>
      <c r="D1531" t="s">
        <v>370</v>
      </c>
      <c r="E1531" t="s">
        <v>804</v>
      </c>
      <c r="F1531" t="s">
        <v>1747</v>
      </c>
      <c r="G1531" t="s">
        <v>33</v>
      </c>
      <c r="H1531" s="4">
        <v>44908</v>
      </c>
      <c r="I1531">
        <v>1300</v>
      </c>
      <c r="J1531" t="s">
        <v>1748</v>
      </c>
      <c r="K1531" t="s">
        <v>1749</v>
      </c>
      <c r="L1531" t="s">
        <v>1750</v>
      </c>
      <c r="M1531" t="s">
        <v>37</v>
      </c>
      <c r="N1531" t="s">
        <v>1751</v>
      </c>
      <c r="O1531" t="s">
        <v>116</v>
      </c>
      <c r="P1531">
        <v>17</v>
      </c>
      <c r="Q1531" t="s">
        <v>73</v>
      </c>
      <c r="R1531" t="s">
        <v>58</v>
      </c>
      <c r="S1531" t="s">
        <v>1752</v>
      </c>
      <c r="T1531" s="4">
        <v>45495</v>
      </c>
      <c r="U1531">
        <v>7</v>
      </c>
      <c r="V1531" t="s">
        <v>20251</v>
      </c>
      <c r="W1531" t="s">
        <v>1753</v>
      </c>
      <c r="X1531" t="s">
        <v>1754</v>
      </c>
      <c r="Y1531" t="s">
        <v>1755</v>
      </c>
      <c r="Z1531">
        <v>1233</v>
      </c>
      <c r="AA1531">
        <v>2</v>
      </c>
      <c r="AB1531">
        <v>986.40000000000009</v>
      </c>
      <c r="AC1531">
        <v>493.20000000000005</v>
      </c>
      <c r="AD1531" s="8">
        <v>0.22</v>
      </c>
      <c r="AE1531" s="7">
        <v>217.00800000000001</v>
      </c>
      <c r="AF1531">
        <v>0.22</v>
      </c>
      <c r="AG1531" t="str">
        <f t="shared" si="23"/>
        <v>₹986.4</v>
      </c>
    </row>
    <row r="1532" spans="1:33" x14ac:dyDescent="0.3">
      <c r="A1532" t="s">
        <v>121</v>
      </c>
      <c r="B1532" t="s">
        <v>946</v>
      </c>
      <c r="C1532" t="s">
        <v>29</v>
      </c>
      <c r="D1532" t="s">
        <v>370</v>
      </c>
      <c r="E1532" t="s">
        <v>511</v>
      </c>
      <c r="F1532" t="s">
        <v>2073</v>
      </c>
      <c r="G1532" t="s">
        <v>96</v>
      </c>
      <c r="H1532" s="4">
        <v>43880</v>
      </c>
      <c r="I1532">
        <v>1000</v>
      </c>
      <c r="J1532" t="s">
        <v>2074</v>
      </c>
      <c r="K1532" t="s">
        <v>384</v>
      </c>
      <c r="L1532" t="s">
        <v>2075</v>
      </c>
      <c r="M1532" t="s">
        <v>37</v>
      </c>
      <c r="N1532" t="s">
        <v>2076</v>
      </c>
      <c r="O1532" t="s">
        <v>39</v>
      </c>
      <c r="P1532">
        <v>3</v>
      </c>
      <c r="Q1532" t="s">
        <v>40</v>
      </c>
      <c r="R1532" t="s">
        <v>58</v>
      </c>
      <c r="S1532" t="s">
        <v>2077</v>
      </c>
      <c r="T1532" s="4">
        <v>45482</v>
      </c>
      <c r="U1532">
        <v>7</v>
      </c>
      <c r="V1532" t="s">
        <v>20251</v>
      </c>
      <c r="W1532" t="s">
        <v>2078</v>
      </c>
      <c r="X1532" t="s">
        <v>2079</v>
      </c>
      <c r="Y1532" t="s">
        <v>2080</v>
      </c>
      <c r="Z1532">
        <v>2531</v>
      </c>
      <c r="AA1532">
        <v>3</v>
      </c>
      <c r="AB1532">
        <v>3037.2000000000003</v>
      </c>
      <c r="AC1532">
        <v>1012.4000000000001</v>
      </c>
      <c r="AD1532" s="8">
        <v>0.28000000000000003</v>
      </c>
      <c r="AE1532" s="7">
        <v>850.41600000000017</v>
      </c>
      <c r="AF1532">
        <v>0.28000000000000003</v>
      </c>
      <c r="AG1532" t="str">
        <f t="shared" si="23"/>
        <v>₹3 K</v>
      </c>
    </row>
    <row r="1533" spans="1:33" x14ac:dyDescent="0.3">
      <c r="A1533" t="s">
        <v>93</v>
      </c>
      <c r="B1533" t="s">
        <v>568</v>
      </c>
      <c r="C1533" t="s">
        <v>80</v>
      </c>
      <c r="D1533" t="s">
        <v>65</v>
      </c>
      <c r="E1533" t="s">
        <v>750</v>
      </c>
      <c r="F1533" t="s">
        <v>2146</v>
      </c>
      <c r="G1533" t="s">
        <v>33</v>
      </c>
      <c r="H1533" s="4">
        <v>43858</v>
      </c>
      <c r="I1533">
        <v>950</v>
      </c>
      <c r="J1533" t="s">
        <v>2147</v>
      </c>
      <c r="K1533" t="s">
        <v>266</v>
      </c>
      <c r="L1533" t="s">
        <v>2148</v>
      </c>
      <c r="M1533" t="s">
        <v>37</v>
      </c>
      <c r="N1533" t="s">
        <v>2149</v>
      </c>
      <c r="O1533" t="s">
        <v>57</v>
      </c>
      <c r="P1533">
        <v>12</v>
      </c>
      <c r="Q1533" t="s">
        <v>73</v>
      </c>
      <c r="R1533" t="s">
        <v>101</v>
      </c>
      <c r="S1533" t="s">
        <v>2150</v>
      </c>
      <c r="T1533" s="4">
        <v>45482</v>
      </c>
      <c r="U1533">
        <v>7</v>
      </c>
      <c r="V1533" t="s">
        <v>20251</v>
      </c>
      <c r="W1533" t="s">
        <v>2151</v>
      </c>
      <c r="X1533" t="s">
        <v>2152</v>
      </c>
      <c r="Y1533" t="s">
        <v>1117</v>
      </c>
      <c r="Z1533">
        <v>2131</v>
      </c>
      <c r="AA1533">
        <v>6</v>
      </c>
      <c r="AB1533">
        <v>5114.4000000000015</v>
      </c>
      <c r="AC1533">
        <v>852.4000000000002</v>
      </c>
      <c r="AD1533" s="8">
        <v>0.35</v>
      </c>
      <c r="AE1533" s="7">
        <v>1790.0400000000004</v>
      </c>
      <c r="AF1533">
        <v>0.35</v>
      </c>
      <c r="AG1533" t="str">
        <f t="shared" si="23"/>
        <v>₹5 K</v>
      </c>
    </row>
    <row r="1534" spans="1:33" x14ac:dyDescent="0.3">
      <c r="A1534" t="s">
        <v>336</v>
      </c>
      <c r="B1534" t="s">
        <v>262</v>
      </c>
      <c r="C1534" t="s">
        <v>80</v>
      </c>
      <c r="D1534" t="s">
        <v>30</v>
      </c>
      <c r="E1534" t="s">
        <v>841</v>
      </c>
      <c r="F1534" t="s">
        <v>2162</v>
      </c>
      <c r="G1534" t="s">
        <v>33</v>
      </c>
      <c r="H1534" s="4">
        <v>44781</v>
      </c>
      <c r="I1534">
        <v>1000</v>
      </c>
      <c r="J1534" t="s">
        <v>2163</v>
      </c>
      <c r="K1534" t="s">
        <v>1052</v>
      </c>
      <c r="L1534" t="s">
        <v>2164</v>
      </c>
      <c r="M1534" t="s">
        <v>37</v>
      </c>
      <c r="N1534" t="s">
        <v>2165</v>
      </c>
      <c r="O1534" t="s">
        <v>39</v>
      </c>
      <c r="P1534">
        <v>11</v>
      </c>
      <c r="Q1534" t="s">
        <v>73</v>
      </c>
      <c r="R1534" t="s">
        <v>41</v>
      </c>
      <c r="S1534" t="s">
        <v>2166</v>
      </c>
      <c r="T1534" s="4">
        <v>45492</v>
      </c>
      <c r="U1534">
        <v>7</v>
      </c>
      <c r="V1534" t="s">
        <v>20251</v>
      </c>
      <c r="W1534" t="s">
        <v>2167</v>
      </c>
      <c r="X1534" t="s">
        <v>2168</v>
      </c>
      <c r="Y1534" t="s">
        <v>2169</v>
      </c>
      <c r="Z1534">
        <v>1681</v>
      </c>
      <c r="AA1534">
        <v>3</v>
      </c>
      <c r="AB1534">
        <v>2017.2</v>
      </c>
      <c r="AC1534">
        <v>672.4</v>
      </c>
      <c r="AD1534" s="8">
        <v>0.35</v>
      </c>
      <c r="AE1534" s="7">
        <v>706.02</v>
      </c>
      <c r="AF1534">
        <v>0.35</v>
      </c>
      <c r="AG1534" t="str">
        <f t="shared" si="23"/>
        <v>₹2 K</v>
      </c>
    </row>
    <row r="1535" spans="1:33" x14ac:dyDescent="0.3">
      <c r="A1535" t="s">
        <v>27</v>
      </c>
      <c r="B1535" t="s">
        <v>803</v>
      </c>
      <c r="C1535" t="s">
        <v>80</v>
      </c>
      <c r="D1535" t="s">
        <v>30</v>
      </c>
      <c r="E1535" t="s">
        <v>31</v>
      </c>
      <c r="F1535" t="s">
        <v>2177</v>
      </c>
      <c r="G1535" t="s">
        <v>33</v>
      </c>
      <c r="H1535" s="4">
        <v>44194</v>
      </c>
      <c r="I1535">
        <v>1200</v>
      </c>
      <c r="J1535" t="s">
        <v>2178</v>
      </c>
      <c r="K1535" t="s">
        <v>989</v>
      </c>
      <c r="L1535" t="s">
        <v>2179</v>
      </c>
      <c r="M1535" t="s">
        <v>37</v>
      </c>
      <c r="N1535" t="s">
        <v>2180</v>
      </c>
      <c r="O1535" t="s">
        <v>72</v>
      </c>
      <c r="P1535">
        <v>13</v>
      </c>
      <c r="Q1535" t="s">
        <v>73</v>
      </c>
      <c r="R1535" t="s">
        <v>74</v>
      </c>
      <c r="S1535" t="s">
        <v>2181</v>
      </c>
      <c r="T1535" s="4">
        <v>45502</v>
      </c>
      <c r="U1535">
        <v>7</v>
      </c>
      <c r="V1535" t="s">
        <v>20251</v>
      </c>
      <c r="W1535" t="s">
        <v>2182</v>
      </c>
      <c r="X1535" t="s">
        <v>2183</v>
      </c>
      <c r="Y1535" t="s">
        <v>2184</v>
      </c>
      <c r="Z1535">
        <v>2624</v>
      </c>
      <c r="AA1535">
        <v>8</v>
      </c>
      <c r="AB1535">
        <v>8396.8000000000011</v>
      </c>
      <c r="AC1535">
        <v>1049.6000000000001</v>
      </c>
      <c r="AD1535" s="8">
        <v>0.35</v>
      </c>
      <c r="AE1535" s="7">
        <v>2938.88</v>
      </c>
      <c r="AF1535">
        <v>0.35</v>
      </c>
      <c r="AG1535" t="str">
        <f t="shared" si="23"/>
        <v>₹8 K</v>
      </c>
    </row>
    <row r="1536" spans="1:33" x14ac:dyDescent="0.3">
      <c r="A1536" t="s">
        <v>47</v>
      </c>
      <c r="B1536" t="s">
        <v>1128</v>
      </c>
      <c r="C1536" t="s">
        <v>80</v>
      </c>
      <c r="D1536" t="s">
        <v>677</v>
      </c>
      <c r="E1536" t="s">
        <v>273</v>
      </c>
      <c r="F1536" t="s">
        <v>2269</v>
      </c>
      <c r="G1536" t="s">
        <v>96</v>
      </c>
      <c r="H1536" s="4">
        <v>45559</v>
      </c>
      <c r="I1536">
        <v>1000</v>
      </c>
      <c r="J1536" t="s">
        <v>1820</v>
      </c>
      <c r="K1536" t="s">
        <v>1643</v>
      </c>
      <c r="L1536" t="s">
        <v>2270</v>
      </c>
      <c r="M1536" t="s">
        <v>37</v>
      </c>
      <c r="N1536" t="s">
        <v>2271</v>
      </c>
      <c r="O1536" t="s">
        <v>72</v>
      </c>
      <c r="P1536">
        <v>20</v>
      </c>
      <c r="Q1536" t="s">
        <v>40</v>
      </c>
      <c r="R1536" t="s">
        <v>101</v>
      </c>
      <c r="S1536" t="s">
        <v>2272</v>
      </c>
      <c r="T1536" s="4">
        <v>45493</v>
      </c>
      <c r="U1536">
        <v>7</v>
      </c>
      <c r="V1536" t="s">
        <v>20251</v>
      </c>
      <c r="W1536" t="s">
        <v>2273</v>
      </c>
      <c r="X1536" t="s">
        <v>2274</v>
      </c>
      <c r="Y1536" t="s">
        <v>2275</v>
      </c>
      <c r="Z1536">
        <v>1289</v>
      </c>
      <c r="AA1536">
        <v>3</v>
      </c>
      <c r="AB1536">
        <v>1546.8000000000002</v>
      </c>
      <c r="AC1536">
        <v>515.6</v>
      </c>
      <c r="AD1536" s="8">
        <v>0.35</v>
      </c>
      <c r="AE1536" s="7">
        <v>541.38</v>
      </c>
      <c r="AF1536">
        <v>0.35</v>
      </c>
      <c r="AG1536" t="str">
        <f t="shared" si="23"/>
        <v>₹2 K</v>
      </c>
    </row>
    <row r="1537" spans="1:33" x14ac:dyDescent="0.3">
      <c r="A1537" t="s">
        <v>357</v>
      </c>
      <c r="B1537" t="s">
        <v>357</v>
      </c>
      <c r="C1537" t="s">
        <v>49</v>
      </c>
      <c r="D1537" t="s">
        <v>677</v>
      </c>
      <c r="E1537" t="s">
        <v>1693</v>
      </c>
      <c r="F1537" t="s">
        <v>2494</v>
      </c>
      <c r="G1537" t="s">
        <v>96</v>
      </c>
      <c r="H1537" s="4">
        <v>44989</v>
      </c>
      <c r="I1537">
        <v>800</v>
      </c>
      <c r="J1537" t="s">
        <v>2495</v>
      </c>
      <c r="K1537" t="s">
        <v>825</v>
      </c>
      <c r="L1537" t="s">
        <v>2496</v>
      </c>
      <c r="M1537" t="s">
        <v>87</v>
      </c>
      <c r="N1537" t="s">
        <v>2497</v>
      </c>
      <c r="O1537" t="s">
        <v>39</v>
      </c>
      <c r="P1537">
        <v>8</v>
      </c>
      <c r="Q1537" t="s">
        <v>73</v>
      </c>
      <c r="R1537" t="s">
        <v>101</v>
      </c>
      <c r="S1537" t="s">
        <v>2498</v>
      </c>
      <c r="T1537" s="4">
        <v>45504</v>
      </c>
      <c r="U1537">
        <v>7</v>
      </c>
      <c r="V1537" t="s">
        <v>20251</v>
      </c>
      <c r="W1537" t="s">
        <v>2499</v>
      </c>
      <c r="X1537" t="s">
        <v>2500</v>
      </c>
      <c r="Y1537" t="s">
        <v>2501</v>
      </c>
      <c r="Z1537">
        <v>2264</v>
      </c>
      <c r="AA1537">
        <v>2</v>
      </c>
      <c r="AB1537">
        <v>1811.2</v>
      </c>
      <c r="AC1537">
        <v>905.6</v>
      </c>
      <c r="AD1537" s="8">
        <v>0.22</v>
      </c>
      <c r="AE1537" s="7">
        <v>398.464</v>
      </c>
      <c r="AF1537">
        <v>0.22</v>
      </c>
      <c r="AG1537" t="str">
        <f t="shared" si="23"/>
        <v>₹2 K</v>
      </c>
    </row>
    <row r="1538" spans="1:33" x14ac:dyDescent="0.3">
      <c r="A1538" t="s">
        <v>133</v>
      </c>
      <c r="B1538" t="s">
        <v>108</v>
      </c>
      <c r="C1538" t="s">
        <v>49</v>
      </c>
      <c r="D1538" t="s">
        <v>219</v>
      </c>
      <c r="E1538" t="s">
        <v>947</v>
      </c>
      <c r="F1538" t="s">
        <v>2563</v>
      </c>
      <c r="G1538" t="s">
        <v>33</v>
      </c>
      <c r="H1538" s="4">
        <v>45048</v>
      </c>
      <c r="I1538">
        <v>1300</v>
      </c>
      <c r="J1538" t="s">
        <v>2564</v>
      </c>
      <c r="K1538" t="s">
        <v>210</v>
      </c>
      <c r="L1538" t="s">
        <v>2565</v>
      </c>
      <c r="M1538" t="s">
        <v>37</v>
      </c>
      <c r="N1538" t="s">
        <v>2566</v>
      </c>
      <c r="O1538" t="s">
        <v>39</v>
      </c>
      <c r="P1538">
        <v>19</v>
      </c>
      <c r="Q1538" t="s">
        <v>40</v>
      </c>
      <c r="R1538" t="s">
        <v>74</v>
      </c>
      <c r="S1538" t="s">
        <v>2567</v>
      </c>
      <c r="T1538" s="4">
        <v>45485</v>
      </c>
      <c r="U1538">
        <v>7</v>
      </c>
      <c r="V1538" t="s">
        <v>20251</v>
      </c>
      <c r="W1538" t="s">
        <v>2568</v>
      </c>
      <c r="X1538" t="s">
        <v>2569</v>
      </c>
      <c r="Y1538" t="s">
        <v>2570</v>
      </c>
      <c r="Z1538">
        <v>1528</v>
      </c>
      <c r="AA1538">
        <v>6</v>
      </c>
      <c r="AB1538">
        <v>3667.2000000000003</v>
      </c>
      <c r="AC1538">
        <v>611.20000000000005</v>
      </c>
      <c r="AD1538" s="8">
        <v>0.22</v>
      </c>
      <c r="AE1538" s="7">
        <v>806.78400000000011</v>
      </c>
      <c r="AF1538">
        <v>0.22</v>
      </c>
      <c r="AG1538" t="str">
        <f t="shared" ref="AG1538:AG1601" si="24">IF(AB1538&gt;=100000,"₹"&amp;TEXT(AB1538/100000,"0.0")&amp;" L",
IF(AB1538&gt;=1000,"₹"&amp;TEXT(AB1538/1000,"0")&amp;" K",
"₹"&amp;AB1538))</f>
        <v>₹4 K</v>
      </c>
    </row>
    <row r="1539" spans="1:33" x14ac:dyDescent="0.3">
      <c r="A1539" t="s">
        <v>20240</v>
      </c>
      <c r="B1539" t="s">
        <v>347</v>
      </c>
      <c r="C1539" t="s">
        <v>49</v>
      </c>
      <c r="D1539" t="s">
        <v>81</v>
      </c>
      <c r="E1539" t="s">
        <v>294</v>
      </c>
      <c r="F1539" t="s">
        <v>2632</v>
      </c>
      <c r="G1539" t="s">
        <v>33</v>
      </c>
      <c r="H1539" s="4">
        <v>45568</v>
      </c>
      <c r="I1539">
        <v>1200</v>
      </c>
      <c r="J1539" t="s">
        <v>2633</v>
      </c>
      <c r="K1539" t="s">
        <v>404</v>
      </c>
      <c r="L1539" t="s">
        <v>2634</v>
      </c>
      <c r="M1539" t="s">
        <v>87</v>
      </c>
      <c r="N1539" t="s">
        <v>2635</v>
      </c>
      <c r="O1539" t="s">
        <v>39</v>
      </c>
      <c r="P1539">
        <v>19</v>
      </c>
      <c r="Q1539" t="s">
        <v>73</v>
      </c>
      <c r="R1539" t="s">
        <v>101</v>
      </c>
      <c r="S1539" t="s">
        <v>2636</v>
      </c>
      <c r="T1539" s="4">
        <v>45480</v>
      </c>
      <c r="U1539">
        <v>7</v>
      </c>
      <c r="V1539" t="s">
        <v>20251</v>
      </c>
      <c r="W1539" t="s">
        <v>2637</v>
      </c>
      <c r="X1539" t="s">
        <v>2638</v>
      </c>
      <c r="Y1539" t="s">
        <v>2639</v>
      </c>
      <c r="Z1539">
        <v>1248</v>
      </c>
      <c r="AA1539">
        <v>5</v>
      </c>
      <c r="AB1539">
        <v>2496</v>
      </c>
      <c r="AC1539">
        <v>499.2</v>
      </c>
      <c r="AD1539" s="8">
        <v>0.22</v>
      </c>
      <c r="AE1539" s="7">
        <v>549.12</v>
      </c>
      <c r="AF1539">
        <v>0.22</v>
      </c>
      <c r="AG1539" t="str">
        <f t="shared" si="24"/>
        <v>₹2 K</v>
      </c>
    </row>
    <row r="1540" spans="1:33" x14ac:dyDescent="0.3">
      <c r="A1540" t="s">
        <v>20240</v>
      </c>
      <c r="B1540" t="s">
        <v>347</v>
      </c>
      <c r="C1540" t="s">
        <v>80</v>
      </c>
      <c r="D1540" t="s">
        <v>370</v>
      </c>
      <c r="E1540" t="s">
        <v>975</v>
      </c>
      <c r="F1540" t="s">
        <v>2664</v>
      </c>
      <c r="G1540" t="s">
        <v>96</v>
      </c>
      <c r="H1540" s="4">
        <v>43859</v>
      </c>
      <c r="I1540">
        <v>1400</v>
      </c>
      <c r="J1540" t="s">
        <v>2665</v>
      </c>
      <c r="K1540" t="s">
        <v>1643</v>
      </c>
      <c r="L1540" t="s">
        <v>2666</v>
      </c>
      <c r="M1540" t="s">
        <v>37</v>
      </c>
      <c r="N1540" t="s">
        <v>2667</v>
      </c>
      <c r="O1540" t="s">
        <v>57</v>
      </c>
      <c r="P1540">
        <v>9</v>
      </c>
      <c r="Q1540" t="s">
        <v>40</v>
      </c>
      <c r="R1540" t="s">
        <v>74</v>
      </c>
      <c r="S1540" t="s">
        <v>2668</v>
      </c>
      <c r="T1540" s="4">
        <v>45474</v>
      </c>
      <c r="U1540">
        <v>7</v>
      </c>
      <c r="V1540" t="s">
        <v>20251</v>
      </c>
      <c r="W1540" t="s">
        <v>2669</v>
      </c>
      <c r="X1540" t="s">
        <v>2670</v>
      </c>
      <c r="Y1540" t="s">
        <v>2671</v>
      </c>
      <c r="Z1540">
        <v>2082</v>
      </c>
      <c r="AA1540">
        <v>2</v>
      </c>
      <c r="AB1540">
        <v>1665.6000000000001</v>
      </c>
      <c r="AC1540">
        <v>832.80000000000007</v>
      </c>
      <c r="AD1540" s="8">
        <v>0.35</v>
      </c>
      <c r="AE1540" s="7">
        <v>582.96</v>
      </c>
      <c r="AF1540">
        <v>0.35</v>
      </c>
      <c r="AG1540" t="str">
        <f t="shared" si="24"/>
        <v>₹2 K</v>
      </c>
    </row>
    <row r="1541" spans="1:33" x14ac:dyDescent="0.3">
      <c r="A1541" t="s">
        <v>181</v>
      </c>
      <c r="B1541" t="s">
        <v>64</v>
      </c>
      <c r="C1541" t="s">
        <v>49</v>
      </c>
      <c r="D1541" t="s">
        <v>81</v>
      </c>
      <c r="E1541" t="s">
        <v>2486</v>
      </c>
      <c r="F1541" t="s">
        <v>2726</v>
      </c>
      <c r="G1541" t="s">
        <v>96</v>
      </c>
      <c r="H1541" s="4">
        <v>43904</v>
      </c>
      <c r="I1541">
        <v>1100</v>
      </c>
      <c r="J1541" t="s">
        <v>2727</v>
      </c>
      <c r="K1541" t="s">
        <v>1319</v>
      </c>
      <c r="L1541" t="s">
        <v>2728</v>
      </c>
      <c r="M1541" t="s">
        <v>87</v>
      </c>
      <c r="N1541" t="s">
        <v>2729</v>
      </c>
      <c r="O1541" t="s">
        <v>116</v>
      </c>
      <c r="P1541">
        <v>9</v>
      </c>
      <c r="Q1541" t="s">
        <v>73</v>
      </c>
      <c r="R1541" t="s">
        <v>101</v>
      </c>
      <c r="S1541" t="s">
        <v>2730</v>
      </c>
      <c r="T1541" s="4">
        <v>45497</v>
      </c>
      <c r="U1541">
        <v>7</v>
      </c>
      <c r="V1541" t="s">
        <v>20251</v>
      </c>
      <c r="W1541" t="s">
        <v>2731</v>
      </c>
      <c r="X1541" t="s">
        <v>2732</v>
      </c>
      <c r="Y1541" t="s">
        <v>2733</v>
      </c>
      <c r="Z1541">
        <v>1848</v>
      </c>
      <c r="AA1541">
        <v>3</v>
      </c>
      <c r="AB1541">
        <v>2217.6</v>
      </c>
      <c r="AC1541">
        <v>739.19999999999993</v>
      </c>
      <c r="AD1541" s="8">
        <v>0.22</v>
      </c>
      <c r="AE1541" s="7">
        <v>487.87199999999996</v>
      </c>
      <c r="AF1541">
        <v>0.22</v>
      </c>
      <c r="AG1541" t="str">
        <f t="shared" si="24"/>
        <v>₹2 K</v>
      </c>
    </row>
    <row r="1542" spans="1:33" x14ac:dyDescent="0.3">
      <c r="A1542" t="s">
        <v>145</v>
      </c>
      <c r="B1542" t="s">
        <v>145</v>
      </c>
      <c r="C1542" t="s">
        <v>49</v>
      </c>
      <c r="D1542" t="s">
        <v>109</v>
      </c>
      <c r="E1542" t="s">
        <v>1724</v>
      </c>
      <c r="F1542" t="s">
        <v>2786</v>
      </c>
      <c r="G1542" t="s">
        <v>96</v>
      </c>
      <c r="H1542" s="4">
        <v>44302</v>
      </c>
      <c r="I1542">
        <v>1200</v>
      </c>
      <c r="J1542" t="s">
        <v>2787</v>
      </c>
      <c r="K1542" t="s">
        <v>493</v>
      </c>
      <c r="L1542" t="s">
        <v>2788</v>
      </c>
      <c r="M1542" t="s">
        <v>87</v>
      </c>
      <c r="N1542" t="s">
        <v>2789</v>
      </c>
      <c r="O1542" t="s">
        <v>116</v>
      </c>
      <c r="P1542">
        <v>5</v>
      </c>
      <c r="Q1542" t="s">
        <v>73</v>
      </c>
      <c r="R1542" t="s">
        <v>101</v>
      </c>
      <c r="S1542" t="s">
        <v>2790</v>
      </c>
      <c r="T1542" s="4">
        <v>45489</v>
      </c>
      <c r="U1542">
        <v>7</v>
      </c>
      <c r="V1542" t="s">
        <v>20251</v>
      </c>
      <c r="W1542" t="s">
        <v>2791</v>
      </c>
      <c r="X1542" t="s">
        <v>2792</v>
      </c>
      <c r="Y1542" t="s">
        <v>2793</v>
      </c>
      <c r="Z1542">
        <v>739</v>
      </c>
      <c r="AA1542">
        <v>5</v>
      </c>
      <c r="AB1542">
        <v>1478</v>
      </c>
      <c r="AC1542">
        <v>295.60000000000002</v>
      </c>
      <c r="AD1542" s="8">
        <v>0.22</v>
      </c>
      <c r="AE1542" s="7">
        <v>325.16000000000003</v>
      </c>
      <c r="AF1542">
        <v>0.22</v>
      </c>
      <c r="AG1542" t="str">
        <f t="shared" si="24"/>
        <v>₹1 K</v>
      </c>
    </row>
    <row r="1543" spans="1:33" x14ac:dyDescent="0.3">
      <c r="A1543" t="s">
        <v>181</v>
      </c>
      <c r="B1543" t="s">
        <v>606</v>
      </c>
      <c r="C1543" t="s">
        <v>80</v>
      </c>
      <c r="D1543" t="s">
        <v>206</v>
      </c>
      <c r="E1543" t="s">
        <v>147</v>
      </c>
      <c r="F1543" t="s">
        <v>2794</v>
      </c>
      <c r="G1543" t="s">
        <v>96</v>
      </c>
      <c r="H1543" s="4">
        <v>45601</v>
      </c>
      <c r="I1543">
        <v>1200</v>
      </c>
      <c r="J1543" t="s">
        <v>2795</v>
      </c>
      <c r="K1543" t="s">
        <v>286</v>
      </c>
      <c r="L1543" t="s">
        <v>2796</v>
      </c>
      <c r="M1543" t="s">
        <v>37</v>
      </c>
      <c r="N1543" t="s">
        <v>2797</v>
      </c>
      <c r="O1543" t="s">
        <v>116</v>
      </c>
      <c r="P1543">
        <v>11</v>
      </c>
      <c r="Q1543" t="s">
        <v>40</v>
      </c>
      <c r="R1543" t="s">
        <v>41</v>
      </c>
      <c r="S1543" t="s">
        <v>2798</v>
      </c>
      <c r="T1543" s="4">
        <v>45488</v>
      </c>
      <c r="U1543">
        <v>7</v>
      </c>
      <c r="V1543" t="s">
        <v>20251</v>
      </c>
      <c r="W1543" t="s">
        <v>2799</v>
      </c>
      <c r="X1543" t="s">
        <v>2800</v>
      </c>
      <c r="Y1543" t="s">
        <v>2801</v>
      </c>
      <c r="Z1543">
        <v>2213</v>
      </c>
      <c r="AA1543">
        <v>7</v>
      </c>
      <c r="AB1543">
        <v>6196.4000000000015</v>
      </c>
      <c r="AC1543">
        <v>885.20000000000016</v>
      </c>
      <c r="AD1543" s="8">
        <v>0.35</v>
      </c>
      <c r="AE1543" s="7">
        <v>2168.7400000000002</v>
      </c>
      <c r="AF1543">
        <v>0.35</v>
      </c>
      <c r="AG1543" t="str">
        <f t="shared" si="24"/>
        <v>₹6 K</v>
      </c>
    </row>
    <row r="1544" spans="1:33" x14ac:dyDescent="0.3">
      <c r="A1544" t="s">
        <v>450</v>
      </c>
      <c r="B1544" t="s">
        <v>450</v>
      </c>
      <c r="C1544" t="s">
        <v>80</v>
      </c>
      <c r="D1544" t="s">
        <v>146</v>
      </c>
      <c r="E1544" t="s">
        <v>230</v>
      </c>
      <c r="F1544" t="s">
        <v>2903</v>
      </c>
      <c r="G1544" t="s">
        <v>33</v>
      </c>
      <c r="H1544" s="4">
        <v>44818</v>
      </c>
      <c r="I1544">
        <v>800</v>
      </c>
      <c r="J1544" t="s">
        <v>2904</v>
      </c>
      <c r="K1544" t="s">
        <v>1626</v>
      </c>
      <c r="L1544" t="s">
        <v>2905</v>
      </c>
      <c r="M1544" t="s">
        <v>87</v>
      </c>
      <c r="N1544" t="s">
        <v>2906</v>
      </c>
      <c r="O1544" t="s">
        <v>57</v>
      </c>
      <c r="P1544">
        <v>14</v>
      </c>
      <c r="Q1544" t="s">
        <v>73</v>
      </c>
      <c r="R1544" t="s">
        <v>58</v>
      </c>
      <c r="S1544" t="s">
        <v>2907</v>
      </c>
      <c r="T1544" s="4">
        <v>45482</v>
      </c>
      <c r="U1544">
        <v>7</v>
      </c>
      <c r="V1544" t="s">
        <v>20251</v>
      </c>
      <c r="W1544" t="s">
        <v>2908</v>
      </c>
      <c r="X1544" t="s">
        <v>2909</v>
      </c>
      <c r="Y1544" t="s">
        <v>2910</v>
      </c>
      <c r="Z1544">
        <v>861</v>
      </c>
      <c r="AA1544">
        <v>5</v>
      </c>
      <c r="AB1544">
        <v>1722</v>
      </c>
      <c r="AC1544">
        <v>344.4</v>
      </c>
      <c r="AD1544" s="8">
        <v>0.35</v>
      </c>
      <c r="AE1544" s="7">
        <v>602.69999999999993</v>
      </c>
      <c r="AF1544">
        <v>0.35</v>
      </c>
      <c r="AG1544" t="str">
        <f t="shared" si="24"/>
        <v>₹2 K</v>
      </c>
    </row>
    <row r="1545" spans="1:33" x14ac:dyDescent="0.3">
      <c r="A1545" t="s">
        <v>20233</v>
      </c>
      <c r="B1545" t="s">
        <v>240</v>
      </c>
      <c r="C1545" t="s">
        <v>29</v>
      </c>
      <c r="D1545" t="s">
        <v>677</v>
      </c>
      <c r="E1545" t="s">
        <v>1168</v>
      </c>
      <c r="F1545" t="s">
        <v>2982</v>
      </c>
      <c r="G1545" t="s">
        <v>96</v>
      </c>
      <c r="H1545" s="4">
        <v>44867</v>
      </c>
      <c r="I1545">
        <v>950</v>
      </c>
      <c r="J1545" t="s">
        <v>2983</v>
      </c>
      <c r="K1545" t="s">
        <v>989</v>
      </c>
      <c r="L1545" t="s">
        <v>2984</v>
      </c>
      <c r="M1545" t="s">
        <v>37</v>
      </c>
      <c r="N1545" t="s">
        <v>2985</v>
      </c>
      <c r="O1545" t="s">
        <v>72</v>
      </c>
      <c r="P1545">
        <v>6</v>
      </c>
      <c r="Q1545" t="s">
        <v>40</v>
      </c>
      <c r="R1545" t="s">
        <v>58</v>
      </c>
      <c r="S1545" t="s">
        <v>2986</v>
      </c>
      <c r="T1545" s="4">
        <v>45478</v>
      </c>
      <c r="U1545">
        <v>7</v>
      </c>
      <c r="V1545" t="s">
        <v>20251</v>
      </c>
      <c r="W1545" t="s">
        <v>2987</v>
      </c>
      <c r="X1545" t="s">
        <v>2988</v>
      </c>
      <c r="Y1545" t="s">
        <v>2989</v>
      </c>
      <c r="Z1545">
        <v>1121</v>
      </c>
      <c r="AA1545">
        <v>6</v>
      </c>
      <c r="AB1545">
        <v>2690.4</v>
      </c>
      <c r="AC1545">
        <v>448.40000000000003</v>
      </c>
      <c r="AD1545" s="8">
        <v>0.28000000000000003</v>
      </c>
      <c r="AE1545" s="7">
        <v>753.31200000000013</v>
      </c>
      <c r="AF1545">
        <v>0.28000000000000003</v>
      </c>
      <c r="AG1545" t="str">
        <f t="shared" si="24"/>
        <v>₹3 K</v>
      </c>
    </row>
    <row r="1546" spans="1:33" x14ac:dyDescent="0.3">
      <c r="A1546" t="s">
        <v>93</v>
      </c>
      <c r="B1546" t="s">
        <v>205</v>
      </c>
      <c r="C1546" t="s">
        <v>80</v>
      </c>
      <c r="D1546" t="s">
        <v>109</v>
      </c>
      <c r="E1546" t="s">
        <v>431</v>
      </c>
      <c r="F1546" t="s">
        <v>3232</v>
      </c>
      <c r="G1546" t="s">
        <v>96</v>
      </c>
      <c r="H1546" s="4">
        <v>44615</v>
      </c>
      <c r="I1546">
        <v>1400</v>
      </c>
      <c r="J1546" t="s">
        <v>3233</v>
      </c>
      <c r="K1546" t="s">
        <v>1846</v>
      </c>
      <c r="L1546" t="s">
        <v>3234</v>
      </c>
      <c r="M1546" t="s">
        <v>37</v>
      </c>
      <c r="N1546" t="s">
        <v>3235</v>
      </c>
      <c r="O1546" t="s">
        <v>116</v>
      </c>
      <c r="P1546">
        <v>6</v>
      </c>
      <c r="Q1546" t="s">
        <v>73</v>
      </c>
      <c r="R1546" t="s">
        <v>101</v>
      </c>
      <c r="S1546" t="s">
        <v>3236</v>
      </c>
      <c r="T1546" s="4">
        <v>45488</v>
      </c>
      <c r="U1546">
        <v>7</v>
      </c>
      <c r="V1546" t="s">
        <v>20251</v>
      </c>
      <c r="W1546" t="s">
        <v>3237</v>
      </c>
      <c r="X1546" t="s">
        <v>3238</v>
      </c>
      <c r="Y1546" t="s">
        <v>3239</v>
      </c>
      <c r="Z1546">
        <v>1303</v>
      </c>
      <c r="AA1546">
        <v>6</v>
      </c>
      <c r="AB1546">
        <v>3127.2000000000003</v>
      </c>
      <c r="AC1546">
        <v>521.20000000000005</v>
      </c>
      <c r="AD1546" s="8">
        <v>0.35</v>
      </c>
      <c r="AE1546" s="7">
        <v>1094.52</v>
      </c>
      <c r="AF1546">
        <v>0.35</v>
      </c>
      <c r="AG1546" t="str">
        <f t="shared" si="24"/>
        <v>₹3 K</v>
      </c>
    </row>
    <row r="1547" spans="1:33" x14ac:dyDescent="0.3">
      <c r="A1547" t="s">
        <v>93</v>
      </c>
      <c r="B1547" t="s">
        <v>293</v>
      </c>
      <c r="C1547" t="s">
        <v>80</v>
      </c>
      <c r="D1547" t="s">
        <v>81</v>
      </c>
      <c r="E1547" t="s">
        <v>391</v>
      </c>
      <c r="F1547" t="s">
        <v>3248</v>
      </c>
      <c r="G1547" t="s">
        <v>33</v>
      </c>
      <c r="H1547" s="4">
        <v>44049</v>
      </c>
      <c r="I1547">
        <v>950</v>
      </c>
      <c r="J1547" t="s">
        <v>3249</v>
      </c>
      <c r="K1547" t="s">
        <v>3054</v>
      </c>
      <c r="L1547" t="s">
        <v>3250</v>
      </c>
      <c r="M1547" t="s">
        <v>37</v>
      </c>
      <c r="N1547" t="s">
        <v>3251</v>
      </c>
      <c r="O1547" t="s">
        <v>72</v>
      </c>
      <c r="P1547">
        <v>7</v>
      </c>
      <c r="Q1547" t="s">
        <v>73</v>
      </c>
      <c r="R1547" t="s">
        <v>58</v>
      </c>
      <c r="S1547" t="s">
        <v>3252</v>
      </c>
      <c r="T1547" s="4">
        <v>45487</v>
      </c>
      <c r="U1547">
        <v>7</v>
      </c>
      <c r="V1547" t="s">
        <v>20251</v>
      </c>
      <c r="W1547" t="s">
        <v>3253</v>
      </c>
      <c r="X1547" t="s">
        <v>3254</v>
      </c>
      <c r="Y1547" t="s">
        <v>567</v>
      </c>
      <c r="Z1547">
        <v>1232</v>
      </c>
      <c r="AA1547">
        <v>1</v>
      </c>
      <c r="AB1547">
        <v>492.8</v>
      </c>
      <c r="AC1547">
        <v>492.8</v>
      </c>
      <c r="AD1547" s="8">
        <v>0.35</v>
      </c>
      <c r="AE1547" s="7">
        <v>172.48</v>
      </c>
      <c r="AF1547">
        <v>0.35</v>
      </c>
      <c r="AG1547" t="str">
        <f t="shared" si="24"/>
        <v>₹492.8</v>
      </c>
    </row>
    <row r="1548" spans="1:33" x14ac:dyDescent="0.3">
      <c r="A1548" t="s">
        <v>133</v>
      </c>
      <c r="B1548" t="s">
        <v>229</v>
      </c>
      <c r="C1548" t="s">
        <v>29</v>
      </c>
      <c r="D1548" t="s">
        <v>109</v>
      </c>
      <c r="E1548" t="s">
        <v>431</v>
      </c>
      <c r="F1548" t="s">
        <v>3286</v>
      </c>
      <c r="G1548" t="s">
        <v>33</v>
      </c>
      <c r="H1548" s="4">
        <v>44622</v>
      </c>
      <c r="I1548">
        <v>950</v>
      </c>
      <c r="J1548" t="s">
        <v>3287</v>
      </c>
      <c r="K1548" t="s">
        <v>276</v>
      </c>
      <c r="L1548" t="s">
        <v>3288</v>
      </c>
      <c r="M1548" t="s">
        <v>37</v>
      </c>
      <c r="N1548" t="s">
        <v>3289</v>
      </c>
      <c r="O1548" t="s">
        <v>39</v>
      </c>
      <c r="P1548">
        <v>6</v>
      </c>
      <c r="Q1548" t="s">
        <v>40</v>
      </c>
      <c r="R1548" t="s">
        <v>58</v>
      </c>
      <c r="S1548" t="s">
        <v>3290</v>
      </c>
      <c r="T1548" s="4">
        <v>45474</v>
      </c>
      <c r="U1548">
        <v>7</v>
      </c>
      <c r="V1548" t="s">
        <v>20251</v>
      </c>
      <c r="W1548" t="s">
        <v>3291</v>
      </c>
      <c r="X1548" t="s">
        <v>3292</v>
      </c>
      <c r="Y1548" t="s">
        <v>3293</v>
      </c>
      <c r="Z1548">
        <v>2490</v>
      </c>
      <c r="AA1548">
        <v>3</v>
      </c>
      <c r="AB1548">
        <v>2988</v>
      </c>
      <c r="AC1548">
        <v>996</v>
      </c>
      <c r="AD1548" s="8">
        <v>0.28000000000000003</v>
      </c>
      <c r="AE1548" s="7">
        <v>836.6400000000001</v>
      </c>
      <c r="AF1548">
        <v>0.28000000000000003</v>
      </c>
      <c r="AG1548" t="str">
        <f t="shared" si="24"/>
        <v>₹3 K</v>
      </c>
    </row>
    <row r="1549" spans="1:33" x14ac:dyDescent="0.3">
      <c r="A1549" t="s">
        <v>107</v>
      </c>
      <c r="B1549" t="s">
        <v>510</v>
      </c>
      <c r="C1549" t="s">
        <v>80</v>
      </c>
      <c r="D1549" t="s">
        <v>241</v>
      </c>
      <c r="E1549" t="s">
        <v>421</v>
      </c>
      <c r="F1549" t="s">
        <v>3462</v>
      </c>
      <c r="G1549" t="s">
        <v>33</v>
      </c>
      <c r="H1549" s="4">
        <v>44622</v>
      </c>
      <c r="I1549">
        <v>1300</v>
      </c>
      <c r="J1549" t="s">
        <v>3463</v>
      </c>
      <c r="K1549" t="s">
        <v>3054</v>
      </c>
      <c r="L1549" t="s">
        <v>3464</v>
      </c>
      <c r="M1549" t="s">
        <v>87</v>
      </c>
      <c r="N1549" t="s">
        <v>3465</v>
      </c>
      <c r="O1549" t="s">
        <v>57</v>
      </c>
      <c r="P1549">
        <v>5</v>
      </c>
      <c r="Q1549" t="s">
        <v>40</v>
      </c>
      <c r="R1549" t="s">
        <v>58</v>
      </c>
      <c r="S1549" t="s">
        <v>3466</v>
      </c>
      <c r="T1549" s="4">
        <v>45474</v>
      </c>
      <c r="U1549">
        <v>7</v>
      </c>
      <c r="V1549" t="s">
        <v>20251</v>
      </c>
      <c r="W1549" t="s">
        <v>3467</v>
      </c>
      <c r="X1549" t="s">
        <v>3468</v>
      </c>
      <c r="Y1549" t="s">
        <v>3469</v>
      </c>
      <c r="Z1549">
        <v>546</v>
      </c>
      <c r="AA1549">
        <v>1</v>
      </c>
      <c r="AB1549">
        <v>218.4</v>
      </c>
      <c r="AC1549">
        <v>218.4</v>
      </c>
      <c r="AD1549" s="8">
        <v>0.35</v>
      </c>
      <c r="AE1549" s="7">
        <v>76.44</v>
      </c>
      <c r="AF1549">
        <v>0.35</v>
      </c>
      <c r="AG1549" t="str">
        <f t="shared" si="24"/>
        <v>₹218.4</v>
      </c>
    </row>
    <row r="1550" spans="1:33" x14ac:dyDescent="0.3">
      <c r="A1550" t="s">
        <v>121</v>
      </c>
      <c r="B1550" t="s">
        <v>946</v>
      </c>
      <c r="C1550" t="s">
        <v>49</v>
      </c>
      <c r="D1550" t="s">
        <v>109</v>
      </c>
      <c r="E1550" t="s">
        <v>2153</v>
      </c>
      <c r="F1550" t="s">
        <v>3485</v>
      </c>
      <c r="G1550" t="s">
        <v>96</v>
      </c>
      <c r="H1550" s="4">
        <v>44565</v>
      </c>
      <c r="I1550">
        <v>800</v>
      </c>
      <c r="J1550" t="s">
        <v>3486</v>
      </c>
      <c r="K1550" t="s">
        <v>186</v>
      </c>
      <c r="L1550" t="s">
        <v>3487</v>
      </c>
      <c r="M1550" t="s">
        <v>37</v>
      </c>
      <c r="N1550" t="s">
        <v>3488</v>
      </c>
      <c r="O1550" t="s">
        <v>57</v>
      </c>
      <c r="P1550">
        <v>20</v>
      </c>
      <c r="Q1550" t="s">
        <v>73</v>
      </c>
      <c r="R1550" t="s">
        <v>41</v>
      </c>
      <c r="S1550" t="s">
        <v>3489</v>
      </c>
      <c r="T1550" s="4">
        <v>45492</v>
      </c>
      <c r="U1550">
        <v>7</v>
      </c>
      <c r="V1550" t="s">
        <v>20251</v>
      </c>
      <c r="W1550" t="s">
        <v>3490</v>
      </c>
      <c r="X1550" t="s">
        <v>3491</v>
      </c>
      <c r="Y1550" t="s">
        <v>3042</v>
      </c>
      <c r="Z1550">
        <v>1998</v>
      </c>
      <c r="AA1550">
        <v>5</v>
      </c>
      <c r="AB1550">
        <v>3996</v>
      </c>
      <c r="AC1550">
        <v>799.2</v>
      </c>
      <c r="AD1550" s="8">
        <v>0.22</v>
      </c>
      <c r="AE1550" s="7">
        <v>879.12</v>
      </c>
      <c r="AF1550">
        <v>0.22</v>
      </c>
      <c r="AG1550" t="str">
        <f t="shared" si="24"/>
        <v>₹4 K</v>
      </c>
    </row>
    <row r="1551" spans="1:33" x14ac:dyDescent="0.3">
      <c r="A1551" t="s">
        <v>181</v>
      </c>
      <c r="B1551" t="s">
        <v>920</v>
      </c>
      <c r="C1551" t="s">
        <v>49</v>
      </c>
      <c r="D1551" t="s">
        <v>219</v>
      </c>
      <c r="E1551" t="s">
        <v>632</v>
      </c>
      <c r="F1551" t="s">
        <v>3871</v>
      </c>
      <c r="G1551" t="s">
        <v>96</v>
      </c>
      <c r="H1551" s="4">
        <v>44353</v>
      </c>
      <c r="I1551">
        <v>1300</v>
      </c>
      <c r="J1551" t="s">
        <v>3872</v>
      </c>
      <c r="K1551" t="s">
        <v>835</v>
      </c>
      <c r="L1551" t="s">
        <v>3873</v>
      </c>
      <c r="M1551" t="s">
        <v>87</v>
      </c>
      <c r="N1551" t="s">
        <v>3874</v>
      </c>
      <c r="O1551" t="s">
        <v>39</v>
      </c>
      <c r="P1551">
        <v>5</v>
      </c>
      <c r="Q1551" t="s">
        <v>40</v>
      </c>
      <c r="R1551" t="s">
        <v>58</v>
      </c>
      <c r="S1551" t="s">
        <v>3875</v>
      </c>
      <c r="T1551" s="4">
        <v>45477</v>
      </c>
      <c r="U1551">
        <v>7</v>
      </c>
      <c r="V1551" t="s">
        <v>20251</v>
      </c>
      <c r="W1551" t="s">
        <v>3876</v>
      </c>
      <c r="X1551" t="s">
        <v>3877</v>
      </c>
      <c r="Y1551" t="s">
        <v>2339</v>
      </c>
      <c r="Z1551">
        <v>1261</v>
      </c>
      <c r="AA1551">
        <v>6</v>
      </c>
      <c r="AB1551">
        <v>3026.4</v>
      </c>
      <c r="AC1551">
        <v>504.40000000000003</v>
      </c>
      <c r="AD1551" s="8">
        <v>0.22</v>
      </c>
      <c r="AE1551" s="7">
        <v>665.80799999999999</v>
      </c>
      <c r="AF1551">
        <v>0.22</v>
      </c>
      <c r="AG1551" t="str">
        <f t="shared" si="24"/>
        <v>₹3 K</v>
      </c>
    </row>
    <row r="1552" spans="1:33" x14ac:dyDescent="0.3">
      <c r="A1552" t="s">
        <v>181</v>
      </c>
      <c r="B1552" t="s">
        <v>470</v>
      </c>
      <c r="C1552" t="s">
        <v>29</v>
      </c>
      <c r="D1552" t="s">
        <v>65</v>
      </c>
      <c r="E1552" t="s">
        <v>51</v>
      </c>
      <c r="F1552" t="s">
        <v>4047</v>
      </c>
      <c r="G1552" t="s">
        <v>33</v>
      </c>
      <c r="H1552" s="4">
        <v>44631</v>
      </c>
      <c r="I1552">
        <v>1000</v>
      </c>
      <c r="J1552" t="s">
        <v>4048</v>
      </c>
      <c r="K1552" t="s">
        <v>113</v>
      </c>
      <c r="L1552" t="s">
        <v>4049</v>
      </c>
      <c r="M1552" t="s">
        <v>37</v>
      </c>
      <c r="N1552" t="s">
        <v>4050</v>
      </c>
      <c r="O1552" t="s">
        <v>39</v>
      </c>
      <c r="P1552">
        <v>7</v>
      </c>
      <c r="Q1552" t="s">
        <v>73</v>
      </c>
      <c r="R1552" t="s">
        <v>74</v>
      </c>
      <c r="S1552" t="s">
        <v>4051</v>
      </c>
      <c r="T1552" s="4">
        <v>45499</v>
      </c>
      <c r="U1552">
        <v>7</v>
      </c>
      <c r="V1552" t="s">
        <v>20251</v>
      </c>
      <c r="W1552" t="s">
        <v>4052</v>
      </c>
      <c r="X1552" t="s">
        <v>4053</v>
      </c>
      <c r="Y1552" t="s">
        <v>4054</v>
      </c>
      <c r="Z1552">
        <v>1787</v>
      </c>
      <c r="AA1552">
        <v>2</v>
      </c>
      <c r="AB1552">
        <v>1429.6000000000001</v>
      </c>
      <c r="AC1552">
        <v>714.80000000000007</v>
      </c>
      <c r="AD1552" s="8">
        <v>0.28000000000000003</v>
      </c>
      <c r="AE1552" s="7">
        <v>400.28800000000007</v>
      </c>
      <c r="AF1552">
        <v>0.28000000000000003</v>
      </c>
      <c r="AG1552" t="str">
        <f t="shared" si="24"/>
        <v>₹1 K</v>
      </c>
    </row>
    <row r="1553" spans="1:33" x14ac:dyDescent="0.3">
      <c r="A1553" t="s">
        <v>133</v>
      </c>
      <c r="B1553" t="s">
        <v>229</v>
      </c>
      <c r="C1553" t="s">
        <v>29</v>
      </c>
      <c r="D1553" t="s">
        <v>30</v>
      </c>
      <c r="E1553" t="s">
        <v>421</v>
      </c>
      <c r="F1553" t="s">
        <v>4086</v>
      </c>
      <c r="G1553" t="s">
        <v>96</v>
      </c>
      <c r="H1553" s="4">
        <v>44686</v>
      </c>
      <c r="I1553">
        <v>1400</v>
      </c>
      <c r="J1553" t="s">
        <v>4087</v>
      </c>
      <c r="K1553" t="s">
        <v>3086</v>
      </c>
      <c r="L1553" t="s">
        <v>4088</v>
      </c>
      <c r="M1553" t="s">
        <v>37</v>
      </c>
      <c r="N1553" t="s">
        <v>4089</v>
      </c>
      <c r="O1553" t="s">
        <v>57</v>
      </c>
      <c r="P1553">
        <v>20</v>
      </c>
      <c r="Q1553" t="s">
        <v>73</v>
      </c>
      <c r="R1553" t="s">
        <v>41</v>
      </c>
      <c r="S1553" t="s">
        <v>4090</v>
      </c>
      <c r="T1553" s="4">
        <v>45484</v>
      </c>
      <c r="U1553">
        <v>7</v>
      </c>
      <c r="V1553" t="s">
        <v>20251</v>
      </c>
      <c r="W1553" t="s">
        <v>4091</v>
      </c>
      <c r="X1553" t="s">
        <v>4092</v>
      </c>
      <c r="Y1553" t="s">
        <v>4093</v>
      </c>
      <c r="Z1553">
        <v>1339</v>
      </c>
      <c r="AA1553">
        <v>4</v>
      </c>
      <c r="AB1553">
        <v>2142.4</v>
      </c>
      <c r="AC1553">
        <v>535.6</v>
      </c>
      <c r="AD1553" s="8">
        <v>0.28000000000000003</v>
      </c>
      <c r="AE1553" s="7">
        <v>599.87200000000007</v>
      </c>
      <c r="AF1553">
        <v>0.28000000000000003</v>
      </c>
      <c r="AG1553" t="str">
        <f t="shared" si="24"/>
        <v>₹2 K</v>
      </c>
    </row>
    <row r="1554" spans="1:33" x14ac:dyDescent="0.3">
      <c r="A1554" t="s">
        <v>93</v>
      </c>
      <c r="B1554" t="s">
        <v>293</v>
      </c>
      <c r="C1554" t="s">
        <v>29</v>
      </c>
      <c r="D1554" t="s">
        <v>146</v>
      </c>
      <c r="E1554" t="s">
        <v>3439</v>
      </c>
      <c r="F1554" t="s">
        <v>4094</v>
      </c>
      <c r="G1554" t="s">
        <v>33</v>
      </c>
      <c r="H1554" s="4">
        <v>44123</v>
      </c>
      <c r="I1554">
        <v>950</v>
      </c>
      <c r="J1554" t="s">
        <v>4095</v>
      </c>
      <c r="K1554" t="s">
        <v>150</v>
      </c>
      <c r="L1554" t="s">
        <v>4096</v>
      </c>
      <c r="M1554" t="s">
        <v>37</v>
      </c>
      <c r="N1554" t="s">
        <v>4097</v>
      </c>
      <c r="O1554" t="s">
        <v>116</v>
      </c>
      <c r="P1554">
        <v>13</v>
      </c>
      <c r="Q1554" t="s">
        <v>73</v>
      </c>
      <c r="R1554" t="s">
        <v>101</v>
      </c>
      <c r="S1554" t="s">
        <v>4098</v>
      </c>
      <c r="T1554" s="4">
        <v>45502</v>
      </c>
      <c r="U1554">
        <v>7</v>
      </c>
      <c r="V1554" t="s">
        <v>20251</v>
      </c>
      <c r="W1554" t="s">
        <v>4099</v>
      </c>
      <c r="X1554" t="s">
        <v>4100</v>
      </c>
      <c r="Y1554" t="s">
        <v>4101</v>
      </c>
      <c r="Z1554">
        <v>2747</v>
      </c>
      <c r="AA1554">
        <v>3</v>
      </c>
      <c r="AB1554">
        <v>3296.4</v>
      </c>
      <c r="AC1554">
        <v>1098.8</v>
      </c>
      <c r="AD1554" s="8">
        <v>0.28000000000000003</v>
      </c>
      <c r="AE1554" s="7">
        <v>922.99200000000008</v>
      </c>
      <c r="AF1554">
        <v>0.28000000000000003</v>
      </c>
      <c r="AG1554" t="str">
        <f t="shared" si="24"/>
        <v>₹3 K</v>
      </c>
    </row>
    <row r="1555" spans="1:33" x14ac:dyDescent="0.3">
      <c r="A1555" t="s">
        <v>20236</v>
      </c>
      <c r="B1555" t="s">
        <v>79</v>
      </c>
      <c r="C1555" t="s">
        <v>29</v>
      </c>
      <c r="D1555" t="s">
        <v>30</v>
      </c>
      <c r="E1555" t="s">
        <v>703</v>
      </c>
      <c r="F1555" t="s">
        <v>4328</v>
      </c>
      <c r="G1555" t="s">
        <v>96</v>
      </c>
      <c r="H1555" s="4">
        <v>45629</v>
      </c>
      <c r="I1555">
        <v>1300</v>
      </c>
      <c r="J1555" t="s">
        <v>4329</v>
      </c>
      <c r="K1555" t="s">
        <v>1686</v>
      </c>
      <c r="L1555" t="s">
        <v>4330</v>
      </c>
      <c r="M1555" t="s">
        <v>37</v>
      </c>
      <c r="N1555" t="s">
        <v>4331</v>
      </c>
      <c r="O1555" t="s">
        <v>116</v>
      </c>
      <c r="P1555">
        <v>15</v>
      </c>
      <c r="Q1555" t="s">
        <v>73</v>
      </c>
      <c r="R1555" t="s">
        <v>74</v>
      </c>
      <c r="S1555" t="s">
        <v>4332</v>
      </c>
      <c r="T1555" s="4">
        <v>45484</v>
      </c>
      <c r="U1555">
        <v>7</v>
      </c>
      <c r="V1555" t="s">
        <v>20251</v>
      </c>
      <c r="W1555" t="s">
        <v>4333</v>
      </c>
      <c r="X1555" t="s">
        <v>4334</v>
      </c>
      <c r="Y1555" t="s">
        <v>1715</v>
      </c>
      <c r="Z1555">
        <v>2357</v>
      </c>
      <c r="AA1555">
        <v>6</v>
      </c>
      <c r="AB1555">
        <v>5656.8</v>
      </c>
      <c r="AC1555">
        <v>942.80000000000007</v>
      </c>
      <c r="AD1555" s="8">
        <v>0.28000000000000003</v>
      </c>
      <c r="AE1555" s="7">
        <v>1583.9040000000002</v>
      </c>
      <c r="AF1555">
        <v>0.28000000000000003</v>
      </c>
      <c r="AG1555" t="str">
        <f t="shared" si="24"/>
        <v>₹6 K</v>
      </c>
    </row>
    <row r="1556" spans="1:33" x14ac:dyDescent="0.3">
      <c r="A1556" t="s">
        <v>181</v>
      </c>
      <c r="B1556" t="s">
        <v>985</v>
      </c>
      <c r="C1556" t="s">
        <v>49</v>
      </c>
      <c r="D1556" t="s">
        <v>30</v>
      </c>
      <c r="E1556" t="s">
        <v>207</v>
      </c>
      <c r="F1556" t="s">
        <v>4484</v>
      </c>
      <c r="G1556" t="s">
        <v>33</v>
      </c>
      <c r="H1556" s="4">
        <v>44510</v>
      </c>
      <c r="I1556">
        <v>1300</v>
      </c>
      <c r="J1556" t="s">
        <v>4485</v>
      </c>
      <c r="K1556" t="s">
        <v>113</v>
      </c>
      <c r="L1556" t="s">
        <v>4486</v>
      </c>
      <c r="M1556" t="s">
        <v>37</v>
      </c>
      <c r="N1556" t="s">
        <v>4487</v>
      </c>
      <c r="O1556" t="s">
        <v>72</v>
      </c>
      <c r="P1556">
        <v>6</v>
      </c>
      <c r="Q1556" t="s">
        <v>40</v>
      </c>
      <c r="R1556" t="s">
        <v>74</v>
      </c>
      <c r="S1556" t="s">
        <v>4488</v>
      </c>
      <c r="T1556" s="4">
        <v>45479</v>
      </c>
      <c r="U1556">
        <v>7</v>
      </c>
      <c r="V1556" t="s">
        <v>20251</v>
      </c>
      <c r="W1556" t="s">
        <v>4489</v>
      </c>
      <c r="X1556" t="s">
        <v>4490</v>
      </c>
      <c r="Y1556" t="s">
        <v>4446</v>
      </c>
      <c r="Z1556">
        <v>1303</v>
      </c>
      <c r="AA1556">
        <v>8</v>
      </c>
      <c r="AB1556">
        <v>4169.6000000000004</v>
      </c>
      <c r="AC1556">
        <v>521.20000000000005</v>
      </c>
      <c r="AD1556" s="8">
        <v>0.22</v>
      </c>
      <c r="AE1556" s="7">
        <v>917.31200000000013</v>
      </c>
      <c r="AF1556">
        <v>0.22</v>
      </c>
      <c r="AG1556" t="str">
        <f t="shared" si="24"/>
        <v>₹4 K</v>
      </c>
    </row>
    <row r="1557" spans="1:33" x14ac:dyDescent="0.3">
      <c r="A1557" t="s">
        <v>93</v>
      </c>
      <c r="B1557" t="s">
        <v>169</v>
      </c>
      <c r="C1557" t="s">
        <v>80</v>
      </c>
      <c r="D1557" t="s">
        <v>30</v>
      </c>
      <c r="E1557" t="s">
        <v>750</v>
      </c>
      <c r="F1557" t="s">
        <v>4528</v>
      </c>
      <c r="G1557" t="s">
        <v>96</v>
      </c>
      <c r="H1557" s="4">
        <v>44495</v>
      </c>
      <c r="I1557">
        <v>1100</v>
      </c>
      <c r="J1557" t="s">
        <v>4529</v>
      </c>
      <c r="K1557" t="s">
        <v>2295</v>
      </c>
      <c r="L1557" t="s">
        <v>4530</v>
      </c>
      <c r="M1557" t="s">
        <v>37</v>
      </c>
      <c r="N1557" t="s">
        <v>4531</v>
      </c>
      <c r="O1557" t="s">
        <v>39</v>
      </c>
      <c r="P1557">
        <v>20</v>
      </c>
      <c r="Q1557" t="s">
        <v>40</v>
      </c>
      <c r="R1557" t="s">
        <v>41</v>
      </c>
      <c r="S1557" t="s">
        <v>4532</v>
      </c>
      <c r="T1557" s="4">
        <v>45490</v>
      </c>
      <c r="U1557">
        <v>7</v>
      </c>
      <c r="V1557" t="s">
        <v>20251</v>
      </c>
      <c r="W1557" t="s">
        <v>4533</v>
      </c>
      <c r="X1557" t="s">
        <v>4534</v>
      </c>
      <c r="Y1557" t="s">
        <v>1665</v>
      </c>
      <c r="Z1557">
        <v>1376</v>
      </c>
      <c r="AA1557">
        <v>2</v>
      </c>
      <c r="AB1557">
        <v>1100.8</v>
      </c>
      <c r="AC1557">
        <v>550.4</v>
      </c>
      <c r="AD1557" s="8">
        <v>0.35</v>
      </c>
      <c r="AE1557" s="7">
        <v>385.28</v>
      </c>
      <c r="AF1557">
        <v>0.35</v>
      </c>
      <c r="AG1557" t="str">
        <f t="shared" si="24"/>
        <v>₹1 K</v>
      </c>
    </row>
    <row r="1558" spans="1:33" x14ac:dyDescent="0.3">
      <c r="A1558" t="s">
        <v>20241</v>
      </c>
      <c r="B1558" t="s">
        <v>157</v>
      </c>
      <c r="C1558" t="s">
        <v>29</v>
      </c>
      <c r="D1558" t="s">
        <v>146</v>
      </c>
      <c r="E1558" t="s">
        <v>975</v>
      </c>
      <c r="F1558" t="s">
        <v>4580</v>
      </c>
      <c r="G1558" t="s">
        <v>33</v>
      </c>
      <c r="H1558" s="4">
        <v>45181</v>
      </c>
      <c r="I1558">
        <v>1200</v>
      </c>
      <c r="J1558" t="s">
        <v>4581</v>
      </c>
      <c r="K1558" t="s">
        <v>69</v>
      </c>
      <c r="L1558" t="s">
        <v>4582</v>
      </c>
      <c r="M1558" t="s">
        <v>87</v>
      </c>
      <c r="N1558" t="s">
        <v>4583</v>
      </c>
      <c r="O1558" t="s">
        <v>57</v>
      </c>
      <c r="P1558">
        <v>19</v>
      </c>
      <c r="Q1558" t="s">
        <v>40</v>
      </c>
      <c r="R1558" t="s">
        <v>101</v>
      </c>
      <c r="S1558" t="s">
        <v>4584</v>
      </c>
      <c r="T1558" s="4">
        <v>45499</v>
      </c>
      <c r="U1558">
        <v>7</v>
      </c>
      <c r="V1558" t="s">
        <v>20251</v>
      </c>
      <c r="W1558" t="s">
        <v>4585</v>
      </c>
      <c r="X1558" t="s">
        <v>4586</v>
      </c>
      <c r="Y1558" t="s">
        <v>2948</v>
      </c>
      <c r="Z1558">
        <v>1399</v>
      </c>
      <c r="AA1558">
        <v>3</v>
      </c>
      <c r="AB1558">
        <v>1678.8000000000002</v>
      </c>
      <c r="AC1558">
        <v>559.6</v>
      </c>
      <c r="AD1558" s="8">
        <v>0.28000000000000003</v>
      </c>
      <c r="AE1558" s="7">
        <v>470.06400000000008</v>
      </c>
      <c r="AF1558">
        <v>0.28000000000000003</v>
      </c>
      <c r="AG1558" t="str">
        <f t="shared" si="24"/>
        <v>₹2 K</v>
      </c>
    </row>
    <row r="1559" spans="1:33" x14ac:dyDescent="0.3">
      <c r="A1559" t="s">
        <v>181</v>
      </c>
      <c r="B1559" t="s">
        <v>369</v>
      </c>
      <c r="C1559" t="s">
        <v>80</v>
      </c>
      <c r="D1559" t="s">
        <v>219</v>
      </c>
      <c r="E1559" t="s">
        <v>868</v>
      </c>
      <c r="F1559" t="s">
        <v>4727</v>
      </c>
      <c r="G1559" t="s">
        <v>33</v>
      </c>
      <c r="H1559" s="4">
        <v>45392</v>
      </c>
      <c r="I1559">
        <v>1000</v>
      </c>
      <c r="J1559" t="s">
        <v>4728</v>
      </c>
      <c r="K1559" t="s">
        <v>1418</v>
      </c>
      <c r="L1559" t="s">
        <v>4729</v>
      </c>
      <c r="M1559" t="s">
        <v>37</v>
      </c>
      <c r="N1559" t="s">
        <v>4730</v>
      </c>
      <c r="O1559" t="s">
        <v>39</v>
      </c>
      <c r="P1559">
        <v>13</v>
      </c>
      <c r="Q1559" t="s">
        <v>73</v>
      </c>
      <c r="R1559" t="s">
        <v>74</v>
      </c>
      <c r="S1559" t="s">
        <v>4731</v>
      </c>
      <c r="T1559" s="4">
        <v>45498</v>
      </c>
      <c r="U1559">
        <v>7</v>
      </c>
      <c r="V1559" t="s">
        <v>20251</v>
      </c>
      <c r="W1559" t="s">
        <v>4732</v>
      </c>
      <c r="X1559" t="s">
        <v>4733</v>
      </c>
      <c r="Y1559" t="s">
        <v>4734</v>
      </c>
      <c r="Z1559">
        <v>1381</v>
      </c>
      <c r="AA1559">
        <v>1</v>
      </c>
      <c r="AB1559">
        <v>552.4</v>
      </c>
      <c r="AC1559">
        <v>552.4</v>
      </c>
      <c r="AD1559" s="8">
        <v>0.35</v>
      </c>
      <c r="AE1559" s="7">
        <v>193.33999999999997</v>
      </c>
      <c r="AF1559">
        <v>0.35</v>
      </c>
      <c r="AG1559" t="str">
        <f t="shared" si="24"/>
        <v>₹552.4</v>
      </c>
    </row>
    <row r="1560" spans="1:33" x14ac:dyDescent="0.3">
      <c r="A1560" t="s">
        <v>181</v>
      </c>
      <c r="B1560" t="s">
        <v>813</v>
      </c>
      <c r="C1560" t="s">
        <v>80</v>
      </c>
      <c r="D1560" t="s">
        <v>50</v>
      </c>
      <c r="E1560" t="s">
        <v>578</v>
      </c>
      <c r="F1560" t="s">
        <v>4735</v>
      </c>
      <c r="G1560" t="s">
        <v>96</v>
      </c>
      <c r="H1560" s="4">
        <v>44493</v>
      </c>
      <c r="I1560">
        <v>1100</v>
      </c>
      <c r="J1560" t="s">
        <v>4736</v>
      </c>
      <c r="K1560" t="s">
        <v>1821</v>
      </c>
      <c r="L1560" t="s">
        <v>4737</v>
      </c>
      <c r="M1560" t="s">
        <v>87</v>
      </c>
      <c r="N1560" t="s">
        <v>4738</v>
      </c>
      <c r="O1560" t="s">
        <v>72</v>
      </c>
      <c r="P1560">
        <v>15</v>
      </c>
      <c r="Q1560" t="s">
        <v>40</v>
      </c>
      <c r="R1560" t="s">
        <v>58</v>
      </c>
      <c r="S1560" t="s">
        <v>4739</v>
      </c>
      <c r="T1560" s="4">
        <v>45487</v>
      </c>
      <c r="U1560">
        <v>7</v>
      </c>
      <c r="V1560" t="s">
        <v>20251</v>
      </c>
      <c r="W1560" t="s">
        <v>4740</v>
      </c>
      <c r="X1560" t="s">
        <v>4741</v>
      </c>
      <c r="Y1560" t="s">
        <v>499</v>
      </c>
      <c r="Z1560">
        <v>1851</v>
      </c>
      <c r="AA1560">
        <v>8</v>
      </c>
      <c r="AB1560">
        <v>5923.2000000000007</v>
      </c>
      <c r="AC1560">
        <v>740.40000000000009</v>
      </c>
      <c r="AD1560" s="8">
        <v>0.35</v>
      </c>
      <c r="AE1560" s="7">
        <v>2073.1200000000003</v>
      </c>
      <c r="AF1560">
        <v>0.35</v>
      </c>
      <c r="AG1560" t="str">
        <f t="shared" si="24"/>
        <v>₹6 K</v>
      </c>
    </row>
    <row r="1561" spans="1:33" x14ac:dyDescent="0.3">
      <c r="A1561" t="s">
        <v>20235</v>
      </c>
      <c r="B1561" t="s">
        <v>48</v>
      </c>
      <c r="C1561" t="s">
        <v>29</v>
      </c>
      <c r="D1561" t="s">
        <v>65</v>
      </c>
      <c r="E1561" t="s">
        <v>401</v>
      </c>
      <c r="F1561" t="s">
        <v>4818</v>
      </c>
      <c r="G1561" t="s">
        <v>33</v>
      </c>
      <c r="H1561" s="4">
        <v>45228</v>
      </c>
      <c r="I1561">
        <v>1300</v>
      </c>
      <c r="J1561" t="s">
        <v>4819</v>
      </c>
      <c r="K1561" t="s">
        <v>210</v>
      </c>
      <c r="L1561" t="s">
        <v>4820</v>
      </c>
      <c r="M1561" t="s">
        <v>37</v>
      </c>
      <c r="N1561" t="s">
        <v>4821</v>
      </c>
      <c r="O1561" t="s">
        <v>116</v>
      </c>
      <c r="P1561">
        <v>5</v>
      </c>
      <c r="Q1561" t="s">
        <v>40</v>
      </c>
      <c r="R1561" t="s">
        <v>74</v>
      </c>
      <c r="S1561" t="s">
        <v>4822</v>
      </c>
      <c r="T1561" s="4">
        <v>45493</v>
      </c>
      <c r="U1561">
        <v>7</v>
      </c>
      <c r="V1561" t="s">
        <v>20251</v>
      </c>
      <c r="W1561" t="s">
        <v>4823</v>
      </c>
      <c r="X1561" t="s">
        <v>4824</v>
      </c>
      <c r="Y1561" t="s">
        <v>4825</v>
      </c>
      <c r="Z1561">
        <v>2161</v>
      </c>
      <c r="AA1561">
        <v>1</v>
      </c>
      <c r="AB1561">
        <v>864.40000000000009</v>
      </c>
      <c r="AC1561">
        <v>864.40000000000009</v>
      </c>
      <c r="AD1561" s="8">
        <v>0.28000000000000003</v>
      </c>
      <c r="AE1561" s="7">
        <v>242.03200000000004</v>
      </c>
      <c r="AF1561">
        <v>0.28000000000000003</v>
      </c>
      <c r="AG1561" t="str">
        <f t="shared" si="24"/>
        <v>₹864.4</v>
      </c>
    </row>
    <row r="1562" spans="1:33" x14ac:dyDescent="0.3">
      <c r="A1562" t="s">
        <v>93</v>
      </c>
      <c r="B1562" t="s">
        <v>784</v>
      </c>
      <c r="C1562" t="s">
        <v>80</v>
      </c>
      <c r="D1562" t="s">
        <v>206</v>
      </c>
      <c r="E1562" t="s">
        <v>230</v>
      </c>
      <c r="F1562" t="s">
        <v>4871</v>
      </c>
      <c r="G1562" t="s">
        <v>33</v>
      </c>
      <c r="H1562" s="4">
        <v>44866</v>
      </c>
      <c r="I1562">
        <v>1100</v>
      </c>
      <c r="J1562" t="s">
        <v>4872</v>
      </c>
      <c r="K1562" t="s">
        <v>150</v>
      </c>
      <c r="L1562" t="s">
        <v>4873</v>
      </c>
      <c r="M1562" t="s">
        <v>87</v>
      </c>
      <c r="N1562" t="s">
        <v>4874</v>
      </c>
      <c r="O1562" t="s">
        <v>57</v>
      </c>
      <c r="P1562">
        <v>17</v>
      </c>
      <c r="Q1562" t="s">
        <v>40</v>
      </c>
      <c r="R1562" t="s">
        <v>41</v>
      </c>
      <c r="S1562" t="s">
        <v>4875</v>
      </c>
      <c r="T1562" s="4">
        <v>45504</v>
      </c>
      <c r="U1562">
        <v>7</v>
      </c>
      <c r="V1562" t="s">
        <v>20251</v>
      </c>
      <c r="W1562" t="s">
        <v>4876</v>
      </c>
      <c r="X1562" t="s">
        <v>4877</v>
      </c>
      <c r="Y1562" t="s">
        <v>4878</v>
      </c>
      <c r="Z1562">
        <v>621</v>
      </c>
      <c r="AA1562">
        <v>8</v>
      </c>
      <c r="AB1562">
        <v>1987.2</v>
      </c>
      <c r="AC1562">
        <v>248.4</v>
      </c>
      <c r="AD1562" s="8">
        <v>0.35</v>
      </c>
      <c r="AE1562" s="7">
        <v>695.52</v>
      </c>
      <c r="AF1562">
        <v>0.35</v>
      </c>
      <c r="AG1562" t="str">
        <f t="shared" si="24"/>
        <v>₹2 K</v>
      </c>
    </row>
    <row r="1563" spans="1:33" x14ac:dyDescent="0.3">
      <c r="A1563" t="s">
        <v>20236</v>
      </c>
      <c r="B1563" t="s">
        <v>79</v>
      </c>
      <c r="C1563" t="s">
        <v>29</v>
      </c>
      <c r="D1563" t="s">
        <v>109</v>
      </c>
      <c r="E1563" t="s">
        <v>183</v>
      </c>
      <c r="F1563" t="s">
        <v>4887</v>
      </c>
      <c r="G1563" t="s">
        <v>33</v>
      </c>
      <c r="H1563" s="4">
        <v>44166</v>
      </c>
      <c r="I1563">
        <v>950</v>
      </c>
      <c r="J1563" t="s">
        <v>4888</v>
      </c>
      <c r="K1563" t="s">
        <v>599</v>
      </c>
      <c r="L1563" t="s">
        <v>4889</v>
      </c>
      <c r="M1563" t="s">
        <v>37</v>
      </c>
      <c r="N1563" t="s">
        <v>4890</v>
      </c>
      <c r="O1563" t="s">
        <v>39</v>
      </c>
      <c r="P1563">
        <v>17</v>
      </c>
      <c r="Q1563" t="s">
        <v>40</v>
      </c>
      <c r="R1563" t="s">
        <v>101</v>
      </c>
      <c r="S1563" t="s">
        <v>4891</v>
      </c>
      <c r="T1563" s="4">
        <v>45488</v>
      </c>
      <c r="U1563">
        <v>7</v>
      </c>
      <c r="V1563" t="s">
        <v>20251</v>
      </c>
      <c r="W1563" t="s">
        <v>4892</v>
      </c>
      <c r="X1563" t="s">
        <v>4893</v>
      </c>
      <c r="Y1563" t="s">
        <v>4894</v>
      </c>
      <c r="Z1563">
        <v>814</v>
      </c>
      <c r="AA1563">
        <v>4</v>
      </c>
      <c r="AB1563">
        <v>1302.4000000000001</v>
      </c>
      <c r="AC1563">
        <v>325.60000000000002</v>
      </c>
      <c r="AD1563" s="8">
        <v>0.28000000000000003</v>
      </c>
      <c r="AE1563" s="7">
        <v>364.67200000000008</v>
      </c>
      <c r="AF1563">
        <v>0.28000000000000003</v>
      </c>
      <c r="AG1563" t="str">
        <f t="shared" si="24"/>
        <v>₹1 K</v>
      </c>
    </row>
    <row r="1564" spans="1:33" x14ac:dyDescent="0.3">
      <c r="A1564" t="s">
        <v>27</v>
      </c>
      <c r="B1564" t="s">
        <v>731</v>
      </c>
      <c r="C1564" t="s">
        <v>29</v>
      </c>
      <c r="D1564" t="s">
        <v>206</v>
      </c>
      <c r="E1564" t="s">
        <v>207</v>
      </c>
      <c r="F1564" t="s">
        <v>4910</v>
      </c>
      <c r="G1564" t="s">
        <v>33</v>
      </c>
      <c r="H1564" s="4">
        <v>44129</v>
      </c>
      <c r="I1564">
        <v>950</v>
      </c>
      <c r="J1564" t="s">
        <v>4911</v>
      </c>
      <c r="K1564" t="s">
        <v>1302</v>
      </c>
      <c r="L1564" t="s">
        <v>4912</v>
      </c>
      <c r="M1564" t="s">
        <v>37</v>
      </c>
      <c r="N1564" t="s">
        <v>4913</v>
      </c>
      <c r="O1564" t="s">
        <v>72</v>
      </c>
      <c r="P1564">
        <v>20</v>
      </c>
      <c r="Q1564" t="s">
        <v>73</v>
      </c>
      <c r="R1564" t="s">
        <v>58</v>
      </c>
      <c r="S1564" t="s">
        <v>4914</v>
      </c>
      <c r="T1564" s="4">
        <v>45490</v>
      </c>
      <c r="U1564">
        <v>7</v>
      </c>
      <c r="V1564" t="s">
        <v>20251</v>
      </c>
      <c r="W1564" t="s">
        <v>4915</v>
      </c>
      <c r="X1564" t="s">
        <v>4916</v>
      </c>
      <c r="Y1564" t="s">
        <v>4917</v>
      </c>
      <c r="Z1564">
        <v>2272</v>
      </c>
      <c r="AA1564">
        <v>5</v>
      </c>
      <c r="AB1564">
        <v>4544</v>
      </c>
      <c r="AC1564">
        <v>908.8</v>
      </c>
      <c r="AD1564" s="8">
        <v>0.28000000000000003</v>
      </c>
      <c r="AE1564" s="7">
        <v>1272.3200000000002</v>
      </c>
      <c r="AF1564">
        <v>0.28000000000000003</v>
      </c>
      <c r="AG1564" t="str">
        <f t="shared" si="24"/>
        <v>₹5 K</v>
      </c>
    </row>
    <row r="1565" spans="1:33" x14ac:dyDescent="0.3">
      <c r="A1565" t="s">
        <v>133</v>
      </c>
      <c r="B1565" t="s">
        <v>229</v>
      </c>
      <c r="C1565" t="s">
        <v>80</v>
      </c>
      <c r="D1565" t="s">
        <v>370</v>
      </c>
      <c r="E1565" t="s">
        <v>1441</v>
      </c>
      <c r="F1565" t="s">
        <v>4940</v>
      </c>
      <c r="G1565" t="s">
        <v>96</v>
      </c>
      <c r="H1565" s="4">
        <v>44734</v>
      </c>
      <c r="I1565">
        <v>950</v>
      </c>
      <c r="J1565" t="s">
        <v>4941</v>
      </c>
      <c r="K1565" t="s">
        <v>1302</v>
      </c>
      <c r="L1565" t="s">
        <v>4942</v>
      </c>
      <c r="M1565" t="s">
        <v>37</v>
      </c>
      <c r="N1565" t="s">
        <v>4943</v>
      </c>
      <c r="O1565" t="s">
        <v>116</v>
      </c>
      <c r="P1565">
        <v>13</v>
      </c>
      <c r="Q1565" t="s">
        <v>40</v>
      </c>
      <c r="R1565" t="s">
        <v>41</v>
      </c>
      <c r="S1565" t="s">
        <v>4944</v>
      </c>
      <c r="T1565" s="4">
        <v>45482</v>
      </c>
      <c r="U1565">
        <v>7</v>
      </c>
      <c r="V1565" t="s">
        <v>20251</v>
      </c>
      <c r="W1565" t="s">
        <v>4945</v>
      </c>
      <c r="X1565" t="s">
        <v>4946</v>
      </c>
      <c r="Y1565" t="s">
        <v>4947</v>
      </c>
      <c r="Z1565">
        <v>1006</v>
      </c>
      <c r="AA1565">
        <v>3</v>
      </c>
      <c r="AB1565">
        <v>1207.2</v>
      </c>
      <c r="AC1565">
        <v>402.40000000000003</v>
      </c>
      <c r="AD1565" s="8">
        <v>0.35</v>
      </c>
      <c r="AE1565" s="7">
        <v>422.52</v>
      </c>
      <c r="AF1565">
        <v>0.35</v>
      </c>
      <c r="AG1565" t="str">
        <f t="shared" si="24"/>
        <v>₹1 K</v>
      </c>
    </row>
    <row r="1566" spans="1:33" x14ac:dyDescent="0.3">
      <c r="A1566" t="s">
        <v>20233</v>
      </c>
      <c r="B1566" t="s">
        <v>218</v>
      </c>
      <c r="C1566" t="s">
        <v>80</v>
      </c>
      <c r="D1566" t="s">
        <v>109</v>
      </c>
      <c r="E1566" t="s">
        <v>1724</v>
      </c>
      <c r="F1566" t="s">
        <v>4999</v>
      </c>
      <c r="G1566" t="s">
        <v>96</v>
      </c>
      <c r="H1566" s="4">
        <v>44173</v>
      </c>
      <c r="I1566">
        <v>1100</v>
      </c>
      <c r="J1566" t="s">
        <v>5000</v>
      </c>
      <c r="K1566" t="s">
        <v>1121</v>
      </c>
      <c r="L1566" t="s">
        <v>5001</v>
      </c>
      <c r="M1566" t="s">
        <v>87</v>
      </c>
      <c r="N1566" t="s">
        <v>5002</v>
      </c>
      <c r="O1566" t="s">
        <v>72</v>
      </c>
      <c r="P1566">
        <v>9</v>
      </c>
      <c r="Q1566" t="s">
        <v>73</v>
      </c>
      <c r="R1566" t="s">
        <v>41</v>
      </c>
      <c r="S1566" t="s">
        <v>5003</v>
      </c>
      <c r="T1566" s="4">
        <v>45499</v>
      </c>
      <c r="U1566">
        <v>7</v>
      </c>
      <c r="V1566" t="s">
        <v>20251</v>
      </c>
      <c r="W1566" t="s">
        <v>5004</v>
      </c>
      <c r="X1566" t="s">
        <v>5005</v>
      </c>
      <c r="Y1566" t="s">
        <v>2702</v>
      </c>
      <c r="Z1566">
        <v>1312</v>
      </c>
      <c r="AA1566">
        <v>8</v>
      </c>
      <c r="AB1566">
        <v>4198.4000000000015</v>
      </c>
      <c r="AC1566">
        <v>524.80000000000018</v>
      </c>
      <c r="AD1566" s="8">
        <v>0.35</v>
      </c>
      <c r="AE1566" s="7">
        <v>1469.4400000000005</v>
      </c>
      <c r="AF1566">
        <v>0.35</v>
      </c>
      <c r="AG1566" t="str">
        <f t="shared" si="24"/>
        <v>₹4 K</v>
      </c>
    </row>
    <row r="1567" spans="1:33" x14ac:dyDescent="0.3">
      <c r="A1567" t="s">
        <v>27</v>
      </c>
      <c r="B1567" t="s">
        <v>803</v>
      </c>
      <c r="C1567" t="s">
        <v>80</v>
      </c>
      <c r="D1567" t="s">
        <v>50</v>
      </c>
      <c r="E1567" t="s">
        <v>1177</v>
      </c>
      <c r="F1567" t="s">
        <v>5120</v>
      </c>
      <c r="G1567" t="s">
        <v>33</v>
      </c>
      <c r="H1567" s="4">
        <v>45477</v>
      </c>
      <c r="I1567">
        <v>1100</v>
      </c>
      <c r="J1567" t="s">
        <v>5121</v>
      </c>
      <c r="K1567" t="s">
        <v>173</v>
      </c>
      <c r="L1567" t="s">
        <v>5122</v>
      </c>
      <c r="M1567" t="s">
        <v>37</v>
      </c>
      <c r="N1567" t="s">
        <v>5123</v>
      </c>
      <c r="O1567" t="s">
        <v>39</v>
      </c>
      <c r="P1567">
        <v>17</v>
      </c>
      <c r="Q1567" t="s">
        <v>40</v>
      </c>
      <c r="R1567" t="s">
        <v>101</v>
      </c>
      <c r="S1567" t="s">
        <v>5124</v>
      </c>
      <c r="T1567" s="4">
        <v>45487</v>
      </c>
      <c r="U1567">
        <v>7</v>
      </c>
      <c r="V1567" t="s">
        <v>20251</v>
      </c>
      <c r="W1567" t="s">
        <v>5125</v>
      </c>
      <c r="X1567" t="s">
        <v>5126</v>
      </c>
      <c r="Y1567" t="s">
        <v>5127</v>
      </c>
      <c r="Z1567">
        <v>2830</v>
      </c>
      <c r="AA1567">
        <v>1</v>
      </c>
      <c r="AB1567">
        <v>1132</v>
      </c>
      <c r="AC1567">
        <v>1132</v>
      </c>
      <c r="AD1567" s="8">
        <v>0.35</v>
      </c>
      <c r="AE1567" s="7">
        <v>396.2</v>
      </c>
      <c r="AF1567">
        <v>0.35</v>
      </c>
      <c r="AG1567" t="str">
        <f t="shared" si="24"/>
        <v>₹1 K</v>
      </c>
    </row>
    <row r="1568" spans="1:33" x14ac:dyDescent="0.3">
      <c r="A1568" t="s">
        <v>121</v>
      </c>
      <c r="B1568" t="s">
        <v>946</v>
      </c>
      <c r="C1568" t="s">
        <v>80</v>
      </c>
      <c r="D1568" t="s">
        <v>370</v>
      </c>
      <c r="E1568" t="s">
        <v>713</v>
      </c>
      <c r="F1568" t="s">
        <v>5156</v>
      </c>
      <c r="G1568" t="s">
        <v>33</v>
      </c>
      <c r="H1568" s="4">
        <v>44663</v>
      </c>
      <c r="I1568">
        <v>1300</v>
      </c>
      <c r="J1568" t="s">
        <v>5157</v>
      </c>
      <c r="K1568" t="s">
        <v>1034</v>
      </c>
      <c r="L1568" t="s">
        <v>5158</v>
      </c>
      <c r="M1568" t="s">
        <v>37</v>
      </c>
      <c r="N1568" t="s">
        <v>5159</v>
      </c>
      <c r="O1568" t="s">
        <v>116</v>
      </c>
      <c r="P1568">
        <v>15</v>
      </c>
      <c r="Q1568" t="s">
        <v>73</v>
      </c>
      <c r="R1568" t="s">
        <v>58</v>
      </c>
      <c r="S1568" t="s">
        <v>5160</v>
      </c>
      <c r="T1568" s="4">
        <v>45478</v>
      </c>
      <c r="U1568">
        <v>7</v>
      </c>
      <c r="V1568" t="s">
        <v>20251</v>
      </c>
      <c r="W1568" t="s">
        <v>5161</v>
      </c>
      <c r="X1568" t="s">
        <v>5162</v>
      </c>
      <c r="Y1568" t="s">
        <v>783</v>
      </c>
      <c r="Z1568">
        <v>1259</v>
      </c>
      <c r="AA1568">
        <v>7</v>
      </c>
      <c r="AB1568">
        <v>3525.2000000000003</v>
      </c>
      <c r="AC1568">
        <v>503.6</v>
      </c>
      <c r="AD1568" s="8">
        <v>0.35</v>
      </c>
      <c r="AE1568" s="7">
        <v>1233.82</v>
      </c>
      <c r="AF1568">
        <v>0.35</v>
      </c>
      <c r="AG1568" t="str">
        <f t="shared" si="24"/>
        <v>₹4 K</v>
      </c>
    </row>
    <row r="1569" spans="1:33" x14ac:dyDescent="0.3">
      <c r="A1569" t="s">
        <v>20235</v>
      </c>
      <c r="B1569" t="s">
        <v>48</v>
      </c>
      <c r="C1569" t="s">
        <v>80</v>
      </c>
      <c r="D1569" t="s">
        <v>65</v>
      </c>
      <c r="E1569" t="s">
        <v>986</v>
      </c>
      <c r="F1569" t="s">
        <v>5268</v>
      </c>
      <c r="G1569" t="s">
        <v>96</v>
      </c>
      <c r="H1569" s="4">
        <v>44590</v>
      </c>
      <c r="I1569">
        <v>1200</v>
      </c>
      <c r="J1569" t="s">
        <v>5269</v>
      </c>
      <c r="K1569" t="s">
        <v>743</v>
      </c>
      <c r="L1569" t="s">
        <v>5270</v>
      </c>
      <c r="M1569" t="s">
        <v>37</v>
      </c>
      <c r="N1569" t="s">
        <v>5271</v>
      </c>
      <c r="O1569" t="s">
        <v>72</v>
      </c>
      <c r="P1569">
        <v>7</v>
      </c>
      <c r="Q1569" t="s">
        <v>40</v>
      </c>
      <c r="R1569" t="s">
        <v>101</v>
      </c>
      <c r="S1569" t="s">
        <v>5272</v>
      </c>
      <c r="T1569" s="4">
        <v>45475</v>
      </c>
      <c r="U1569">
        <v>7</v>
      </c>
      <c r="V1569" t="s">
        <v>20251</v>
      </c>
      <c r="W1569" t="s">
        <v>5273</v>
      </c>
      <c r="X1569" t="s">
        <v>5274</v>
      </c>
      <c r="Y1569" t="s">
        <v>5275</v>
      </c>
      <c r="Z1569">
        <v>2749</v>
      </c>
      <c r="AA1569">
        <v>8</v>
      </c>
      <c r="AB1569">
        <v>8796.8000000000011</v>
      </c>
      <c r="AC1569">
        <v>1099.6000000000001</v>
      </c>
      <c r="AD1569" s="8">
        <v>0.35</v>
      </c>
      <c r="AE1569" s="7">
        <v>3078.88</v>
      </c>
      <c r="AF1569">
        <v>0.35</v>
      </c>
      <c r="AG1569" t="str">
        <f t="shared" si="24"/>
        <v>₹9 K</v>
      </c>
    </row>
    <row r="1570" spans="1:33" x14ac:dyDescent="0.3">
      <c r="A1570" t="s">
        <v>27</v>
      </c>
      <c r="B1570" t="s">
        <v>558</v>
      </c>
      <c r="C1570" t="s">
        <v>80</v>
      </c>
      <c r="D1570" t="s">
        <v>65</v>
      </c>
      <c r="E1570" t="s">
        <v>501</v>
      </c>
      <c r="F1570" t="s">
        <v>5284</v>
      </c>
      <c r="G1570" t="s">
        <v>96</v>
      </c>
      <c r="H1570" s="4">
        <v>44907</v>
      </c>
      <c r="I1570">
        <v>950</v>
      </c>
      <c r="J1570" t="s">
        <v>5285</v>
      </c>
      <c r="K1570" t="s">
        <v>2433</v>
      </c>
      <c r="L1570" t="s">
        <v>5286</v>
      </c>
      <c r="M1570" t="s">
        <v>37</v>
      </c>
      <c r="N1570" t="s">
        <v>5287</v>
      </c>
      <c r="O1570" t="s">
        <v>39</v>
      </c>
      <c r="P1570">
        <v>5</v>
      </c>
      <c r="Q1570" t="s">
        <v>40</v>
      </c>
      <c r="R1570" t="s">
        <v>41</v>
      </c>
      <c r="S1570" t="s">
        <v>5288</v>
      </c>
      <c r="T1570" s="4">
        <v>45500</v>
      </c>
      <c r="U1570">
        <v>7</v>
      </c>
      <c r="V1570" t="s">
        <v>20251</v>
      </c>
      <c r="W1570" t="s">
        <v>5289</v>
      </c>
      <c r="X1570" t="s">
        <v>5290</v>
      </c>
      <c r="Y1570" t="s">
        <v>5291</v>
      </c>
      <c r="Z1570">
        <v>1463</v>
      </c>
      <c r="AA1570">
        <v>3</v>
      </c>
      <c r="AB1570">
        <v>1755.6000000000001</v>
      </c>
      <c r="AC1570">
        <v>585.20000000000005</v>
      </c>
      <c r="AD1570" s="8">
        <v>0.35</v>
      </c>
      <c r="AE1570" s="7">
        <v>614.46</v>
      </c>
      <c r="AF1570">
        <v>0.35</v>
      </c>
      <c r="AG1570" t="str">
        <f t="shared" si="24"/>
        <v>₹2 K</v>
      </c>
    </row>
    <row r="1571" spans="1:33" x14ac:dyDescent="0.3">
      <c r="A1571" t="s">
        <v>20233</v>
      </c>
      <c r="B1571" t="s">
        <v>218</v>
      </c>
      <c r="C1571" t="s">
        <v>29</v>
      </c>
      <c r="D1571" t="s">
        <v>30</v>
      </c>
      <c r="E1571" t="s">
        <v>381</v>
      </c>
      <c r="F1571" t="s">
        <v>5300</v>
      </c>
      <c r="G1571" t="s">
        <v>96</v>
      </c>
      <c r="H1571" s="4">
        <v>44396</v>
      </c>
      <c r="I1571">
        <v>800</v>
      </c>
      <c r="J1571" t="s">
        <v>5301</v>
      </c>
      <c r="K1571" t="s">
        <v>978</v>
      </c>
      <c r="L1571" t="s">
        <v>5302</v>
      </c>
      <c r="M1571" t="s">
        <v>37</v>
      </c>
      <c r="N1571" t="s">
        <v>5303</v>
      </c>
      <c r="O1571" t="s">
        <v>116</v>
      </c>
      <c r="P1571">
        <v>10</v>
      </c>
      <c r="Q1571" t="s">
        <v>73</v>
      </c>
      <c r="R1571" t="s">
        <v>41</v>
      </c>
      <c r="S1571" t="s">
        <v>5304</v>
      </c>
      <c r="T1571" s="4">
        <v>45500</v>
      </c>
      <c r="U1571">
        <v>7</v>
      </c>
      <c r="V1571" t="s">
        <v>20251</v>
      </c>
      <c r="W1571" t="s">
        <v>5305</v>
      </c>
      <c r="X1571" t="s">
        <v>5306</v>
      </c>
      <c r="Y1571" t="s">
        <v>2965</v>
      </c>
      <c r="Z1571">
        <v>1442</v>
      </c>
      <c r="AA1571">
        <v>4</v>
      </c>
      <c r="AB1571">
        <v>2307.2000000000003</v>
      </c>
      <c r="AC1571">
        <v>576.80000000000007</v>
      </c>
      <c r="AD1571" s="8">
        <v>0.28000000000000003</v>
      </c>
      <c r="AE1571" s="7">
        <v>646.01600000000019</v>
      </c>
      <c r="AF1571">
        <v>0.28000000000000003</v>
      </c>
      <c r="AG1571" t="str">
        <f t="shared" si="24"/>
        <v>₹2 K</v>
      </c>
    </row>
    <row r="1572" spans="1:33" x14ac:dyDescent="0.3">
      <c r="A1572" t="s">
        <v>47</v>
      </c>
      <c r="B1572" t="s">
        <v>1128</v>
      </c>
      <c r="C1572" t="s">
        <v>80</v>
      </c>
      <c r="D1572" t="s">
        <v>677</v>
      </c>
      <c r="E1572" t="s">
        <v>540</v>
      </c>
      <c r="F1572" t="s">
        <v>5330</v>
      </c>
      <c r="G1572" t="s">
        <v>33</v>
      </c>
      <c r="H1572" s="4">
        <v>44912</v>
      </c>
      <c r="I1572">
        <v>1000</v>
      </c>
      <c r="J1572" t="s">
        <v>5331</v>
      </c>
      <c r="K1572" t="s">
        <v>161</v>
      </c>
      <c r="L1572" t="s">
        <v>5332</v>
      </c>
      <c r="M1572" t="s">
        <v>37</v>
      </c>
      <c r="N1572" t="s">
        <v>5333</v>
      </c>
      <c r="O1572" t="s">
        <v>72</v>
      </c>
      <c r="P1572">
        <v>16</v>
      </c>
      <c r="Q1572" t="s">
        <v>40</v>
      </c>
      <c r="R1572" t="s">
        <v>41</v>
      </c>
      <c r="S1572" t="s">
        <v>5334</v>
      </c>
      <c r="T1572" s="4">
        <v>45482</v>
      </c>
      <c r="U1572">
        <v>7</v>
      </c>
      <c r="V1572" t="s">
        <v>20251</v>
      </c>
      <c r="W1572" t="s">
        <v>5335</v>
      </c>
      <c r="X1572" t="s">
        <v>5336</v>
      </c>
      <c r="Y1572" t="s">
        <v>911</v>
      </c>
      <c r="Z1572">
        <v>2043</v>
      </c>
      <c r="AA1572">
        <v>7</v>
      </c>
      <c r="AB1572">
        <v>5720.4000000000015</v>
      </c>
      <c r="AC1572">
        <v>817.20000000000016</v>
      </c>
      <c r="AD1572" s="8">
        <v>0.35</v>
      </c>
      <c r="AE1572" s="7">
        <v>2002.1400000000003</v>
      </c>
      <c r="AF1572">
        <v>0.35</v>
      </c>
      <c r="AG1572" t="str">
        <f t="shared" si="24"/>
        <v>₹6 K</v>
      </c>
    </row>
    <row r="1573" spans="1:33" x14ac:dyDescent="0.3">
      <c r="A1573" t="s">
        <v>357</v>
      </c>
      <c r="B1573" t="s">
        <v>357</v>
      </c>
      <c r="C1573" t="s">
        <v>49</v>
      </c>
      <c r="D1573" t="s">
        <v>370</v>
      </c>
      <c r="E1573" t="s">
        <v>183</v>
      </c>
      <c r="F1573" t="s">
        <v>5504</v>
      </c>
      <c r="G1573" t="s">
        <v>96</v>
      </c>
      <c r="H1573" s="4">
        <v>45312</v>
      </c>
      <c r="I1573">
        <v>800</v>
      </c>
      <c r="J1573" t="s">
        <v>2988</v>
      </c>
      <c r="K1573" t="s">
        <v>706</v>
      </c>
      <c r="L1573" t="s">
        <v>5505</v>
      </c>
      <c r="M1573" t="s">
        <v>87</v>
      </c>
      <c r="N1573" t="s">
        <v>5506</v>
      </c>
      <c r="O1573" t="s">
        <v>57</v>
      </c>
      <c r="P1573">
        <v>18</v>
      </c>
      <c r="Q1573" t="s">
        <v>73</v>
      </c>
      <c r="R1573" t="s">
        <v>101</v>
      </c>
      <c r="S1573" t="s">
        <v>5507</v>
      </c>
      <c r="T1573" s="4">
        <v>45481</v>
      </c>
      <c r="U1573">
        <v>7</v>
      </c>
      <c r="V1573" t="s">
        <v>20251</v>
      </c>
      <c r="W1573" t="s">
        <v>5508</v>
      </c>
      <c r="X1573" t="s">
        <v>5509</v>
      </c>
      <c r="Y1573" t="s">
        <v>5510</v>
      </c>
      <c r="Z1573">
        <v>1883</v>
      </c>
      <c r="AA1573">
        <v>5</v>
      </c>
      <c r="AB1573">
        <v>3766</v>
      </c>
      <c r="AC1573">
        <v>753.2</v>
      </c>
      <c r="AD1573" s="8">
        <v>0.22</v>
      </c>
      <c r="AE1573" s="7">
        <v>828.52</v>
      </c>
      <c r="AF1573">
        <v>0.22</v>
      </c>
      <c r="AG1573" t="str">
        <f t="shared" si="24"/>
        <v>₹4 K</v>
      </c>
    </row>
    <row r="1574" spans="1:33" x14ac:dyDescent="0.3">
      <c r="A1574" t="s">
        <v>181</v>
      </c>
      <c r="B1574" t="s">
        <v>369</v>
      </c>
      <c r="C1574" t="s">
        <v>29</v>
      </c>
      <c r="D1574" t="s">
        <v>30</v>
      </c>
      <c r="E1574" t="s">
        <v>207</v>
      </c>
      <c r="F1574" t="s">
        <v>5599</v>
      </c>
      <c r="G1574" t="s">
        <v>96</v>
      </c>
      <c r="H1574" s="4">
        <v>44875</v>
      </c>
      <c r="I1574">
        <v>1300</v>
      </c>
      <c r="J1574" t="s">
        <v>5600</v>
      </c>
      <c r="K1574" t="s">
        <v>923</v>
      </c>
      <c r="L1574" t="s">
        <v>5601</v>
      </c>
      <c r="M1574" t="s">
        <v>87</v>
      </c>
      <c r="N1574" t="s">
        <v>5602</v>
      </c>
      <c r="O1574" t="s">
        <v>39</v>
      </c>
      <c r="P1574">
        <v>8</v>
      </c>
      <c r="Q1574" t="s">
        <v>40</v>
      </c>
      <c r="R1574" t="s">
        <v>41</v>
      </c>
      <c r="S1574" t="s">
        <v>5603</v>
      </c>
      <c r="T1574" s="4">
        <v>45480</v>
      </c>
      <c r="U1574">
        <v>7</v>
      </c>
      <c r="V1574" t="s">
        <v>20251</v>
      </c>
      <c r="W1574" t="s">
        <v>5604</v>
      </c>
      <c r="X1574" t="s">
        <v>5605</v>
      </c>
      <c r="Y1574" t="s">
        <v>2245</v>
      </c>
      <c r="Z1574">
        <v>2636</v>
      </c>
      <c r="AA1574">
        <v>1</v>
      </c>
      <c r="AB1574">
        <v>1054.4000000000001</v>
      </c>
      <c r="AC1574">
        <v>1054.4000000000001</v>
      </c>
      <c r="AD1574" s="8">
        <v>0.28000000000000003</v>
      </c>
      <c r="AE1574" s="7">
        <v>295.23200000000003</v>
      </c>
      <c r="AF1574">
        <v>0.28000000000000003</v>
      </c>
      <c r="AG1574" t="str">
        <f t="shared" si="24"/>
        <v>₹1 K</v>
      </c>
    </row>
    <row r="1575" spans="1:33" x14ac:dyDescent="0.3">
      <c r="A1575" t="s">
        <v>93</v>
      </c>
      <c r="B1575" t="s">
        <v>293</v>
      </c>
      <c r="C1575" t="s">
        <v>29</v>
      </c>
      <c r="D1575" t="s">
        <v>206</v>
      </c>
      <c r="E1575" t="s">
        <v>1693</v>
      </c>
      <c r="F1575" t="s">
        <v>5643</v>
      </c>
      <c r="G1575" t="s">
        <v>33</v>
      </c>
      <c r="H1575" s="4">
        <v>44230</v>
      </c>
      <c r="I1575">
        <v>1000</v>
      </c>
      <c r="J1575" t="s">
        <v>5644</v>
      </c>
      <c r="K1575" t="s">
        <v>571</v>
      </c>
      <c r="L1575" t="s">
        <v>5645</v>
      </c>
      <c r="M1575" t="s">
        <v>87</v>
      </c>
      <c r="N1575" t="s">
        <v>5646</v>
      </c>
      <c r="O1575" t="s">
        <v>57</v>
      </c>
      <c r="P1575">
        <v>8</v>
      </c>
      <c r="Q1575" t="s">
        <v>40</v>
      </c>
      <c r="R1575" t="s">
        <v>74</v>
      </c>
      <c r="S1575" t="s">
        <v>5647</v>
      </c>
      <c r="T1575" s="4">
        <v>45481</v>
      </c>
      <c r="U1575">
        <v>7</v>
      </c>
      <c r="V1575" t="s">
        <v>20251</v>
      </c>
      <c r="W1575" t="s">
        <v>5648</v>
      </c>
      <c r="X1575" t="s">
        <v>5649</v>
      </c>
      <c r="Y1575" t="s">
        <v>2105</v>
      </c>
      <c r="Z1575">
        <v>1589</v>
      </c>
      <c r="AA1575">
        <v>6</v>
      </c>
      <c r="AB1575">
        <v>3813.6000000000004</v>
      </c>
      <c r="AC1575">
        <v>635.6</v>
      </c>
      <c r="AD1575" s="8">
        <v>0.28000000000000003</v>
      </c>
      <c r="AE1575" s="7">
        <v>1067.8080000000002</v>
      </c>
      <c r="AF1575">
        <v>0.28000000000000003</v>
      </c>
      <c r="AG1575" t="str">
        <f t="shared" si="24"/>
        <v>₹4 K</v>
      </c>
    </row>
    <row r="1576" spans="1:33" x14ac:dyDescent="0.3">
      <c r="A1576" t="s">
        <v>181</v>
      </c>
      <c r="B1576" t="s">
        <v>411</v>
      </c>
      <c r="C1576" t="s">
        <v>80</v>
      </c>
      <c r="D1576" t="s">
        <v>241</v>
      </c>
      <c r="E1576" t="s">
        <v>3309</v>
      </c>
      <c r="F1576" t="s">
        <v>5730</v>
      </c>
      <c r="G1576" t="s">
        <v>33</v>
      </c>
      <c r="H1576" s="4">
        <v>45394</v>
      </c>
      <c r="I1576">
        <v>1300</v>
      </c>
      <c r="J1576" t="s">
        <v>5731</v>
      </c>
      <c r="K1576" t="s">
        <v>1368</v>
      </c>
      <c r="L1576" t="s">
        <v>5732</v>
      </c>
      <c r="M1576" t="s">
        <v>37</v>
      </c>
      <c r="N1576" t="s">
        <v>5733</v>
      </c>
      <c r="O1576" t="s">
        <v>57</v>
      </c>
      <c r="P1576">
        <v>16</v>
      </c>
      <c r="Q1576" t="s">
        <v>73</v>
      </c>
      <c r="R1576" t="s">
        <v>41</v>
      </c>
      <c r="S1576" t="s">
        <v>5734</v>
      </c>
      <c r="T1576" s="4">
        <v>45482</v>
      </c>
      <c r="U1576">
        <v>7</v>
      </c>
      <c r="V1576" t="s">
        <v>20251</v>
      </c>
      <c r="W1576" t="s">
        <v>5735</v>
      </c>
      <c r="X1576" t="s">
        <v>5736</v>
      </c>
      <c r="Y1576" t="s">
        <v>1348</v>
      </c>
      <c r="Z1576">
        <v>1063</v>
      </c>
      <c r="AA1576">
        <v>8</v>
      </c>
      <c r="AB1576">
        <v>3401.6000000000004</v>
      </c>
      <c r="AC1576">
        <v>425.20000000000005</v>
      </c>
      <c r="AD1576" s="8">
        <v>0.35</v>
      </c>
      <c r="AE1576" s="7">
        <v>1190.56</v>
      </c>
      <c r="AF1576">
        <v>0.35</v>
      </c>
      <c r="AG1576" t="str">
        <f t="shared" si="24"/>
        <v>₹3 K</v>
      </c>
    </row>
    <row r="1577" spans="1:33" x14ac:dyDescent="0.3">
      <c r="A1577" t="s">
        <v>27</v>
      </c>
      <c r="B1577" t="s">
        <v>558</v>
      </c>
      <c r="C1577" t="s">
        <v>29</v>
      </c>
      <c r="D1577" t="s">
        <v>219</v>
      </c>
      <c r="E1577" t="s">
        <v>31</v>
      </c>
      <c r="F1577" t="s">
        <v>5775</v>
      </c>
      <c r="G1577" t="s">
        <v>96</v>
      </c>
      <c r="H1577" s="4">
        <v>43961</v>
      </c>
      <c r="I1577">
        <v>1200</v>
      </c>
      <c r="J1577" t="s">
        <v>5776</v>
      </c>
      <c r="K1577" t="s">
        <v>1078</v>
      </c>
      <c r="L1577" t="s">
        <v>5777</v>
      </c>
      <c r="M1577" t="s">
        <v>87</v>
      </c>
      <c r="N1577" t="s">
        <v>5778</v>
      </c>
      <c r="O1577" t="s">
        <v>72</v>
      </c>
      <c r="P1577">
        <v>3</v>
      </c>
      <c r="Q1577" t="s">
        <v>40</v>
      </c>
      <c r="R1577" t="s">
        <v>74</v>
      </c>
      <c r="S1577" t="s">
        <v>5779</v>
      </c>
      <c r="T1577" s="4">
        <v>45488</v>
      </c>
      <c r="U1577">
        <v>7</v>
      </c>
      <c r="V1577" t="s">
        <v>20251</v>
      </c>
      <c r="W1577" t="s">
        <v>5780</v>
      </c>
      <c r="X1577" t="s">
        <v>5781</v>
      </c>
      <c r="Y1577" t="s">
        <v>1632</v>
      </c>
      <c r="Z1577">
        <v>782</v>
      </c>
      <c r="AA1577">
        <v>4</v>
      </c>
      <c r="AB1577">
        <v>1251.2</v>
      </c>
      <c r="AC1577">
        <v>312.8</v>
      </c>
      <c r="AD1577" s="8">
        <v>0.28000000000000003</v>
      </c>
      <c r="AE1577" s="7">
        <v>350.33600000000007</v>
      </c>
      <c r="AF1577">
        <v>0.28000000000000003</v>
      </c>
      <c r="AG1577" t="str">
        <f t="shared" si="24"/>
        <v>₹1 K</v>
      </c>
    </row>
    <row r="1578" spans="1:33" x14ac:dyDescent="0.3">
      <c r="A1578" t="s">
        <v>336</v>
      </c>
      <c r="B1578" t="s">
        <v>1023</v>
      </c>
      <c r="C1578" t="s">
        <v>29</v>
      </c>
      <c r="D1578" t="s">
        <v>677</v>
      </c>
      <c r="E1578" t="s">
        <v>2408</v>
      </c>
      <c r="F1578" t="s">
        <v>5798</v>
      </c>
      <c r="G1578" t="s">
        <v>33</v>
      </c>
      <c r="H1578" s="4">
        <v>44923</v>
      </c>
      <c r="I1578">
        <v>1300</v>
      </c>
      <c r="J1578" t="s">
        <v>5799</v>
      </c>
      <c r="K1578" t="s">
        <v>706</v>
      </c>
      <c r="L1578" t="s">
        <v>5800</v>
      </c>
      <c r="M1578" t="s">
        <v>37</v>
      </c>
      <c r="N1578" t="s">
        <v>5801</v>
      </c>
      <c r="O1578" t="s">
        <v>116</v>
      </c>
      <c r="P1578">
        <v>20</v>
      </c>
      <c r="Q1578" t="s">
        <v>40</v>
      </c>
      <c r="R1578" t="s">
        <v>74</v>
      </c>
      <c r="S1578" t="s">
        <v>5802</v>
      </c>
      <c r="T1578" s="4">
        <v>45478</v>
      </c>
      <c r="U1578">
        <v>7</v>
      </c>
      <c r="V1578" t="s">
        <v>20251</v>
      </c>
      <c r="W1578" t="s">
        <v>5803</v>
      </c>
      <c r="X1578" t="s">
        <v>5804</v>
      </c>
      <c r="Y1578" t="s">
        <v>5805</v>
      </c>
      <c r="Z1578">
        <v>685</v>
      </c>
      <c r="AA1578">
        <v>8</v>
      </c>
      <c r="AB1578">
        <v>2192</v>
      </c>
      <c r="AC1578">
        <v>274</v>
      </c>
      <c r="AD1578" s="8">
        <v>0.28000000000000003</v>
      </c>
      <c r="AE1578" s="7">
        <v>613.7600000000001</v>
      </c>
      <c r="AF1578">
        <v>0.28000000000000003</v>
      </c>
      <c r="AG1578" t="str">
        <f t="shared" si="24"/>
        <v>₹2 K</v>
      </c>
    </row>
    <row r="1579" spans="1:33" x14ac:dyDescent="0.3">
      <c r="A1579" t="s">
        <v>181</v>
      </c>
      <c r="B1579" t="s">
        <v>813</v>
      </c>
      <c r="C1579" t="s">
        <v>80</v>
      </c>
      <c r="D1579" t="s">
        <v>241</v>
      </c>
      <c r="E1579" t="s">
        <v>1177</v>
      </c>
      <c r="F1579" t="s">
        <v>5886</v>
      </c>
      <c r="G1579" t="s">
        <v>96</v>
      </c>
      <c r="H1579" s="4">
        <v>45572</v>
      </c>
      <c r="I1579">
        <v>1300</v>
      </c>
      <c r="J1579" t="s">
        <v>5887</v>
      </c>
      <c r="K1579" t="s">
        <v>329</v>
      </c>
      <c r="L1579" t="s">
        <v>5888</v>
      </c>
      <c r="M1579" t="s">
        <v>87</v>
      </c>
      <c r="N1579" t="s">
        <v>5889</v>
      </c>
      <c r="O1579" t="s">
        <v>39</v>
      </c>
      <c r="P1579">
        <v>13</v>
      </c>
      <c r="Q1579" t="s">
        <v>73</v>
      </c>
      <c r="R1579" t="s">
        <v>74</v>
      </c>
      <c r="S1579" t="s">
        <v>5890</v>
      </c>
      <c r="T1579" s="4">
        <v>45475</v>
      </c>
      <c r="U1579">
        <v>7</v>
      </c>
      <c r="V1579" t="s">
        <v>20251</v>
      </c>
      <c r="W1579" t="s">
        <v>5891</v>
      </c>
      <c r="X1579" t="s">
        <v>5892</v>
      </c>
      <c r="Y1579" t="s">
        <v>5893</v>
      </c>
      <c r="Z1579">
        <v>1636</v>
      </c>
      <c r="AA1579">
        <v>4</v>
      </c>
      <c r="AB1579">
        <v>2617.6000000000004</v>
      </c>
      <c r="AC1579">
        <v>654.40000000000009</v>
      </c>
      <c r="AD1579" s="8">
        <v>0.35</v>
      </c>
      <c r="AE1579" s="7">
        <v>916.16000000000008</v>
      </c>
      <c r="AF1579">
        <v>0.35</v>
      </c>
      <c r="AG1579" t="str">
        <f t="shared" si="24"/>
        <v>₹3 K</v>
      </c>
    </row>
    <row r="1580" spans="1:33" x14ac:dyDescent="0.3">
      <c r="A1580" t="s">
        <v>27</v>
      </c>
      <c r="B1580" t="s">
        <v>193</v>
      </c>
      <c r="C1580" t="s">
        <v>49</v>
      </c>
      <c r="D1580" t="s">
        <v>206</v>
      </c>
      <c r="E1580" t="s">
        <v>975</v>
      </c>
      <c r="F1580" t="s">
        <v>6120</v>
      </c>
      <c r="G1580" t="s">
        <v>33</v>
      </c>
      <c r="H1580" s="4">
        <v>43852</v>
      </c>
      <c r="I1580">
        <v>1300</v>
      </c>
      <c r="J1580" t="s">
        <v>6121</v>
      </c>
      <c r="K1580" t="s">
        <v>3054</v>
      </c>
      <c r="L1580" t="s">
        <v>6122</v>
      </c>
      <c r="M1580" t="s">
        <v>37</v>
      </c>
      <c r="N1580" t="s">
        <v>6123</v>
      </c>
      <c r="O1580" t="s">
        <v>72</v>
      </c>
      <c r="P1580">
        <v>15</v>
      </c>
      <c r="Q1580" t="s">
        <v>40</v>
      </c>
      <c r="R1580" t="s">
        <v>41</v>
      </c>
      <c r="S1580" t="s">
        <v>6124</v>
      </c>
      <c r="T1580" s="4">
        <v>45496</v>
      </c>
      <c r="U1580">
        <v>7</v>
      </c>
      <c r="V1580" t="s">
        <v>20251</v>
      </c>
      <c r="W1580" t="s">
        <v>6125</v>
      </c>
      <c r="X1580" t="s">
        <v>6126</v>
      </c>
      <c r="Y1580" t="s">
        <v>539</v>
      </c>
      <c r="Z1580">
        <v>518</v>
      </c>
      <c r="AA1580">
        <v>8</v>
      </c>
      <c r="AB1580">
        <v>1657.6000000000001</v>
      </c>
      <c r="AC1580">
        <v>207.20000000000002</v>
      </c>
      <c r="AD1580" s="8">
        <v>0.22</v>
      </c>
      <c r="AE1580" s="7">
        <v>364.67200000000003</v>
      </c>
      <c r="AF1580">
        <v>0.22</v>
      </c>
      <c r="AG1580" t="str">
        <f t="shared" si="24"/>
        <v>₹2 K</v>
      </c>
    </row>
    <row r="1581" spans="1:33" x14ac:dyDescent="0.3">
      <c r="A1581" t="s">
        <v>20241</v>
      </c>
      <c r="B1581" t="s">
        <v>157</v>
      </c>
      <c r="C1581" t="s">
        <v>29</v>
      </c>
      <c r="D1581" t="s">
        <v>677</v>
      </c>
      <c r="E1581" t="s">
        <v>170</v>
      </c>
      <c r="F1581" t="s">
        <v>6141</v>
      </c>
      <c r="G1581" t="s">
        <v>96</v>
      </c>
      <c r="H1581" s="4">
        <v>44110</v>
      </c>
      <c r="I1581">
        <v>1100</v>
      </c>
      <c r="J1581" t="s">
        <v>6142</v>
      </c>
      <c r="K1581" t="s">
        <v>3813</v>
      </c>
      <c r="L1581" t="s">
        <v>6143</v>
      </c>
      <c r="M1581" t="s">
        <v>87</v>
      </c>
      <c r="N1581" t="s">
        <v>6144</v>
      </c>
      <c r="O1581" t="s">
        <v>57</v>
      </c>
      <c r="P1581">
        <v>14</v>
      </c>
      <c r="Q1581" t="s">
        <v>40</v>
      </c>
      <c r="R1581" t="s">
        <v>58</v>
      </c>
      <c r="S1581" t="s">
        <v>6145</v>
      </c>
      <c r="T1581" s="4">
        <v>45487</v>
      </c>
      <c r="U1581">
        <v>7</v>
      </c>
      <c r="V1581" t="s">
        <v>20251</v>
      </c>
      <c r="W1581" t="s">
        <v>6146</v>
      </c>
      <c r="X1581" t="s">
        <v>6147</v>
      </c>
      <c r="Y1581" t="s">
        <v>132</v>
      </c>
      <c r="Z1581">
        <v>1707</v>
      </c>
      <c r="AA1581">
        <v>4</v>
      </c>
      <c r="AB1581">
        <v>2731.2000000000003</v>
      </c>
      <c r="AC1581">
        <v>682.80000000000007</v>
      </c>
      <c r="AD1581" s="8">
        <v>0.28000000000000003</v>
      </c>
      <c r="AE1581" s="7">
        <v>764.7360000000001</v>
      </c>
      <c r="AF1581">
        <v>0.28000000000000003</v>
      </c>
      <c r="AG1581" t="str">
        <f t="shared" si="24"/>
        <v>₹3 K</v>
      </c>
    </row>
    <row r="1582" spans="1:33" x14ac:dyDescent="0.3">
      <c r="A1582" t="s">
        <v>336</v>
      </c>
      <c r="B1582" t="s">
        <v>500</v>
      </c>
      <c r="C1582" t="s">
        <v>80</v>
      </c>
      <c r="D1582" t="s">
        <v>677</v>
      </c>
      <c r="E1582" t="s">
        <v>559</v>
      </c>
      <c r="F1582" t="s">
        <v>6155</v>
      </c>
      <c r="G1582" t="s">
        <v>33</v>
      </c>
      <c r="H1582" s="4">
        <v>45465</v>
      </c>
      <c r="I1582">
        <v>800</v>
      </c>
      <c r="J1582" t="s">
        <v>6156</v>
      </c>
      <c r="K1582" t="s">
        <v>581</v>
      </c>
      <c r="L1582" t="s">
        <v>6157</v>
      </c>
      <c r="M1582" t="s">
        <v>87</v>
      </c>
      <c r="N1582" t="s">
        <v>6158</v>
      </c>
      <c r="O1582" t="s">
        <v>72</v>
      </c>
      <c r="P1582">
        <v>18</v>
      </c>
      <c r="Q1582" t="s">
        <v>40</v>
      </c>
      <c r="R1582" t="s">
        <v>58</v>
      </c>
      <c r="S1582" t="s">
        <v>6159</v>
      </c>
      <c r="T1582" s="4">
        <v>45481</v>
      </c>
      <c r="U1582">
        <v>7</v>
      </c>
      <c r="V1582" t="s">
        <v>20251</v>
      </c>
      <c r="W1582" t="s">
        <v>6160</v>
      </c>
      <c r="X1582" t="s">
        <v>6161</v>
      </c>
      <c r="Y1582" t="s">
        <v>1607</v>
      </c>
      <c r="Z1582">
        <v>2457</v>
      </c>
      <c r="AA1582">
        <v>2</v>
      </c>
      <c r="AB1582">
        <v>1965.6000000000001</v>
      </c>
      <c r="AC1582">
        <v>982.80000000000007</v>
      </c>
      <c r="AD1582" s="8">
        <v>0.35</v>
      </c>
      <c r="AE1582" s="7">
        <v>687.96</v>
      </c>
      <c r="AF1582">
        <v>0.35</v>
      </c>
      <c r="AG1582" t="str">
        <f t="shared" si="24"/>
        <v>₹2 K</v>
      </c>
    </row>
    <row r="1583" spans="1:33" x14ac:dyDescent="0.3">
      <c r="A1583" t="s">
        <v>181</v>
      </c>
      <c r="B1583" t="s">
        <v>182</v>
      </c>
      <c r="C1583" t="s">
        <v>29</v>
      </c>
      <c r="D1583" t="s">
        <v>146</v>
      </c>
      <c r="E1583" t="s">
        <v>273</v>
      </c>
      <c r="F1583" t="s">
        <v>6177</v>
      </c>
      <c r="G1583" t="s">
        <v>33</v>
      </c>
      <c r="H1583" s="4">
        <v>44447</v>
      </c>
      <c r="I1583">
        <v>1000</v>
      </c>
      <c r="J1583" t="s">
        <v>6178</v>
      </c>
      <c r="K1583" t="s">
        <v>653</v>
      </c>
      <c r="L1583" t="s">
        <v>6179</v>
      </c>
      <c r="M1583" t="s">
        <v>87</v>
      </c>
      <c r="N1583" t="s">
        <v>6180</v>
      </c>
      <c r="O1583" t="s">
        <v>57</v>
      </c>
      <c r="P1583">
        <v>4</v>
      </c>
      <c r="Q1583" t="s">
        <v>40</v>
      </c>
      <c r="R1583" t="s">
        <v>74</v>
      </c>
      <c r="S1583" t="s">
        <v>6181</v>
      </c>
      <c r="T1583" s="4">
        <v>45477</v>
      </c>
      <c r="U1583">
        <v>7</v>
      </c>
      <c r="V1583" t="s">
        <v>20251</v>
      </c>
      <c r="W1583" t="s">
        <v>6182</v>
      </c>
      <c r="X1583" t="s">
        <v>6183</v>
      </c>
      <c r="Y1583" t="s">
        <v>4046</v>
      </c>
      <c r="Z1583">
        <v>1672</v>
      </c>
      <c r="AA1583">
        <v>5</v>
      </c>
      <c r="AB1583">
        <v>3344</v>
      </c>
      <c r="AC1583">
        <v>668.8</v>
      </c>
      <c r="AD1583" s="8">
        <v>0.28000000000000003</v>
      </c>
      <c r="AE1583" s="7">
        <v>936.32</v>
      </c>
      <c r="AF1583">
        <v>0.28000000000000003</v>
      </c>
      <c r="AG1583" t="str">
        <f t="shared" si="24"/>
        <v>₹3 K</v>
      </c>
    </row>
    <row r="1584" spans="1:33" x14ac:dyDescent="0.3">
      <c r="A1584" t="s">
        <v>20241</v>
      </c>
      <c r="B1584" t="s">
        <v>157</v>
      </c>
      <c r="C1584" t="s">
        <v>80</v>
      </c>
      <c r="D1584" t="s">
        <v>81</v>
      </c>
      <c r="E1584" t="s">
        <v>540</v>
      </c>
      <c r="F1584" t="s">
        <v>6236</v>
      </c>
      <c r="G1584" t="s">
        <v>96</v>
      </c>
      <c r="H1584" s="4">
        <v>44054</v>
      </c>
      <c r="I1584">
        <v>1000</v>
      </c>
      <c r="J1584" t="s">
        <v>6237</v>
      </c>
      <c r="K1584" t="s">
        <v>1862</v>
      </c>
      <c r="L1584" t="s">
        <v>6238</v>
      </c>
      <c r="M1584" t="s">
        <v>87</v>
      </c>
      <c r="N1584" t="s">
        <v>6239</v>
      </c>
      <c r="O1584" t="s">
        <v>116</v>
      </c>
      <c r="P1584">
        <v>14</v>
      </c>
      <c r="Q1584" t="s">
        <v>40</v>
      </c>
      <c r="R1584" t="s">
        <v>74</v>
      </c>
      <c r="S1584" t="s">
        <v>6240</v>
      </c>
      <c r="T1584" s="4">
        <v>45499</v>
      </c>
      <c r="U1584">
        <v>7</v>
      </c>
      <c r="V1584" t="s">
        <v>20251</v>
      </c>
      <c r="W1584" t="s">
        <v>6241</v>
      </c>
      <c r="X1584" t="s">
        <v>6242</v>
      </c>
      <c r="Y1584" t="s">
        <v>6243</v>
      </c>
      <c r="Z1584">
        <v>2188</v>
      </c>
      <c r="AA1584">
        <v>6</v>
      </c>
      <c r="AB1584">
        <v>5251.2000000000007</v>
      </c>
      <c r="AC1584">
        <v>875.20000000000016</v>
      </c>
      <c r="AD1584" s="8">
        <v>0.35</v>
      </c>
      <c r="AE1584" s="7">
        <v>1837.92</v>
      </c>
      <c r="AF1584">
        <v>0.35</v>
      </c>
      <c r="AG1584" t="str">
        <f t="shared" si="24"/>
        <v>₹5 K</v>
      </c>
    </row>
    <row r="1585" spans="1:33" x14ac:dyDescent="0.3">
      <c r="A1585" t="s">
        <v>20236</v>
      </c>
      <c r="B1585" t="s">
        <v>79</v>
      </c>
      <c r="C1585" t="s">
        <v>80</v>
      </c>
      <c r="D1585" t="s">
        <v>65</v>
      </c>
      <c r="E1585" t="s">
        <v>3051</v>
      </c>
      <c r="F1585" t="s">
        <v>6440</v>
      </c>
      <c r="G1585" t="s">
        <v>96</v>
      </c>
      <c r="H1585" s="4">
        <v>44657</v>
      </c>
      <c r="I1585">
        <v>1100</v>
      </c>
      <c r="J1585" t="s">
        <v>6441</v>
      </c>
      <c r="K1585" t="s">
        <v>725</v>
      </c>
      <c r="L1585" t="s">
        <v>6442</v>
      </c>
      <c r="M1585" t="s">
        <v>37</v>
      </c>
      <c r="N1585" t="s">
        <v>6443</v>
      </c>
      <c r="O1585" t="s">
        <v>57</v>
      </c>
      <c r="P1585">
        <v>11</v>
      </c>
      <c r="Q1585" t="s">
        <v>73</v>
      </c>
      <c r="R1585" t="s">
        <v>41</v>
      </c>
      <c r="S1585" t="s">
        <v>6444</v>
      </c>
      <c r="T1585" s="4">
        <v>45479</v>
      </c>
      <c r="U1585">
        <v>7</v>
      </c>
      <c r="V1585" t="s">
        <v>20251</v>
      </c>
      <c r="W1585" t="s">
        <v>6445</v>
      </c>
      <c r="X1585" t="s">
        <v>6446</v>
      </c>
      <c r="Y1585" t="s">
        <v>1649</v>
      </c>
      <c r="Z1585">
        <v>2550</v>
      </c>
      <c r="AA1585">
        <v>7</v>
      </c>
      <c r="AB1585">
        <v>7140</v>
      </c>
      <c r="AC1585">
        <v>1020</v>
      </c>
      <c r="AD1585" s="8">
        <v>0.35</v>
      </c>
      <c r="AE1585" s="7">
        <v>2499</v>
      </c>
      <c r="AF1585">
        <v>0.35</v>
      </c>
      <c r="AG1585" t="str">
        <f t="shared" si="24"/>
        <v>₹7 K</v>
      </c>
    </row>
    <row r="1586" spans="1:33" x14ac:dyDescent="0.3">
      <c r="A1586" t="s">
        <v>145</v>
      </c>
      <c r="B1586" t="s">
        <v>145</v>
      </c>
      <c r="C1586" t="s">
        <v>80</v>
      </c>
      <c r="D1586" t="s">
        <v>65</v>
      </c>
      <c r="E1586" t="s">
        <v>521</v>
      </c>
      <c r="F1586" t="s">
        <v>6462</v>
      </c>
      <c r="G1586" t="s">
        <v>96</v>
      </c>
      <c r="H1586" s="4">
        <v>44330</v>
      </c>
      <c r="I1586">
        <v>1300</v>
      </c>
      <c r="J1586" t="s">
        <v>6463</v>
      </c>
      <c r="K1586" t="s">
        <v>493</v>
      </c>
      <c r="L1586" t="s">
        <v>6464</v>
      </c>
      <c r="M1586" t="s">
        <v>37</v>
      </c>
      <c r="N1586" t="s">
        <v>6465</v>
      </c>
      <c r="O1586" t="s">
        <v>57</v>
      </c>
      <c r="P1586">
        <v>17</v>
      </c>
      <c r="Q1586" t="s">
        <v>40</v>
      </c>
      <c r="R1586" t="s">
        <v>74</v>
      </c>
      <c r="S1586" t="s">
        <v>6466</v>
      </c>
      <c r="T1586" s="4">
        <v>45474</v>
      </c>
      <c r="U1586">
        <v>7</v>
      </c>
      <c r="V1586" t="s">
        <v>20251</v>
      </c>
      <c r="W1586" t="s">
        <v>6467</v>
      </c>
      <c r="X1586" t="s">
        <v>6468</v>
      </c>
      <c r="Y1586" t="s">
        <v>1249</v>
      </c>
      <c r="Z1586">
        <v>1856</v>
      </c>
      <c r="AA1586">
        <v>5</v>
      </c>
      <c r="AB1586">
        <v>3712</v>
      </c>
      <c r="AC1586">
        <v>742.4</v>
      </c>
      <c r="AD1586" s="8">
        <v>0.35</v>
      </c>
      <c r="AE1586" s="7">
        <v>1299.1999999999998</v>
      </c>
      <c r="AF1586">
        <v>0.35</v>
      </c>
      <c r="AG1586" t="str">
        <f t="shared" si="24"/>
        <v>₹4 K</v>
      </c>
    </row>
    <row r="1587" spans="1:33" x14ac:dyDescent="0.3">
      <c r="A1587" t="s">
        <v>20233</v>
      </c>
      <c r="B1587" t="s">
        <v>240</v>
      </c>
      <c r="C1587" t="s">
        <v>29</v>
      </c>
      <c r="D1587" t="s">
        <v>81</v>
      </c>
      <c r="E1587" t="s">
        <v>421</v>
      </c>
      <c r="F1587" t="s">
        <v>6520</v>
      </c>
      <c r="G1587" t="s">
        <v>96</v>
      </c>
      <c r="H1587" s="4">
        <v>45534</v>
      </c>
      <c r="I1587">
        <v>800</v>
      </c>
      <c r="J1587" t="s">
        <v>6521</v>
      </c>
      <c r="K1587" t="s">
        <v>835</v>
      </c>
      <c r="L1587" t="s">
        <v>6522</v>
      </c>
      <c r="M1587" t="s">
        <v>37</v>
      </c>
      <c r="N1587" t="s">
        <v>6523</v>
      </c>
      <c r="O1587" t="s">
        <v>57</v>
      </c>
      <c r="P1587">
        <v>15</v>
      </c>
      <c r="Q1587" t="s">
        <v>73</v>
      </c>
      <c r="R1587" t="s">
        <v>74</v>
      </c>
      <c r="S1587" t="s">
        <v>6524</v>
      </c>
      <c r="T1587" s="4">
        <v>45493</v>
      </c>
      <c r="U1587">
        <v>7</v>
      </c>
      <c r="V1587" t="s">
        <v>20251</v>
      </c>
      <c r="W1587" t="s">
        <v>6525</v>
      </c>
      <c r="X1587" t="s">
        <v>6526</v>
      </c>
      <c r="Y1587" t="s">
        <v>228</v>
      </c>
      <c r="Z1587">
        <v>1268</v>
      </c>
      <c r="AA1587">
        <v>7</v>
      </c>
      <c r="AB1587">
        <v>3550.4</v>
      </c>
      <c r="AC1587">
        <v>507.2</v>
      </c>
      <c r="AD1587" s="8">
        <v>0.28000000000000003</v>
      </c>
      <c r="AE1587" s="7">
        <v>994.11200000000008</v>
      </c>
      <c r="AF1587">
        <v>0.28000000000000003</v>
      </c>
      <c r="AG1587" t="str">
        <f t="shared" si="24"/>
        <v>₹4 K</v>
      </c>
    </row>
    <row r="1588" spans="1:33" x14ac:dyDescent="0.3">
      <c r="A1588" t="s">
        <v>181</v>
      </c>
      <c r="B1588" t="s">
        <v>920</v>
      </c>
      <c r="C1588" t="s">
        <v>49</v>
      </c>
      <c r="D1588" t="s">
        <v>677</v>
      </c>
      <c r="E1588" t="s">
        <v>2153</v>
      </c>
      <c r="F1588" t="s">
        <v>6556</v>
      </c>
      <c r="G1588" t="s">
        <v>96</v>
      </c>
      <c r="H1588" s="4">
        <v>44691</v>
      </c>
      <c r="I1588">
        <v>800</v>
      </c>
      <c r="J1588" t="s">
        <v>6557</v>
      </c>
      <c r="K1588" t="s">
        <v>276</v>
      </c>
      <c r="L1588" t="s">
        <v>6558</v>
      </c>
      <c r="M1588" t="s">
        <v>87</v>
      </c>
      <c r="N1588" t="s">
        <v>6559</v>
      </c>
      <c r="O1588" t="s">
        <v>39</v>
      </c>
      <c r="P1588">
        <v>12</v>
      </c>
      <c r="Q1588" t="s">
        <v>40</v>
      </c>
      <c r="R1588" t="s">
        <v>41</v>
      </c>
      <c r="S1588" t="s">
        <v>6560</v>
      </c>
      <c r="T1588" s="4">
        <v>45495</v>
      </c>
      <c r="U1588">
        <v>7</v>
      </c>
      <c r="V1588" t="s">
        <v>20251</v>
      </c>
      <c r="W1588" t="s">
        <v>6561</v>
      </c>
      <c r="X1588" t="s">
        <v>6562</v>
      </c>
      <c r="Y1588" t="s">
        <v>1159</v>
      </c>
      <c r="Z1588">
        <v>955</v>
      </c>
      <c r="AA1588">
        <v>5</v>
      </c>
      <c r="AB1588">
        <v>1910</v>
      </c>
      <c r="AC1588">
        <v>382</v>
      </c>
      <c r="AD1588" s="8">
        <v>0.22</v>
      </c>
      <c r="AE1588" s="7">
        <v>420.2</v>
      </c>
      <c r="AF1588">
        <v>0.22</v>
      </c>
      <c r="AG1588" t="str">
        <f t="shared" si="24"/>
        <v>₹2 K</v>
      </c>
    </row>
    <row r="1589" spans="1:33" x14ac:dyDescent="0.3">
      <c r="A1589" t="s">
        <v>20234</v>
      </c>
      <c r="B1589" t="s">
        <v>325</v>
      </c>
      <c r="C1589" t="s">
        <v>49</v>
      </c>
      <c r="D1589" t="s">
        <v>677</v>
      </c>
      <c r="E1589" t="s">
        <v>632</v>
      </c>
      <c r="F1589" t="s">
        <v>6717</v>
      </c>
      <c r="G1589" t="s">
        <v>33</v>
      </c>
      <c r="H1589" s="4">
        <v>45391</v>
      </c>
      <c r="I1589">
        <v>1200</v>
      </c>
      <c r="J1589" t="s">
        <v>6718</v>
      </c>
      <c r="K1589" t="s">
        <v>835</v>
      </c>
      <c r="L1589" t="s">
        <v>6719</v>
      </c>
      <c r="M1589" t="s">
        <v>87</v>
      </c>
      <c r="N1589" t="s">
        <v>6720</v>
      </c>
      <c r="O1589" t="s">
        <v>72</v>
      </c>
      <c r="P1589">
        <v>5</v>
      </c>
      <c r="Q1589" t="s">
        <v>73</v>
      </c>
      <c r="R1589" t="s">
        <v>41</v>
      </c>
      <c r="S1589" t="s">
        <v>6721</v>
      </c>
      <c r="T1589" s="4">
        <v>45499</v>
      </c>
      <c r="U1589">
        <v>7</v>
      </c>
      <c r="V1589" t="s">
        <v>20251</v>
      </c>
      <c r="W1589" t="s">
        <v>6722</v>
      </c>
      <c r="X1589" t="s">
        <v>6723</v>
      </c>
      <c r="Y1589" t="s">
        <v>6724</v>
      </c>
      <c r="Z1589">
        <v>2057</v>
      </c>
      <c r="AA1589">
        <v>6</v>
      </c>
      <c r="AB1589">
        <v>4936.8</v>
      </c>
      <c r="AC1589">
        <v>822.80000000000007</v>
      </c>
      <c r="AD1589" s="8">
        <v>0.22</v>
      </c>
      <c r="AE1589" s="7">
        <v>1086.096</v>
      </c>
      <c r="AF1589">
        <v>0.22</v>
      </c>
      <c r="AG1589" t="str">
        <f t="shared" si="24"/>
        <v>₹5 K</v>
      </c>
    </row>
    <row r="1590" spans="1:33" x14ac:dyDescent="0.3">
      <c r="A1590" t="s">
        <v>20240</v>
      </c>
      <c r="B1590" t="s">
        <v>347</v>
      </c>
      <c r="C1590" t="s">
        <v>80</v>
      </c>
      <c r="D1590" t="s">
        <v>109</v>
      </c>
      <c r="E1590" t="s">
        <v>1441</v>
      </c>
      <c r="F1590" t="s">
        <v>6740</v>
      </c>
      <c r="G1590" t="s">
        <v>33</v>
      </c>
      <c r="H1590" s="4">
        <v>45119</v>
      </c>
      <c r="I1590">
        <v>1400</v>
      </c>
      <c r="J1590" t="s">
        <v>6741</v>
      </c>
      <c r="K1590" t="s">
        <v>978</v>
      </c>
      <c r="L1590" t="s">
        <v>6742</v>
      </c>
      <c r="M1590" t="s">
        <v>37</v>
      </c>
      <c r="N1590" t="s">
        <v>6743</v>
      </c>
      <c r="O1590" t="s">
        <v>57</v>
      </c>
      <c r="P1590">
        <v>17</v>
      </c>
      <c r="Q1590" t="s">
        <v>40</v>
      </c>
      <c r="R1590" t="s">
        <v>101</v>
      </c>
      <c r="S1590" t="s">
        <v>6744</v>
      </c>
      <c r="T1590" s="4">
        <v>45500</v>
      </c>
      <c r="U1590">
        <v>7</v>
      </c>
      <c r="V1590" t="s">
        <v>20251</v>
      </c>
      <c r="W1590" t="s">
        <v>6745</v>
      </c>
      <c r="X1590" t="s">
        <v>6746</v>
      </c>
      <c r="Y1590" t="s">
        <v>2317</v>
      </c>
      <c r="Z1590">
        <v>2391</v>
      </c>
      <c r="AA1590">
        <v>3</v>
      </c>
      <c r="AB1590">
        <v>2869.2000000000003</v>
      </c>
      <c r="AC1590">
        <v>956.40000000000009</v>
      </c>
      <c r="AD1590" s="8">
        <v>0.35</v>
      </c>
      <c r="AE1590" s="7">
        <v>1004.22</v>
      </c>
      <c r="AF1590">
        <v>0.35</v>
      </c>
      <c r="AG1590" t="str">
        <f t="shared" si="24"/>
        <v>₹3 K</v>
      </c>
    </row>
    <row r="1591" spans="1:33" x14ac:dyDescent="0.3">
      <c r="A1591" t="s">
        <v>181</v>
      </c>
      <c r="B1591" t="s">
        <v>380</v>
      </c>
      <c r="C1591" t="s">
        <v>49</v>
      </c>
      <c r="D1591" t="s">
        <v>206</v>
      </c>
      <c r="E1591" t="s">
        <v>471</v>
      </c>
      <c r="F1591" t="s">
        <v>6754</v>
      </c>
      <c r="G1591" t="s">
        <v>33</v>
      </c>
      <c r="H1591" s="4">
        <v>44281</v>
      </c>
      <c r="I1591">
        <v>1000</v>
      </c>
      <c r="J1591" t="s">
        <v>6755</v>
      </c>
      <c r="K1591" t="s">
        <v>125</v>
      </c>
      <c r="L1591" t="s">
        <v>6756</v>
      </c>
      <c r="M1591" t="s">
        <v>87</v>
      </c>
      <c r="N1591" t="s">
        <v>6757</v>
      </c>
      <c r="O1591" t="s">
        <v>116</v>
      </c>
      <c r="P1591">
        <v>12</v>
      </c>
      <c r="Q1591" t="s">
        <v>40</v>
      </c>
      <c r="R1591" t="s">
        <v>58</v>
      </c>
      <c r="S1591" t="s">
        <v>6758</v>
      </c>
      <c r="T1591" s="4">
        <v>45490</v>
      </c>
      <c r="U1591">
        <v>7</v>
      </c>
      <c r="V1591" t="s">
        <v>20251</v>
      </c>
      <c r="W1591" t="s">
        <v>6759</v>
      </c>
      <c r="X1591" t="s">
        <v>6760</v>
      </c>
      <c r="Y1591" t="s">
        <v>4245</v>
      </c>
      <c r="Z1591">
        <v>2484</v>
      </c>
      <c r="AA1591">
        <v>7</v>
      </c>
      <c r="AB1591">
        <v>6955.2000000000007</v>
      </c>
      <c r="AC1591">
        <v>993.60000000000014</v>
      </c>
      <c r="AD1591" s="8">
        <v>0.22</v>
      </c>
      <c r="AE1591" s="7">
        <v>1530.1440000000002</v>
      </c>
      <c r="AF1591">
        <v>0.22</v>
      </c>
      <c r="AG1591" t="str">
        <f t="shared" si="24"/>
        <v>₹7 K</v>
      </c>
    </row>
    <row r="1592" spans="1:33" x14ac:dyDescent="0.3">
      <c r="A1592" t="s">
        <v>336</v>
      </c>
      <c r="B1592" t="s">
        <v>1023</v>
      </c>
      <c r="C1592" t="s">
        <v>80</v>
      </c>
      <c r="D1592" t="s">
        <v>50</v>
      </c>
      <c r="E1592" t="s">
        <v>314</v>
      </c>
      <c r="F1592" t="s">
        <v>2238</v>
      </c>
      <c r="G1592" t="s">
        <v>33</v>
      </c>
      <c r="H1592" s="4">
        <v>45481</v>
      </c>
      <c r="I1592">
        <v>1200</v>
      </c>
      <c r="J1592" t="s">
        <v>6856</v>
      </c>
      <c r="K1592" t="s">
        <v>1686</v>
      </c>
      <c r="L1592" t="s">
        <v>6857</v>
      </c>
      <c r="M1592" t="s">
        <v>87</v>
      </c>
      <c r="N1592" t="s">
        <v>6858</v>
      </c>
      <c r="O1592" t="s">
        <v>57</v>
      </c>
      <c r="P1592">
        <v>16</v>
      </c>
      <c r="Q1592" t="s">
        <v>40</v>
      </c>
      <c r="R1592" t="s">
        <v>58</v>
      </c>
      <c r="S1592" t="s">
        <v>6859</v>
      </c>
      <c r="T1592" s="4">
        <v>45492</v>
      </c>
      <c r="U1592">
        <v>7</v>
      </c>
      <c r="V1592" t="s">
        <v>20251</v>
      </c>
      <c r="W1592" t="s">
        <v>6860</v>
      </c>
      <c r="X1592" t="s">
        <v>6861</v>
      </c>
      <c r="Y1592" t="s">
        <v>686</v>
      </c>
      <c r="Z1592">
        <v>2371</v>
      </c>
      <c r="AA1592">
        <v>5</v>
      </c>
      <c r="AB1592">
        <v>4742</v>
      </c>
      <c r="AC1592">
        <v>948.4</v>
      </c>
      <c r="AD1592" s="8">
        <v>0.35</v>
      </c>
      <c r="AE1592" s="7">
        <v>1659.6999999999998</v>
      </c>
      <c r="AF1592">
        <v>0.35</v>
      </c>
      <c r="AG1592" t="str">
        <f t="shared" si="24"/>
        <v>₹5 K</v>
      </c>
    </row>
    <row r="1593" spans="1:33" x14ac:dyDescent="0.3">
      <c r="A1593" t="s">
        <v>107</v>
      </c>
      <c r="B1593" t="s">
        <v>510</v>
      </c>
      <c r="C1593" t="s">
        <v>49</v>
      </c>
      <c r="D1593" t="s">
        <v>206</v>
      </c>
      <c r="E1593" t="s">
        <v>421</v>
      </c>
      <c r="F1593" t="s">
        <v>6877</v>
      </c>
      <c r="G1593" t="s">
        <v>33</v>
      </c>
      <c r="H1593" s="4">
        <v>45063</v>
      </c>
      <c r="I1593">
        <v>950</v>
      </c>
      <c r="J1593" t="s">
        <v>6878</v>
      </c>
      <c r="K1593" t="s">
        <v>222</v>
      </c>
      <c r="L1593" t="s">
        <v>6879</v>
      </c>
      <c r="M1593" t="s">
        <v>87</v>
      </c>
      <c r="N1593" t="s">
        <v>6880</v>
      </c>
      <c r="O1593" t="s">
        <v>57</v>
      </c>
      <c r="P1593">
        <v>14</v>
      </c>
      <c r="Q1593" t="s">
        <v>40</v>
      </c>
      <c r="R1593" t="s">
        <v>58</v>
      </c>
      <c r="S1593" t="s">
        <v>6881</v>
      </c>
      <c r="T1593" s="4">
        <v>45484</v>
      </c>
      <c r="U1593">
        <v>7</v>
      </c>
      <c r="V1593" t="s">
        <v>20251</v>
      </c>
      <c r="W1593" t="s">
        <v>6882</v>
      </c>
      <c r="X1593" t="s">
        <v>6883</v>
      </c>
      <c r="Y1593" t="s">
        <v>6651</v>
      </c>
      <c r="Z1593">
        <v>2356</v>
      </c>
      <c r="AA1593">
        <v>8</v>
      </c>
      <c r="AB1593">
        <v>7539.2000000000007</v>
      </c>
      <c r="AC1593">
        <v>942.40000000000009</v>
      </c>
      <c r="AD1593" s="8">
        <v>0.22</v>
      </c>
      <c r="AE1593" s="7">
        <v>1658.6240000000003</v>
      </c>
      <c r="AF1593">
        <v>0.22</v>
      </c>
      <c r="AG1593" t="str">
        <f t="shared" si="24"/>
        <v>₹8 K</v>
      </c>
    </row>
    <row r="1594" spans="1:33" x14ac:dyDescent="0.3">
      <c r="A1594" t="s">
        <v>181</v>
      </c>
      <c r="B1594" t="s">
        <v>182</v>
      </c>
      <c r="C1594" t="s">
        <v>80</v>
      </c>
      <c r="D1594" t="s">
        <v>81</v>
      </c>
      <c r="E1594" t="s">
        <v>158</v>
      </c>
      <c r="F1594" t="s">
        <v>6898</v>
      </c>
      <c r="G1594" t="s">
        <v>33</v>
      </c>
      <c r="H1594" s="4">
        <v>44813</v>
      </c>
      <c r="I1594">
        <v>1000</v>
      </c>
      <c r="J1594" t="s">
        <v>6899</v>
      </c>
      <c r="K1594" t="s">
        <v>173</v>
      </c>
      <c r="L1594" t="s">
        <v>6900</v>
      </c>
      <c r="M1594" t="s">
        <v>37</v>
      </c>
      <c r="N1594" t="s">
        <v>6901</v>
      </c>
      <c r="O1594" t="s">
        <v>72</v>
      </c>
      <c r="P1594">
        <v>16</v>
      </c>
      <c r="Q1594" t="s">
        <v>73</v>
      </c>
      <c r="R1594" t="s">
        <v>58</v>
      </c>
      <c r="S1594" t="s">
        <v>6902</v>
      </c>
      <c r="T1594" s="4">
        <v>45476</v>
      </c>
      <c r="U1594">
        <v>7</v>
      </c>
      <c r="V1594" t="s">
        <v>20251</v>
      </c>
      <c r="W1594" t="s">
        <v>6903</v>
      </c>
      <c r="X1594" t="s">
        <v>1111</v>
      </c>
      <c r="Y1594" t="s">
        <v>489</v>
      </c>
      <c r="Z1594">
        <v>851</v>
      </c>
      <c r="AA1594">
        <v>6</v>
      </c>
      <c r="AB1594">
        <v>2042.4</v>
      </c>
      <c r="AC1594">
        <v>340.40000000000003</v>
      </c>
      <c r="AD1594" s="8">
        <v>0.35</v>
      </c>
      <c r="AE1594" s="7">
        <v>714.84</v>
      </c>
      <c r="AF1594">
        <v>0.35</v>
      </c>
      <c r="AG1594" t="str">
        <f t="shared" si="24"/>
        <v>₹2 K</v>
      </c>
    </row>
    <row r="1595" spans="1:33" x14ac:dyDescent="0.3">
      <c r="A1595" t="s">
        <v>20233</v>
      </c>
      <c r="B1595" t="s">
        <v>240</v>
      </c>
      <c r="C1595" t="s">
        <v>49</v>
      </c>
      <c r="D1595" t="s">
        <v>146</v>
      </c>
      <c r="E1595" t="s">
        <v>1441</v>
      </c>
      <c r="F1595" t="s">
        <v>7041</v>
      </c>
      <c r="G1595" t="s">
        <v>33</v>
      </c>
      <c r="H1595" s="4">
        <v>43875</v>
      </c>
      <c r="I1595">
        <v>800</v>
      </c>
      <c r="J1595" t="s">
        <v>7042</v>
      </c>
      <c r="K1595" t="s">
        <v>960</v>
      </c>
      <c r="L1595" t="s">
        <v>7043</v>
      </c>
      <c r="M1595" t="s">
        <v>87</v>
      </c>
      <c r="N1595" t="s">
        <v>7044</v>
      </c>
      <c r="O1595" t="s">
        <v>57</v>
      </c>
      <c r="P1595">
        <v>19</v>
      </c>
      <c r="Q1595" t="s">
        <v>40</v>
      </c>
      <c r="R1595" t="s">
        <v>101</v>
      </c>
      <c r="S1595" t="s">
        <v>7045</v>
      </c>
      <c r="T1595" s="4">
        <v>45496</v>
      </c>
      <c r="U1595">
        <v>7</v>
      </c>
      <c r="V1595" t="s">
        <v>20251</v>
      </c>
      <c r="W1595" t="s">
        <v>7046</v>
      </c>
      <c r="X1595" t="s">
        <v>7047</v>
      </c>
      <c r="Y1595" t="s">
        <v>929</v>
      </c>
      <c r="Z1595">
        <v>1545</v>
      </c>
      <c r="AA1595">
        <v>3</v>
      </c>
      <c r="AB1595">
        <v>1854</v>
      </c>
      <c r="AC1595">
        <v>618</v>
      </c>
      <c r="AD1595" s="8">
        <v>0.22</v>
      </c>
      <c r="AE1595" s="7">
        <v>407.88</v>
      </c>
      <c r="AF1595">
        <v>0.22</v>
      </c>
      <c r="AG1595" t="str">
        <f t="shared" si="24"/>
        <v>₹2 K</v>
      </c>
    </row>
    <row r="1596" spans="1:33" x14ac:dyDescent="0.3">
      <c r="A1596" t="s">
        <v>20238</v>
      </c>
      <c r="B1596" t="s">
        <v>650</v>
      </c>
      <c r="C1596" t="s">
        <v>49</v>
      </c>
      <c r="D1596" t="s">
        <v>109</v>
      </c>
      <c r="E1596" t="s">
        <v>1683</v>
      </c>
      <c r="F1596" t="s">
        <v>7090</v>
      </c>
      <c r="G1596" t="s">
        <v>96</v>
      </c>
      <c r="H1596" s="4">
        <v>44355</v>
      </c>
      <c r="I1596">
        <v>1400</v>
      </c>
      <c r="J1596" t="s">
        <v>7091</v>
      </c>
      <c r="K1596" t="s">
        <v>1477</v>
      </c>
      <c r="L1596" t="s">
        <v>7092</v>
      </c>
      <c r="M1596" t="s">
        <v>37</v>
      </c>
      <c r="N1596" t="s">
        <v>7093</v>
      </c>
      <c r="O1596" t="s">
        <v>39</v>
      </c>
      <c r="P1596">
        <v>14</v>
      </c>
      <c r="Q1596" t="s">
        <v>40</v>
      </c>
      <c r="R1596" t="s">
        <v>58</v>
      </c>
      <c r="S1596" t="s">
        <v>7094</v>
      </c>
      <c r="T1596" s="4">
        <v>45504</v>
      </c>
      <c r="U1596">
        <v>7</v>
      </c>
      <c r="V1596" t="s">
        <v>20251</v>
      </c>
      <c r="W1596" t="s">
        <v>7095</v>
      </c>
      <c r="X1596" t="s">
        <v>7096</v>
      </c>
      <c r="Y1596" t="s">
        <v>7097</v>
      </c>
      <c r="Z1596">
        <v>2263</v>
      </c>
      <c r="AA1596">
        <v>3</v>
      </c>
      <c r="AB1596">
        <v>2715.6000000000004</v>
      </c>
      <c r="AC1596">
        <v>905.20000000000016</v>
      </c>
      <c r="AD1596" s="8">
        <v>0.22</v>
      </c>
      <c r="AE1596" s="7">
        <v>597.43200000000013</v>
      </c>
      <c r="AF1596">
        <v>0.22</v>
      </c>
      <c r="AG1596" t="str">
        <f t="shared" si="24"/>
        <v>₹3 K</v>
      </c>
    </row>
    <row r="1597" spans="1:33" x14ac:dyDescent="0.3">
      <c r="A1597" t="s">
        <v>181</v>
      </c>
      <c r="B1597" t="s">
        <v>920</v>
      </c>
      <c r="C1597" t="s">
        <v>80</v>
      </c>
      <c r="D1597" t="s">
        <v>30</v>
      </c>
      <c r="E1597" t="s">
        <v>183</v>
      </c>
      <c r="F1597" t="s">
        <v>7376</v>
      </c>
      <c r="G1597" t="s">
        <v>96</v>
      </c>
      <c r="H1597" s="4">
        <v>44978</v>
      </c>
      <c r="I1597">
        <v>800</v>
      </c>
      <c r="J1597" t="s">
        <v>7377</v>
      </c>
      <c r="K1597" t="s">
        <v>1302</v>
      </c>
      <c r="L1597" t="s">
        <v>7378</v>
      </c>
      <c r="M1597" t="s">
        <v>87</v>
      </c>
      <c r="N1597" t="s">
        <v>7379</v>
      </c>
      <c r="O1597" t="s">
        <v>57</v>
      </c>
      <c r="P1597">
        <v>9</v>
      </c>
      <c r="Q1597" t="s">
        <v>40</v>
      </c>
      <c r="R1597" t="s">
        <v>74</v>
      </c>
      <c r="S1597" t="s">
        <v>7380</v>
      </c>
      <c r="T1597" s="4">
        <v>45498</v>
      </c>
      <c r="U1597">
        <v>7</v>
      </c>
      <c r="V1597" t="s">
        <v>20251</v>
      </c>
      <c r="W1597" t="s">
        <v>7381</v>
      </c>
      <c r="X1597" t="s">
        <v>7382</v>
      </c>
      <c r="Y1597" t="s">
        <v>5177</v>
      </c>
      <c r="Z1597">
        <v>521</v>
      </c>
      <c r="AA1597">
        <v>7</v>
      </c>
      <c r="AB1597">
        <v>1458.8000000000002</v>
      </c>
      <c r="AC1597">
        <v>208.40000000000003</v>
      </c>
      <c r="AD1597" s="8">
        <v>0.35</v>
      </c>
      <c r="AE1597" s="7">
        <v>510.58000000000004</v>
      </c>
      <c r="AF1597">
        <v>0.35</v>
      </c>
      <c r="AG1597" t="str">
        <f t="shared" si="24"/>
        <v>₹1 K</v>
      </c>
    </row>
    <row r="1598" spans="1:33" x14ac:dyDescent="0.3">
      <c r="A1598" t="s">
        <v>20235</v>
      </c>
      <c r="B1598" t="s">
        <v>48</v>
      </c>
      <c r="C1598" t="s">
        <v>80</v>
      </c>
      <c r="D1598" t="s">
        <v>109</v>
      </c>
      <c r="E1598" t="s">
        <v>531</v>
      </c>
      <c r="F1598" t="s">
        <v>7611</v>
      </c>
      <c r="G1598" t="s">
        <v>33</v>
      </c>
      <c r="H1598" s="4">
        <v>45594</v>
      </c>
      <c r="I1598">
        <v>1400</v>
      </c>
      <c r="J1598" t="s">
        <v>7612</v>
      </c>
      <c r="K1598" t="s">
        <v>197</v>
      </c>
      <c r="L1598" t="s">
        <v>7613</v>
      </c>
      <c r="M1598" t="s">
        <v>37</v>
      </c>
      <c r="N1598" t="s">
        <v>7614</v>
      </c>
      <c r="O1598" t="s">
        <v>57</v>
      </c>
      <c r="P1598">
        <v>6</v>
      </c>
      <c r="Q1598" t="s">
        <v>73</v>
      </c>
      <c r="R1598" t="s">
        <v>58</v>
      </c>
      <c r="S1598" t="s">
        <v>7615</v>
      </c>
      <c r="T1598" s="4">
        <v>45492</v>
      </c>
      <c r="U1598">
        <v>7</v>
      </c>
      <c r="V1598" t="s">
        <v>20251</v>
      </c>
      <c r="W1598" t="s">
        <v>7616</v>
      </c>
      <c r="X1598" t="s">
        <v>7617</v>
      </c>
      <c r="Y1598" t="s">
        <v>4764</v>
      </c>
      <c r="Z1598">
        <v>910</v>
      </c>
      <c r="AA1598">
        <v>8</v>
      </c>
      <c r="AB1598">
        <v>2912</v>
      </c>
      <c r="AC1598">
        <v>364</v>
      </c>
      <c r="AD1598" s="8">
        <v>0.35</v>
      </c>
      <c r="AE1598" s="7">
        <v>1019.1999999999999</v>
      </c>
      <c r="AF1598">
        <v>0.35</v>
      </c>
      <c r="AG1598" t="str">
        <f t="shared" si="24"/>
        <v>₹3 K</v>
      </c>
    </row>
    <row r="1599" spans="1:33" x14ac:dyDescent="0.3">
      <c r="A1599" t="s">
        <v>20238</v>
      </c>
      <c r="B1599" t="s">
        <v>650</v>
      </c>
      <c r="C1599" t="s">
        <v>29</v>
      </c>
      <c r="D1599" t="s">
        <v>146</v>
      </c>
      <c r="E1599" t="s">
        <v>94</v>
      </c>
      <c r="F1599" t="s">
        <v>7640</v>
      </c>
      <c r="G1599" t="s">
        <v>96</v>
      </c>
      <c r="H1599" s="4">
        <v>44095</v>
      </c>
      <c r="I1599">
        <v>950</v>
      </c>
      <c r="J1599" t="s">
        <v>7641</v>
      </c>
      <c r="K1599" t="s">
        <v>98</v>
      </c>
      <c r="L1599" t="s">
        <v>7642</v>
      </c>
      <c r="M1599" t="s">
        <v>37</v>
      </c>
      <c r="N1599" t="s">
        <v>7643</v>
      </c>
      <c r="O1599" t="s">
        <v>116</v>
      </c>
      <c r="P1599">
        <v>14</v>
      </c>
      <c r="Q1599" t="s">
        <v>73</v>
      </c>
      <c r="R1599" t="s">
        <v>41</v>
      </c>
      <c r="S1599" t="s">
        <v>7644</v>
      </c>
      <c r="T1599" s="4">
        <v>45474</v>
      </c>
      <c r="U1599">
        <v>7</v>
      </c>
      <c r="V1599" t="s">
        <v>20251</v>
      </c>
      <c r="W1599" t="s">
        <v>7645</v>
      </c>
      <c r="X1599" t="s">
        <v>7646</v>
      </c>
      <c r="Y1599" t="s">
        <v>2392</v>
      </c>
      <c r="Z1599">
        <v>1621</v>
      </c>
      <c r="AA1599">
        <v>8</v>
      </c>
      <c r="AB1599">
        <v>5187.2000000000007</v>
      </c>
      <c r="AC1599">
        <v>648.40000000000009</v>
      </c>
      <c r="AD1599" s="8">
        <v>0.28000000000000003</v>
      </c>
      <c r="AE1599" s="7">
        <v>1452.4160000000004</v>
      </c>
      <c r="AF1599">
        <v>0.28000000000000003</v>
      </c>
      <c r="AG1599" t="str">
        <f t="shared" si="24"/>
        <v>₹5 K</v>
      </c>
    </row>
    <row r="1600" spans="1:33" x14ac:dyDescent="0.3">
      <c r="A1600" t="s">
        <v>336</v>
      </c>
      <c r="B1600" t="s">
        <v>1023</v>
      </c>
      <c r="C1600" t="s">
        <v>80</v>
      </c>
      <c r="D1600" t="s">
        <v>81</v>
      </c>
      <c r="E1600" t="s">
        <v>1534</v>
      </c>
      <c r="F1600" t="s">
        <v>7690</v>
      </c>
      <c r="G1600" t="s">
        <v>96</v>
      </c>
      <c r="H1600" s="4">
        <v>43879</v>
      </c>
      <c r="I1600">
        <v>1000</v>
      </c>
      <c r="J1600" t="s">
        <v>7691</v>
      </c>
      <c r="K1600" t="s">
        <v>670</v>
      </c>
      <c r="L1600" t="s">
        <v>7692</v>
      </c>
      <c r="M1600" t="s">
        <v>37</v>
      </c>
      <c r="N1600" t="s">
        <v>7693</v>
      </c>
      <c r="O1600" t="s">
        <v>57</v>
      </c>
      <c r="P1600">
        <v>10</v>
      </c>
      <c r="Q1600" t="s">
        <v>73</v>
      </c>
      <c r="R1600" t="s">
        <v>101</v>
      </c>
      <c r="S1600" t="s">
        <v>7694</v>
      </c>
      <c r="T1600" s="4">
        <v>45495</v>
      </c>
      <c r="U1600">
        <v>7</v>
      </c>
      <c r="V1600" t="s">
        <v>20251</v>
      </c>
      <c r="W1600" t="s">
        <v>7695</v>
      </c>
      <c r="X1600" t="s">
        <v>7696</v>
      </c>
      <c r="Y1600" t="s">
        <v>4349</v>
      </c>
      <c r="Z1600">
        <v>700</v>
      </c>
      <c r="AA1600">
        <v>1</v>
      </c>
      <c r="AB1600">
        <v>280</v>
      </c>
      <c r="AC1600">
        <v>280</v>
      </c>
      <c r="AD1600" s="8">
        <v>0.35</v>
      </c>
      <c r="AE1600" s="7">
        <v>98</v>
      </c>
      <c r="AF1600">
        <v>0.35</v>
      </c>
      <c r="AG1600" t="str">
        <f t="shared" si="24"/>
        <v>₹280</v>
      </c>
    </row>
    <row r="1601" spans="1:33" x14ac:dyDescent="0.3">
      <c r="A1601" t="s">
        <v>336</v>
      </c>
      <c r="B1601" t="s">
        <v>1023</v>
      </c>
      <c r="C1601" t="s">
        <v>49</v>
      </c>
      <c r="D1601" t="s">
        <v>30</v>
      </c>
      <c r="E1601" t="s">
        <v>1441</v>
      </c>
      <c r="F1601" t="s">
        <v>7860</v>
      </c>
      <c r="G1601" t="s">
        <v>96</v>
      </c>
      <c r="H1601" s="4">
        <v>44728</v>
      </c>
      <c r="I1601">
        <v>1400</v>
      </c>
      <c r="J1601" t="s">
        <v>7861</v>
      </c>
      <c r="K1601" t="s">
        <v>861</v>
      </c>
      <c r="L1601" t="s">
        <v>7862</v>
      </c>
      <c r="M1601" t="s">
        <v>37</v>
      </c>
      <c r="N1601" t="s">
        <v>7863</v>
      </c>
      <c r="O1601" t="s">
        <v>39</v>
      </c>
      <c r="P1601">
        <v>14</v>
      </c>
      <c r="Q1601" t="s">
        <v>73</v>
      </c>
      <c r="R1601" t="s">
        <v>41</v>
      </c>
      <c r="S1601" t="s">
        <v>7864</v>
      </c>
      <c r="T1601" s="4">
        <v>45486</v>
      </c>
      <c r="U1601">
        <v>7</v>
      </c>
      <c r="V1601" t="s">
        <v>20251</v>
      </c>
      <c r="W1601" t="s">
        <v>7865</v>
      </c>
      <c r="X1601" t="s">
        <v>7866</v>
      </c>
      <c r="Y1601" t="s">
        <v>2989</v>
      </c>
      <c r="Z1601">
        <v>979</v>
      </c>
      <c r="AA1601">
        <v>1</v>
      </c>
      <c r="AB1601">
        <v>391.6</v>
      </c>
      <c r="AC1601">
        <v>391.6</v>
      </c>
      <c r="AD1601" s="8">
        <v>0.22</v>
      </c>
      <c r="AE1601" s="7">
        <v>86.152000000000001</v>
      </c>
      <c r="AF1601">
        <v>0.22</v>
      </c>
      <c r="AG1601" t="str">
        <f t="shared" si="24"/>
        <v>₹391.6</v>
      </c>
    </row>
    <row r="1602" spans="1:33" x14ac:dyDescent="0.3">
      <c r="A1602" t="s">
        <v>20238</v>
      </c>
      <c r="B1602" t="s">
        <v>650</v>
      </c>
      <c r="C1602" t="s">
        <v>29</v>
      </c>
      <c r="D1602" t="s">
        <v>30</v>
      </c>
      <c r="E1602" t="s">
        <v>194</v>
      </c>
      <c r="F1602" t="s">
        <v>7977</v>
      </c>
      <c r="G1602" t="s">
        <v>33</v>
      </c>
      <c r="H1602" s="4">
        <v>43942</v>
      </c>
      <c r="I1602">
        <v>1200</v>
      </c>
      <c r="J1602" t="s">
        <v>7978</v>
      </c>
      <c r="K1602" t="s">
        <v>1260</v>
      </c>
      <c r="L1602" t="s">
        <v>7979</v>
      </c>
      <c r="M1602" t="s">
        <v>87</v>
      </c>
      <c r="N1602" t="s">
        <v>7980</v>
      </c>
      <c r="O1602" t="s">
        <v>116</v>
      </c>
      <c r="P1602">
        <v>10</v>
      </c>
      <c r="Q1602" t="s">
        <v>40</v>
      </c>
      <c r="R1602" t="s">
        <v>74</v>
      </c>
      <c r="S1602" t="s">
        <v>1028</v>
      </c>
      <c r="T1602" s="4">
        <v>45479</v>
      </c>
      <c r="U1602">
        <v>7</v>
      </c>
      <c r="V1602" t="s">
        <v>20251</v>
      </c>
      <c r="W1602" t="s">
        <v>7981</v>
      </c>
      <c r="X1602" t="s">
        <v>7982</v>
      </c>
      <c r="Y1602" t="s">
        <v>4549</v>
      </c>
      <c r="Z1602">
        <v>1570</v>
      </c>
      <c r="AA1602">
        <v>8</v>
      </c>
      <c r="AB1602">
        <v>5024</v>
      </c>
      <c r="AC1602">
        <v>628</v>
      </c>
      <c r="AD1602" s="8">
        <v>0.28000000000000003</v>
      </c>
      <c r="AE1602" s="7">
        <v>1406.72</v>
      </c>
      <c r="AF1602">
        <v>0.28000000000000003</v>
      </c>
      <c r="AG1602" t="str">
        <f t="shared" ref="AG1602:AG1665" si="25">IF(AB1602&gt;=100000,"₹"&amp;TEXT(AB1602/100000,"0.0")&amp;" L",
IF(AB1602&gt;=1000,"₹"&amp;TEXT(AB1602/1000,"0")&amp;" K",
"₹"&amp;AB1602))</f>
        <v>₹5 K</v>
      </c>
    </row>
    <row r="1603" spans="1:33" x14ac:dyDescent="0.3">
      <c r="A1603" t="s">
        <v>181</v>
      </c>
      <c r="B1603" t="s">
        <v>411</v>
      </c>
      <c r="C1603" t="s">
        <v>80</v>
      </c>
      <c r="D1603" t="s">
        <v>219</v>
      </c>
      <c r="E1603" t="s">
        <v>326</v>
      </c>
      <c r="F1603" t="s">
        <v>6162</v>
      </c>
      <c r="G1603" t="s">
        <v>96</v>
      </c>
      <c r="H1603" s="4">
        <v>44623</v>
      </c>
      <c r="I1603">
        <v>1200</v>
      </c>
      <c r="J1603" t="s">
        <v>7990</v>
      </c>
      <c r="K1603" t="s">
        <v>978</v>
      </c>
      <c r="L1603" t="s">
        <v>7991</v>
      </c>
      <c r="M1603" t="s">
        <v>87</v>
      </c>
      <c r="N1603" t="s">
        <v>7992</v>
      </c>
      <c r="O1603" t="s">
        <v>39</v>
      </c>
      <c r="P1603">
        <v>17</v>
      </c>
      <c r="Q1603" t="s">
        <v>40</v>
      </c>
      <c r="R1603" t="s">
        <v>101</v>
      </c>
      <c r="S1603" t="s">
        <v>7993</v>
      </c>
      <c r="T1603" s="4">
        <v>45502</v>
      </c>
      <c r="U1603">
        <v>7</v>
      </c>
      <c r="V1603" t="s">
        <v>20251</v>
      </c>
      <c r="W1603" t="s">
        <v>7994</v>
      </c>
      <c r="X1603" t="s">
        <v>7995</v>
      </c>
      <c r="Y1603" t="s">
        <v>6781</v>
      </c>
      <c r="Z1603">
        <v>1260</v>
      </c>
      <c r="AA1603">
        <v>8</v>
      </c>
      <c r="AB1603">
        <v>4032</v>
      </c>
      <c r="AC1603">
        <v>504</v>
      </c>
      <c r="AD1603" s="8">
        <v>0.35</v>
      </c>
      <c r="AE1603" s="7">
        <v>1411.1999999999998</v>
      </c>
      <c r="AF1603">
        <v>0.35</v>
      </c>
      <c r="AG1603" t="str">
        <f t="shared" si="25"/>
        <v>₹4 K</v>
      </c>
    </row>
    <row r="1604" spans="1:33" x14ac:dyDescent="0.3">
      <c r="A1604" t="s">
        <v>336</v>
      </c>
      <c r="B1604" t="s">
        <v>1023</v>
      </c>
      <c r="C1604" t="s">
        <v>49</v>
      </c>
      <c r="D1604" t="s">
        <v>65</v>
      </c>
      <c r="E1604" t="s">
        <v>1543</v>
      </c>
      <c r="F1604" t="s">
        <v>8151</v>
      </c>
      <c r="G1604" t="s">
        <v>33</v>
      </c>
      <c r="H1604" s="4">
        <v>45602</v>
      </c>
      <c r="I1604">
        <v>950</v>
      </c>
      <c r="J1604" t="s">
        <v>8152</v>
      </c>
      <c r="K1604" t="s">
        <v>307</v>
      </c>
      <c r="L1604" t="s">
        <v>8153</v>
      </c>
      <c r="M1604" t="s">
        <v>87</v>
      </c>
      <c r="N1604" t="s">
        <v>8154</v>
      </c>
      <c r="O1604" t="s">
        <v>72</v>
      </c>
      <c r="P1604">
        <v>20</v>
      </c>
      <c r="Q1604" t="s">
        <v>40</v>
      </c>
      <c r="R1604" t="s">
        <v>74</v>
      </c>
      <c r="S1604" t="s">
        <v>8155</v>
      </c>
      <c r="T1604" s="4">
        <v>45481</v>
      </c>
      <c r="U1604">
        <v>7</v>
      </c>
      <c r="V1604" t="s">
        <v>20251</v>
      </c>
      <c r="W1604" t="s">
        <v>8156</v>
      </c>
      <c r="X1604" t="s">
        <v>8157</v>
      </c>
      <c r="Y1604" t="s">
        <v>767</v>
      </c>
      <c r="Z1604">
        <v>1210</v>
      </c>
      <c r="AA1604">
        <v>6</v>
      </c>
      <c r="AB1604">
        <v>2904</v>
      </c>
      <c r="AC1604">
        <v>484</v>
      </c>
      <c r="AD1604" s="8">
        <v>0.22</v>
      </c>
      <c r="AE1604" s="7">
        <v>638.88</v>
      </c>
      <c r="AF1604">
        <v>0.22</v>
      </c>
      <c r="AG1604" t="str">
        <f t="shared" si="25"/>
        <v>₹3 K</v>
      </c>
    </row>
    <row r="1605" spans="1:33" x14ac:dyDescent="0.3">
      <c r="A1605" t="s">
        <v>181</v>
      </c>
      <c r="B1605" t="s">
        <v>813</v>
      </c>
      <c r="C1605" t="s">
        <v>80</v>
      </c>
      <c r="D1605" t="s">
        <v>146</v>
      </c>
      <c r="E1605" t="s">
        <v>750</v>
      </c>
      <c r="F1605" t="s">
        <v>8235</v>
      </c>
      <c r="G1605" t="s">
        <v>33</v>
      </c>
      <c r="H1605" s="4">
        <v>44440</v>
      </c>
      <c r="I1605">
        <v>1100</v>
      </c>
      <c r="J1605" t="s">
        <v>8236</v>
      </c>
      <c r="K1605" t="s">
        <v>1052</v>
      </c>
      <c r="L1605" t="s">
        <v>8237</v>
      </c>
      <c r="M1605" t="s">
        <v>37</v>
      </c>
      <c r="N1605" t="s">
        <v>8238</v>
      </c>
      <c r="O1605" t="s">
        <v>39</v>
      </c>
      <c r="P1605">
        <v>17</v>
      </c>
      <c r="Q1605" t="s">
        <v>73</v>
      </c>
      <c r="R1605" t="s">
        <v>101</v>
      </c>
      <c r="S1605" t="s">
        <v>8239</v>
      </c>
      <c r="T1605" s="4">
        <v>45495</v>
      </c>
      <c r="U1605">
        <v>7</v>
      </c>
      <c r="V1605" t="s">
        <v>20251</v>
      </c>
      <c r="W1605" t="s">
        <v>8240</v>
      </c>
      <c r="X1605" t="s">
        <v>8241</v>
      </c>
      <c r="Y1605" t="s">
        <v>8242</v>
      </c>
      <c r="Z1605">
        <v>940</v>
      </c>
      <c r="AA1605">
        <v>5</v>
      </c>
      <c r="AB1605">
        <v>1880</v>
      </c>
      <c r="AC1605">
        <v>376</v>
      </c>
      <c r="AD1605" s="8">
        <v>0.35</v>
      </c>
      <c r="AE1605" s="7">
        <v>658</v>
      </c>
      <c r="AF1605">
        <v>0.35</v>
      </c>
      <c r="AG1605" t="str">
        <f t="shared" si="25"/>
        <v>₹2 K</v>
      </c>
    </row>
    <row r="1606" spans="1:33" x14ac:dyDescent="0.3">
      <c r="A1606" t="s">
        <v>181</v>
      </c>
      <c r="B1606" t="s">
        <v>369</v>
      </c>
      <c r="C1606" t="s">
        <v>80</v>
      </c>
      <c r="D1606" t="s">
        <v>109</v>
      </c>
      <c r="E1606" t="s">
        <v>578</v>
      </c>
      <c r="F1606" t="s">
        <v>8338</v>
      </c>
      <c r="G1606" t="s">
        <v>96</v>
      </c>
      <c r="H1606" s="4">
        <v>44986</v>
      </c>
      <c r="I1606">
        <v>1400</v>
      </c>
      <c r="J1606" t="s">
        <v>8339</v>
      </c>
      <c r="K1606" t="s">
        <v>1260</v>
      </c>
      <c r="L1606" t="s">
        <v>8340</v>
      </c>
      <c r="M1606" t="s">
        <v>37</v>
      </c>
      <c r="N1606" t="s">
        <v>8341</v>
      </c>
      <c r="O1606" t="s">
        <v>72</v>
      </c>
      <c r="P1606">
        <v>19</v>
      </c>
      <c r="Q1606" t="s">
        <v>73</v>
      </c>
      <c r="R1606" t="s">
        <v>101</v>
      </c>
      <c r="S1606" t="s">
        <v>8342</v>
      </c>
      <c r="T1606" s="4">
        <v>45480</v>
      </c>
      <c r="U1606">
        <v>7</v>
      </c>
      <c r="V1606" t="s">
        <v>20251</v>
      </c>
      <c r="W1606" t="s">
        <v>8343</v>
      </c>
      <c r="X1606" t="s">
        <v>8344</v>
      </c>
      <c r="Y1606" t="s">
        <v>3042</v>
      </c>
      <c r="Z1606">
        <v>1511</v>
      </c>
      <c r="AA1606">
        <v>4</v>
      </c>
      <c r="AB1606">
        <v>2417.6</v>
      </c>
      <c r="AC1606">
        <v>604.4</v>
      </c>
      <c r="AD1606" s="8">
        <v>0.35</v>
      </c>
      <c r="AE1606" s="7">
        <v>846.16</v>
      </c>
      <c r="AF1606">
        <v>0.35</v>
      </c>
      <c r="AG1606" t="str">
        <f t="shared" si="25"/>
        <v>₹2 K</v>
      </c>
    </row>
    <row r="1607" spans="1:33" x14ac:dyDescent="0.3">
      <c r="A1607" t="s">
        <v>20241</v>
      </c>
      <c r="B1607" t="s">
        <v>157</v>
      </c>
      <c r="C1607" t="s">
        <v>29</v>
      </c>
      <c r="D1607" t="s">
        <v>370</v>
      </c>
      <c r="E1607" t="s">
        <v>183</v>
      </c>
      <c r="F1607" t="s">
        <v>8411</v>
      </c>
      <c r="G1607" t="s">
        <v>33</v>
      </c>
      <c r="H1607" s="4">
        <v>45259</v>
      </c>
      <c r="I1607">
        <v>1000</v>
      </c>
      <c r="J1607" t="s">
        <v>8412</v>
      </c>
      <c r="K1607" t="s">
        <v>186</v>
      </c>
      <c r="L1607" t="s">
        <v>8413</v>
      </c>
      <c r="M1607" t="s">
        <v>37</v>
      </c>
      <c r="N1607" t="s">
        <v>8414</v>
      </c>
      <c r="O1607" t="s">
        <v>39</v>
      </c>
      <c r="P1607">
        <v>7</v>
      </c>
      <c r="Q1607" t="s">
        <v>40</v>
      </c>
      <c r="R1607" t="s">
        <v>58</v>
      </c>
      <c r="S1607" t="s">
        <v>8415</v>
      </c>
      <c r="T1607" s="4">
        <v>45480</v>
      </c>
      <c r="U1607">
        <v>7</v>
      </c>
      <c r="V1607" t="s">
        <v>20251</v>
      </c>
      <c r="W1607" t="s">
        <v>8416</v>
      </c>
      <c r="X1607" t="s">
        <v>8417</v>
      </c>
      <c r="Y1607" t="s">
        <v>3615</v>
      </c>
      <c r="Z1607">
        <v>2685</v>
      </c>
      <c r="AA1607">
        <v>8</v>
      </c>
      <c r="AB1607">
        <v>8592</v>
      </c>
      <c r="AC1607">
        <v>1074</v>
      </c>
      <c r="AD1607" s="8">
        <v>0.28000000000000003</v>
      </c>
      <c r="AE1607" s="7">
        <v>2405.7600000000002</v>
      </c>
      <c r="AF1607">
        <v>0.28000000000000003</v>
      </c>
      <c r="AG1607" t="str">
        <f t="shared" si="25"/>
        <v>₹9 K</v>
      </c>
    </row>
    <row r="1608" spans="1:33" x14ac:dyDescent="0.3">
      <c r="A1608" t="s">
        <v>93</v>
      </c>
      <c r="B1608" t="s">
        <v>293</v>
      </c>
      <c r="C1608" t="s">
        <v>49</v>
      </c>
      <c r="D1608" t="s">
        <v>109</v>
      </c>
      <c r="E1608" t="s">
        <v>294</v>
      </c>
      <c r="F1608" t="s">
        <v>8739</v>
      </c>
      <c r="G1608" t="s">
        <v>33</v>
      </c>
      <c r="H1608" s="4">
        <v>44799</v>
      </c>
      <c r="I1608">
        <v>1200</v>
      </c>
      <c r="J1608" t="s">
        <v>8740</v>
      </c>
      <c r="K1608" t="s">
        <v>266</v>
      </c>
      <c r="L1608" t="s">
        <v>8741</v>
      </c>
      <c r="M1608" t="s">
        <v>37</v>
      </c>
      <c r="N1608" t="s">
        <v>8742</v>
      </c>
      <c r="O1608" t="s">
        <v>57</v>
      </c>
      <c r="P1608">
        <v>17</v>
      </c>
      <c r="Q1608" t="s">
        <v>73</v>
      </c>
      <c r="R1608" t="s">
        <v>101</v>
      </c>
      <c r="S1608" t="s">
        <v>8743</v>
      </c>
      <c r="T1608" s="4">
        <v>45501</v>
      </c>
      <c r="U1608">
        <v>7</v>
      </c>
      <c r="V1608" t="s">
        <v>20251</v>
      </c>
      <c r="W1608" t="s">
        <v>8744</v>
      </c>
      <c r="X1608" t="s">
        <v>8745</v>
      </c>
      <c r="Y1608" t="s">
        <v>5081</v>
      </c>
      <c r="Z1608">
        <v>2121</v>
      </c>
      <c r="AA1608">
        <v>2</v>
      </c>
      <c r="AB1608">
        <v>1696.8000000000002</v>
      </c>
      <c r="AC1608">
        <v>848.40000000000009</v>
      </c>
      <c r="AD1608" s="8">
        <v>0.22</v>
      </c>
      <c r="AE1608" s="7">
        <v>373.29600000000005</v>
      </c>
      <c r="AF1608">
        <v>0.22</v>
      </c>
      <c r="AG1608" t="str">
        <f t="shared" si="25"/>
        <v>₹2 K</v>
      </c>
    </row>
    <row r="1609" spans="1:33" x14ac:dyDescent="0.3">
      <c r="A1609" t="s">
        <v>450</v>
      </c>
      <c r="B1609" t="s">
        <v>450</v>
      </c>
      <c r="C1609" t="s">
        <v>49</v>
      </c>
      <c r="D1609" t="s">
        <v>81</v>
      </c>
      <c r="E1609" t="s">
        <v>1177</v>
      </c>
      <c r="F1609" t="s">
        <v>8783</v>
      </c>
      <c r="G1609" t="s">
        <v>96</v>
      </c>
      <c r="H1609" s="4">
        <v>45287</v>
      </c>
      <c r="I1609">
        <v>1100</v>
      </c>
      <c r="J1609" t="s">
        <v>8784</v>
      </c>
      <c r="K1609" t="s">
        <v>716</v>
      </c>
      <c r="L1609" t="s">
        <v>8785</v>
      </c>
      <c r="M1609" t="s">
        <v>37</v>
      </c>
      <c r="N1609" t="s">
        <v>8786</v>
      </c>
      <c r="O1609" t="s">
        <v>72</v>
      </c>
      <c r="P1609">
        <v>16</v>
      </c>
      <c r="Q1609" t="s">
        <v>73</v>
      </c>
      <c r="R1609" t="s">
        <v>41</v>
      </c>
      <c r="S1609" t="s">
        <v>8787</v>
      </c>
      <c r="T1609" s="4">
        <v>45478</v>
      </c>
      <c r="U1609">
        <v>7</v>
      </c>
      <c r="V1609" t="s">
        <v>20251</v>
      </c>
      <c r="W1609" t="s">
        <v>8788</v>
      </c>
      <c r="X1609" t="s">
        <v>8789</v>
      </c>
      <c r="Y1609" t="s">
        <v>8265</v>
      </c>
      <c r="Z1609">
        <v>849</v>
      </c>
      <c r="AA1609">
        <v>4</v>
      </c>
      <c r="AB1609">
        <v>1358.4</v>
      </c>
      <c r="AC1609">
        <v>339.6</v>
      </c>
      <c r="AD1609" s="8">
        <v>0.22</v>
      </c>
      <c r="AE1609" s="7">
        <v>298.84800000000001</v>
      </c>
      <c r="AF1609">
        <v>0.22</v>
      </c>
      <c r="AG1609" t="str">
        <f t="shared" si="25"/>
        <v>₹1 K</v>
      </c>
    </row>
    <row r="1610" spans="1:33" x14ac:dyDescent="0.3">
      <c r="A1610" t="s">
        <v>181</v>
      </c>
      <c r="B1610" t="s">
        <v>920</v>
      </c>
      <c r="C1610" t="s">
        <v>49</v>
      </c>
      <c r="D1610" t="s">
        <v>241</v>
      </c>
      <c r="E1610" t="s">
        <v>850</v>
      </c>
      <c r="F1610" t="s">
        <v>8825</v>
      </c>
      <c r="G1610" t="s">
        <v>96</v>
      </c>
      <c r="H1610" s="4">
        <v>45160</v>
      </c>
      <c r="I1610">
        <v>1300</v>
      </c>
      <c r="J1610" t="s">
        <v>8826</v>
      </c>
      <c r="K1610" t="s">
        <v>454</v>
      </c>
      <c r="L1610" t="s">
        <v>8827</v>
      </c>
      <c r="M1610" t="s">
        <v>87</v>
      </c>
      <c r="N1610" t="s">
        <v>8828</v>
      </c>
      <c r="O1610" t="s">
        <v>116</v>
      </c>
      <c r="P1610">
        <v>9</v>
      </c>
      <c r="Q1610" t="s">
        <v>40</v>
      </c>
      <c r="R1610" t="s">
        <v>74</v>
      </c>
      <c r="S1610" t="s">
        <v>8829</v>
      </c>
      <c r="T1610" s="4">
        <v>45481</v>
      </c>
      <c r="U1610">
        <v>7</v>
      </c>
      <c r="V1610" t="s">
        <v>20251</v>
      </c>
      <c r="W1610" t="s">
        <v>8830</v>
      </c>
      <c r="X1610" t="s">
        <v>8831</v>
      </c>
      <c r="Y1610" t="s">
        <v>6847</v>
      </c>
      <c r="Z1610">
        <v>2138</v>
      </c>
      <c r="AA1610">
        <v>1</v>
      </c>
      <c r="AB1610">
        <v>855.2</v>
      </c>
      <c r="AC1610">
        <v>855.2</v>
      </c>
      <c r="AD1610" s="8">
        <v>0.22</v>
      </c>
      <c r="AE1610" s="7">
        <v>188.14400000000001</v>
      </c>
      <c r="AF1610">
        <v>0.22</v>
      </c>
      <c r="AG1610" t="str">
        <f t="shared" si="25"/>
        <v>₹855.2</v>
      </c>
    </row>
    <row r="1611" spans="1:33" x14ac:dyDescent="0.3">
      <c r="A1611" t="s">
        <v>93</v>
      </c>
      <c r="B1611" t="s">
        <v>1118</v>
      </c>
      <c r="C1611" t="s">
        <v>29</v>
      </c>
      <c r="D1611" t="s">
        <v>65</v>
      </c>
      <c r="E1611" t="s">
        <v>66</v>
      </c>
      <c r="F1611" t="s">
        <v>8889</v>
      </c>
      <c r="G1611" t="s">
        <v>96</v>
      </c>
      <c r="H1611" s="4">
        <v>44985</v>
      </c>
      <c r="I1611">
        <v>1200</v>
      </c>
      <c r="J1611" t="s">
        <v>8890</v>
      </c>
      <c r="K1611" t="s">
        <v>3054</v>
      </c>
      <c r="L1611" t="s">
        <v>8891</v>
      </c>
      <c r="M1611" t="s">
        <v>87</v>
      </c>
      <c r="N1611" t="s">
        <v>8892</v>
      </c>
      <c r="O1611" t="s">
        <v>116</v>
      </c>
      <c r="P1611">
        <v>15</v>
      </c>
      <c r="Q1611" t="s">
        <v>73</v>
      </c>
      <c r="R1611" t="s">
        <v>74</v>
      </c>
      <c r="S1611" t="s">
        <v>8893</v>
      </c>
      <c r="T1611" s="4">
        <v>45479</v>
      </c>
      <c r="U1611">
        <v>7</v>
      </c>
      <c r="V1611" t="s">
        <v>20251</v>
      </c>
      <c r="W1611" t="s">
        <v>8894</v>
      </c>
      <c r="X1611" t="s">
        <v>8895</v>
      </c>
      <c r="Y1611" t="s">
        <v>2283</v>
      </c>
      <c r="Z1611">
        <v>2138</v>
      </c>
      <c r="AA1611">
        <v>8</v>
      </c>
      <c r="AB1611">
        <v>6841.6</v>
      </c>
      <c r="AC1611">
        <v>855.2</v>
      </c>
      <c r="AD1611" s="8">
        <v>0.28000000000000003</v>
      </c>
      <c r="AE1611" s="7">
        <v>1915.6480000000004</v>
      </c>
      <c r="AF1611">
        <v>0.28000000000000003</v>
      </c>
      <c r="AG1611" t="str">
        <f t="shared" si="25"/>
        <v>₹7 K</v>
      </c>
    </row>
    <row r="1612" spans="1:33" x14ac:dyDescent="0.3">
      <c r="A1612" t="s">
        <v>181</v>
      </c>
      <c r="B1612" t="s">
        <v>380</v>
      </c>
      <c r="C1612" t="s">
        <v>80</v>
      </c>
      <c r="D1612" t="s">
        <v>677</v>
      </c>
      <c r="E1612" t="s">
        <v>194</v>
      </c>
      <c r="F1612" t="s">
        <v>8917</v>
      </c>
      <c r="G1612" t="s">
        <v>33</v>
      </c>
      <c r="H1612" s="4">
        <v>44532</v>
      </c>
      <c r="I1612">
        <v>1200</v>
      </c>
      <c r="J1612" t="s">
        <v>8918</v>
      </c>
      <c r="K1612" t="s">
        <v>1153</v>
      </c>
      <c r="L1612" t="s">
        <v>8919</v>
      </c>
      <c r="M1612" t="s">
        <v>87</v>
      </c>
      <c r="N1612" t="s">
        <v>8920</v>
      </c>
      <c r="O1612" t="s">
        <v>39</v>
      </c>
      <c r="P1612">
        <v>4</v>
      </c>
      <c r="Q1612" t="s">
        <v>40</v>
      </c>
      <c r="R1612" t="s">
        <v>58</v>
      </c>
      <c r="S1612" t="s">
        <v>8921</v>
      </c>
      <c r="T1612" s="4">
        <v>45502</v>
      </c>
      <c r="U1612">
        <v>7</v>
      </c>
      <c r="V1612" t="s">
        <v>20251</v>
      </c>
      <c r="W1612" t="s">
        <v>8922</v>
      </c>
      <c r="X1612" t="s">
        <v>8923</v>
      </c>
      <c r="Y1612" t="s">
        <v>4007</v>
      </c>
      <c r="Z1612">
        <v>1741</v>
      </c>
      <c r="AA1612">
        <v>2</v>
      </c>
      <c r="AB1612">
        <v>1392.8000000000002</v>
      </c>
      <c r="AC1612">
        <v>696.40000000000009</v>
      </c>
      <c r="AD1612" s="8">
        <v>0.35</v>
      </c>
      <c r="AE1612" s="7">
        <v>487.48</v>
      </c>
      <c r="AF1612">
        <v>0.35</v>
      </c>
      <c r="AG1612" t="str">
        <f t="shared" si="25"/>
        <v>₹1 K</v>
      </c>
    </row>
    <row r="1613" spans="1:33" x14ac:dyDescent="0.3">
      <c r="A1613" t="s">
        <v>336</v>
      </c>
      <c r="B1613" t="s">
        <v>262</v>
      </c>
      <c r="C1613" t="s">
        <v>80</v>
      </c>
      <c r="D1613" t="s">
        <v>65</v>
      </c>
      <c r="E1613" t="s">
        <v>1693</v>
      </c>
      <c r="F1613" t="s">
        <v>8932</v>
      </c>
      <c r="G1613" t="s">
        <v>96</v>
      </c>
      <c r="H1613" s="4">
        <v>44806</v>
      </c>
      <c r="I1613">
        <v>1400</v>
      </c>
      <c r="J1613" t="s">
        <v>8933</v>
      </c>
      <c r="K1613" t="s">
        <v>297</v>
      </c>
      <c r="L1613" t="s">
        <v>8934</v>
      </c>
      <c r="M1613" t="s">
        <v>37</v>
      </c>
      <c r="N1613" t="s">
        <v>8935</v>
      </c>
      <c r="O1613" t="s">
        <v>39</v>
      </c>
      <c r="P1613">
        <v>14</v>
      </c>
      <c r="Q1613" t="s">
        <v>40</v>
      </c>
      <c r="R1613" t="s">
        <v>41</v>
      </c>
      <c r="S1613" t="s">
        <v>8936</v>
      </c>
      <c r="T1613" s="4">
        <v>45474</v>
      </c>
      <c r="U1613">
        <v>7</v>
      </c>
      <c r="V1613" t="s">
        <v>20251</v>
      </c>
      <c r="W1613" t="s">
        <v>8937</v>
      </c>
      <c r="X1613" t="s">
        <v>8938</v>
      </c>
      <c r="Y1613" t="s">
        <v>4431</v>
      </c>
      <c r="Z1613">
        <v>2865</v>
      </c>
      <c r="AA1613">
        <v>3</v>
      </c>
      <c r="AB1613">
        <v>3438</v>
      </c>
      <c r="AC1613">
        <v>1146</v>
      </c>
      <c r="AD1613" s="8">
        <v>0.35</v>
      </c>
      <c r="AE1613" s="7">
        <v>1203.3</v>
      </c>
      <c r="AF1613">
        <v>0.35</v>
      </c>
      <c r="AG1613" t="str">
        <f t="shared" si="25"/>
        <v>₹3 K</v>
      </c>
    </row>
    <row r="1614" spans="1:33" x14ac:dyDescent="0.3">
      <c r="A1614" t="s">
        <v>93</v>
      </c>
      <c r="B1614" t="s">
        <v>169</v>
      </c>
      <c r="C1614" t="s">
        <v>80</v>
      </c>
      <c r="D1614" t="s">
        <v>146</v>
      </c>
      <c r="E1614" t="s">
        <v>183</v>
      </c>
      <c r="F1614" t="s">
        <v>9031</v>
      </c>
      <c r="G1614" t="s">
        <v>33</v>
      </c>
      <c r="H1614" s="4">
        <v>44020</v>
      </c>
      <c r="I1614">
        <v>1000</v>
      </c>
      <c r="J1614" t="s">
        <v>9032</v>
      </c>
      <c r="K1614" t="s">
        <v>1368</v>
      </c>
      <c r="L1614" t="s">
        <v>9033</v>
      </c>
      <c r="M1614" t="s">
        <v>37</v>
      </c>
      <c r="N1614" t="s">
        <v>9034</v>
      </c>
      <c r="O1614" t="s">
        <v>72</v>
      </c>
      <c r="P1614">
        <v>3</v>
      </c>
      <c r="Q1614" t="s">
        <v>73</v>
      </c>
      <c r="R1614" t="s">
        <v>101</v>
      </c>
      <c r="S1614" t="s">
        <v>9035</v>
      </c>
      <c r="T1614" s="4">
        <v>45498</v>
      </c>
      <c r="U1614">
        <v>7</v>
      </c>
      <c r="V1614" t="s">
        <v>20251</v>
      </c>
      <c r="W1614" t="s">
        <v>9036</v>
      </c>
      <c r="X1614" t="s">
        <v>9037</v>
      </c>
      <c r="Y1614" t="s">
        <v>9038</v>
      </c>
      <c r="Z1614">
        <v>1999</v>
      </c>
      <c r="AA1614">
        <v>6</v>
      </c>
      <c r="AB1614">
        <v>4797.6000000000004</v>
      </c>
      <c r="AC1614">
        <v>799.6</v>
      </c>
      <c r="AD1614" s="8">
        <v>0.35</v>
      </c>
      <c r="AE1614" s="7">
        <v>1679.16</v>
      </c>
      <c r="AF1614">
        <v>0.35</v>
      </c>
      <c r="AG1614" t="str">
        <f t="shared" si="25"/>
        <v>₹5 K</v>
      </c>
    </row>
    <row r="1615" spans="1:33" x14ac:dyDescent="0.3">
      <c r="A1615" t="s">
        <v>133</v>
      </c>
      <c r="B1615" t="s">
        <v>229</v>
      </c>
      <c r="C1615" t="s">
        <v>29</v>
      </c>
      <c r="D1615" t="s">
        <v>109</v>
      </c>
      <c r="E1615" t="s">
        <v>391</v>
      </c>
      <c r="F1615" t="s">
        <v>9088</v>
      </c>
      <c r="G1615" t="s">
        <v>96</v>
      </c>
      <c r="H1615" s="4">
        <v>45210</v>
      </c>
      <c r="I1615">
        <v>800</v>
      </c>
      <c r="J1615" t="s">
        <v>9089</v>
      </c>
      <c r="K1615" t="s">
        <v>743</v>
      </c>
      <c r="L1615" t="s">
        <v>9090</v>
      </c>
      <c r="M1615" t="s">
        <v>87</v>
      </c>
      <c r="N1615" t="s">
        <v>9091</v>
      </c>
      <c r="O1615" t="s">
        <v>57</v>
      </c>
      <c r="P1615">
        <v>19</v>
      </c>
      <c r="Q1615" t="s">
        <v>40</v>
      </c>
      <c r="R1615" t="s">
        <v>74</v>
      </c>
      <c r="S1615" t="s">
        <v>9092</v>
      </c>
      <c r="T1615" s="4">
        <v>45487</v>
      </c>
      <c r="U1615">
        <v>7</v>
      </c>
      <c r="V1615" t="s">
        <v>20251</v>
      </c>
      <c r="W1615" t="s">
        <v>9093</v>
      </c>
      <c r="X1615" t="s">
        <v>9094</v>
      </c>
      <c r="Y1615" t="s">
        <v>5412</v>
      </c>
      <c r="Z1615">
        <v>2132</v>
      </c>
      <c r="AA1615">
        <v>8</v>
      </c>
      <c r="AB1615">
        <v>6822.4000000000015</v>
      </c>
      <c r="AC1615">
        <v>852.80000000000018</v>
      </c>
      <c r="AD1615" s="8">
        <v>0.28000000000000003</v>
      </c>
      <c r="AE1615" s="7">
        <v>1910.2720000000006</v>
      </c>
      <c r="AF1615">
        <v>0.28000000000000003</v>
      </c>
      <c r="AG1615" t="str">
        <f t="shared" si="25"/>
        <v>₹7 K</v>
      </c>
    </row>
    <row r="1616" spans="1:33" x14ac:dyDescent="0.3">
      <c r="A1616" t="s">
        <v>20236</v>
      </c>
      <c r="B1616" t="s">
        <v>79</v>
      </c>
      <c r="C1616" t="s">
        <v>49</v>
      </c>
      <c r="D1616" t="s">
        <v>146</v>
      </c>
      <c r="E1616" t="s">
        <v>170</v>
      </c>
      <c r="F1616" t="s">
        <v>9154</v>
      </c>
      <c r="G1616" t="s">
        <v>96</v>
      </c>
      <c r="H1616" s="4">
        <v>44312</v>
      </c>
      <c r="I1616">
        <v>1200</v>
      </c>
      <c r="J1616" t="s">
        <v>9155</v>
      </c>
      <c r="K1616" t="s">
        <v>3054</v>
      </c>
      <c r="L1616" t="s">
        <v>9156</v>
      </c>
      <c r="M1616" t="s">
        <v>37</v>
      </c>
      <c r="N1616" t="s">
        <v>9157</v>
      </c>
      <c r="O1616" t="s">
        <v>39</v>
      </c>
      <c r="P1616">
        <v>3</v>
      </c>
      <c r="Q1616" t="s">
        <v>40</v>
      </c>
      <c r="R1616" t="s">
        <v>101</v>
      </c>
      <c r="S1616" t="s">
        <v>9158</v>
      </c>
      <c r="T1616" s="4">
        <v>45490</v>
      </c>
      <c r="U1616">
        <v>7</v>
      </c>
      <c r="V1616" t="s">
        <v>20251</v>
      </c>
      <c r="W1616" t="s">
        <v>1700</v>
      </c>
      <c r="X1616" t="s">
        <v>9159</v>
      </c>
      <c r="Y1616" t="s">
        <v>4101</v>
      </c>
      <c r="Z1616">
        <v>2788</v>
      </c>
      <c r="AA1616">
        <v>3</v>
      </c>
      <c r="AB1616">
        <v>3345.6000000000004</v>
      </c>
      <c r="AC1616">
        <v>1115.2</v>
      </c>
      <c r="AD1616" s="8">
        <v>0.22</v>
      </c>
      <c r="AE1616" s="7">
        <v>736.03200000000004</v>
      </c>
      <c r="AF1616">
        <v>0.22</v>
      </c>
      <c r="AG1616" t="str">
        <f t="shared" si="25"/>
        <v>₹3 K</v>
      </c>
    </row>
    <row r="1617" spans="1:33" x14ac:dyDescent="0.3">
      <c r="A1617" t="s">
        <v>181</v>
      </c>
      <c r="B1617" t="s">
        <v>470</v>
      </c>
      <c r="C1617" t="s">
        <v>80</v>
      </c>
      <c r="D1617" t="s">
        <v>65</v>
      </c>
      <c r="E1617" t="s">
        <v>1560</v>
      </c>
      <c r="F1617" t="s">
        <v>9224</v>
      </c>
      <c r="G1617" t="s">
        <v>33</v>
      </c>
      <c r="H1617" s="4">
        <v>44300</v>
      </c>
      <c r="I1617">
        <v>1400</v>
      </c>
      <c r="J1617" t="s">
        <v>9225</v>
      </c>
      <c r="K1617" t="s">
        <v>98</v>
      </c>
      <c r="L1617" t="s">
        <v>9226</v>
      </c>
      <c r="M1617" t="s">
        <v>37</v>
      </c>
      <c r="N1617" t="s">
        <v>9227</v>
      </c>
      <c r="O1617" t="s">
        <v>116</v>
      </c>
      <c r="P1617">
        <v>12</v>
      </c>
      <c r="Q1617" t="s">
        <v>40</v>
      </c>
      <c r="R1617" t="s">
        <v>41</v>
      </c>
      <c r="S1617" t="s">
        <v>9228</v>
      </c>
      <c r="T1617" s="4">
        <v>45488</v>
      </c>
      <c r="U1617">
        <v>7</v>
      </c>
      <c r="V1617" t="s">
        <v>20251</v>
      </c>
      <c r="W1617" t="s">
        <v>9229</v>
      </c>
      <c r="X1617" t="s">
        <v>9230</v>
      </c>
      <c r="Y1617" t="s">
        <v>6605</v>
      </c>
      <c r="Z1617">
        <v>1323</v>
      </c>
      <c r="AA1617">
        <v>6</v>
      </c>
      <c r="AB1617">
        <v>3175.2000000000003</v>
      </c>
      <c r="AC1617">
        <v>529.20000000000005</v>
      </c>
      <c r="AD1617" s="8">
        <v>0.35</v>
      </c>
      <c r="AE1617" s="7">
        <v>1111.32</v>
      </c>
      <c r="AF1617">
        <v>0.35</v>
      </c>
      <c r="AG1617" t="str">
        <f t="shared" si="25"/>
        <v>₹3 K</v>
      </c>
    </row>
    <row r="1618" spans="1:33" x14ac:dyDescent="0.3">
      <c r="A1618" t="s">
        <v>93</v>
      </c>
      <c r="B1618" t="s">
        <v>568</v>
      </c>
      <c r="C1618" t="s">
        <v>29</v>
      </c>
      <c r="D1618" t="s">
        <v>109</v>
      </c>
      <c r="E1618" t="s">
        <v>110</v>
      </c>
      <c r="F1618" t="s">
        <v>9259</v>
      </c>
      <c r="G1618" t="s">
        <v>33</v>
      </c>
      <c r="H1618" s="4">
        <v>45020</v>
      </c>
      <c r="I1618">
        <v>1200</v>
      </c>
      <c r="J1618" t="s">
        <v>9260</v>
      </c>
      <c r="K1618" t="s">
        <v>1862</v>
      </c>
      <c r="L1618" t="s">
        <v>9261</v>
      </c>
      <c r="M1618" t="s">
        <v>37</v>
      </c>
      <c r="N1618" t="s">
        <v>9262</v>
      </c>
      <c r="O1618" t="s">
        <v>116</v>
      </c>
      <c r="P1618">
        <v>15</v>
      </c>
      <c r="Q1618" t="s">
        <v>40</v>
      </c>
      <c r="R1618" t="s">
        <v>101</v>
      </c>
      <c r="S1618" t="s">
        <v>9263</v>
      </c>
      <c r="T1618" s="4">
        <v>45502</v>
      </c>
      <c r="U1618">
        <v>7</v>
      </c>
      <c r="V1618" t="s">
        <v>20251</v>
      </c>
      <c r="W1618" t="s">
        <v>9264</v>
      </c>
      <c r="X1618" t="s">
        <v>9265</v>
      </c>
      <c r="Y1618" t="s">
        <v>5518</v>
      </c>
      <c r="Z1618">
        <v>1119</v>
      </c>
      <c r="AA1618">
        <v>8</v>
      </c>
      <c r="AB1618">
        <v>3580.8</v>
      </c>
      <c r="AC1618">
        <v>447.6</v>
      </c>
      <c r="AD1618" s="8">
        <v>0.28000000000000003</v>
      </c>
      <c r="AE1618" s="7">
        <v>1002.6240000000001</v>
      </c>
      <c r="AF1618">
        <v>0.28000000000000003</v>
      </c>
      <c r="AG1618" t="str">
        <f t="shared" si="25"/>
        <v>₹4 K</v>
      </c>
    </row>
    <row r="1619" spans="1:33" x14ac:dyDescent="0.3">
      <c r="A1619" t="s">
        <v>133</v>
      </c>
      <c r="B1619" t="s">
        <v>108</v>
      </c>
      <c r="C1619" t="s">
        <v>80</v>
      </c>
      <c r="D1619" t="s">
        <v>109</v>
      </c>
      <c r="E1619" t="s">
        <v>713</v>
      </c>
      <c r="F1619" t="s">
        <v>9281</v>
      </c>
      <c r="G1619" t="s">
        <v>96</v>
      </c>
      <c r="H1619" s="4">
        <v>44182</v>
      </c>
      <c r="I1619">
        <v>950</v>
      </c>
      <c r="J1619" t="s">
        <v>9282</v>
      </c>
      <c r="K1619" t="s">
        <v>670</v>
      </c>
      <c r="L1619" t="s">
        <v>9283</v>
      </c>
      <c r="M1619" t="s">
        <v>87</v>
      </c>
      <c r="N1619" t="s">
        <v>9284</v>
      </c>
      <c r="O1619" t="s">
        <v>57</v>
      </c>
      <c r="P1619">
        <v>14</v>
      </c>
      <c r="Q1619" t="s">
        <v>73</v>
      </c>
      <c r="R1619" t="s">
        <v>41</v>
      </c>
      <c r="S1619" t="s">
        <v>9285</v>
      </c>
      <c r="T1619" s="4">
        <v>45491</v>
      </c>
      <c r="U1619">
        <v>7</v>
      </c>
      <c r="V1619" t="s">
        <v>20251</v>
      </c>
      <c r="W1619" t="s">
        <v>9286</v>
      </c>
      <c r="X1619" t="s">
        <v>9287</v>
      </c>
      <c r="Y1619" t="s">
        <v>3477</v>
      </c>
      <c r="Z1619">
        <v>2711</v>
      </c>
      <c r="AA1619">
        <v>7</v>
      </c>
      <c r="AB1619">
        <v>7590.8</v>
      </c>
      <c r="AC1619">
        <v>1084.4000000000001</v>
      </c>
      <c r="AD1619" s="8">
        <v>0.35</v>
      </c>
      <c r="AE1619" s="7">
        <v>2656.7799999999997</v>
      </c>
      <c r="AF1619">
        <v>0.35</v>
      </c>
      <c r="AG1619" t="str">
        <f t="shared" si="25"/>
        <v>₹8 K</v>
      </c>
    </row>
    <row r="1620" spans="1:33" x14ac:dyDescent="0.3">
      <c r="A1620" t="s">
        <v>20242</v>
      </c>
      <c r="B1620" t="s">
        <v>390</v>
      </c>
      <c r="C1620" t="s">
        <v>80</v>
      </c>
      <c r="D1620" t="s">
        <v>81</v>
      </c>
      <c r="E1620" t="s">
        <v>242</v>
      </c>
      <c r="F1620" t="s">
        <v>348</v>
      </c>
      <c r="G1620" t="s">
        <v>96</v>
      </c>
      <c r="H1620" s="4">
        <v>44775</v>
      </c>
      <c r="I1620">
        <v>1000</v>
      </c>
      <c r="J1620" t="s">
        <v>9309</v>
      </c>
      <c r="K1620" t="s">
        <v>1302</v>
      </c>
      <c r="L1620" t="s">
        <v>9310</v>
      </c>
      <c r="M1620" t="s">
        <v>37</v>
      </c>
      <c r="N1620" t="s">
        <v>9311</v>
      </c>
      <c r="O1620" t="s">
        <v>39</v>
      </c>
      <c r="P1620">
        <v>4</v>
      </c>
      <c r="Q1620" t="s">
        <v>40</v>
      </c>
      <c r="R1620" t="s">
        <v>74</v>
      </c>
      <c r="S1620" t="s">
        <v>9312</v>
      </c>
      <c r="T1620" s="4">
        <v>45483</v>
      </c>
      <c r="U1620">
        <v>7</v>
      </c>
      <c r="V1620" t="s">
        <v>20251</v>
      </c>
      <c r="W1620" t="s">
        <v>9313</v>
      </c>
      <c r="X1620" t="s">
        <v>9314</v>
      </c>
      <c r="Y1620" t="s">
        <v>6038</v>
      </c>
      <c r="Z1620">
        <v>1136</v>
      </c>
      <c r="AA1620">
        <v>2</v>
      </c>
      <c r="AB1620">
        <v>908.80000000000007</v>
      </c>
      <c r="AC1620">
        <v>454.40000000000003</v>
      </c>
      <c r="AD1620" s="8">
        <v>0.35</v>
      </c>
      <c r="AE1620" s="7">
        <v>318.08</v>
      </c>
      <c r="AF1620">
        <v>0.35</v>
      </c>
      <c r="AG1620" t="str">
        <f t="shared" si="25"/>
        <v>₹908.8</v>
      </c>
    </row>
    <row r="1621" spans="1:33" x14ac:dyDescent="0.3">
      <c r="A1621" t="s">
        <v>181</v>
      </c>
      <c r="B1621" t="s">
        <v>470</v>
      </c>
      <c r="C1621" t="s">
        <v>80</v>
      </c>
      <c r="D1621" t="s">
        <v>370</v>
      </c>
      <c r="E1621" t="s">
        <v>490</v>
      </c>
      <c r="F1621" t="s">
        <v>9371</v>
      </c>
      <c r="G1621" t="s">
        <v>96</v>
      </c>
      <c r="H1621" s="4">
        <v>44644</v>
      </c>
      <c r="I1621">
        <v>800</v>
      </c>
      <c r="J1621" t="s">
        <v>9372</v>
      </c>
      <c r="K1621" t="s">
        <v>978</v>
      </c>
      <c r="L1621" t="s">
        <v>9373</v>
      </c>
      <c r="M1621" t="s">
        <v>87</v>
      </c>
      <c r="N1621" t="s">
        <v>9374</v>
      </c>
      <c r="O1621" t="s">
        <v>116</v>
      </c>
      <c r="P1621">
        <v>19</v>
      </c>
      <c r="Q1621" t="s">
        <v>73</v>
      </c>
      <c r="R1621" t="s">
        <v>101</v>
      </c>
      <c r="S1621" t="s">
        <v>9375</v>
      </c>
      <c r="T1621" s="4">
        <v>45479</v>
      </c>
      <c r="U1621">
        <v>7</v>
      </c>
      <c r="V1621" t="s">
        <v>20251</v>
      </c>
      <c r="W1621" t="s">
        <v>9376</v>
      </c>
      <c r="X1621" t="s">
        <v>9377</v>
      </c>
      <c r="Y1621" t="s">
        <v>9378</v>
      </c>
      <c r="Z1621">
        <v>2603</v>
      </c>
      <c r="AA1621">
        <v>7</v>
      </c>
      <c r="AB1621">
        <v>7288.4000000000015</v>
      </c>
      <c r="AC1621">
        <v>1041.2000000000003</v>
      </c>
      <c r="AD1621" s="8">
        <v>0.35</v>
      </c>
      <c r="AE1621" s="7">
        <v>2550.9400000000005</v>
      </c>
      <c r="AF1621">
        <v>0.35</v>
      </c>
      <c r="AG1621" t="str">
        <f t="shared" si="25"/>
        <v>₹7 K</v>
      </c>
    </row>
    <row r="1622" spans="1:33" x14ac:dyDescent="0.3">
      <c r="A1622" t="s">
        <v>133</v>
      </c>
      <c r="B1622" t="s">
        <v>108</v>
      </c>
      <c r="C1622" t="s">
        <v>80</v>
      </c>
      <c r="D1622" t="s">
        <v>206</v>
      </c>
      <c r="E1622" t="s">
        <v>304</v>
      </c>
      <c r="F1622" t="s">
        <v>9646</v>
      </c>
      <c r="G1622" t="s">
        <v>96</v>
      </c>
      <c r="H1622" s="4">
        <v>45205</v>
      </c>
      <c r="I1622">
        <v>800</v>
      </c>
      <c r="J1622" t="s">
        <v>9647</v>
      </c>
      <c r="K1622" t="s">
        <v>329</v>
      </c>
      <c r="L1622" t="s">
        <v>9648</v>
      </c>
      <c r="M1622" t="s">
        <v>87</v>
      </c>
      <c r="N1622" t="s">
        <v>9649</v>
      </c>
      <c r="O1622" t="s">
        <v>116</v>
      </c>
      <c r="P1622">
        <v>20</v>
      </c>
      <c r="Q1622" t="s">
        <v>40</v>
      </c>
      <c r="R1622" t="s">
        <v>101</v>
      </c>
      <c r="S1622" t="s">
        <v>9650</v>
      </c>
      <c r="T1622" s="4">
        <v>45479</v>
      </c>
      <c r="U1622">
        <v>7</v>
      </c>
      <c r="V1622" t="s">
        <v>20251</v>
      </c>
      <c r="W1622" t="s">
        <v>9651</v>
      </c>
      <c r="X1622" t="s">
        <v>9652</v>
      </c>
      <c r="Y1622" t="s">
        <v>2407</v>
      </c>
      <c r="Z1622">
        <v>2819</v>
      </c>
      <c r="AA1622">
        <v>5</v>
      </c>
      <c r="AB1622">
        <v>5638</v>
      </c>
      <c r="AC1622">
        <v>1127.5999999999999</v>
      </c>
      <c r="AD1622" s="8">
        <v>0.35</v>
      </c>
      <c r="AE1622" s="7">
        <v>1973.3</v>
      </c>
      <c r="AF1622">
        <v>0.35</v>
      </c>
      <c r="AG1622" t="str">
        <f t="shared" si="25"/>
        <v>₹6 K</v>
      </c>
    </row>
    <row r="1623" spans="1:33" x14ac:dyDescent="0.3">
      <c r="A1623" t="s">
        <v>47</v>
      </c>
      <c r="B1623" t="s">
        <v>1128</v>
      </c>
      <c r="C1623" t="s">
        <v>29</v>
      </c>
      <c r="D1623" t="s">
        <v>677</v>
      </c>
      <c r="E1623" t="s">
        <v>3309</v>
      </c>
      <c r="F1623" t="s">
        <v>9753</v>
      </c>
      <c r="G1623" t="s">
        <v>96</v>
      </c>
      <c r="H1623" s="4">
        <v>43913</v>
      </c>
      <c r="I1623">
        <v>1000</v>
      </c>
      <c r="J1623" t="s">
        <v>9754</v>
      </c>
      <c r="K1623" t="s">
        <v>173</v>
      </c>
      <c r="L1623" t="s">
        <v>9755</v>
      </c>
      <c r="M1623" t="s">
        <v>87</v>
      </c>
      <c r="N1623" t="s">
        <v>9756</v>
      </c>
      <c r="O1623" t="s">
        <v>116</v>
      </c>
      <c r="P1623">
        <v>9</v>
      </c>
      <c r="Q1623" t="s">
        <v>73</v>
      </c>
      <c r="R1623" t="s">
        <v>101</v>
      </c>
      <c r="S1623" t="s">
        <v>9757</v>
      </c>
      <c r="T1623" s="4">
        <v>45497</v>
      </c>
      <c r="U1623">
        <v>7</v>
      </c>
      <c r="V1623" t="s">
        <v>20251</v>
      </c>
      <c r="W1623" t="s">
        <v>9758</v>
      </c>
      <c r="X1623" t="s">
        <v>9759</v>
      </c>
      <c r="Y1623" t="s">
        <v>548</v>
      </c>
      <c r="Z1623">
        <v>859</v>
      </c>
      <c r="AA1623">
        <v>8</v>
      </c>
      <c r="AB1623">
        <v>2748.8</v>
      </c>
      <c r="AC1623">
        <v>343.6</v>
      </c>
      <c r="AD1623" s="8">
        <v>0.28000000000000003</v>
      </c>
      <c r="AE1623" s="7">
        <v>769.6640000000001</v>
      </c>
      <c r="AF1623">
        <v>0.28000000000000003</v>
      </c>
      <c r="AG1623" t="str">
        <f t="shared" si="25"/>
        <v>₹3 K</v>
      </c>
    </row>
    <row r="1624" spans="1:33" x14ac:dyDescent="0.3">
      <c r="A1624" t="s">
        <v>20233</v>
      </c>
      <c r="B1624" t="s">
        <v>240</v>
      </c>
      <c r="C1624" t="s">
        <v>29</v>
      </c>
      <c r="D1624" t="s">
        <v>677</v>
      </c>
      <c r="E1624" t="s">
        <v>549</v>
      </c>
      <c r="F1624" t="s">
        <v>1666</v>
      </c>
      <c r="G1624" t="s">
        <v>96</v>
      </c>
      <c r="H1624" s="4">
        <v>45479</v>
      </c>
      <c r="I1624">
        <v>1300</v>
      </c>
      <c r="J1624" t="s">
        <v>9893</v>
      </c>
      <c r="K1624" t="s">
        <v>923</v>
      </c>
      <c r="L1624" t="s">
        <v>9894</v>
      </c>
      <c r="M1624" t="s">
        <v>37</v>
      </c>
      <c r="N1624" t="s">
        <v>9895</v>
      </c>
      <c r="O1624" t="s">
        <v>57</v>
      </c>
      <c r="P1624">
        <v>14</v>
      </c>
      <c r="Q1624" t="s">
        <v>40</v>
      </c>
      <c r="R1624" t="s">
        <v>58</v>
      </c>
      <c r="S1624" t="s">
        <v>9896</v>
      </c>
      <c r="T1624" s="4">
        <v>45494</v>
      </c>
      <c r="U1624">
        <v>7</v>
      </c>
      <c r="V1624" t="s">
        <v>20251</v>
      </c>
      <c r="W1624" t="s">
        <v>9897</v>
      </c>
      <c r="X1624" t="s">
        <v>9898</v>
      </c>
      <c r="Y1624" t="s">
        <v>7817</v>
      </c>
      <c r="Z1624">
        <v>2280</v>
      </c>
      <c r="AA1624">
        <v>5</v>
      </c>
      <c r="AB1624">
        <v>4560</v>
      </c>
      <c r="AC1624">
        <v>912</v>
      </c>
      <c r="AD1624" s="8">
        <v>0.28000000000000003</v>
      </c>
      <c r="AE1624" s="7">
        <v>1276.8000000000002</v>
      </c>
      <c r="AF1624">
        <v>0.28000000000000003</v>
      </c>
      <c r="AG1624" t="str">
        <f t="shared" si="25"/>
        <v>₹5 K</v>
      </c>
    </row>
    <row r="1625" spans="1:33" x14ac:dyDescent="0.3">
      <c r="A1625" t="s">
        <v>336</v>
      </c>
      <c r="B1625" t="s">
        <v>1023</v>
      </c>
      <c r="C1625" t="s">
        <v>29</v>
      </c>
      <c r="D1625" t="s">
        <v>109</v>
      </c>
      <c r="E1625" t="s">
        <v>1049</v>
      </c>
      <c r="F1625" t="s">
        <v>10086</v>
      </c>
      <c r="G1625" t="s">
        <v>96</v>
      </c>
      <c r="H1625" s="4">
        <v>44668</v>
      </c>
      <c r="I1625">
        <v>1200</v>
      </c>
      <c r="J1625" t="s">
        <v>10087</v>
      </c>
      <c r="K1625" t="s">
        <v>125</v>
      </c>
      <c r="L1625" t="s">
        <v>10088</v>
      </c>
      <c r="M1625" t="s">
        <v>37</v>
      </c>
      <c r="N1625" t="s">
        <v>10089</v>
      </c>
      <c r="O1625" t="s">
        <v>116</v>
      </c>
      <c r="P1625">
        <v>6</v>
      </c>
      <c r="Q1625" t="s">
        <v>40</v>
      </c>
      <c r="R1625" t="s">
        <v>74</v>
      </c>
      <c r="S1625" t="s">
        <v>10090</v>
      </c>
      <c r="T1625" s="4">
        <v>45487</v>
      </c>
      <c r="U1625">
        <v>7</v>
      </c>
      <c r="V1625" t="s">
        <v>20251</v>
      </c>
      <c r="W1625" t="s">
        <v>10091</v>
      </c>
      <c r="X1625" t="s">
        <v>10092</v>
      </c>
      <c r="Y1625" t="s">
        <v>4833</v>
      </c>
      <c r="Z1625">
        <v>2606</v>
      </c>
      <c r="AA1625">
        <v>4</v>
      </c>
      <c r="AB1625">
        <v>4169.6000000000004</v>
      </c>
      <c r="AC1625">
        <v>1042.4000000000001</v>
      </c>
      <c r="AD1625" s="8">
        <v>0.28000000000000003</v>
      </c>
      <c r="AE1625" s="7">
        <v>1167.4880000000003</v>
      </c>
      <c r="AF1625">
        <v>0.28000000000000003</v>
      </c>
      <c r="AG1625" t="str">
        <f t="shared" si="25"/>
        <v>₹4 K</v>
      </c>
    </row>
    <row r="1626" spans="1:33" x14ac:dyDescent="0.3">
      <c r="A1626" t="s">
        <v>336</v>
      </c>
      <c r="B1626" t="s">
        <v>500</v>
      </c>
      <c r="C1626" t="s">
        <v>29</v>
      </c>
      <c r="D1626" t="s">
        <v>30</v>
      </c>
      <c r="E1626" t="s">
        <v>578</v>
      </c>
      <c r="F1626" t="s">
        <v>10159</v>
      </c>
      <c r="G1626" t="s">
        <v>33</v>
      </c>
      <c r="H1626" s="4">
        <v>45577</v>
      </c>
      <c r="I1626">
        <v>1300</v>
      </c>
      <c r="J1626" t="s">
        <v>10160</v>
      </c>
      <c r="K1626" t="s">
        <v>340</v>
      </c>
      <c r="L1626" t="s">
        <v>10161</v>
      </c>
      <c r="M1626" t="s">
        <v>87</v>
      </c>
      <c r="N1626" t="s">
        <v>10162</v>
      </c>
      <c r="O1626" t="s">
        <v>116</v>
      </c>
      <c r="P1626">
        <v>5</v>
      </c>
      <c r="Q1626" t="s">
        <v>40</v>
      </c>
      <c r="R1626" t="s">
        <v>74</v>
      </c>
      <c r="S1626" t="s">
        <v>10163</v>
      </c>
      <c r="T1626" s="4">
        <v>45499</v>
      </c>
      <c r="U1626">
        <v>7</v>
      </c>
      <c r="V1626" t="s">
        <v>20251</v>
      </c>
      <c r="W1626" t="s">
        <v>10164</v>
      </c>
      <c r="X1626" t="s">
        <v>10165</v>
      </c>
      <c r="Y1626" t="s">
        <v>10166</v>
      </c>
      <c r="Z1626">
        <v>2417</v>
      </c>
      <c r="AA1626">
        <v>5</v>
      </c>
      <c r="AB1626">
        <v>4834</v>
      </c>
      <c r="AC1626">
        <v>966.8</v>
      </c>
      <c r="AD1626" s="8">
        <v>0.28000000000000003</v>
      </c>
      <c r="AE1626" s="7">
        <v>1353.5200000000002</v>
      </c>
      <c r="AF1626">
        <v>0.28000000000000003</v>
      </c>
      <c r="AG1626" t="str">
        <f t="shared" si="25"/>
        <v>₹5 K</v>
      </c>
    </row>
    <row r="1627" spans="1:33" x14ac:dyDescent="0.3">
      <c r="A1627" t="s">
        <v>181</v>
      </c>
      <c r="B1627" t="s">
        <v>411</v>
      </c>
      <c r="C1627" t="s">
        <v>49</v>
      </c>
      <c r="D1627" t="s">
        <v>206</v>
      </c>
      <c r="E1627" t="s">
        <v>1908</v>
      </c>
      <c r="F1627" t="s">
        <v>10230</v>
      </c>
      <c r="G1627" t="s">
        <v>33</v>
      </c>
      <c r="H1627" s="4">
        <v>44304</v>
      </c>
      <c r="I1627">
        <v>950</v>
      </c>
      <c r="J1627" t="s">
        <v>10231</v>
      </c>
      <c r="K1627" t="s">
        <v>286</v>
      </c>
      <c r="L1627" t="s">
        <v>10232</v>
      </c>
      <c r="M1627" t="s">
        <v>37</v>
      </c>
      <c r="N1627" t="s">
        <v>10233</v>
      </c>
      <c r="O1627" t="s">
        <v>116</v>
      </c>
      <c r="P1627">
        <v>15</v>
      </c>
      <c r="Q1627" t="s">
        <v>40</v>
      </c>
      <c r="R1627" t="s">
        <v>101</v>
      </c>
      <c r="S1627" t="s">
        <v>10234</v>
      </c>
      <c r="T1627" s="4">
        <v>45499</v>
      </c>
      <c r="U1627">
        <v>7</v>
      </c>
      <c r="V1627" t="s">
        <v>20251</v>
      </c>
      <c r="W1627" t="s">
        <v>10235</v>
      </c>
      <c r="X1627" t="s">
        <v>10236</v>
      </c>
      <c r="Y1627" t="s">
        <v>4644</v>
      </c>
      <c r="Z1627">
        <v>1733</v>
      </c>
      <c r="AA1627">
        <v>6</v>
      </c>
      <c r="AB1627">
        <v>4159.2</v>
      </c>
      <c r="AC1627">
        <v>693.19999999999993</v>
      </c>
      <c r="AD1627" s="8">
        <v>0.22</v>
      </c>
      <c r="AE1627" s="7">
        <v>915.024</v>
      </c>
      <c r="AF1627">
        <v>0.22</v>
      </c>
      <c r="AG1627" t="str">
        <f t="shared" si="25"/>
        <v>₹4 K</v>
      </c>
    </row>
    <row r="1628" spans="1:33" x14ac:dyDescent="0.3">
      <c r="A1628" t="s">
        <v>20237</v>
      </c>
      <c r="B1628" t="s">
        <v>1483</v>
      </c>
      <c r="C1628" t="s">
        <v>29</v>
      </c>
      <c r="D1628" t="s">
        <v>30</v>
      </c>
      <c r="E1628" t="s">
        <v>1225</v>
      </c>
      <c r="F1628" t="s">
        <v>10237</v>
      </c>
      <c r="G1628" t="s">
        <v>96</v>
      </c>
      <c r="H1628" s="4">
        <v>44376</v>
      </c>
      <c r="I1628">
        <v>1300</v>
      </c>
      <c r="J1628" t="s">
        <v>10238</v>
      </c>
      <c r="K1628" t="s">
        <v>197</v>
      </c>
      <c r="L1628" t="s">
        <v>10239</v>
      </c>
      <c r="M1628" t="s">
        <v>37</v>
      </c>
      <c r="N1628" t="s">
        <v>10240</v>
      </c>
      <c r="O1628" t="s">
        <v>116</v>
      </c>
      <c r="P1628">
        <v>9</v>
      </c>
      <c r="Q1628" t="s">
        <v>73</v>
      </c>
      <c r="R1628" t="s">
        <v>41</v>
      </c>
      <c r="S1628" t="s">
        <v>10241</v>
      </c>
      <c r="T1628" s="4">
        <v>45493</v>
      </c>
      <c r="U1628">
        <v>7</v>
      </c>
      <c r="V1628" t="s">
        <v>20251</v>
      </c>
      <c r="W1628" t="s">
        <v>10242</v>
      </c>
      <c r="X1628" t="s">
        <v>10243</v>
      </c>
      <c r="Y1628" t="s">
        <v>929</v>
      </c>
      <c r="Z1628">
        <v>1747</v>
      </c>
      <c r="AA1628">
        <v>5</v>
      </c>
      <c r="AB1628">
        <v>3494</v>
      </c>
      <c r="AC1628">
        <v>698.8</v>
      </c>
      <c r="AD1628" s="8">
        <v>0.28000000000000003</v>
      </c>
      <c r="AE1628" s="7">
        <v>978.32</v>
      </c>
      <c r="AF1628">
        <v>0.28000000000000003</v>
      </c>
      <c r="AG1628" t="str">
        <f t="shared" si="25"/>
        <v>₹3 K</v>
      </c>
    </row>
    <row r="1629" spans="1:33" x14ac:dyDescent="0.3">
      <c r="A1629" t="s">
        <v>20233</v>
      </c>
      <c r="B1629" t="s">
        <v>240</v>
      </c>
      <c r="C1629" t="s">
        <v>80</v>
      </c>
      <c r="D1629" t="s">
        <v>219</v>
      </c>
      <c r="E1629" t="s">
        <v>194</v>
      </c>
      <c r="F1629" t="s">
        <v>10299</v>
      </c>
      <c r="G1629" t="s">
        <v>96</v>
      </c>
      <c r="H1629" s="4">
        <v>44637</v>
      </c>
      <c r="I1629">
        <v>1200</v>
      </c>
      <c r="J1629" t="s">
        <v>10300</v>
      </c>
      <c r="K1629" t="s">
        <v>245</v>
      </c>
      <c r="L1629" t="s">
        <v>10301</v>
      </c>
      <c r="M1629" t="s">
        <v>37</v>
      </c>
      <c r="N1629" t="s">
        <v>10302</v>
      </c>
      <c r="O1629" t="s">
        <v>57</v>
      </c>
      <c r="P1629">
        <v>9</v>
      </c>
      <c r="Q1629" t="s">
        <v>73</v>
      </c>
      <c r="R1629" t="s">
        <v>74</v>
      </c>
      <c r="S1629" t="s">
        <v>10303</v>
      </c>
      <c r="T1629" s="4">
        <v>45501</v>
      </c>
      <c r="U1629">
        <v>7</v>
      </c>
      <c r="V1629" t="s">
        <v>20251</v>
      </c>
      <c r="W1629" t="s">
        <v>10304</v>
      </c>
      <c r="X1629" t="s">
        <v>10305</v>
      </c>
      <c r="Y1629" t="s">
        <v>6955</v>
      </c>
      <c r="Z1629">
        <v>1769</v>
      </c>
      <c r="AA1629">
        <v>4</v>
      </c>
      <c r="AB1629">
        <v>2830.4</v>
      </c>
      <c r="AC1629">
        <v>707.6</v>
      </c>
      <c r="AD1629" s="8">
        <v>0.35</v>
      </c>
      <c r="AE1629" s="7">
        <v>990.64</v>
      </c>
      <c r="AF1629">
        <v>0.35</v>
      </c>
      <c r="AG1629" t="str">
        <f t="shared" si="25"/>
        <v>₹3 K</v>
      </c>
    </row>
    <row r="1630" spans="1:33" x14ac:dyDescent="0.3">
      <c r="A1630" t="s">
        <v>181</v>
      </c>
      <c r="B1630" t="s">
        <v>813</v>
      </c>
      <c r="C1630" t="s">
        <v>80</v>
      </c>
      <c r="D1630" t="s">
        <v>81</v>
      </c>
      <c r="E1630" t="s">
        <v>1534</v>
      </c>
      <c r="F1630" t="s">
        <v>10343</v>
      </c>
      <c r="G1630" t="s">
        <v>33</v>
      </c>
      <c r="H1630" s="4">
        <v>44914</v>
      </c>
      <c r="I1630">
        <v>1200</v>
      </c>
      <c r="J1630" t="s">
        <v>10344</v>
      </c>
      <c r="K1630" t="s">
        <v>317</v>
      </c>
      <c r="L1630" t="s">
        <v>10345</v>
      </c>
      <c r="M1630" t="s">
        <v>37</v>
      </c>
      <c r="N1630" t="s">
        <v>10346</v>
      </c>
      <c r="O1630" t="s">
        <v>116</v>
      </c>
      <c r="P1630">
        <v>7</v>
      </c>
      <c r="Q1630" t="s">
        <v>73</v>
      </c>
      <c r="R1630" t="s">
        <v>74</v>
      </c>
      <c r="S1630" t="s">
        <v>10347</v>
      </c>
      <c r="T1630" s="4">
        <v>45495</v>
      </c>
      <c r="U1630">
        <v>7</v>
      </c>
      <c r="V1630" t="s">
        <v>20251</v>
      </c>
      <c r="W1630" t="s">
        <v>10348</v>
      </c>
      <c r="X1630" t="s">
        <v>10349</v>
      </c>
      <c r="Y1630" t="s">
        <v>667</v>
      </c>
      <c r="Z1630">
        <v>1756</v>
      </c>
      <c r="AA1630">
        <v>6</v>
      </c>
      <c r="AB1630">
        <v>4214.4000000000015</v>
      </c>
      <c r="AC1630">
        <v>702.4000000000002</v>
      </c>
      <c r="AD1630" s="8">
        <v>0.35</v>
      </c>
      <c r="AE1630" s="7">
        <v>1475.0400000000004</v>
      </c>
      <c r="AF1630">
        <v>0.35</v>
      </c>
      <c r="AG1630" t="str">
        <f t="shared" si="25"/>
        <v>₹4 K</v>
      </c>
    </row>
    <row r="1631" spans="1:33" x14ac:dyDescent="0.3">
      <c r="A1631" t="s">
        <v>47</v>
      </c>
      <c r="B1631" t="s">
        <v>1128</v>
      </c>
      <c r="C1631" t="s">
        <v>49</v>
      </c>
      <c r="D1631" t="s">
        <v>109</v>
      </c>
      <c r="E1631" t="s">
        <v>578</v>
      </c>
      <c r="F1631" t="s">
        <v>10378</v>
      </c>
      <c r="G1631" t="s">
        <v>96</v>
      </c>
      <c r="H1631" s="4">
        <v>44571</v>
      </c>
      <c r="I1631">
        <v>800</v>
      </c>
      <c r="J1631" t="s">
        <v>10379</v>
      </c>
      <c r="K1631" t="s">
        <v>897</v>
      </c>
      <c r="L1631" t="s">
        <v>10380</v>
      </c>
      <c r="M1631" t="s">
        <v>37</v>
      </c>
      <c r="N1631" t="s">
        <v>10381</v>
      </c>
      <c r="O1631" t="s">
        <v>72</v>
      </c>
      <c r="P1631">
        <v>16</v>
      </c>
      <c r="Q1631" t="s">
        <v>40</v>
      </c>
      <c r="R1631" t="s">
        <v>41</v>
      </c>
      <c r="S1631" t="s">
        <v>10382</v>
      </c>
      <c r="T1631" s="4">
        <v>45488</v>
      </c>
      <c r="U1631">
        <v>7</v>
      </c>
      <c r="V1631" t="s">
        <v>20251</v>
      </c>
      <c r="W1631" t="s">
        <v>10383</v>
      </c>
      <c r="X1631" t="s">
        <v>10384</v>
      </c>
      <c r="Y1631" t="s">
        <v>6243</v>
      </c>
      <c r="Z1631">
        <v>2277</v>
      </c>
      <c r="AA1631">
        <v>2</v>
      </c>
      <c r="AB1631">
        <v>1821.6000000000001</v>
      </c>
      <c r="AC1631">
        <v>910.80000000000007</v>
      </c>
      <c r="AD1631" s="8">
        <v>0.22</v>
      </c>
      <c r="AE1631" s="7">
        <v>400.75200000000001</v>
      </c>
      <c r="AF1631">
        <v>0.22</v>
      </c>
      <c r="AG1631" t="str">
        <f t="shared" si="25"/>
        <v>₹2 K</v>
      </c>
    </row>
    <row r="1632" spans="1:33" x14ac:dyDescent="0.3">
      <c r="A1632" t="s">
        <v>145</v>
      </c>
      <c r="B1632" t="s">
        <v>145</v>
      </c>
      <c r="C1632" t="s">
        <v>49</v>
      </c>
      <c r="D1632" t="s">
        <v>241</v>
      </c>
      <c r="E1632" t="s">
        <v>1290</v>
      </c>
      <c r="F1632" t="s">
        <v>10399</v>
      </c>
      <c r="G1632" t="s">
        <v>33</v>
      </c>
      <c r="H1632" s="4">
        <v>44887</v>
      </c>
      <c r="I1632">
        <v>1000</v>
      </c>
      <c r="J1632" t="s">
        <v>10400</v>
      </c>
      <c r="K1632" t="s">
        <v>35</v>
      </c>
      <c r="L1632" t="s">
        <v>10401</v>
      </c>
      <c r="M1632" t="s">
        <v>37</v>
      </c>
      <c r="N1632" t="s">
        <v>10402</v>
      </c>
      <c r="O1632" t="s">
        <v>39</v>
      </c>
      <c r="P1632">
        <v>13</v>
      </c>
      <c r="Q1632" t="s">
        <v>73</v>
      </c>
      <c r="R1632" t="s">
        <v>41</v>
      </c>
      <c r="S1632" t="s">
        <v>10403</v>
      </c>
      <c r="T1632" s="4">
        <v>45479</v>
      </c>
      <c r="U1632">
        <v>7</v>
      </c>
      <c r="V1632" t="s">
        <v>20251</v>
      </c>
      <c r="W1632" t="s">
        <v>10404</v>
      </c>
      <c r="X1632" t="s">
        <v>10405</v>
      </c>
      <c r="Y1632" t="s">
        <v>2902</v>
      </c>
      <c r="Z1632">
        <v>1424</v>
      </c>
      <c r="AA1632">
        <v>7</v>
      </c>
      <c r="AB1632">
        <v>3987.2000000000003</v>
      </c>
      <c r="AC1632">
        <v>569.6</v>
      </c>
      <c r="AD1632" s="8">
        <v>0.22</v>
      </c>
      <c r="AE1632" s="7">
        <v>877.18400000000008</v>
      </c>
      <c r="AF1632">
        <v>0.22</v>
      </c>
      <c r="AG1632" t="str">
        <f t="shared" si="25"/>
        <v>₹4 K</v>
      </c>
    </row>
    <row r="1633" spans="1:33" x14ac:dyDescent="0.3">
      <c r="A1633" t="s">
        <v>27</v>
      </c>
      <c r="B1633" t="s">
        <v>558</v>
      </c>
      <c r="C1633" t="s">
        <v>29</v>
      </c>
      <c r="D1633" t="s">
        <v>109</v>
      </c>
      <c r="E1633" t="s">
        <v>841</v>
      </c>
      <c r="F1633" t="s">
        <v>10492</v>
      </c>
      <c r="G1633" t="s">
        <v>96</v>
      </c>
      <c r="H1633" s="4">
        <v>44828</v>
      </c>
      <c r="I1633">
        <v>1200</v>
      </c>
      <c r="J1633" t="s">
        <v>10493</v>
      </c>
      <c r="K1633" t="s">
        <v>1368</v>
      </c>
      <c r="L1633" t="s">
        <v>10494</v>
      </c>
      <c r="M1633" t="s">
        <v>37</v>
      </c>
      <c r="N1633" t="s">
        <v>10495</v>
      </c>
      <c r="O1633" t="s">
        <v>116</v>
      </c>
      <c r="P1633">
        <v>14</v>
      </c>
      <c r="Q1633" t="s">
        <v>73</v>
      </c>
      <c r="R1633" t="s">
        <v>74</v>
      </c>
      <c r="S1633" t="s">
        <v>10496</v>
      </c>
      <c r="T1633" s="4">
        <v>45492</v>
      </c>
      <c r="U1633">
        <v>7</v>
      </c>
      <c r="V1633" t="s">
        <v>20251</v>
      </c>
      <c r="W1633" t="s">
        <v>10497</v>
      </c>
      <c r="X1633" t="s">
        <v>10498</v>
      </c>
      <c r="Y1633" t="s">
        <v>2339</v>
      </c>
      <c r="Z1633">
        <v>2001</v>
      </c>
      <c r="AA1633">
        <v>7</v>
      </c>
      <c r="AB1633">
        <v>5602.8</v>
      </c>
      <c r="AC1633">
        <v>800.4</v>
      </c>
      <c r="AD1633" s="8">
        <v>0.28000000000000003</v>
      </c>
      <c r="AE1633" s="7">
        <v>1568.7840000000001</v>
      </c>
      <c r="AF1633">
        <v>0.28000000000000003</v>
      </c>
      <c r="AG1633" t="str">
        <f t="shared" si="25"/>
        <v>₹6 K</v>
      </c>
    </row>
    <row r="1634" spans="1:33" x14ac:dyDescent="0.3">
      <c r="A1634" t="s">
        <v>181</v>
      </c>
      <c r="B1634" t="s">
        <v>380</v>
      </c>
      <c r="C1634" t="s">
        <v>29</v>
      </c>
      <c r="D1634" t="s">
        <v>65</v>
      </c>
      <c r="E1634" t="s">
        <v>814</v>
      </c>
      <c r="F1634" t="s">
        <v>10499</v>
      </c>
      <c r="G1634" t="s">
        <v>96</v>
      </c>
      <c r="H1634" s="4">
        <v>44278</v>
      </c>
      <c r="I1634">
        <v>1100</v>
      </c>
      <c r="J1634" t="s">
        <v>10500</v>
      </c>
      <c r="K1634" t="s">
        <v>680</v>
      </c>
      <c r="L1634" t="s">
        <v>10501</v>
      </c>
      <c r="M1634" t="s">
        <v>37</v>
      </c>
      <c r="N1634" t="s">
        <v>10502</v>
      </c>
      <c r="O1634" t="s">
        <v>116</v>
      </c>
      <c r="P1634">
        <v>10</v>
      </c>
      <c r="Q1634" t="s">
        <v>40</v>
      </c>
      <c r="R1634" t="s">
        <v>101</v>
      </c>
      <c r="S1634" t="s">
        <v>10503</v>
      </c>
      <c r="T1634" s="4">
        <v>45504</v>
      </c>
      <c r="U1634">
        <v>7</v>
      </c>
      <c r="V1634" t="s">
        <v>20251</v>
      </c>
      <c r="W1634" t="s">
        <v>10504</v>
      </c>
      <c r="X1634" t="s">
        <v>10505</v>
      </c>
      <c r="Y1634" t="s">
        <v>3826</v>
      </c>
      <c r="Z1634">
        <v>2728</v>
      </c>
      <c r="AA1634">
        <v>4</v>
      </c>
      <c r="AB1634">
        <v>4364.8</v>
      </c>
      <c r="AC1634">
        <v>1091.2</v>
      </c>
      <c r="AD1634" s="8">
        <v>0.28000000000000003</v>
      </c>
      <c r="AE1634" s="7">
        <v>1222.1440000000002</v>
      </c>
      <c r="AF1634">
        <v>0.28000000000000003</v>
      </c>
      <c r="AG1634" t="str">
        <f t="shared" si="25"/>
        <v>₹4 K</v>
      </c>
    </row>
    <row r="1635" spans="1:33" x14ac:dyDescent="0.3">
      <c r="A1635" t="s">
        <v>181</v>
      </c>
      <c r="B1635" t="s">
        <v>411</v>
      </c>
      <c r="C1635" t="s">
        <v>49</v>
      </c>
      <c r="D1635" t="s">
        <v>50</v>
      </c>
      <c r="E1635" t="s">
        <v>2957</v>
      </c>
      <c r="F1635" t="s">
        <v>10520</v>
      </c>
      <c r="G1635" t="s">
        <v>96</v>
      </c>
      <c r="H1635" s="4">
        <v>45141</v>
      </c>
      <c r="I1635">
        <v>1100</v>
      </c>
      <c r="J1635" t="s">
        <v>10521</v>
      </c>
      <c r="K1635" t="s">
        <v>914</v>
      </c>
      <c r="L1635" t="s">
        <v>10522</v>
      </c>
      <c r="M1635" t="s">
        <v>37</v>
      </c>
      <c r="N1635" t="s">
        <v>10523</v>
      </c>
      <c r="O1635" t="s">
        <v>57</v>
      </c>
      <c r="P1635">
        <v>5</v>
      </c>
      <c r="Q1635" t="s">
        <v>40</v>
      </c>
      <c r="R1635" t="s">
        <v>58</v>
      </c>
      <c r="S1635" t="s">
        <v>10524</v>
      </c>
      <c r="T1635" s="4">
        <v>45501</v>
      </c>
      <c r="U1635">
        <v>7</v>
      </c>
      <c r="V1635" t="s">
        <v>20251</v>
      </c>
      <c r="W1635" t="s">
        <v>10525</v>
      </c>
      <c r="X1635" t="s">
        <v>10526</v>
      </c>
      <c r="Y1635" t="s">
        <v>6911</v>
      </c>
      <c r="Z1635">
        <v>683</v>
      </c>
      <c r="AA1635">
        <v>3</v>
      </c>
      <c r="AB1635">
        <v>819.6</v>
      </c>
      <c r="AC1635">
        <v>273.2</v>
      </c>
      <c r="AD1635" s="8">
        <v>0.22</v>
      </c>
      <c r="AE1635" s="7">
        <v>180.31200000000001</v>
      </c>
      <c r="AF1635">
        <v>0.22</v>
      </c>
      <c r="AG1635" t="str">
        <f t="shared" si="25"/>
        <v>₹819.6</v>
      </c>
    </row>
    <row r="1636" spans="1:33" x14ac:dyDescent="0.3">
      <c r="A1636" t="s">
        <v>181</v>
      </c>
      <c r="B1636" t="s">
        <v>985</v>
      </c>
      <c r="C1636" t="s">
        <v>80</v>
      </c>
      <c r="D1636" t="s">
        <v>206</v>
      </c>
      <c r="E1636" t="s">
        <v>1949</v>
      </c>
      <c r="F1636" t="s">
        <v>10548</v>
      </c>
      <c r="G1636" t="s">
        <v>96</v>
      </c>
      <c r="H1636" s="4">
        <v>45547</v>
      </c>
      <c r="I1636">
        <v>1300</v>
      </c>
      <c r="J1636" t="s">
        <v>10549</v>
      </c>
      <c r="K1636" t="s">
        <v>254</v>
      </c>
      <c r="L1636" t="s">
        <v>10550</v>
      </c>
      <c r="M1636" t="s">
        <v>37</v>
      </c>
      <c r="N1636" t="s">
        <v>10551</v>
      </c>
      <c r="O1636" t="s">
        <v>116</v>
      </c>
      <c r="P1636">
        <v>3</v>
      </c>
      <c r="Q1636" t="s">
        <v>73</v>
      </c>
      <c r="R1636" t="s">
        <v>74</v>
      </c>
      <c r="S1636" t="s">
        <v>10552</v>
      </c>
      <c r="T1636" s="4">
        <v>45491</v>
      </c>
      <c r="U1636">
        <v>7</v>
      </c>
      <c r="V1636" t="s">
        <v>20251</v>
      </c>
      <c r="W1636" t="s">
        <v>10553</v>
      </c>
      <c r="X1636" t="s">
        <v>10554</v>
      </c>
      <c r="Y1636" t="s">
        <v>2462</v>
      </c>
      <c r="Z1636">
        <v>2694</v>
      </c>
      <c r="AA1636">
        <v>3</v>
      </c>
      <c r="AB1636">
        <v>3232.8</v>
      </c>
      <c r="AC1636">
        <v>1077.6000000000001</v>
      </c>
      <c r="AD1636" s="8">
        <v>0.35</v>
      </c>
      <c r="AE1636" s="7">
        <v>1131.48</v>
      </c>
      <c r="AF1636">
        <v>0.35</v>
      </c>
      <c r="AG1636" t="str">
        <f t="shared" si="25"/>
        <v>₹3 K</v>
      </c>
    </row>
    <row r="1637" spans="1:33" x14ac:dyDescent="0.3">
      <c r="A1637" t="s">
        <v>181</v>
      </c>
      <c r="B1637" t="s">
        <v>64</v>
      </c>
      <c r="C1637" t="s">
        <v>49</v>
      </c>
      <c r="D1637" t="s">
        <v>50</v>
      </c>
      <c r="E1637" t="s">
        <v>703</v>
      </c>
      <c r="F1637" t="s">
        <v>10585</v>
      </c>
      <c r="G1637" t="s">
        <v>33</v>
      </c>
      <c r="H1637" s="4">
        <v>45232</v>
      </c>
      <c r="I1637">
        <v>1000</v>
      </c>
      <c r="J1637" t="s">
        <v>10586</v>
      </c>
      <c r="K1637" t="s">
        <v>725</v>
      </c>
      <c r="L1637" t="s">
        <v>10587</v>
      </c>
      <c r="M1637" t="s">
        <v>37</v>
      </c>
      <c r="N1637" t="s">
        <v>10588</v>
      </c>
      <c r="O1637" t="s">
        <v>57</v>
      </c>
      <c r="P1637">
        <v>13</v>
      </c>
      <c r="Q1637" t="s">
        <v>73</v>
      </c>
      <c r="R1637" t="s">
        <v>74</v>
      </c>
      <c r="S1637" t="s">
        <v>10589</v>
      </c>
      <c r="T1637" s="4">
        <v>45489</v>
      </c>
      <c r="U1637">
        <v>7</v>
      </c>
      <c r="V1637" t="s">
        <v>20251</v>
      </c>
      <c r="W1637" t="s">
        <v>10590</v>
      </c>
      <c r="X1637" t="s">
        <v>10591</v>
      </c>
      <c r="Y1637" t="s">
        <v>7740</v>
      </c>
      <c r="Z1637">
        <v>2564</v>
      </c>
      <c r="AA1637">
        <v>1</v>
      </c>
      <c r="AB1637">
        <v>1025.6000000000001</v>
      </c>
      <c r="AC1637">
        <v>1025.6000000000001</v>
      </c>
      <c r="AD1637" s="8">
        <v>0.22</v>
      </c>
      <c r="AE1637" s="7">
        <v>225.63200000000003</v>
      </c>
      <c r="AF1637">
        <v>0.22</v>
      </c>
      <c r="AG1637" t="str">
        <f t="shared" si="25"/>
        <v>₹1 K</v>
      </c>
    </row>
    <row r="1638" spans="1:33" x14ac:dyDescent="0.3">
      <c r="A1638" t="s">
        <v>181</v>
      </c>
      <c r="B1638" t="s">
        <v>182</v>
      </c>
      <c r="C1638" t="s">
        <v>49</v>
      </c>
      <c r="D1638" t="s">
        <v>50</v>
      </c>
      <c r="E1638" t="s">
        <v>531</v>
      </c>
      <c r="F1638" t="s">
        <v>10657</v>
      </c>
      <c r="G1638" t="s">
        <v>33</v>
      </c>
      <c r="H1638" s="4">
        <v>44065</v>
      </c>
      <c r="I1638">
        <v>1100</v>
      </c>
      <c r="J1638" t="s">
        <v>10658</v>
      </c>
      <c r="K1638" t="s">
        <v>1486</v>
      </c>
      <c r="L1638" t="s">
        <v>10659</v>
      </c>
      <c r="M1638" t="s">
        <v>87</v>
      </c>
      <c r="N1638" t="s">
        <v>10660</v>
      </c>
      <c r="O1638" t="s">
        <v>72</v>
      </c>
      <c r="P1638">
        <v>17</v>
      </c>
      <c r="Q1638" t="s">
        <v>73</v>
      </c>
      <c r="R1638" t="s">
        <v>58</v>
      </c>
      <c r="S1638" t="s">
        <v>10661</v>
      </c>
      <c r="T1638" s="4">
        <v>45489</v>
      </c>
      <c r="U1638">
        <v>7</v>
      </c>
      <c r="V1638" t="s">
        <v>20251</v>
      </c>
      <c r="W1638" t="s">
        <v>10662</v>
      </c>
      <c r="X1638" t="s">
        <v>10663</v>
      </c>
      <c r="Y1638" t="s">
        <v>8665</v>
      </c>
      <c r="Z1638">
        <v>1268</v>
      </c>
      <c r="AA1638">
        <v>8</v>
      </c>
      <c r="AB1638">
        <v>4057.6000000000004</v>
      </c>
      <c r="AC1638">
        <v>507.20000000000005</v>
      </c>
      <c r="AD1638" s="8">
        <v>0.22</v>
      </c>
      <c r="AE1638" s="7">
        <v>892.67200000000014</v>
      </c>
      <c r="AF1638">
        <v>0.22</v>
      </c>
      <c r="AG1638" t="str">
        <f t="shared" si="25"/>
        <v>₹4 K</v>
      </c>
    </row>
    <row r="1639" spans="1:33" x14ac:dyDescent="0.3">
      <c r="A1639" t="s">
        <v>181</v>
      </c>
      <c r="B1639" t="s">
        <v>369</v>
      </c>
      <c r="C1639" t="s">
        <v>29</v>
      </c>
      <c r="D1639" t="s">
        <v>50</v>
      </c>
      <c r="E1639" t="s">
        <v>641</v>
      </c>
      <c r="F1639" t="s">
        <v>10693</v>
      </c>
      <c r="G1639" t="s">
        <v>96</v>
      </c>
      <c r="H1639" s="4">
        <v>45129</v>
      </c>
      <c r="I1639">
        <v>1300</v>
      </c>
      <c r="J1639" t="s">
        <v>10694</v>
      </c>
      <c r="K1639" t="s">
        <v>743</v>
      </c>
      <c r="L1639" t="s">
        <v>10695</v>
      </c>
      <c r="M1639" t="s">
        <v>37</v>
      </c>
      <c r="N1639" t="s">
        <v>10696</v>
      </c>
      <c r="O1639" t="s">
        <v>72</v>
      </c>
      <c r="P1639">
        <v>3</v>
      </c>
      <c r="Q1639" t="s">
        <v>40</v>
      </c>
      <c r="R1639" t="s">
        <v>58</v>
      </c>
      <c r="S1639" t="s">
        <v>10697</v>
      </c>
      <c r="T1639" s="4">
        <v>45494</v>
      </c>
      <c r="U1639">
        <v>7</v>
      </c>
      <c r="V1639" t="s">
        <v>20251</v>
      </c>
      <c r="W1639" t="s">
        <v>10698</v>
      </c>
      <c r="X1639" t="s">
        <v>10699</v>
      </c>
      <c r="Y1639" t="s">
        <v>10700</v>
      </c>
      <c r="Z1639">
        <v>1320</v>
      </c>
      <c r="AA1639">
        <v>1</v>
      </c>
      <c r="AB1639">
        <v>528</v>
      </c>
      <c r="AC1639">
        <v>528</v>
      </c>
      <c r="AD1639" s="8">
        <v>0.28000000000000003</v>
      </c>
      <c r="AE1639" s="7">
        <v>147.84</v>
      </c>
      <c r="AF1639">
        <v>0.28000000000000003</v>
      </c>
      <c r="AG1639" t="str">
        <f t="shared" si="25"/>
        <v>₹528</v>
      </c>
    </row>
    <row r="1640" spans="1:33" x14ac:dyDescent="0.3">
      <c r="A1640" t="s">
        <v>27</v>
      </c>
      <c r="B1640" t="s">
        <v>731</v>
      </c>
      <c r="C1640" t="s">
        <v>29</v>
      </c>
      <c r="D1640" t="s">
        <v>30</v>
      </c>
      <c r="E1640" t="s">
        <v>326</v>
      </c>
      <c r="F1640" t="s">
        <v>10708</v>
      </c>
      <c r="G1640" t="s">
        <v>96</v>
      </c>
      <c r="H1640" s="4">
        <v>45517</v>
      </c>
      <c r="I1640">
        <v>1200</v>
      </c>
      <c r="J1640" t="s">
        <v>10709</v>
      </c>
      <c r="K1640" t="s">
        <v>1749</v>
      </c>
      <c r="L1640" t="s">
        <v>10710</v>
      </c>
      <c r="M1640" t="s">
        <v>37</v>
      </c>
      <c r="N1640" t="s">
        <v>10711</v>
      </c>
      <c r="O1640" t="s">
        <v>72</v>
      </c>
      <c r="P1640">
        <v>9</v>
      </c>
      <c r="Q1640" t="s">
        <v>73</v>
      </c>
      <c r="R1640" t="s">
        <v>101</v>
      </c>
      <c r="S1640" t="s">
        <v>10712</v>
      </c>
      <c r="T1640" s="4">
        <v>45495</v>
      </c>
      <c r="U1640">
        <v>7</v>
      </c>
      <c r="V1640" t="s">
        <v>20251</v>
      </c>
      <c r="W1640" t="s">
        <v>10713</v>
      </c>
      <c r="X1640" t="s">
        <v>10714</v>
      </c>
      <c r="Y1640" t="s">
        <v>7586</v>
      </c>
      <c r="Z1640">
        <v>2040</v>
      </c>
      <c r="AA1640">
        <v>8</v>
      </c>
      <c r="AB1640">
        <v>6528</v>
      </c>
      <c r="AC1640">
        <v>816</v>
      </c>
      <c r="AD1640" s="8">
        <v>0.28000000000000003</v>
      </c>
      <c r="AE1640" s="7">
        <v>1827.8400000000001</v>
      </c>
      <c r="AF1640">
        <v>0.28000000000000003</v>
      </c>
      <c r="AG1640" t="str">
        <f t="shared" si="25"/>
        <v>₹7 K</v>
      </c>
    </row>
    <row r="1641" spans="1:33" x14ac:dyDescent="0.3">
      <c r="A1641" t="s">
        <v>20233</v>
      </c>
      <c r="B1641" t="s">
        <v>240</v>
      </c>
      <c r="C1641" t="s">
        <v>29</v>
      </c>
      <c r="D1641" t="s">
        <v>241</v>
      </c>
      <c r="E1641" t="s">
        <v>1693</v>
      </c>
      <c r="F1641" t="s">
        <v>10981</v>
      </c>
      <c r="G1641" t="s">
        <v>33</v>
      </c>
      <c r="H1641" s="4">
        <v>44668</v>
      </c>
      <c r="I1641">
        <v>1400</v>
      </c>
      <c r="J1641" t="s">
        <v>10982</v>
      </c>
      <c r="K1641" t="s">
        <v>361</v>
      </c>
      <c r="L1641" t="s">
        <v>10983</v>
      </c>
      <c r="M1641" t="s">
        <v>37</v>
      </c>
      <c r="N1641" t="s">
        <v>10984</v>
      </c>
      <c r="O1641" t="s">
        <v>72</v>
      </c>
      <c r="P1641">
        <v>12</v>
      </c>
      <c r="Q1641" t="s">
        <v>73</v>
      </c>
      <c r="R1641" t="s">
        <v>41</v>
      </c>
      <c r="S1641" t="s">
        <v>10985</v>
      </c>
      <c r="T1641" s="4">
        <v>45497</v>
      </c>
      <c r="U1641">
        <v>7</v>
      </c>
      <c r="V1641" t="s">
        <v>20251</v>
      </c>
      <c r="W1641" t="s">
        <v>10986</v>
      </c>
      <c r="X1641" t="s">
        <v>10987</v>
      </c>
      <c r="Y1641" t="s">
        <v>3409</v>
      </c>
      <c r="Z1641">
        <v>2023</v>
      </c>
      <c r="AA1641">
        <v>2</v>
      </c>
      <c r="AB1641">
        <v>1618.4</v>
      </c>
      <c r="AC1641">
        <v>809.2</v>
      </c>
      <c r="AD1641" s="8">
        <v>0.28000000000000003</v>
      </c>
      <c r="AE1641" s="7">
        <v>453.15200000000004</v>
      </c>
      <c r="AF1641">
        <v>0.28000000000000003</v>
      </c>
      <c r="AG1641" t="str">
        <f t="shared" si="25"/>
        <v>₹2 K</v>
      </c>
    </row>
    <row r="1642" spans="1:33" x14ac:dyDescent="0.3">
      <c r="A1642" t="s">
        <v>20240</v>
      </c>
      <c r="B1642" t="s">
        <v>347</v>
      </c>
      <c r="C1642" t="s">
        <v>29</v>
      </c>
      <c r="D1642" t="s">
        <v>206</v>
      </c>
      <c r="E1642" t="s">
        <v>82</v>
      </c>
      <c r="F1642" t="s">
        <v>11077</v>
      </c>
      <c r="G1642" t="s">
        <v>33</v>
      </c>
      <c r="H1642" s="4">
        <v>45451</v>
      </c>
      <c r="I1642">
        <v>1200</v>
      </c>
      <c r="J1642" t="s">
        <v>11078</v>
      </c>
      <c r="K1642" t="s">
        <v>1260</v>
      </c>
      <c r="L1642" t="s">
        <v>11079</v>
      </c>
      <c r="M1642" t="s">
        <v>37</v>
      </c>
      <c r="N1642" t="s">
        <v>11080</v>
      </c>
      <c r="O1642" t="s">
        <v>116</v>
      </c>
      <c r="P1642">
        <v>8</v>
      </c>
      <c r="Q1642" t="s">
        <v>40</v>
      </c>
      <c r="R1642" t="s">
        <v>101</v>
      </c>
      <c r="S1642" t="s">
        <v>11081</v>
      </c>
      <c r="T1642" s="4">
        <v>45488</v>
      </c>
      <c r="U1642">
        <v>7</v>
      </c>
      <c r="V1642" t="s">
        <v>20251</v>
      </c>
      <c r="W1642" t="s">
        <v>11082</v>
      </c>
      <c r="X1642" t="s">
        <v>11083</v>
      </c>
      <c r="Y1642" t="s">
        <v>92</v>
      </c>
      <c r="Z1642">
        <v>1702</v>
      </c>
      <c r="AA1642">
        <v>8</v>
      </c>
      <c r="AB1642">
        <v>5446.4000000000015</v>
      </c>
      <c r="AC1642">
        <v>680.80000000000018</v>
      </c>
      <c r="AD1642" s="8">
        <v>0.28000000000000003</v>
      </c>
      <c r="AE1642" s="7">
        <v>1524.9920000000006</v>
      </c>
      <c r="AF1642">
        <v>0.28000000000000003</v>
      </c>
      <c r="AG1642" t="str">
        <f t="shared" si="25"/>
        <v>₹5 K</v>
      </c>
    </row>
    <row r="1643" spans="1:33" x14ac:dyDescent="0.3">
      <c r="A1643" t="s">
        <v>107</v>
      </c>
      <c r="B1643" t="s">
        <v>510</v>
      </c>
      <c r="C1643" t="s">
        <v>80</v>
      </c>
      <c r="D1643" t="s">
        <v>241</v>
      </c>
      <c r="E1643" t="s">
        <v>3122</v>
      </c>
      <c r="F1643" t="s">
        <v>11084</v>
      </c>
      <c r="G1643" t="s">
        <v>96</v>
      </c>
      <c r="H1643" s="4">
        <v>44692</v>
      </c>
      <c r="I1643">
        <v>800</v>
      </c>
      <c r="J1643" t="s">
        <v>11085</v>
      </c>
      <c r="K1643" t="s">
        <v>394</v>
      </c>
      <c r="L1643" t="s">
        <v>11086</v>
      </c>
      <c r="M1643" t="s">
        <v>37</v>
      </c>
      <c r="N1643" t="s">
        <v>11087</v>
      </c>
      <c r="O1643" t="s">
        <v>116</v>
      </c>
      <c r="P1643">
        <v>6</v>
      </c>
      <c r="Q1643" t="s">
        <v>40</v>
      </c>
      <c r="R1643" t="s">
        <v>58</v>
      </c>
      <c r="S1643" t="s">
        <v>11088</v>
      </c>
      <c r="T1643" s="4">
        <v>45487</v>
      </c>
      <c r="U1643">
        <v>7</v>
      </c>
      <c r="V1643" t="s">
        <v>20251</v>
      </c>
      <c r="W1643" t="s">
        <v>11089</v>
      </c>
      <c r="X1643" t="s">
        <v>11090</v>
      </c>
      <c r="Y1643" t="s">
        <v>1289</v>
      </c>
      <c r="Z1643">
        <v>1469</v>
      </c>
      <c r="AA1643">
        <v>4</v>
      </c>
      <c r="AB1643">
        <v>2350.4</v>
      </c>
      <c r="AC1643">
        <v>587.6</v>
      </c>
      <c r="AD1643" s="8">
        <v>0.35</v>
      </c>
      <c r="AE1643" s="7">
        <v>822.64</v>
      </c>
      <c r="AF1643">
        <v>0.35</v>
      </c>
      <c r="AG1643" t="str">
        <f t="shared" si="25"/>
        <v>₹2 K</v>
      </c>
    </row>
    <row r="1644" spans="1:33" x14ac:dyDescent="0.3">
      <c r="A1644" t="s">
        <v>20238</v>
      </c>
      <c r="B1644" t="s">
        <v>650</v>
      </c>
      <c r="C1644" t="s">
        <v>80</v>
      </c>
      <c r="D1644" t="s">
        <v>81</v>
      </c>
      <c r="E1644" t="s">
        <v>868</v>
      </c>
      <c r="F1644" t="s">
        <v>11106</v>
      </c>
      <c r="G1644" t="s">
        <v>96</v>
      </c>
      <c r="H1644" s="4">
        <v>45575</v>
      </c>
      <c r="I1644">
        <v>1100</v>
      </c>
      <c r="J1644" t="s">
        <v>11107</v>
      </c>
      <c r="K1644" t="s">
        <v>340</v>
      </c>
      <c r="L1644" t="s">
        <v>11108</v>
      </c>
      <c r="M1644" t="s">
        <v>87</v>
      </c>
      <c r="N1644" t="s">
        <v>11109</v>
      </c>
      <c r="O1644" t="s">
        <v>116</v>
      </c>
      <c r="P1644">
        <v>8</v>
      </c>
      <c r="Q1644" t="s">
        <v>40</v>
      </c>
      <c r="R1644" t="s">
        <v>41</v>
      </c>
      <c r="S1644" t="s">
        <v>11110</v>
      </c>
      <c r="T1644" s="4">
        <v>45480</v>
      </c>
      <c r="U1644">
        <v>7</v>
      </c>
      <c r="V1644" t="s">
        <v>20251</v>
      </c>
      <c r="W1644" t="s">
        <v>11111</v>
      </c>
      <c r="X1644" t="s">
        <v>11112</v>
      </c>
      <c r="Y1644" t="s">
        <v>8524</v>
      </c>
      <c r="Z1644">
        <v>1014</v>
      </c>
      <c r="AA1644">
        <v>4</v>
      </c>
      <c r="AB1644">
        <v>1622.4</v>
      </c>
      <c r="AC1644">
        <v>405.6</v>
      </c>
      <c r="AD1644" s="8">
        <v>0.35</v>
      </c>
      <c r="AE1644" s="7">
        <v>567.84</v>
      </c>
      <c r="AF1644">
        <v>0.35</v>
      </c>
      <c r="AG1644" t="str">
        <f t="shared" si="25"/>
        <v>₹2 K</v>
      </c>
    </row>
    <row r="1645" spans="1:33" x14ac:dyDescent="0.3">
      <c r="A1645" t="s">
        <v>20239</v>
      </c>
      <c r="B1645" t="s">
        <v>28</v>
      </c>
      <c r="C1645" t="s">
        <v>29</v>
      </c>
      <c r="D1645" t="s">
        <v>146</v>
      </c>
      <c r="E1645" t="s">
        <v>521</v>
      </c>
      <c r="F1645" t="s">
        <v>11476</v>
      </c>
      <c r="G1645" t="s">
        <v>33</v>
      </c>
      <c r="H1645" s="4">
        <v>44297</v>
      </c>
      <c r="I1645">
        <v>1300</v>
      </c>
      <c r="J1645" t="s">
        <v>11477</v>
      </c>
      <c r="K1645" t="s">
        <v>394</v>
      </c>
      <c r="L1645" t="s">
        <v>11478</v>
      </c>
      <c r="M1645" t="s">
        <v>37</v>
      </c>
      <c r="N1645" t="s">
        <v>11479</v>
      </c>
      <c r="O1645" t="s">
        <v>39</v>
      </c>
      <c r="P1645">
        <v>12</v>
      </c>
      <c r="Q1645" t="s">
        <v>40</v>
      </c>
      <c r="R1645" t="s">
        <v>41</v>
      </c>
      <c r="S1645" t="s">
        <v>11480</v>
      </c>
      <c r="T1645" s="4">
        <v>45501</v>
      </c>
      <c r="U1645">
        <v>7</v>
      </c>
      <c r="V1645" t="s">
        <v>20251</v>
      </c>
      <c r="W1645" t="s">
        <v>11481</v>
      </c>
      <c r="X1645" t="s">
        <v>11482</v>
      </c>
      <c r="Y1645" t="s">
        <v>1763</v>
      </c>
      <c r="Z1645">
        <v>1641</v>
      </c>
      <c r="AA1645">
        <v>3</v>
      </c>
      <c r="AB1645">
        <v>1969.2</v>
      </c>
      <c r="AC1645">
        <v>656.4</v>
      </c>
      <c r="AD1645" s="8">
        <v>0.28000000000000003</v>
      </c>
      <c r="AE1645" s="7">
        <v>551.37600000000009</v>
      </c>
      <c r="AF1645">
        <v>0.28000000000000003</v>
      </c>
      <c r="AG1645" t="str">
        <f t="shared" si="25"/>
        <v>₹2 K</v>
      </c>
    </row>
    <row r="1646" spans="1:33" x14ac:dyDescent="0.3">
      <c r="A1646" t="s">
        <v>20236</v>
      </c>
      <c r="B1646" t="s">
        <v>79</v>
      </c>
      <c r="C1646" t="s">
        <v>80</v>
      </c>
      <c r="D1646" t="s">
        <v>206</v>
      </c>
      <c r="E1646" t="s">
        <v>314</v>
      </c>
      <c r="F1646" t="s">
        <v>11544</v>
      </c>
      <c r="G1646" t="s">
        <v>96</v>
      </c>
      <c r="H1646" s="4">
        <v>44519</v>
      </c>
      <c r="I1646">
        <v>1200</v>
      </c>
      <c r="J1646" t="s">
        <v>11545</v>
      </c>
      <c r="K1646" t="s">
        <v>266</v>
      </c>
      <c r="L1646" t="s">
        <v>11546</v>
      </c>
      <c r="M1646" t="s">
        <v>37</v>
      </c>
      <c r="N1646" t="s">
        <v>11547</v>
      </c>
      <c r="O1646" t="s">
        <v>72</v>
      </c>
      <c r="P1646">
        <v>4</v>
      </c>
      <c r="Q1646" t="s">
        <v>73</v>
      </c>
      <c r="R1646" t="s">
        <v>58</v>
      </c>
      <c r="S1646" t="s">
        <v>11548</v>
      </c>
      <c r="T1646" s="4">
        <v>45496</v>
      </c>
      <c r="U1646">
        <v>7</v>
      </c>
      <c r="V1646" t="s">
        <v>20251</v>
      </c>
      <c r="W1646" t="s">
        <v>11549</v>
      </c>
      <c r="X1646" t="s">
        <v>11550</v>
      </c>
      <c r="Y1646" t="s">
        <v>11551</v>
      </c>
      <c r="Z1646">
        <v>1951</v>
      </c>
      <c r="AA1646">
        <v>8</v>
      </c>
      <c r="AB1646">
        <v>6243.2000000000007</v>
      </c>
      <c r="AC1646">
        <v>780.40000000000009</v>
      </c>
      <c r="AD1646" s="8">
        <v>0.35</v>
      </c>
      <c r="AE1646" s="7">
        <v>2185.12</v>
      </c>
      <c r="AF1646">
        <v>0.35</v>
      </c>
      <c r="AG1646" t="str">
        <f t="shared" si="25"/>
        <v>₹6 K</v>
      </c>
    </row>
    <row r="1647" spans="1:33" x14ac:dyDescent="0.3">
      <c r="A1647" t="s">
        <v>181</v>
      </c>
      <c r="B1647" t="s">
        <v>920</v>
      </c>
      <c r="C1647" t="s">
        <v>29</v>
      </c>
      <c r="D1647" t="s">
        <v>146</v>
      </c>
      <c r="E1647" t="s">
        <v>549</v>
      </c>
      <c r="F1647" t="s">
        <v>11552</v>
      </c>
      <c r="G1647" t="s">
        <v>33</v>
      </c>
      <c r="H1647" s="4">
        <v>44461</v>
      </c>
      <c r="I1647">
        <v>950</v>
      </c>
      <c r="J1647" t="s">
        <v>11553</v>
      </c>
      <c r="K1647" t="s">
        <v>1796</v>
      </c>
      <c r="L1647" t="s">
        <v>11554</v>
      </c>
      <c r="M1647" t="s">
        <v>37</v>
      </c>
      <c r="N1647" t="s">
        <v>11555</v>
      </c>
      <c r="O1647" t="s">
        <v>116</v>
      </c>
      <c r="P1647">
        <v>19</v>
      </c>
      <c r="Q1647" t="s">
        <v>73</v>
      </c>
      <c r="R1647" t="s">
        <v>41</v>
      </c>
      <c r="S1647" t="s">
        <v>11556</v>
      </c>
      <c r="T1647" s="4">
        <v>45498</v>
      </c>
      <c r="U1647">
        <v>7</v>
      </c>
      <c r="V1647" t="s">
        <v>20251</v>
      </c>
      <c r="W1647" t="s">
        <v>11557</v>
      </c>
      <c r="X1647" t="s">
        <v>11558</v>
      </c>
      <c r="Y1647" t="s">
        <v>1517</v>
      </c>
      <c r="Z1647">
        <v>1332</v>
      </c>
      <c r="AA1647">
        <v>5</v>
      </c>
      <c r="AB1647">
        <v>2664</v>
      </c>
      <c r="AC1647">
        <v>532.79999999999995</v>
      </c>
      <c r="AD1647" s="8">
        <v>0.28000000000000003</v>
      </c>
      <c r="AE1647" s="7">
        <v>745.92000000000007</v>
      </c>
      <c r="AF1647">
        <v>0.28000000000000003</v>
      </c>
      <c r="AG1647" t="str">
        <f t="shared" si="25"/>
        <v>₹3 K</v>
      </c>
    </row>
    <row r="1648" spans="1:33" x14ac:dyDescent="0.3">
      <c r="A1648" t="s">
        <v>27</v>
      </c>
      <c r="B1648" t="s">
        <v>803</v>
      </c>
      <c r="C1648" t="s">
        <v>29</v>
      </c>
      <c r="D1648" t="s">
        <v>677</v>
      </c>
      <c r="E1648" t="s">
        <v>1949</v>
      </c>
      <c r="F1648" t="s">
        <v>11723</v>
      </c>
      <c r="G1648" t="s">
        <v>96</v>
      </c>
      <c r="H1648" s="4">
        <v>44921</v>
      </c>
      <c r="I1648">
        <v>1200</v>
      </c>
      <c r="J1648" t="s">
        <v>11724</v>
      </c>
      <c r="K1648" t="s">
        <v>571</v>
      </c>
      <c r="L1648" t="s">
        <v>11725</v>
      </c>
      <c r="M1648" t="s">
        <v>37</v>
      </c>
      <c r="N1648" t="s">
        <v>11726</v>
      </c>
      <c r="O1648" t="s">
        <v>57</v>
      </c>
      <c r="P1648">
        <v>11</v>
      </c>
      <c r="Q1648" t="s">
        <v>73</v>
      </c>
      <c r="R1648" t="s">
        <v>74</v>
      </c>
      <c r="S1648" t="s">
        <v>11727</v>
      </c>
      <c r="T1648" s="4">
        <v>45480</v>
      </c>
      <c r="U1648">
        <v>7</v>
      </c>
      <c r="V1648" t="s">
        <v>20251</v>
      </c>
      <c r="W1648" t="s">
        <v>11728</v>
      </c>
      <c r="X1648" t="s">
        <v>11729</v>
      </c>
      <c r="Y1648" t="s">
        <v>6265</v>
      </c>
      <c r="Z1648">
        <v>2636</v>
      </c>
      <c r="AA1648">
        <v>4</v>
      </c>
      <c r="AB1648">
        <v>4217.6000000000004</v>
      </c>
      <c r="AC1648">
        <v>1054.4000000000001</v>
      </c>
      <c r="AD1648" s="8">
        <v>0.28000000000000003</v>
      </c>
      <c r="AE1648" s="7">
        <v>1180.9280000000001</v>
      </c>
      <c r="AF1648">
        <v>0.28000000000000003</v>
      </c>
      <c r="AG1648" t="str">
        <f t="shared" si="25"/>
        <v>₹4 K</v>
      </c>
    </row>
    <row r="1649" spans="1:33" x14ac:dyDescent="0.3">
      <c r="A1649" t="s">
        <v>181</v>
      </c>
      <c r="B1649" t="s">
        <v>380</v>
      </c>
      <c r="C1649" t="s">
        <v>29</v>
      </c>
      <c r="D1649" t="s">
        <v>206</v>
      </c>
      <c r="E1649" t="s">
        <v>1225</v>
      </c>
      <c r="F1649" t="s">
        <v>11903</v>
      </c>
      <c r="G1649" t="s">
        <v>96</v>
      </c>
      <c r="H1649" s="4">
        <v>45522</v>
      </c>
      <c r="I1649">
        <v>1100</v>
      </c>
      <c r="J1649" t="s">
        <v>11904</v>
      </c>
      <c r="K1649" t="s">
        <v>1643</v>
      </c>
      <c r="L1649" t="s">
        <v>11905</v>
      </c>
      <c r="M1649" t="s">
        <v>37</v>
      </c>
      <c r="N1649" t="s">
        <v>11906</v>
      </c>
      <c r="O1649" t="s">
        <v>39</v>
      </c>
      <c r="P1649">
        <v>9</v>
      </c>
      <c r="Q1649" t="s">
        <v>40</v>
      </c>
      <c r="R1649" t="s">
        <v>41</v>
      </c>
      <c r="S1649" t="s">
        <v>11907</v>
      </c>
      <c r="T1649" s="4">
        <v>45497</v>
      </c>
      <c r="U1649">
        <v>7</v>
      </c>
      <c r="V1649" t="s">
        <v>20251</v>
      </c>
      <c r="W1649" t="s">
        <v>11908</v>
      </c>
      <c r="X1649" t="s">
        <v>11909</v>
      </c>
      <c r="Y1649" t="s">
        <v>4298</v>
      </c>
      <c r="Z1649">
        <v>1973</v>
      </c>
      <c r="AA1649">
        <v>3</v>
      </c>
      <c r="AB1649">
        <v>2367.6</v>
      </c>
      <c r="AC1649">
        <v>789.19999999999993</v>
      </c>
      <c r="AD1649" s="8">
        <v>0.28000000000000003</v>
      </c>
      <c r="AE1649" s="7">
        <v>662.928</v>
      </c>
      <c r="AF1649">
        <v>0.28000000000000003</v>
      </c>
      <c r="AG1649" t="str">
        <f t="shared" si="25"/>
        <v>₹2 K</v>
      </c>
    </row>
    <row r="1650" spans="1:33" x14ac:dyDescent="0.3">
      <c r="A1650" t="s">
        <v>93</v>
      </c>
      <c r="B1650" t="s">
        <v>568</v>
      </c>
      <c r="C1650" t="s">
        <v>29</v>
      </c>
      <c r="D1650" t="s">
        <v>146</v>
      </c>
      <c r="E1650" t="s">
        <v>147</v>
      </c>
      <c r="F1650" t="s">
        <v>11946</v>
      </c>
      <c r="G1650" t="s">
        <v>96</v>
      </c>
      <c r="H1650" s="4">
        <v>45184</v>
      </c>
      <c r="I1650">
        <v>800</v>
      </c>
      <c r="J1650" t="s">
        <v>11947</v>
      </c>
      <c r="K1650" t="s">
        <v>254</v>
      </c>
      <c r="L1650" t="s">
        <v>11948</v>
      </c>
      <c r="M1650" t="s">
        <v>37</v>
      </c>
      <c r="N1650" t="s">
        <v>11949</v>
      </c>
      <c r="O1650" t="s">
        <v>39</v>
      </c>
      <c r="P1650">
        <v>10</v>
      </c>
      <c r="Q1650" t="s">
        <v>40</v>
      </c>
      <c r="R1650" t="s">
        <v>58</v>
      </c>
      <c r="S1650" t="s">
        <v>11950</v>
      </c>
      <c r="T1650" s="4">
        <v>45494</v>
      </c>
      <c r="U1650">
        <v>7</v>
      </c>
      <c r="V1650" t="s">
        <v>20251</v>
      </c>
      <c r="W1650" t="s">
        <v>11951</v>
      </c>
      <c r="X1650" t="s">
        <v>977</v>
      </c>
      <c r="Y1650" t="s">
        <v>5849</v>
      </c>
      <c r="Z1650">
        <v>752</v>
      </c>
      <c r="AA1650">
        <v>4</v>
      </c>
      <c r="AB1650">
        <v>1203.2</v>
      </c>
      <c r="AC1650">
        <v>300.8</v>
      </c>
      <c r="AD1650" s="8">
        <v>0.28000000000000003</v>
      </c>
      <c r="AE1650" s="7">
        <v>336.89600000000007</v>
      </c>
      <c r="AF1650">
        <v>0.28000000000000003</v>
      </c>
      <c r="AG1650" t="str">
        <f t="shared" si="25"/>
        <v>₹1 K</v>
      </c>
    </row>
    <row r="1651" spans="1:33" x14ac:dyDescent="0.3">
      <c r="A1651" t="s">
        <v>27</v>
      </c>
      <c r="B1651" t="s">
        <v>803</v>
      </c>
      <c r="C1651" t="s">
        <v>80</v>
      </c>
      <c r="D1651" t="s">
        <v>677</v>
      </c>
      <c r="E1651" t="s">
        <v>832</v>
      </c>
      <c r="F1651" t="s">
        <v>12013</v>
      </c>
      <c r="G1651" t="s">
        <v>96</v>
      </c>
      <c r="H1651" s="4">
        <v>43839</v>
      </c>
      <c r="I1651">
        <v>1100</v>
      </c>
      <c r="J1651" t="s">
        <v>12014</v>
      </c>
      <c r="K1651" t="s">
        <v>514</v>
      </c>
      <c r="L1651" t="s">
        <v>12015</v>
      </c>
      <c r="M1651" t="s">
        <v>87</v>
      </c>
      <c r="N1651" t="s">
        <v>12016</v>
      </c>
      <c r="O1651" t="s">
        <v>39</v>
      </c>
      <c r="P1651">
        <v>19</v>
      </c>
      <c r="Q1651" t="s">
        <v>40</v>
      </c>
      <c r="R1651" t="s">
        <v>58</v>
      </c>
      <c r="S1651" t="s">
        <v>12017</v>
      </c>
      <c r="T1651" s="4">
        <v>45486</v>
      </c>
      <c r="U1651">
        <v>7</v>
      </c>
      <c r="V1651" t="s">
        <v>20251</v>
      </c>
      <c r="W1651" t="s">
        <v>12018</v>
      </c>
      <c r="X1651" t="s">
        <v>12019</v>
      </c>
      <c r="Y1651" t="s">
        <v>4683</v>
      </c>
      <c r="Z1651">
        <v>2797</v>
      </c>
      <c r="AA1651">
        <v>7</v>
      </c>
      <c r="AB1651">
        <v>7831.6</v>
      </c>
      <c r="AC1651">
        <v>1118.8</v>
      </c>
      <c r="AD1651" s="8">
        <v>0.35</v>
      </c>
      <c r="AE1651" s="7">
        <v>2741.06</v>
      </c>
      <c r="AF1651">
        <v>0.35</v>
      </c>
      <c r="AG1651" t="str">
        <f t="shared" si="25"/>
        <v>₹8 K</v>
      </c>
    </row>
    <row r="1652" spans="1:33" x14ac:dyDescent="0.3">
      <c r="A1652" t="s">
        <v>93</v>
      </c>
      <c r="B1652" t="s">
        <v>169</v>
      </c>
      <c r="C1652" t="s">
        <v>80</v>
      </c>
      <c r="D1652" t="s">
        <v>206</v>
      </c>
      <c r="E1652" t="s">
        <v>431</v>
      </c>
      <c r="F1652" t="s">
        <v>12027</v>
      </c>
      <c r="G1652" t="s">
        <v>96</v>
      </c>
      <c r="H1652" s="4">
        <v>44648</v>
      </c>
      <c r="I1652">
        <v>1100</v>
      </c>
      <c r="J1652" t="s">
        <v>12028</v>
      </c>
      <c r="K1652" t="s">
        <v>3813</v>
      </c>
      <c r="L1652" t="s">
        <v>12029</v>
      </c>
      <c r="M1652" t="s">
        <v>37</v>
      </c>
      <c r="N1652" t="s">
        <v>12030</v>
      </c>
      <c r="O1652" t="s">
        <v>57</v>
      </c>
      <c r="P1652">
        <v>19</v>
      </c>
      <c r="Q1652" t="s">
        <v>40</v>
      </c>
      <c r="R1652" t="s">
        <v>74</v>
      </c>
      <c r="S1652" t="s">
        <v>12031</v>
      </c>
      <c r="T1652" s="4">
        <v>45487</v>
      </c>
      <c r="U1652">
        <v>7</v>
      </c>
      <c r="V1652" t="s">
        <v>20251</v>
      </c>
      <c r="W1652" t="s">
        <v>12032</v>
      </c>
      <c r="X1652" t="s">
        <v>12033</v>
      </c>
      <c r="Y1652" t="s">
        <v>144</v>
      </c>
      <c r="Z1652">
        <v>2931</v>
      </c>
      <c r="AA1652">
        <v>3</v>
      </c>
      <c r="AB1652">
        <v>3517.2000000000003</v>
      </c>
      <c r="AC1652">
        <v>1172.4000000000001</v>
      </c>
      <c r="AD1652" s="8">
        <v>0.35</v>
      </c>
      <c r="AE1652" s="7">
        <v>1231.02</v>
      </c>
      <c r="AF1652">
        <v>0.35</v>
      </c>
      <c r="AG1652" t="str">
        <f t="shared" si="25"/>
        <v>₹4 K</v>
      </c>
    </row>
    <row r="1653" spans="1:33" x14ac:dyDescent="0.3">
      <c r="A1653" t="s">
        <v>93</v>
      </c>
      <c r="B1653" t="s">
        <v>293</v>
      </c>
      <c r="C1653" t="s">
        <v>80</v>
      </c>
      <c r="D1653" t="s">
        <v>241</v>
      </c>
      <c r="E1653" t="s">
        <v>1917</v>
      </c>
      <c r="F1653" t="s">
        <v>12069</v>
      </c>
      <c r="G1653" t="s">
        <v>33</v>
      </c>
      <c r="H1653" s="4">
        <v>43842</v>
      </c>
      <c r="I1653">
        <v>1300</v>
      </c>
      <c r="J1653" t="s">
        <v>12070</v>
      </c>
      <c r="K1653" t="s">
        <v>454</v>
      </c>
      <c r="L1653" t="s">
        <v>12071</v>
      </c>
      <c r="M1653" t="s">
        <v>87</v>
      </c>
      <c r="N1653" t="s">
        <v>12072</v>
      </c>
      <c r="O1653" t="s">
        <v>116</v>
      </c>
      <c r="P1653">
        <v>6</v>
      </c>
      <c r="Q1653" t="s">
        <v>40</v>
      </c>
      <c r="R1653" t="s">
        <v>58</v>
      </c>
      <c r="S1653" t="s">
        <v>12073</v>
      </c>
      <c r="T1653" s="4">
        <v>45501</v>
      </c>
      <c r="U1653">
        <v>7</v>
      </c>
      <c r="V1653" t="s">
        <v>20251</v>
      </c>
      <c r="W1653" t="s">
        <v>12074</v>
      </c>
      <c r="X1653" t="s">
        <v>12075</v>
      </c>
      <c r="Y1653" t="s">
        <v>1289</v>
      </c>
      <c r="Z1653">
        <v>1946</v>
      </c>
      <c r="AA1653">
        <v>1</v>
      </c>
      <c r="AB1653">
        <v>778.40000000000009</v>
      </c>
      <c r="AC1653">
        <v>778.40000000000009</v>
      </c>
      <c r="AD1653" s="8">
        <v>0.35</v>
      </c>
      <c r="AE1653" s="7">
        <v>272.44</v>
      </c>
      <c r="AF1653">
        <v>0.35</v>
      </c>
      <c r="AG1653" t="str">
        <f t="shared" si="25"/>
        <v>₹778.4</v>
      </c>
    </row>
    <row r="1654" spans="1:33" x14ac:dyDescent="0.3">
      <c r="A1654" t="s">
        <v>93</v>
      </c>
      <c r="B1654" t="s">
        <v>784</v>
      </c>
      <c r="C1654" t="s">
        <v>49</v>
      </c>
      <c r="D1654" t="s">
        <v>50</v>
      </c>
      <c r="E1654" t="s">
        <v>481</v>
      </c>
      <c r="F1654" t="s">
        <v>12140</v>
      </c>
      <c r="G1654" t="s">
        <v>33</v>
      </c>
      <c r="H1654" s="4">
        <v>45036</v>
      </c>
      <c r="I1654">
        <v>1000</v>
      </c>
      <c r="J1654" t="s">
        <v>12141</v>
      </c>
      <c r="K1654" t="s">
        <v>581</v>
      </c>
      <c r="L1654" t="s">
        <v>12142</v>
      </c>
      <c r="M1654" t="s">
        <v>87</v>
      </c>
      <c r="N1654" t="s">
        <v>12143</v>
      </c>
      <c r="O1654" t="s">
        <v>72</v>
      </c>
      <c r="P1654">
        <v>11</v>
      </c>
      <c r="Q1654" t="s">
        <v>73</v>
      </c>
      <c r="R1654" t="s">
        <v>41</v>
      </c>
      <c r="S1654" t="s">
        <v>12144</v>
      </c>
      <c r="T1654" s="4">
        <v>45492</v>
      </c>
      <c r="U1654">
        <v>7</v>
      </c>
      <c r="V1654" t="s">
        <v>20251</v>
      </c>
      <c r="W1654" t="s">
        <v>12145</v>
      </c>
      <c r="X1654" t="s">
        <v>12146</v>
      </c>
      <c r="Y1654" t="s">
        <v>1266</v>
      </c>
      <c r="Z1654">
        <v>2074</v>
      </c>
      <c r="AA1654">
        <v>3</v>
      </c>
      <c r="AB1654">
        <v>2488.8000000000002</v>
      </c>
      <c r="AC1654">
        <v>829.6</v>
      </c>
      <c r="AD1654" s="8">
        <v>0.22</v>
      </c>
      <c r="AE1654" s="7">
        <v>547.53600000000006</v>
      </c>
      <c r="AF1654">
        <v>0.22</v>
      </c>
      <c r="AG1654" t="str">
        <f t="shared" si="25"/>
        <v>₹2 K</v>
      </c>
    </row>
    <row r="1655" spans="1:33" x14ac:dyDescent="0.3">
      <c r="A1655" t="s">
        <v>181</v>
      </c>
      <c r="B1655" t="s">
        <v>813</v>
      </c>
      <c r="C1655" t="s">
        <v>80</v>
      </c>
      <c r="D1655" t="s">
        <v>30</v>
      </c>
      <c r="E1655" t="s">
        <v>294</v>
      </c>
      <c r="F1655" t="s">
        <v>12201</v>
      </c>
      <c r="G1655" t="s">
        <v>33</v>
      </c>
      <c r="H1655" s="4">
        <v>45102</v>
      </c>
      <c r="I1655">
        <v>1400</v>
      </c>
      <c r="J1655" t="s">
        <v>12202</v>
      </c>
      <c r="K1655" t="s">
        <v>1418</v>
      </c>
      <c r="L1655" t="s">
        <v>12203</v>
      </c>
      <c r="M1655" t="s">
        <v>37</v>
      </c>
      <c r="N1655" t="s">
        <v>12204</v>
      </c>
      <c r="O1655" t="s">
        <v>57</v>
      </c>
      <c r="P1655">
        <v>8</v>
      </c>
      <c r="Q1655" t="s">
        <v>73</v>
      </c>
      <c r="R1655" t="s">
        <v>41</v>
      </c>
      <c r="S1655" t="s">
        <v>12205</v>
      </c>
      <c r="T1655" s="4">
        <v>45487</v>
      </c>
      <c r="U1655">
        <v>7</v>
      </c>
      <c r="V1655" t="s">
        <v>20251</v>
      </c>
      <c r="W1655" t="s">
        <v>12206</v>
      </c>
      <c r="X1655" t="s">
        <v>12207</v>
      </c>
      <c r="Y1655" t="s">
        <v>11551</v>
      </c>
      <c r="Z1655">
        <v>832</v>
      </c>
      <c r="AA1655">
        <v>7</v>
      </c>
      <c r="AB1655">
        <v>2329.6</v>
      </c>
      <c r="AC1655">
        <v>332.8</v>
      </c>
      <c r="AD1655" s="8">
        <v>0.35</v>
      </c>
      <c r="AE1655" s="7">
        <v>815.3599999999999</v>
      </c>
      <c r="AF1655">
        <v>0.35</v>
      </c>
      <c r="AG1655" t="str">
        <f t="shared" si="25"/>
        <v>₹2 K</v>
      </c>
    </row>
    <row r="1656" spans="1:33" x14ac:dyDescent="0.3">
      <c r="A1656" t="s">
        <v>181</v>
      </c>
      <c r="B1656" t="s">
        <v>64</v>
      </c>
      <c r="C1656" t="s">
        <v>29</v>
      </c>
      <c r="D1656" t="s">
        <v>241</v>
      </c>
      <c r="E1656" t="s">
        <v>1543</v>
      </c>
      <c r="F1656" t="s">
        <v>12272</v>
      </c>
      <c r="G1656" t="s">
        <v>96</v>
      </c>
      <c r="H1656" s="4">
        <v>44830</v>
      </c>
      <c r="I1656">
        <v>950</v>
      </c>
      <c r="J1656" t="s">
        <v>12273</v>
      </c>
      <c r="K1656" t="s">
        <v>897</v>
      </c>
      <c r="L1656" t="s">
        <v>12274</v>
      </c>
      <c r="M1656" t="s">
        <v>87</v>
      </c>
      <c r="N1656" t="s">
        <v>12275</v>
      </c>
      <c r="O1656" t="s">
        <v>57</v>
      </c>
      <c r="P1656">
        <v>18</v>
      </c>
      <c r="Q1656" t="s">
        <v>73</v>
      </c>
      <c r="R1656" t="s">
        <v>41</v>
      </c>
      <c r="S1656" t="s">
        <v>12276</v>
      </c>
      <c r="T1656" s="4">
        <v>45499</v>
      </c>
      <c r="U1656">
        <v>7</v>
      </c>
      <c r="V1656" t="s">
        <v>20251</v>
      </c>
      <c r="W1656" t="s">
        <v>12277</v>
      </c>
      <c r="X1656" t="s">
        <v>12278</v>
      </c>
      <c r="Y1656" t="s">
        <v>12279</v>
      </c>
      <c r="Z1656">
        <v>1209</v>
      </c>
      <c r="AA1656">
        <v>4</v>
      </c>
      <c r="AB1656">
        <v>1934.4</v>
      </c>
      <c r="AC1656">
        <v>483.6</v>
      </c>
      <c r="AD1656" s="8">
        <v>0.28000000000000003</v>
      </c>
      <c r="AE1656" s="7">
        <v>541.63200000000006</v>
      </c>
      <c r="AF1656">
        <v>0.28000000000000003</v>
      </c>
      <c r="AG1656" t="str">
        <f t="shared" si="25"/>
        <v>₹2 K</v>
      </c>
    </row>
    <row r="1657" spans="1:33" x14ac:dyDescent="0.3">
      <c r="A1657" t="s">
        <v>145</v>
      </c>
      <c r="B1657" t="s">
        <v>145</v>
      </c>
      <c r="C1657" t="s">
        <v>80</v>
      </c>
      <c r="D1657" t="s">
        <v>241</v>
      </c>
      <c r="E1657" t="s">
        <v>2408</v>
      </c>
      <c r="F1657" t="s">
        <v>12439</v>
      </c>
      <c r="G1657" t="s">
        <v>96</v>
      </c>
      <c r="H1657" s="4">
        <v>44736</v>
      </c>
      <c r="I1657">
        <v>1100</v>
      </c>
      <c r="J1657" t="s">
        <v>12440</v>
      </c>
      <c r="K1657" t="s">
        <v>404</v>
      </c>
      <c r="L1657" t="s">
        <v>12441</v>
      </c>
      <c r="M1657" t="s">
        <v>37</v>
      </c>
      <c r="N1657" t="s">
        <v>12442</v>
      </c>
      <c r="O1657" t="s">
        <v>39</v>
      </c>
      <c r="P1657">
        <v>12</v>
      </c>
      <c r="Q1657" t="s">
        <v>40</v>
      </c>
      <c r="R1657" t="s">
        <v>74</v>
      </c>
      <c r="S1657" t="s">
        <v>12443</v>
      </c>
      <c r="T1657" s="4">
        <v>45481</v>
      </c>
      <c r="U1657">
        <v>7</v>
      </c>
      <c r="V1657" t="s">
        <v>20251</v>
      </c>
      <c r="W1657" t="s">
        <v>12444</v>
      </c>
      <c r="X1657" t="s">
        <v>12445</v>
      </c>
      <c r="Y1657" t="s">
        <v>12446</v>
      </c>
      <c r="Z1657">
        <v>649</v>
      </c>
      <c r="AA1657">
        <v>6</v>
      </c>
      <c r="AB1657">
        <v>1557.6000000000001</v>
      </c>
      <c r="AC1657">
        <v>259.60000000000002</v>
      </c>
      <c r="AD1657" s="8">
        <v>0.35</v>
      </c>
      <c r="AE1657" s="7">
        <v>545.16</v>
      </c>
      <c r="AF1657">
        <v>0.35</v>
      </c>
      <c r="AG1657" t="str">
        <f t="shared" si="25"/>
        <v>₹2 K</v>
      </c>
    </row>
    <row r="1658" spans="1:33" x14ac:dyDescent="0.3">
      <c r="A1658" t="s">
        <v>181</v>
      </c>
      <c r="B1658" t="s">
        <v>380</v>
      </c>
      <c r="C1658" t="s">
        <v>80</v>
      </c>
      <c r="D1658" t="s">
        <v>370</v>
      </c>
      <c r="E1658" t="s">
        <v>3309</v>
      </c>
      <c r="F1658" t="s">
        <v>12447</v>
      </c>
      <c r="G1658" t="s">
        <v>33</v>
      </c>
      <c r="H1658" s="4">
        <v>43931</v>
      </c>
      <c r="I1658">
        <v>950</v>
      </c>
      <c r="J1658" t="s">
        <v>12448</v>
      </c>
      <c r="K1658" t="s">
        <v>266</v>
      </c>
      <c r="L1658" t="s">
        <v>12449</v>
      </c>
      <c r="M1658" t="s">
        <v>37</v>
      </c>
      <c r="N1658" t="s">
        <v>12450</v>
      </c>
      <c r="O1658" t="s">
        <v>72</v>
      </c>
      <c r="P1658">
        <v>10</v>
      </c>
      <c r="Q1658" t="s">
        <v>73</v>
      </c>
      <c r="R1658" t="s">
        <v>41</v>
      </c>
      <c r="S1658" t="s">
        <v>12451</v>
      </c>
      <c r="T1658" s="4">
        <v>45474</v>
      </c>
      <c r="U1658">
        <v>7</v>
      </c>
      <c r="V1658" t="s">
        <v>20251</v>
      </c>
      <c r="W1658" t="s">
        <v>12452</v>
      </c>
      <c r="X1658" t="s">
        <v>12453</v>
      </c>
      <c r="Y1658" t="s">
        <v>5081</v>
      </c>
      <c r="Z1658">
        <v>1465</v>
      </c>
      <c r="AA1658">
        <v>6</v>
      </c>
      <c r="AB1658">
        <v>3516</v>
      </c>
      <c r="AC1658">
        <v>586</v>
      </c>
      <c r="AD1658" s="8">
        <v>0.35</v>
      </c>
      <c r="AE1658" s="7">
        <v>1230.5999999999999</v>
      </c>
      <c r="AF1658">
        <v>0.35</v>
      </c>
      <c r="AG1658" t="str">
        <f t="shared" si="25"/>
        <v>₹4 K</v>
      </c>
    </row>
    <row r="1659" spans="1:33" x14ac:dyDescent="0.3">
      <c r="A1659" t="s">
        <v>20233</v>
      </c>
      <c r="B1659" t="s">
        <v>240</v>
      </c>
      <c r="C1659" t="s">
        <v>29</v>
      </c>
      <c r="D1659" t="s">
        <v>677</v>
      </c>
      <c r="E1659" t="s">
        <v>1908</v>
      </c>
      <c r="F1659" t="s">
        <v>12641</v>
      </c>
      <c r="G1659" t="s">
        <v>96</v>
      </c>
      <c r="H1659" s="4">
        <v>44377</v>
      </c>
      <c r="I1659">
        <v>1300</v>
      </c>
      <c r="J1659" t="s">
        <v>12642</v>
      </c>
      <c r="K1659" t="s">
        <v>706</v>
      </c>
      <c r="L1659" t="s">
        <v>12643</v>
      </c>
      <c r="M1659" t="s">
        <v>87</v>
      </c>
      <c r="N1659" t="s">
        <v>12644</v>
      </c>
      <c r="O1659" t="s">
        <v>116</v>
      </c>
      <c r="P1659">
        <v>15</v>
      </c>
      <c r="Q1659" t="s">
        <v>73</v>
      </c>
      <c r="R1659" t="s">
        <v>101</v>
      </c>
      <c r="S1659" t="s">
        <v>12645</v>
      </c>
      <c r="T1659" s="4">
        <v>45496</v>
      </c>
      <c r="U1659">
        <v>7</v>
      </c>
      <c r="V1659" t="s">
        <v>20251</v>
      </c>
      <c r="W1659" t="s">
        <v>12646</v>
      </c>
      <c r="X1659" t="s">
        <v>12647</v>
      </c>
      <c r="Y1659" t="s">
        <v>7776</v>
      </c>
      <c r="Z1659">
        <v>2953</v>
      </c>
      <c r="AA1659">
        <v>4</v>
      </c>
      <c r="AB1659">
        <v>4724.8</v>
      </c>
      <c r="AC1659">
        <v>1181.2</v>
      </c>
      <c r="AD1659" s="8">
        <v>0.28000000000000003</v>
      </c>
      <c r="AE1659" s="7">
        <v>1322.9440000000002</v>
      </c>
      <c r="AF1659">
        <v>0.28000000000000003</v>
      </c>
      <c r="AG1659" t="str">
        <f t="shared" si="25"/>
        <v>₹5 K</v>
      </c>
    </row>
    <row r="1660" spans="1:33" x14ac:dyDescent="0.3">
      <c r="A1660" t="s">
        <v>133</v>
      </c>
      <c r="B1660" t="s">
        <v>229</v>
      </c>
      <c r="C1660" t="s">
        <v>29</v>
      </c>
      <c r="D1660" t="s">
        <v>206</v>
      </c>
      <c r="E1660" t="s">
        <v>1225</v>
      </c>
      <c r="F1660" t="s">
        <v>12683</v>
      </c>
      <c r="G1660" t="s">
        <v>96</v>
      </c>
      <c r="H1660" s="4">
        <v>44321</v>
      </c>
      <c r="I1660">
        <v>1000</v>
      </c>
      <c r="J1660" t="s">
        <v>12684</v>
      </c>
      <c r="K1660" t="s">
        <v>1626</v>
      </c>
      <c r="L1660" t="s">
        <v>12685</v>
      </c>
      <c r="M1660" t="s">
        <v>37</v>
      </c>
      <c r="N1660" t="s">
        <v>12686</v>
      </c>
      <c r="O1660" t="s">
        <v>116</v>
      </c>
      <c r="P1660">
        <v>9</v>
      </c>
      <c r="Q1660" t="s">
        <v>40</v>
      </c>
      <c r="R1660" t="s">
        <v>41</v>
      </c>
      <c r="S1660" t="s">
        <v>12687</v>
      </c>
      <c r="T1660" s="4">
        <v>45483</v>
      </c>
      <c r="U1660">
        <v>7</v>
      </c>
      <c r="V1660" t="s">
        <v>20251</v>
      </c>
      <c r="W1660" t="s">
        <v>12688</v>
      </c>
      <c r="X1660" t="s">
        <v>12689</v>
      </c>
      <c r="Y1660" t="s">
        <v>6176</v>
      </c>
      <c r="Z1660">
        <v>2881</v>
      </c>
      <c r="AA1660">
        <v>4</v>
      </c>
      <c r="AB1660">
        <v>4609.6000000000004</v>
      </c>
      <c r="AC1660">
        <v>1152.4000000000001</v>
      </c>
      <c r="AD1660" s="8">
        <v>0.28000000000000003</v>
      </c>
      <c r="AE1660" s="7">
        <v>1290.6880000000003</v>
      </c>
      <c r="AF1660">
        <v>0.28000000000000003</v>
      </c>
      <c r="AG1660" t="str">
        <f t="shared" si="25"/>
        <v>₹5 K</v>
      </c>
    </row>
    <row r="1661" spans="1:33" x14ac:dyDescent="0.3">
      <c r="A1661" t="s">
        <v>133</v>
      </c>
      <c r="B1661" t="s">
        <v>108</v>
      </c>
      <c r="C1661" t="s">
        <v>29</v>
      </c>
      <c r="D1661" t="s">
        <v>677</v>
      </c>
      <c r="E1661" t="s">
        <v>1949</v>
      </c>
      <c r="F1661" t="s">
        <v>12704</v>
      </c>
      <c r="G1661" t="s">
        <v>33</v>
      </c>
      <c r="H1661" s="4">
        <v>44438</v>
      </c>
      <c r="I1661">
        <v>1100</v>
      </c>
      <c r="J1661" t="s">
        <v>12705</v>
      </c>
      <c r="K1661" t="s">
        <v>989</v>
      </c>
      <c r="L1661" t="s">
        <v>12706</v>
      </c>
      <c r="M1661" t="s">
        <v>37</v>
      </c>
      <c r="N1661" t="s">
        <v>12707</v>
      </c>
      <c r="O1661" t="s">
        <v>39</v>
      </c>
      <c r="P1661">
        <v>12</v>
      </c>
      <c r="Q1661" t="s">
        <v>73</v>
      </c>
      <c r="R1661" t="s">
        <v>74</v>
      </c>
      <c r="S1661" t="s">
        <v>12708</v>
      </c>
      <c r="T1661" s="4">
        <v>45501</v>
      </c>
      <c r="U1661">
        <v>7</v>
      </c>
      <c r="V1661" t="s">
        <v>20251</v>
      </c>
      <c r="W1661" t="s">
        <v>12709</v>
      </c>
      <c r="X1661" t="s">
        <v>12710</v>
      </c>
      <c r="Y1661" t="s">
        <v>5192</v>
      </c>
      <c r="Z1661">
        <v>1442</v>
      </c>
      <c r="AA1661">
        <v>1</v>
      </c>
      <c r="AB1661">
        <v>576.80000000000007</v>
      </c>
      <c r="AC1661">
        <v>576.80000000000007</v>
      </c>
      <c r="AD1661" s="8">
        <v>0.28000000000000003</v>
      </c>
      <c r="AE1661" s="7">
        <v>161.50400000000005</v>
      </c>
      <c r="AF1661">
        <v>0.28000000000000003</v>
      </c>
      <c r="AG1661" t="str">
        <f t="shared" si="25"/>
        <v>₹576.8</v>
      </c>
    </row>
    <row r="1662" spans="1:33" x14ac:dyDescent="0.3">
      <c r="A1662" t="s">
        <v>336</v>
      </c>
      <c r="B1662" t="s">
        <v>262</v>
      </c>
      <c r="C1662" t="s">
        <v>29</v>
      </c>
      <c r="D1662" t="s">
        <v>219</v>
      </c>
      <c r="E1662" t="s">
        <v>1534</v>
      </c>
      <c r="F1662" t="s">
        <v>12823</v>
      </c>
      <c r="G1662" t="s">
        <v>33</v>
      </c>
      <c r="H1662" s="4">
        <v>43892</v>
      </c>
      <c r="I1662">
        <v>1100</v>
      </c>
      <c r="J1662" t="s">
        <v>12824</v>
      </c>
      <c r="K1662" t="s">
        <v>599</v>
      </c>
      <c r="L1662" t="s">
        <v>12825</v>
      </c>
      <c r="M1662" t="s">
        <v>87</v>
      </c>
      <c r="N1662" t="s">
        <v>12826</v>
      </c>
      <c r="O1662" t="s">
        <v>57</v>
      </c>
      <c r="P1662">
        <v>11</v>
      </c>
      <c r="Q1662" t="s">
        <v>73</v>
      </c>
      <c r="R1662" t="s">
        <v>58</v>
      </c>
      <c r="S1662" t="s">
        <v>12827</v>
      </c>
      <c r="T1662" s="4">
        <v>45493</v>
      </c>
      <c r="U1662">
        <v>7</v>
      </c>
      <c r="V1662" t="s">
        <v>20251</v>
      </c>
      <c r="W1662" t="s">
        <v>12828</v>
      </c>
      <c r="X1662" t="s">
        <v>12829</v>
      </c>
      <c r="Y1662" t="s">
        <v>7522</v>
      </c>
      <c r="Z1662">
        <v>2757</v>
      </c>
      <c r="AA1662">
        <v>8</v>
      </c>
      <c r="AB1662">
        <v>8822.4</v>
      </c>
      <c r="AC1662">
        <v>1102.8</v>
      </c>
      <c r="AD1662" s="8">
        <v>0.28000000000000003</v>
      </c>
      <c r="AE1662" s="7">
        <v>2470.2719999999999</v>
      </c>
      <c r="AF1662">
        <v>0.28000000000000003</v>
      </c>
      <c r="AG1662" t="str">
        <f t="shared" si="25"/>
        <v>₹9 K</v>
      </c>
    </row>
    <row r="1663" spans="1:33" x14ac:dyDescent="0.3">
      <c r="A1663" t="s">
        <v>27</v>
      </c>
      <c r="B1663" t="s">
        <v>193</v>
      </c>
      <c r="C1663" t="s">
        <v>49</v>
      </c>
      <c r="D1663" t="s">
        <v>206</v>
      </c>
      <c r="E1663" t="s">
        <v>986</v>
      </c>
      <c r="F1663" t="s">
        <v>12830</v>
      </c>
      <c r="G1663" t="s">
        <v>33</v>
      </c>
      <c r="H1663" s="4">
        <v>44907</v>
      </c>
      <c r="I1663">
        <v>1400</v>
      </c>
      <c r="J1663" t="s">
        <v>12831</v>
      </c>
      <c r="K1663" t="s">
        <v>329</v>
      </c>
      <c r="L1663" t="s">
        <v>12832</v>
      </c>
      <c r="M1663" t="s">
        <v>37</v>
      </c>
      <c r="N1663" t="s">
        <v>12833</v>
      </c>
      <c r="O1663" t="s">
        <v>39</v>
      </c>
      <c r="P1663">
        <v>19</v>
      </c>
      <c r="Q1663" t="s">
        <v>73</v>
      </c>
      <c r="R1663" t="s">
        <v>41</v>
      </c>
      <c r="S1663" t="s">
        <v>12834</v>
      </c>
      <c r="T1663" s="4">
        <v>45480</v>
      </c>
      <c r="U1663">
        <v>7</v>
      </c>
      <c r="V1663" t="s">
        <v>20251</v>
      </c>
      <c r="W1663" t="s">
        <v>12835</v>
      </c>
      <c r="X1663" t="s">
        <v>12836</v>
      </c>
      <c r="Y1663" t="s">
        <v>9863</v>
      </c>
      <c r="Z1663">
        <v>1980</v>
      </c>
      <c r="AA1663">
        <v>1</v>
      </c>
      <c r="AB1663">
        <v>792</v>
      </c>
      <c r="AC1663">
        <v>792</v>
      </c>
      <c r="AD1663" s="8">
        <v>0.22</v>
      </c>
      <c r="AE1663" s="7">
        <v>174.24</v>
      </c>
      <c r="AF1663">
        <v>0.22</v>
      </c>
      <c r="AG1663" t="str">
        <f t="shared" si="25"/>
        <v>₹792</v>
      </c>
    </row>
    <row r="1664" spans="1:33" x14ac:dyDescent="0.3">
      <c r="A1664" t="s">
        <v>20236</v>
      </c>
      <c r="B1664" t="s">
        <v>79</v>
      </c>
      <c r="C1664" t="s">
        <v>80</v>
      </c>
      <c r="D1664" t="s">
        <v>109</v>
      </c>
      <c r="E1664" t="s">
        <v>82</v>
      </c>
      <c r="F1664" t="s">
        <v>12865</v>
      </c>
      <c r="G1664" t="s">
        <v>96</v>
      </c>
      <c r="H1664" s="4">
        <v>45303</v>
      </c>
      <c r="I1664">
        <v>1100</v>
      </c>
      <c r="J1664" t="s">
        <v>12866</v>
      </c>
      <c r="K1664" t="s">
        <v>825</v>
      </c>
      <c r="L1664" t="s">
        <v>12867</v>
      </c>
      <c r="M1664" t="s">
        <v>37</v>
      </c>
      <c r="N1664" t="s">
        <v>12868</v>
      </c>
      <c r="O1664" t="s">
        <v>116</v>
      </c>
      <c r="P1664">
        <v>15</v>
      </c>
      <c r="Q1664" t="s">
        <v>40</v>
      </c>
      <c r="R1664" t="s">
        <v>101</v>
      </c>
      <c r="S1664" t="s">
        <v>12869</v>
      </c>
      <c r="T1664" s="4">
        <v>45498</v>
      </c>
      <c r="U1664">
        <v>7</v>
      </c>
      <c r="V1664" t="s">
        <v>20251</v>
      </c>
      <c r="W1664" t="s">
        <v>12870</v>
      </c>
      <c r="X1664" t="s">
        <v>12871</v>
      </c>
      <c r="Y1664" t="s">
        <v>1356</v>
      </c>
      <c r="Z1664">
        <v>2890</v>
      </c>
      <c r="AA1664">
        <v>3</v>
      </c>
      <c r="AB1664">
        <v>3468</v>
      </c>
      <c r="AC1664">
        <v>1156</v>
      </c>
      <c r="AD1664" s="8">
        <v>0.35</v>
      </c>
      <c r="AE1664" s="7">
        <v>1213.8</v>
      </c>
      <c r="AF1664">
        <v>0.35</v>
      </c>
      <c r="AG1664" t="str">
        <f t="shared" si="25"/>
        <v>₹3 K</v>
      </c>
    </row>
    <row r="1665" spans="1:33" x14ac:dyDescent="0.3">
      <c r="A1665" t="s">
        <v>20234</v>
      </c>
      <c r="B1665" t="s">
        <v>325</v>
      </c>
      <c r="C1665" t="s">
        <v>80</v>
      </c>
      <c r="D1665" t="s">
        <v>370</v>
      </c>
      <c r="E1665" t="s">
        <v>337</v>
      </c>
      <c r="F1665" t="s">
        <v>12900</v>
      </c>
      <c r="G1665" t="s">
        <v>96</v>
      </c>
      <c r="H1665" s="4">
        <v>45010</v>
      </c>
      <c r="I1665">
        <v>1400</v>
      </c>
      <c r="J1665" t="s">
        <v>12901</v>
      </c>
      <c r="K1665" t="s">
        <v>266</v>
      </c>
      <c r="L1665" t="s">
        <v>12902</v>
      </c>
      <c r="M1665" t="s">
        <v>37</v>
      </c>
      <c r="N1665" t="s">
        <v>12903</v>
      </c>
      <c r="O1665" t="s">
        <v>116</v>
      </c>
      <c r="P1665">
        <v>15</v>
      </c>
      <c r="Q1665" t="s">
        <v>73</v>
      </c>
      <c r="R1665" t="s">
        <v>58</v>
      </c>
      <c r="S1665" t="s">
        <v>12904</v>
      </c>
      <c r="T1665" s="4">
        <v>45486</v>
      </c>
      <c r="U1665">
        <v>7</v>
      </c>
      <c r="V1665" t="s">
        <v>20251</v>
      </c>
      <c r="W1665" t="s">
        <v>12905</v>
      </c>
      <c r="X1665" t="s">
        <v>12906</v>
      </c>
      <c r="Y1665" t="s">
        <v>180</v>
      </c>
      <c r="Z1665">
        <v>1456</v>
      </c>
      <c r="AA1665">
        <v>6</v>
      </c>
      <c r="AB1665">
        <v>3494.4</v>
      </c>
      <c r="AC1665">
        <v>582.4</v>
      </c>
      <c r="AD1665" s="8">
        <v>0.35</v>
      </c>
      <c r="AE1665" s="7">
        <v>1223.04</v>
      </c>
      <c r="AF1665">
        <v>0.35</v>
      </c>
      <c r="AG1665" t="str">
        <f t="shared" si="25"/>
        <v>₹3 K</v>
      </c>
    </row>
    <row r="1666" spans="1:33" x14ac:dyDescent="0.3">
      <c r="A1666" t="s">
        <v>20234</v>
      </c>
      <c r="B1666" t="s">
        <v>325</v>
      </c>
      <c r="C1666" t="s">
        <v>49</v>
      </c>
      <c r="D1666" t="s">
        <v>50</v>
      </c>
      <c r="E1666" t="s">
        <v>304</v>
      </c>
      <c r="F1666" t="s">
        <v>12970</v>
      </c>
      <c r="G1666" t="s">
        <v>33</v>
      </c>
      <c r="H1666" s="4">
        <v>45075</v>
      </c>
      <c r="I1666">
        <v>1100</v>
      </c>
      <c r="J1666" t="s">
        <v>12971</v>
      </c>
      <c r="K1666" t="s">
        <v>1368</v>
      </c>
      <c r="L1666" t="s">
        <v>12972</v>
      </c>
      <c r="M1666" t="s">
        <v>37</v>
      </c>
      <c r="N1666" t="s">
        <v>12973</v>
      </c>
      <c r="O1666" t="s">
        <v>57</v>
      </c>
      <c r="P1666">
        <v>11</v>
      </c>
      <c r="Q1666" t="s">
        <v>73</v>
      </c>
      <c r="R1666" t="s">
        <v>74</v>
      </c>
      <c r="S1666" t="s">
        <v>12974</v>
      </c>
      <c r="T1666" s="4">
        <v>45480</v>
      </c>
      <c r="U1666">
        <v>7</v>
      </c>
      <c r="V1666" t="s">
        <v>20251</v>
      </c>
      <c r="W1666" t="s">
        <v>12975</v>
      </c>
      <c r="X1666" t="s">
        <v>12976</v>
      </c>
      <c r="Y1666" t="s">
        <v>7456</v>
      </c>
      <c r="Z1666">
        <v>1792</v>
      </c>
      <c r="AA1666">
        <v>6</v>
      </c>
      <c r="AB1666">
        <v>4300.8</v>
      </c>
      <c r="AC1666">
        <v>716.80000000000007</v>
      </c>
      <c r="AD1666" s="8">
        <v>0.22</v>
      </c>
      <c r="AE1666" s="7">
        <v>946.17600000000004</v>
      </c>
      <c r="AF1666">
        <v>0.22</v>
      </c>
      <c r="AG1666" t="str">
        <f t="shared" ref="AG1666:AG1729" si="26">IF(AB1666&gt;=100000,"₹"&amp;TEXT(AB1666/100000,"0.0")&amp;" L",
IF(AB1666&gt;=1000,"₹"&amp;TEXT(AB1666/1000,"0")&amp;" K",
"₹"&amp;AB1666))</f>
        <v>₹4 K</v>
      </c>
    </row>
    <row r="1667" spans="1:33" x14ac:dyDescent="0.3">
      <c r="A1667" t="s">
        <v>20234</v>
      </c>
      <c r="B1667" t="s">
        <v>325</v>
      </c>
      <c r="C1667" t="s">
        <v>29</v>
      </c>
      <c r="D1667" t="s">
        <v>370</v>
      </c>
      <c r="E1667" t="s">
        <v>1693</v>
      </c>
      <c r="F1667" t="s">
        <v>13110</v>
      </c>
      <c r="G1667" t="s">
        <v>96</v>
      </c>
      <c r="H1667" s="4">
        <v>45234</v>
      </c>
      <c r="I1667">
        <v>1100</v>
      </c>
      <c r="J1667" t="s">
        <v>13111</v>
      </c>
      <c r="K1667" t="s">
        <v>245</v>
      </c>
      <c r="L1667" t="s">
        <v>13112</v>
      </c>
      <c r="M1667" t="s">
        <v>37</v>
      </c>
      <c r="N1667" t="s">
        <v>13113</v>
      </c>
      <c r="O1667" t="s">
        <v>57</v>
      </c>
      <c r="P1667">
        <v>17</v>
      </c>
      <c r="Q1667" t="s">
        <v>73</v>
      </c>
      <c r="R1667" t="s">
        <v>101</v>
      </c>
      <c r="S1667" t="s">
        <v>13114</v>
      </c>
      <c r="T1667" s="4">
        <v>45504</v>
      </c>
      <c r="U1667">
        <v>7</v>
      </c>
      <c r="V1667" t="s">
        <v>20251</v>
      </c>
      <c r="W1667" t="s">
        <v>13115</v>
      </c>
      <c r="X1667" t="s">
        <v>13116</v>
      </c>
      <c r="Y1667" t="s">
        <v>449</v>
      </c>
      <c r="Z1667">
        <v>2017</v>
      </c>
      <c r="AA1667">
        <v>5</v>
      </c>
      <c r="AB1667">
        <v>4034</v>
      </c>
      <c r="AC1667">
        <v>806.8</v>
      </c>
      <c r="AD1667" s="8">
        <v>0.28000000000000003</v>
      </c>
      <c r="AE1667" s="7">
        <v>1129.5200000000002</v>
      </c>
      <c r="AF1667">
        <v>0.28000000000000003</v>
      </c>
      <c r="AG1667" t="str">
        <f t="shared" si="26"/>
        <v>₹4 K</v>
      </c>
    </row>
    <row r="1668" spans="1:33" x14ac:dyDescent="0.3">
      <c r="A1668" t="s">
        <v>181</v>
      </c>
      <c r="B1668" t="s">
        <v>64</v>
      </c>
      <c r="C1668" t="s">
        <v>29</v>
      </c>
      <c r="D1668" t="s">
        <v>109</v>
      </c>
      <c r="E1668" t="s">
        <v>471</v>
      </c>
      <c r="F1668" t="s">
        <v>13196</v>
      </c>
      <c r="G1668" t="s">
        <v>33</v>
      </c>
      <c r="H1668" s="4">
        <v>43993</v>
      </c>
      <c r="I1668">
        <v>1100</v>
      </c>
      <c r="J1668" t="s">
        <v>13197</v>
      </c>
      <c r="K1668" t="s">
        <v>98</v>
      </c>
      <c r="L1668" t="s">
        <v>13198</v>
      </c>
      <c r="M1668" t="s">
        <v>87</v>
      </c>
      <c r="N1668" t="s">
        <v>13199</v>
      </c>
      <c r="O1668" t="s">
        <v>116</v>
      </c>
      <c r="P1668">
        <v>13</v>
      </c>
      <c r="Q1668" t="s">
        <v>73</v>
      </c>
      <c r="R1668" t="s">
        <v>58</v>
      </c>
      <c r="S1668" t="s">
        <v>13200</v>
      </c>
      <c r="T1668" s="4">
        <v>45490</v>
      </c>
      <c r="U1668">
        <v>7</v>
      </c>
      <c r="V1668" t="s">
        <v>20251</v>
      </c>
      <c r="W1668" t="s">
        <v>13201</v>
      </c>
      <c r="X1668" t="s">
        <v>13202</v>
      </c>
      <c r="Y1668" t="s">
        <v>3780</v>
      </c>
      <c r="Z1668">
        <v>876</v>
      </c>
      <c r="AA1668">
        <v>2</v>
      </c>
      <c r="AB1668">
        <v>700.80000000000007</v>
      </c>
      <c r="AC1668">
        <v>350.40000000000003</v>
      </c>
      <c r="AD1668" s="8">
        <v>0.28000000000000003</v>
      </c>
      <c r="AE1668" s="7">
        <v>196.22400000000005</v>
      </c>
      <c r="AF1668">
        <v>0.28000000000000003</v>
      </c>
      <c r="AG1668" t="str">
        <f t="shared" si="26"/>
        <v>₹700.8</v>
      </c>
    </row>
    <row r="1669" spans="1:33" x14ac:dyDescent="0.3">
      <c r="A1669" t="s">
        <v>20241</v>
      </c>
      <c r="B1669" t="s">
        <v>157</v>
      </c>
      <c r="C1669" t="s">
        <v>80</v>
      </c>
      <c r="D1669" t="s">
        <v>146</v>
      </c>
      <c r="E1669" t="s">
        <v>294</v>
      </c>
      <c r="F1669" t="s">
        <v>13316</v>
      </c>
      <c r="G1669" t="s">
        <v>96</v>
      </c>
      <c r="H1669" s="4">
        <v>45067</v>
      </c>
      <c r="I1669">
        <v>800</v>
      </c>
      <c r="J1669" t="s">
        <v>13317</v>
      </c>
      <c r="K1669" t="s">
        <v>394</v>
      </c>
      <c r="L1669" t="s">
        <v>13318</v>
      </c>
      <c r="M1669" t="s">
        <v>37</v>
      </c>
      <c r="N1669" t="s">
        <v>13319</v>
      </c>
      <c r="O1669" t="s">
        <v>72</v>
      </c>
      <c r="P1669">
        <v>3</v>
      </c>
      <c r="Q1669" t="s">
        <v>40</v>
      </c>
      <c r="R1669" t="s">
        <v>41</v>
      </c>
      <c r="S1669" t="s">
        <v>13320</v>
      </c>
      <c r="T1669" s="4">
        <v>45476</v>
      </c>
      <c r="U1669">
        <v>7</v>
      </c>
      <c r="V1669" t="s">
        <v>20251</v>
      </c>
      <c r="W1669" t="s">
        <v>13321</v>
      </c>
      <c r="X1669" t="s">
        <v>13322</v>
      </c>
      <c r="Y1669" t="s">
        <v>11895</v>
      </c>
      <c r="Z1669">
        <v>2562</v>
      </c>
      <c r="AA1669">
        <v>1</v>
      </c>
      <c r="AB1669">
        <v>1024.8</v>
      </c>
      <c r="AC1669">
        <v>1024.8</v>
      </c>
      <c r="AD1669" s="8">
        <v>0.35</v>
      </c>
      <c r="AE1669" s="7">
        <v>358.67999999999995</v>
      </c>
      <c r="AF1669">
        <v>0.35</v>
      </c>
      <c r="AG1669" t="str">
        <f t="shared" si="26"/>
        <v>₹1 K</v>
      </c>
    </row>
    <row r="1670" spans="1:33" x14ac:dyDescent="0.3">
      <c r="A1670" t="s">
        <v>121</v>
      </c>
      <c r="B1670" t="s">
        <v>946</v>
      </c>
      <c r="C1670" t="s">
        <v>29</v>
      </c>
      <c r="D1670" t="s">
        <v>241</v>
      </c>
      <c r="E1670" t="s">
        <v>1225</v>
      </c>
      <c r="F1670" t="s">
        <v>13352</v>
      </c>
      <c r="G1670" t="s">
        <v>33</v>
      </c>
      <c r="H1670" s="4">
        <v>45056</v>
      </c>
      <c r="I1670">
        <v>1300</v>
      </c>
      <c r="J1670" t="s">
        <v>13353</v>
      </c>
      <c r="K1670" t="s">
        <v>1511</v>
      </c>
      <c r="L1670" t="s">
        <v>13354</v>
      </c>
      <c r="M1670" t="s">
        <v>87</v>
      </c>
      <c r="N1670" t="s">
        <v>13355</v>
      </c>
      <c r="O1670" t="s">
        <v>39</v>
      </c>
      <c r="P1670">
        <v>18</v>
      </c>
      <c r="Q1670" t="s">
        <v>40</v>
      </c>
      <c r="R1670" t="s">
        <v>58</v>
      </c>
      <c r="S1670" t="s">
        <v>13356</v>
      </c>
      <c r="T1670" s="4">
        <v>45475</v>
      </c>
      <c r="U1670">
        <v>7</v>
      </c>
      <c r="V1670" t="s">
        <v>20251</v>
      </c>
      <c r="W1670" t="s">
        <v>13357</v>
      </c>
      <c r="X1670" t="s">
        <v>13358</v>
      </c>
      <c r="Y1670" t="s">
        <v>7404</v>
      </c>
      <c r="Z1670">
        <v>2365</v>
      </c>
      <c r="AA1670">
        <v>5</v>
      </c>
      <c r="AB1670">
        <v>4730</v>
      </c>
      <c r="AC1670">
        <v>946</v>
      </c>
      <c r="AD1670" s="8">
        <v>0.28000000000000003</v>
      </c>
      <c r="AE1670" s="7">
        <v>1324.4</v>
      </c>
      <c r="AF1670">
        <v>0.28000000000000003</v>
      </c>
      <c r="AG1670" t="str">
        <f t="shared" si="26"/>
        <v>₹5 K</v>
      </c>
    </row>
    <row r="1671" spans="1:33" x14ac:dyDescent="0.3">
      <c r="A1671" t="s">
        <v>107</v>
      </c>
      <c r="B1671" t="s">
        <v>510</v>
      </c>
      <c r="C1671" t="s">
        <v>80</v>
      </c>
      <c r="D1671" t="s">
        <v>206</v>
      </c>
      <c r="E1671" t="s">
        <v>1049</v>
      </c>
      <c r="F1671" t="s">
        <v>13485</v>
      </c>
      <c r="G1671" t="s">
        <v>33</v>
      </c>
      <c r="H1671" s="4">
        <v>44084</v>
      </c>
      <c r="I1671">
        <v>1000</v>
      </c>
      <c r="J1671" t="s">
        <v>13486</v>
      </c>
      <c r="K1671" t="s">
        <v>1260</v>
      </c>
      <c r="L1671" t="s">
        <v>13487</v>
      </c>
      <c r="M1671" t="s">
        <v>37</v>
      </c>
      <c r="N1671" t="s">
        <v>13488</v>
      </c>
      <c r="O1671" t="s">
        <v>39</v>
      </c>
      <c r="P1671">
        <v>20</v>
      </c>
      <c r="Q1671" t="s">
        <v>73</v>
      </c>
      <c r="R1671" t="s">
        <v>58</v>
      </c>
      <c r="S1671" t="s">
        <v>13489</v>
      </c>
      <c r="T1671" s="4">
        <v>45478</v>
      </c>
      <c r="U1671">
        <v>7</v>
      </c>
      <c r="V1671" t="s">
        <v>20251</v>
      </c>
      <c r="W1671" t="s">
        <v>13490</v>
      </c>
      <c r="X1671" t="s">
        <v>13491</v>
      </c>
      <c r="Y1671" t="s">
        <v>5526</v>
      </c>
      <c r="Z1671">
        <v>2989</v>
      </c>
      <c r="AA1671">
        <v>2</v>
      </c>
      <c r="AB1671">
        <v>2391.2000000000003</v>
      </c>
      <c r="AC1671">
        <v>1195.6000000000001</v>
      </c>
      <c r="AD1671" s="8">
        <v>0.35</v>
      </c>
      <c r="AE1671" s="7">
        <v>836.92000000000007</v>
      </c>
      <c r="AF1671">
        <v>0.35</v>
      </c>
      <c r="AG1671" t="str">
        <f t="shared" si="26"/>
        <v>₹2 K</v>
      </c>
    </row>
    <row r="1672" spans="1:33" x14ac:dyDescent="0.3">
      <c r="A1672" t="s">
        <v>20234</v>
      </c>
      <c r="B1672" t="s">
        <v>325</v>
      </c>
      <c r="C1672" t="s">
        <v>49</v>
      </c>
      <c r="D1672" t="s">
        <v>50</v>
      </c>
      <c r="E1672" t="s">
        <v>703</v>
      </c>
      <c r="F1672" t="s">
        <v>13519</v>
      </c>
      <c r="G1672" t="s">
        <v>33</v>
      </c>
      <c r="H1672" s="4">
        <v>45261</v>
      </c>
      <c r="I1672">
        <v>950</v>
      </c>
      <c r="J1672" t="s">
        <v>13520</v>
      </c>
      <c r="K1672" t="s">
        <v>1796</v>
      </c>
      <c r="L1672" t="s">
        <v>13521</v>
      </c>
      <c r="M1672" t="s">
        <v>37</v>
      </c>
      <c r="N1672" t="s">
        <v>13522</v>
      </c>
      <c r="O1672" t="s">
        <v>72</v>
      </c>
      <c r="P1672">
        <v>13</v>
      </c>
      <c r="Q1672" t="s">
        <v>73</v>
      </c>
      <c r="R1672" t="s">
        <v>58</v>
      </c>
      <c r="S1672" t="s">
        <v>13523</v>
      </c>
      <c r="T1672" s="4">
        <v>45489</v>
      </c>
      <c r="U1672">
        <v>7</v>
      </c>
      <c r="V1672" t="s">
        <v>20251</v>
      </c>
      <c r="W1672" t="s">
        <v>13524</v>
      </c>
      <c r="X1672" t="s">
        <v>13525</v>
      </c>
      <c r="Y1672" t="s">
        <v>1525</v>
      </c>
      <c r="Z1672">
        <v>1285</v>
      </c>
      <c r="AA1672">
        <v>4</v>
      </c>
      <c r="AB1672">
        <v>2056</v>
      </c>
      <c r="AC1672">
        <v>514</v>
      </c>
      <c r="AD1672" s="8">
        <v>0.22</v>
      </c>
      <c r="AE1672" s="7">
        <v>452.32</v>
      </c>
      <c r="AF1672">
        <v>0.22</v>
      </c>
      <c r="AG1672" t="str">
        <f t="shared" si="26"/>
        <v>₹2 K</v>
      </c>
    </row>
    <row r="1673" spans="1:33" x14ac:dyDescent="0.3">
      <c r="A1673" t="s">
        <v>181</v>
      </c>
      <c r="B1673" t="s">
        <v>182</v>
      </c>
      <c r="C1673" t="s">
        <v>49</v>
      </c>
      <c r="D1673" t="s">
        <v>30</v>
      </c>
      <c r="E1673" t="s">
        <v>549</v>
      </c>
      <c r="F1673" t="s">
        <v>13657</v>
      </c>
      <c r="G1673" t="s">
        <v>33</v>
      </c>
      <c r="H1673" s="4">
        <v>45438</v>
      </c>
      <c r="I1673">
        <v>1000</v>
      </c>
      <c r="J1673" t="s">
        <v>13658</v>
      </c>
      <c r="K1673" t="s">
        <v>653</v>
      </c>
      <c r="L1673" t="s">
        <v>13659</v>
      </c>
      <c r="M1673" t="s">
        <v>37</v>
      </c>
      <c r="N1673" t="s">
        <v>13660</v>
      </c>
      <c r="O1673" t="s">
        <v>39</v>
      </c>
      <c r="P1673">
        <v>8</v>
      </c>
      <c r="Q1673" t="s">
        <v>40</v>
      </c>
      <c r="R1673" t="s">
        <v>58</v>
      </c>
      <c r="S1673" t="s">
        <v>13661</v>
      </c>
      <c r="T1673" s="4">
        <v>45482</v>
      </c>
      <c r="U1673">
        <v>7</v>
      </c>
      <c r="V1673" t="s">
        <v>20251</v>
      </c>
      <c r="W1673" t="s">
        <v>13662</v>
      </c>
      <c r="X1673" t="s">
        <v>13663</v>
      </c>
      <c r="Y1673" t="s">
        <v>1449</v>
      </c>
      <c r="Z1673">
        <v>910</v>
      </c>
      <c r="AA1673">
        <v>7</v>
      </c>
      <c r="AB1673">
        <v>2548</v>
      </c>
      <c r="AC1673">
        <v>364</v>
      </c>
      <c r="AD1673" s="8">
        <v>0.22</v>
      </c>
      <c r="AE1673" s="7">
        <v>560.56000000000006</v>
      </c>
      <c r="AF1673">
        <v>0.22</v>
      </c>
      <c r="AG1673" t="str">
        <f t="shared" si="26"/>
        <v>₹3 K</v>
      </c>
    </row>
    <row r="1674" spans="1:33" x14ac:dyDescent="0.3">
      <c r="A1674" t="s">
        <v>181</v>
      </c>
      <c r="B1674" t="s">
        <v>606</v>
      </c>
      <c r="C1674" t="s">
        <v>80</v>
      </c>
      <c r="D1674" t="s">
        <v>206</v>
      </c>
      <c r="E1674" t="s">
        <v>975</v>
      </c>
      <c r="F1674" t="s">
        <v>13917</v>
      </c>
      <c r="G1674" t="s">
        <v>33</v>
      </c>
      <c r="H1674" s="4">
        <v>44029</v>
      </c>
      <c r="I1674">
        <v>1200</v>
      </c>
      <c r="J1674" t="s">
        <v>13918</v>
      </c>
      <c r="K1674" t="s">
        <v>1418</v>
      </c>
      <c r="L1674" t="s">
        <v>13919</v>
      </c>
      <c r="M1674" t="s">
        <v>37</v>
      </c>
      <c r="N1674" t="s">
        <v>13920</v>
      </c>
      <c r="O1674" t="s">
        <v>116</v>
      </c>
      <c r="P1674">
        <v>8</v>
      </c>
      <c r="Q1674" t="s">
        <v>73</v>
      </c>
      <c r="R1674" t="s">
        <v>41</v>
      </c>
      <c r="S1674" t="s">
        <v>13921</v>
      </c>
      <c r="T1674" s="4">
        <v>45487</v>
      </c>
      <c r="U1674">
        <v>7</v>
      </c>
      <c r="V1674" t="s">
        <v>20251</v>
      </c>
      <c r="W1674" t="s">
        <v>13922</v>
      </c>
      <c r="X1674" t="s">
        <v>13923</v>
      </c>
      <c r="Y1674" t="s">
        <v>4431</v>
      </c>
      <c r="Z1674">
        <v>1698</v>
      </c>
      <c r="AA1674">
        <v>8</v>
      </c>
      <c r="AB1674">
        <v>5433.6</v>
      </c>
      <c r="AC1674">
        <v>679.2</v>
      </c>
      <c r="AD1674" s="8">
        <v>0.35</v>
      </c>
      <c r="AE1674" s="7">
        <v>1901.76</v>
      </c>
      <c r="AF1674">
        <v>0.35</v>
      </c>
      <c r="AG1674" t="str">
        <f t="shared" si="26"/>
        <v>₹5 K</v>
      </c>
    </row>
    <row r="1675" spans="1:33" x14ac:dyDescent="0.3">
      <c r="A1675" t="s">
        <v>47</v>
      </c>
      <c r="B1675" t="s">
        <v>1128</v>
      </c>
      <c r="C1675" t="s">
        <v>29</v>
      </c>
      <c r="D1675" t="s">
        <v>241</v>
      </c>
      <c r="E1675" t="s">
        <v>371</v>
      </c>
      <c r="F1675" t="s">
        <v>13931</v>
      </c>
      <c r="G1675" t="s">
        <v>33</v>
      </c>
      <c r="H1675" s="4">
        <v>45258</v>
      </c>
      <c r="I1675">
        <v>1300</v>
      </c>
      <c r="J1675" t="s">
        <v>13932</v>
      </c>
      <c r="K1675" t="s">
        <v>1359</v>
      </c>
      <c r="L1675" t="s">
        <v>13933</v>
      </c>
      <c r="M1675" t="s">
        <v>37</v>
      </c>
      <c r="N1675" t="s">
        <v>13934</v>
      </c>
      <c r="O1675" t="s">
        <v>116</v>
      </c>
      <c r="P1675">
        <v>5</v>
      </c>
      <c r="Q1675" t="s">
        <v>40</v>
      </c>
      <c r="R1675" t="s">
        <v>101</v>
      </c>
      <c r="S1675" t="s">
        <v>13935</v>
      </c>
      <c r="T1675" s="4">
        <v>45475</v>
      </c>
      <c r="U1675">
        <v>7</v>
      </c>
      <c r="V1675" t="s">
        <v>20251</v>
      </c>
      <c r="W1675" t="s">
        <v>13936</v>
      </c>
      <c r="X1675" t="s">
        <v>13937</v>
      </c>
      <c r="Y1675" t="s">
        <v>6265</v>
      </c>
      <c r="Z1675">
        <v>2473</v>
      </c>
      <c r="AA1675">
        <v>7</v>
      </c>
      <c r="AB1675">
        <v>6924.4000000000015</v>
      </c>
      <c r="AC1675">
        <v>989.20000000000016</v>
      </c>
      <c r="AD1675" s="8">
        <v>0.28000000000000003</v>
      </c>
      <c r="AE1675" s="7">
        <v>1938.8320000000006</v>
      </c>
      <c r="AF1675">
        <v>0.28000000000000003</v>
      </c>
      <c r="AG1675" t="str">
        <f t="shared" si="26"/>
        <v>₹7 K</v>
      </c>
    </row>
    <row r="1676" spans="1:33" x14ac:dyDescent="0.3">
      <c r="A1676" t="s">
        <v>20241</v>
      </c>
      <c r="B1676" t="s">
        <v>157</v>
      </c>
      <c r="C1676" t="s">
        <v>29</v>
      </c>
      <c r="D1676" t="s">
        <v>65</v>
      </c>
      <c r="E1676" t="s">
        <v>750</v>
      </c>
      <c r="F1676" t="s">
        <v>14035</v>
      </c>
      <c r="G1676" t="s">
        <v>33</v>
      </c>
      <c r="H1676" s="4">
        <v>43895</v>
      </c>
      <c r="I1676">
        <v>1000</v>
      </c>
      <c r="J1676" t="s">
        <v>14036</v>
      </c>
      <c r="K1676" t="s">
        <v>1796</v>
      </c>
      <c r="L1676" t="s">
        <v>14037</v>
      </c>
      <c r="M1676" t="s">
        <v>37</v>
      </c>
      <c r="N1676" t="s">
        <v>14038</v>
      </c>
      <c r="O1676" t="s">
        <v>57</v>
      </c>
      <c r="P1676">
        <v>7</v>
      </c>
      <c r="Q1676" t="s">
        <v>73</v>
      </c>
      <c r="R1676" t="s">
        <v>41</v>
      </c>
      <c r="S1676" t="s">
        <v>14039</v>
      </c>
      <c r="T1676" s="4">
        <v>45501</v>
      </c>
      <c r="U1676">
        <v>7</v>
      </c>
      <c r="V1676" t="s">
        <v>20251</v>
      </c>
      <c r="W1676" t="s">
        <v>14040</v>
      </c>
      <c r="X1676" t="s">
        <v>14041</v>
      </c>
      <c r="Y1676" t="s">
        <v>6651</v>
      </c>
      <c r="Z1676">
        <v>1657</v>
      </c>
      <c r="AA1676">
        <v>1</v>
      </c>
      <c r="AB1676">
        <v>662.80000000000007</v>
      </c>
      <c r="AC1676">
        <v>662.80000000000007</v>
      </c>
      <c r="AD1676" s="8">
        <v>0.28000000000000003</v>
      </c>
      <c r="AE1676" s="7">
        <v>185.58400000000003</v>
      </c>
      <c r="AF1676">
        <v>0.28000000000000003</v>
      </c>
      <c r="AG1676" t="str">
        <f t="shared" si="26"/>
        <v>₹662.8</v>
      </c>
    </row>
    <row r="1677" spans="1:33" x14ac:dyDescent="0.3">
      <c r="A1677" t="s">
        <v>20242</v>
      </c>
      <c r="B1677" t="s">
        <v>390</v>
      </c>
      <c r="C1677" t="s">
        <v>49</v>
      </c>
      <c r="D1677" t="s">
        <v>370</v>
      </c>
      <c r="E1677" t="s">
        <v>273</v>
      </c>
      <c r="F1677" t="s">
        <v>14134</v>
      </c>
      <c r="G1677" t="s">
        <v>96</v>
      </c>
      <c r="H1677" s="4">
        <v>45213</v>
      </c>
      <c r="I1677">
        <v>950</v>
      </c>
      <c r="J1677" t="s">
        <v>14135</v>
      </c>
      <c r="K1677" t="s">
        <v>1260</v>
      </c>
      <c r="L1677" t="s">
        <v>14136</v>
      </c>
      <c r="M1677" t="s">
        <v>37</v>
      </c>
      <c r="N1677" t="s">
        <v>14137</v>
      </c>
      <c r="O1677" t="s">
        <v>57</v>
      </c>
      <c r="P1677">
        <v>20</v>
      </c>
      <c r="Q1677" t="s">
        <v>73</v>
      </c>
      <c r="R1677" t="s">
        <v>41</v>
      </c>
      <c r="S1677" t="s">
        <v>14138</v>
      </c>
      <c r="T1677" s="4">
        <v>45489</v>
      </c>
      <c r="U1677">
        <v>7</v>
      </c>
      <c r="V1677" t="s">
        <v>20251</v>
      </c>
      <c r="W1677" t="s">
        <v>14139</v>
      </c>
      <c r="X1677" t="s">
        <v>14140</v>
      </c>
      <c r="Y1677" t="s">
        <v>911</v>
      </c>
      <c r="Z1677">
        <v>595</v>
      </c>
      <c r="AA1677">
        <v>6</v>
      </c>
      <c r="AB1677">
        <v>1428</v>
      </c>
      <c r="AC1677">
        <v>238</v>
      </c>
      <c r="AD1677" s="8">
        <v>0.22</v>
      </c>
      <c r="AE1677" s="7">
        <v>314.16000000000003</v>
      </c>
      <c r="AF1677">
        <v>0.22</v>
      </c>
      <c r="AG1677" t="str">
        <f t="shared" si="26"/>
        <v>₹1 K</v>
      </c>
    </row>
    <row r="1678" spans="1:33" x14ac:dyDescent="0.3">
      <c r="A1678" t="s">
        <v>336</v>
      </c>
      <c r="B1678" t="s">
        <v>262</v>
      </c>
      <c r="C1678" t="s">
        <v>80</v>
      </c>
      <c r="D1678" t="s">
        <v>677</v>
      </c>
      <c r="E1678" t="s">
        <v>1560</v>
      </c>
      <c r="F1678" t="s">
        <v>14190</v>
      </c>
      <c r="G1678" t="s">
        <v>96</v>
      </c>
      <c r="H1678" s="4">
        <v>44696</v>
      </c>
      <c r="I1678">
        <v>1400</v>
      </c>
      <c r="J1678" t="s">
        <v>14191</v>
      </c>
      <c r="K1678" t="s">
        <v>329</v>
      </c>
      <c r="L1678" t="s">
        <v>14192</v>
      </c>
      <c r="M1678" t="s">
        <v>37</v>
      </c>
      <c r="N1678" t="s">
        <v>14193</v>
      </c>
      <c r="O1678" t="s">
        <v>72</v>
      </c>
      <c r="P1678">
        <v>5</v>
      </c>
      <c r="Q1678" t="s">
        <v>40</v>
      </c>
      <c r="R1678" t="s">
        <v>58</v>
      </c>
      <c r="S1678" t="s">
        <v>14194</v>
      </c>
      <c r="T1678" s="4">
        <v>45478</v>
      </c>
      <c r="U1678">
        <v>7</v>
      </c>
      <c r="V1678" t="s">
        <v>20251</v>
      </c>
      <c r="W1678" t="s">
        <v>14195</v>
      </c>
      <c r="X1678" t="s">
        <v>14196</v>
      </c>
      <c r="Y1678" t="s">
        <v>4109</v>
      </c>
      <c r="Z1678">
        <v>559</v>
      </c>
      <c r="AA1678">
        <v>4</v>
      </c>
      <c r="AB1678">
        <v>894.40000000000009</v>
      </c>
      <c r="AC1678">
        <v>223.60000000000002</v>
      </c>
      <c r="AD1678" s="8">
        <v>0.35</v>
      </c>
      <c r="AE1678" s="7">
        <v>313.04000000000002</v>
      </c>
      <c r="AF1678">
        <v>0.35</v>
      </c>
      <c r="AG1678" t="str">
        <f t="shared" si="26"/>
        <v>₹894.4</v>
      </c>
    </row>
    <row r="1679" spans="1:33" x14ac:dyDescent="0.3">
      <c r="A1679" t="s">
        <v>181</v>
      </c>
      <c r="B1679" t="s">
        <v>182</v>
      </c>
      <c r="C1679" t="s">
        <v>49</v>
      </c>
      <c r="D1679" t="s">
        <v>370</v>
      </c>
      <c r="E1679" t="s">
        <v>1724</v>
      </c>
      <c r="F1679" t="s">
        <v>14262</v>
      </c>
      <c r="G1679" t="s">
        <v>33</v>
      </c>
      <c r="H1679" s="4">
        <v>44429</v>
      </c>
      <c r="I1679">
        <v>1300</v>
      </c>
      <c r="J1679" t="s">
        <v>14263</v>
      </c>
      <c r="K1679" t="s">
        <v>113</v>
      </c>
      <c r="L1679" t="s">
        <v>14264</v>
      </c>
      <c r="M1679" t="s">
        <v>87</v>
      </c>
      <c r="N1679" t="s">
        <v>14265</v>
      </c>
      <c r="O1679" t="s">
        <v>57</v>
      </c>
      <c r="P1679">
        <v>3</v>
      </c>
      <c r="Q1679" t="s">
        <v>73</v>
      </c>
      <c r="R1679" t="s">
        <v>58</v>
      </c>
      <c r="S1679" t="s">
        <v>14266</v>
      </c>
      <c r="T1679" s="4">
        <v>45483</v>
      </c>
      <c r="U1679">
        <v>7</v>
      </c>
      <c r="V1679" t="s">
        <v>20251</v>
      </c>
      <c r="W1679" t="s">
        <v>14267</v>
      </c>
      <c r="X1679" t="s">
        <v>14268</v>
      </c>
      <c r="Y1679" t="s">
        <v>5299</v>
      </c>
      <c r="Z1679">
        <v>2893</v>
      </c>
      <c r="AA1679">
        <v>6</v>
      </c>
      <c r="AB1679">
        <v>6943.2000000000007</v>
      </c>
      <c r="AC1679">
        <v>1157.2</v>
      </c>
      <c r="AD1679" s="8">
        <v>0.22</v>
      </c>
      <c r="AE1679" s="7">
        <v>1527.5040000000001</v>
      </c>
      <c r="AF1679">
        <v>0.22</v>
      </c>
      <c r="AG1679" t="str">
        <f t="shared" si="26"/>
        <v>₹7 K</v>
      </c>
    </row>
    <row r="1680" spans="1:33" x14ac:dyDescent="0.3">
      <c r="A1680" t="s">
        <v>93</v>
      </c>
      <c r="B1680" t="s">
        <v>568</v>
      </c>
      <c r="C1680" t="s">
        <v>80</v>
      </c>
      <c r="D1680" t="s">
        <v>241</v>
      </c>
      <c r="E1680" t="s">
        <v>1014</v>
      </c>
      <c r="F1680" t="s">
        <v>14276</v>
      </c>
      <c r="G1680" t="s">
        <v>33</v>
      </c>
      <c r="H1680" s="4">
        <v>44652</v>
      </c>
      <c r="I1680">
        <v>1300</v>
      </c>
      <c r="J1680" t="s">
        <v>14277</v>
      </c>
      <c r="K1680" t="s">
        <v>474</v>
      </c>
      <c r="L1680" t="s">
        <v>14278</v>
      </c>
      <c r="M1680" t="s">
        <v>37</v>
      </c>
      <c r="N1680" t="s">
        <v>14279</v>
      </c>
      <c r="O1680" t="s">
        <v>116</v>
      </c>
      <c r="P1680">
        <v>13</v>
      </c>
      <c r="Q1680" t="s">
        <v>73</v>
      </c>
      <c r="R1680" t="s">
        <v>101</v>
      </c>
      <c r="S1680" t="s">
        <v>14280</v>
      </c>
      <c r="T1680" s="4">
        <v>45480</v>
      </c>
      <c r="U1680">
        <v>7</v>
      </c>
      <c r="V1680" t="s">
        <v>20251</v>
      </c>
      <c r="W1680" t="s">
        <v>14281</v>
      </c>
      <c r="X1680" t="s">
        <v>14282</v>
      </c>
      <c r="Y1680" t="s">
        <v>1424</v>
      </c>
      <c r="Z1680">
        <v>519</v>
      </c>
      <c r="AA1680">
        <v>4</v>
      </c>
      <c r="AB1680">
        <v>830.40000000000009</v>
      </c>
      <c r="AC1680">
        <v>207.60000000000002</v>
      </c>
      <c r="AD1680" s="8">
        <v>0.35</v>
      </c>
      <c r="AE1680" s="7">
        <v>290.64</v>
      </c>
      <c r="AF1680">
        <v>0.35</v>
      </c>
      <c r="AG1680" t="str">
        <f t="shared" si="26"/>
        <v>₹830.4</v>
      </c>
    </row>
    <row r="1681" spans="1:33" x14ac:dyDescent="0.3">
      <c r="A1681" t="s">
        <v>107</v>
      </c>
      <c r="B1681" t="s">
        <v>510</v>
      </c>
      <c r="C1681" t="s">
        <v>80</v>
      </c>
      <c r="D1681" t="s">
        <v>50</v>
      </c>
      <c r="E1681" t="s">
        <v>82</v>
      </c>
      <c r="F1681" t="s">
        <v>14289</v>
      </c>
      <c r="G1681" t="s">
        <v>33</v>
      </c>
      <c r="H1681" s="4">
        <v>44276</v>
      </c>
      <c r="I1681">
        <v>1000</v>
      </c>
      <c r="J1681" t="s">
        <v>14290</v>
      </c>
      <c r="K1681" t="s">
        <v>54</v>
      </c>
      <c r="L1681" t="s">
        <v>14291</v>
      </c>
      <c r="M1681" t="s">
        <v>87</v>
      </c>
      <c r="N1681" t="s">
        <v>14292</v>
      </c>
      <c r="O1681" t="s">
        <v>57</v>
      </c>
      <c r="P1681">
        <v>9</v>
      </c>
      <c r="Q1681" t="s">
        <v>40</v>
      </c>
      <c r="R1681" t="s">
        <v>101</v>
      </c>
      <c r="S1681" t="s">
        <v>14293</v>
      </c>
      <c r="T1681" s="4">
        <v>45488</v>
      </c>
      <c r="U1681">
        <v>7</v>
      </c>
      <c r="V1681" t="s">
        <v>20251</v>
      </c>
      <c r="W1681" t="s">
        <v>14294</v>
      </c>
      <c r="X1681" t="s">
        <v>14295</v>
      </c>
      <c r="Y1681" t="s">
        <v>8460</v>
      </c>
      <c r="Z1681">
        <v>2771</v>
      </c>
      <c r="AA1681">
        <v>6</v>
      </c>
      <c r="AB1681">
        <v>6650.4000000000015</v>
      </c>
      <c r="AC1681">
        <v>1108.4000000000003</v>
      </c>
      <c r="AD1681" s="8">
        <v>0.35</v>
      </c>
      <c r="AE1681" s="7">
        <v>2327.6400000000003</v>
      </c>
      <c r="AF1681">
        <v>0.35</v>
      </c>
      <c r="AG1681" t="str">
        <f t="shared" si="26"/>
        <v>₹7 K</v>
      </c>
    </row>
    <row r="1682" spans="1:33" x14ac:dyDescent="0.3">
      <c r="A1682" t="s">
        <v>181</v>
      </c>
      <c r="B1682" t="s">
        <v>380</v>
      </c>
      <c r="C1682" t="s">
        <v>80</v>
      </c>
      <c r="D1682" t="s">
        <v>65</v>
      </c>
      <c r="E1682" t="s">
        <v>481</v>
      </c>
      <c r="F1682" t="s">
        <v>14552</v>
      </c>
      <c r="G1682" t="s">
        <v>96</v>
      </c>
      <c r="H1682" s="4">
        <v>45479</v>
      </c>
      <c r="I1682">
        <v>1300</v>
      </c>
      <c r="J1682" t="s">
        <v>14553</v>
      </c>
      <c r="K1682" t="s">
        <v>950</v>
      </c>
      <c r="L1682" t="s">
        <v>14554</v>
      </c>
      <c r="M1682" t="s">
        <v>87</v>
      </c>
      <c r="N1682" t="s">
        <v>14555</v>
      </c>
      <c r="O1682" t="s">
        <v>72</v>
      </c>
      <c r="P1682">
        <v>6</v>
      </c>
      <c r="Q1682" t="s">
        <v>40</v>
      </c>
      <c r="R1682" t="s">
        <v>101</v>
      </c>
      <c r="S1682" t="s">
        <v>14556</v>
      </c>
      <c r="T1682" s="4">
        <v>45482</v>
      </c>
      <c r="U1682">
        <v>7</v>
      </c>
      <c r="V1682" t="s">
        <v>20251</v>
      </c>
      <c r="W1682" t="s">
        <v>14557</v>
      </c>
      <c r="X1682" t="s">
        <v>14558</v>
      </c>
      <c r="Y1682" t="s">
        <v>3810</v>
      </c>
      <c r="Z1682">
        <v>1481</v>
      </c>
      <c r="AA1682">
        <v>1</v>
      </c>
      <c r="AB1682">
        <v>592.4</v>
      </c>
      <c r="AC1682">
        <v>592.4</v>
      </c>
      <c r="AD1682" s="8">
        <v>0.35</v>
      </c>
      <c r="AE1682" s="7">
        <v>207.33999999999997</v>
      </c>
      <c r="AF1682">
        <v>0.35</v>
      </c>
      <c r="AG1682" t="str">
        <f t="shared" si="26"/>
        <v>₹592.4</v>
      </c>
    </row>
    <row r="1683" spans="1:33" x14ac:dyDescent="0.3">
      <c r="A1683" t="s">
        <v>93</v>
      </c>
      <c r="B1683" t="s">
        <v>205</v>
      </c>
      <c r="C1683" t="s">
        <v>29</v>
      </c>
      <c r="D1683" t="s">
        <v>30</v>
      </c>
      <c r="E1683" t="s">
        <v>868</v>
      </c>
      <c r="F1683" t="s">
        <v>14621</v>
      </c>
      <c r="G1683" t="s">
        <v>96</v>
      </c>
      <c r="H1683" s="4">
        <v>45313</v>
      </c>
      <c r="I1683">
        <v>1000</v>
      </c>
      <c r="J1683" t="s">
        <v>14622</v>
      </c>
      <c r="K1683" t="s">
        <v>716</v>
      </c>
      <c r="L1683" t="s">
        <v>14623</v>
      </c>
      <c r="M1683" t="s">
        <v>87</v>
      </c>
      <c r="N1683" t="s">
        <v>14624</v>
      </c>
      <c r="O1683" t="s">
        <v>57</v>
      </c>
      <c r="P1683">
        <v>5</v>
      </c>
      <c r="Q1683" t="s">
        <v>40</v>
      </c>
      <c r="R1683" t="s">
        <v>58</v>
      </c>
      <c r="S1683" t="s">
        <v>14625</v>
      </c>
      <c r="T1683" s="4">
        <v>45504</v>
      </c>
      <c r="U1683">
        <v>7</v>
      </c>
      <c r="V1683" t="s">
        <v>20251</v>
      </c>
      <c r="W1683" t="s">
        <v>14626</v>
      </c>
      <c r="X1683" t="s">
        <v>14627</v>
      </c>
      <c r="Y1683" t="s">
        <v>1500</v>
      </c>
      <c r="Z1683">
        <v>1832</v>
      </c>
      <c r="AA1683">
        <v>1</v>
      </c>
      <c r="AB1683">
        <v>732.80000000000007</v>
      </c>
      <c r="AC1683">
        <v>732.80000000000007</v>
      </c>
      <c r="AD1683" s="8">
        <v>0.28000000000000003</v>
      </c>
      <c r="AE1683" s="7">
        <v>205.18400000000003</v>
      </c>
      <c r="AF1683">
        <v>0.28000000000000003</v>
      </c>
      <c r="AG1683" t="str">
        <f t="shared" si="26"/>
        <v>₹732.8</v>
      </c>
    </row>
    <row r="1684" spans="1:33" x14ac:dyDescent="0.3">
      <c r="A1684" t="s">
        <v>357</v>
      </c>
      <c r="B1684" t="s">
        <v>357</v>
      </c>
      <c r="C1684" t="s">
        <v>80</v>
      </c>
      <c r="D1684" t="s">
        <v>206</v>
      </c>
      <c r="E1684" t="s">
        <v>832</v>
      </c>
      <c r="F1684" t="s">
        <v>14718</v>
      </c>
      <c r="G1684" t="s">
        <v>96</v>
      </c>
      <c r="H1684" s="4">
        <v>43865</v>
      </c>
      <c r="I1684">
        <v>1100</v>
      </c>
      <c r="J1684" t="s">
        <v>14719</v>
      </c>
      <c r="K1684" t="s">
        <v>923</v>
      </c>
      <c r="L1684" t="s">
        <v>14720</v>
      </c>
      <c r="M1684" t="s">
        <v>37</v>
      </c>
      <c r="N1684" t="s">
        <v>14721</v>
      </c>
      <c r="O1684" t="s">
        <v>39</v>
      </c>
      <c r="P1684">
        <v>7</v>
      </c>
      <c r="Q1684" t="s">
        <v>40</v>
      </c>
      <c r="R1684" t="s">
        <v>101</v>
      </c>
      <c r="S1684" t="s">
        <v>14722</v>
      </c>
      <c r="T1684" s="4">
        <v>45495</v>
      </c>
      <c r="U1684">
        <v>7</v>
      </c>
      <c r="V1684" t="s">
        <v>20251</v>
      </c>
      <c r="W1684" t="s">
        <v>14723</v>
      </c>
      <c r="X1684" t="s">
        <v>14724</v>
      </c>
      <c r="Y1684" t="s">
        <v>2546</v>
      </c>
      <c r="Z1684">
        <v>729</v>
      </c>
      <c r="AA1684">
        <v>7</v>
      </c>
      <c r="AB1684">
        <v>2041.2</v>
      </c>
      <c r="AC1684">
        <v>291.60000000000002</v>
      </c>
      <c r="AD1684" s="8">
        <v>0.35</v>
      </c>
      <c r="AE1684" s="7">
        <v>714.42</v>
      </c>
      <c r="AF1684">
        <v>0.35</v>
      </c>
      <c r="AG1684" t="str">
        <f t="shared" si="26"/>
        <v>₹2 K</v>
      </c>
    </row>
    <row r="1685" spans="1:33" x14ac:dyDescent="0.3">
      <c r="A1685" t="s">
        <v>336</v>
      </c>
      <c r="B1685" t="s">
        <v>500</v>
      </c>
      <c r="C1685" t="s">
        <v>80</v>
      </c>
      <c r="D1685" t="s">
        <v>219</v>
      </c>
      <c r="E1685" t="s">
        <v>2215</v>
      </c>
      <c r="F1685" t="s">
        <v>14759</v>
      </c>
      <c r="G1685" t="s">
        <v>96</v>
      </c>
      <c r="H1685" s="4">
        <v>45225</v>
      </c>
      <c r="I1685">
        <v>1100</v>
      </c>
      <c r="J1685" t="s">
        <v>14760</v>
      </c>
      <c r="K1685" t="s">
        <v>1626</v>
      </c>
      <c r="L1685" t="s">
        <v>14761</v>
      </c>
      <c r="M1685" t="s">
        <v>37</v>
      </c>
      <c r="N1685" t="s">
        <v>14762</v>
      </c>
      <c r="O1685" t="s">
        <v>57</v>
      </c>
      <c r="P1685">
        <v>5</v>
      </c>
      <c r="Q1685" t="s">
        <v>40</v>
      </c>
      <c r="R1685" t="s">
        <v>101</v>
      </c>
      <c r="S1685" t="s">
        <v>14763</v>
      </c>
      <c r="T1685" s="4">
        <v>45499</v>
      </c>
      <c r="U1685">
        <v>7</v>
      </c>
      <c r="V1685" t="s">
        <v>20251</v>
      </c>
      <c r="W1685" t="s">
        <v>14764</v>
      </c>
      <c r="X1685" t="s">
        <v>14765</v>
      </c>
      <c r="Y1685" t="s">
        <v>14766</v>
      </c>
      <c r="Z1685">
        <v>1990</v>
      </c>
      <c r="AA1685">
        <v>7</v>
      </c>
      <c r="AB1685">
        <v>5572</v>
      </c>
      <c r="AC1685">
        <v>796</v>
      </c>
      <c r="AD1685" s="8">
        <v>0.35</v>
      </c>
      <c r="AE1685" s="7">
        <v>1950.1999999999998</v>
      </c>
      <c r="AF1685">
        <v>0.35</v>
      </c>
      <c r="AG1685" t="str">
        <f t="shared" si="26"/>
        <v>₹6 K</v>
      </c>
    </row>
    <row r="1686" spans="1:33" x14ac:dyDescent="0.3">
      <c r="A1686" t="s">
        <v>181</v>
      </c>
      <c r="B1686" t="s">
        <v>920</v>
      </c>
      <c r="C1686" t="s">
        <v>49</v>
      </c>
      <c r="D1686" t="s">
        <v>81</v>
      </c>
      <c r="E1686" t="s">
        <v>66</v>
      </c>
      <c r="F1686" t="s">
        <v>14767</v>
      </c>
      <c r="G1686" t="s">
        <v>33</v>
      </c>
      <c r="H1686" s="4">
        <v>44235</v>
      </c>
      <c r="I1686">
        <v>950</v>
      </c>
      <c r="J1686" t="s">
        <v>14768</v>
      </c>
      <c r="K1686" t="s">
        <v>85</v>
      </c>
      <c r="L1686" t="s">
        <v>14769</v>
      </c>
      <c r="M1686" t="s">
        <v>37</v>
      </c>
      <c r="N1686" t="s">
        <v>14770</v>
      </c>
      <c r="O1686" t="s">
        <v>57</v>
      </c>
      <c r="P1686">
        <v>17</v>
      </c>
      <c r="Q1686" t="s">
        <v>73</v>
      </c>
      <c r="R1686" t="s">
        <v>41</v>
      </c>
      <c r="S1686" t="s">
        <v>14771</v>
      </c>
      <c r="T1686" s="4">
        <v>45477</v>
      </c>
      <c r="U1686">
        <v>7</v>
      </c>
      <c r="V1686" t="s">
        <v>20251</v>
      </c>
      <c r="W1686" t="s">
        <v>14772</v>
      </c>
      <c r="X1686" t="s">
        <v>14773</v>
      </c>
      <c r="Y1686" t="s">
        <v>449</v>
      </c>
      <c r="Z1686">
        <v>2463</v>
      </c>
      <c r="AA1686">
        <v>5</v>
      </c>
      <c r="AB1686">
        <v>4926</v>
      </c>
      <c r="AC1686">
        <v>985.2</v>
      </c>
      <c r="AD1686" s="8">
        <v>0.22</v>
      </c>
      <c r="AE1686" s="7">
        <v>1083.72</v>
      </c>
      <c r="AF1686">
        <v>0.22</v>
      </c>
      <c r="AG1686" t="str">
        <f t="shared" si="26"/>
        <v>₹5 K</v>
      </c>
    </row>
    <row r="1687" spans="1:33" x14ac:dyDescent="0.3">
      <c r="A1687" t="s">
        <v>93</v>
      </c>
      <c r="B1687" t="s">
        <v>784</v>
      </c>
      <c r="C1687" t="s">
        <v>29</v>
      </c>
      <c r="D1687" t="s">
        <v>30</v>
      </c>
      <c r="E1687" t="s">
        <v>1005</v>
      </c>
      <c r="F1687" t="s">
        <v>15036</v>
      </c>
      <c r="G1687" t="s">
        <v>33</v>
      </c>
      <c r="H1687" s="4">
        <v>44539</v>
      </c>
      <c r="I1687">
        <v>1300</v>
      </c>
      <c r="J1687" t="s">
        <v>15037</v>
      </c>
      <c r="K1687" t="s">
        <v>879</v>
      </c>
      <c r="L1687" t="s">
        <v>15038</v>
      </c>
      <c r="M1687" t="s">
        <v>37</v>
      </c>
      <c r="N1687" t="s">
        <v>15039</v>
      </c>
      <c r="O1687" t="s">
        <v>72</v>
      </c>
      <c r="P1687">
        <v>3</v>
      </c>
      <c r="Q1687" t="s">
        <v>73</v>
      </c>
      <c r="R1687" t="s">
        <v>41</v>
      </c>
      <c r="S1687" t="s">
        <v>15040</v>
      </c>
      <c r="T1687" s="4">
        <v>45480</v>
      </c>
      <c r="U1687">
        <v>7</v>
      </c>
      <c r="V1687" t="s">
        <v>20251</v>
      </c>
      <c r="W1687" t="s">
        <v>15041</v>
      </c>
      <c r="X1687" t="s">
        <v>15042</v>
      </c>
      <c r="Y1687" t="s">
        <v>6643</v>
      </c>
      <c r="Z1687">
        <v>1498</v>
      </c>
      <c r="AA1687">
        <v>8</v>
      </c>
      <c r="AB1687">
        <v>4793.6000000000004</v>
      </c>
      <c r="AC1687">
        <v>599.20000000000005</v>
      </c>
      <c r="AD1687" s="8">
        <v>0.28000000000000003</v>
      </c>
      <c r="AE1687" s="7">
        <v>1342.2080000000003</v>
      </c>
      <c r="AF1687">
        <v>0.28000000000000003</v>
      </c>
      <c r="AG1687" t="str">
        <f t="shared" si="26"/>
        <v>₹5 K</v>
      </c>
    </row>
    <row r="1688" spans="1:33" x14ac:dyDescent="0.3">
      <c r="A1688" t="s">
        <v>336</v>
      </c>
      <c r="B1688" t="s">
        <v>500</v>
      </c>
      <c r="C1688" t="s">
        <v>49</v>
      </c>
      <c r="D1688" t="s">
        <v>241</v>
      </c>
      <c r="E1688" t="s">
        <v>2408</v>
      </c>
      <c r="F1688" t="s">
        <v>15166</v>
      </c>
      <c r="G1688" t="s">
        <v>33</v>
      </c>
      <c r="H1688" s="4">
        <v>44359</v>
      </c>
      <c r="I1688">
        <v>950</v>
      </c>
      <c r="J1688" t="s">
        <v>15167</v>
      </c>
      <c r="K1688" t="s">
        <v>680</v>
      </c>
      <c r="L1688" t="s">
        <v>15168</v>
      </c>
      <c r="M1688" t="s">
        <v>37</v>
      </c>
      <c r="N1688" t="s">
        <v>15169</v>
      </c>
      <c r="O1688" t="s">
        <v>72</v>
      </c>
      <c r="P1688">
        <v>12</v>
      </c>
      <c r="Q1688" t="s">
        <v>73</v>
      </c>
      <c r="R1688" t="s">
        <v>74</v>
      </c>
      <c r="S1688" t="s">
        <v>15170</v>
      </c>
      <c r="T1688" s="4">
        <v>45490</v>
      </c>
      <c r="U1688">
        <v>7</v>
      </c>
      <c r="V1688" t="s">
        <v>20251</v>
      </c>
      <c r="W1688" t="s">
        <v>15171</v>
      </c>
      <c r="X1688" t="s">
        <v>15172</v>
      </c>
      <c r="Y1688" t="s">
        <v>8628</v>
      </c>
      <c r="Z1688">
        <v>2180</v>
      </c>
      <c r="AA1688">
        <v>7</v>
      </c>
      <c r="AB1688">
        <v>6104</v>
      </c>
      <c r="AC1688">
        <v>872</v>
      </c>
      <c r="AD1688" s="8">
        <v>0.22</v>
      </c>
      <c r="AE1688" s="7">
        <v>1342.88</v>
      </c>
      <c r="AF1688">
        <v>0.22</v>
      </c>
      <c r="AG1688" t="str">
        <f t="shared" si="26"/>
        <v>₹6 K</v>
      </c>
    </row>
    <row r="1689" spans="1:33" x14ac:dyDescent="0.3">
      <c r="A1689" t="s">
        <v>181</v>
      </c>
      <c r="B1689" t="s">
        <v>64</v>
      </c>
      <c r="C1689" t="s">
        <v>29</v>
      </c>
      <c r="D1689" t="s">
        <v>206</v>
      </c>
      <c r="E1689" t="s">
        <v>1908</v>
      </c>
      <c r="F1689" t="s">
        <v>15333</v>
      </c>
      <c r="G1689" t="s">
        <v>33</v>
      </c>
      <c r="H1689" s="4">
        <v>45160</v>
      </c>
      <c r="I1689">
        <v>1300</v>
      </c>
      <c r="J1689" t="s">
        <v>15334</v>
      </c>
      <c r="K1689" t="s">
        <v>125</v>
      </c>
      <c r="L1689" t="s">
        <v>15335</v>
      </c>
      <c r="M1689" t="s">
        <v>87</v>
      </c>
      <c r="N1689" t="s">
        <v>15336</v>
      </c>
      <c r="O1689" t="s">
        <v>116</v>
      </c>
      <c r="P1689">
        <v>16</v>
      </c>
      <c r="Q1689" t="s">
        <v>40</v>
      </c>
      <c r="R1689" t="s">
        <v>58</v>
      </c>
      <c r="S1689" t="s">
        <v>15337</v>
      </c>
      <c r="T1689" s="4">
        <v>45487</v>
      </c>
      <c r="U1689">
        <v>7</v>
      </c>
      <c r="V1689" t="s">
        <v>20251</v>
      </c>
      <c r="W1689" t="s">
        <v>15338</v>
      </c>
      <c r="X1689" t="s">
        <v>15339</v>
      </c>
      <c r="Y1689" t="s">
        <v>5283</v>
      </c>
      <c r="Z1689">
        <v>2018</v>
      </c>
      <c r="AA1689">
        <v>1</v>
      </c>
      <c r="AB1689">
        <v>807.2</v>
      </c>
      <c r="AC1689">
        <v>807.2</v>
      </c>
      <c r="AD1689" s="8">
        <v>0.28000000000000003</v>
      </c>
      <c r="AE1689" s="7">
        <v>226.01600000000005</v>
      </c>
      <c r="AF1689">
        <v>0.28000000000000003</v>
      </c>
      <c r="AG1689" t="str">
        <f t="shared" si="26"/>
        <v>₹807.2</v>
      </c>
    </row>
    <row r="1690" spans="1:33" x14ac:dyDescent="0.3">
      <c r="A1690" t="s">
        <v>133</v>
      </c>
      <c r="B1690" t="s">
        <v>229</v>
      </c>
      <c r="C1690" t="s">
        <v>80</v>
      </c>
      <c r="D1690" t="s">
        <v>206</v>
      </c>
      <c r="E1690" t="s">
        <v>66</v>
      </c>
      <c r="F1690" t="s">
        <v>15340</v>
      </c>
      <c r="G1690" t="s">
        <v>96</v>
      </c>
      <c r="H1690" s="4">
        <v>44367</v>
      </c>
      <c r="I1690">
        <v>1300</v>
      </c>
      <c r="J1690" t="s">
        <v>15341</v>
      </c>
      <c r="K1690" t="s">
        <v>514</v>
      </c>
      <c r="L1690" t="s">
        <v>15342</v>
      </c>
      <c r="M1690" t="s">
        <v>37</v>
      </c>
      <c r="N1690" t="s">
        <v>15343</v>
      </c>
      <c r="O1690" t="s">
        <v>72</v>
      </c>
      <c r="P1690">
        <v>5</v>
      </c>
      <c r="Q1690" t="s">
        <v>73</v>
      </c>
      <c r="R1690" t="s">
        <v>74</v>
      </c>
      <c r="S1690" t="s">
        <v>15344</v>
      </c>
      <c r="T1690" s="4">
        <v>45489</v>
      </c>
      <c r="U1690">
        <v>7</v>
      </c>
      <c r="V1690" t="s">
        <v>20251</v>
      </c>
      <c r="W1690" t="s">
        <v>15345</v>
      </c>
      <c r="X1690" t="s">
        <v>15346</v>
      </c>
      <c r="Y1690" t="s">
        <v>2663</v>
      </c>
      <c r="Z1690">
        <v>656</v>
      </c>
      <c r="AA1690">
        <v>8</v>
      </c>
      <c r="AB1690">
        <v>2099.2000000000003</v>
      </c>
      <c r="AC1690">
        <v>262.40000000000003</v>
      </c>
      <c r="AD1690" s="8">
        <v>0.35</v>
      </c>
      <c r="AE1690" s="7">
        <v>734.72</v>
      </c>
      <c r="AF1690">
        <v>0.35</v>
      </c>
      <c r="AG1690" t="str">
        <f t="shared" si="26"/>
        <v>₹2 K</v>
      </c>
    </row>
    <row r="1691" spans="1:33" x14ac:dyDescent="0.3">
      <c r="A1691" t="s">
        <v>336</v>
      </c>
      <c r="B1691" t="s">
        <v>500</v>
      </c>
      <c r="C1691" t="s">
        <v>80</v>
      </c>
      <c r="D1691" t="s">
        <v>677</v>
      </c>
      <c r="E1691" t="s">
        <v>3309</v>
      </c>
      <c r="F1691" t="s">
        <v>15400</v>
      </c>
      <c r="G1691" t="s">
        <v>96</v>
      </c>
      <c r="H1691" s="4">
        <v>44422</v>
      </c>
      <c r="I1691">
        <v>1400</v>
      </c>
      <c r="J1691" t="s">
        <v>9380</v>
      </c>
      <c r="K1691" t="s">
        <v>743</v>
      </c>
      <c r="L1691" t="s">
        <v>15401</v>
      </c>
      <c r="M1691" t="s">
        <v>37</v>
      </c>
      <c r="N1691" t="s">
        <v>15402</v>
      </c>
      <c r="O1691" t="s">
        <v>116</v>
      </c>
      <c r="P1691">
        <v>11</v>
      </c>
      <c r="Q1691" t="s">
        <v>40</v>
      </c>
      <c r="R1691" t="s">
        <v>101</v>
      </c>
      <c r="S1691" t="s">
        <v>14244</v>
      </c>
      <c r="T1691" s="4">
        <v>45486</v>
      </c>
      <c r="U1691">
        <v>7</v>
      </c>
      <c r="V1691" t="s">
        <v>20251</v>
      </c>
      <c r="W1691" t="s">
        <v>15403</v>
      </c>
      <c r="X1691" t="s">
        <v>9080</v>
      </c>
      <c r="Y1691" t="s">
        <v>11895</v>
      </c>
      <c r="Z1691">
        <v>1457</v>
      </c>
      <c r="AA1691">
        <v>1</v>
      </c>
      <c r="AB1691">
        <v>582.80000000000007</v>
      </c>
      <c r="AC1691">
        <v>582.80000000000007</v>
      </c>
      <c r="AD1691" s="8">
        <v>0.35</v>
      </c>
      <c r="AE1691" s="7">
        <v>203.98000000000002</v>
      </c>
      <c r="AF1691">
        <v>0.35</v>
      </c>
      <c r="AG1691" t="str">
        <f t="shared" si="26"/>
        <v>₹582.8</v>
      </c>
    </row>
    <row r="1692" spans="1:33" x14ac:dyDescent="0.3">
      <c r="A1692" t="s">
        <v>336</v>
      </c>
      <c r="B1692" t="s">
        <v>500</v>
      </c>
      <c r="C1692" t="s">
        <v>49</v>
      </c>
      <c r="D1692" t="s">
        <v>370</v>
      </c>
      <c r="E1692" t="s">
        <v>596</v>
      </c>
      <c r="F1692" t="s">
        <v>15459</v>
      </c>
      <c r="G1692" t="s">
        <v>33</v>
      </c>
      <c r="H1692" s="4">
        <v>45314</v>
      </c>
      <c r="I1692">
        <v>1200</v>
      </c>
      <c r="J1692" t="s">
        <v>15460</v>
      </c>
      <c r="K1692" t="s">
        <v>514</v>
      </c>
      <c r="L1692" t="s">
        <v>15461</v>
      </c>
      <c r="M1692" t="s">
        <v>37</v>
      </c>
      <c r="N1692" t="s">
        <v>15462</v>
      </c>
      <c r="O1692" t="s">
        <v>57</v>
      </c>
      <c r="P1692">
        <v>20</v>
      </c>
      <c r="Q1692" t="s">
        <v>73</v>
      </c>
      <c r="R1692" t="s">
        <v>101</v>
      </c>
      <c r="S1692" t="s">
        <v>15463</v>
      </c>
      <c r="T1692" s="4">
        <v>45477</v>
      </c>
      <c r="U1692">
        <v>7</v>
      </c>
      <c r="V1692" t="s">
        <v>20251</v>
      </c>
      <c r="W1692" t="s">
        <v>15464</v>
      </c>
      <c r="X1692" t="s">
        <v>15465</v>
      </c>
      <c r="Y1692" t="s">
        <v>15466</v>
      </c>
      <c r="Z1692">
        <v>1141</v>
      </c>
      <c r="AA1692">
        <v>3</v>
      </c>
      <c r="AB1692">
        <v>1369.2</v>
      </c>
      <c r="AC1692">
        <v>456.40000000000003</v>
      </c>
      <c r="AD1692" s="8">
        <v>0.22</v>
      </c>
      <c r="AE1692" s="7">
        <v>301.22399999999999</v>
      </c>
      <c r="AF1692">
        <v>0.22</v>
      </c>
      <c r="AG1692" t="str">
        <f t="shared" si="26"/>
        <v>₹1 K</v>
      </c>
    </row>
    <row r="1693" spans="1:33" x14ac:dyDescent="0.3">
      <c r="A1693" t="s">
        <v>93</v>
      </c>
      <c r="B1693" t="s">
        <v>293</v>
      </c>
      <c r="C1693" t="s">
        <v>29</v>
      </c>
      <c r="D1693" t="s">
        <v>219</v>
      </c>
      <c r="E1693" t="s">
        <v>3309</v>
      </c>
      <c r="F1693" t="s">
        <v>15521</v>
      </c>
      <c r="G1693" t="s">
        <v>33</v>
      </c>
      <c r="H1693" s="4">
        <v>45482</v>
      </c>
      <c r="I1693">
        <v>1400</v>
      </c>
      <c r="J1693" t="s">
        <v>15522</v>
      </c>
      <c r="K1693" t="s">
        <v>989</v>
      </c>
      <c r="L1693" t="s">
        <v>15523</v>
      </c>
      <c r="M1693" t="s">
        <v>87</v>
      </c>
      <c r="N1693" t="s">
        <v>15524</v>
      </c>
      <c r="O1693" t="s">
        <v>72</v>
      </c>
      <c r="P1693">
        <v>20</v>
      </c>
      <c r="Q1693" t="s">
        <v>73</v>
      </c>
      <c r="R1693" t="s">
        <v>101</v>
      </c>
      <c r="S1693" t="s">
        <v>15525</v>
      </c>
      <c r="T1693" s="4">
        <v>45500</v>
      </c>
      <c r="U1693">
        <v>7</v>
      </c>
      <c r="V1693" t="s">
        <v>20251</v>
      </c>
      <c r="W1693" t="s">
        <v>15526</v>
      </c>
      <c r="X1693" t="s">
        <v>15527</v>
      </c>
      <c r="Y1693" t="s">
        <v>10201</v>
      </c>
      <c r="Z1693">
        <v>1938</v>
      </c>
      <c r="AA1693">
        <v>8</v>
      </c>
      <c r="AB1693">
        <v>6201.6</v>
      </c>
      <c r="AC1693">
        <v>775.2</v>
      </c>
      <c r="AD1693" s="8">
        <v>0.28000000000000003</v>
      </c>
      <c r="AE1693" s="7">
        <v>1736.4480000000003</v>
      </c>
      <c r="AF1693">
        <v>0.28000000000000003</v>
      </c>
      <c r="AG1693" t="str">
        <f t="shared" si="26"/>
        <v>₹6 K</v>
      </c>
    </row>
    <row r="1694" spans="1:33" x14ac:dyDescent="0.3">
      <c r="A1694" t="s">
        <v>93</v>
      </c>
      <c r="B1694" t="s">
        <v>1118</v>
      </c>
      <c r="C1694" t="s">
        <v>80</v>
      </c>
      <c r="D1694" t="s">
        <v>146</v>
      </c>
      <c r="E1694" t="s">
        <v>1608</v>
      </c>
      <c r="F1694" t="s">
        <v>15528</v>
      </c>
      <c r="G1694" t="s">
        <v>96</v>
      </c>
      <c r="H1694" s="4">
        <v>44304</v>
      </c>
      <c r="I1694">
        <v>1000</v>
      </c>
      <c r="J1694" t="s">
        <v>15529</v>
      </c>
      <c r="K1694" t="s">
        <v>571</v>
      </c>
      <c r="L1694" t="s">
        <v>15530</v>
      </c>
      <c r="M1694" t="s">
        <v>37</v>
      </c>
      <c r="N1694" t="s">
        <v>15531</v>
      </c>
      <c r="O1694" t="s">
        <v>57</v>
      </c>
      <c r="P1694">
        <v>13</v>
      </c>
      <c r="Q1694" t="s">
        <v>73</v>
      </c>
      <c r="R1694" t="s">
        <v>41</v>
      </c>
      <c r="S1694" t="s">
        <v>15532</v>
      </c>
      <c r="T1694" s="4">
        <v>45488</v>
      </c>
      <c r="U1694">
        <v>7</v>
      </c>
      <c r="V1694" t="s">
        <v>20251</v>
      </c>
      <c r="W1694" t="s">
        <v>15533</v>
      </c>
      <c r="X1694" t="s">
        <v>15534</v>
      </c>
      <c r="Y1694" t="s">
        <v>15535</v>
      </c>
      <c r="Z1694">
        <v>2494</v>
      </c>
      <c r="AA1694">
        <v>5</v>
      </c>
      <c r="AB1694">
        <v>4988</v>
      </c>
      <c r="AC1694">
        <v>997.6</v>
      </c>
      <c r="AD1694" s="8">
        <v>0.35</v>
      </c>
      <c r="AE1694" s="7">
        <v>1745.8</v>
      </c>
      <c r="AF1694">
        <v>0.35</v>
      </c>
      <c r="AG1694" t="str">
        <f t="shared" si="26"/>
        <v>₹5 K</v>
      </c>
    </row>
    <row r="1695" spans="1:33" x14ac:dyDescent="0.3">
      <c r="A1695" t="s">
        <v>20236</v>
      </c>
      <c r="B1695" t="s">
        <v>79</v>
      </c>
      <c r="C1695" t="s">
        <v>29</v>
      </c>
      <c r="D1695" t="s">
        <v>219</v>
      </c>
      <c r="E1695" t="s">
        <v>1560</v>
      </c>
      <c r="F1695" t="s">
        <v>15556</v>
      </c>
      <c r="G1695" t="s">
        <v>96</v>
      </c>
      <c r="H1695" s="4">
        <v>44856</v>
      </c>
      <c r="I1695">
        <v>1200</v>
      </c>
      <c r="J1695" t="s">
        <v>15557</v>
      </c>
      <c r="K1695" t="s">
        <v>493</v>
      </c>
      <c r="L1695" t="s">
        <v>15558</v>
      </c>
      <c r="M1695" t="s">
        <v>37</v>
      </c>
      <c r="N1695" t="s">
        <v>15559</v>
      </c>
      <c r="O1695" t="s">
        <v>39</v>
      </c>
      <c r="P1695">
        <v>8</v>
      </c>
      <c r="Q1695" t="s">
        <v>40</v>
      </c>
      <c r="R1695" t="s">
        <v>58</v>
      </c>
      <c r="S1695" t="s">
        <v>15560</v>
      </c>
      <c r="T1695" s="4">
        <v>45498</v>
      </c>
      <c r="U1695">
        <v>7</v>
      </c>
      <c r="V1695" t="s">
        <v>20251</v>
      </c>
      <c r="W1695" t="s">
        <v>15561</v>
      </c>
      <c r="X1695" t="s">
        <v>15562</v>
      </c>
      <c r="Y1695" t="s">
        <v>7294</v>
      </c>
      <c r="Z1695">
        <v>1038</v>
      </c>
      <c r="AA1695">
        <v>8</v>
      </c>
      <c r="AB1695">
        <v>3321.6000000000004</v>
      </c>
      <c r="AC1695">
        <v>415.20000000000005</v>
      </c>
      <c r="AD1695" s="8">
        <v>0.28000000000000003</v>
      </c>
      <c r="AE1695" s="7">
        <v>930.04800000000023</v>
      </c>
      <c r="AF1695">
        <v>0.28000000000000003</v>
      </c>
      <c r="AG1695" t="str">
        <f t="shared" si="26"/>
        <v>₹3 K</v>
      </c>
    </row>
    <row r="1696" spans="1:33" x14ac:dyDescent="0.3">
      <c r="A1696" t="s">
        <v>181</v>
      </c>
      <c r="B1696" t="s">
        <v>64</v>
      </c>
      <c r="C1696" t="s">
        <v>29</v>
      </c>
      <c r="D1696" t="s">
        <v>677</v>
      </c>
      <c r="E1696" t="s">
        <v>314</v>
      </c>
      <c r="F1696" t="s">
        <v>15769</v>
      </c>
      <c r="G1696" t="s">
        <v>33</v>
      </c>
      <c r="H1696" s="4">
        <v>45438</v>
      </c>
      <c r="I1696">
        <v>1100</v>
      </c>
      <c r="J1696" t="s">
        <v>15770</v>
      </c>
      <c r="K1696" t="s">
        <v>1643</v>
      </c>
      <c r="L1696" t="s">
        <v>15771</v>
      </c>
      <c r="M1696" t="s">
        <v>87</v>
      </c>
      <c r="N1696" t="s">
        <v>15772</v>
      </c>
      <c r="O1696" t="s">
        <v>57</v>
      </c>
      <c r="P1696">
        <v>12</v>
      </c>
      <c r="Q1696" t="s">
        <v>40</v>
      </c>
      <c r="R1696" t="s">
        <v>101</v>
      </c>
      <c r="S1696" t="s">
        <v>15773</v>
      </c>
      <c r="T1696" s="4">
        <v>45484</v>
      </c>
      <c r="U1696">
        <v>7</v>
      </c>
      <c r="V1696" t="s">
        <v>20251</v>
      </c>
      <c r="W1696" t="s">
        <v>15774</v>
      </c>
      <c r="X1696" t="s">
        <v>15775</v>
      </c>
      <c r="Y1696" t="s">
        <v>3757</v>
      </c>
      <c r="Z1696">
        <v>1000</v>
      </c>
      <c r="AA1696">
        <v>8</v>
      </c>
      <c r="AB1696">
        <v>3200</v>
      </c>
      <c r="AC1696">
        <v>400</v>
      </c>
      <c r="AD1696" s="8">
        <v>0.28000000000000003</v>
      </c>
      <c r="AE1696" s="7">
        <v>896.00000000000011</v>
      </c>
      <c r="AF1696">
        <v>0.28000000000000003</v>
      </c>
      <c r="AG1696" t="str">
        <f t="shared" si="26"/>
        <v>₹3 K</v>
      </c>
    </row>
    <row r="1697" spans="1:33" x14ac:dyDescent="0.3">
      <c r="A1697" t="s">
        <v>133</v>
      </c>
      <c r="B1697" t="s">
        <v>229</v>
      </c>
      <c r="C1697" t="s">
        <v>29</v>
      </c>
      <c r="D1697" t="s">
        <v>219</v>
      </c>
      <c r="E1697" t="s">
        <v>1441</v>
      </c>
      <c r="F1697" t="s">
        <v>15825</v>
      </c>
      <c r="G1697" t="s">
        <v>96</v>
      </c>
      <c r="H1697" s="4">
        <v>45352</v>
      </c>
      <c r="I1697">
        <v>800</v>
      </c>
      <c r="J1697" t="s">
        <v>15826</v>
      </c>
      <c r="K1697" t="s">
        <v>853</v>
      </c>
      <c r="L1697" t="s">
        <v>15827</v>
      </c>
      <c r="M1697" t="s">
        <v>37</v>
      </c>
      <c r="N1697" t="s">
        <v>15828</v>
      </c>
      <c r="O1697" t="s">
        <v>72</v>
      </c>
      <c r="P1697">
        <v>14</v>
      </c>
      <c r="Q1697" t="s">
        <v>40</v>
      </c>
      <c r="R1697" t="s">
        <v>58</v>
      </c>
      <c r="S1697" t="s">
        <v>15829</v>
      </c>
      <c r="T1697" s="4">
        <v>45490</v>
      </c>
      <c r="U1697">
        <v>7</v>
      </c>
      <c r="V1697" t="s">
        <v>20251</v>
      </c>
      <c r="W1697" t="s">
        <v>15830</v>
      </c>
      <c r="X1697" t="s">
        <v>15831</v>
      </c>
      <c r="Y1697" t="s">
        <v>1981</v>
      </c>
      <c r="Z1697">
        <v>2876</v>
      </c>
      <c r="AA1697">
        <v>4</v>
      </c>
      <c r="AB1697">
        <v>4601.6000000000004</v>
      </c>
      <c r="AC1697">
        <v>1150.4000000000001</v>
      </c>
      <c r="AD1697" s="8">
        <v>0.28000000000000003</v>
      </c>
      <c r="AE1697" s="7">
        <v>1288.4480000000003</v>
      </c>
      <c r="AF1697">
        <v>0.28000000000000003</v>
      </c>
      <c r="AG1697" t="str">
        <f t="shared" si="26"/>
        <v>₹5 K</v>
      </c>
    </row>
    <row r="1698" spans="1:33" x14ac:dyDescent="0.3">
      <c r="A1698" t="s">
        <v>93</v>
      </c>
      <c r="B1698" t="s">
        <v>169</v>
      </c>
      <c r="C1698" t="s">
        <v>80</v>
      </c>
      <c r="D1698" t="s">
        <v>219</v>
      </c>
      <c r="E1698" t="s">
        <v>371</v>
      </c>
      <c r="F1698" t="s">
        <v>15935</v>
      </c>
      <c r="G1698" t="s">
        <v>33</v>
      </c>
      <c r="H1698" s="4">
        <v>44630</v>
      </c>
      <c r="I1698">
        <v>1100</v>
      </c>
      <c r="J1698" t="s">
        <v>15936</v>
      </c>
      <c r="K1698" t="s">
        <v>753</v>
      </c>
      <c r="L1698" t="s">
        <v>15937</v>
      </c>
      <c r="M1698" t="s">
        <v>37</v>
      </c>
      <c r="N1698" t="s">
        <v>15938</v>
      </c>
      <c r="O1698" t="s">
        <v>116</v>
      </c>
      <c r="P1698">
        <v>18</v>
      </c>
      <c r="Q1698" t="s">
        <v>73</v>
      </c>
      <c r="R1698" t="s">
        <v>41</v>
      </c>
      <c r="S1698" t="s">
        <v>15939</v>
      </c>
      <c r="T1698" s="4">
        <v>45484</v>
      </c>
      <c r="U1698">
        <v>7</v>
      </c>
      <c r="V1698" t="s">
        <v>20251</v>
      </c>
      <c r="W1698" t="s">
        <v>15940</v>
      </c>
      <c r="X1698" t="s">
        <v>15941</v>
      </c>
      <c r="Y1698" t="s">
        <v>5805</v>
      </c>
      <c r="Z1698">
        <v>1681</v>
      </c>
      <c r="AA1698">
        <v>4</v>
      </c>
      <c r="AB1698">
        <v>2689.6000000000004</v>
      </c>
      <c r="AC1698">
        <v>672.40000000000009</v>
      </c>
      <c r="AD1698" s="8">
        <v>0.35</v>
      </c>
      <c r="AE1698" s="7">
        <v>941.36</v>
      </c>
      <c r="AF1698">
        <v>0.35</v>
      </c>
      <c r="AG1698" t="str">
        <f t="shared" si="26"/>
        <v>₹3 K</v>
      </c>
    </row>
    <row r="1699" spans="1:33" x14ac:dyDescent="0.3">
      <c r="A1699" t="s">
        <v>181</v>
      </c>
      <c r="B1699" t="s">
        <v>64</v>
      </c>
      <c r="C1699" t="s">
        <v>80</v>
      </c>
      <c r="D1699" t="s">
        <v>677</v>
      </c>
      <c r="E1699" t="s">
        <v>207</v>
      </c>
      <c r="F1699" t="s">
        <v>15962</v>
      </c>
      <c r="G1699" t="s">
        <v>33</v>
      </c>
      <c r="H1699" s="4">
        <v>45534</v>
      </c>
      <c r="I1699">
        <v>1000</v>
      </c>
      <c r="J1699" t="s">
        <v>15963</v>
      </c>
      <c r="K1699" t="s">
        <v>307</v>
      </c>
      <c r="L1699" t="s">
        <v>15964</v>
      </c>
      <c r="M1699" t="s">
        <v>37</v>
      </c>
      <c r="N1699" t="s">
        <v>15965</v>
      </c>
      <c r="O1699" t="s">
        <v>116</v>
      </c>
      <c r="P1699">
        <v>15</v>
      </c>
      <c r="Q1699" t="s">
        <v>73</v>
      </c>
      <c r="R1699" t="s">
        <v>101</v>
      </c>
      <c r="S1699" t="s">
        <v>15966</v>
      </c>
      <c r="T1699" s="4">
        <v>45483</v>
      </c>
      <c r="U1699">
        <v>7</v>
      </c>
      <c r="V1699" t="s">
        <v>20251</v>
      </c>
      <c r="W1699" t="s">
        <v>15967</v>
      </c>
      <c r="X1699" t="s">
        <v>15968</v>
      </c>
      <c r="Y1699" t="s">
        <v>5664</v>
      </c>
      <c r="Z1699">
        <v>1323</v>
      </c>
      <c r="AA1699">
        <v>8</v>
      </c>
      <c r="AB1699">
        <v>4233.6000000000004</v>
      </c>
      <c r="AC1699">
        <v>529.20000000000005</v>
      </c>
      <c r="AD1699" s="8">
        <v>0.35</v>
      </c>
      <c r="AE1699" s="7">
        <v>1481.76</v>
      </c>
      <c r="AF1699">
        <v>0.35</v>
      </c>
      <c r="AG1699" t="str">
        <f t="shared" si="26"/>
        <v>₹4 K</v>
      </c>
    </row>
    <row r="1700" spans="1:33" x14ac:dyDescent="0.3">
      <c r="A1700" t="s">
        <v>93</v>
      </c>
      <c r="B1700" t="s">
        <v>784</v>
      </c>
      <c r="C1700" t="s">
        <v>29</v>
      </c>
      <c r="D1700" t="s">
        <v>219</v>
      </c>
      <c r="E1700" t="s">
        <v>1014</v>
      </c>
      <c r="F1700" t="s">
        <v>5636</v>
      </c>
      <c r="G1700" t="s">
        <v>33</v>
      </c>
      <c r="H1700" s="4">
        <v>45356</v>
      </c>
      <c r="I1700">
        <v>1400</v>
      </c>
      <c r="J1700" t="s">
        <v>16058</v>
      </c>
      <c r="K1700" t="s">
        <v>286</v>
      </c>
      <c r="L1700" t="s">
        <v>16059</v>
      </c>
      <c r="M1700" t="s">
        <v>87</v>
      </c>
      <c r="N1700" t="s">
        <v>16060</v>
      </c>
      <c r="O1700" t="s">
        <v>116</v>
      </c>
      <c r="P1700">
        <v>5</v>
      </c>
      <c r="Q1700" t="s">
        <v>40</v>
      </c>
      <c r="R1700" t="s">
        <v>74</v>
      </c>
      <c r="S1700" t="s">
        <v>16061</v>
      </c>
      <c r="T1700" s="4">
        <v>45496</v>
      </c>
      <c r="U1700">
        <v>7</v>
      </c>
      <c r="V1700" t="s">
        <v>20251</v>
      </c>
      <c r="W1700" t="s">
        <v>16062</v>
      </c>
      <c r="X1700" t="s">
        <v>16063</v>
      </c>
      <c r="Y1700" t="s">
        <v>8524</v>
      </c>
      <c r="Z1700">
        <v>1778</v>
      </c>
      <c r="AA1700">
        <v>2</v>
      </c>
      <c r="AB1700">
        <v>1422.4</v>
      </c>
      <c r="AC1700">
        <v>711.2</v>
      </c>
      <c r="AD1700" s="8">
        <v>0.28000000000000003</v>
      </c>
      <c r="AE1700" s="7">
        <v>398.27200000000005</v>
      </c>
      <c r="AF1700">
        <v>0.28000000000000003</v>
      </c>
      <c r="AG1700" t="str">
        <f t="shared" si="26"/>
        <v>₹1 K</v>
      </c>
    </row>
    <row r="1701" spans="1:33" x14ac:dyDescent="0.3">
      <c r="A1701" t="s">
        <v>20236</v>
      </c>
      <c r="B1701" t="s">
        <v>79</v>
      </c>
      <c r="C1701" t="s">
        <v>49</v>
      </c>
      <c r="D1701" t="s">
        <v>677</v>
      </c>
      <c r="E1701" t="s">
        <v>471</v>
      </c>
      <c r="F1701" t="s">
        <v>16069</v>
      </c>
      <c r="G1701" t="s">
        <v>33</v>
      </c>
      <c r="H1701" s="4">
        <v>44804</v>
      </c>
      <c r="I1701">
        <v>1400</v>
      </c>
      <c r="J1701" t="s">
        <v>16070</v>
      </c>
      <c r="K1701" t="s">
        <v>125</v>
      </c>
      <c r="L1701" t="s">
        <v>16071</v>
      </c>
      <c r="M1701" t="s">
        <v>37</v>
      </c>
      <c r="N1701" t="s">
        <v>16072</v>
      </c>
      <c r="O1701" t="s">
        <v>57</v>
      </c>
      <c r="P1701">
        <v>20</v>
      </c>
      <c r="Q1701" t="s">
        <v>40</v>
      </c>
      <c r="R1701" t="s">
        <v>101</v>
      </c>
      <c r="S1701" t="s">
        <v>16073</v>
      </c>
      <c r="T1701" s="4">
        <v>45497</v>
      </c>
      <c r="U1701">
        <v>7</v>
      </c>
      <c r="V1701" t="s">
        <v>20251</v>
      </c>
      <c r="W1701" t="s">
        <v>16074</v>
      </c>
      <c r="X1701" t="s">
        <v>16075</v>
      </c>
      <c r="Y1701" t="s">
        <v>4431</v>
      </c>
      <c r="Z1701">
        <v>2498</v>
      </c>
      <c r="AA1701">
        <v>6</v>
      </c>
      <c r="AB1701">
        <v>5995.2000000000007</v>
      </c>
      <c r="AC1701">
        <v>999.20000000000016</v>
      </c>
      <c r="AD1701" s="8">
        <v>0.22</v>
      </c>
      <c r="AE1701" s="7">
        <v>1318.9440000000002</v>
      </c>
      <c r="AF1701">
        <v>0.22</v>
      </c>
      <c r="AG1701" t="str">
        <f t="shared" si="26"/>
        <v>₹6 K</v>
      </c>
    </row>
    <row r="1702" spans="1:33" x14ac:dyDescent="0.3">
      <c r="A1702" t="s">
        <v>20239</v>
      </c>
      <c r="B1702" t="s">
        <v>28</v>
      </c>
      <c r="C1702" t="s">
        <v>29</v>
      </c>
      <c r="D1702" t="s">
        <v>206</v>
      </c>
      <c r="E1702" t="s">
        <v>1683</v>
      </c>
      <c r="F1702" t="s">
        <v>16221</v>
      </c>
      <c r="G1702" t="s">
        <v>33</v>
      </c>
      <c r="H1702" s="4">
        <v>45624</v>
      </c>
      <c r="I1702">
        <v>1300</v>
      </c>
      <c r="J1702" t="s">
        <v>16222</v>
      </c>
      <c r="K1702" t="s">
        <v>394</v>
      </c>
      <c r="L1702" t="s">
        <v>16223</v>
      </c>
      <c r="M1702" t="s">
        <v>37</v>
      </c>
      <c r="N1702" t="s">
        <v>16224</v>
      </c>
      <c r="O1702" t="s">
        <v>57</v>
      </c>
      <c r="P1702">
        <v>10</v>
      </c>
      <c r="Q1702" t="s">
        <v>73</v>
      </c>
      <c r="R1702" t="s">
        <v>101</v>
      </c>
      <c r="S1702" t="s">
        <v>16225</v>
      </c>
      <c r="T1702" s="4">
        <v>45477</v>
      </c>
      <c r="U1702">
        <v>7</v>
      </c>
      <c r="V1702" t="s">
        <v>20251</v>
      </c>
      <c r="W1702" t="s">
        <v>16226</v>
      </c>
      <c r="X1702" t="s">
        <v>16227</v>
      </c>
      <c r="Y1702" t="s">
        <v>14931</v>
      </c>
      <c r="Z1702">
        <v>1663</v>
      </c>
      <c r="AA1702">
        <v>8</v>
      </c>
      <c r="AB1702">
        <v>5321.6</v>
      </c>
      <c r="AC1702">
        <v>665.2</v>
      </c>
      <c r="AD1702" s="8">
        <v>0.28000000000000003</v>
      </c>
      <c r="AE1702" s="7">
        <v>1490.0480000000002</v>
      </c>
      <c r="AF1702">
        <v>0.28000000000000003</v>
      </c>
      <c r="AG1702" t="str">
        <f t="shared" si="26"/>
        <v>₹5 K</v>
      </c>
    </row>
    <row r="1703" spans="1:33" x14ac:dyDescent="0.3">
      <c r="A1703" t="s">
        <v>181</v>
      </c>
      <c r="B1703" t="s">
        <v>182</v>
      </c>
      <c r="C1703" t="s">
        <v>80</v>
      </c>
      <c r="D1703" t="s">
        <v>370</v>
      </c>
      <c r="E1703" t="s">
        <v>401</v>
      </c>
      <c r="F1703" t="s">
        <v>16343</v>
      </c>
      <c r="G1703" t="s">
        <v>33</v>
      </c>
      <c r="H1703" s="4">
        <v>44792</v>
      </c>
      <c r="I1703">
        <v>1100</v>
      </c>
      <c r="J1703" t="s">
        <v>16344</v>
      </c>
      <c r="K1703" t="s">
        <v>524</v>
      </c>
      <c r="L1703" t="s">
        <v>16345</v>
      </c>
      <c r="M1703" t="s">
        <v>87</v>
      </c>
      <c r="N1703" t="s">
        <v>16346</v>
      </c>
      <c r="O1703" t="s">
        <v>39</v>
      </c>
      <c r="P1703">
        <v>9</v>
      </c>
      <c r="Q1703" t="s">
        <v>73</v>
      </c>
      <c r="R1703" t="s">
        <v>74</v>
      </c>
      <c r="S1703" t="s">
        <v>16347</v>
      </c>
      <c r="T1703" s="4">
        <v>45502</v>
      </c>
      <c r="U1703">
        <v>7</v>
      </c>
      <c r="V1703" t="s">
        <v>20251</v>
      </c>
      <c r="W1703" t="s">
        <v>16348</v>
      </c>
      <c r="X1703" t="s">
        <v>16349</v>
      </c>
      <c r="Y1703" t="s">
        <v>14254</v>
      </c>
      <c r="Z1703">
        <v>1361</v>
      </c>
      <c r="AA1703">
        <v>3</v>
      </c>
      <c r="AB1703">
        <v>1633.2</v>
      </c>
      <c r="AC1703">
        <v>544.4</v>
      </c>
      <c r="AD1703" s="8">
        <v>0.35</v>
      </c>
      <c r="AE1703" s="7">
        <v>571.62</v>
      </c>
      <c r="AF1703">
        <v>0.35</v>
      </c>
      <c r="AG1703" t="str">
        <f t="shared" si="26"/>
        <v>₹2 K</v>
      </c>
    </row>
    <row r="1704" spans="1:33" x14ac:dyDescent="0.3">
      <c r="A1704" t="s">
        <v>336</v>
      </c>
      <c r="B1704" t="s">
        <v>262</v>
      </c>
      <c r="C1704" t="s">
        <v>29</v>
      </c>
      <c r="D1704" t="s">
        <v>677</v>
      </c>
      <c r="E1704" t="s">
        <v>122</v>
      </c>
      <c r="F1704" t="s">
        <v>16357</v>
      </c>
      <c r="G1704" t="s">
        <v>96</v>
      </c>
      <c r="H1704" s="4">
        <v>44959</v>
      </c>
      <c r="I1704">
        <v>1300</v>
      </c>
      <c r="J1704" t="s">
        <v>16358</v>
      </c>
      <c r="K1704" t="s">
        <v>384</v>
      </c>
      <c r="L1704" t="s">
        <v>16359</v>
      </c>
      <c r="M1704" t="s">
        <v>37</v>
      </c>
      <c r="N1704" t="s">
        <v>16360</v>
      </c>
      <c r="O1704" t="s">
        <v>116</v>
      </c>
      <c r="P1704">
        <v>10</v>
      </c>
      <c r="Q1704" t="s">
        <v>73</v>
      </c>
      <c r="R1704" t="s">
        <v>41</v>
      </c>
      <c r="S1704" t="s">
        <v>16361</v>
      </c>
      <c r="T1704" s="4">
        <v>45492</v>
      </c>
      <c r="U1704">
        <v>7</v>
      </c>
      <c r="V1704" t="s">
        <v>20251</v>
      </c>
      <c r="W1704" t="s">
        <v>16362</v>
      </c>
      <c r="X1704" t="s">
        <v>16363</v>
      </c>
      <c r="Y1704" t="s">
        <v>1316</v>
      </c>
      <c r="Z1704">
        <v>1659</v>
      </c>
      <c r="AA1704">
        <v>3</v>
      </c>
      <c r="AB1704">
        <v>1990.8000000000002</v>
      </c>
      <c r="AC1704">
        <v>663.6</v>
      </c>
      <c r="AD1704" s="8">
        <v>0.28000000000000003</v>
      </c>
      <c r="AE1704" s="7">
        <v>557.42400000000009</v>
      </c>
      <c r="AF1704">
        <v>0.28000000000000003</v>
      </c>
      <c r="AG1704" t="str">
        <f t="shared" si="26"/>
        <v>₹2 K</v>
      </c>
    </row>
    <row r="1705" spans="1:33" x14ac:dyDescent="0.3">
      <c r="A1705" t="s">
        <v>93</v>
      </c>
      <c r="B1705" t="s">
        <v>784</v>
      </c>
      <c r="C1705" t="s">
        <v>29</v>
      </c>
      <c r="D1705" t="s">
        <v>146</v>
      </c>
      <c r="E1705" t="s">
        <v>1049</v>
      </c>
      <c r="F1705" t="s">
        <v>16513</v>
      </c>
      <c r="G1705" t="s">
        <v>96</v>
      </c>
      <c r="H1705" s="4">
        <v>44095</v>
      </c>
      <c r="I1705">
        <v>1100</v>
      </c>
      <c r="J1705" t="s">
        <v>16514</v>
      </c>
      <c r="K1705" t="s">
        <v>210</v>
      </c>
      <c r="L1705" t="s">
        <v>16515</v>
      </c>
      <c r="M1705" t="s">
        <v>37</v>
      </c>
      <c r="N1705" t="s">
        <v>16516</v>
      </c>
      <c r="O1705" t="s">
        <v>39</v>
      </c>
      <c r="P1705">
        <v>7</v>
      </c>
      <c r="Q1705" t="s">
        <v>73</v>
      </c>
      <c r="R1705" t="s">
        <v>101</v>
      </c>
      <c r="S1705" t="s">
        <v>16517</v>
      </c>
      <c r="T1705" s="4">
        <v>45477</v>
      </c>
      <c r="U1705">
        <v>7</v>
      </c>
      <c r="V1705" t="s">
        <v>20251</v>
      </c>
      <c r="W1705" t="s">
        <v>16518</v>
      </c>
      <c r="X1705" t="s">
        <v>16519</v>
      </c>
      <c r="Y1705" t="s">
        <v>8817</v>
      </c>
      <c r="Z1705">
        <v>2895</v>
      </c>
      <c r="AA1705">
        <v>7</v>
      </c>
      <c r="AB1705">
        <v>8106</v>
      </c>
      <c r="AC1705">
        <v>1158</v>
      </c>
      <c r="AD1705" s="8">
        <v>0.28000000000000003</v>
      </c>
      <c r="AE1705" s="7">
        <v>2269.6800000000003</v>
      </c>
      <c r="AF1705">
        <v>0.28000000000000003</v>
      </c>
      <c r="AG1705" t="str">
        <f t="shared" si="26"/>
        <v>₹8 K</v>
      </c>
    </row>
    <row r="1706" spans="1:33" x14ac:dyDescent="0.3">
      <c r="A1706" t="s">
        <v>93</v>
      </c>
      <c r="B1706" t="s">
        <v>293</v>
      </c>
      <c r="C1706" t="s">
        <v>29</v>
      </c>
      <c r="D1706" t="s">
        <v>219</v>
      </c>
      <c r="E1706" t="s">
        <v>501</v>
      </c>
      <c r="F1706" t="s">
        <v>16556</v>
      </c>
      <c r="G1706" t="s">
        <v>96</v>
      </c>
      <c r="H1706" s="4">
        <v>45178</v>
      </c>
      <c r="I1706">
        <v>1000</v>
      </c>
      <c r="J1706" t="s">
        <v>16557</v>
      </c>
      <c r="K1706" t="s">
        <v>340</v>
      </c>
      <c r="L1706" t="s">
        <v>16558</v>
      </c>
      <c r="M1706" t="s">
        <v>37</v>
      </c>
      <c r="N1706" t="s">
        <v>16559</v>
      </c>
      <c r="O1706" t="s">
        <v>57</v>
      </c>
      <c r="P1706">
        <v>4</v>
      </c>
      <c r="Q1706" t="s">
        <v>73</v>
      </c>
      <c r="R1706" t="s">
        <v>74</v>
      </c>
      <c r="S1706" t="s">
        <v>16560</v>
      </c>
      <c r="T1706" s="4">
        <v>45504</v>
      </c>
      <c r="U1706">
        <v>7</v>
      </c>
      <c r="V1706" t="s">
        <v>20251</v>
      </c>
      <c r="W1706" t="s">
        <v>16561</v>
      </c>
      <c r="X1706" t="s">
        <v>16562</v>
      </c>
      <c r="Y1706" t="s">
        <v>4917</v>
      </c>
      <c r="Z1706">
        <v>697</v>
      </c>
      <c r="AA1706">
        <v>6</v>
      </c>
      <c r="AB1706">
        <v>1672.8000000000002</v>
      </c>
      <c r="AC1706">
        <v>278.8</v>
      </c>
      <c r="AD1706" s="8">
        <v>0.28000000000000003</v>
      </c>
      <c r="AE1706" s="7">
        <v>468.38400000000007</v>
      </c>
      <c r="AF1706">
        <v>0.28000000000000003</v>
      </c>
      <c r="AG1706" t="str">
        <f t="shared" si="26"/>
        <v>₹2 K</v>
      </c>
    </row>
    <row r="1707" spans="1:33" x14ac:dyDescent="0.3">
      <c r="A1707" t="s">
        <v>181</v>
      </c>
      <c r="B1707" t="s">
        <v>369</v>
      </c>
      <c r="C1707" t="s">
        <v>49</v>
      </c>
      <c r="D1707" t="s">
        <v>50</v>
      </c>
      <c r="E1707" t="s">
        <v>451</v>
      </c>
      <c r="F1707" t="s">
        <v>16577</v>
      </c>
      <c r="G1707" t="s">
        <v>96</v>
      </c>
      <c r="H1707" s="4">
        <v>43925</v>
      </c>
      <c r="I1707">
        <v>950</v>
      </c>
      <c r="J1707" t="s">
        <v>16578</v>
      </c>
      <c r="K1707" t="s">
        <v>743</v>
      </c>
      <c r="L1707" t="s">
        <v>16579</v>
      </c>
      <c r="M1707" t="s">
        <v>37</v>
      </c>
      <c r="N1707" t="s">
        <v>16580</v>
      </c>
      <c r="O1707" t="s">
        <v>39</v>
      </c>
      <c r="P1707">
        <v>13</v>
      </c>
      <c r="Q1707" t="s">
        <v>73</v>
      </c>
      <c r="R1707" t="s">
        <v>101</v>
      </c>
      <c r="S1707" t="s">
        <v>16581</v>
      </c>
      <c r="T1707" s="4">
        <v>45484</v>
      </c>
      <c r="U1707">
        <v>7</v>
      </c>
      <c r="V1707" t="s">
        <v>20251</v>
      </c>
      <c r="W1707" t="s">
        <v>16582</v>
      </c>
      <c r="X1707" t="s">
        <v>16583</v>
      </c>
      <c r="Y1707" t="s">
        <v>4878</v>
      </c>
      <c r="Z1707">
        <v>847</v>
      </c>
      <c r="AA1707">
        <v>6</v>
      </c>
      <c r="AB1707">
        <v>2032.8000000000002</v>
      </c>
      <c r="AC1707">
        <v>338.8</v>
      </c>
      <c r="AD1707" s="8">
        <v>0.22</v>
      </c>
      <c r="AE1707" s="7">
        <v>447.21600000000007</v>
      </c>
      <c r="AF1707">
        <v>0.22</v>
      </c>
      <c r="AG1707" t="str">
        <f t="shared" si="26"/>
        <v>₹2 K</v>
      </c>
    </row>
    <row r="1708" spans="1:33" x14ac:dyDescent="0.3">
      <c r="A1708" t="s">
        <v>145</v>
      </c>
      <c r="B1708" t="s">
        <v>145</v>
      </c>
      <c r="C1708" t="s">
        <v>49</v>
      </c>
      <c r="D1708" t="s">
        <v>219</v>
      </c>
      <c r="E1708" t="s">
        <v>401</v>
      </c>
      <c r="F1708" t="s">
        <v>16727</v>
      </c>
      <c r="G1708" t="s">
        <v>33</v>
      </c>
      <c r="H1708" s="4">
        <v>45194</v>
      </c>
      <c r="I1708">
        <v>1300</v>
      </c>
      <c r="J1708" t="s">
        <v>16728</v>
      </c>
      <c r="K1708" t="s">
        <v>923</v>
      </c>
      <c r="L1708" t="s">
        <v>16729</v>
      </c>
      <c r="M1708" t="s">
        <v>87</v>
      </c>
      <c r="N1708" t="s">
        <v>16730</v>
      </c>
      <c r="O1708" t="s">
        <v>72</v>
      </c>
      <c r="P1708">
        <v>18</v>
      </c>
      <c r="Q1708" t="s">
        <v>73</v>
      </c>
      <c r="R1708" t="s">
        <v>101</v>
      </c>
      <c r="S1708" t="s">
        <v>16731</v>
      </c>
      <c r="T1708" s="4">
        <v>45502</v>
      </c>
      <c r="U1708">
        <v>7</v>
      </c>
      <c r="V1708" t="s">
        <v>20251</v>
      </c>
      <c r="W1708" t="s">
        <v>16732</v>
      </c>
      <c r="X1708" t="s">
        <v>16733</v>
      </c>
      <c r="Y1708" t="s">
        <v>2253</v>
      </c>
      <c r="Z1708">
        <v>1625</v>
      </c>
      <c r="AA1708">
        <v>8</v>
      </c>
      <c r="AB1708">
        <v>5200</v>
      </c>
      <c r="AC1708">
        <v>650</v>
      </c>
      <c r="AD1708" s="8">
        <v>0.22</v>
      </c>
      <c r="AE1708" s="7">
        <v>1144</v>
      </c>
      <c r="AF1708">
        <v>0.22</v>
      </c>
      <c r="AG1708" t="str">
        <f t="shared" si="26"/>
        <v>₹5 K</v>
      </c>
    </row>
    <row r="1709" spans="1:33" x14ac:dyDescent="0.3">
      <c r="A1709" t="s">
        <v>181</v>
      </c>
      <c r="B1709" t="s">
        <v>64</v>
      </c>
      <c r="C1709" t="s">
        <v>80</v>
      </c>
      <c r="D1709" t="s">
        <v>30</v>
      </c>
      <c r="E1709" t="s">
        <v>713</v>
      </c>
      <c r="F1709" t="s">
        <v>16811</v>
      </c>
      <c r="G1709" t="s">
        <v>96</v>
      </c>
      <c r="H1709" s="4">
        <v>44086</v>
      </c>
      <c r="I1709">
        <v>800</v>
      </c>
      <c r="J1709" t="s">
        <v>16812</v>
      </c>
      <c r="K1709" t="s">
        <v>69</v>
      </c>
      <c r="L1709" t="s">
        <v>16813</v>
      </c>
      <c r="M1709" t="s">
        <v>37</v>
      </c>
      <c r="N1709" t="s">
        <v>16814</v>
      </c>
      <c r="O1709" t="s">
        <v>116</v>
      </c>
      <c r="P1709">
        <v>18</v>
      </c>
      <c r="Q1709" t="s">
        <v>40</v>
      </c>
      <c r="R1709" t="s">
        <v>41</v>
      </c>
      <c r="S1709" t="s">
        <v>16815</v>
      </c>
      <c r="T1709" s="4">
        <v>45499</v>
      </c>
      <c r="U1709">
        <v>7</v>
      </c>
      <c r="V1709" t="s">
        <v>20251</v>
      </c>
      <c r="W1709" t="s">
        <v>16816</v>
      </c>
      <c r="X1709" t="s">
        <v>16817</v>
      </c>
      <c r="Y1709" t="s">
        <v>7881</v>
      </c>
      <c r="Z1709">
        <v>1899</v>
      </c>
      <c r="AA1709">
        <v>3</v>
      </c>
      <c r="AB1709">
        <v>2278.8000000000002</v>
      </c>
      <c r="AC1709">
        <v>759.6</v>
      </c>
      <c r="AD1709" s="8">
        <v>0.35</v>
      </c>
      <c r="AE1709" s="7">
        <v>797.58</v>
      </c>
      <c r="AF1709">
        <v>0.35</v>
      </c>
      <c r="AG1709" t="str">
        <f t="shared" si="26"/>
        <v>₹2 K</v>
      </c>
    </row>
    <row r="1710" spans="1:33" x14ac:dyDescent="0.3">
      <c r="A1710" t="s">
        <v>181</v>
      </c>
      <c r="B1710" t="s">
        <v>470</v>
      </c>
      <c r="C1710" t="s">
        <v>29</v>
      </c>
      <c r="D1710" t="s">
        <v>206</v>
      </c>
      <c r="E1710" t="s">
        <v>632</v>
      </c>
      <c r="F1710" t="s">
        <v>16824</v>
      </c>
      <c r="G1710" t="s">
        <v>33</v>
      </c>
      <c r="H1710" s="4">
        <v>45529</v>
      </c>
      <c r="I1710">
        <v>1300</v>
      </c>
      <c r="J1710" t="s">
        <v>16825</v>
      </c>
      <c r="K1710" t="s">
        <v>1319</v>
      </c>
      <c r="L1710" t="s">
        <v>16826</v>
      </c>
      <c r="M1710" t="s">
        <v>37</v>
      </c>
      <c r="N1710" t="s">
        <v>16827</v>
      </c>
      <c r="O1710" t="s">
        <v>57</v>
      </c>
      <c r="P1710">
        <v>16</v>
      </c>
      <c r="Q1710" t="s">
        <v>73</v>
      </c>
      <c r="R1710" t="s">
        <v>41</v>
      </c>
      <c r="S1710" t="s">
        <v>16828</v>
      </c>
      <c r="T1710" s="4">
        <v>45491</v>
      </c>
      <c r="U1710">
        <v>7</v>
      </c>
      <c r="V1710" t="s">
        <v>20251</v>
      </c>
      <c r="W1710" t="s">
        <v>16829</v>
      </c>
      <c r="X1710" t="s">
        <v>16830</v>
      </c>
      <c r="Y1710" t="s">
        <v>6667</v>
      </c>
      <c r="Z1710">
        <v>2278</v>
      </c>
      <c r="AA1710">
        <v>1</v>
      </c>
      <c r="AB1710">
        <v>911.2</v>
      </c>
      <c r="AC1710">
        <v>911.2</v>
      </c>
      <c r="AD1710" s="8">
        <v>0.28000000000000003</v>
      </c>
      <c r="AE1710" s="7">
        <v>255.13600000000002</v>
      </c>
      <c r="AF1710">
        <v>0.28000000000000003</v>
      </c>
      <c r="AG1710" t="str">
        <f t="shared" si="26"/>
        <v>₹911.2</v>
      </c>
    </row>
    <row r="1711" spans="1:33" x14ac:dyDescent="0.3">
      <c r="A1711" t="s">
        <v>181</v>
      </c>
      <c r="B1711" t="s">
        <v>64</v>
      </c>
      <c r="C1711" t="s">
        <v>80</v>
      </c>
      <c r="D1711" t="s">
        <v>241</v>
      </c>
      <c r="E1711" t="s">
        <v>158</v>
      </c>
      <c r="F1711" t="s">
        <v>16865</v>
      </c>
      <c r="G1711" t="s">
        <v>33</v>
      </c>
      <c r="H1711" s="4">
        <v>45460</v>
      </c>
      <c r="I1711">
        <v>1100</v>
      </c>
      <c r="J1711" t="s">
        <v>16866</v>
      </c>
      <c r="K1711" t="s">
        <v>3054</v>
      </c>
      <c r="L1711" t="s">
        <v>16867</v>
      </c>
      <c r="M1711" t="s">
        <v>37</v>
      </c>
      <c r="N1711" t="s">
        <v>16868</v>
      </c>
      <c r="O1711" t="s">
        <v>39</v>
      </c>
      <c r="P1711">
        <v>3</v>
      </c>
      <c r="Q1711" t="s">
        <v>73</v>
      </c>
      <c r="R1711" t="s">
        <v>41</v>
      </c>
      <c r="S1711" t="s">
        <v>16869</v>
      </c>
      <c r="T1711" s="4">
        <v>45478</v>
      </c>
      <c r="U1711">
        <v>7</v>
      </c>
      <c r="V1711" t="s">
        <v>20251</v>
      </c>
      <c r="W1711" t="s">
        <v>16870</v>
      </c>
      <c r="X1711" t="s">
        <v>16871</v>
      </c>
      <c r="Y1711" t="s">
        <v>12068</v>
      </c>
      <c r="Z1711">
        <v>2052</v>
      </c>
      <c r="AA1711">
        <v>8</v>
      </c>
      <c r="AB1711">
        <v>6566.4000000000015</v>
      </c>
      <c r="AC1711">
        <v>820.80000000000018</v>
      </c>
      <c r="AD1711" s="8">
        <v>0.35</v>
      </c>
      <c r="AE1711" s="7">
        <v>2298.2400000000002</v>
      </c>
      <c r="AF1711">
        <v>0.35</v>
      </c>
      <c r="AG1711" t="str">
        <f t="shared" si="26"/>
        <v>₹7 K</v>
      </c>
    </row>
    <row r="1712" spans="1:33" x14ac:dyDescent="0.3">
      <c r="A1712" t="s">
        <v>20235</v>
      </c>
      <c r="B1712" t="s">
        <v>48</v>
      </c>
      <c r="C1712" t="s">
        <v>29</v>
      </c>
      <c r="D1712" t="s">
        <v>206</v>
      </c>
      <c r="E1712" t="s">
        <v>596</v>
      </c>
      <c r="F1712" t="s">
        <v>16914</v>
      </c>
      <c r="G1712" t="s">
        <v>33</v>
      </c>
      <c r="H1712" s="4">
        <v>45510</v>
      </c>
      <c r="I1712">
        <v>1400</v>
      </c>
      <c r="J1712" t="s">
        <v>16915</v>
      </c>
      <c r="K1712" t="s">
        <v>233</v>
      </c>
      <c r="L1712" t="s">
        <v>16916</v>
      </c>
      <c r="M1712" t="s">
        <v>37</v>
      </c>
      <c r="N1712" t="s">
        <v>16917</v>
      </c>
      <c r="O1712" t="s">
        <v>116</v>
      </c>
      <c r="P1712">
        <v>11</v>
      </c>
      <c r="Q1712" t="s">
        <v>40</v>
      </c>
      <c r="R1712" t="s">
        <v>41</v>
      </c>
      <c r="S1712" t="s">
        <v>16918</v>
      </c>
      <c r="T1712" s="4">
        <v>45503</v>
      </c>
      <c r="U1712">
        <v>7</v>
      </c>
      <c r="V1712" t="s">
        <v>20251</v>
      </c>
      <c r="W1712" t="s">
        <v>16919</v>
      </c>
      <c r="X1712" t="s">
        <v>16920</v>
      </c>
      <c r="Y1712" t="s">
        <v>937</v>
      </c>
      <c r="Z1712">
        <v>2656</v>
      </c>
      <c r="AA1712">
        <v>7</v>
      </c>
      <c r="AB1712">
        <v>7436.8</v>
      </c>
      <c r="AC1712">
        <v>1062.4000000000001</v>
      </c>
      <c r="AD1712" s="8">
        <v>0.28000000000000003</v>
      </c>
      <c r="AE1712" s="7">
        <v>2082.3040000000001</v>
      </c>
      <c r="AF1712">
        <v>0.28000000000000003</v>
      </c>
      <c r="AG1712" t="str">
        <f t="shared" si="26"/>
        <v>₹7 K</v>
      </c>
    </row>
    <row r="1713" spans="1:33" x14ac:dyDescent="0.3">
      <c r="A1713" t="s">
        <v>336</v>
      </c>
      <c r="B1713" t="s">
        <v>500</v>
      </c>
      <c r="C1713" t="s">
        <v>80</v>
      </c>
      <c r="D1713" t="s">
        <v>241</v>
      </c>
      <c r="E1713" t="s">
        <v>549</v>
      </c>
      <c r="F1713" t="s">
        <v>17005</v>
      </c>
      <c r="G1713" t="s">
        <v>33</v>
      </c>
      <c r="H1713" s="4">
        <v>45400</v>
      </c>
      <c r="I1713">
        <v>1300</v>
      </c>
      <c r="J1713" t="s">
        <v>17006</v>
      </c>
      <c r="K1713" t="s">
        <v>2286</v>
      </c>
      <c r="L1713" t="s">
        <v>17007</v>
      </c>
      <c r="M1713" t="s">
        <v>37</v>
      </c>
      <c r="N1713" t="s">
        <v>17008</v>
      </c>
      <c r="O1713" t="s">
        <v>39</v>
      </c>
      <c r="P1713">
        <v>10</v>
      </c>
      <c r="Q1713" t="s">
        <v>73</v>
      </c>
      <c r="R1713" t="s">
        <v>101</v>
      </c>
      <c r="S1713" t="s">
        <v>17009</v>
      </c>
      <c r="T1713" s="4">
        <v>45489</v>
      </c>
      <c r="U1713">
        <v>7</v>
      </c>
      <c r="V1713" t="s">
        <v>20251</v>
      </c>
      <c r="W1713" t="s">
        <v>17010</v>
      </c>
      <c r="X1713" t="s">
        <v>17011</v>
      </c>
      <c r="Y1713" t="s">
        <v>3991</v>
      </c>
      <c r="Z1713">
        <v>1299</v>
      </c>
      <c r="AA1713">
        <v>8</v>
      </c>
      <c r="AB1713">
        <v>4156.8</v>
      </c>
      <c r="AC1713">
        <v>519.6</v>
      </c>
      <c r="AD1713" s="8">
        <v>0.35</v>
      </c>
      <c r="AE1713" s="7">
        <v>1454.8799999999999</v>
      </c>
      <c r="AF1713">
        <v>0.35</v>
      </c>
      <c r="AG1713" t="str">
        <f t="shared" si="26"/>
        <v>₹4 K</v>
      </c>
    </row>
    <row r="1714" spans="1:33" x14ac:dyDescent="0.3">
      <c r="A1714" t="s">
        <v>145</v>
      </c>
      <c r="B1714" t="s">
        <v>145</v>
      </c>
      <c r="C1714" t="s">
        <v>80</v>
      </c>
      <c r="D1714" t="s">
        <v>370</v>
      </c>
      <c r="E1714" t="s">
        <v>94</v>
      </c>
      <c r="F1714" t="s">
        <v>17053</v>
      </c>
      <c r="G1714" t="s">
        <v>96</v>
      </c>
      <c r="H1714" s="4">
        <v>44916</v>
      </c>
      <c r="I1714">
        <v>1300</v>
      </c>
      <c r="J1714" t="s">
        <v>17054</v>
      </c>
      <c r="K1714" t="s">
        <v>210</v>
      </c>
      <c r="L1714" t="s">
        <v>17055</v>
      </c>
      <c r="M1714" t="s">
        <v>87</v>
      </c>
      <c r="N1714" t="s">
        <v>17056</v>
      </c>
      <c r="O1714" t="s">
        <v>57</v>
      </c>
      <c r="P1714">
        <v>9</v>
      </c>
      <c r="Q1714" t="s">
        <v>73</v>
      </c>
      <c r="R1714" t="s">
        <v>74</v>
      </c>
      <c r="S1714" t="s">
        <v>17057</v>
      </c>
      <c r="T1714" s="4">
        <v>45498</v>
      </c>
      <c r="U1714">
        <v>7</v>
      </c>
      <c r="V1714" t="s">
        <v>20251</v>
      </c>
      <c r="W1714" t="s">
        <v>17058</v>
      </c>
      <c r="X1714" t="s">
        <v>17059</v>
      </c>
      <c r="Y1714" t="s">
        <v>8302</v>
      </c>
      <c r="Z1714">
        <v>828</v>
      </c>
      <c r="AA1714">
        <v>7</v>
      </c>
      <c r="AB1714">
        <v>2318.4</v>
      </c>
      <c r="AC1714">
        <v>331.2</v>
      </c>
      <c r="AD1714" s="8">
        <v>0.35</v>
      </c>
      <c r="AE1714" s="7">
        <v>811.43999999999994</v>
      </c>
      <c r="AF1714">
        <v>0.35</v>
      </c>
      <c r="AG1714" t="str">
        <f t="shared" si="26"/>
        <v>₹2 K</v>
      </c>
    </row>
    <row r="1715" spans="1:33" x14ac:dyDescent="0.3">
      <c r="A1715" t="s">
        <v>20236</v>
      </c>
      <c r="B1715" t="s">
        <v>79</v>
      </c>
      <c r="C1715" t="s">
        <v>29</v>
      </c>
      <c r="D1715" t="s">
        <v>677</v>
      </c>
      <c r="E1715" t="s">
        <v>294</v>
      </c>
      <c r="F1715" t="s">
        <v>12243</v>
      </c>
      <c r="G1715" t="s">
        <v>96</v>
      </c>
      <c r="H1715" s="4">
        <v>45013</v>
      </c>
      <c r="I1715">
        <v>1300</v>
      </c>
      <c r="J1715" t="s">
        <v>17060</v>
      </c>
      <c r="K1715" t="s">
        <v>210</v>
      </c>
      <c r="L1715" t="s">
        <v>17061</v>
      </c>
      <c r="M1715" t="s">
        <v>87</v>
      </c>
      <c r="N1715" t="s">
        <v>17062</v>
      </c>
      <c r="O1715" t="s">
        <v>39</v>
      </c>
      <c r="P1715">
        <v>3</v>
      </c>
      <c r="Q1715" t="s">
        <v>73</v>
      </c>
      <c r="R1715" t="s">
        <v>74</v>
      </c>
      <c r="S1715" t="s">
        <v>17063</v>
      </c>
      <c r="T1715" s="4">
        <v>45491</v>
      </c>
      <c r="U1715">
        <v>7</v>
      </c>
      <c r="V1715" t="s">
        <v>20251</v>
      </c>
      <c r="W1715" t="s">
        <v>17064</v>
      </c>
      <c r="X1715" t="s">
        <v>17065</v>
      </c>
      <c r="Y1715" t="s">
        <v>885</v>
      </c>
      <c r="Z1715">
        <v>1050</v>
      </c>
      <c r="AA1715">
        <v>5</v>
      </c>
      <c r="AB1715">
        <v>2100</v>
      </c>
      <c r="AC1715">
        <v>420</v>
      </c>
      <c r="AD1715" s="8">
        <v>0.28000000000000003</v>
      </c>
      <c r="AE1715" s="7">
        <v>588</v>
      </c>
      <c r="AF1715">
        <v>0.28000000000000003</v>
      </c>
      <c r="AG1715" t="str">
        <f t="shared" si="26"/>
        <v>₹2 K</v>
      </c>
    </row>
    <row r="1716" spans="1:33" x14ac:dyDescent="0.3">
      <c r="A1716" t="s">
        <v>20234</v>
      </c>
      <c r="B1716" t="s">
        <v>325</v>
      </c>
      <c r="C1716" t="s">
        <v>49</v>
      </c>
      <c r="D1716" t="s">
        <v>65</v>
      </c>
      <c r="E1716" t="s">
        <v>51</v>
      </c>
      <c r="F1716" t="s">
        <v>17300</v>
      </c>
      <c r="G1716" t="s">
        <v>33</v>
      </c>
      <c r="H1716" s="4">
        <v>44455</v>
      </c>
      <c r="I1716">
        <v>950</v>
      </c>
      <c r="J1716" t="s">
        <v>17301</v>
      </c>
      <c r="K1716" t="s">
        <v>233</v>
      </c>
      <c r="L1716" t="s">
        <v>17302</v>
      </c>
      <c r="M1716" t="s">
        <v>37</v>
      </c>
      <c r="N1716" t="s">
        <v>17303</v>
      </c>
      <c r="O1716" t="s">
        <v>39</v>
      </c>
      <c r="P1716">
        <v>7</v>
      </c>
      <c r="Q1716" t="s">
        <v>73</v>
      </c>
      <c r="R1716" t="s">
        <v>41</v>
      </c>
      <c r="S1716" t="s">
        <v>17304</v>
      </c>
      <c r="T1716" s="4">
        <v>45489</v>
      </c>
      <c r="U1716">
        <v>7</v>
      </c>
      <c r="V1716" t="s">
        <v>20251</v>
      </c>
      <c r="W1716" t="s">
        <v>17305</v>
      </c>
      <c r="X1716" t="s">
        <v>17306</v>
      </c>
      <c r="Y1716" t="s">
        <v>5213</v>
      </c>
      <c r="Z1716">
        <v>1004</v>
      </c>
      <c r="AA1716">
        <v>5</v>
      </c>
      <c r="AB1716">
        <v>2008</v>
      </c>
      <c r="AC1716">
        <v>401.6</v>
      </c>
      <c r="AD1716" s="8">
        <v>0.22</v>
      </c>
      <c r="AE1716" s="7">
        <v>441.76</v>
      </c>
      <c r="AF1716">
        <v>0.22</v>
      </c>
      <c r="AG1716" t="str">
        <f t="shared" si="26"/>
        <v>₹2 K</v>
      </c>
    </row>
    <row r="1717" spans="1:33" x14ac:dyDescent="0.3">
      <c r="A1717" t="s">
        <v>336</v>
      </c>
      <c r="B1717" t="s">
        <v>1023</v>
      </c>
      <c r="C1717" t="s">
        <v>29</v>
      </c>
      <c r="D1717" t="s">
        <v>50</v>
      </c>
      <c r="E1717" t="s">
        <v>868</v>
      </c>
      <c r="F1717" t="s">
        <v>17335</v>
      </c>
      <c r="G1717" t="s">
        <v>33</v>
      </c>
      <c r="H1717" s="4">
        <v>44672</v>
      </c>
      <c r="I1717">
        <v>1200</v>
      </c>
      <c r="J1717" t="s">
        <v>17336</v>
      </c>
      <c r="K1717" t="s">
        <v>307</v>
      </c>
      <c r="L1717" t="s">
        <v>17337</v>
      </c>
      <c r="M1717" t="s">
        <v>37</v>
      </c>
      <c r="N1717" t="s">
        <v>17338</v>
      </c>
      <c r="O1717" t="s">
        <v>57</v>
      </c>
      <c r="P1717">
        <v>5</v>
      </c>
      <c r="Q1717" t="s">
        <v>73</v>
      </c>
      <c r="R1717" t="s">
        <v>74</v>
      </c>
      <c r="S1717" t="s">
        <v>17339</v>
      </c>
      <c r="T1717" s="4">
        <v>45501</v>
      </c>
      <c r="U1717">
        <v>7</v>
      </c>
      <c r="V1717" t="s">
        <v>20251</v>
      </c>
      <c r="W1717" t="s">
        <v>17340</v>
      </c>
      <c r="X1717" t="s">
        <v>17341</v>
      </c>
      <c r="Y1717" t="s">
        <v>2301</v>
      </c>
      <c r="Z1717">
        <v>665</v>
      </c>
      <c r="AA1717">
        <v>5</v>
      </c>
      <c r="AB1717">
        <v>1330</v>
      </c>
      <c r="AC1717">
        <v>266</v>
      </c>
      <c r="AD1717" s="8">
        <v>0.28000000000000003</v>
      </c>
      <c r="AE1717" s="7">
        <v>372.40000000000003</v>
      </c>
      <c r="AF1717">
        <v>0.28000000000000003</v>
      </c>
      <c r="AG1717" t="str">
        <f t="shared" si="26"/>
        <v>₹1 K</v>
      </c>
    </row>
    <row r="1718" spans="1:33" x14ac:dyDescent="0.3">
      <c r="A1718" t="s">
        <v>93</v>
      </c>
      <c r="B1718" t="s">
        <v>568</v>
      </c>
      <c r="C1718" t="s">
        <v>80</v>
      </c>
      <c r="D1718" t="s">
        <v>219</v>
      </c>
      <c r="E1718" t="s">
        <v>1474</v>
      </c>
      <c r="F1718" t="s">
        <v>17377</v>
      </c>
      <c r="G1718" t="s">
        <v>96</v>
      </c>
      <c r="H1718" s="4">
        <v>44742</v>
      </c>
      <c r="I1718">
        <v>1000</v>
      </c>
      <c r="J1718" t="s">
        <v>17378</v>
      </c>
      <c r="K1718" t="s">
        <v>950</v>
      </c>
      <c r="L1718" t="s">
        <v>17379</v>
      </c>
      <c r="M1718" t="s">
        <v>87</v>
      </c>
      <c r="N1718" t="s">
        <v>17380</v>
      </c>
      <c r="O1718" t="s">
        <v>116</v>
      </c>
      <c r="P1718">
        <v>3</v>
      </c>
      <c r="Q1718" t="s">
        <v>40</v>
      </c>
      <c r="R1718" t="s">
        <v>74</v>
      </c>
      <c r="S1718" t="s">
        <v>15622</v>
      </c>
      <c r="T1718" s="4">
        <v>45475</v>
      </c>
      <c r="U1718">
        <v>7</v>
      </c>
      <c r="V1718" t="s">
        <v>20251</v>
      </c>
      <c r="W1718" t="s">
        <v>17381</v>
      </c>
      <c r="X1718" t="s">
        <v>17382</v>
      </c>
      <c r="Y1718" t="s">
        <v>303</v>
      </c>
      <c r="Z1718">
        <v>2058</v>
      </c>
      <c r="AA1718">
        <v>6</v>
      </c>
      <c r="AB1718">
        <v>4939.2000000000007</v>
      </c>
      <c r="AC1718">
        <v>823.20000000000016</v>
      </c>
      <c r="AD1718" s="8">
        <v>0.35</v>
      </c>
      <c r="AE1718" s="7">
        <v>1728.7200000000003</v>
      </c>
      <c r="AF1718">
        <v>0.35</v>
      </c>
      <c r="AG1718" t="str">
        <f t="shared" si="26"/>
        <v>₹5 K</v>
      </c>
    </row>
    <row r="1719" spans="1:33" x14ac:dyDescent="0.3">
      <c r="A1719" t="s">
        <v>181</v>
      </c>
      <c r="B1719" t="s">
        <v>985</v>
      </c>
      <c r="C1719" t="s">
        <v>49</v>
      </c>
      <c r="D1719" t="s">
        <v>370</v>
      </c>
      <c r="E1719" t="s">
        <v>521</v>
      </c>
      <c r="F1719" t="s">
        <v>17432</v>
      </c>
      <c r="G1719" t="s">
        <v>96</v>
      </c>
      <c r="H1719" s="4">
        <v>44615</v>
      </c>
      <c r="I1719">
        <v>1000</v>
      </c>
      <c r="J1719" t="s">
        <v>17433</v>
      </c>
      <c r="K1719" t="s">
        <v>3813</v>
      </c>
      <c r="L1719" t="s">
        <v>17434</v>
      </c>
      <c r="M1719" t="s">
        <v>87</v>
      </c>
      <c r="N1719" t="s">
        <v>17435</v>
      </c>
      <c r="O1719" t="s">
        <v>57</v>
      </c>
      <c r="P1719">
        <v>5</v>
      </c>
      <c r="Q1719" t="s">
        <v>73</v>
      </c>
      <c r="R1719" t="s">
        <v>58</v>
      </c>
      <c r="S1719" t="s">
        <v>17436</v>
      </c>
      <c r="T1719" s="4">
        <v>45477</v>
      </c>
      <c r="U1719">
        <v>7</v>
      </c>
      <c r="V1719" t="s">
        <v>20251</v>
      </c>
      <c r="W1719" t="s">
        <v>17437</v>
      </c>
      <c r="X1719" t="s">
        <v>17438</v>
      </c>
      <c r="Y1719" t="s">
        <v>5291</v>
      </c>
      <c r="Z1719">
        <v>2650</v>
      </c>
      <c r="AA1719">
        <v>4</v>
      </c>
      <c r="AB1719">
        <v>4240</v>
      </c>
      <c r="AC1719">
        <v>1060</v>
      </c>
      <c r="AD1719" s="8">
        <v>0.22</v>
      </c>
      <c r="AE1719" s="7">
        <v>932.8</v>
      </c>
      <c r="AF1719">
        <v>0.22</v>
      </c>
      <c r="AG1719" t="str">
        <f t="shared" si="26"/>
        <v>₹4 K</v>
      </c>
    </row>
    <row r="1720" spans="1:33" x14ac:dyDescent="0.3">
      <c r="A1720" t="s">
        <v>20235</v>
      </c>
      <c r="B1720" t="s">
        <v>48</v>
      </c>
      <c r="C1720" t="s">
        <v>29</v>
      </c>
      <c r="D1720" t="s">
        <v>206</v>
      </c>
      <c r="E1720" t="s">
        <v>814</v>
      </c>
      <c r="F1720" t="s">
        <v>17500</v>
      </c>
      <c r="G1720" t="s">
        <v>33</v>
      </c>
      <c r="H1720" s="4">
        <v>44202</v>
      </c>
      <c r="I1720">
        <v>1200</v>
      </c>
      <c r="J1720" t="s">
        <v>17501</v>
      </c>
      <c r="K1720" t="s">
        <v>1086</v>
      </c>
      <c r="L1720" t="s">
        <v>17502</v>
      </c>
      <c r="M1720" t="s">
        <v>37</v>
      </c>
      <c r="N1720" t="s">
        <v>17503</v>
      </c>
      <c r="O1720" t="s">
        <v>57</v>
      </c>
      <c r="P1720">
        <v>4</v>
      </c>
      <c r="Q1720" t="s">
        <v>40</v>
      </c>
      <c r="R1720" t="s">
        <v>101</v>
      </c>
      <c r="S1720" t="s">
        <v>17504</v>
      </c>
      <c r="T1720" s="4">
        <v>45481</v>
      </c>
      <c r="U1720">
        <v>7</v>
      </c>
      <c r="V1720" t="s">
        <v>20251</v>
      </c>
      <c r="W1720" t="s">
        <v>17505</v>
      </c>
      <c r="X1720" t="s">
        <v>17506</v>
      </c>
      <c r="Y1720" t="s">
        <v>6847</v>
      </c>
      <c r="Z1720">
        <v>2536</v>
      </c>
      <c r="AA1720">
        <v>1</v>
      </c>
      <c r="AB1720">
        <v>1014.4000000000001</v>
      </c>
      <c r="AC1720">
        <v>1014.4000000000001</v>
      </c>
      <c r="AD1720" s="8">
        <v>0.28000000000000003</v>
      </c>
      <c r="AE1720" s="7">
        <v>284.03200000000004</v>
      </c>
      <c r="AF1720">
        <v>0.28000000000000003</v>
      </c>
      <c r="AG1720" t="str">
        <f t="shared" si="26"/>
        <v>₹1 K</v>
      </c>
    </row>
    <row r="1721" spans="1:33" x14ac:dyDescent="0.3">
      <c r="A1721" t="s">
        <v>450</v>
      </c>
      <c r="B1721" t="s">
        <v>450</v>
      </c>
      <c r="C1721" t="s">
        <v>49</v>
      </c>
      <c r="D1721" t="s">
        <v>65</v>
      </c>
      <c r="E1721" t="s">
        <v>242</v>
      </c>
      <c r="F1721" t="s">
        <v>17589</v>
      </c>
      <c r="G1721" t="s">
        <v>33</v>
      </c>
      <c r="H1721" s="4">
        <v>44431</v>
      </c>
      <c r="I1721">
        <v>1400</v>
      </c>
      <c r="J1721" t="s">
        <v>17590</v>
      </c>
      <c r="K1721" t="s">
        <v>514</v>
      </c>
      <c r="L1721" t="s">
        <v>17591</v>
      </c>
      <c r="M1721" t="s">
        <v>37</v>
      </c>
      <c r="N1721" t="s">
        <v>17592</v>
      </c>
      <c r="O1721" t="s">
        <v>39</v>
      </c>
      <c r="P1721">
        <v>4</v>
      </c>
      <c r="Q1721" t="s">
        <v>73</v>
      </c>
      <c r="R1721" t="s">
        <v>41</v>
      </c>
      <c r="S1721" t="s">
        <v>17593</v>
      </c>
      <c r="T1721" s="4">
        <v>45483</v>
      </c>
      <c r="U1721">
        <v>7</v>
      </c>
      <c r="V1721" t="s">
        <v>20251</v>
      </c>
      <c r="W1721" t="s">
        <v>17594</v>
      </c>
      <c r="X1721" t="s">
        <v>17595</v>
      </c>
      <c r="Y1721" t="s">
        <v>6191</v>
      </c>
      <c r="Z1721">
        <v>1818</v>
      </c>
      <c r="AA1721">
        <v>6</v>
      </c>
      <c r="AB1721">
        <v>4363.2</v>
      </c>
      <c r="AC1721">
        <v>727.19999999999993</v>
      </c>
      <c r="AD1721" s="8">
        <v>0.22</v>
      </c>
      <c r="AE1721" s="7">
        <v>959.904</v>
      </c>
      <c r="AF1721">
        <v>0.22</v>
      </c>
      <c r="AG1721" t="str">
        <f t="shared" si="26"/>
        <v>₹4 K</v>
      </c>
    </row>
    <row r="1722" spans="1:33" x14ac:dyDescent="0.3">
      <c r="A1722" t="s">
        <v>93</v>
      </c>
      <c r="B1722" t="s">
        <v>205</v>
      </c>
      <c r="C1722" t="s">
        <v>29</v>
      </c>
      <c r="D1722" t="s">
        <v>109</v>
      </c>
      <c r="E1722" t="s">
        <v>549</v>
      </c>
      <c r="F1722" t="s">
        <v>17625</v>
      </c>
      <c r="G1722" t="s">
        <v>96</v>
      </c>
      <c r="H1722" s="4">
        <v>44442</v>
      </c>
      <c r="I1722">
        <v>800</v>
      </c>
      <c r="J1722" t="s">
        <v>17626</v>
      </c>
      <c r="K1722" t="s">
        <v>716</v>
      </c>
      <c r="L1722" t="s">
        <v>17627</v>
      </c>
      <c r="M1722" t="s">
        <v>37</v>
      </c>
      <c r="N1722" t="s">
        <v>17628</v>
      </c>
      <c r="O1722" t="s">
        <v>39</v>
      </c>
      <c r="P1722">
        <v>20</v>
      </c>
      <c r="Q1722" t="s">
        <v>73</v>
      </c>
      <c r="R1722" t="s">
        <v>41</v>
      </c>
      <c r="S1722" t="s">
        <v>17629</v>
      </c>
      <c r="T1722" s="4">
        <v>45497</v>
      </c>
      <c r="U1722">
        <v>7</v>
      </c>
      <c r="V1722" t="s">
        <v>20251</v>
      </c>
      <c r="W1722" t="s">
        <v>17630</v>
      </c>
      <c r="X1722" t="s">
        <v>17631</v>
      </c>
      <c r="Y1722" t="s">
        <v>7040</v>
      </c>
      <c r="Z1722">
        <v>1169</v>
      </c>
      <c r="AA1722">
        <v>7</v>
      </c>
      <c r="AB1722">
        <v>3273.2000000000003</v>
      </c>
      <c r="AC1722">
        <v>467.6</v>
      </c>
      <c r="AD1722" s="8">
        <v>0.28000000000000003</v>
      </c>
      <c r="AE1722" s="7">
        <v>916.49600000000021</v>
      </c>
      <c r="AF1722">
        <v>0.28000000000000003</v>
      </c>
      <c r="AG1722" t="str">
        <f t="shared" si="26"/>
        <v>₹3 K</v>
      </c>
    </row>
    <row r="1723" spans="1:33" x14ac:dyDescent="0.3">
      <c r="A1723" t="s">
        <v>145</v>
      </c>
      <c r="B1723" t="s">
        <v>145</v>
      </c>
      <c r="C1723" t="s">
        <v>29</v>
      </c>
      <c r="D1723" t="s">
        <v>370</v>
      </c>
      <c r="E1723" t="s">
        <v>147</v>
      </c>
      <c r="F1723" t="s">
        <v>17693</v>
      </c>
      <c r="G1723" t="s">
        <v>96</v>
      </c>
      <c r="H1723" s="4">
        <v>44270</v>
      </c>
      <c r="I1723">
        <v>1100</v>
      </c>
      <c r="J1723" t="s">
        <v>17694</v>
      </c>
      <c r="K1723" t="s">
        <v>350</v>
      </c>
      <c r="L1723" t="s">
        <v>17695</v>
      </c>
      <c r="M1723" t="s">
        <v>37</v>
      </c>
      <c r="N1723" t="s">
        <v>17696</v>
      </c>
      <c r="O1723" t="s">
        <v>57</v>
      </c>
      <c r="P1723">
        <v>19</v>
      </c>
      <c r="Q1723" t="s">
        <v>40</v>
      </c>
      <c r="R1723" t="s">
        <v>101</v>
      </c>
      <c r="S1723" t="s">
        <v>17697</v>
      </c>
      <c r="T1723" s="4">
        <v>45495</v>
      </c>
      <c r="U1723">
        <v>7</v>
      </c>
      <c r="V1723" t="s">
        <v>20251</v>
      </c>
      <c r="W1723" t="s">
        <v>17698</v>
      </c>
      <c r="X1723" t="s">
        <v>17699</v>
      </c>
      <c r="Y1723" t="s">
        <v>5752</v>
      </c>
      <c r="Z1723">
        <v>2283</v>
      </c>
      <c r="AA1723">
        <v>2</v>
      </c>
      <c r="AB1723">
        <v>1826.4</v>
      </c>
      <c r="AC1723">
        <v>913.2</v>
      </c>
      <c r="AD1723" s="8">
        <v>0.28000000000000003</v>
      </c>
      <c r="AE1723" s="7">
        <v>511.39200000000005</v>
      </c>
      <c r="AF1723">
        <v>0.28000000000000003</v>
      </c>
      <c r="AG1723" t="str">
        <f t="shared" si="26"/>
        <v>₹2 K</v>
      </c>
    </row>
    <row r="1724" spans="1:33" x14ac:dyDescent="0.3">
      <c r="A1724" t="s">
        <v>181</v>
      </c>
      <c r="B1724" t="s">
        <v>606</v>
      </c>
      <c r="C1724" t="s">
        <v>80</v>
      </c>
      <c r="D1724" t="s">
        <v>677</v>
      </c>
      <c r="E1724" t="s">
        <v>1908</v>
      </c>
      <c r="F1724" t="s">
        <v>17700</v>
      </c>
      <c r="G1724" t="s">
        <v>96</v>
      </c>
      <c r="H1724" s="4">
        <v>45530</v>
      </c>
      <c r="I1724">
        <v>1000</v>
      </c>
      <c r="J1724" t="s">
        <v>17701</v>
      </c>
      <c r="K1724" t="s">
        <v>1162</v>
      </c>
      <c r="L1724" t="s">
        <v>17702</v>
      </c>
      <c r="M1724" t="s">
        <v>87</v>
      </c>
      <c r="N1724" t="s">
        <v>17703</v>
      </c>
      <c r="O1724" t="s">
        <v>72</v>
      </c>
      <c r="P1724">
        <v>4</v>
      </c>
      <c r="Q1724" t="s">
        <v>40</v>
      </c>
      <c r="R1724" t="s">
        <v>74</v>
      </c>
      <c r="S1724" t="s">
        <v>17704</v>
      </c>
      <c r="T1724" s="4">
        <v>45481</v>
      </c>
      <c r="U1724">
        <v>7</v>
      </c>
      <c r="V1724" t="s">
        <v>20251</v>
      </c>
      <c r="W1724" t="s">
        <v>17705</v>
      </c>
      <c r="X1724" t="s">
        <v>17706</v>
      </c>
      <c r="Y1724" t="s">
        <v>106</v>
      </c>
      <c r="Z1724">
        <v>1558</v>
      </c>
      <c r="AA1724">
        <v>6</v>
      </c>
      <c r="AB1724">
        <v>3739.2000000000003</v>
      </c>
      <c r="AC1724">
        <v>623.20000000000005</v>
      </c>
      <c r="AD1724" s="8">
        <v>0.35</v>
      </c>
      <c r="AE1724" s="7">
        <v>1308.72</v>
      </c>
      <c r="AF1724">
        <v>0.35</v>
      </c>
      <c r="AG1724" t="str">
        <f t="shared" si="26"/>
        <v>₹4 K</v>
      </c>
    </row>
    <row r="1725" spans="1:33" x14ac:dyDescent="0.3">
      <c r="A1725" t="s">
        <v>20241</v>
      </c>
      <c r="B1725" t="s">
        <v>157</v>
      </c>
      <c r="C1725" t="s">
        <v>29</v>
      </c>
      <c r="D1725" t="s">
        <v>109</v>
      </c>
      <c r="E1725" t="s">
        <v>1693</v>
      </c>
      <c r="F1725" t="s">
        <v>17756</v>
      </c>
      <c r="G1725" t="s">
        <v>33</v>
      </c>
      <c r="H1725" s="4">
        <v>45328</v>
      </c>
      <c r="I1725">
        <v>1300</v>
      </c>
      <c r="J1725" t="s">
        <v>17757</v>
      </c>
      <c r="K1725" t="s">
        <v>1796</v>
      </c>
      <c r="L1725" t="s">
        <v>17758</v>
      </c>
      <c r="M1725" t="s">
        <v>37</v>
      </c>
      <c r="N1725" t="s">
        <v>17759</v>
      </c>
      <c r="O1725" t="s">
        <v>72</v>
      </c>
      <c r="P1725">
        <v>10</v>
      </c>
      <c r="Q1725" t="s">
        <v>73</v>
      </c>
      <c r="R1725" t="s">
        <v>41</v>
      </c>
      <c r="S1725" t="s">
        <v>17760</v>
      </c>
      <c r="T1725" s="4">
        <v>45499</v>
      </c>
      <c r="U1725">
        <v>7</v>
      </c>
      <c r="V1725" t="s">
        <v>20251</v>
      </c>
      <c r="W1725" t="s">
        <v>17761</v>
      </c>
      <c r="X1725" t="s">
        <v>17762</v>
      </c>
      <c r="Y1725" t="s">
        <v>10129</v>
      </c>
      <c r="Z1725">
        <v>1141</v>
      </c>
      <c r="AA1725">
        <v>1</v>
      </c>
      <c r="AB1725">
        <v>456.40000000000003</v>
      </c>
      <c r="AC1725">
        <v>456.40000000000003</v>
      </c>
      <c r="AD1725" s="8">
        <v>0.28000000000000003</v>
      </c>
      <c r="AE1725" s="7">
        <v>127.79200000000002</v>
      </c>
      <c r="AF1725">
        <v>0.28000000000000003</v>
      </c>
      <c r="AG1725" t="str">
        <f t="shared" si="26"/>
        <v>₹456.4</v>
      </c>
    </row>
    <row r="1726" spans="1:33" x14ac:dyDescent="0.3">
      <c r="A1726" t="s">
        <v>20233</v>
      </c>
      <c r="B1726" t="s">
        <v>240</v>
      </c>
      <c r="C1726" t="s">
        <v>49</v>
      </c>
      <c r="D1726" t="s">
        <v>30</v>
      </c>
      <c r="E1726" t="s">
        <v>304</v>
      </c>
      <c r="F1726" t="s">
        <v>17797</v>
      </c>
      <c r="G1726" t="s">
        <v>96</v>
      </c>
      <c r="H1726" s="4">
        <v>44023</v>
      </c>
      <c r="I1726">
        <v>800</v>
      </c>
      <c r="J1726" t="s">
        <v>17798</v>
      </c>
      <c r="K1726" t="s">
        <v>113</v>
      </c>
      <c r="L1726" t="s">
        <v>17799</v>
      </c>
      <c r="M1726" t="s">
        <v>37</v>
      </c>
      <c r="N1726" t="s">
        <v>17800</v>
      </c>
      <c r="O1726" t="s">
        <v>116</v>
      </c>
      <c r="P1726">
        <v>16</v>
      </c>
      <c r="Q1726" t="s">
        <v>73</v>
      </c>
      <c r="R1726" t="s">
        <v>74</v>
      </c>
      <c r="S1726" t="s">
        <v>17801</v>
      </c>
      <c r="T1726" s="4">
        <v>45498</v>
      </c>
      <c r="U1726">
        <v>7</v>
      </c>
      <c r="V1726" t="s">
        <v>20251</v>
      </c>
      <c r="W1726" t="s">
        <v>17802</v>
      </c>
      <c r="X1726" t="s">
        <v>17803</v>
      </c>
      <c r="Y1726" t="s">
        <v>8665</v>
      </c>
      <c r="Z1726">
        <v>1919</v>
      </c>
      <c r="AA1726">
        <v>1</v>
      </c>
      <c r="AB1726">
        <v>767.6</v>
      </c>
      <c r="AC1726">
        <v>767.6</v>
      </c>
      <c r="AD1726" s="8">
        <v>0.22</v>
      </c>
      <c r="AE1726" s="7">
        <v>168.87200000000001</v>
      </c>
      <c r="AF1726">
        <v>0.22</v>
      </c>
      <c r="AG1726" t="str">
        <f t="shared" si="26"/>
        <v>₹767.6</v>
      </c>
    </row>
    <row r="1727" spans="1:33" x14ac:dyDescent="0.3">
      <c r="A1727" t="s">
        <v>181</v>
      </c>
      <c r="B1727" t="s">
        <v>369</v>
      </c>
      <c r="C1727" t="s">
        <v>49</v>
      </c>
      <c r="D1727" t="s">
        <v>677</v>
      </c>
      <c r="E1727" t="s">
        <v>2849</v>
      </c>
      <c r="F1727" t="s">
        <v>17940</v>
      </c>
      <c r="G1727" t="s">
        <v>96</v>
      </c>
      <c r="H1727" s="4">
        <v>44185</v>
      </c>
      <c r="I1727">
        <v>1300</v>
      </c>
      <c r="J1727" t="s">
        <v>17941</v>
      </c>
      <c r="K1727" t="s">
        <v>350</v>
      </c>
      <c r="L1727" t="s">
        <v>17942</v>
      </c>
      <c r="M1727" t="s">
        <v>87</v>
      </c>
      <c r="N1727" t="s">
        <v>17943</v>
      </c>
      <c r="O1727" t="s">
        <v>57</v>
      </c>
      <c r="P1727">
        <v>11</v>
      </c>
      <c r="Q1727" t="s">
        <v>40</v>
      </c>
      <c r="R1727" t="s">
        <v>101</v>
      </c>
      <c r="S1727" t="s">
        <v>17944</v>
      </c>
      <c r="T1727" s="4">
        <v>45491</v>
      </c>
      <c r="U1727">
        <v>7</v>
      </c>
      <c r="V1727" t="s">
        <v>20251</v>
      </c>
      <c r="W1727" t="s">
        <v>17945</v>
      </c>
      <c r="X1727" t="s">
        <v>17946</v>
      </c>
      <c r="Y1727" t="s">
        <v>3020</v>
      </c>
      <c r="Z1727">
        <v>523</v>
      </c>
      <c r="AA1727">
        <v>8</v>
      </c>
      <c r="AB1727">
        <v>1673.6000000000001</v>
      </c>
      <c r="AC1727">
        <v>209.20000000000002</v>
      </c>
      <c r="AD1727" s="8">
        <v>0.22</v>
      </c>
      <c r="AE1727" s="7">
        <v>368.19200000000001</v>
      </c>
      <c r="AF1727">
        <v>0.22</v>
      </c>
      <c r="AG1727" t="str">
        <f t="shared" si="26"/>
        <v>₹2 K</v>
      </c>
    </row>
    <row r="1728" spans="1:33" x14ac:dyDescent="0.3">
      <c r="A1728" t="s">
        <v>93</v>
      </c>
      <c r="B1728" t="s">
        <v>205</v>
      </c>
      <c r="C1728" t="s">
        <v>80</v>
      </c>
      <c r="D1728" t="s">
        <v>241</v>
      </c>
      <c r="E1728" t="s">
        <v>1014</v>
      </c>
      <c r="F1728" t="s">
        <v>18069</v>
      </c>
      <c r="G1728" t="s">
        <v>96</v>
      </c>
      <c r="H1728" s="4">
        <v>44753</v>
      </c>
      <c r="I1728">
        <v>1100</v>
      </c>
      <c r="J1728" t="s">
        <v>18070</v>
      </c>
      <c r="K1728" t="s">
        <v>340</v>
      </c>
      <c r="L1728" t="s">
        <v>18071</v>
      </c>
      <c r="M1728" t="s">
        <v>37</v>
      </c>
      <c r="N1728" t="s">
        <v>18072</v>
      </c>
      <c r="O1728" t="s">
        <v>116</v>
      </c>
      <c r="P1728">
        <v>12</v>
      </c>
      <c r="Q1728" t="s">
        <v>73</v>
      </c>
      <c r="R1728" t="s">
        <v>101</v>
      </c>
      <c r="S1728" t="s">
        <v>18073</v>
      </c>
      <c r="T1728" s="4">
        <v>45495</v>
      </c>
      <c r="U1728">
        <v>7</v>
      </c>
      <c r="V1728" t="s">
        <v>20251</v>
      </c>
      <c r="W1728" t="s">
        <v>18074</v>
      </c>
      <c r="X1728" t="s">
        <v>18075</v>
      </c>
      <c r="Y1728" t="s">
        <v>3593</v>
      </c>
      <c r="Z1728">
        <v>2161</v>
      </c>
      <c r="AA1728">
        <v>1</v>
      </c>
      <c r="AB1728">
        <v>864.40000000000009</v>
      </c>
      <c r="AC1728">
        <v>864.40000000000009</v>
      </c>
      <c r="AD1728" s="8">
        <v>0.35</v>
      </c>
      <c r="AE1728" s="7">
        <v>302.54000000000002</v>
      </c>
      <c r="AF1728">
        <v>0.35</v>
      </c>
      <c r="AG1728" t="str">
        <f t="shared" si="26"/>
        <v>₹864.4</v>
      </c>
    </row>
    <row r="1729" spans="1:33" x14ac:dyDescent="0.3">
      <c r="A1729" t="s">
        <v>181</v>
      </c>
      <c r="B1729" t="s">
        <v>64</v>
      </c>
      <c r="C1729" t="s">
        <v>80</v>
      </c>
      <c r="D1729" t="s">
        <v>30</v>
      </c>
      <c r="E1729" t="s">
        <v>3051</v>
      </c>
      <c r="F1729" t="s">
        <v>18157</v>
      </c>
      <c r="G1729" t="s">
        <v>33</v>
      </c>
      <c r="H1729" s="4">
        <v>44355</v>
      </c>
      <c r="I1729">
        <v>1200</v>
      </c>
      <c r="J1729" t="s">
        <v>18158</v>
      </c>
      <c r="K1729" t="s">
        <v>853</v>
      </c>
      <c r="L1729" t="s">
        <v>18159</v>
      </c>
      <c r="M1729" t="s">
        <v>37</v>
      </c>
      <c r="N1729" t="s">
        <v>18160</v>
      </c>
      <c r="O1729" t="s">
        <v>57</v>
      </c>
      <c r="P1729">
        <v>17</v>
      </c>
      <c r="Q1729" t="s">
        <v>73</v>
      </c>
      <c r="R1729" t="s">
        <v>41</v>
      </c>
      <c r="S1729" t="s">
        <v>18161</v>
      </c>
      <c r="T1729" s="4">
        <v>45503</v>
      </c>
      <c r="U1729">
        <v>7</v>
      </c>
      <c r="V1729" t="s">
        <v>20251</v>
      </c>
      <c r="W1729" t="s">
        <v>18162</v>
      </c>
      <c r="X1729" t="s">
        <v>18163</v>
      </c>
      <c r="Y1729" t="s">
        <v>2089</v>
      </c>
      <c r="Z1729">
        <v>1664</v>
      </c>
      <c r="AA1729">
        <v>6</v>
      </c>
      <c r="AB1729">
        <v>3993.6000000000004</v>
      </c>
      <c r="AC1729">
        <v>665.6</v>
      </c>
      <c r="AD1729" s="8">
        <v>0.35</v>
      </c>
      <c r="AE1729" s="7">
        <v>1397.76</v>
      </c>
      <c r="AF1729">
        <v>0.35</v>
      </c>
      <c r="AG1729" t="str">
        <f t="shared" si="26"/>
        <v>₹4 K</v>
      </c>
    </row>
    <row r="1730" spans="1:33" x14ac:dyDescent="0.3">
      <c r="A1730" t="s">
        <v>336</v>
      </c>
      <c r="B1730" t="s">
        <v>500</v>
      </c>
      <c r="C1730" t="s">
        <v>80</v>
      </c>
      <c r="D1730" t="s">
        <v>219</v>
      </c>
      <c r="E1730" t="s">
        <v>1724</v>
      </c>
      <c r="F1730" t="s">
        <v>18178</v>
      </c>
      <c r="G1730" t="s">
        <v>33</v>
      </c>
      <c r="H1730" s="4">
        <v>44538</v>
      </c>
      <c r="I1730">
        <v>1000</v>
      </c>
      <c r="J1730" t="s">
        <v>18179</v>
      </c>
      <c r="K1730" t="s">
        <v>1319</v>
      </c>
      <c r="L1730" t="s">
        <v>18180</v>
      </c>
      <c r="M1730" t="s">
        <v>87</v>
      </c>
      <c r="N1730" t="s">
        <v>18181</v>
      </c>
      <c r="O1730" t="s">
        <v>39</v>
      </c>
      <c r="P1730">
        <v>13</v>
      </c>
      <c r="Q1730" t="s">
        <v>40</v>
      </c>
      <c r="R1730" t="s">
        <v>101</v>
      </c>
      <c r="S1730" t="s">
        <v>18182</v>
      </c>
      <c r="T1730" s="4">
        <v>45478</v>
      </c>
      <c r="U1730">
        <v>7</v>
      </c>
      <c r="V1730" t="s">
        <v>20251</v>
      </c>
      <c r="W1730" t="s">
        <v>18183</v>
      </c>
      <c r="X1730" t="s">
        <v>7235</v>
      </c>
      <c r="Y1730" t="s">
        <v>9030</v>
      </c>
      <c r="Z1730">
        <v>2687</v>
      </c>
      <c r="AA1730">
        <v>2</v>
      </c>
      <c r="AB1730">
        <v>2149.6</v>
      </c>
      <c r="AC1730">
        <v>1074.8</v>
      </c>
      <c r="AD1730" s="8">
        <v>0.35</v>
      </c>
      <c r="AE1730" s="7">
        <v>752.3599999999999</v>
      </c>
      <c r="AF1730">
        <v>0.35</v>
      </c>
      <c r="AG1730" t="str">
        <f t="shared" ref="AG1730:AG1793" si="27">IF(AB1730&gt;=100000,"₹"&amp;TEXT(AB1730/100000,"0.0")&amp;" L",
IF(AB1730&gt;=1000,"₹"&amp;TEXT(AB1730/1000,"0")&amp;" K",
"₹"&amp;AB1730))</f>
        <v>₹2 K</v>
      </c>
    </row>
    <row r="1731" spans="1:33" x14ac:dyDescent="0.3">
      <c r="A1731" t="s">
        <v>121</v>
      </c>
      <c r="B1731" t="s">
        <v>946</v>
      </c>
      <c r="C1731" t="s">
        <v>49</v>
      </c>
      <c r="D1731" t="s">
        <v>370</v>
      </c>
      <c r="E1731" t="s">
        <v>294</v>
      </c>
      <c r="F1731" t="s">
        <v>18253</v>
      </c>
      <c r="G1731" t="s">
        <v>96</v>
      </c>
      <c r="H1731" s="4">
        <v>45480</v>
      </c>
      <c r="I1731">
        <v>950</v>
      </c>
      <c r="J1731" t="s">
        <v>18254</v>
      </c>
      <c r="K1731" t="s">
        <v>463</v>
      </c>
      <c r="L1731" t="s">
        <v>18255</v>
      </c>
      <c r="M1731" t="s">
        <v>37</v>
      </c>
      <c r="N1731" t="s">
        <v>18256</v>
      </c>
      <c r="O1731" t="s">
        <v>57</v>
      </c>
      <c r="P1731">
        <v>20</v>
      </c>
      <c r="Q1731" t="s">
        <v>73</v>
      </c>
      <c r="R1731" t="s">
        <v>58</v>
      </c>
      <c r="S1731" t="s">
        <v>18257</v>
      </c>
      <c r="T1731" s="4">
        <v>45489</v>
      </c>
      <c r="U1731">
        <v>7</v>
      </c>
      <c r="V1731" t="s">
        <v>20251</v>
      </c>
      <c r="W1731" t="s">
        <v>18258</v>
      </c>
      <c r="X1731" t="s">
        <v>18259</v>
      </c>
      <c r="Y1731" t="s">
        <v>2423</v>
      </c>
      <c r="Z1731">
        <v>1276</v>
      </c>
      <c r="AA1731">
        <v>5</v>
      </c>
      <c r="AB1731">
        <v>2552</v>
      </c>
      <c r="AC1731">
        <v>510.4</v>
      </c>
      <c r="AD1731" s="8">
        <v>0.22</v>
      </c>
      <c r="AE1731" s="7">
        <v>561.44000000000005</v>
      </c>
      <c r="AF1731">
        <v>0.22</v>
      </c>
      <c r="AG1731" t="str">
        <f t="shared" si="27"/>
        <v>₹3 K</v>
      </c>
    </row>
    <row r="1732" spans="1:33" x14ac:dyDescent="0.3">
      <c r="A1732" t="s">
        <v>181</v>
      </c>
      <c r="B1732" t="s">
        <v>380</v>
      </c>
      <c r="C1732" t="s">
        <v>29</v>
      </c>
      <c r="D1732" t="s">
        <v>81</v>
      </c>
      <c r="E1732" t="s">
        <v>441</v>
      </c>
      <c r="F1732" t="s">
        <v>18260</v>
      </c>
      <c r="G1732" t="s">
        <v>96</v>
      </c>
      <c r="H1732" s="4">
        <v>45020</v>
      </c>
      <c r="I1732">
        <v>1300</v>
      </c>
      <c r="J1732" t="s">
        <v>18261</v>
      </c>
      <c r="K1732" t="s">
        <v>3069</v>
      </c>
      <c r="L1732" t="s">
        <v>18262</v>
      </c>
      <c r="M1732" t="s">
        <v>87</v>
      </c>
      <c r="N1732" t="s">
        <v>18263</v>
      </c>
      <c r="O1732" t="s">
        <v>72</v>
      </c>
      <c r="P1732">
        <v>3</v>
      </c>
      <c r="Q1732" t="s">
        <v>40</v>
      </c>
      <c r="R1732" t="s">
        <v>41</v>
      </c>
      <c r="S1732" t="s">
        <v>18264</v>
      </c>
      <c r="T1732" s="4">
        <v>45501</v>
      </c>
      <c r="U1732">
        <v>7</v>
      </c>
      <c r="V1732" t="s">
        <v>20251</v>
      </c>
      <c r="W1732" t="s">
        <v>18265</v>
      </c>
      <c r="X1732" t="s">
        <v>18266</v>
      </c>
      <c r="Y1732" t="s">
        <v>3372</v>
      </c>
      <c r="Z1732">
        <v>1681</v>
      </c>
      <c r="AA1732">
        <v>3</v>
      </c>
      <c r="AB1732">
        <v>2017.2</v>
      </c>
      <c r="AC1732">
        <v>672.4</v>
      </c>
      <c r="AD1732" s="8">
        <v>0.28000000000000003</v>
      </c>
      <c r="AE1732" s="7">
        <v>564.81600000000003</v>
      </c>
      <c r="AF1732">
        <v>0.28000000000000003</v>
      </c>
      <c r="AG1732" t="str">
        <f t="shared" si="27"/>
        <v>₹2 K</v>
      </c>
    </row>
    <row r="1733" spans="1:33" x14ac:dyDescent="0.3">
      <c r="A1733" t="s">
        <v>181</v>
      </c>
      <c r="B1733" t="s">
        <v>920</v>
      </c>
      <c r="C1733" t="s">
        <v>49</v>
      </c>
      <c r="D1733" t="s">
        <v>146</v>
      </c>
      <c r="E1733" t="s">
        <v>1949</v>
      </c>
      <c r="F1733" t="s">
        <v>18294</v>
      </c>
      <c r="G1733" t="s">
        <v>96</v>
      </c>
      <c r="H1733" s="4">
        <v>45026</v>
      </c>
      <c r="I1733">
        <v>1100</v>
      </c>
      <c r="J1733" t="s">
        <v>18295</v>
      </c>
      <c r="K1733" t="s">
        <v>897</v>
      </c>
      <c r="L1733" t="s">
        <v>18296</v>
      </c>
      <c r="M1733" t="s">
        <v>87</v>
      </c>
      <c r="N1733" t="s">
        <v>18297</v>
      </c>
      <c r="O1733" t="s">
        <v>116</v>
      </c>
      <c r="P1733">
        <v>8</v>
      </c>
      <c r="Q1733" t="s">
        <v>40</v>
      </c>
      <c r="R1733" t="s">
        <v>74</v>
      </c>
      <c r="S1733" t="s">
        <v>18298</v>
      </c>
      <c r="T1733" s="4">
        <v>45491</v>
      </c>
      <c r="U1733">
        <v>7</v>
      </c>
      <c r="V1733" t="s">
        <v>20251</v>
      </c>
      <c r="W1733" t="s">
        <v>18299</v>
      </c>
      <c r="X1733" t="s">
        <v>18300</v>
      </c>
      <c r="Y1733" t="s">
        <v>3325</v>
      </c>
      <c r="Z1733">
        <v>1713</v>
      </c>
      <c r="AA1733">
        <v>5</v>
      </c>
      <c r="AB1733">
        <v>3426</v>
      </c>
      <c r="AC1733">
        <v>685.2</v>
      </c>
      <c r="AD1733" s="8">
        <v>0.22</v>
      </c>
      <c r="AE1733" s="7">
        <v>753.72</v>
      </c>
      <c r="AF1733">
        <v>0.22</v>
      </c>
      <c r="AG1733" t="str">
        <f t="shared" si="27"/>
        <v>₹3 K</v>
      </c>
    </row>
    <row r="1734" spans="1:33" x14ac:dyDescent="0.3">
      <c r="A1734" t="s">
        <v>93</v>
      </c>
      <c r="B1734" t="s">
        <v>205</v>
      </c>
      <c r="C1734" t="s">
        <v>49</v>
      </c>
      <c r="D1734" t="s">
        <v>206</v>
      </c>
      <c r="E1734" t="s">
        <v>82</v>
      </c>
      <c r="F1734" t="s">
        <v>18382</v>
      </c>
      <c r="G1734" t="s">
        <v>33</v>
      </c>
      <c r="H1734" s="4">
        <v>45428</v>
      </c>
      <c r="I1734">
        <v>1400</v>
      </c>
      <c r="J1734" t="s">
        <v>18383</v>
      </c>
      <c r="K1734" t="s">
        <v>266</v>
      </c>
      <c r="L1734" t="s">
        <v>18384</v>
      </c>
      <c r="M1734" t="s">
        <v>37</v>
      </c>
      <c r="N1734" t="s">
        <v>18385</v>
      </c>
      <c r="O1734" t="s">
        <v>72</v>
      </c>
      <c r="P1734">
        <v>20</v>
      </c>
      <c r="Q1734" t="s">
        <v>40</v>
      </c>
      <c r="R1734" t="s">
        <v>74</v>
      </c>
      <c r="S1734" t="s">
        <v>18386</v>
      </c>
      <c r="T1734" s="4">
        <v>45490</v>
      </c>
      <c r="U1734">
        <v>7</v>
      </c>
      <c r="V1734" t="s">
        <v>20251</v>
      </c>
      <c r="W1734" t="s">
        <v>18387</v>
      </c>
      <c r="X1734" t="s">
        <v>18388</v>
      </c>
      <c r="Y1734" t="s">
        <v>2686</v>
      </c>
      <c r="Z1734">
        <v>2645</v>
      </c>
      <c r="AA1734">
        <v>1</v>
      </c>
      <c r="AB1734">
        <v>1058</v>
      </c>
      <c r="AC1734">
        <v>1058</v>
      </c>
      <c r="AD1734" s="8">
        <v>0.22</v>
      </c>
      <c r="AE1734" s="7">
        <v>232.76</v>
      </c>
      <c r="AF1734">
        <v>0.22</v>
      </c>
      <c r="AG1734" t="str">
        <f t="shared" si="27"/>
        <v>₹1 K</v>
      </c>
    </row>
    <row r="1735" spans="1:33" x14ac:dyDescent="0.3">
      <c r="A1735" t="s">
        <v>145</v>
      </c>
      <c r="B1735" t="s">
        <v>145</v>
      </c>
      <c r="C1735" t="s">
        <v>80</v>
      </c>
      <c r="D1735" t="s">
        <v>81</v>
      </c>
      <c r="E1735" t="s">
        <v>82</v>
      </c>
      <c r="F1735" t="s">
        <v>18410</v>
      </c>
      <c r="G1735" t="s">
        <v>96</v>
      </c>
      <c r="H1735" s="4">
        <v>44829</v>
      </c>
      <c r="I1735">
        <v>1400</v>
      </c>
      <c r="J1735" t="s">
        <v>18411</v>
      </c>
      <c r="K1735" t="s">
        <v>474</v>
      </c>
      <c r="L1735" t="s">
        <v>18412</v>
      </c>
      <c r="M1735" t="s">
        <v>87</v>
      </c>
      <c r="N1735" t="s">
        <v>18413</v>
      </c>
      <c r="O1735" t="s">
        <v>39</v>
      </c>
      <c r="P1735">
        <v>7</v>
      </c>
      <c r="Q1735" t="s">
        <v>40</v>
      </c>
      <c r="R1735" t="s">
        <v>41</v>
      </c>
      <c r="S1735" t="s">
        <v>18414</v>
      </c>
      <c r="T1735" s="4">
        <v>45483</v>
      </c>
      <c r="U1735">
        <v>7</v>
      </c>
      <c r="V1735" t="s">
        <v>20251</v>
      </c>
      <c r="W1735" t="s">
        <v>18415</v>
      </c>
      <c r="X1735" t="s">
        <v>18416</v>
      </c>
      <c r="Y1735" t="s">
        <v>4200</v>
      </c>
      <c r="Z1735">
        <v>2913</v>
      </c>
      <c r="AA1735">
        <v>2</v>
      </c>
      <c r="AB1735">
        <v>2330.4</v>
      </c>
      <c r="AC1735">
        <v>1165.2</v>
      </c>
      <c r="AD1735" s="8">
        <v>0.35</v>
      </c>
      <c r="AE1735" s="7">
        <v>815.64</v>
      </c>
      <c r="AF1735">
        <v>0.35</v>
      </c>
      <c r="AG1735" t="str">
        <f t="shared" si="27"/>
        <v>₹2 K</v>
      </c>
    </row>
    <row r="1736" spans="1:33" x14ac:dyDescent="0.3">
      <c r="A1736" t="s">
        <v>93</v>
      </c>
      <c r="B1736" t="s">
        <v>293</v>
      </c>
      <c r="C1736" t="s">
        <v>49</v>
      </c>
      <c r="D1736" t="s">
        <v>50</v>
      </c>
      <c r="E1736" t="s">
        <v>263</v>
      </c>
      <c r="F1736" t="s">
        <v>18417</v>
      </c>
      <c r="G1736" t="s">
        <v>33</v>
      </c>
      <c r="H1736" s="4">
        <v>43941</v>
      </c>
      <c r="I1736">
        <v>1000</v>
      </c>
      <c r="J1736" t="s">
        <v>18418</v>
      </c>
      <c r="K1736" t="s">
        <v>297</v>
      </c>
      <c r="L1736" t="s">
        <v>18419</v>
      </c>
      <c r="M1736" t="s">
        <v>37</v>
      </c>
      <c r="N1736" t="s">
        <v>18420</v>
      </c>
      <c r="O1736" t="s">
        <v>72</v>
      </c>
      <c r="P1736">
        <v>4</v>
      </c>
      <c r="Q1736" t="s">
        <v>73</v>
      </c>
      <c r="R1736" t="s">
        <v>74</v>
      </c>
      <c r="S1736" t="s">
        <v>18421</v>
      </c>
      <c r="T1736" s="4">
        <v>45487</v>
      </c>
      <c r="U1736">
        <v>7</v>
      </c>
      <c r="V1736" t="s">
        <v>20251</v>
      </c>
      <c r="W1736" t="s">
        <v>18422</v>
      </c>
      <c r="X1736" t="s">
        <v>18423</v>
      </c>
      <c r="Y1736" t="s">
        <v>8330</v>
      </c>
      <c r="Z1736">
        <v>2116</v>
      </c>
      <c r="AA1736">
        <v>6</v>
      </c>
      <c r="AB1736">
        <v>5078.4000000000015</v>
      </c>
      <c r="AC1736">
        <v>846.4000000000002</v>
      </c>
      <c r="AD1736" s="8">
        <v>0.22</v>
      </c>
      <c r="AE1736" s="7">
        <v>1117.2480000000003</v>
      </c>
      <c r="AF1736">
        <v>0.22</v>
      </c>
      <c r="AG1736" t="str">
        <f t="shared" si="27"/>
        <v>₹5 K</v>
      </c>
    </row>
    <row r="1737" spans="1:33" x14ac:dyDescent="0.3">
      <c r="A1737" t="s">
        <v>20234</v>
      </c>
      <c r="B1737" t="s">
        <v>325</v>
      </c>
      <c r="C1737" t="s">
        <v>80</v>
      </c>
      <c r="D1737" t="s">
        <v>219</v>
      </c>
      <c r="E1737" t="s">
        <v>947</v>
      </c>
      <c r="F1737" t="s">
        <v>18570</v>
      </c>
      <c r="G1737" t="s">
        <v>96</v>
      </c>
      <c r="H1737" s="4">
        <v>45594</v>
      </c>
      <c r="I1737">
        <v>800</v>
      </c>
      <c r="J1737" t="s">
        <v>18571</v>
      </c>
      <c r="K1737" t="s">
        <v>1086</v>
      </c>
      <c r="L1737" t="s">
        <v>18572</v>
      </c>
      <c r="M1737" t="s">
        <v>37</v>
      </c>
      <c r="N1737" t="s">
        <v>18573</v>
      </c>
      <c r="O1737" t="s">
        <v>39</v>
      </c>
      <c r="P1737">
        <v>7</v>
      </c>
      <c r="Q1737" t="s">
        <v>73</v>
      </c>
      <c r="R1737" t="s">
        <v>41</v>
      </c>
      <c r="S1737" t="s">
        <v>18574</v>
      </c>
      <c r="T1737" s="4">
        <v>45477</v>
      </c>
      <c r="U1737">
        <v>7</v>
      </c>
      <c r="V1737" t="s">
        <v>20251</v>
      </c>
      <c r="W1737" t="s">
        <v>18575</v>
      </c>
      <c r="X1737" t="s">
        <v>18576</v>
      </c>
      <c r="Y1737" t="s">
        <v>10215</v>
      </c>
      <c r="Z1737">
        <v>2642</v>
      </c>
      <c r="AA1737">
        <v>2</v>
      </c>
      <c r="AB1737">
        <v>2113.6</v>
      </c>
      <c r="AC1737">
        <v>1056.8</v>
      </c>
      <c r="AD1737" s="8">
        <v>0.35</v>
      </c>
      <c r="AE1737" s="7">
        <v>739.75999999999988</v>
      </c>
      <c r="AF1737">
        <v>0.35</v>
      </c>
      <c r="AG1737" t="str">
        <f t="shared" si="27"/>
        <v>₹2 K</v>
      </c>
    </row>
    <row r="1738" spans="1:33" x14ac:dyDescent="0.3">
      <c r="A1738" t="s">
        <v>181</v>
      </c>
      <c r="B1738" t="s">
        <v>920</v>
      </c>
      <c r="C1738" t="s">
        <v>29</v>
      </c>
      <c r="D1738" t="s">
        <v>50</v>
      </c>
      <c r="E1738" t="s">
        <v>740</v>
      </c>
      <c r="F1738" t="s">
        <v>18689</v>
      </c>
      <c r="G1738" t="s">
        <v>33</v>
      </c>
      <c r="H1738" s="4">
        <v>44319</v>
      </c>
      <c r="I1738">
        <v>1400</v>
      </c>
      <c r="J1738" t="s">
        <v>18690</v>
      </c>
      <c r="K1738" t="s">
        <v>787</v>
      </c>
      <c r="L1738" t="s">
        <v>18691</v>
      </c>
      <c r="M1738" t="s">
        <v>87</v>
      </c>
      <c r="N1738" t="s">
        <v>18692</v>
      </c>
      <c r="O1738" t="s">
        <v>57</v>
      </c>
      <c r="P1738">
        <v>4</v>
      </c>
      <c r="Q1738" t="s">
        <v>73</v>
      </c>
      <c r="R1738" t="s">
        <v>74</v>
      </c>
      <c r="S1738" t="s">
        <v>18693</v>
      </c>
      <c r="T1738" s="4">
        <v>45490</v>
      </c>
      <c r="U1738">
        <v>7</v>
      </c>
      <c r="V1738" t="s">
        <v>20251</v>
      </c>
      <c r="W1738" t="s">
        <v>18694</v>
      </c>
      <c r="X1738" t="s">
        <v>18695</v>
      </c>
      <c r="Y1738" t="s">
        <v>4200</v>
      </c>
      <c r="Z1738">
        <v>1991</v>
      </c>
      <c r="AA1738">
        <v>1</v>
      </c>
      <c r="AB1738">
        <v>796.40000000000009</v>
      </c>
      <c r="AC1738">
        <v>796.40000000000009</v>
      </c>
      <c r="AD1738" s="8">
        <v>0.28000000000000003</v>
      </c>
      <c r="AE1738" s="7">
        <v>222.99200000000005</v>
      </c>
      <c r="AF1738">
        <v>0.28000000000000003</v>
      </c>
      <c r="AG1738" t="str">
        <f t="shared" si="27"/>
        <v>₹796.4</v>
      </c>
    </row>
    <row r="1739" spans="1:33" x14ac:dyDescent="0.3">
      <c r="A1739" t="s">
        <v>20240</v>
      </c>
      <c r="B1739" t="s">
        <v>347</v>
      </c>
      <c r="C1739" t="s">
        <v>80</v>
      </c>
      <c r="D1739" t="s">
        <v>370</v>
      </c>
      <c r="E1739" t="s">
        <v>82</v>
      </c>
      <c r="F1739" t="s">
        <v>18784</v>
      </c>
      <c r="G1739" t="s">
        <v>33</v>
      </c>
      <c r="H1739" s="4">
        <v>43880</v>
      </c>
      <c r="I1739">
        <v>1200</v>
      </c>
      <c r="J1739" t="s">
        <v>18785</v>
      </c>
      <c r="K1739" t="s">
        <v>404</v>
      </c>
      <c r="L1739" t="s">
        <v>18786</v>
      </c>
      <c r="M1739" t="s">
        <v>37</v>
      </c>
      <c r="N1739" t="s">
        <v>18787</v>
      </c>
      <c r="O1739" t="s">
        <v>72</v>
      </c>
      <c r="P1739">
        <v>9</v>
      </c>
      <c r="Q1739" t="s">
        <v>73</v>
      </c>
      <c r="R1739" t="s">
        <v>74</v>
      </c>
      <c r="S1739" t="s">
        <v>18788</v>
      </c>
      <c r="T1739" s="4">
        <v>45481</v>
      </c>
      <c r="U1739">
        <v>7</v>
      </c>
      <c r="V1739" t="s">
        <v>20251</v>
      </c>
      <c r="W1739" t="s">
        <v>18789</v>
      </c>
      <c r="X1739" t="s">
        <v>18790</v>
      </c>
      <c r="Y1739" t="s">
        <v>649</v>
      </c>
      <c r="Z1739">
        <v>1928</v>
      </c>
      <c r="AA1739">
        <v>2</v>
      </c>
      <c r="AB1739">
        <v>1542.4</v>
      </c>
      <c r="AC1739">
        <v>771.2</v>
      </c>
      <c r="AD1739" s="8">
        <v>0.35</v>
      </c>
      <c r="AE1739" s="7">
        <v>539.84</v>
      </c>
      <c r="AF1739">
        <v>0.35</v>
      </c>
      <c r="AG1739" t="str">
        <f t="shared" si="27"/>
        <v>₹2 K</v>
      </c>
    </row>
    <row r="1740" spans="1:33" x14ac:dyDescent="0.3">
      <c r="A1740" t="s">
        <v>181</v>
      </c>
      <c r="B1740" t="s">
        <v>470</v>
      </c>
      <c r="C1740" t="s">
        <v>80</v>
      </c>
      <c r="D1740" t="s">
        <v>50</v>
      </c>
      <c r="E1740" t="s">
        <v>1949</v>
      </c>
      <c r="F1740" t="s">
        <v>18806</v>
      </c>
      <c r="G1740" t="s">
        <v>33</v>
      </c>
      <c r="H1740" s="4">
        <v>44823</v>
      </c>
      <c r="I1740">
        <v>1100</v>
      </c>
      <c r="J1740" t="s">
        <v>18807</v>
      </c>
      <c r="K1740" t="s">
        <v>599</v>
      </c>
      <c r="L1740" t="s">
        <v>18808</v>
      </c>
      <c r="M1740" t="s">
        <v>87</v>
      </c>
      <c r="N1740" t="s">
        <v>18809</v>
      </c>
      <c r="O1740" t="s">
        <v>39</v>
      </c>
      <c r="P1740">
        <v>15</v>
      </c>
      <c r="Q1740" t="s">
        <v>40</v>
      </c>
      <c r="R1740" t="s">
        <v>58</v>
      </c>
      <c r="S1740" t="s">
        <v>18810</v>
      </c>
      <c r="T1740" s="4">
        <v>45494</v>
      </c>
      <c r="U1740">
        <v>7</v>
      </c>
      <c r="V1740" t="s">
        <v>20251</v>
      </c>
      <c r="W1740" t="s">
        <v>18811</v>
      </c>
      <c r="X1740" t="s">
        <v>18812</v>
      </c>
      <c r="Y1740" t="s">
        <v>8265</v>
      </c>
      <c r="Z1740">
        <v>549</v>
      </c>
      <c r="AA1740">
        <v>5</v>
      </c>
      <c r="AB1740">
        <v>1098</v>
      </c>
      <c r="AC1740">
        <v>219.6</v>
      </c>
      <c r="AD1740" s="8">
        <v>0.35</v>
      </c>
      <c r="AE1740" s="7">
        <v>384.29999999999995</v>
      </c>
      <c r="AF1740">
        <v>0.35</v>
      </c>
      <c r="AG1740" t="str">
        <f t="shared" si="27"/>
        <v>₹1 K</v>
      </c>
    </row>
    <row r="1741" spans="1:33" x14ac:dyDescent="0.3">
      <c r="A1741" t="s">
        <v>336</v>
      </c>
      <c r="B1741" t="s">
        <v>262</v>
      </c>
      <c r="C1741" t="s">
        <v>80</v>
      </c>
      <c r="D1741" t="s">
        <v>50</v>
      </c>
      <c r="E1741" t="s">
        <v>3439</v>
      </c>
      <c r="F1741" t="s">
        <v>18875</v>
      </c>
      <c r="G1741" t="s">
        <v>33</v>
      </c>
      <c r="H1741" s="4">
        <v>45262</v>
      </c>
      <c r="I1741">
        <v>1400</v>
      </c>
      <c r="J1741" t="s">
        <v>18876</v>
      </c>
      <c r="K1741" t="s">
        <v>98</v>
      </c>
      <c r="L1741" t="s">
        <v>18877</v>
      </c>
      <c r="M1741" t="s">
        <v>37</v>
      </c>
      <c r="N1741" t="s">
        <v>18878</v>
      </c>
      <c r="O1741" t="s">
        <v>116</v>
      </c>
      <c r="P1741">
        <v>4</v>
      </c>
      <c r="Q1741" t="s">
        <v>40</v>
      </c>
      <c r="R1741" t="s">
        <v>58</v>
      </c>
      <c r="S1741" t="s">
        <v>18879</v>
      </c>
      <c r="T1741" s="4">
        <v>45477</v>
      </c>
      <c r="U1741">
        <v>7</v>
      </c>
      <c r="V1741" t="s">
        <v>20251</v>
      </c>
      <c r="W1741" t="s">
        <v>18880</v>
      </c>
      <c r="X1741" t="s">
        <v>18881</v>
      </c>
      <c r="Y1741" t="s">
        <v>3713</v>
      </c>
      <c r="Z1741">
        <v>1605</v>
      </c>
      <c r="AA1741">
        <v>2</v>
      </c>
      <c r="AB1741">
        <v>1284</v>
      </c>
      <c r="AC1741">
        <v>642</v>
      </c>
      <c r="AD1741" s="8">
        <v>0.35</v>
      </c>
      <c r="AE1741" s="7">
        <v>449.4</v>
      </c>
      <c r="AF1741">
        <v>0.35</v>
      </c>
      <c r="AG1741" t="str">
        <f t="shared" si="27"/>
        <v>₹1 K</v>
      </c>
    </row>
    <row r="1742" spans="1:33" x14ac:dyDescent="0.3">
      <c r="A1742" t="s">
        <v>450</v>
      </c>
      <c r="B1742" t="s">
        <v>450</v>
      </c>
      <c r="C1742" t="s">
        <v>80</v>
      </c>
      <c r="D1742" t="s">
        <v>30</v>
      </c>
      <c r="E1742" t="s">
        <v>2957</v>
      </c>
      <c r="F1742" t="s">
        <v>18943</v>
      </c>
      <c r="G1742" t="s">
        <v>96</v>
      </c>
      <c r="H1742" s="4">
        <v>44578</v>
      </c>
      <c r="I1742">
        <v>1000</v>
      </c>
      <c r="J1742" t="s">
        <v>18944</v>
      </c>
      <c r="K1742" t="s">
        <v>286</v>
      </c>
      <c r="L1742" t="s">
        <v>18945</v>
      </c>
      <c r="M1742" t="s">
        <v>37</v>
      </c>
      <c r="N1742" t="s">
        <v>18946</v>
      </c>
      <c r="O1742" t="s">
        <v>72</v>
      </c>
      <c r="P1742">
        <v>17</v>
      </c>
      <c r="Q1742" t="s">
        <v>40</v>
      </c>
      <c r="R1742" t="s">
        <v>58</v>
      </c>
      <c r="S1742" t="s">
        <v>18947</v>
      </c>
      <c r="T1742" s="4">
        <v>45487</v>
      </c>
      <c r="U1742">
        <v>7</v>
      </c>
      <c r="V1742" t="s">
        <v>20251</v>
      </c>
      <c r="W1742" t="s">
        <v>18948</v>
      </c>
      <c r="X1742" t="s">
        <v>18949</v>
      </c>
      <c r="Y1742" t="s">
        <v>3728</v>
      </c>
      <c r="Z1742">
        <v>2988</v>
      </c>
      <c r="AA1742">
        <v>2</v>
      </c>
      <c r="AB1742">
        <v>2390.4</v>
      </c>
      <c r="AC1742">
        <v>1195.2</v>
      </c>
      <c r="AD1742" s="8">
        <v>0.35</v>
      </c>
      <c r="AE1742" s="7">
        <v>836.64</v>
      </c>
      <c r="AF1742">
        <v>0.35</v>
      </c>
      <c r="AG1742" t="str">
        <f t="shared" si="27"/>
        <v>₹2 K</v>
      </c>
    </row>
    <row r="1743" spans="1:33" x14ac:dyDescent="0.3">
      <c r="A1743" t="s">
        <v>93</v>
      </c>
      <c r="B1743" t="s">
        <v>293</v>
      </c>
      <c r="C1743" t="s">
        <v>80</v>
      </c>
      <c r="D1743" t="s">
        <v>65</v>
      </c>
      <c r="E1743" t="s">
        <v>559</v>
      </c>
      <c r="F1743" t="s">
        <v>18957</v>
      </c>
      <c r="G1743" t="s">
        <v>96</v>
      </c>
      <c r="H1743" s="4">
        <v>44295</v>
      </c>
      <c r="I1743">
        <v>1100</v>
      </c>
      <c r="J1743" t="s">
        <v>18958</v>
      </c>
      <c r="K1743" t="s">
        <v>286</v>
      </c>
      <c r="L1743" t="s">
        <v>18959</v>
      </c>
      <c r="M1743" t="s">
        <v>37</v>
      </c>
      <c r="N1743" t="s">
        <v>18960</v>
      </c>
      <c r="O1743" t="s">
        <v>39</v>
      </c>
      <c r="P1743">
        <v>10</v>
      </c>
      <c r="Q1743" t="s">
        <v>40</v>
      </c>
      <c r="R1743" t="s">
        <v>58</v>
      </c>
      <c r="S1743" t="s">
        <v>18961</v>
      </c>
      <c r="T1743" s="4">
        <v>45477</v>
      </c>
      <c r="U1743">
        <v>7</v>
      </c>
      <c r="V1743" t="s">
        <v>20251</v>
      </c>
      <c r="W1743" t="s">
        <v>18962</v>
      </c>
      <c r="X1743" t="s">
        <v>18963</v>
      </c>
      <c r="Y1743" t="s">
        <v>11765</v>
      </c>
      <c r="Z1743">
        <v>2218</v>
      </c>
      <c r="AA1743">
        <v>5</v>
      </c>
      <c r="AB1743">
        <v>4436</v>
      </c>
      <c r="AC1743">
        <v>887.2</v>
      </c>
      <c r="AD1743" s="8">
        <v>0.35</v>
      </c>
      <c r="AE1743" s="7">
        <v>1552.6</v>
      </c>
      <c r="AF1743">
        <v>0.35</v>
      </c>
      <c r="AG1743" t="str">
        <f t="shared" si="27"/>
        <v>₹4 K</v>
      </c>
    </row>
    <row r="1744" spans="1:33" x14ac:dyDescent="0.3">
      <c r="A1744" t="s">
        <v>27</v>
      </c>
      <c r="B1744" t="s">
        <v>803</v>
      </c>
      <c r="C1744" t="s">
        <v>29</v>
      </c>
      <c r="D1744" t="s">
        <v>370</v>
      </c>
      <c r="E1744" t="s">
        <v>207</v>
      </c>
      <c r="F1744" t="s">
        <v>18970</v>
      </c>
      <c r="G1744" t="s">
        <v>33</v>
      </c>
      <c r="H1744" s="4">
        <v>44142</v>
      </c>
      <c r="I1744">
        <v>1200</v>
      </c>
      <c r="J1744" t="s">
        <v>18971</v>
      </c>
      <c r="K1744" t="s">
        <v>3086</v>
      </c>
      <c r="L1744" t="s">
        <v>18972</v>
      </c>
      <c r="M1744" t="s">
        <v>37</v>
      </c>
      <c r="N1744" t="s">
        <v>18973</v>
      </c>
      <c r="O1744" t="s">
        <v>39</v>
      </c>
      <c r="P1744">
        <v>3</v>
      </c>
      <c r="Q1744" t="s">
        <v>40</v>
      </c>
      <c r="R1744" t="s">
        <v>74</v>
      </c>
      <c r="S1744" t="s">
        <v>18974</v>
      </c>
      <c r="T1744" s="4">
        <v>45498</v>
      </c>
      <c r="U1744">
        <v>7</v>
      </c>
      <c r="V1744" t="s">
        <v>20251</v>
      </c>
      <c r="W1744" t="s">
        <v>18975</v>
      </c>
      <c r="X1744" t="s">
        <v>18976</v>
      </c>
      <c r="Y1744" t="s">
        <v>3669</v>
      </c>
      <c r="Z1744">
        <v>752</v>
      </c>
      <c r="AA1744">
        <v>3</v>
      </c>
      <c r="AB1744">
        <v>902.40000000000009</v>
      </c>
      <c r="AC1744">
        <v>300.8</v>
      </c>
      <c r="AD1744" s="8">
        <v>0.28000000000000003</v>
      </c>
      <c r="AE1744" s="7">
        <v>252.67200000000005</v>
      </c>
      <c r="AF1744">
        <v>0.28000000000000003</v>
      </c>
      <c r="AG1744" t="str">
        <f t="shared" si="27"/>
        <v>₹902.4</v>
      </c>
    </row>
    <row r="1745" spans="1:33" x14ac:dyDescent="0.3">
      <c r="A1745" t="s">
        <v>181</v>
      </c>
      <c r="B1745" t="s">
        <v>380</v>
      </c>
      <c r="C1745" t="s">
        <v>29</v>
      </c>
      <c r="D1745" t="s">
        <v>50</v>
      </c>
      <c r="E1745" t="s">
        <v>194</v>
      </c>
      <c r="F1745" t="s">
        <v>19064</v>
      </c>
      <c r="G1745" t="s">
        <v>96</v>
      </c>
      <c r="H1745" s="4">
        <v>43874</v>
      </c>
      <c r="I1745">
        <v>800</v>
      </c>
      <c r="J1745" t="s">
        <v>19065</v>
      </c>
      <c r="K1745" t="s">
        <v>210</v>
      </c>
      <c r="L1745" t="s">
        <v>19066</v>
      </c>
      <c r="M1745" t="s">
        <v>37</v>
      </c>
      <c r="N1745" t="s">
        <v>19067</v>
      </c>
      <c r="O1745" t="s">
        <v>39</v>
      </c>
      <c r="P1745">
        <v>9</v>
      </c>
      <c r="Q1745" t="s">
        <v>40</v>
      </c>
      <c r="R1745" t="s">
        <v>101</v>
      </c>
      <c r="S1745" t="s">
        <v>19068</v>
      </c>
      <c r="T1745" s="4">
        <v>45497</v>
      </c>
      <c r="U1745">
        <v>7</v>
      </c>
      <c r="V1745" t="s">
        <v>20251</v>
      </c>
      <c r="W1745" t="s">
        <v>19069</v>
      </c>
      <c r="X1745" t="s">
        <v>19070</v>
      </c>
      <c r="Y1745" t="s">
        <v>3341</v>
      </c>
      <c r="Z1745">
        <v>851</v>
      </c>
      <c r="AA1745">
        <v>2</v>
      </c>
      <c r="AB1745">
        <v>680.80000000000007</v>
      </c>
      <c r="AC1745">
        <v>340.40000000000003</v>
      </c>
      <c r="AD1745" s="8">
        <v>0.28000000000000003</v>
      </c>
      <c r="AE1745" s="7">
        <v>190.62400000000002</v>
      </c>
      <c r="AF1745">
        <v>0.28000000000000003</v>
      </c>
      <c r="AG1745" t="str">
        <f t="shared" si="27"/>
        <v>₹680.8</v>
      </c>
    </row>
    <row r="1746" spans="1:33" x14ac:dyDescent="0.3">
      <c r="A1746" t="s">
        <v>20238</v>
      </c>
      <c r="B1746" t="s">
        <v>650</v>
      </c>
      <c r="C1746" t="s">
        <v>80</v>
      </c>
      <c r="D1746" t="s">
        <v>241</v>
      </c>
      <c r="E1746" t="s">
        <v>207</v>
      </c>
      <c r="F1746" t="s">
        <v>19098</v>
      </c>
      <c r="G1746" t="s">
        <v>33</v>
      </c>
      <c r="H1746" s="4">
        <v>43896</v>
      </c>
      <c r="I1746">
        <v>1300</v>
      </c>
      <c r="J1746" t="s">
        <v>19099</v>
      </c>
      <c r="K1746" t="s">
        <v>150</v>
      </c>
      <c r="L1746" t="s">
        <v>19100</v>
      </c>
      <c r="M1746" t="s">
        <v>37</v>
      </c>
      <c r="N1746" t="s">
        <v>19101</v>
      </c>
      <c r="O1746" t="s">
        <v>116</v>
      </c>
      <c r="P1746">
        <v>8</v>
      </c>
      <c r="Q1746" t="s">
        <v>40</v>
      </c>
      <c r="R1746" t="s">
        <v>41</v>
      </c>
      <c r="S1746" t="s">
        <v>19102</v>
      </c>
      <c r="T1746" s="4">
        <v>45489</v>
      </c>
      <c r="U1746">
        <v>7</v>
      </c>
      <c r="V1746" t="s">
        <v>20251</v>
      </c>
      <c r="W1746" t="s">
        <v>19103</v>
      </c>
      <c r="X1746" t="s">
        <v>19104</v>
      </c>
      <c r="Y1746" t="s">
        <v>5052</v>
      </c>
      <c r="Z1746">
        <v>1450</v>
      </c>
      <c r="AA1746">
        <v>1</v>
      </c>
      <c r="AB1746">
        <v>580</v>
      </c>
      <c r="AC1746">
        <v>580</v>
      </c>
      <c r="AD1746" s="8">
        <v>0.35</v>
      </c>
      <c r="AE1746" s="7">
        <v>203</v>
      </c>
      <c r="AF1746">
        <v>0.35</v>
      </c>
      <c r="AG1746" t="str">
        <f t="shared" si="27"/>
        <v>₹580</v>
      </c>
    </row>
    <row r="1747" spans="1:33" x14ac:dyDescent="0.3">
      <c r="A1747" t="s">
        <v>93</v>
      </c>
      <c r="B1747" t="s">
        <v>784</v>
      </c>
      <c r="C1747" t="s">
        <v>29</v>
      </c>
      <c r="D1747" t="s">
        <v>30</v>
      </c>
      <c r="E1747" t="s">
        <v>1608</v>
      </c>
      <c r="F1747" t="s">
        <v>19126</v>
      </c>
      <c r="G1747" t="s">
        <v>96</v>
      </c>
      <c r="H1747" s="4">
        <v>45003</v>
      </c>
      <c r="I1747">
        <v>1200</v>
      </c>
      <c r="J1747" t="s">
        <v>19127</v>
      </c>
      <c r="K1747" t="s">
        <v>796</v>
      </c>
      <c r="L1747" t="s">
        <v>19128</v>
      </c>
      <c r="M1747" t="s">
        <v>37</v>
      </c>
      <c r="N1747" t="s">
        <v>19129</v>
      </c>
      <c r="O1747" t="s">
        <v>57</v>
      </c>
      <c r="P1747">
        <v>3</v>
      </c>
      <c r="Q1747" t="s">
        <v>40</v>
      </c>
      <c r="R1747" t="s">
        <v>74</v>
      </c>
      <c r="S1747" t="s">
        <v>19130</v>
      </c>
      <c r="T1747" s="4">
        <v>45486</v>
      </c>
      <c r="U1747">
        <v>7</v>
      </c>
      <c r="V1747" t="s">
        <v>20251</v>
      </c>
      <c r="W1747" t="s">
        <v>19131</v>
      </c>
      <c r="X1747" t="s">
        <v>16512</v>
      </c>
      <c r="Y1747" t="s">
        <v>722</v>
      </c>
      <c r="Z1747">
        <v>694</v>
      </c>
      <c r="AA1747">
        <v>7</v>
      </c>
      <c r="AB1747">
        <v>1943.2</v>
      </c>
      <c r="AC1747">
        <v>277.60000000000002</v>
      </c>
      <c r="AD1747" s="8">
        <v>0.28000000000000003</v>
      </c>
      <c r="AE1747" s="7">
        <v>544.09600000000012</v>
      </c>
      <c r="AF1747">
        <v>0.28000000000000003</v>
      </c>
      <c r="AG1747" t="str">
        <f t="shared" si="27"/>
        <v>₹2 K</v>
      </c>
    </row>
    <row r="1748" spans="1:33" x14ac:dyDescent="0.3">
      <c r="A1748" t="s">
        <v>20237</v>
      </c>
      <c r="B1748" t="s">
        <v>1483</v>
      </c>
      <c r="C1748" t="s">
        <v>29</v>
      </c>
      <c r="D1748" t="s">
        <v>206</v>
      </c>
      <c r="E1748" t="s">
        <v>1877</v>
      </c>
      <c r="F1748" t="s">
        <v>19293</v>
      </c>
      <c r="G1748" t="s">
        <v>33</v>
      </c>
      <c r="H1748" s="4">
        <v>45198</v>
      </c>
      <c r="I1748">
        <v>1300</v>
      </c>
      <c r="J1748" t="s">
        <v>19294</v>
      </c>
      <c r="K1748" t="s">
        <v>361</v>
      </c>
      <c r="L1748" t="s">
        <v>19295</v>
      </c>
      <c r="M1748" t="s">
        <v>37</v>
      </c>
      <c r="N1748" t="s">
        <v>19296</v>
      </c>
      <c r="O1748" t="s">
        <v>57</v>
      </c>
      <c r="P1748">
        <v>16</v>
      </c>
      <c r="Q1748" t="s">
        <v>40</v>
      </c>
      <c r="R1748" t="s">
        <v>74</v>
      </c>
      <c r="S1748" t="s">
        <v>19297</v>
      </c>
      <c r="T1748" s="4">
        <v>45499</v>
      </c>
      <c r="U1748">
        <v>7</v>
      </c>
      <c r="V1748" t="s">
        <v>20251</v>
      </c>
      <c r="W1748" t="s">
        <v>19298</v>
      </c>
      <c r="X1748" t="s">
        <v>19299</v>
      </c>
      <c r="Y1748" t="s">
        <v>8265</v>
      </c>
      <c r="Z1748">
        <v>1701</v>
      </c>
      <c r="AA1748">
        <v>3</v>
      </c>
      <c r="AB1748">
        <v>2041.2</v>
      </c>
      <c r="AC1748">
        <v>680.4</v>
      </c>
      <c r="AD1748" s="8">
        <v>0.28000000000000003</v>
      </c>
      <c r="AE1748" s="7">
        <v>571.53600000000006</v>
      </c>
      <c r="AF1748">
        <v>0.28000000000000003</v>
      </c>
      <c r="AG1748" t="str">
        <f t="shared" si="27"/>
        <v>₹2 K</v>
      </c>
    </row>
    <row r="1749" spans="1:33" x14ac:dyDescent="0.3">
      <c r="A1749" t="s">
        <v>93</v>
      </c>
      <c r="B1749" t="s">
        <v>169</v>
      </c>
      <c r="C1749" t="s">
        <v>49</v>
      </c>
      <c r="D1749" t="s">
        <v>30</v>
      </c>
      <c r="E1749" t="s">
        <v>1415</v>
      </c>
      <c r="F1749" t="s">
        <v>19332</v>
      </c>
      <c r="G1749" t="s">
        <v>96</v>
      </c>
      <c r="H1749" s="4">
        <v>44222</v>
      </c>
      <c r="I1749">
        <v>800</v>
      </c>
      <c r="J1749" t="s">
        <v>19333</v>
      </c>
      <c r="K1749" t="s">
        <v>524</v>
      </c>
      <c r="L1749" t="s">
        <v>19334</v>
      </c>
      <c r="M1749" t="s">
        <v>37</v>
      </c>
      <c r="N1749" t="s">
        <v>19335</v>
      </c>
      <c r="O1749" t="s">
        <v>72</v>
      </c>
      <c r="P1749">
        <v>6</v>
      </c>
      <c r="Q1749" t="s">
        <v>40</v>
      </c>
      <c r="R1749" t="s">
        <v>74</v>
      </c>
      <c r="S1749" t="s">
        <v>19336</v>
      </c>
      <c r="T1749" s="4">
        <v>45483</v>
      </c>
      <c r="U1749">
        <v>7</v>
      </c>
      <c r="V1749" t="s">
        <v>20251</v>
      </c>
      <c r="W1749" t="s">
        <v>19337</v>
      </c>
      <c r="X1749" t="s">
        <v>19338</v>
      </c>
      <c r="Y1749" t="s">
        <v>12495</v>
      </c>
      <c r="Z1749">
        <v>2505</v>
      </c>
      <c r="AA1749">
        <v>6</v>
      </c>
      <c r="AB1749">
        <v>6012</v>
      </c>
      <c r="AC1749">
        <v>1002</v>
      </c>
      <c r="AD1749" s="8">
        <v>0.22</v>
      </c>
      <c r="AE1749" s="7">
        <v>1322.64</v>
      </c>
      <c r="AF1749">
        <v>0.22</v>
      </c>
      <c r="AG1749" t="str">
        <f t="shared" si="27"/>
        <v>₹6 K</v>
      </c>
    </row>
    <row r="1750" spans="1:33" x14ac:dyDescent="0.3">
      <c r="A1750" t="s">
        <v>93</v>
      </c>
      <c r="B1750" t="s">
        <v>568</v>
      </c>
      <c r="C1750" t="s">
        <v>49</v>
      </c>
      <c r="D1750" t="s">
        <v>241</v>
      </c>
      <c r="E1750" t="s">
        <v>559</v>
      </c>
      <c r="F1750" t="s">
        <v>19346</v>
      </c>
      <c r="G1750" t="s">
        <v>96</v>
      </c>
      <c r="H1750" s="4">
        <v>44204</v>
      </c>
      <c r="I1750">
        <v>1200</v>
      </c>
      <c r="J1750" t="s">
        <v>19347</v>
      </c>
      <c r="K1750" t="s">
        <v>879</v>
      </c>
      <c r="L1750" t="s">
        <v>19348</v>
      </c>
      <c r="M1750" t="s">
        <v>37</v>
      </c>
      <c r="N1750" t="s">
        <v>19349</v>
      </c>
      <c r="O1750" t="s">
        <v>57</v>
      </c>
      <c r="P1750">
        <v>9</v>
      </c>
      <c r="Q1750" t="s">
        <v>40</v>
      </c>
      <c r="R1750" t="s">
        <v>101</v>
      </c>
      <c r="S1750" t="s">
        <v>19350</v>
      </c>
      <c r="T1750" s="4">
        <v>45484</v>
      </c>
      <c r="U1750">
        <v>7</v>
      </c>
      <c r="V1750" t="s">
        <v>20251</v>
      </c>
      <c r="W1750" t="s">
        <v>19351</v>
      </c>
      <c r="X1750" t="s">
        <v>19352</v>
      </c>
      <c r="Y1750" t="s">
        <v>4817</v>
      </c>
      <c r="Z1750">
        <v>867</v>
      </c>
      <c r="AA1750">
        <v>2</v>
      </c>
      <c r="AB1750">
        <v>693.6</v>
      </c>
      <c r="AC1750">
        <v>346.8</v>
      </c>
      <c r="AD1750" s="8">
        <v>0.22</v>
      </c>
      <c r="AE1750" s="7">
        <v>152.59200000000001</v>
      </c>
      <c r="AF1750">
        <v>0.22</v>
      </c>
      <c r="AG1750" t="str">
        <f t="shared" si="27"/>
        <v>₹693.6</v>
      </c>
    </row>
    <row r="1751" spans="1:33" x14ac:dyDescent="0.3">
      <c r="A1751" t="s">
        <v>20241</v>
      </c>
      <c r="B1751" t="s">
        <v>157</v>
      </c>
      <c r="C1751" t="s">
        <v>29</v>
      </c>
      <c r="D1751" t="s">
        <v>81</v>
      </c>
      <c r="E1751" t="s">
        <v>207</v>
      </c>
      <c r="F1751" t="s">
        <v>19485</v>
      </c>
      <c r="G1751" t="s">
        <v>96</v>
      </c>
      <c r="H1751" s="4">
        <v>44944</v>
      </c>
      <c r="I1751">
        <v>1000</v>
      </c>
      <c r="J1751" t="s">
        <v>19486</v>
      </c>
      <c r="K1751" t="s">
        <v>286</v>
      </c>
      <c r="L1751" t="s">
        <v>19487</v>
      </c>
      <c r="M1751" t="s">
        <v>37</v>
      </c>
      <c r="N1751" t="s">
        <v>19488</v>
      </c>
      <c r="O1751" t="s">
        <v>57</v>
      </c>
      <c r="P1751">
        <v>10</v>
      </c>
      <c r="Q1751" t="s">
        <v>40</v>
      </c>
      <c r="R1751" t="s">
        <v>58</v>
      </c>
      <c r="S1751" t="s">
        <v>19489</v>
      </c>
      <c r="T1751" s="4">
        <v>45493</v>
      </c>
      <c r="U1751">
        <v>7</v>
      </c>
      <c r="V1751" t="s">
        <v>20251</v>
      </c>
      <c r="W1751" t="s">
        <v>19490</v>
      </c>
      <c r="X1751" t="s">
        <v>19491</v>
      </c>
      <c r="Y1751" t="s">
        <v>3394</v>
      </c>
      <c r="Z1751">
        <v>2892</v>
      </c>
      <c r="AA1751">
        <v>5</v>
      </c>
      <c r="AB1751">
        <v>5784</v>
      </c>
      <c r="AC1751">
        <v>1156.8</v>
      </c>
      <c r="AD1751" s="8">
        <v>0.28000000000000003</v>
      </c>
      <c r="AE1751" s="7">
        <v>1619.5200000000002</v>
      </c>
      <c r="AF1751">
        <v>0.28000000000000003</v>
      </c>
      <c r="AG1751" t="str">
        <f t="shared" si="27"/>
        <v>₹6 K</v>
      </c>
    </row>
    <row r="1752" spans="1:33" x14ac:dyDescent="0.3">
      <c r="A1752" t="s">
        <v>20236</v>
      </c>
      <c r="B1752" t="s">
        <v>79</v>
      </c>
      <c r="C1752" t="s">
        <v>80</v>
      </c>
      <c r="D1752" t="s">
        <v>146</v>
      </c>
      <c r="E1752" t="s">
        <v>273</v>
      </c>
      <c r="F1752" t="s">
        <v>19520</v>
      </c>
      <c r="G1752" t="s">
        <v>33</v>
      </c>
      <c r="H1752" s="4">
        <v>44676</v>
      </c>
      <c r="I1752">
        <v>1100</v>
      </c>
      <c r="J1752" t="s">
        <v>19521</v>
      </c>
      <c r="K1752" t="s">
        <v>825</v>
      </c>
      <c r="L1752" t="s">
        <v>19522</v>
      </c>
      <c r="M1752" t="s">
        <v>87</v>
      </c>
      <c r="N1752" t="s">
        <v>19523</v>
      </c>
      <c r="O1752" t="s">
        <v>72</v>
      </c>
      <c r="P1752">
        <v>20</v>
      </c>
      <c r="Q1752" t="s">
        <v>73</v>
      </c>
      <c r="R1752" t="s">
        <v>74</v>
      </c>
      <c r="S1752" t="s">
        <v>19524</v>
      </c>
      <c r="T1752" s="4">
        <v>45491</v>
      </c>
      <c r="U1752">
        <v>7</v>
      </c>
      <c r="V1752" t="s">
        <v>20251</v>
      </c>
      <c r="W1752" t="s">
        <v>19525</v>
      </c>
      <c r="X1752" t="s">
        <v>19526</v>
      </c>
      <c r="Y1752" t="s">
        <v>7557</v>
      </c>
      <c r="Z1752">
        <v>934</v>
      </c>
      <c r="AA1752">
        <v>8</v>
      </c>
      <c r="AB1752">
        <v>2988.8</v>
      </c>
      <c r="AC1752">
        <v>373.6</v>
      </c>
      <c r="AD1752" s="8">
        <v>0.35</v>
      </c>
      <c r="AE1752" s="7">
        <v>1046.08</v>
      </c>
      <c r="AF1752">
        <v>0.35</v>
      </c>
      <c r="AG1752" t="str">
        <f t="shared" si="27"/>
        <v>₹3 K</v>
      </c>
    </row>
    <row r="1753" spans="1:33" x14ac:dyDescent="0.3">
      <c r="A1753" t="s">
        <v>450</v>
      </c>
      <c r="B1753" t="s">
        <v>450</v>
      </c>
      <c r="C1753" t="s">
        <v>29</v>
      </c>
      <c r="D1753" t="s">
        <v>109</v>
      </c>
      <c r="E1753" t="s">
        <v>31</v>
      </c>
      <c r="F1753" t="s">
        <v>4133</v>
      </c>
      <c r="G1753" t="s">
        <v>33</v>
      </c>
      <c r="H1753" s="4">
        <v>45257</v>
      </c>
      <c r="I1753">
        <v>1400</v>
      </c>
      <c r="J1753" t="s">
        <v>19527</v>
      </c>
      <c r="K1753" t="s">
        <v>978</v>
      </c>
      <c r="L1753" t="s">
        <v>19528</v>
      </c>
      <c r="M1753" t="s">
        <v>37</v>
      </c>
      <c r="N1753" t="s">
        <v>19529</v>
      </c>
      <c r="O1753" t="s">
        <v>116</v>
      </c>
      <c r="P1753">
        <v>10</v>
      </c>
      <c r="Q1753" t="s">
        <v>73</v>
      </c>
      <c r="R1753" t="s">
        <v>74</v>
      </c>
      <c r="S1753" t="s">
        <v>19530</v>
      </c>
      <c r="T1753" s="4">
        <v>45474</v>
      </c>
      <c r="U1753">
        <v>7</v>
      </c>
      <c r="V1753" t="s">
        <v>20251</v>
      </c>
      <c r="W1753" t="s">
        <v>19531</v>
      </c>
      <c r="X1753" t="s">
        <v>19532</v>
      </c>
      <c r="Y1753" t="s">
        <v>469</v>
      </c>
      <c r="Z1753">
        <v>1479</v>
      </c>
      <c r="AA1753">
        <v>1</v>
      </c>
      <c r="AB1753">
        <v>591.6</v>
      </c>
      <c r="AC1753">
        <v>591.6</v>
      </c>
      <c r="AD1753" s="8">
        <v>0.28000000000000003</v>
      </c>
      <c r="AE1753" s="7">
        <v>165.64800000000002</v>
      </c>
      <c r="AF1753">
        <v>0.28000000000000003</v>
      </c>
      <c r="AG1753" t="str">
        <f t="shared" si="27"/>
        <v>₹591.6</v>
      </c>
    </row>
    <row r="1754" spans="1:33" x14ac:dyDescent="0.3">
      <c r="A1754" t="s">
        <v>27</v>
      </c>
      <c r="B1754" t="s">
        <v>558</v>
      </c>
      <c r="C1754" t="s">
        <v>29</v>
      </c>
      <c r="D1754" t="s">
        <v>30</v>
      </c>
      <c r="E1754" t="s">
        <v>996</v>
      </c>
      <c r="F1754" t="s">
        <v>19553</v>
      </c>
      <c r="G1754" t="s">
        <v>33</v>
      </c>
      <c r="H1754" s="4">
        <v>45582</v>
      </c>
      <c r="I1754">
        <v>1300</v>
      </c>
      <c r="J1754" t="s">
        <v>19554</v>
      </c>
      <c r="K1754" t="s">
        <v>960</v>
      </c>
      <c r="L1754" t="s">
        <v>19555</v>
      </c>
      <c r="M1754" t="s">
        <v>37</v>
      </c>
      <c r="N1754" t="s">
        <v>19556</v>
      </c>
      <c r="O1754" t="s">
        <v>57</v>
      </c>
      <c r="P1754">
        <v>8</v>
      </c>
      <c r="Q1754" t="s">
        <v>40</v>
      </c>
      <c r="R1754" t="s">
        <v>41</v>
      </c>
      <c r="S1754" t="s">
        <v>19557</v>
      </c>
      <c r="T1754" s="4">
        <v>45501</v>
      </c>
      <c r="U1754">
        <v>7</v>
      </c>
      <c r="V1754" t="s">
        <v>20251</v>
      </c>
      <c r="W1754" t="s">
        <v>19558</v>
      </c>
      <c r="X1754" t="s">
        <v>19559</v>
      </c>
      <c r="Y1754" t="s">
        <v>1117</v>
      </c>
      <c r="Z1754">
        <v>931</v>
      </c>
      <c r="AA1754">
        <v>4</v>
      </c>
      <c r="AB1754">
        <v>1489.6000000000001</v>
      </c>
      <c r="AC1754">
        <v>372.40000000000003</v>
      </c>
      <c r="AD1754" s="8">
        <v>0.28000000000000003</v>
      </c>
      <c r="AE1754" s="7">
        <v>417.08800000000008</v>
      </c>
      <c r="AF1754">
        <v>0.28000000000000003</v>
      </c>
      <c r="AG1754" t="str">
        <f t="shared" si="27"/>
        <v>₹1 K</v>
      </c>
    </row>
    <row r="1755" spans="1:33" x14ac:dyDescent="0.3">
      <c r="A1755" t="s">
        <v>20240</v>
      </c>
      <c r="B1755" t="s">
        <v>347</v>
      </c>
      <c r="C1755" t="s">
        <v>29</v>
      </c>
      <c r="D1755" t="s">
        <v>81</v>
      </c>
      <c r="E1755" t="s">
        <v>841</v>
      </c>
      <c r="F1755" t="s">
        <v>19925</v>
      </c>
      <c r="G1755" t="s">
        <v>96</v>
      </c>
      <c r="H1755" s="4">
        <v>43874</v>
      </c>
      <c r="I1755">
        <v>1400</v>
      </c>
      <c r="J1755" t="s">
        <v>19926</v>
      </c>
      <c r="K1755" t="s">
        <v>1749</v>
      </c>
      <c r="L1755" t="s">
        <v>19927</v>
      </c>
      <c r="M1755" t="s">
        <v>87</v>
      </c>
      <c r="N1755" t="s">
        <v>19928</v>
      </c>
      <c r="O1755" t="s">
        <v>116</v>
      </c>
      <c r="P1755">
        <v>15</v>
      </c>
      <c r="Q1755" t="s">
        <v>73</v>
      </c>
      <c r="R1755" t="s">
        <v>74</v>
      </c>
      <c r="S1755" t="s">
        <v>19929</v>
      </c>
      <c r="T1755" s="4">
        <v>45491</v>
      </c>
      <c r="U1755">
        <v>7</v>
      </c>
      <c r="V1755" t="s">
        <v>20251</v>
      </c>
      <c r="W1755" t="s">
        <v>19930</v>
      </c>
      <c r="X1755" t="s">
        <v>19931</v>
      </c>
      <c r="Y1755" t="s">
        <v>9188</v>
      </c>
      <c r="Z1755">
        <v>2336</v>
      </c>
      <c r="AA1755">
        <v>7</v>
      </c>
      <c r="AB1755">
        <v>6540.8</v>
      </c>
      <c r="AC1755">
        <v>934.4</v>
      </c>
      <c r="AD1755" s="8">
        <v>0.28000000000000003</v>
      </c>
      <c r="AE1755" s="7">
        <v>1831.4240000000002</v>
      </c>
      <c r="AF1755">
        <v>0.28000000000000003</v>
      </c>
      <c r="AG1755" t="str">
        <f t="shared" si="27"/>
        <v>₹7 K</v>
      </c>
    </row>
    <row r="1756" spans="1:33" x14ac:dyDescent="0.3">
      <c r="A1756" t="s">
        <v>20235</v>
      </c>
      <c r="B1756" t="s">
        <v>48</v>
      </c>
      <c r="C1756" t="s">
        <v>80</v>
      </c>
      <c r="D1756" t="s">
        <v>50</v>
      </c>
      <c r="E1756" t="s">
        <v>1092</v>
      </c>
      <c r="F1756" t="s">
        <v>20052</v>
      </c>
      <c r="G1756" t="s">
        <v>96</v>
      </c>
      <c r="H1756" s="4">
        <v>44873</v>
      </c>
      <c r="I1756">
        <v>1300</v>
      </c>
      <c r="J1756" t="s">
        <v>20053</v>
      </c>
      <c r="K1756" t="s">
        <v>350</v>
      </c>
      <c r="L1756" t="s">
        <v>20054</v>
      </c>
      <c r="M1756" t="s">
        <v>87</v>
      </c>
      <c r="N1756" t="s">
        <v>20055</v>
      </c>
      <c r="O1756" t="s">
        <v>72</v>
      </c>
      <c r="P1756">
        <v>20</v>
      </c>
      <c r="Q1756" t="s">
        <v>40</v>
      </c>
      <c r="R1756" t="s">
        <v>101</v>
      </c>
      <c r="S1756" t="s">
        <v>20056</v>
      </c>
      <c r="T1756" s="4">
        <v>45485</v>
      </c>
      <c r="U1756">
        <v>7</v>
      </c>
      <c r="V1756" t="s">
        <v>20251</v>
      </c>
      <c r="W1756" t="s">
        <v>20057</v>
      </c>
      <c r="X1756" t="s">
        <v>20058</v>
      </c>
      <c r="Y1756" t="s">
        <v>19864</v>
      </c>
      <c r="Z1756">
        <v>2714</v>
      </c>
      <c r="AA1756">
        <v>5</v>
      </c>
      <c r="AB1756">
        <v>5428</v>
      </c>
      <c r="AC1756">
        <v>1085.5999999999999</v>
      </c>
      <c r="AD1756" s="8">
        <v>0.35</v>
      </c>
      <c r="AE1756" s="7">
        <v>1899.8</v>
      </c>
      <c r="AF1756">
        <v>0.35</v>
      </c>
      <c r="AG1756" t="str">
        <f t="shared" si="27"/>
        <v>₹5 K</v>
      </c>
    </row>
    <row r="1757" spans="1:33" x14ac:dyDescent="0.3">
      <c r="A1757" t="s">
        <v>336</v>
      </c>
      <c r="B1757" t="s">
        <v>1023</v>
      </c>
      <c r="C1757" t="s">
        <v>49</v>
      </c>
      <c r="D1757" t="s">
        <v>81</v>
      </c>
      <c r="E1757" t="s">
        <v>511</v>
      </c>
      <c r="F1757" t="s">
        <v>20080</v>
      </c>
      <c r="G1757" t="s">
        <v>96</v>
      </c>
      <c r="H1757" s="4">
        <v>44146</v>
      </c>
      <c r="I1757">
        <v>1400</v>
      </c>
      <c r="J1757" t="s">
        <v>20081</v>
      </c>
      <c r="K1757" t="s">
        <v>680</v>
      </c>
      <c r="L1757" t="s">
        <v>20082</v>
      </c>
      <c r="M1757" t="s">
        <v>87</v>
      </c>
      <c r="N1757" t="s">
        <v>20083</v>
      </c>
      <c r="O1757" t="s">
        <v>57</v>
      </c>
      <c r="P1757">
        <v>15</v>
      </c>
      <c r="Q1757" t="s">
        <v>73</v>
      </c>
      <c r="R1757" t="s">
        <v>101</v>
      </c>
      <c r="S1757" t="s">
        <v>20084</v>
      </c>
      <c r="T1757" s="4">
        <v>45475</v>
      </c>
      <c r="U1757">
        <v>7</v>
      </c>
      <c r="V1757" t="s">
        <v>20251</v>
      </c>
      <c r="W1757" t="s">
        <v>20085</v>
      </c>
      <c r="X1757" t="s">
        <v>20086</v>
      </c>
      <c r="Y1757" t="s">
        <v>1022</v>
      </c>
      <c r="Z1757">
        <v>904</v>
      </c>
      <c r="AA1757">
        <v>8</v>
      </c>
      <c r="AB1757">
        <v>2892.8</v>
      </c>
      <c r="AC1757">
        <v>361.6</v>
      </c>
      <c r="AD1757" s="8">
        <v>0.22</v>
      </c>
      <c r="AE1757" s="7">
        <v>636.41600000000005</v>
      </c>
      <c r="AF1757">
        <v>0.22</v>
      </c>
      <c r="AG1757" t="str">
        <f t="shared" si="27"/>
        <v>₹3 K</v>
      </c>
    </row>
    <row r="1758" spans="1:33" x14ac:dyDescent="0.3">
      <c r="A1758" t="s">
        <v>20239</v>
      </c>
      <c r="B1758" t="s">
        <v>28</v>
      </c>
      <c r="C1758" t="s">
        <v>80</v>
      </c>
      <c r="D1758" t="s">
        <v>81</v>
      </c>
      <c r="E1758" t="s">
        <v>51</v>
      </c>
      <c r="F1758" t="s">
        <v>3139</v>
      </c>
      <c r="G1758" t="s">
        <v>96</v>
      </c>
      <c r="H1758" s="4">
        <v>44502</v>
      </c>
      <c r="I1758">
        <v>1200</v>
      </c>
      <c r="J1758" t="s">
        <v>14560</v>
      </c>
      <c r="K1758" t="s">
        <v>1511</v>
      </c>
      <c r="L1758" t="s">
        <v>20087</v>
      </c>
      <c r="M1758" t="s">
        <v>37</v>
      </c>
      <c r="N1758" t="s">
        <v>20088</v>
      </c>
      <c r="O1758" t="s">
        <v>57</v>
      </c>
      <c r="P1758">
        <v>15</v>
      </c>
      <c r="Q1758" t="s">
        <v>40</v>
      </c>
      <c r="R1758" t="s">
        <v>74</v>
      </c>
      <c r="S1758" t="s">
        <v>20089</v>
      </c>
      <c r="T1758" s="4">
        <v>45499</v>
      </c>
      <c r="U1758">
        <v>7</v>
      </c>
      <c r="V1758" t="s">
        <v>20251</v>
      </c>
      <c r="W1758" t="s">
        <v>13288</v>
      </c>
      <c r="X1758" t="s">
        <v>20090</v>
      </c>
      <c r="Y1758" t="s">
        <v>4825</v>
      </c>
      <c r="Z1758">
        <v>948</v>
      </c>
      <c r="AA1758">
        <v>5</v>
      </c>
      <c r="AB1758">
        <v>1896</v>
      </c>
      <c r="AC1758">
        <v>379.2</v>
      </c>
      <c r="AD1758" s="8">
        <v>0.35</v>
      </c>
      <c r="AE1758" s="7">
        <v>663.59999999999991</v>
      </c>
      <c r="AF1758">
        <v>0.35</v>
      </c>
      <c r="AG1758" t="str">
        <f t="shared" si="27"/>
        <v>₹2 K</v>
      </c>
    </row>
    <row r="1759" spans="1:33" x14ac:dyDescent="0.3">
      <c r="A1759" t="s">
        <v>20235</v>
      </c>
      <c r="B1759" t="s">
        <v>48</v>
      </c>
      <c r="C1759" t="s">
        <v>29</v>
      </c>
      <c r="D1759" t="s">
        <v>677</v>
      </c>
      <c r="E1759" t="s">
        <v>2585</v>
      </c>
      <c r="F1759" t="s">
        <v>20098</v>
      </c>
      <c r="G1759" t="s">
        <v>96</v>
      </c>
      <c r="H1759" s="4">
        <v>45245</v>
      </c>
      <c r="I1759">
        <v>1000</v>
      </c>
      <c r="J1759" t="s">
        <v>20099</v>
      </c>
      <c r="K1759" t="s">
        <v>625</v>
      </c>
      <c r="L1759" t="s">
        <v>20100</v>
      </c>
      <c r="M1759" t="s">
        <v>87</v>
      </c>
      <c r="N1759" t="s">
        <v>20101</v>
      </c>
      <c r="O1759" t="s">
        <v>39</v>
      </c>
      <c r="P1759">
        <v>10</v>
      </c>
      <c r="Q1759" t="s">
        <v>40</v>
      </c>
      <c r="R1759" t="s">
        <v>74</v>
      </c>
      <c r="S1759" t="s">
        <v>20102</v>
      </c>
      <c r="T1759" s="4">
        <v>45504</v>
      </c>
      <c r="U1759">
        <v>7</v>
      </c>
      <c r="V1759" t="s">
        <v>20251</v>
      </c>
      <c r="W1759" t="s">
        <v>20103</v>
      </c>
      <c r="X1759" t="s">
        <v>20104</v>
      </c>
      <c r="Y1759" t="s">
        <v>8665</v>
      </c>
      <c r="Z1759">
        <v>2947</v>
      </c>
      <c r="AA1759">
        <v>3</v>
      </c>
      <c r="AB1759">
        <v>3536.4</v>
      </c>
      <c r="AC1759">
        <v>1178.8</v>
      </c>
      <c r="AD1759" s="8">
        <v>0.28000000000000003</v>
      </c>
      <c r="AE1759" s="7">
        <v>990.19200000000012</v>
      </c>
      <c r="AF1759">
        <v>0.28000000000000003</v>
      </c>
      <c r="AG1759" t="str">
        <f t="shared" si="27"/>
        <v>₹4 K</v>
      </c>
    </row>
    <row r="1760" spans="1:33" x14ac:dyDescent="0.3">
      <c r="A1760" t="s">
        <v>20234</v>
      </c>
      <c r="B1760" t="s">
        <v>325</v>
      </c>
      <c r="C1760" t="s">
        <v>80</v>
      </c>
      <c r="D1760" t="s">
        <v>241</v>
      </c>
      <c r="E1760" t="s">
        <v>147</v>
      </c>
      <c r="F1760" t="s">
        <v>20158</v>
      </c>
      <c r="G1760" t="s">
        <v>33</v>
      </c>
      <c r="H1760" s="4">
        <v>44485</v>
      </c>
      <c r="I1760">
        <v>950</v>
      </c>
      <c r="J1760" t="s">
        <v>15578</v>
      </c>
      <c r="K1760" t="s">
        <v>493</v>
      </c>
      <c r="L1760" t="s">
        <v>20159</v>
      </c>
      <c r="M1760" t="s">
        <v>37</v>
      </c>
      <c r="N1760" t="s">
        <v>20160</v>
      </c>
      <c r="O1760" t="s">
        <v>116</v>
      </c>
      <c r="P1760">
        <v>19</v>
      </c>
      <c r="Q1760" t="s">
        <v>73</v>
      </c>
      <c r="R1760" t="s">
        <v>101</v>
      </c>
      <c r="S1760" t="s">
        <v>20161</v>
      </c>
      <c r="T1760" s="4">
        <v>45485</v>
      </c>
      <c r="U1760">
        <v>7</v>
      </c>
      <c r="V1760" t="s">
        <v>20251</v>
      </c>
      <c r="W1760" t="s">
        <v>20162</v>
      </c>
      <c r="X1760" t="s">
        <v>20163</v>
      </c>
      <c r="Y1760" t="s">
        <v>2748</v>
      </c>
      <c r="Z1760">
        <v>1497</v>
      </c>
      <c r="AA1760">
        <v>8</v>
      </c>
      <c r="AB1760">
        <v>4790.4000000000015</v>
      </c>
      <c r="AC1760">
        <v>598.80000000000018</v>
      </c>
      <c r="AD1760" s="8">
        <v>0.35</v>
      </c>
      <c r="AE1760" s="7">
        <v>1676.6400000000003</v>
      </c>
      <c r="AF1760">
        <v>0.35</v>
      </c>
      <c r="AG1760" t="str">
        <f t="shared" si="27"/>
        <v>₹5 K</v>
      </c>
    </row>
    <row r="1761" spans="1:33" x14ac:dyDescent="0.3">
      <c r="A1761" t="s">
        <v>20236</v>
      </c>
      <c r="B1761" t="s">
        <v>79</v>
      </c>
      <c r="C1761" t="s">
        <v>80</v>
      </c>
      <c r="D1761" t="s">
        <v>65</v>
      </c>
      <c r="E1761" t="s">
        <v>304</v>
      </c>
      <c r="F1761" t="s">
        <v>305</v>
      </c>
      <c r="G1761" t="s">
        <v>96</v>
      </c>
      <c r="H1761" s="4">
        <v>44241</v>
      </c>
      <c r="I1761">
        <v>1100</v>
      </c>
      <c r="J1761" t="s">
        <v>306</v>
      </c>
      <c r="K1761" t="s">
        <v>307</v>
      </c>
      <c r="L1761" t="s">
        <v>308</v>
      </c>
      <c r="M1761" t="s">
        <v>87</v>
      </c>
      <c r="N1761" t="s">
        <v>309</v>
      </c>
      <c r="O1761" t="s">
        <v>116</v>
      </c>
      <c r="P1761">
        <v>13</v>
      </c>
      <c r="Q1761" t="s">
        <v>73</v>
      </c>
      <c r="R1761" t="s">
        <v>41</v>
      </c>
      <c r="S1761" t="s">
        <v>310</v>
      </c>
      <c r="T1761" s="4">
        <v>45531</v>
      </c>
      <c r="U1761">
        <v>8</v>
      </c>
      <c r="V1761" t="s">
        <v>20253</v>
      </c>
      <c r="W1761" t="s">
        <v>311</v>
      </c>
      <c r="X1761" t="s">
        <v>312</v>
      </c>
      <c r="Y1761" t="s">
        <v>313</v>
      </c>
      <c r="Z1761">
        <v>2050</v>
      </c>
      <c r="AA1761">
        <v>6</v>
      </c>
      <c r="AB1761">
        <v>4920</v>
      </c>
      <c r="AC1761">
        <v>820</v>
      </c>
      <c r="AD1761" s="8">
        <v>0.35</v>
      </c>
      <c r="AE1761" s="7">
        <v>1722</v>
      </c>
      <c r="AF1761">
        <v>0.35</v>
      </c>
      <c r="AG1761" t="str">
        <f t="shared" si="27"/>
        <v>₹5 K</v>
      </c>
    </row>
    <row r="1762" spans="1:33" x14ac:dyDescent="0.3">
      <c r="A1762" t="s">
        <v>27</v>
      </c>
      <c r="B1762" t="s">
        <v>193</v>
      </c>
      <c r="C1762" t="s">
        <v>49</v>
      </c>
      <c r="D1762" t="s">
        <v>65</v>
      </c>
      <c r="E1762" t="s">
        <v>194</v>
      </c>
      <c r="F1762" t="s">
        <v>195</v>
      </c>
      <c r="G1762" t="s">
        <v>96</v>
      </c>
      <c r="H1762" s="4">
        <v>44952</v>
      </c>
      <c r="I1762">
        <v>950</v>
      </c>
      <c r="J1762" t="s">
        <v>196</v>
      </c>
      <c r="K1762" t="s">
        <v>197</v>
      </c>
      <c r="L1762" t="s">
        <v>198</v>
      </c>
      <c r="M1762" t="s">
        <v>87</v>
      </c>
      <c r="N1762" t="s">
        <v>199</v>
      </c>
      <c r="O1762" t="s">
        <v>39</v>
      </c>
      <c r="P1762">
        <v>10</v>
      </c>
      <c r="Q1762" t="s">
        <v>73</v>
      </c>
      <c r="R1762" t="s">
        <v>101</v>
      </c>
      <c r="S1762" t="s">
        <v>200</v>
      </c>
      <c r="T1762" s="4">
        <v>45508</v>
      </c>
      <c r="U1762">
        <v>8</v>
      </c>
      <c r="V1762" t="s">
        <v>20253</v>
      </c>
      <c r="W1762" t="s">
        <v>202</v>
      </c>
      <c r="X1762" t="s">
        <v>203</v>
      </c>
      <c r="Y1762" t="s">
        <v>204</v>
      </c>
      <c r="Z1762">
        <v>1977</v>
      </c>
      <c r="AA1762">
        <v>2</v>
      </c>
      <c r="AB1762">
        <v>1581.6000000000001</v>
      </c>
      <c r="AC1762">
        <v>790.80000000000007</v>
      </c>
      <c r="AD1762" s="8">
        <v>0.22</v>
      </c>
      <c r="AE1762" s="7">
        <v>347.95200000000006</v>
      </c>
      <c r="AF1762">
        <v>0.22</v>
      </c>
      <c r="AG1762" t="str">
        <f t="shared" si="27"/>
        <v>₹2 K</v>
      </c>
    </row>
    <row r="1763" spans="1:33" x14ac:dyDescent="0.3">
      <c r="A1763" t="s">
        <v>20233</v>
      </c>
      <c r="B1763" t="s">
        <v>218</v>
      </c>
      <c r="C1763" t="s">
        <v>80</v>
      </c>
      <c r="D1763" t="s">
        <v>219</v>
      </c>
      <c r="E1763" t="s">
        <v>170</v>
      </c>
      <c r="F1763" t="s">
        <v>220</v>
      </c>
      <c r="G1763" t="s">
        <v>33</v>
      </c>
      <c r="H1763" s="4">
        <v>44927</v>
      </c>
      <c r="I1763">
        <v>1000</v>
      </c>
      <c r="J1763" t="s">
        <v>221</v>
      </c>
      <c r="K1763" t="s">
        <v>222</v>
      </c>
      <c r="L1763" t="s">
        <v>223</v>
      </c>
      <c r="M1763" t="s">
        <v>37</v>
      </c>
      <c r="N1763" t="s">
        <v>224</v>
      </c>
      <c r="O1763" t="s">
        <v>39</v>
      </c>
      <c r="P1763">
        <v>18</v>
      </c>
      <c r="Q1763" t="s">
        <v>73</v>
      </c>
      <c r="R1763" t="s">
        <v>74</v>
      </c>
      <c r="S1763" t="s">
        <v>225</v>
      </c>
      <c r="T1763" s="4">
        <v>45531</v>
      </c>
      <c r="U1763">
        <v>8</v>
      </c>
      <c r="V1763" t="s">
        <v>20253</v>
      </c>
      <c r="W1763" t="s">
        <v>226</v>
      </c>
      <c r="X1763" t="s">
        <v>227</v>
      </c>
      <c r="Y1763" t="s">
        <v>228</v>
      </c>
      <c r="Z1763">
        <v>569</v>
      </c>
      <c r="AA1763">
        <v>1</v>
      </c>
      <c r="AB1763">
        <v>227.60000000000002</v>
      </c>
      <c r="AC1763">
        <v>227.60000000000002</v>
      </c>
      <c r="AD1763" s="8">
        <v>0.35</v>
      </c>
      <c r="AE1763" s="7">
        <v>79.66</v>
      </c>
      <c r="AF1763">
        <v>0.35</v>
      </c>
      <c r="AG1763" t="str">
        <f t="shared" si="27"/>
        <v>₹227.6</v>
      </c>
    </row>
    <row r="1764" spans="1:33" x14ac:dyDescent="0.3">
      <c r="A1764" t="s">
        <v>107</v>
      </c>
      <c r="B1764" t="s">
        <v>510</v>
      </c>
      <c r="C1764" t="s">
        <v>29</v>
      </c>
      <c r="D1764" t="s">
        <v>146</v>
      </c>
      <c r="E1764" t="s">
        <v>511</v>
      </c>
      <c r="F1764" t="s">
        <v>512</v>
      </c>
      <c r="G1764" t="s">
        <v>33</v>
      </c>
      <c r="H1764" s="4">
        <v>44768</v>
      </c>
      <c r="I1764">
        <v>1100</v>
      </c>
      <c r="J1764" t="s">
        <v>513</v>
      </c>
      <c r="K1764" t="s">
        <v>514</v>
      </c>
      <c r="L1764" t="s">
        <v>515</v>
      </c>
      <c r="M1764" t="s">
        <v>37</v>
      </c>
      <c r="N1764" t="s">
        <v>516</v>
      </c>
      <c r="O1764" t="s">
        <v>116</v>
      </c>
      <c r="P1764">
        <v>19</v>
      </c>
      <c r="Q1764" t="s">
        <v>73</v>
      </c>
      <c r="R1764" t="s">
        <v>41</v>
      </c>
      <c r="S1764" t="s">
        <v>517</v>
      </c>
      <c r="T1764" s="4">
        <v>45517</v>
      </c>
      <c r="U1764">
        <v>8</v>
      </c>
      <c r="V1764" t="s">
        <v>20253</v>
      </c>
      <c r="W1764" t="s">
        <v>518</v>
      </c>
      <c r="X1764" t="s">
        <v>519</v>
      </c>
      <c r="Y1764" t="s">
        <v>520</v>
      </c>
      <c r="Z1764">
        <v>2423</v>
      </c>
      <c r="AA1764">
        <v>4</v>
      </c>
      <c r="AB1764">
        <v>3876.8</v>
      </c>
      <c r="AC1764">
        <v>969.2</v>
      </c>
      <c r="AD1764" s="8">
        <v>0.28000000000000003</v>
      </c>
      <c r="AE1764" s="7">
        <v>1085.5040000000001</v>
      </c>
      <c r="AF1764">
        <v>0.28000000000000003</v>
      </c>
      <c r="AG1764" t="str">
        <f t="shared" si="27"/>
        <v>₹4 K</v>
      </c>
    </row>
    <row r="1765" spans="1:33" x14ac:dyDescent="0.3">
      <c r="A1765" t="s">
        <v>133</v>
      </c>
      <c r="B1765" t="s">
        <v>229</v>
      </c>
      <c r="C1765" t="s">
        <v>29</v>
      </c>
      <c r="D1765" t="s">
        <v>206</v>
      </c>
      <c r="E1765" t="s">
        <v>230</v>
      </c>
      <c r="F1765" t="s">
        <v>231</v>
      </c>
      <c r="G1765" t="s">
        <v>33</v>
      </c>
      <c r="H1765" s="4">
        <v>44242</v>
      </c>
      <c r="I1765">
        <v>1300</v>
      </c>
      <c r="J1765" t="s">
        <v>232</v>
      </c>
      <c r="K1765" t="s">
        <v>233</v>
      </c>
      <c r="L1765" t="s">
        <v>234</v>
      </c>
      <c r="M1765" t="s">
        <v>37</v>
      </c>
      <c r="N1765" t="s">
        <v>235</v>
      </c>
      <c r="O1765" t="s">
        <v>39</v>
      </c>
      <c r="P1765">
        <v>9</v>
      </c>
      <c r="Q1765" t="s">
        <v>73</v>
      </c>
      <c r="R1765" t="s">
        <v>101</v>
      </c>
      <c r="S1765" t="s">
        <v>236</v>
      </c>
      <c r="T1765" s="4">
        <v>45533</v>
      </c>
      <c r="U1765">
        <v>8</v>
      </c>
      <c r="V1765" t="s">
        <v>20253</v>
      </c>
      <c r="W1765" t="s">
        <v>237</v>
      </c>
      <c r="X1765" t="s">
        <v>238</v>
      </c>
      <c r="Y1765" t="s">
        <v>239</v>
      </c>
      <c r="Z1765">
        <v>2878</v>
      </c>
      <c r="AA1765">
        <v>6</v>
      </c>
      <c r="AB1765">
        <v>6907.2000000000007</v>
      </c>
      <c r="AC1765">
        <v>1151.2</v>
      </c>
      <c r="AD1765" s="8">
        <v>0.28000000000000003</v>
      </c>
      <c r="AE1765" s="7">
        <v>1934.0160000000003</v>
      </c>
      <c r="AF1765">
        <v>0.28000000000000003</v>
      </c>
      <c r="AG1765" t="str">
        <f t="shared" si="27"/>
        <v>₹7 K</v>
      </c>
    </row>
    <row r="1766" spans="1:33" x14ac:dyDescent="0.3">
      <c r="A1766" t="s">
        <v>20241</v>
      </c>
      <c r="B1766" t="s">
        <v>157</v>
      </c>
      <c r="C1766" t="s">
        <v>49</v>
      </c>
      <c r="D1766" t="s">
        <v>109</v>
      </c>
      <c r="E1766" t="s">
        <v>713</v>
      </c>
      <c r="F1766" t="s">
        <v>714</v>
      </c>
      <c r="G1766" t="s">
        <v>96</v>
      </c>
      <c r="H1766" s="4">
        <v>45092</v>
      </c>
      <c r="I1766">
        <v>1000</v>
      </c>
      <c r="J1766" t="s">
        <v>715</v>
      </c>
      <c r="K1766" t="s">
        <v>716</v>
      </c>
      <c r="L1766" t="s">
        <v>717</v>
      </c>
      <c r="M1766" t="s">
        <v>87</v>
      </c>
      <c r="N1766" t="s">
        <v>718</v>
      </c>
      <c r="O1766" t="s">
        <v>72</v>
      </c>
      <c r="P1766">
        <v>8</v>
      </c>
      <c r="Q1766" t="s">
        <v>73</v>
      </c>
      <c r="R1766" t="s">
        <v>58</v>
      </c>
      <c r="S1766" t="s">
        <v>719</v>
      </c>
      <c r="T1766" s="4">
        <v>45525</v>
      </c>
      <c r="U1766">
        <v>8</v>
      </c>
      <c r="V1766" t="s">
        <v>20253</v>
      </c>
      <c r="W1766" t="s">
        <v>720</v>
      </c>
      <c r="X1766" t="s">
        <v>721</v>
      </c>
      <c r="Y1766" t="s">
        <v>722</v>
      </c>
      <c r="Z1766">
        <v>1143</v>
      </c>
      <c r="AA1766">
        <v>3</v>
      </c>
      <c r="AB1766">
        <v>1371.6000000000001</v>
      </c>
      <c r="AC1766">
        <v>457.20000000000005</v>
      </c>
      <c r="AD1766" s="8">
        <v>0.22</v>
      </c>
      <c r="AE1766" s="7">
        <v>301.75200000000001</v>
      </c>
      <c r="AF1766">
        <v>0.22</v>
      </c>
      <c r="AG1766" t="str">
        <f t="shared" si="27"/>
        <v>₹1 K</v>
      </c>
    </row>
    <row r="1767" spans="1:33" x14ac:dyDescent="0.3">
      <c r="A1767" t="s">
        <v>181</v>
      </c>
      <c r="B1767" t="s">
        <v>813</v>
      </c>
      <c r="C1767" t="s">
        <v>80</v>
      </c>
      <c r="D1767" t="s">
        <v>241</v>
      </c>
      <c r="E1767" t="s">
        <v>531</v>
      </c>
      <c r="F1767" t="s">
        <v>877</v>
      </c>
      <c r="G1767" t="s">
        <v>96</v>
      </c>
      <c r="H1767" s="4">
        <v>44284</v>
      </c>
      <c r="I1767">
        <v>1200</v>
      </c>
      <c r="J1767" t="s">
        <v>878</v>
      </c>
      <c r="K1767" t="s">
        <v>879</v>
      </c>
      <c r="L1767" t="s">
        <v>880</v>
      </c>
      <c r="M1767" t="s">
        <v>37</v>
      </c>
      <c r="N1767" t="s">
        <v>881</v>
      </c>
      <c r="O1767" t="s">
        <v>39</v>
      </c>
      <c r="P1767">
        <v>6</v>
      </c>
      <c r="Q1767" t="s">
        <v>73</v>
      </c>
      <c r="R1767" t="s">
        <v>74</v>
      </c>
      <c r="S1767" t="s">
        <v>882</v>
      </c>
      <c r="T1767" s="4">
        <v>45520</v>
      </c>
      <c r="U1767">
        <v>8</v>
      </c>
      <c r="V1767" t="s">
        <v>20253</v>
      </c>
      <c r="W1767" t="s">
        <v>883</v>
      </c>
      <c r="X1767" t="s">
        <v>884</v>
      </c>
      <c r="Y1767" t="s">
        <v>885</v>
      </c>
      <c r="Z1767">
        <v>2433</v>
      </c>
      <c r="AA1767">
        <v>4</v>
      </c>
      <c r="AB1767">
        <v>3892.8</v>
      </c>
      <c r="AC1767">
        <v>973.2</v>
      </c>
      <c r="AD1767" s="8">
        <v>0.35</v>
      </c>
      <c r="AE1767" s="7">
        <v>1362.48</v>
      </c>
      <c r="AF1767">
        <v>0.35</v>
      </c>
      <c r="AG1767" t="str">
        <f t="shared" si="27"/>
        <v>₹4 K</v>
      </c>
    </row>
    <row r="1768" spans="1:33" x14ac:dyDescent="0.3">
      <c r="A1768" t="s">
        <v>27</v>
      </c>
      <c r="B1768" t="s">
        <v>558</v>
      </c>
      <c r="C1768" t="s">
        <v>80</v>
      </c>
      <c r="D1768" t="s">
        <v>65</v>
      </c>
      <c r="E1768" t="s">
        <v>894</v>
      </c>
      <c r="F1768" t="s">
        <v>895</v>
      </c>
      <c r="G1768" t="s">
        <v>96</v>
      </c>
      <c r="H1768" s="4">
        <v>44564</v>
      </c>
      <c r="I1768">
        <v>1100</v>
      </c>
      <c r="J1768" t="s">
        <v>896</v>
      </c>
      <c r="K1768" t="s">
        <v>897</v>
      </c>
      <c r="L1768" t="s">
        <v>898</v>
      </c>
      <c r="M1768" t="s">
        <v>37</v>
      </c>
      <c r="N1768" t="s">
        <v>899</v>
      </c>
      <c r="O1768" t="s">
        <v>57</v>
      </c>
      <c r="P1768">
        <v>6</v>
      </c>
      <c r="Q1768" t="s">
        <v>40</v>
      </c>
      <c r="R1768" t="s">
        <v>41</v>
      </c>
      <c r="S1768" t="s">
        <v>900</v>
      </c>
      <c r="T1768" s="4">
        <v>45505</v>
      </c>
      <c r="U1768">
        <v>8</v>
      </c>
      <c r="V1768" t="s">
        <v>20253</v>
      </c>
      <c r="W1768" t="s">
        <v>901</v>
      </c>
      <c r="X1768" t="s">
        <v>902</v>
      </c>
      <c r="Y1768" t="s">
        <v>903</v>
      </c>
      <c r="Z1768">
        <v>1682</v>
      </c>
      <c r="AA1768">
        <v>6</v>
      </c>
      <c r="AB1768">
        <v>4036.8</v>
      </c>
      <c r="AC1768">
        <v>672.80000000000007</v>
      </c>
      <c r="AD1768" s="8">
        <v>0.35</v>
      </c>
      <c r="AE1768" s="7">
        <v>1412.8799999999999</v>
      </c>
      <c r="AF1768">
        <v>0.35</v>
      </c>
      <c r="AG1768" t="str">
        <f t="shared" si="27"/>
        <v>₹4 K</v>
      </c>
    </row>
    <row r="1769" spans="1:33" x14ac:dyDescent="0.3">
      <c r="A1769" t="s">
        <v>181</v>
      </c>
      <c r="B1769" t="s">
        <v>920</v>
      </c>
      <c r="C1769" t="s">
        <v>80</v>
      </c>
      <c r="D1769" t="s">
        <v>206</v>
      </c>
      <c r="E1769" t="s">
        <v>641</v>
      </c>
      <c r="F1769" t="s">
        <v>921</v>
      </c>
      <c r="G1769" t="s">
        <v>33</v>
      </c>
      <c r="H1769" s="4">
        <v>44617</v>
      </c>
      <c r="I1769">
        <v>950</v>
      </c>
      <c r="J1769" t="s">
        <v>922</v>
      </c>
      <c r="K1769" t="s">
        <v>923</v>
      </c>
      <c r="L1769" t="s">
        <v>924</v>
      </c>
      <c r="M1769" t="s">
        <v>37</v>
      </c>
      <c r="N1769" t="s">
        <v>925</v>
      </c>
      <c r="O1769" t="s">
        <v>72</v>
      </c>
      <c r="P1769">
        <v>6</v>
      </c>
      <c r="Q1769" t="s">
        <v>73</v>
      </c>
      <c r="R1769" t="s">
        <v>74</v>
      </c>
      <c r="S1769" t="s">
        <v>926</v>
      </c>
      <c r="T1769" s="4">
        <v>45510</v>
      </c>
      <c r="U1769">
        <v>8</v>
      </c>
      <c r="V1769" t="s">
        <v>20253</v>
      </c>
      <c r="W1769" t="s">
        <v>927</v>
      </c>
      <c r="X1769" t="s">
        <v>928</v>
      </c>
      <c r="Y1769" t="s">
        <v>929</v>
      </c>
      <c r="Z1769">
        <v>1859</v>
      </c>
      <c r="AA1769">
        <v>3</v>
      </c>
      <c r="AB1769">
        <v>2230.8000000000002</v>
      </c>
      <c r="AC1769">
        <v>743.6</v>
      </c>
      <c r="AD1769" s="8">
        <v>0.35</v>
      </c>
      <c r="AE1769" s="7">
        <v>780.78</v>
      </c>
      <c r="AF1769">
        <v>0.35</v>
      </c>
      <c r="AG1769" t="str">
        <f t="shared" si="27"/>
        <v>₹2 K</v>
      </c>
    </row>
    <row r="1770" spans="1:33" x14ac:dyDescent="0.3">
      <c r="A1770" t="s">
        <v>181</v>
      </c>
      <c r="B1770" t="s">
        <v>985</v>
      </c>
      <c r="C1770" t="s">
        <v>29</v>
      </c>
      <c r="D1770" t="s">
        <v>30</v>
      </c>
      <c r="E1770" t="s">
        <v>986</v>
      </c>
      <c r="F1770" t="s">
        <v>987</v>
      </c>
      <c r="G1770" t="s">
        <v>33</v>
      </c>
      <c r="H1770" s="4">
        <v>44273</v>
      </c>
      <c r="I1770">
        <v>800</v>
      </c>
      <c r="J1770" t="s">
        <v>988</v>
      </c>
      <c r="K1770" t="s">
        <v>989</v>
      </c>
      <c r="L1770" t="s">
        <v>990</v>
      </c>
      <c r="M1770" t="s">
        <v>87</v>
      </c>
      <c r="N1770" t="s">
        <v>991</v>
      </c>
      <c r="O1770" t="s">
        <v>57</v>
      </c>
      <c r="P1770">
        <v>11</v>
      </c>
      <c r="Q1770" t="s">
        <v>40</v>
      </c>
      <c r="R1770" t="s">
        <v>58</v>
      </c>
      <c r="S1770" t="s">
        <v>992</v>
      </c>
      <c r="T1770" s="4">
        <v>45508</v>
      </c>
      <c r="U1770">
        <v>8</v>
      </c>
      <c r="V1770" t="s">
        <v>20253</v>
      </c>
      <c r="W1770" t="s">
        <v>993</v>
      </c>
      <c r="X1770" t="s">
        <v>994</v>
      </c>
      <c r="Y1770" t="s">
        <v>995</v>
      </c>
      <c r="Z1770">
        <v>2430</v>
      </c>
      <c r="AA1770">
        <v>6</v>
      </c>
      <c r="AB1770">
        <v>5832</v>
      </c>
      <c r="AC1770">
        <v>972</v>
      </c>
      <c r="AD1770" s="8">
        <v>0.28000000000000003</v>
      </c>
      <c r="AE1770" s="7">
        <v>1632.9600000000003</v>
      </c>
      <c r="AF1770">
        <v>0.28000000000000003</v>
      </c>
      <c r="AG1770" t="str">
        <f t="shared" si="27"/>
        <v>₹6 K</v>
      </c>
    </row>
    <row r="1771" spans="1:33" x14ac:dyDescent="0.3">
      <c r="A1771" t="s">
        <v>93</v>
      </c>
      <c r="B1771" t="s">
        <v>205</v>
      </c>
      <c r="C1771" t="s">
        <v>49</v>
      </c>
      <c r="D1771" t="s">
        <v>146</v>
      </c>
      <c r="E1771" t="s">
        <v>170</v>
      </c>
      <c r="F1771" t="s">
        <v>1151</v>
      </c>
      <c r="G1771" t="s">
        <v>96</v>
      </c>
      <c r="H1771" s="4">
        <v>44917</v>
      </c>
      <c r="I1771">
        <v>1000</v>
      </c>
      <c r="J1771" t="s">
        <v>1152</v>
      </c>
      <c r="K1771" t="s">
        <v>1153</v>
      </c>
      <c r="L1771" t="s">
        <v>1154</v>
      </c>
      <c r="M1771" t="s">
        <v>37</v>
      </c>
      <c r="N1771" t="s">
        <v>1155</v>
      </c>
      <c r="O1771" t="s">
        <v>57</v>
      </c>
      <c r="P1771">
        <v>20</v>
      </c>
      <c r="Q1771" t="s">
        <v>73</v>
      </c>
      <c r="R1771" t="s">
        <v>41</v>
      </c>
      <c r="S1771" t="s">
        <v>1156</v>
      </c>
      <c r="T1771" s="4">
        <v>45524</v>
      </c>
      <c r="U1771">
        <v>8</v>
      </c>
      <c r="V1771" t="s">
        <v>20253</v>
      </c>
      <c r="W1771" t="s">
        <v>1157</v>
      </c>
      <c r="X1771" t="s">
        <v>1158</v>
      </c>
      <c r="Y1771" t="s">
        <v>1159</v>
      </c>
      <c r="Z1771">
        <v>762</v>
      </c>
      <c r="AA1771">
        <v>5</v>
      </c>
      <c r="AB1771">
        <v>1524</v>
      </c>
      <c r="AC1771">
        <v>304.8</v>
      </c>
      <c r="AD1771" s="8">
        <v>0.22</v>
      </c>
      <c r="AE1771" s="7">
        <v>335.28000000000003</v>
      </c>
      <c r="AF1771">
        <v>0.22</v>
      </c>
      <c r="AG1771" t="str">
        <f t="shared" si="27"/>
        <v>₹2 K</v>
      </c>
    </row>
    <row r="1772" spans="1:33" x14ac:dyDescent="0.3">
      <c r="A1772" t="s">
        <v>336</v>
      </c>
      <c r="B1772" t="s">
        <v>262</v>
      </c>
      <c r="C1772" t="s">
        <v>29</v>
      </c>
      <c r="D1772" t="s">
        <v>219</v>
      </c>
      <c r="E1772" t="s">
        <v>1415</v>
      </c>
      <c r="F1772" t="s">
        <v>1416</v>
      </c>
      <c r="G1772" t="s">
        <v>33</v>
      </c>
      <c r="H1772" s="4">
        <v>44927</v>
      </c>
      <c r="I1772">
        <v>1200</v>
      </c>
      <c r="J1772" t="s">
        <v>1417</v>
      </c>
      <c r="K1772" t="s">
        <v>1418</v>
      </c>
      <c r="L1772" t="s">
        <v>1419</v>
      </c>
      <c r="M1772" t="s">
        <v>37</v>
      </c>
      <c r="N1772" t="s">
        <v>1420</v>
      </c>
      <c r="O1772" t="s">
        <v>57</v>
      </c>
      <c r="P1772">
        <v>16</v>
      </c>
      <c r="Q1772" t="s">
        <v>40</v>
      </c>
      <c r="R1772" t="s">
        <v>74</v>
      </c>
      <c r="S1772" t="s">
        <v>1421</v>
      </c>
      <c r="T1772" s="4">
        <v>45524</v>
      </c>
      <c r="U1772">
        <v>8</v>
      </c>
      <c r="V1772" t="s">
        <v>20253</v>
      </c>
      <c r="W1772" t="s">
        <v>1422</v>
      </c>
      <c r="X1772" t="s">
        <v>1423</v>
      </c>
      <c r="Y1772" t="s">
        <v>1424</v>
      </c>
      <c r="Z1772">
        <v>1179</v>
      </c>
      <c r="AA1772">
        <v>5</v>
      </c>
      <c r="AB1772">
        <v>2358</v>
      </c>
      <c r="AC1772">
        <v>471.6</v>
      </c>
      <c r="AD1772" s="8">
        <v>0.28000000000000003</v>
      </c>
      <c r="AE1772" s="7">
        <v>660.24</v>
      </c>
      <c r="AF1772">
        <v>0.28000000000000003</v>
      </c>
      <c r="AG1772" t="str">
        <f t="shared" si="27"/>
        <v>₹2 K</v>
      </c>
    </row>
    <row r="1773" spans="1:33" x14ac:dyDescent="0.3">
      <c r="A1773" t="s">
        <v>133</v>
      </c>
      <c r="B1773" t="s">
        <v>108</v>
      </c>
      <c r="C1773" t="s">
        <v>49</v>
      </c>
      <c r="D1773" t="s">
        <v>30</v>
      </c>
      <c r="E1773" t="s">
        <v>1441</v>
      </c>
      <c r="F1773" t="s">
        <v>1442</v>
      </c>
      <c r="G1773" t="s">
        <v>96</v>
      </c>
      <c r="H1773" s="4">
        <v>44443</v>
      </c>
      <c r="I1773">
        <v>1200</v>
      </c>
      <c r="J1773" t="s">
        <v>1443</v>
      </c>
      <c r="K1773" t="s">
        <v>404</v>
      </c>
      <c r="L1773" t="s">
        <v>1444</v>
      </c>
      <c r="M1773" t="s">
        <v>37</v>
      </c>
      <c r="N1773" t="s">
        <v>1445</v>
      </c>
      <c r="O1773" t="s">
        <v>72</v>
      </c>
      <c r="P1773">
        <v>3</v>
      </c>
      <c r="Q1773" t="s">
        <v>73</v>
      </c>
      <c r="R1773" t="s">
        <v>58</v>
      </c>
      <c r="S1773" t="s">
        <v>1446</v>
      </c>
      <c r="T1773" s="4">
        <v>45532</v>
      </c>
      <c r="U1773">
        <v>8</v>
      </c>
      <c r="V1773" t="s">
        <v>20253</v>
      </c>
      <c r="W1773" t="s">
        <v>1447</v>
      </c>
      <c r="X1773" t="s">
        <v>1448</v>
      </c>
      <c r="Y1773" t="s">
        <v>1449</v>
      </c>
      <c r="Z1773">
        <v>2891</v>
      </c>
      <c r="AA1773">
        <v>1</v>
      </c>
      <c r="AB1773">
        <v>1156.4000000000001</v>
      </c>
      <c r="AC1773">
        <v>1156.4000000000001</v>
      </c>
      <c r="AD1773" s="8">
        <v>0.22</v>
      </c>
      <c r="AE1773" s="7">
        <v>254.40800000000002</v>
      </c>
      <c r="AF1773">
        <v>0.22</v>
      </c>
      <c r="AG1773" t="str">
        <f t="shared" si="27"/>
        <v>₹1 K</v>
      </c>
    </row>
    <row r="1774" spans="1:33" x14ac:dyDescent="0.3">
      <c r="A1774" t="s">
        <v>20237</v>
      </c>
      <c r="B1774" t="s">
        <v>1483</v>
      </c>
      <c r="C1774" t="s">
        <v>49</v>
      </c>
      <c r="D1774" t="s">
        <v>219</v>
      </c>
      <c r="E1774" t="s">
        <v>358</v>
      </c>
      <c r="F1774" t="s">
        <v>1484</v>
      </c>
      <c r="G1774" t="s">
        <v>33</v>
      </c>
      <c r="H1774" s="4">
        <v>44156</v>
      </c>
      <c r="I1774">
        <v>1200</v>
      </c>
      <c r="J1774" t="s">
        <v>1485</v>
      </c>
      <c r="K1774" t="s">
        <v>1486</v>
      </c>
      <c r="L1774" t="s">
        <v>1487</v>
      </c>
      <c r="M1774" t="s">
        <v>87</v>
      </c>
      <c r="N1774" t="s">
        <v>1488</v>
      </c>
      <c r="O1774" t="s">
        <v>57</v>
      </c>
      <c r="P1774">
        <v>19</v>
      </c>
      <c r="Q1774" t="s">
        <v>40</v>
      </c>
      <c r="R1774" t="s">
        <v>74</v>
      </c>
      <c r="S1774" t="s">
        <v>1489</v>
      </c>
      <c r="T1774" s="4">
        <v>45531</v>
      </c>
      <c r="U1774">
        <v>8</v>
      </c>
      <c r="V1774" t="s">
        <v>20253</v>
      </c>
      <c r="W1774" t="s">
        <v>1490</v>
      </c>
      <c r="X1774" t="s">
        <v>1491</v>
      </c>
      <c r="Y1774" t="s">
        <v>1492</v>
      </c>
      <c r="Z1774">
        <v>755</v>
      </c>
      <c r="AA1774">
        <v>7</v>
      </c>
      <c r="AB1774">
        <v>2114</v>
      </c>
      <c r="AC1774">
        <v>302</v>
      </c>
      <c r="AD1774" s="8">
        <v>0.22</v>
      </c>
      <c r="AE1774" s="7">
        <v>465.08</v>
      </c>
      <c r="AF1774">
        <v>0.22</v>
      </c>
      <c r="AG1774" t="str">
        <f t="shared" si="27"/>
        <v>₹2 K</v>
      </c>
    </row>
    <row r="1775" spans="1:33" x14ac:dyDescent="0.3">
      <c r="A1775" t="s">
        <v>20233</v>
      </c>
      <c r="B1775" t="s">
        <v>218</v>
      </c>
      <c r="C1775" t="s">
        <v>49</v>
      </c>
      <c r="D1775" t="s">
        <v>370</v>
      </c>
      <c r="E1775" t="s">
        <v>283</v>
      </c>
      <c r="F1775" t="s">
        <v>1700</v>
      </c>
      <c r="G1775" t="s">
        <v>96</v>
      </c>
      <c r="H1775" s="4">
        <v>45432</v>
      </c>
      <c r="I1775">
        <v>1000</v>
      </c>
      <c r="J1775" t="s">
        <v>1701</v>
      </c>
      <c r="K1775" t="s">
        <v>1293</v>
      </c>
      <c r="L1775" t="s">
        <v>1702</v>
      </c>
      <c r="M1775" t="s">
        <v>87</v>
      </c>
      <c r="N1775" t="s">
        <v>1703</v>
      </c>
      <c r="O1775" t="s">
        <v>72</v>
      </c>
      <c r="P1775">
        <v>4</v>
      </c>
      <c r="Q1775" t="s">
        <v>40</v>
      </c>
      <c r="R1775" t="s">
        <v>58</v>
      </c>
      <c r="S1775" t="s">
        <v>1704</v>
      </c>
      <c r="T1775" s="4">
        <v>45532</v>
      </c>
      <c r="U1775">
        <v>8</v>
      </c>
      <c r="V1775" t="s">
        <v>20253</v>
      </c>
      <c r="W1775" t="s">
        <v>1705</v>
      </c>
      <c r="X1775" t="s">
        <v>1706</v>
      </c>
      <c r="Y1775" t="s">
        <v>1707</v>
      </c>
      <c r="Z1775">
        <v>2524</v>
      </c>
      <c r="AA1775">
        <v>4</v>
      </c>
      <c r="AB1775">
        <v>4038.4</v>
      </c>
      <c r="AC1775">
        <v>1009.6</v>
      </c>
      <c r="AD1775" s="8">
        <v>0.22</v>
      </c>
      <c r="AE1775" s="7">
        <v>888.44799999999998</v>
      </c>
      <c r="AF1775">
        <v>0.22</v>
      </c>
      <c r="AG1775" t="str">
        <f t="shared" si="27"/>
        <v>₹4 K</v>
      </c>
    </row>
    <row r="1776" spans="1:33" x14ac:dyDescent="0.3">
      <c r="A1776" t="s">
        <v>181</v>
      </c>
      <c r="B1776" t="s">
        <v>182</v>
      </c>
      <c r="C1776" t="s">
        <v>49</v>
      </c>
      <c r="D1776" t="s">
        <v>677</v>
      </c>
      <c r="E1776" t="s">
        <v>814</v>
      </c>
      <c r="F1776" t="s">
        <v>1716</v>
      </c>
      <c r="G1776" t="s">
        <v>96</v>
      </c>
      <c r="H1776" s="4">
        <v>44008</v>
      </c>
      <c r="I1776">
        <v>1200</v>
      </c>
      <c r="J1776" t="s">
        <v>1717</v>
      </c>
      <c r="K1776" t="s">
        <v>753</v>
      </c>
      <c r="L1776" t="s">
        <v>1718</v>
      </c>
      <c r="M1776" t="s">
        <v>37</v>
      </c>
      <c r="N1776" t="s">
        <v>1719</v>
      </c>
      <c r="O1776" t="s">
        <v>39</v>
      </c>
      <c r="P1776">
        <v>12</v>
      </c>
      <c r="Q1776" t="s">
        <v>73</v>
      </c>
      <c r="R1776" t="s">
        <v>101</v>
      </c>
      <c r="S1776" t="s">
        <v>1720</v>
      </c>
      <c r="T1776" s="4">
        <v>45510</v>
      </c>
      <c r="U1776">
        <v>8</v>
      </c>
      <c r="V1776" t="s">
        <v>20253</v>
      </c>
      <c r="W1776" t="s">
        <v>1721</v>
      </c>
      <c r="X1776" t="s">
        <v>1722</v>
      </c>
      <c r="Y1776" t="s">
        <v>1723</v>
      </c>
      <c r="Z1776">
        <v>1273</v>
      </c>
      <c r="AA1776">
        <v>4</v>
      </c>
      <c r="AB1776">
        <v>2036.8000000000002</v>
      </c>
      <c r="AC1776">
        <v>509.20000000000005</v>
      </c>
      <c r="AD1776" s="8">
        <v>0.22</v>
      </c>
      <c r="AE1776" s="7">
        <v>448.09600000000006</v>
      </c>
      <c r="AF1776">
        <v>0.22</v>
      </c>
      <c r="AG1776" t="str">
        <f t="shared" si="27"/>
        <v>₹2 K</v>
      </c>
    </row>
    <row r="1777" spans="1:33" x14ac:dyDescent="0.3">
      <c r="A1777" t="s">
        <v>20238</v>
      </c>
      <c r="B1777" t="s">
        <v>650</v>
      </c>
      <c r="C1777" t="s">
        <v>49</v>
      </c>
      <c r="D1777" t="s">
        <v>30</v>
      </c>
      <c r="E1777" t="s">
        <v>521</v>
      </c>
      <c r="F1777" t="s">
        <v>1811</v>
      </c>
      <c r="G1777" t="s">
        <v>96</v>
      </c>
      <c r="H1777" s="4">
        <v>45110</v>
      </c>
      <c r="I1777">
        <v>1100</v>
      </c>
      <c r="J1777" t="s">
        <v>1812</v>
      </c>
      <c r="K1777" t="s">
        <v>514</v>
      </c>
      <c r="L1777" t="s">
        <v>1813</v>
      </c>
      <c r="M1777" t="s">
        <v>37</v>
      </c>
      <c r="N1777" t="s">
        <v>1814</v>
      </c>
      <c r="O1777" t="s">
        <v>72</v>
      </c>
      <c r="P1777">
        <v>5</v>
      </c>
      <c r="Q1777" t="s">
        <v>73</v>
      </c>
      <c r="R1777" t="s">
        <v>41</v>
      </c>
      <c r="S1777" t="s">
        <v>1815</v>
      </c>
      <c r="T1777" s="4">
        <v>45519</v>
      </c>
      <c r="U1777">
        <v>8</v>
      </c>
      <c r="V1777" t="s">
        <v>20253</v>
      </c>
      <c r="W1777" t="s">
        <v>1816</v>
      </c>
      <c r="X1777" t="s">
        <v>1817</v>
      </c>
      <c r="Y1777" t="s">
        <v>1818</v>
      </c>
      <c r="Z1777">
        <v>914</v>
      </c>
      <c r="AA1777">
        <v>2</v>
      </c>
      <c r="AB1777">
        <v>731.2</v>
      </c>
      <c r="AC1777">
        <v>365.6</v>
      </c>
      <c r="AD1777" s="8">
        <v>0.22</v>
      </c>
      <c r="AE1777" s="7">
        <v>160.864</v>
      </c>
      <c r="AF1777">
        <v>0.22</v>
      </c>
      <c r="AG1777" t="str">
        <f t="shared" si="27"/>
        <v>₹731.2</v>
      </c>
    </row>
    <row r="1778" spans="1:33" x14ac:dyDescent="0.3">
      <c r="A1778" t="s">
        <v>27</v>
      </c>
      <c r="B1778" t="s">
        <v>558</v>
      </c>
      <c r="C1778" t="s">
        <v>29</v>
      </c>
      <c r="D1778" t="s">
        <v>146</v>
      </c>
      <c r="E1778" t="s">
        <v>1005</v>
      </c>
      <c r="F1778" t="s">
        <v>1819</v>
      </c>
      <c r="G1778" t="s">
        <v>96</v>
      </c>
      <c r="H1778" s="4">
        <v>44470</v>
      </c>
      <c r="I1778">
        <v>1200</v>
      </c>
      <c r="J1778" t="s">
        <v>1820</v>
      </c>
      <c r="K1778" t="s">
        <v>1821</v>
      </c>
      <c r="L1778" t="s">
        <v>1822</v>
      </c>
      <c r="M1778" t="s">
        <v>37</v>
      </c>
      <c r="N1778" t="s">
        <v>1823</v>
      </c>
      <c r="O1778" t="s">
        <v>39</v>
      </c>
      <c r="P1778">
        <v>4</v>
      </c>
      <c r="Q1778" t="s">
        <v>73</v>
      </c>
      <c r="R1778" t="s">
        <v>74</v>
      </c>
      <c r="S1778" t="s">
        <v>1824</v>
      </c>
      <c r="T1778" s="4">
        <v>45530</v>
      </c>
      <c r="U1778">
        <v>8</v>
      </c>
      <c r="V1778" t="s">
        <v>20253</v>
      </c>
      <c r="W1778" t="s">
        <v>1825</v>
      </c>
      <c r="X1778" t="s">
        <v>1826</v>
      </c>
      <c r="Y1778" t="s">
        <v>1827</v>
      </c>
      <c r="Z1778">
        <v>2623</v>
      </c>
      <c r="AA1778">
        <v>1</v>
      </c>
      <c r="AB1778">
        <v>1049.2</v>
      </c>
      <c r="AC1778">
        <v>1049.2</v>
      </c>
      <c r="AD1778" s="8">
        <v>0.28000000000000003</v>
      </c>
      <c r="AE1778" s="7">
        <v>293.77600000000007</v>
      </c>
      <c r="AF1778">
        <v>0.28000000000000003</v>
      </c>
      <c r="AG1778" t="str">
        <f t="shared" si="27"/>
        <v>₹1 K</v>
      </c>
    </row>
    <row r="1779" spans="1:33" x14ac:dyDescent="0.3">
      <c r="A1779" t="s">
        <v>181</v>
      </c>
      <c r="B1779" t="s">
        <v>411</v>
      </c>
      <c r="C1779" t="s">
        <v>80</v>
      </c>
      <c r="D1779" t="s">
        <v>219</v>
      </c>
      <c r="E1779" t="s">
        <v>1908</v>
      </c>
      <c r="F1779" t="s">
        <v>1974</v>
      </c>
      <c r="G1779" t="s">
        <v>33</v>
      </c>
      <c r="H1779" s="4">
        <v>44449</v>
      </c>
      <c r="I1779">
        <v>1400</v>
      </c>
      <c r="J1779" t="s">
        <v>1975</v>
      </c>
      <c r="K1779" t="s">
        <v>1359</v>
      </c>
      <c r="L1779" t="s">
        <v>1976</v>
      </c>
      <c r="M1779" t="s">
        <v>37</v>
      </c>
      <c r="N1779" t="s">
        <v>1977</v>
      </c>
      <c r="O1779" t="s">
        <v>116</v>
      </c>
      <c r="P1779">
        <v>16</v>
      </c>
      <c r="Q1779" t="s">
        <v>40</v>
      </c>
      <c r="R1779" t="s">
        <v>58</v>
      </c>
      <c r="S1779" t="s">
        <v>1978</v>
      </c>
      <c r="T1779" s="4">
        <v>45515</v>
      </c>
      <c r="U1779">
        <v>8</v>
      </c>
      <c r="V1779" t="s">
        <v>20253</v>
      </c>
      <c r="W1779" t="s">
        <v>1979</v>
      </c>
      <c r="X1779" t="s">
        <v>1980</v>
      </c>
      <c r="Y1779" t="s">
        <v>1981</v>
      </c>
      <c r="Z1779">
        <v>1409</v>
      </c>
      <c r="AA1779">
        <v>3</v>
      </c>
      <c r="AB1779">
        <v>1690.8000000000002</v>
      </c>
      <c r="AC1779">
        <v>563.6</v>
      </c>
      <c r="AD1779" s="8">
        <v>0.35</v>
      </c>
      <c r="AE1779" s="7">
        <v>591.78</v>
      </c>
      <c r="AF1779">
        <v>0.35</v>
      </c>
      <c r="AG1779" t="str">
        <f t="shared" si="27"/>
        <v>₹2 K</v>
      </c>
    </row>
    <row r="1780" spans="1:33" x14ac:dyDescent="0.3">
      <c r="A1780" t="s">
        <v>27</v>
      </c>
      <c r="B1780" t="s">
        <v>731</v>
      </c>
      <c r="C1780" t="s">
        <v>80</v>
      </c>
      <c r="D1780" t="s">
        <v>241</v>
      </c>
      <c r="E1780" t="s">
        <v>713</v>
      </c>
      <c r="F1780" t="s">
        <v>1982</v>
      </c>
      <c r="G1780" t="s">
        <v>33</v>
      </c>
      <c r="H1780" s="4">
        <v>44224</v>
      </c>
      <c r="I1780">
        <v>1400</v>
      </c>
      <c r="J1780" t="s">
        <v>1983</v>
      </c>
      <c r="K1780" t="s">
        <v>1477</v>
      </c>
      <c r="L1780" t="s">
        <v>1984</v>
      </c>
      <c r="M1780" t="s">
        <v>87</v>
      </c>
      <c r="N1780" t="s">
        <v>1985</v>
      </c>
      <c r="O1780" t="s">
        <v>116</v>
      </c>
      <c r="P1780">
        <v>10</v>
      </c>
      <c r="Q1780" t="s">
        <v>73</v>
      </c>
      <c r="R1780" t="s">
        <v>58</v>
      </c>
      <c r="S1780" t="s">
        <v>1986</v>
      </c>
      <c r="T1780" s="4">
        <v>45527</v>
      </c>
      <c r="U1780">
        <v>8</v>
      </c>
      <c r="V1780" t="s">
        <v>20253</v>
      </c>
      <c r="W1780" t="s">
        <v>1987</v>
      </c>
      <c r="X1780" t="s">
        <v>1988</v>
      </c>
      <c r="Y1780" t="s">
        <v>1989</v>
      </c>
      <c r="Z1780">
        <v>2658</v>
      </c>
      <c r="AA1780">
        <v>4</v>
      </c>
      <c r="AB1780">
        <v>4252.8</v>
      </c>
      <c r="AC1780">
        <v>1063.2</v>
      </c>
      <c r="AD1780" s="8">
        <v>0.35</v>
      </c>
      <c r="AE1780" s="7">
        <v>1488.48</v>
      </c>
      <c r="AF1780">
        <v>0.35</v>
      </c>
      <c r="AG1780" t="str">
        <f t="shared" si="27"/>
        <v>₹4 K</v>
      </c>
    </row>
    <row r="1781" spans="1:33" x14ac:dyDescent="0.3">
      <c r="A1781" t="s">
        <v>450</v>
      </c>
      <c r="B1781" t="s">
        <v>450</v>
      </c>
      <c r="C1781" t="s">
        <v>49</v>
      </c>
      <c r="D1781" t="s">
        <v>50</v>
      </c>
      <c r="E1781" t="s">
        <v>371</v>
      </c>
      <c r="F1781" t="s">
        <v>2130</v>
      </c>
      <c r="G1781" t="s">
        <v>96</v>
      </c>
      <c r="H1781" s="4">
        <v>43852</v>
      </c>
      <c r="I1781">
        <v>800</v>
      </c>
      <c r="J1781" t="s">
        <v>2131</v>
      </c>
      <c r="K1781" t="s">
        <v>796</v>
      </c>
      <c r="L1781" t="s">
        <v>2132</v>
      </c>
      <c r="M1781" t="s">
        <v>87</v>
      </c>
      <c r="N1781" t="s">
        <v>2133</v>
      </c>
      <c r="O1781" t="s">
        <v>72</v>
      </c>
      <c r="P1781">
        <v>8</v>
      </c>
      <c r="Q1781" t="s">
        <v>40</v>
      </c>
      <c r="R1781" t="s">
        <v>58</v>
      </c>
      <c r="S1781" t="s">
        <v>2134</v>
      </c>
      <c r="T1781" s="4">
        <v>45533</v>
      </c>
      <c r="U1781">
        <v>8</v>
      </c>
      <c r="V1781" t="s">
        <v>20253</v>
      </c>
      <c r="W1781" t="s">
        <v>2135</v>
      </c>
      <c r="X1781" t="s">
        <v>2136</v>
      </c>
      <c r="Y1781" t="s">
        <v>2137</v>
      </c>
      <c r="Z1781">
        <v>1679</v>
      </c>
      <c r="AA1781">
        <v>8</v>
      </c>
      <c r="AB1781">
        <v>5372.8</v>
      </c>
      <c r="AC1781">
        <v>671.6</v>
      </c>
      <c r="AD1781" s="8">
        <v>0.22</v>
      </c>
      <c r="AE1781" s="7">
        <v>1182.0160000000001</v>
      </c>
      <c r="AF1781">
        <v>0.22</v>
      </c>
      <c r="AG1781" t="str">
        <f t="shared" si="27"/>
        <v>₹5 K</v>
      </c>
    </row>
    <row r="1782" spans="1:33" x14ac:dyDescent="0.3">
      <c r="A1782" t="s">
        <v>93</v>
      </c>
      <c r="B1782" t="s">
        <v>568</v>
      </c>
      <c r="C1782" t="s">
        <v>49</v>
      </c>
      <c r="D1782" t="s">
        <v>50</v>
      </c>
      <c r="E1782" t="s">
        <v>358</v>
      </c>
      <c r="F1782" t="s">
        <v>2185</v>
      </c>
      <c r="G1782" t="s">
        <v>33</v>
      </c>
      <c r="H1782" s="4">
        <v>44104</v>
      </c>
      <c r="I1782">
        <v>1100</v>
      </c>
      <c r="J1782" t="s">
        <v>2186</v>
      </c>
      <c r="K1782" t="s">
        <v>923</v>
      </c>
      <c r="L1782" t="s">
        <v>2187</v>
      </c>
      <c r="M1782" t="s">
        <v>37</v>
      </c>
      <c r="N1782" t="s">
        <v>2188</v>
      </c>
      <c r="O1782" t="s">
        <v>116</v>
      </c>
      <c r="P1782">
        <v>10</v>
      </c>
      <c r="Q1782" t="s">
        <v>73</v>
      </c>
      <c r="R1782" t="s">
        <v>101</v>
      </c>
      <c r="S1782" t="s">
        <v>2189</v>
      </c>
      <c r="T1782" s="4">
        <v>45534</v>
      </c>
      <c r="U1782">
        <v>8</v>
      </c>
      <c r="V1782" t="s">
        <v>20253</v>
      </c>
      <c r="W1782" t="s">
        <v>2190</v>
      </c>
      <c r="X1782" t="s">
        <v>2191</v>
      </c>
      <c r="Y1782" t="s">
        <v>2192</v>
      </c>
      <c r="Z1782">
        <v>871</v>
      </c>
      <c r="AA1782">
        <v>4</v>
      </c>
      <c r="AB1782">
        <v>1393.6000000000001</v>
      </c>
      <c r="AC1782">
        <v>348.40000000000003</v>
      </c>
      <c r="AD1782" s="8">
        <v>0.22</v>
      </c>
      <c r="AE1782" s="7">
        <v>306.59200000000004</v>
      </c>
      <c r="AF1782">
        <v>0.22</v>
      </c>
      <c r="AG1782" t="str">
        <f t="shared" si="27"/>
        <v>₹1 K</v>
      </c>
    </row>
    <row r="1783" spans="1:33" x14ac:dyDescent="0.3">
      <c r="A1783" t="s">
        <v>93</v>
      </c>
      <c r="B1783" t="s">
        <v>169</v>
      </c>
      <c r="C1783" t="s">
        <v>49</v>
      </c>
      <c r="D1783" t="s">
        <v>81</v>
      </c>
      <c r="E1783" t="s">
        <v>832</v>
      </c>
      <c r="F1783" t="s">
        <v>2284</v>
      </c>
      <c r="G1783" t="s">
        <v>33</v>
      </c>
      <c r="H1783" s="4">
        <v>45307</v>
      </c>
      <c r="I1783">
        <v>950</v>
      </c>
      <c r="J1783" t="s">
        <v>2285</v>
      </c>
      <c r="K1783" t="s">
        <v>2286</v>
      </c>
      <c r="L1783" t="s">
        <v>2287</v>
      </c>
      <c r="M1783" t="s">
        <v>87</v>
      </c>
      <c r="N1783" t="s">
        <v>2288</v>
      </c>
      <c r="O1783" t="s">
        <v>57</v>
      </c>
      <c r="P1783">
        <v>17</v>
      </c>
      <c r="Q1783" t="s">
        <v>73</v>
      </c>
      <c r="R1783" t="s">
        <v>58</v>
      </c>
      <c r="S1783" t="s">
        <v>2289</v>
      </c>
      <c r="T1783" s="4">
        <v>45511</v>
      </c>
      <c r="U1783">
        <v>8</v>
      </c>
      <c r="V1783" t="s">
        <v>20253</v>
      </c>
      <c r="W1783" t="s">
        <v>2290</v>
      </c>
      <c r="X1783" t="s">
        <v>2291</v>
      </c>
      <c r="Y1783" t="s">
        <v>2292</v>
      </c>
      <c r="Z1783">
        <v>2438</v>
      </c>
      <c r="AA1783">
        <v>1</v>
      </c>
      <c r="AB1783">
        <v>975.2</v>
      </c>
      <c r="AC1783">
        <v>975.2</v>
      </c>
      <c r="AD1783" s="8">
        <v>0.22</v>
      </c>
      <c r="AE1783" s="7">
        <v>214.54400000000001</v>
      </c>
      <c r="AF1783">
        <v>0.22</v>
      </c>
      <c r="AG1783" t="str">
        <f t="shared" si="27"/>
        <v>₹975.2</v>
      </c>
    </row>
    <row r="1784" spans="1:33" x14ac:dyDescent="0.3">
      <c r="A1784" t="s">
        <v>27</v>
      </c>
      <c r="B1784" t="s">
        <v>558</v>
      </c>
      <c r="C1784" t="s">
        <v>80</v>
      </c>
      <c r="D1784" t="s">
        <v>50</v>
      </c>
      <c r="E1784" t="s">
        <v>521</v>
      </c>
      <c r="F1784" t="s">
        <v>2293</v>
      </c>
      <c r="G1784" t="s">
        <v>96</v>
      </c>
      <c r="H1784" s="4">
        <v>44590</v>
      </c>
      <c r="I1784">
        <v>1400</v>
      </c>
      <c r="J1784" t="s">
        <v>2294</v>
      </c>
      <c r="K1784" t="s">
        <v>2295</v>
      </c>
      <c r="L1784" t="s">
        <v>2296</v>
      </c>
      <c r="M1784" t="s">
        <v>37</v>
      </c>
      <c r="N1784" t="s">
        <v>2297</v>
      </c>
      <c r="O1784" t="s">
        <v>72</v>
      </c>
      <c r="P1784">
        <v>10</v>
      </c>
      <c r="Q1784" t="s">
        <v>40</v>
      </c>
      <c r="R1784" t="s">
        <v>41</v>
      </c>
      <c r="S1784" t="s">
        <v>2298</v>
      </c>
      <c r="T1784" s="4">
        <v>45523</v>
      </c>
      <c r="U1784">
        <v>8</v>
      </c>
      <c r="V1784" t="s">
        <v>20253</v>
      </c>
      <c r="W1784" t="s">
        <v>2299</v>
      </c>
      <c r="X1784" t="s">
        <v>2300</v>
      </c>
      <c r="Y1784" t="s">
        <v>2301</v>
      </c>
      <c r="Z1784">
        <v>2194</v>
      </c>
      <c r="AA1784">
        <v>4</v>
      </c>
      <c r="AB1784">
        <v>3510.4</v>
      </c>
      <c r="AC1784">
        <v>877.6</v>
      </c>
      <c r="AD1784" s="8">
        <v>0.35</v>
      </c>
      <c r="AE1784" s="7">
        <v>1228.6399999999999</v>
      </c>
      <c r="AF1784">
        <v>0.35</v>
      </c>
      <c r="AG1784" t="str">
        <f t="shared" si="27"/>
        <v>₹4 K</v>
      </c>
    </row>
    <row r="1785" spans="1:33" x14ac:dyDescent="0.3">
      <c r="A1785" t="s">
        <v>20233</v>
      </c>
      <c r="B1785" t="s">
        <v>240</v>
      </c>
      <c r="C1785" t="s">
        <v>80</v>
      </c>
      <c r="D1785" t="s">
        <v>65</v>
      </c>
      <c r="E1785" t="s">
        <v>1067</v>
      </c>
      <c r="F1785" t="s">
        <v>2347</v>
      </c>
      <c r="G1785" t="s">
        <v>96</v>
      </c>
      <c r="H1785" s="4">
        <v>44182</v>
      </c>
      <c r="I1785">
        <v>1400</v>
      </c>
      <c r="J1785" t="s">
        <v>2348</v>
      </c>
      <c r="K1785" t="s">
        <v>98</v>
      </c>
      <c r="L1785" t="s">
        <v>2349</v>
      </c>
      <c r="M1785" t="s">
        <v>37</v>
      </c>
      <c r="N1785" t="s">
        <v>2350</v>
      </c>
      <c r="O1785" t="s">
        <v>57</v>
      </c>
      <c r="P1785">
        <v>19</v>
      </c>
      <c r="Q1785" t="s">
        <v>40</v>
      </c>
      <c r="R1785" t="s">
        <v>101</v>
      </c>
      <c r="S1785" t="s">
        <v>2351</v>
      </c>
      <c r="T1785" s="4">
        <v>45508</v>
      </c>
      <c r="U1785">
        <v>8</v>
      </c>
      <c r="V1785" t="s">
        <v>20253</v>
      </c>
      <c r="W1785" t="s">
        <v>2352</v>
      </c>
      <c r="X1785" t="s">
        <v>2353</v>
      </c>
      <c r="Y1785" t="s">
        <v>567</v>
      </c>
      <c r="Z1785">
        <v>1317</v>
      </c>
      <c r="AA1785">
        <v>7</v>
      </c>
      <c r="AB1785">
        <v>3687.6000000000004</v>
      </c>
      <c r="AC1785">
        <v>526.80000000000007</v>
      </c>
      <c r="AD1785" s="8">
        <v>0.35</v>
      </c>
      <c r="AE1785" s="7">
        <v>1290.6600000000001</v>
      </c>
      <c r="AF1785">
        <v>0.35</v>
      </c>
      <c r="AG1785" t="str">
        <f t="shared" si="27"/>
        <v>₹4 K</v>
      </c>
    </row>
    <row r="1786" spans="1:33" x14ac:dyDescent="0.3">
      <c r="A1786" t="s">
        <v>20238</v>
      </c>
      <c r="B1786" t="s">
        <v>650</v>
      </c>
      <c r="C1786" t="s">
        <v>80</v>
      </c>
      <c r="D1786" t="s">
        <v>30</v>
      </c>
      <c r="E1786" t="s">
        <v>975</v>
      </c>
      <c r="F1786" t="s">
        <v>2354</v>
      </c>
      <c r="G1786" t="s">
        <v>33</v>
      </c>
      <c r="H1786" s="4">
        <v>44895</v>
      </c>
      <c r="I1786">
        <v>1300</v>
      </c>
      <c r="J1786" t="s">
        <v>2355</v>
      </c>
      <c r="K1786" t="s">
        <v>1359</v>
      </c>
      <c r="L1786" t="s">
        <v>2356</v>
      </c>
      <c r="M1786" t="s">
        <v>87</v>
      </c>
      <c r="N1786" t="s">
        <v>2357</v>
      </c>
      <c r="O1786" t="s">
        <v>116</v>
      </c>
      <c r="P1786">
        <v>15</v>
      </c>
      <c r="Q1786" t="s">
        <v>73</v>
      </c>
      <c r="R1786" t="s">
        <v>74</v>
      </c>
      <c r="S1786" t="s">
        <v>2358</v>
      </c>
      <c r="T1786" s="4">
        <v>45518</v>
      </c>
      <c r="U1786">
        <v>8</v>
      </c>
      <c r="V1786" t="s">
        <v>20253</v>
      </c>
      <c r="W1786" t="s">
        <v>2359</v>
      </c>
      <c r="X1786" t="s">
        <v>2360</v>
      </c>
      <c r="Y1786" t="s">
        <v>2361</v>
      </c>
      <c r="Z1786">
        <v>1431</v>
      </c>
      <c r="AA1786">
        <v>4</v>
      </c>
      <c r="AB1786">
        <v>2289.6</v>
      </c>
      <c r="AC1786">
        <v>572.4</v>
      </c>
      <c r="AD1786" s="8">
        <v>0.35</v>
      </c>
      <c r="AE1786" s="7">
        <v>801.3599999999999</v>
      </c>
      <c r="AF1786">
        <v>0.35</v>
      </c>
      <c r="AG1786" t="str">
        <f t="shared" si="27"/>
        <v>₹2 K</v>
      </c>
    </row>
    <row r="1787" spans="1:33" x14ac:dyDescent="0.3">
      <c r="A1787" t="s">
        <v>357</v>
      </c>
      <c r="B1787" t="s">
        <v>357</v>
      </c>
      <c r="C1787" t="s">
        <v>29</v>
      </c>
      <c r="D1787" t="s">
        <v>146</v>
      </c>
      <c r="E1787" t="s">
        <v>578</v>
      </c>
      <c r="F1787" t="s">
        <v>2601</v>
      </c>
      <c r="G1787" t="s">
        <v>33</v>
      </c>
      <c r="H1787" s="4">
        <v>44544</v>
      </c>
      <c r="I1787">
        <v>1000</v>
      </c>
      <c r="J1787" t="s">
        <v>2602</v>
      </c>
      <c r="K1787" t="s">
        <v>286</v>
      </c>
      <c r="L1787" t="s">
        <v>2603</v>
      </c>
      <c r="M1787" t="s">
        <v>37</v>
      </c>
      <c r="N1787" t="s">
        <v>2604</v>
      </c>
      <c r="O1787" t="s">
        <v>57</v>
      </c>
      <c r="P1787">
        <v>8</v>
      </c>
      <c r="Q1787" t="s">
        <v>40</v>
      </c>
      <c r="R1787" t="s">
        <v>101</v>
      </c>
      <c r="S1787" t="s">
        <v>2605</v>
      </c>
      <c r="T1787" s="4">
        <v>45512</v>
      </c>
      <c r="U1787">
        <v>8</v>
      </c>
      <c r="V1787" t="s">
        <v>20253</v>
      </c>
      <c r="W1787" t="s">
        <v>2606</v>
      </c>
      <c r="X1787" t="s">
        <v>2607</v>
      </c>
      <c r="Y1787" t="s">
        <v>2608</v>
      </c>
      <c r="Z1787">
        <v>2238</v>
      </c>
      <c r="AA1787">
        <v>7</v>
      </c>
      <c r="AB1787">
        <v>6266.4000000000015</v>
      </c>
      <c r="AC1787">
        <v>895.20000000000016</v>
      </c>
      <c r="AD1787" s="8">
        <v>0.28000000000000003</v>
      </c>
      <c r="AE1787" s="7">
        <v>1754.5920000000006</v>
      </c>
      <c r="AF1787">
        <v>0.28000000000000003</v>
      </c>
      <c r="AG1787" t="str">
        <f t="shared" si="27"/>
        <v>₹6 K</v>
      </c>
    </row>
    <row r="1788" spans="1:33" x14ac:dyDescent="0.3">
      <c r="A1788" t="s">
        <v>181</v>
      </c>
      <c r="B1788" t="s">
        <v>920</v>
      </c>
      <c r="C1788" t="s">
        <v>80</v>
      </c>
      <c r="D1788" t="s">
        <v>219</v>
      </c>
      <c r="E1788" t="s">
        <v>501</v>
      </c>
      <c r="F1788" t="s">
        <v>2617</v>
      </c>
      <c r="G1788" t="s">
        <v>96</v>
      </c>
      <c r="H1788" s="4">
        <v>43927</v>
      </c>
      <c r="I1788">
        <v>1400</v>
      </c>
      <c r="J1788" t="s">
        <v>2618</v>
      </c>
      <c r="K1788" t="s">
        <v>1103</v>
      </c>
      <c r="L1788" t="s">
        <v>2619</v>
      </c>
      <c r="M1788" t="s">
        <v>37</v>
      </c>
      <c r="N1788" t="s">
        <v>2620</v>
      </c>
      <c r="O1788" t="s">
        <v>116</v>
      </c>
      <c r="P1788">
        <v>15</v>
      </c>
      <c r="Q1788" t="s">
        <v>73</v>
      </c>
      <c r="R1788" t="s">
        <v>58</v>
      </c>
      <c r="S1788" t="s">
        <v>2621</v>
      </c>
      <c r="T1788" s="4">
        <v>45508</v>
      </c>
      <c r="U1788">
        <v>8</v>
      </c>
      <c r="V1788" t="s">
        <v>20253</v>
      </c>
      <c r="W1788" t="s">
        <v>2622</v>
      </c>
      <c r="X1788" t="s">
        <v>2623</v>
      </c>
      <c r="Y1788" t="s">
        <v>1058</v>
      </c>
      <c r="Z1788">
        <v>692</v>
      </c>
      <c r="AA1788">
        <v>5</v>
      </c>
      <c r="AB1788">
        <v>1384</v>
      </c>
      <c r="AC1788">
        <v>276.8</v>
      </c>
      <c r="AD1788" s="8">
        <v>0.35</v>
      </c>
      <c r="AE1788" s="7">
        <v>484.4</v>
      </c>
      <c r="AF1788">
        <v>0.35</v>
      </c>
      <c r="AG1788" t="str">
        <f t="shared" si="27"/>
        <v>₹1 K</v>
      </c>
    </row>
    <row r="1789" spans="1:33" x14ac:dyDescent="0.3">
      <c r="A1789" t="s">
        <v>181</v>
      </c>
      <c r="B1789" t="s">
        <v>470</v>
      </c>
      <c r="C1789" t="s">
        <v>80</v>
      </c>
      <c r="D1789" t="s">
        <v>30</v>
      </c>
      <c r="E1789" t="s">
        <v>481</v>
      </c>
      <c r="F1789" t="s">
        <v>2640</v>
      </c>
      <c r="G1789" t="s">
        <v>96</v>
      </c>
      <c r="H1789" s="4">
        <v>44543</v>
      </c>
      <c r="I1789">
        <v>1100</v>
      </c>
      <c r="J1789" t="s">
        <v>2641</v>
      </c>
      <c r="K1789" t="s">
        <v>1796</v>
      </c>
      <c r="L1789" t="s">
        <v>2642</v>
      </c>
      <c r="M1789" t="s">
        <v>87</v>
      </c>
      <c r="N1789" t="s">
        <v>2643</v>
      </c>
      <c r="O1789" t="s">
        <v>72</v>
      </c>
      <c r="P1789">
        <v>16</v>
      </c>
      <c r="Q1789" t="s">
        <v>40</v>
      </c>
      <c r="R1789" t="s">
        <v>41</v>
      </c>
      <c r="S1789" t="s">
        <v>2644</v>
      </c>
      <c r="T1789" s="4">
        <v>45511</v>
      </c>
      <c r="U1789">
        <v>8</v>
      </c>
      <c r="V1789" t="s">
        <v>20253</v>
      </c>
      <c r="W1789" t="s">
        <v>2645</v>
      </c>
      <c r="X1789" t="s">
        <v>2646</v>
      </c>
      <c r="Y1789" t="s">
        <v>2647</v>
      </c>
      <c r="Z1789">
        <v>2269</v>
      </c>
      <c r="AA1789">
        <v>7</v>
      </c>
      <c r="AB1789">
        <v>6353.2000000000007</v>
      </c>
      <c r="AC1789">
        <v>907.60000000000014</v>
      </c>
      <c r="AD1789" s="8">
        <v>0.35</v>
      </c>
      <c r="AE1789" s="7">
        <v>2223.62</v>
      </c>
      <c r="AF1789">
        <v>0.35</v>
      </c>
      <c r="AG1789" t="str">
        <f t="shared" si="27"/>
        <v>₹6 K</v>
      </c>
    </row>
    <row r="1790" spans="1:33" x14ac:dyDescent="0.3">
      <c r="A1790" t="s">
        <v>121</v>
      </c>
      <c r="B1790" t="s">
        <v>946</v>
      </c>
      <c r="C1790" t="s">
        <v>80</v>
      </c>
      <c r="D1790" t="s">
        <v>677</v>
      </c>
      <c r="E1790" t="s">
        <v>207</v>
      </c>
      <c r="F1790" t="s">
        <v>3139</v>
      </c>
      <c r="G1790" t="s">
        <v>96</v>
      </c>
      <c r="H1790" s="4">
        <v>45157</v>
      </c>
      <c r="I1790">
        <v>800</v>
      </c>
      <c r="J1790" t="s">
        <v>3140</v>
      </c>
      <c r="K1790" t="s">
        <v>1293</v>
      </c>
      <c r="L1790" t="s">
        <v>3141</v>
      </c>
      <c r="M1790" t="s">
        <v>37</v>
      </c>
      <c r="N1790" t="s">
        <v>3142</v>
      </c>
      <c r="O1790" t="s">
        <v>39</v>
      </c>
      <c r="P1790">
        <v>20</v>
      </c>
      <c r="Q1790" t="s">
        <v>73</v>
      </c>
      <c r="R1790" t="s">
        <v>74</v>
      </c>
      <c r="S1790" t="s">
        <v>3143</v>
      </c>
      <c r="T1790" s="4">
        <v>45530</v>
      </c>
      <c r="U1790">
        <v>8</v>
      </c>
      <c r="V1790" t="s">
        <v>20253</v>
      </c>
      <c r="W1790" t="s">
        <v>3144</v>
      </c>
      <c r="X1790" t="s">
        <v>3145</v>
      </c>
      <c r="Y1790" t="s">
        <v>3146</v>
      </c>
      <c r="Z1790">
        <v>1548</v>
      </c>
      <c r="AA1790">
        <v>4</v>
      </c>
      <c r="AB1790">
        <v>2476.8000000000002</v>
      </c>
      <c r="AC1790">
        <v>619.20000000000005</v>
      </c>
      <c r="AD1790" s="8">
        <v>0.35</v>
      </c>
      <c r="AE1790" s="7">
        <v>866.88</v>
      </c>
      <c r="AF1790">
        <v>0.35</v>
      </c>
      <c r="AG1790" t="str">
        <f t="shared" si="27"/>
        <v>₹2 K</v>
      </c>
    </row>
    <row r="1791" spans="1:33" x14ac:dyDescent="0.3">
      <c r="A1791" t="s">
        <v>27</v>
      </c>
      <c r="B1791" t="s">
        <v>803</v>
      </c>
      <c r="C1791" t="s">
        <v>80</v>
      </c>
      <c r="D1791" t="s">
        <v>30</v>
      </c>
      <c r="E1791" t="s">
        <v>122</v>
      </c>
      <c r="F1791" t="s">
        <v>3147</v>
      </c>
      <c r="G1791" t="s">
        <v>33</v>
      </c>
      <c r="H1791" s="4">
        <v>45254</v>
      </c>
      <c r="I1791">
        <v>1100</v>
      </c>
      <c r="J1791" t="s">
        <v>3148</v>
      </c>
      <c r="K1791" t="s">
        <v>897</v>
      </c>
      <c r="L1791" t="s">
        <v>3149</v>
      </c>
      <c r="M1791" t="s">
        <v>37</v>
      </c>
      <c r="N1791" t="s">
        <v>3150</v>
      </c>
      <c r="O1791" t="s">
        <v>57</v>
      </c>
      <c r="P1791">
        <v>11</v>
      </c>
      <c r="Q1791" t="s">
        <v>40</v>
      </c>
      <c r="R1791" t="s">
        <v>74</v>
      </c>
      <c r="S1791" t="s">
        <v>3151</v>
      </c>
      <c r="T1791" s="4">
        <v>45505</v>
      </c>
      <c r="U1791">
        <v>8</v>
      </c>
      <c r="V1791" t="s">
        <v>20253</v>
      </c>
      <c r="W1791" t="s">
        <v>3152</v>
      </c>
      <c r="X1791" t="s">
        <v>3153</v>
      </c>
      <c r="Y1791" t="s">
        <v>3154</v>
      </c>
      <c r="Z1791">
        <v>1238</v>
      </c>
      <c r="AA1791">
        <v>5</v>
      </c>
      <c r="AB1791">
        <v>2476</v>
      </c>
      <c r="AC1791">
        <v>495.2</v>
      </c>
      <c r="AD1791" s="8">
        <v>0.35</v>
      </c>
      <c r="AE1791" s="7">
        <v>866.59999999999991</v>
      </c>
      <c r="AF1791">
        <v>0.35</v>
      </c>
      <c r="AG1791" t="str">
        <f t="shared" si="27"/>
        <v>₹2 K</v>
      </c>
    </row>
    <row r="1792" spans="1:33" x14ac:dyDescent="0.3">
      <c r="A1792" t="s">
        <v>93</v>
      </c>
      <c r="B1792" t="s">
        <v>568</v>
      </c>
      <c r="C1792" t="s">
        <v>29</v>
      </c>
      <c r="D1792" t="s">
        <v>109</v>
      </c>
      <c r="E1792" t="s">
        <v>451</v>
      </c>
      <c r="F1792" t="s">
        <v>3162</v>
      </c>
      <c r="G1792" t="s">
        <v>96</v>
      </c>
      <c r="H1792" s="4">
        <v>44067</v>
      </c>
      <c r="I1792">
        <v>1400</v>
      </c>
      <c r="J1792" t="s">
        <v>3163</v>
      </c>
      <c r="K1792" t="s">
        <v>978</v>
      </c>
      <c r="L1792" t="s">
        <v>3164</v>
      </c>
      <c r="M1792" t="s">
        <v>37</v>
      </c>
      <c r="N1792" t="s">
        <v>3165</v>
      </c>
      <c r="O1792" t="s">
        <v>116</v>
      </c>
      <c r="P1792">
        <v>9</v>
      </c>
      <c r="Q1792" t="s">
        <v>40</v>
      </c>
      <c r="R1792" t="s">
        <v>41</v>
      </c>
      <c r="S1792" t="s">
        <v>3166</v>
      </c>
      <c r="T1792" s="4">
        <v>45512</v>
      </c>
      <c r="U1792">
        <v>8</v>
      </c>
      <c r="V1792" t="s">
        <v>20253</v>
      </c>
      <c r="W1792" t="s">
        <v>3167</v>
      </c>
      <c r="X1792" t="s">
        <v>3168</v>
      </c>
      <c r="Y1792" t="s">
        <v>3169</v>
      </c>
      <c r="Z1792">
        <v>612</v>
      </c>
      <c r="AA1792">
        <v>7</v>
      </c>
      <c r="AB1792">
        <v>1713.6000000000001</v>
      </c>
      <c r="AC1792">
        <v>244.8</v>
      </c>
      <c r="AD1792" s="8">
        <v>0.28000000000000003</v>
      </c>
      <c r="AE1792" s="7">
        <v>479.80800000000011</v>
      </c>
      <c r="AF1792">
        <v>0.28000000000000003</v>
      </c>
      <c r="AG1792" t="str">
        <f t="shared" si="27"/>
        <v>₹2 K</v>
      </c>
    </row>
    <row r="1793" spans="1:33" x14ac:dyDescent="0.3">
      <c r="A1793" t="s">
        <v>93</v>
      </c>
      <c r="B1793" t="s">
        <v>169</v>
      </c>
      <c r="C1793" t="s">
        <v>49</v>
      </c>
      <c r="D1793" t="s">
        <v>241</v>
      </c>
      <c r="E1793" t="s">
        <v>1168</v>
      </c>
      <c r="F1793" t="s">
        <v>3202</v>
      </c>
      <c r="G1793" t="s">
        <v>96</v>
      </c>
      <c r="H1793" s="4">
        <v>43886</v>
      </c>
      <c r="I1793">
        <v>1000</v>
      </c>
      <c r="J1793" t="s">
        <v>3203</v>
      </c>
      <c r="K1793" t="s">
        <v>514</v>
      </c>
      <c r="L1793" t="s">
        <v>3204</v>
      </c>
      <c r="M1793" t="s">
        <v>87</v>
      </c>
      <c r="N1793" t="s">
        <v>3205</v>
      </c>
      <c r="O1793" t="s">
        <v>116</v>
      </c>
      <c r="P1793">
        <v>15</v>
      </c>
      <c r="Q1793" t="s">
        <v>40</v>
      </c>
      <c r="R1793" t="s">
        <v>101</v>
      </c>
      <c r="S1793" t="s">
        <v>3206</v>
      </c>
      <c r="T1793" s="4">
        <v>45515</v>
      </c>
      <c r="U1793">
        <v>8</v>
      </c>
      <c r="V1793" t="s">
        <v>20253</v>
      </c>
      <c r="W1793" t="s">
        <v>3207</v>
      </c>
      <c r="X1793" t="s">
        <v>3208</v>
      </c>
      <c r="Y1793" t="s">
        <v>1233</v>
      </c>
      <c r="Z1793">
        <v>2636</v>
      </c>
      <c r="AA1793">
        <v>2</v>
      </c>
      <c r="AB1793">
        <v>2108.8000000000002</v>
      </c>
      <c r="AC1793">
        <v>1054.4000000000001</v>
      </c>
      <c r="AD1793" s="8">
        <v>0.22</v>
      </c>
      <c r="AE1793" s="7">
        <v>463.93600000000004</v>
      </c>
      <c r="AF1793">
        <v>0.22</v>
      </c>
      <c r="AG1793" t="str">
        <f t="shared" si="27"/>
        <v>₹2 K</v>
      </c>
    </row>
    <row r="1794" spans="1:33" x14ac:dyDescent="0.3">
      <c r="A1794" t="s">
        <v>20233</v>
      </c>
      <c r="B1794" t="s">
        <v>218</v>
      </c>
      <c r="C1794" t="s">
        <v>49</v>
      </c>
      <c r="D1794" t="s">
        <v>65</v>
      </c>
      <c r="E1794" t="s">
        <v>1674</v>
      </c>
      <c r="F1794" t="s">
        <v>3217</v>
      </c>
      <c r="G1794" t="s">
        <v>96</v>
      </c>
      <c r="H1794" s="4">
        <v>44120</v>
      </c>
      <c r="I1794">
        <v>950</v>
      </c>
      <c r="J1794" t="s">
        <v>3218</v>
      </c>
      <c r="K1794" t="s">
        <v>581</v>
      </c>
      <c r="L1794" t="s">
        <v>3219</v>
      </c>
      <c r="M1794" t="s">
        <v>87</v>
      </c>
      <c r="N1794" t="s">
        <v>3220</v>
      </c>
      <c r="O1794" t="s">
        <v>39</v>
      </c>
      <c r="P1794">
        <v>16</v>
      </c>
      <c r="Q1794" t="s">
        <v>40</v>
      </c>
      <c r="R1794" t="s">
        <v>101</v>
      </c>
      <c r="S1794" t="s">
        <v>3221</v>
      </c>
      <c r="T1794" s="4">
        <v>45533</v>
      </c>
      <c r="U1794">
        <v>8</v>
      </c>
      <c r="V1794" t="s">
        <v>20253</v>
      </c>
      <c r="W1794" t="s">
        <v>3222</v>
      </c>
      <c r="X1794" t="s">
        <v>3223</v>
      </c>
      <c r="Y1794" t="s">
        <v>3050</v>
      </c>
      <c r="Z1794">
        <v>974</v>
      </c>
      <c r="AA1794">
        <v>2</v>
      </c>
      <c r="AB1794">
        <v>779.2</v>
      </c>
      <c r="AC1794">
        <v>389.6</v>
      </c>
      <c r="AD1794" s="8">
        <v>0.22</v>
      </c>
      <c r="AE1794" s="7">
        <v>171.42400000000001</v>
      </c>
      <c r="AF1794">
        <v>0.22</v>
      </c>
      <c r="AG1794" t="str">
        <f t="shared" ref="AG1794:AG1857" si="28">IF(AB1794&gt;=100000,"₹"&amp;TEXT(AB1794/100000,"0.0")&amp;" L",
IF(AB1794&gt;=1000,"₹"&amp;TEXT(AB1794/1000,"0")&amp;" K",
"₹"&amp;AB1794))</f>
        <v>₹779.2</v>
      </c>
    </row>
    <row r="1795" spans="1:33" x14ac:dyDescent="0.3">
      <c r="A1795" t="s">
        <v>181</v>
      </c>
      <c r="B1795" t="s">
        <v>64</v>
      </c>
      <c r="C1795" t="s">
        <v>80</v>
      </c>
      <c r="D1795" t="s">
        <v>677</v>
      </c>
      <c r="E1795" t="s">
        <v>3122</v>
      </c>
      <c r="F1795" t="s">
        <v>3302</v>
      </c>
      <c r="G1795" t="s">
        <v>96</v>
      </c>
      <c r="H1795" s="4">
        <v>44950</v>
      </c>
      <c r="I1795">
        <v>800</v>
      </c>
      <c r="J1795" t="s">
        <v>3303</v>
      </c>
      <c r="K1795" t="s">
        <v>960</v>
      </c>
      <c r="L1795" t="s">
        <v>3304</v>
      </c>
      <c r="M1795" t="s">
        <v>37</v>
      </c>
      <c r="N1795" t="s">
        <v>3305</v>
      </c>
      <c r="O1795" t="s">
        <v>57</v>
      </c>
      <c r="P1795">
        <v>17</v>
      </c>
      <c r="Q1795" t="s">
        <v>73</v>
      </c>
      <c r="R1795" t="s">
        <v>41</v>
      </c>
      <c r="S1795" t="s">
        <v>3306</v>
      </c>
      <c r="T1795" s="4">
        <v>45532</v>
      </c>
      <c r="U1795">
        <v>8</v>
      </c>
      <c r="V1795" t="s">
        <v>20253</v>
      </c>
      <c r="W1795" t="s">
        <v>3307</v>
      </c>
      <c r="X1795" t="s">
        <v>3308</v>
      </c>
      <c r="Y1795" t="s">
        <v>1143</v>
      </c>
      <c r="Z1795">
        <v>1651</v>
      </c>
      <c r="AA1795">
        <v>6</v>
      </c>
      <c r="AB1795">
        <v>3962.4</v>
      </c>
      <c r="AC1795">
        <v>660.4</v>
      </c>
      <c r="AD1795" s="8">
        <v>0.35</v>
      </c>
      <c r="AE1795" s="7">
        <v>1386.84</v>
      </c>
      <c r="AF1795">
        <v>0.35</v>
      </c>
      <c r="AG1795" t="str">
        <f t="shared" si="28"/>
        <v>₹4 K</v>
      </c>
    </row>
    <row r="1796" spans="1:33" x14ac:dyDescent="0.3">
      <c r="A1796" t="s">
        <v>20235</v>
      </c>
      <c r="B1796" t="s">
        <v>48</v>
      </c>
      <c r="C1796" t="s">
        <v>29</v>
      </c>
      <c r="D1796" t="s">
        <v>30</v>
      </c>
      <c r="E1796" t="s">
        <v>431</v>
      </c>
      <c r="F1796" t="s">
        <v>3470</v>
      </c>
      <c r="G1796" t="s">
        <v>96</v>
      </c>
      <c r="H1796" s="4">
        <v>45579</v>
      </c>
      <c r="I1796">
        <v>950</v>
      </c>
      <c r="J1796" t="s">
        <v>3471</v>
      </c>
      <c r="K1796" t="s">
        <v>493</v>
      </c>
      <c r="L1796" t="s">
        <v>3472</v>
      </c>
      <c r="M1796" t="s">
        <v>87</v>
      </c>
      <c r="N1796" t="s">
        <v>3473</v>
      </c>
      <c r="O1796" t="s">
        <v>72</v>
      </c>
      <c r="P1796">
        <v>13</v>
      </c>
      <c r="Q1796" t="s">
        <v>73</v>
      </c>
      <c r="R1796" t="s">
        <v>58</v>
      </c>
      <c r="S1796" t="s">
        <v>3474</v>
      </c>
      <c r="T1796" s="4">
        <v>45518</v>
      </c>
      <c r="U1796">
        <v>8</v>
      </c>
      <c r="V1796" t="s">
        <v>20253</v>
      </c>
      <c r="W1796" t="s">
        <v>3475</v>
      </c>
      <c r="X1796" t="s">
        <v>3476</v>
      </c>
      <c r="Y1796" t="s">
        <v>3477</v>
      </c>
      <c r="Z1796">
        <v>1765</v>
      </c>
      <c r="AA1796">
        <v>1</v>
      </c>
      <c r="AB1796">
        <v>706</v>
      </c>
      <c r="AC1796">
        <v>706</v>
      </c>
      <c r="AD1796" s="8">
        <v>0.28000000000000003</v>
      </c>
      <c r="AE1796" s="7">
        <v>197.68</v>
      </c>
      <c r="AF1796">
        <v>0.28000000000000003</v>
      </c>
      <c r="AG1796" t="str">
        <f t="shared" si="28"/>
        <v>₹706</v>
      </c>
    </row>
    <row r="1797" spans="1:33" x14ac:dyDescent="0.3">
      <c r="A1797" t="s">
        <v>181</v>
      </c>
      <c r="B1797" t="s">
        <v>470</v>
      </c>
      <c r="C1797" t="s">
        <v>29</v>
      </c>
      <c r="D1797" t="s">
        <v>206</v>
      </c>
      <c r="E1797" t="s">
        <v>170</v>
      </c>
      <c r="F1797" t="s">
        <v>3513</v>
      </c>
      <c r="G1797" t="s">
        <v>96</v>
      </c>
      <c r="H1797" s="4">
        <v>45392</v>
      </c>
      <c r="I1797">
        <v>1000</v>
      </c>
      <c r="J1797" t="s">
        <v>3514</v>
      </c>
      <c r="K1797" t="s">
        <v>1626</v>
      </c>
      <c r="L1797" t="s">
        <v>3515</v>
      </c>
      <c r="M1797" t="s">
        <v>87</v>
      </c>
      <c r="N1797" t="s">
        <v>3516</v>
      </c>
      <c r="O1797" t="s">
        <v>72</v>
      </c>
      <c r="P1797">
        <v>7</v>
      </c>
      <c r="Q1797" t="s">
        <v>73</v>
      </c>
      <c r="R1797" t="s">
        <v>74</v>
      </c>
      <c r="S1797" t="s">
        <v>3517</v>
      </c>
      <c r="T1797" s="4">
        <v>45516</v>
      </c>
      <c r="U1797">
        <v>8</v>
      </c>
      <c r="V1797" t="s">
        <v>20253</v>
      </c>
      <c r="W1797" t="s">
        <v>3518</v>
      </c>
      <c r="X1797" t="s">
        <v>3519</v>
      </c>
      <c r="Y1797" t="s">
        <v>1584</v>
      </c>
      <c r="Z1797">
        <v>2347</v>
      </c>
      <c r="AA1797">
        <v>7</v>
      </c>
      <c r="AB1797">
        <v>6571.6</v>
      </c>
      <c r="AC1797">
        <v>938.80000000000007</v>
      </c>
      <c r="AD1797" s="8">
        <v>0.28000000000000003</v>
      </c>
      <c r="AE1797" s="7">
        <v>1840.0480000000002</v>
      </c>
      <c r="AF1797">
        <v>0.28000000000000003</v>
      </c>
      <c r="AG1797" t="str">
        <f t="shared" si="28"/>
        <v>₹7 K</v>
      </c>
    </row>
    <row r="1798" spans="1:33" x14ac:dyDescent="0.3">
      <c r="A1798" t="s">
        <v>20233</v>
      </c>
      <c r="B1798" t="s">
        <v>218</v>
      </c>
      <c r="C1798" t="s">
        <v>29</v>
      </c>
      <c r="D1798" t="s">
        <v>146</v>
      </c>
      <c r="E1798" t="s">
        <v>1177</v>
      </c>
      <c r="F1798" t="s">
        <v>3631</v>
      </c>
      <c r="G1798" t="s">
        <v>33</v>
      </c>
      <c r="H1798" s="4">
        <v>44077</v>
      </c>
      <c r="I1798">
        <v>1300</v>
      </c>
      <c r="J1798" t="s">
        <v>3632</v>
      </c>
      <c r="K1798" t="s">
        <v>69</v>
      </c>
      <c r="L1798" t="s">
        <v>3633</v>
      </c>
      <c r="M1798" t="s">
        <v>37</v>
      </c>
      <c r="N1798" t="s">
        <v>3634</v>
      </c>
      <c r="O1798" t="s">
        <v>72</v>
      </c>
      <c r="P1798">
        <v>16</v>
      </c>
      <c r="Q1798" t="s">
        <v>40</v>
      </c>
      <c r="R1798" t="s">
        <v>74</v>
      </c>
      <c r="S1798" t="s">
        <v>3635</v>
      </c>
      <c r="T1798" s="4">
        <v>45505</v>
      </c>
      <c r="U1798">
        <v>8</v>
      </c>
      <c r="V1798" t="s">
        <v>20253</v>
      </c>
      <c r="W1798" t="s">
        <v>3636</v>
      </c>
      <c r="X1798" t="s">
        <v>3637</v>
      </c>
      <c r="Y1798" t="s">
        <v>3638</v>
      </c>
      <c r="Z1798">
        <v>2276</v>
      </c>
      <c r="AA1798">
        <v>1</v>
      </c>
      <c r="AB1798">
        <v>910.40000000000009</v>
      </c>
      <c r="AC1798">
        <v>910.40000000000009</v>
      </c>
      <c r="AD1798" s="8">
        <v>0.28000000000000003</v>
      </c>
      <c r="AE1798" s="7">
        <v>254.91200000000006</v>
      </c>
      <c r="AF1798">
        <v>0.28000000000000003</v>
      </c>
      <c r="AG1798" t="str">
        <f t="shared" si="28"/>
        <v>₹910.4</v>
      </c>
    </row>
    <row r="1799" spans="1:33" x14ac:dyDescent="0.3">
      <c r="A1799" t="s">
        <v>181</v>
      </c>
      <c r="B1799" t="s">
        <v>182</v>
      </c>
      <c r="C1799" t="s">
        <v>29</v>
      </c>
      <c r="D1799" t="s">
        <v>81</v>
      </c>
      <c r="E1799" t="s">
        <v>1908</v>
      </c>
      <c r="F1799" t="s">
        <v>3827</v>
      </c>
      <c r="G1799" t="s">
        <v>96</v>
      </c>
      <c r="H1799" s="4">
        <v>44119</v>
      </c>
      <c r="I1799">
        <v>1000</v>
      </c>
      <c r="J1799" t="s">
        <v>3828</v>
      </c>
      <c r="K1799" t="s">
        <v>1319</v>
      </c>
      <c r="L1799" t="s">
        <v>3829</v>
      </c>
      <c r="M1799" t="s">
        <v>37</v>
      </c>
      <c r="N1799" t="s">
        <v>3830</v>
      </c>
      <c r="O1799" t="s">
        <v>39</v>
      </c>
      <c r="P1799">
        <v>7</v>
      </c>
      <c r="Q1799" t="s">
        <v>73</v>
      </c>
      <c r="R1799" t="s">
        <v>41</v>
      </c>
      <c r="S1799" t="s">
        <v>3831</v>
      </c>
      <c r="T1799" s="4">
        <v>45526</v>
      </c>
      <c r="U1799">
        <v>8</v>
      </c>
      <c r="V1799" t="s">
        <v>20253</v>
      </c>
      <c r="W1799" t="s">
        <v>3832</v>
      </c>
      <c r="X1799" t="s">
        <v>3833</v>
      </c>
      <c r="Y1799" t="s">
        <v>1525</v>
      </c>
      <c r="Z1799">
        <v>1673</v>
      </c>
      <c r="AA1799">
        <v>4</v>
      </c>
      <c r="AB1799">
        <v>2676.8</v>
      </c>
      <c r="AC1799">
        <v>669.2</v>
      </c>
      <c r="AD1799" s="8">
        <v>0.28000000000000003</v>
      </c>
      <c r="AE1799" s="7">
        <v>749.50400000000013</v>
      </c>
      <c r="AF1799">
        <v>0.28000000000000003</v>
      </c>
      <c r="AG1799" t="str">
        <f t="shared" si="28"/>
        <v>₹3 K</v>
      </c>
    </row>
    <row r="1800" spans="1:33" x14ac:dyDescent="0.3">
      <c r="A1800" t="s">
        <v>336</v>
      </c>
      <c r="B1800" t="s">
        <v>500</v>
      </c>
      <c r="C1800" t="s">
        <v>49</v>
      </c>
      <c r="D1800" t="s">
        <v>30</v>
      </c>
      <c r="E1800" t="s">
        <v>31</v>
      </c>
      <c r="F1800" t="s">
        <v>3856</v>
      </c>
      <c r="G1800" t="s">
        <v>96</v>
      </c>
      <c r="H1800" s="4">
        <v>44714</v>
      </c>
      <c r="I1800">
        <v>1300</v>
      </c>
      <c r="J1800" t="s">
        <v>3857</v>
      </c>
      <c r="K1800" t="s">
        <v>1260</v>
      </c>
      <c r="L1800" t="s">
        <v>3858</v>
      </c>
      <c r="M1800" t="s">
        <v>37</v>
      </c>
      <c r="N1800" t="s">
        <v>3859</v>
      </c>
      <c r="O1800" t="s">
        <v>72</v>
      </c>
      <c r="P1800">
        <v>17</v>
      </c>
      <c r="Q1800" t="s">
        <v>40</v>
      </c>
      <c r="R1800" t="s">
        <v>101</v>
      </c>
      <c r="S1800" t="s">
        <v>3860</v>
      </c>
      <c r="T1800" s="4">
        <v>45533</v>
      </c>
      <c r="U1800">
        <v>8</v>
      </c>
      <c r="V1800" t="s">
        <v>20253</v>
      </c>
      <c r="W1800" t="s">
        <v>3861</v>
      </c>
      <c r="X1800" t="s">
        <v>3862</v>
      </c>
      <c r="Y1800" t="s">
        <v>460</v>
      </c>
      <c r="Z1800">
        <v>2040</v>
      </c>
      <c r="AA1800">
        <v>6</v>
      </c>
      <c r="AB1800">
        <v>4896</v>
      </c>
      <c r="AC1800">
        <v>816</v>
      </c>
      <c r="AD1800" s="8">
        <v>0.22</v>
      </c>
      <c r="AE1800" s="7">
        <v>1077.1200000000001</v>
      </c>
      <c r="AF1800">
        <v>0.22</v>
      </c>
      <c r="AG1800" t="str">
        <f t="shared" si="28"/>
        <v>₹5 K</v>
      </c>
    </row>
    <row r="1801" spans="1:33" x14ac:dyDescent="0.3">
      <c r="A1801" t="s">
        <v>20233</v>
      </c>
      <c r="B1801" t="s">
        <v>218</v>
      </c>
      <c r="C1801" t="s">
        <v>29</v>
      </c>
      <c r="D1801" t="s">
        <v>146</v>
      </c>
      <c r="E1801" t="s">
        <v>122</v>
      </c>
      <c r="F1801" t="s">
        <v>3878</v>
      </c>
      <c r="G1801" t="s">
        <v>96</v>
      </c>
      <c r="H1801" s="4">
        <v>44892</v>
      </c>
      <c r="I1801">
        <v>1300</v>
      </c>
      <c r="J1801" t="s">
        <v>3879</v>
      </c>
      <c r="K1801" t="s">
        <v>307</v>
      </c>
      <c r="L1801" t="s">
        <v>3880</v>
      </c>
      <c r="M1801" t="s">
        <v>37</v>
      </c>
      <c r="N1801" t="s">
        <v>3881</v>
      </c>
      <c r="O1801" t="s">
        <v>39</v>
      </c>
      <c r="P1801">
        <v>7</v>
      </c>
      <c r="Q1801" t="s">
        <v>73</v>
      </c>
      <c r="R1801" t="s">
        <v>101</v>
      </c>
      <c r="S1801" t="s">
        <v>3882</v>
      </c>
      <c r="T1801" s="4">
        <v>45506</v>
      </c>
      <c r="U1801">
        <v>8</v>
      </c>
      <c r="V1801" t="s">
        <v>20253</v>
      </c>
      <c r="W1801" t="s">
        <v>3883</v>
      </c>
      <c r="X1801" t="s">
        <v>3884</v>
      </c>
      <c r="Y1801" t="s">
        <v>3885</v>
      </c>
      <c r="Z1801">
        <v>2945</v>
      </c>
      <c r="AA1801">
        <v>1</v>
      </c>
      <c r="AB1801">
        <v>1178</v>
      </c>
      <c r="AC1801">
        <v>1178</v>
      </c>
      <c r="AD1801" s="8">
        <v>0.28000000000000003</v>
      </c>
      <c r="AE1801" s="7">
        <v>329.84000000000003</v>
      </c>
      <c r="AF1801">
        <v>0.28000000000000003</v>
      </c>
      <c r="AG1801" t="str">
        <f t="shared" si="28"/>
        <v>₹1 K</v>
      </c>
    </row>
    <row r="1802" spans="1:33" x14ac:dyDescent="0.3">
      <c r="A1802" t="s">
        <v>20236</v>
      </c>
      <c r="B1802" t="s">
        <v>79</v>
      </c>
      <c r="C1802" t="s">
        <v>49</v>
      </c>
      <c r="D1802" t="s">
        <v>81</v>
      </c>
      <c r="E1802" t="s">
        <v>1225</v>
      </c>
      <c r="F1802" t="s">
        <v>3894</v>
      </c>
      <c r="G1802" t="s">
        <v>96</v>
      </c>
      <c r="H1802" s="4">
        <v>44029</v>
      </c>
      <c r="I1802">
        <v>1100</v>
      </c>
      <c r="J1802" t="s">
        <v>3895</v>
      </c>
      <c r="K1802" t="s">
        <v>3054</v>
      </c>
      <c r="L1802" t="s">
        <v>3896</v>
      </c>
      <c r="M1802" t="s">
        <v>37</v>
      </c>
      <c r="N1802" t="s">
        <v>3897</v>
      </c>
      <c r="O1802" t="s">
        <v>116</v>
      </c>
      <c r="P1802">
        <v>17</v>
      </c>
      <c r="Q1802" t="s">
        <v>40</v>
      </c>
      <c r="R1802" t="s">
        <v>101</v>
      </c>
      <c r="S1802" t="s">
        <v>3898</v>
      </c>
      <c r="T1802" s="4">
        <v>45527</v>
      </c>
      <c r="U1802">
        <v>8</v>
      </c>
      <c r="V1802" t="s">
        <v>20253</v>
      </c>
      <c r="W1802" t="s">
        <v>3899</v>
      </c>
      <c r="X1802" t="s">
        <v>3900</v>
      </c>
      <c r="Y1802" t="s">
        <v>659</v>
      </c>
      <c r="Z1802">
        <v>1653</v>
      </c>
      <c r="AA1802">
        <v>1</v>
      </c>
      <c r="AB1802">
        <v>661.2</v>
      </c>
      <c r="AC1802">
        <v>661.2</v>
      </c>
      <c r="AD1802" s="8">
        <v>0.22</v>
      </c>
      <c r="AE1802" s="7">
        <v>145.464</v>
      </c>
      <c r="AF1802">
        <v>0.22</v>
      </c>
      <c r="AG1802" t="str">
        <f t="shared" si="28"/>
        <v>₹661.2</v>
      </c>
    </row>
    <row r="1803" spans="1:33" x14ac:dyDescent="0.3">
      <c r="A1803" t="s">
        <v>121</v>
      </c>
      <c r="B1803" t="s">
        <v>946</v>
      </c>
      <c r="C1803" t="s">
        <v>49</v>
      </c>
      <c r="D1803" t="s">
        <v>206</v>
      </c>
      <c r="E1803" t="s">
        <v>1674</v>
      </c>
      <c r="F1803" t="s">
        <v>3916</v>
      </c>
      <c r="G1803" t="s">
        <v>96</v>
      </c>
      <c r="H1803" s="4">
        <v>44774</v>
      </c>
      <c r="I1803">
        <v>1300</v>
      </c>
      <c r="J1803" t="s">
        <v>3917</v>
      </c>
      <c r="K1803" t="s">
        <v>914</v>
      </c>
      <c r="L1803" t="s">
        <v>3918</v>
      </c>
      <c r="M1803" t="s">
        <v>37</v>
      </c>
      <c r="N1803" t="s">
        <v>3919</v>
      </c>
      <c r="O1803" t="s">
        <v>57</v>
      </c>
      <c r="P1803">
        <v>6</v>
      </c>
      <c r="Q1803" t="s">
        <v>73</v>
      </c>
      <c r="R1803" t="s">
        <v>41</v>
      </c>
      <c r="S1803" t="s">
        <v>3920</v>
      </c>
      <c r="T1803" s="4">
        <v>45508</v>
      </c>
      <c r="U1803">
        <v>8</v>
      </c>
      <c r="V1803" t="s">
        <v>20253</v>
      </c>
      <c r="W1803" t="s">
        <v>3921</v>
      </c>
      <c r="X1803" t="s">
        <v>3922</v>
      </c>
      <c r="Y1803" t="s">
        <v>2616</v>
      </c>
      <c r="Z1803">
        <v>829</v>
      </c>
      <c r="AA1803">
        <v>3</v>
      </c>
      <c r="AB1803">
        <v>994.80000000000007</v>
      </c>
      <c r="AC1803">
        <v>331.6</v>
      </c>
      <c r="AD1803" s="8">
        <v>0.22</v>
      </c>
      <c r="AE1803" s="7">
        <v>218.85600000000002</v>
      </c>
      <c r="AF1803">
        <v>0.22</v>
      </c>
      <c r="AG1803" t="str">
        <f t="shared" si="28"/>
        <v>₹994.8</v>
      </c>
    </row>
    <row r="1804" spans="1:33" x14ac:dyDescent="0.3">
      <c r="A1804" t="s">
        <v>121</v>
      </c>
      <c r="B1804" t="s">
        <v>946</v>
      </c>
      <c r="C1804" t="s">
        <v>29</v>
      </c>
      <c r="D1804" t="s">
        <v>206</v>
      </c>
      <c r="E1804" t="s">
        <v>194</v>
      </c>
      <c r="F1804" t="s">
        <v>3984</v>
      </c>
      <c r="G1804" t="s">
        <v>96</v>
      </c>
      <c r="H1804" s="4">
        <v>44162</v>
      </c>
      <c r="I1804">
        <v>1000</v>
      </c>
      <c r="J1804" t="s">
        <v>3985</v>
      </c>
      <c r="K1804" t="s">
        <v>514</v>
      </c>
      <c r="L1804" t="s">
        <v>3986</v>
      </c>
      <c r="M1804" t="s">
        <v>37</v>
      </c>
      <c r="N1804" t="s">
        <v>3987</v>
      </c>
      <c r="O1804" t="s">
        <v>39</v>
      </c>
      <c r="P1804">
        <v>12</v>
      </c>
      <c r="Q1804" t="s">
        <v>40</v>
      </c>
      <c r="R1804" t="s">
        <v>41</v>
      </c>
      <c r="S1804" t="s">
        <v>3988</v>
      </c>
      <c r="T1804" s="4">
        <v>45510</v>
      </c>
      <c r="U1804">
        <v>8</v>
      </c>
      <c r="V1804" t="s">
        <v>20253</v>
      </c>
      <c r="W1804" t="s">
        <v>3989</v>
      </c>
      <c r="X1804" t="s">
        <v>3990</v>
      </c>
      <c r="Y1804" t="s">
        <v>3991</v>
      </c>
      <c r="Z1804">
        <v>1382</v>
      </c>
      <c r="AA1804">
        <v>4</v>
      </c>
      <c r="AB1804">
        <v>2211.2000000000003</v>
      </c>
      <c r="AC1804">
        <v>552.80000000000007</v>
      </c>
      <c r="AD1804" s="8">
        <v>0.28000000000000003</v>
      </c>
      <c r="AE1804" s="7">
        <v>619.13600000000008</v>
      </c>
      <c r="AF1804">
        <v>0.28000000000000003</v>
      </c>
      <c r="AG1804" t="str">
        <f t="shared" si="28"/>
        <v>₹2 K</v>
      </c>
    </row>
    <row r="1805" spans="1:33" x14ac:dyDescent="0.3">
      <c r="A1805" t="s">
        <v>357</v>
      </c>
      <c r="B1805" t="s">
        <v>357</v>
      </c>
      <c r="C1805" t="s">
        <v>49</v>
      </c>
      <c r="D1805" t="s">
        <v>30</v>
      </c>
      <c r="E1805" t="s">
        <v>2585</v>
      </c>
      <c r="F1805" t="s">
        <v>4177</v>
      </c>
      <c r="G1805" t="s">
        <v>33</v>
      </c>
      <c r="H1805" s="4">
        <v>44613</v>
      </c>
      <c r="I1805">
        <v>1300</v>
      </c>
      <c r="J1805" t="s">
        <v>4178</v>
      </c>
      <c r="K1805" t="s">
        <v>210</v>
      </c>
      <c r="L1805" t="s">
        <v>4179</v>
      </c>
      <c r="M1805" t="s">
        <v>87</v>
      </c>
      <c r="N1805" t="s">
        <v>4180</v>
      </c>
      <c r="O1805" t="s">
        <v>57</v>
      </c>
      <c r="P1805">
        <v>16</v>
      </c>
      <c r="Q1805" t="s">
        <v>40</v>
      </c>
      <c r="R1805" t="s">
        <v>74</v>
      </c>
      <c r="S1805" t="s">
        <v>4181</v>
      </c>
      <c r="T1805" s="4">
        <v>45530</v>
      </c>
      <c r="U1805">
        <v>8</v>
      </c>
      <c r="V1805" t="s">
        <v>20253</v>
      </c>
      <c r="W1805" t="s">
        <v>4182</v>
      </c>
      <c r="X1805" t="s">
        <v>4183</v>
      </c>
      <c r="Y1805" t="s">
        <v>4184</v>
      </c>
      <c r="Z1805">
        <v>806</v>
      </c>
      <c r="AA1805">
        <v>1</v>
      </c>
      <c r="AB1805">
        <v>322.40000000000003</v>
      </c>
      <c r="AC1805">
        <v>322.40000000000003</v>
      </c>
      <c r="AD1805" s="8">
        <v>0.22</v>
      </c>
      <c r="AE1805" s="7">
        <v>70.928000000000011</v>
      </c>
      <c r="AF1805">
        <v>0.22</v>
      </c>
      <c r="AG1805" t="str">
        <f t="shared" si="28"/>
        <v>₹322.4</v>
      </c>
    </row>
    <row r="1806" spans="1:33" x14ac:dyDescent="0.3">
      <c r="A1806" t="s">
        <v>145</v>
      </c>
      <c r="B1806" t="s">
        <v>145</v>
      </c>
      <c r="C1806" t="s">
        <v>49</v>
      </c>
      <c r="D1806" t="s">
        <v>206</v>
      </c>
      <c r="E1806" t="s">
        <v>481</v>
      </c>
      <c r="F1806" t="s">
        <v>4320</v>
      </c>
      <c r="G1806" t="s">
        <v>33</v>
      </c>
      <c r="H1806" s="4">
        <v>44783</v>
      </c>
      <c r="I1806">
        <v>950</v>
      </c>
      <c r="J1806" t="s">
        <v>4321</v>
      </c>
      <c r="K1806" t="s">
        <v>340</v>
      </c>
      <c r="L1806" t="s">
        <v>4322</v>
      </c>
      <c r="M1806" t="s">
        <v>37</v>
      </c>
      <c r="N1806" t="s">
        <v>4323</v>
      </c>
      <c r="O1806" t="s">
        <v>39</v>
      </c>
      <c r="P1806">
        <v>12</v>
      </c>
      <c r="Q1806" t="s">
        <v>73</v>
      </c>
      <c r="R1806" t="s">
        <v>41</v>
      </c>
      <c r="S1806" t="s">
        <v>4324</v>
      </c>
      <c r="T1806" s="4">
        <v>45520</v>
      </c>
      <c r="U1806">
        <v>8</v>
      </c>
      <c r="V1806" t="s">
        <v>20253</v>
      </c>
      <c r="W1806" t="s">
        <v>4325</v>
      </c>
      <c r="X1806" t="s">
        <v>4326</v>
      </c>
      <c r="Y1806" t="s">
        <v>4327</v>
      </c>
      <c r="Z1806">
        <v>2950</v>
      </c>
      <c r="AA1806">
        <v>1</v>
      </c>
      <c r="AB1806">
        <v>1180</v>
      </c>
      <c r="AC1806">
        <v>1180</v>
      </c>
      <c r="AD1806" s="8">
        <v>0.22</v>
      </c>
      <c r="AE1806" s="7">
        <v>259.60000000000002</v>
      </c>
      <c r="AF1806">
        <v>0.22</v>
      </c>
      <c r="AG1806" t="str">
        <f t="shared" si="28"/>
        <v>₹1 K</v>
      </c>
    </row>
    <row r="1807" spans="1:33" x14ac:dyDescent="0.3">
      <c r="A1807" t="s">
        <v>336</v>
      </c>
      <c r="B1807" t="s">
        <v>262</v>
      </c>
      <c r="C1807" t="s">
        <v>80</v>
      </c>
      <c r="D1807" t="s">
        <v>241</v>
      </c>
      <c r="E1807" t="s">
        <v>441</v>
      </c>
      <c r="F1807" t="s">
        <v>4381</v>
      </c>
      <c r="G1807" t="s">
        <v>96</v>
      </c>
      <c r="H1807" s="4">
        <v>45494</v>
      </c>
      <c r="I1807">
        <v>1000</v>
      </c>
      <c r="J1807" t="s">
        <v>4382</v>
      </c>
      <c r="K1807" t="s">
        <v>35</v>
      </c>
      <c r="L1807" t="s">
        <v>4383</v>
      </c>
      <c r="M1807" t="s">
        <v>37</v>
      </c>
      <c r="N1807" t="s">
        <v>4384</v>
      </c>
      <c r="O1807" t="s">
        <v>57</v>
      </c>
      <c r="P1807">
        <v>9</v>
      </c>
      <c r="Q1807" t="s">
        <v>40</v>
      </c>
      <c r="R1807" t="s">
        <v>41</v>
      </c>
      <c r="S1807" t="s">
        <v>4385</v>
      </c>
      <c r="T1807" s="4">
        <v>45531</v>
      </c>
      <c r="U1807">
        <v>8</v>
      </c>
      <c r="V1807" t="s">
        <v>20253</v>
      </c>
      <c r="W1807" t="s">
        <v>4386</v>
      </c>
      <c r="X1807" t="s">
        <v>4387</v>
      </c>
      <c r="Y1807" t="s">
        <v>4388</v>
      </c>
      <c r="Z1807">
        <v>2605</v>
      </c>
      <c r="AA1807">
        <v>5</v>
      </c>
      <c r="AB1807">
        <v>5210</v>
      </c>
      <c r="AC1807">
        <v>1042</v>
      </c>
      <c r="AD1807" s="8">
        <v>0.35</v>
      </c>
      <c r="AE1807" s="7">
        <v>1823.4999999999998</v>
      </c>
      <c r="AF1807">
        <v>0.35</v>
      </c>
      <c r="AG1807" t="str">
        <f t="shared" si="28"/>
        <v>₹5 K</v>
      </c>
    </row>
    <row r="1808" spans="1:33" x14ac:dyDescent="0.3">
      <c r="A1808" t="s">
        <v>336</v>
      </c>
      <c r="B1808" t="s">
        <v>500</v>
      </c>
      <c r="C1808" t="s">
        <v>49</v>
      </c>
      <c r="D1808" t="s">
        <v>146</v>
      </c>
      <c r="E1808" t="s">
        <v>134</v>
      </c>
      <c r="F1808" t="s">
        <v>4470</v>
      </c>
      <c r="G1808" t="s">
        <v>96</v>
      </c>
      <c r="H1808" s="4">
        <v>44719</v>
      </c>
      <c r="I1808">
        <v>1400</v>
      </c>
      <c r="J1808" t="s">
        <v>4471</v>
      </c>
      <c r="K1808" t="s">
        <v>1846</v>
      </c>
      <c r="L1808" t="s">
        <v>4472</v>
      </c>
      <c r="M1808" t="s">
        <v>37</v>
      </c>
      <c r="N1808" t="s">
        <v>4473</v>
      </c>
      <c r="O1808" t="s">
        <v>39</v>
      </c>
      <c r="P1808">
        <v>18</v>
      </c>
      <c r="Q1808" t="s">
        <v>40</v>
      </c>
      <c r="R1808" t="s">
        <v>58</v>
      </c>
      <c r="S1808" t="s">
        <v>4474</v>
      </c>
      <c r="T1808" s="4">
        <v>45518</v>
      </c>
      <c r="U1808">
        <v>8</v>
      </c>
      <c r="V1808" t="s">
        <v>20253</v>
      </c>
      <c r="W1808" t="s">
        <v>4475</v>
      </c>
      <c r="X1808" t="s">
        <v>4476</v>
      </c>
      <c r="Y1808" t="s">
        <v>3563</v>
      </c>
      <c r="Z1808">
        <v>2106</v>
      </c>
      <c r="AA1808">
        <v>8</v>
      </c>
      <c r="AB1808">
        <v>6739.2000000000007</v>
      </c>
      <c r="AC1808">
        <v>842.40000000000009</v>
      </c>
      <c r="AD1808" s="8">
        <v>0.22</v>
      </c>
      <c r="AE1808" s="7">
        <v>1482.6240000000003</v>
      </c>
      <c r="AF1808">
        <v>0.22</v>
      </c>
      <c r="AG1808" t="str">
        <f t="shared" si="28"/>
        <v>₹7 K</v>
      </c>
    </row>
    <row r="1809" spans="1:33" x14ac:dyDescent="0.3">
      <c r="A1809" t="s">
        <v>27</v>
      </c>
      <c r="B1809" t="s">
        <v>803</v>
      </c>
      <c r="C1809" t="s">
        <v>49</v>
      </c>
      <c r="D1809" t="s">
        <v>30</v>
      </c>
      <c r="E1809" t="s">
        <v>337</v>
      </c>
      <c r="F1809" t="s">
        <v>4506</v>
      </c>
      <c r="G1809" t="s">
        <v>96</v>
      </c>
      <c r="H1809" s="4">
        <v>45532</v>
      </c>
      <c r="I1809">
        <v>1400</v>
      </c>
      <c r="J1809" t="s">
        <v>4507</v>
      </c>
      <c r="K1809" t="s">
        <v>923</v>
      </c>
      <c r="L1809" t="s">
        <v>4508</v>
      </c>
      <c r="M1809" t="s">
        <v>37</v>
      </c>
      <c r="N1809" t="s">
        <v>4509</v>
      </c>
      <c r="O1809" t="s">
        <v>39</v>
      </c>
      <c r="P1809">
        <v>7</v>
      </c>
      <c r="Q1809" t="s">
        <v>73</v>
      </c>
      <c r="R1809" t="s">
        <v>58</v>
      </c>
      <c r="S1809" t="s">
        <v>4510</v>
      </c>
      <c r="T1809" s="4">
        <v>45517</v>
      </c>
      <c r="U1809">
        <v>8</v>
      </c>
      <c r="V1809" t="s">
        <v>20253</v>
      </c>
      <c r="W1809" t="s">
        <v>4511</v>
      </c>
      <c r="X1809" t="s">
        <v>4512</v>
      </c>
      <c r="Y1809" t="s">
        <v>2600</v>
      </c>
      <c r="Z1809">
        <v>1832</v>
      </c>
      <c r="AA1809">
        <v>3</v>
      </c>
      <c r="AB1809">
        <v>2198.4</v>
      </c>
      <c r="AC1809">
        <v>732.80000000000007</v>
      </c>
      <c r="AD1809" s="8">
        <v>0.22</v>
      </c>
      <c r="AE1809" s="7">
        <v>483.64800000000002</v>
      </c>
      <c r="AF1809">
        <v>0.22</v>
      </c>
      <c r="AG1809" t="str">
        <f t="shared" si="28"/>
        <v>₹2 K</v>
      </c>
    </row>
    <row r="1810" spans="1:33" x14ac:dyDescent="0.3">
      <c r="A1810" t="s">
        <v>181</v>
      </c>
      <c r="B1810" t="s">
        <v>920</v>
      </c>
      <c r="C1810" t="s">
        <v>29</v>
      </c>
      <c r="D1810" t="s">
        <v>81</v>
      </c>
      <c r="E1810" t="s">
        <v>441</v>
      </c>
      <c r="F1810" t="s">
        <v>4660</v>
      </c>
      <c r="G1810" t="s">
        <v>96</v>
      </c>
      <c r="H1810" s="4">
        <v>44712</v>
      </c>
      <c r="I1810">
        <v>1300</v>
      </c>
      <c r="J1810" t="s">
        <v>4661</v>
      </c>
      <c r="K1810" t="s">
        <v>1418</v>
      </c>
      <c r="L1810" t="s">
        <v>4662</v>
      </c>
      <c r="M1810" t="s">
        <v>37</v>
      </c>
      <c r="N1810" t="s">
        <v>4663</v>
      </c>
      <c r="O1810" t="s">
        <v>72</v>
      </c>
      <c r="P1810">
        <v>3</v>
      </c>
      <c r="Q1810" t="s">
        <v>73</v>
      </c>
      <c r="R1810" t="s">
        <v>74</v>
      </c>
      <c r="S1810" t="s">
        <v>4664</v>
      </c>
      <c r="T1810" s="4">
        <v>45520</v>
      </c>
      <c r="U1810">
        <v>8</v>
      </c>
      <c r="V1810" t="s">
        <v>20253</v>
      </c>
      <c r="W1810" t="s">
        <v>4665</v>
      </c>
      <c r="X1810" t="s">
        <v>4666</v>
      </c>
      <c r="Y1810" t="s">
        <v>4667</v>
      </c>
      <c r="Z1810">
        <v>1625</v>
      </c>
      <c r="AA1810">
        <v>7</v>
      </c>
      <c r="AB1810">
        <v>4550</v>
      </c>
      <c r="AC1810">
        <v>650</v>
      </c>
      <c r="AD1810" s="8">
        <v>0.28000000000000003</v>
      </c>
      <c r="AE1810" s="7">
        <v>1274.0000000000002</v>
      </c>
      <c r="AF1810">
        <v>0.28000000000000003</v>
      </c>
      <c r="AG1810" t="str">
        <f t="shared" si="28"/>
        <v>₹5 K</v>
      </c>
    </row>
    <row r="1811" spans="1:33" x14ac:dyDescent="0.3">
      <c r="A1811" t="s">
        <v>20233</v>
      </c>
      <c r="B1811" t="s">
        <v>218</v>
      </c>
      <c r="C1811" t="s">
        <v>29</v>
      </c>
      <c r="D1811" t="s">
        <v>241</v>
      </c>
      <c r="E1811" t="s">
        <v>304</v>
      </c>
      <c r="F1811" t="s">
        <v>4719</v>
      </c>
      <c r="G1811" t="s">
        <v>33</v>
      </c>
      <c r="H1811" s="4">
        <v>44701</v>
      </c>
      <c r="I1811">
        <v>1400</v>
      </c>
      <c r="J1811" t="s">
        <v>4720</v>
      </c>
      <c r="K1811" t="s">
        <v>524</v>
      </c>
      <c r="L1811" t="s">
        <v>4721</v>
      </c>
      <c r="M1811" t="s">
        <v>87</v>
      </c>
      <c r="N1811" t="s">
        <v>4722</v>
      </c>
      <c r="O1811" t="s">
        <v>57</v>
      </c>
      <c r="P1811">
        <v>14</v>
      </c>
      <c r="Q1811" t="s">
        <v>73</v>
      </c>
      <c r="R1811" t="s">
        <v>74</v>
      </c>
      <c r="S1811" t="s">
        <v>4723</v>
      </c>
      <c r="T1811" s="4">
        <v>45516</v>
      </c>
      <c r="U1811">
        <v>8</v>
      </c>
      <c r="V1811" t="s">
        <v>20253</v>
      </c>
      <c r="W1811" t="s">
        <v>4724</v>
      </c>
      <c r="X1811" t="s">
        <v>4725</v>
      </c>
      <c r="Y1811" t="s">
        <v>4726</v>
      </c>
      <c r="Z1811">
        <v>1195</v>
      </c>
      <c r="AA1811">
        <v>4</v>
      </c>
      <c r="AB1811">
        <v>1912</v>
      </c>
      <c r="AC1811">
        <v>478</v>
      </c>
      <c r="AD1811" s="8">
        <v>0.28000000000000003</v>
      </c>
      <c r="AE1811" s="7">
        <v>535.36</v>
      </c>
      <c r="AF1811">
        <v>0.28000000000000003</v>
      </c>
      <c r="AG1811" t="str">
        <f t="shared" si="28"/>
        <v>₹2 K</v>
      </c>
    </row>
    <row r="1812" spans="1:33" x14ac:dyDescent="0.3">
      <c r="A1812" t="s">
        <v>181</v>
      </c>
      <c r="B1812" t="s">
        <v>411</v>
      </c>
      <c r="C1812" t="s">
        <v>29</v>
      </c>
      <c r="D1812" t="s">
        <v>370</v>
      </c>
      <c r="E1812" t="s">
        <v>1005</v>
      </c>
      <c r="F1812" t="s">
        <v>5037</v>
      </c>
      <c r="G1812" t="s">
        <v>96</v>
      </c>
      <c r="H1812" s="4">
        <v>45499</v>
      </c>
      <c r="I1812">
        <v>1100</v>
      </c>
      <c r="J1812" t="s">
        <v>5038</v>
      </c>
      <c r="K1812" t="s">
        <v>424</v>
      </c>
      <c r="L1812" t="s">
        <v>5039</v>
      </c>
      <c r="M1812" t="s">
        <v>37</v>
      </c>
      <c r="N1812" t="s">
        <v>5040</v>
      </c>
      <c r="O1812" t="s">
        <v>57</v>
      </c>
      <c r="P1812">
        <v>7</v>
      </c>
      <c r="Q1812" t="s">
        <v>40</v>
      </c>
      <c r="R1812" t="s">
        <v>58</v>
      </c>
      <c r="S1812" t="s">
        <v>5041</v>
      </c>
      <c r="T1812" s="4">
        <v>45521</v>
      </c>
      <c r="U1812">
        <v>8</v>
      </c>
      <c r="V1812" t="s">
        <v>20253</v>
      </c>
      <c r="W1812" t="s">
        <v>5042</v>
      </c>
      <c r="X1812" t="s">
        <v>5043</v>
      </c>
      <c r="Y1812" t="s">
        <v>5044</v>
      </c>
      <c r="Z1812">
        <v>1408</v>
      </c>
      <c r="AA1812">
        <v>8</v>
      </c>
      <c r="AB1812">
        <v>4505.6000000000004</v>
      </c>
      <c r="AC1812">
        <v>563.20000000000005</v>
      </c>
      <c r="AD1812" s="8">
        <v>0.28000000000000003</v>
      </c>
      <c r="AE1812" s="7">
        <v>1261.5680000000002</v>
      </c>
      <c r="AF1812">
        <v>0.28000000000000003</v>
      </c>
      <c r="AG1812" t="str">
        <f t="shared" si="28"/>
        <v>₹5 K</v>
      </c>
    </row>
    <row r="1813" spans="1:33" x14ac:dyDescent="0.3">
      <c r="A1813" t="s">
        <v>20236</v>
      </c>
      <c r="B1813" t="s">
        <v>79</v>
      </c>
      <c r="C1813" t="s">
        <v>29</v>
      </c>
      <c r="D1813" t="s">
        <v>146</v>
      </c>
      <c r="E1813" t="s">
        <v>804</v>
      </c>
      <c r="F1813" t="s">
        <v>5097</v>
      </c>
      <c r="G1813" t="s">
        <v>96</v>
      </c>
      <c r="H1813" s="4">
        <v>45060</v>
      </c>
      <c r="I1813">
        <v>1000</v>
      </c>
      <c r="J1813" t="s">
        <v>5098</v>
      </c>
      <c r="K1813" t="s">
        <v>394</v>
      </c>
      <c r="L1813" t="s">
        <v>5099</v>
      </c>
      <c r="M1813" t="s">
        <v>37</v>
      </c>
      <c r="N1813" t="s">
        <v>5100</v>
      </c>
      <c r="O1813" t="s">
        <v>57</v>
      </c>
      <c r="P1813">
        <v>14</v>
      </c>
      <c r="Q1813" t="s">
        <v>40</v>
      </c>
      <c r="R1813" t="s">
        <v>41</v>
      </c>
      <c r="S1813" t="s">
        <v>5101</v>
      </c>
      <c r="T1813" s="4">
        <v>45514</v>
      </c>
      <c r="U1813">
        <v>8</v>
      </c>
      <c r="V1813" t="s">
        <v>20253</v>
      </c>
      <c r="W1813" t="s">
        <v>5102</v>
      </c>
      <c r="X1813" t="s">
        <v>5103</v>
      </c>
      <c r="Y1813" t="s">
        <v>893</v>
      </c>
      <c r="Z1813">
        <v>1940</v>
      </c>
      <c r="AA1813">
        <v>1</v>
      </c>
      <c r="AB1813">
        <v>776</v>
      </c>
      <c r="AC1813">
        <v>776</v>
      </c>
      <c r="AD1813" s="8">
        <v>0.28000000000000003</v>
      </c>
      <c r="AE1813" s="7">
        <v>217.28000000000003</v>
      </c>
      <c r="AF1813">
        <v>0.28000000000000003</v>
      </c>
      <c r="AG1813" t="str">
        <f t="shared" si="28"/>
        <v>₹776</v>
      </c>
    </row>
    <row r="1814" spans="1:33" x14ac:dyDescent="0.3">
      <c r="A1814" t="s">
        <v>20233</v>
      </c>
      <c r="B1814" t="s">
        <v>240</v>
      </c>
      <c r="C1814" t="s">
        <v>49</v>
      </c>
      <c r="D1814" t="s">
        <v>241</v>
      </c>
      <c r="E1814" t="s">
        <v>1560</v>
      </c>
      <c r="F1814" t="s">
        <v>5276</v>
      </c>
      <c r="G1814" t="s">
        <v>33</v>
      </c>
      <c r="H1814" s="4">
        <v>44824</v>
      </c>
      <c r="I1814">
        <v>1400</v>
      </c>
      <c r="J1814" t="s">
        <v>5277</v>
      </c>
      <c r="K1814" t="s">
        <v>1034</v>
      </c>
      <c r="L1814" t="s">
        <v>5278</v>
      </c>
      <c r="M1814" t="s">
        <v>87</v>
      </c>
      <c r="N1814" t="s">
        <v>5279</v>
      </c>
      <c r="O1814" t="s">
        <v>39</v>
      </c>
      <c r="P1814">
        <v>13</v>
      </c>
      <c r="Q1814" t="s">
        <v>73</v>
      </c>
      <c r="R1814" t="s">
        <v>101</v>
      </c>
      <c r="S1814" t="s">
        <v>5280</v>
      </c>
      <c r="T1814" s="4">
        <v>45524</v>
      </c>
      <c r="U1814">
        <v>8</v>
      </c>
      <c r="V1814" t="s">
        <v>20253</v>
      </c>
      <c r="W1814" t="s">
        <v>5281</v>
      </c>
      <c r="X1814" t="s">
        <v>5282</v>
      </c>
      <c r="Y1814" t="s">
        <v>5283</v>
      </c>
      <c r="Z1814">
        <v>2142</v>
      </c>
      <c r="AA1814">
        <v>7</v>
      </c>
      <c r="AB1814">
        <v>5997.6</v>
      </c>
      <c r="AC1814">
        <v>856.80000000000007</v>
      </c>
      <c r="AD1814" s="8">
        <v>0.22</v>
      </c>
      <c r="AE1814" s="7">
        <v>1319.472</v>
      </c>
      <c r="AF1814">
        <v>0.22</v>
      </c>
      <c r="AG1814" t="str">
        <f t="shared" si="28"/>
        <v>₹6 K</v>
      </c>
    </row>
    <row r="1815" spans="1:33" x14ac:dyDescent="0.3">
      <c r="A1815" t="s">
        <v>121</v>
      </c>
      <c r="B1815" t="s">
        <v>946</v>
      </c>
      <c r="C1815" t="s">
        <v>49</v>
      </c>
      <c r="D1815" t="s">
        <v>241</v>
      </c>
      <c r="E1815" t="s">
        <v>501</v>
      </c>
      <c r="F1815" t="s">
        <v>5307</v>
      </c>
      <c r="G1815" t="s">
        <v>96</v>
      </c>
      <c r="H1815" s="4">
        <v>43836</v>
      </c>
      <c r="I1815">
        <v>1000</v>
      </c>
      <c r="J1815" t="s">
        <v>5308</v>
      </c>
      <c r="K1815" t="s">
        <v>835</v>
      </c>
      <c r="L1815" t="s">
        <v>5309</v>
      </c>
      <c r="M1815" t="s">
        <v>37</v>
      </c>
      <c r="N1815" t="s">
        <v>5310</v>
      </c>
      <c r="O1815" t="s">
        <v>72</v>
      </c>
      <c r="P1815">
        <v>3</v>
      </c>
      <c r="Q1815" t="s">
        <v>40</v>
      </c>
      <c r="R1815" t="s">
        <v>74</v>
      </c>
      <c r="S1815" t="s">
        <v>5311</v>
      </c>
      <c r="T1815" s="4">
        <v>45507</v>
      </c>
      <c r="U1815">
        <v>8</v>
      </c>
      <c r="V1815" t="s">
        <v>20253</v>
      </c>
      <c r="W1815" t="s">
        <v>5312</v>
      </c>
      <c r="X1815" t="s">
        <v>5313</v>
      </c>
      <c r="Y1815" t="s">
        <v>5314</v>
      </c>
      <c r="Z1815">
        <v>1326</v>
      </c>
      <c r="AA1815">
        <v>3</v>
      </c>
      <c r="AB1815">
        <v>1591.2</v>
      </c>
      <c r="AC1815">
        <v>530.4</v>
      </c>
      <c r="AD1815" s="8">
        <v>0.22</v>
      </c>
      <c r="AE1815" s="7">
        <v>350.06400000000002</v>
      </c>
      <c r="AF1815">
        <v>0.22</v>
      </c>
      <c r="AG1815" t="str">
        <f t="shared" si="28"/>
        <v>₹2 K</v>
      </c>
    </row>
    <row r="1816" spans="1:33" x14ac:dyDescent="0.3">
      <c r="A1816" t="s">
        <v>181</v>
      </c>
      <c r="B1816" t="s">
        <v>182</v>
      </c>
      <c r="C1816" t="s">
        <v>29</v>
      </c>
      <c r="D1816" t="s">
        <v>370</v>
      </c>
      <c r="E1816" t="s">
        <v>421</v>
      </c>
      <c r="F1816" t="s">
        <v>5344</v>
      </c>
      <c r="G1816" t="s">
        <v>33</v>
      </c>
      <c r="H1816" s="4">
        <v>44871</v>
      </c>
      <c r="I1816">
        <v>1300</v>
      </c>
      <c r="J1816" t="s">
        <v>5345</v>
      </c>
      <c r="K1816" t="s">
        <v>879</v>
      </c>
      <c r="L1816" t="s">
        <v>5346</v>
      </c>
      <c r="M1816" t="s">
        <v>37</v>
      </c>
      <c r="N1816" t="s">
        <v>5347</v>
      </c>
      <c r="O1816" t="s">
        <v>116</v>
      </c>
      <c r="P1816">
        <v>6</v>
      </c>
      <c r="Q1816" t="s">
        <v>73</v>
      </c>
      <c r="R1816" t="s">
        <v>58</v>
      </c>
      <c r="S1816" t="s">
        <v>5348</v>
      </c>
      <c r="T1816" s="4">
        <v>45532</v>
      </c>
      <c r="U1816">
        <v>8</v>
      </c>
      <c r="V1816" t="s">
        <v>20253</v>
      </c>
      <c r="W1816" t="s">
        <v>5349</v>
      </c>
      <c r="X1816" t="s">
        <v>5350</v>
      </c>
      <c r="Y1816" t="s">
        <v>5351</v>
      </c>
      <c r="Z1816">
        <v>2173</v>
      </c>
      <c r="AA1816">
        <v>7</v>
      </c>
      <c r="AB1816">
        <v>6084.4000000000015</v>
      </c>
      <c r="AC1816">
        <v>869.20000000000016</v>
      </c>
      <c r="AD1816" s="8">
        <v>0.28000000000000003</v>
      </c>
      <c r="AE1816" s="7">
        <v>1703.6320000000005</v>
      </c>
      <c r="AF1816">
        <v>0.28000000000000003</v>
      </c>
      <c r="AG1816" t="str">
        <f t="shared" si="28"/>
        <v>₹6 K</v>
      </c>
    </row>
    <row r="1817" spans="1:33" x14ac:dyDescent="0.3">
      <c r="A1817" t="s">
        <v>450</v>
      </c>
      <c r="B1817" t="s">
        <v>450</v>
      </c>
      <c r="C1817" t="s">
        <v>29</v>
      </c>
      <c r="D1817" t="s">
        <v>206</v>
      </c>
      <c r="E1817" t="s">
        <v>1092</v>
      </c>
      <c r="F1817" t="s">
        <v>5382</v>
      </c>
      <c r="G1817" t="s">
        <v>96</v>
      </c>
      <c r="H1817" s="4">
        <v>45614</v>
      </c>
      <c r="I1817">
        <v>1000</v>
      </c>
      <c r="J1817" t="s">
        <v>5383</v>
      </c>
      <c r="K1817" t="s">
        <v>137</v>
      </c>
      <c r="L1817" t="s">
        <v>5384</v>
      </c>
      <c r="M1817" t="s">
        <v>37</v>
      </c>
      <c r="N1817" t="s">
        <v>5385</v>
      </c>
      <c r="O1817" t="s">
        <v>72</v>
      </c>
      <c r="P1817">
        <v>16</v>
      </c>
      <c r="Q1817" t="s">
        <v>73</v>
      </c>
      <c r="R1817" t="s">
        <v>101</v>
      </c>
      <c r="S1817" t="s">
        <v>5386</v>
      </c>
      <c r="T1817" s="4">
        <v>45535</v>
      </c>
      <c r="U1817">
        <v>8</v>
      </c>
      <c r="V1817" t="s">
        <v>20253</v>
      </c>
      <c r="W1817" t="s">
        <v>5387</v>
      </c>
      <c r="X1817" t="s">
        <v>5388</v>
      </c>
      <c r="Y1817" t="s">
        <v>3555</v>
      </c>
      <c r="Z1817">
        <v>2715</v>
      </c>
      <c r="AA1817">
        <v>3</v>
      </c>
      <c r="AB1817">
        <v>3258</v>
      </c>
      <c r="AC1817">
        <v>1086</v>
      </c>
      <c r="AD1817" s="8">
        <v>0.28000000000000003</v>
      </c>
      <c r="AE1817" s="7">
        <v>912.24000000000012</v>
      </c>
      <c r="AF1817">
        <v>0.28000000000000003</v>
      </c>
      <c r="AG1817" t="str">
        <f t="shared" si="28"/>
        <v>₹3 K</v>
      </c>
    </row>
    <row r="1818" spans="1:33" x14ac:dyDescent="0.3">
      <c r="A1818" t="s">
        <v>181</v>
      </c>
      <c r="B1818" t="s">
        <v>470</v>
      </c>
      <c r="C1818" t="s">
        <v>49</v>
      </c>
      <c r="D1818" t="s">
        <v>677</v>
      </c>
      <c r="E1818" t="s">
        <v>1949</v>
      </c>
      <c r="F1818" t="s">
        <v>5420</v>
      </c>
      <c r="G1818" t="s">
        <v>96</v>
      </c>
      <c r="H1818" s="4">
        <v>44604</v>
      </c>
      <c r="I1818">
        <v>1200</v>
      </c>
      <c r="J1818" t="s">
        <v>5421</v>
      </c>
      <c r="K1818" t="s">
        <v>1319</v>
      </c>
      <c r="L1818" t="s">
        <v>5422</v>
      </c>
      <c r="M1818" t="s">
        <v>87</v>
      </c>
      <c r="N1818" t="s">
        <v>5423</v>
      </c>
      <c r="O1818" t="s">
        <v>39</v>
      </c>
      <c r="P1818">
        <v>5</v>
      </c>
      <c r="Q1818" t="s">
        <v>73</v>
      </c>
      <c r="R1818" t="s">
        <v>41</v>
      </c>
      <c r="S1818" t="s">
        <v>5424</v>
      </c>
      <c r="T1818" s="4">
        <v>45534</v>
      </c>
      <c r="U1818">
        <v>8</v>
      </c>
      <c r="V1818" t="s">
        <v>20253</v>
      </c>
      <c r="W1818" t="s">
        <v>5425</v>
      </c>
      <c r="X1818" t="s">
        <v>5426</v>
      </c>
      <c r="Y1818" t="s">
        <v>1316</v>
      </c>
      <c r="Z1818">
        <v>2815</v>
      </c>
      <c r="AA1818">
        <v>3</v>
      </c>
      <c r="AB1818">
        <v>3378</v>
      </c>
      <c r="AC1818">
        <v>1126</v>
      </c>
      <c r="AD1818" s="8">
        <v>0.22</v>
      </c>
      <c r="AE1818" s="7">
        <v>743.16</v>
      </c>
      <c r="AF1818">
        <v>0.22</v>
      </c>
      <c r="AG1818" t="str">
        <f t="shared" si="28"/>
        <v>₹3 K</v>
      </c>
    </row>
    <row r="1819" spans="1:33" x14ac:dyDescent="0.3">
      <c r="A1819" t="s">
        <v>20234</v>
      </c>
      <c r="B1819" t="s">
        <v>325</v>
      </c>
      <c r="C1819" t="s">
        <v>80</v>
      </c>
      <c r="D1819" t="s">
        <v>30</v>
      </c>
      <c r="E1819" t="s">
        <v>2408</v>
      </c>
      <c r="F1819" t="s">
        <v>5473</v>
      </c>
      <c r="G1819" t="s">
        <v>96</v>
      </c>
      <c r="H1819" s="4">
        <v>44210</v>
      </c>
      <c r="I1819">
        <v>1200</v>
      </c>
      <c r="J1819" t="s">
        <v>5474</v>
      </c>
      <c r="K1819" t="s">
        <v>493</v>
      </c>
      <c r="L1819" t="s">
        <v>5475</v>
      </c>
      <c r="M1819" t="s">
        <v>37</v>
      </c>
      <c r="N1819" t="s">
        <v>5476</v>
      </c>
      <c r="O1819" t="s">
        <v>72</v>
      </c>
      <c r="P1819">
        <v>18</v>
      </c>
      <c r="Q1819" t="s">
        <v>73</v>
      </c>
      <c r="R1819" t="s">
        <v>101</v>
      </c>
      <c r="S1819" t="s">
        <v>5477</v>
      </c>
      <c r="T1819" s="4">
        <v>45507</v>
      </c>
      <c r="U1819">
        <v>8</v>
      </c>
      <c r="V1819" t="s">
        <v>20253</v>
      </c>
      <c r="W1819" t="s">
        <v>5478</v>
      </c>
      <c r="X1819" t="s">
        <v>5479</v>
      </c>
      <c r="Y1819" t="s">
        <v>5480</v>
      </c>
      <c r="Z1819">
        <v>1595</v>
      </c>
      <c r="AA1819">
        <v>8</v>
      </c>
      <c r="AB1819">
        <v>5104</v>
      </c>
      <c r="AC1819">
        <v>638</v>
      </c>
      <c r="AD1819" s="8">
        <v>0.35</v>
      </c>
      <c r="AE1819" s="7">
        <v>1786.3999999999999</v>
      </c>
      <c r="AF1819">
        <v>0.35</v>
      </c>
      <c r="AG1819" t="str">
        <f t="shared" si="28"/>
        <v>₹5 K</v>
      </c>
    </row>
    <row r="1820" spans="1:33" x14ac:dyDescent="0.3">
      <c r="A1820" t="s">
        <v>93</v>
      </c>
      <c r="B1820" t="s">
        <v>169</v>
      </c>
      <c r="C1820" t="s">
        <v>49</v>
      </c>
      <c r="D1820" t="s">
        <v>30</v>
      </c>
      <c r="E1820" t="s">
        <v>1683</v>
      </c>
      <c r="F1820" t="s">
        <v>5621</v>
      </c>
      <c r="G1820" t="s">
        <v>33</v>
      </c>
      <c r="H1820" s="4">
        <v>43894</v>
      </c>
      <c r="I1820">
        <v>1200</v>
      </c>
      <c r="J1820" t="s">
        <v>5622</v>
      </c>
      <c r="K1820" t="s">
        <v>950</v>
      </c>
      <c r="L1820" t="s">
        <v>5623</v>
      </c>
      <c r="M1820" t="s">
        <v>37</v>
      </c>
      <c r="N1820" t="s">
        <v>5624</v>
      </c>
      <c r="O1820" t="s">
        <v>116</v>
      </c>
      <c r="P1820">
        <v>14</v>
      </c>
      <c r="Q1820" t="s">
        <v>73</v>
      </c>
      <c r="R1820" t="s">
        <v>41</v>
      </c>
      <c r="S1820" t="s">
        <v>5625</v>
      </c>
      <c r="T1820" s="4">
        <v>45513</v>
      </c>
      <c r="U1820">
        <v>8</v>
      </c>
      <c r="V1820" t="s">
        <v>20253</v>
      </c>
      <c r="W1820" t="s">
        <v>5626</v>
      </c>
      <c r="X1820" t="s">
        <v>5627</v>
      </c>
      <c r="Y1820" t="s">
        <v>2161</v>
      </c>
      <c r="Z1820">
        <v>1851</v>
      </c>
      <c r="AA1820">
        <v>6</v>
      </c>
      <c r="AB1820">
        <v>4442.4000000000015</v>
      </c>
      <c r="AC1820">
        <v>740.4000000000002</v>
      </c>
      <c r="AD1820" s="8">
        <v>0.22</v>
      </c>
      <c r="AE1820" s="7">
        <v>977.32800000000032</v>
      </c>
      <c r="AF1820">
        <v>0.22</v>
      </c>
      <c r="AG1820" t="str">
        <f t="shared" si="28"/>
        <v>₹4 K</v>
      </c>
    </row>
    <row r="1821" spans="1:33" x14ac:dyDescent="0.3">
      <c r="A1821" t="s">
        <v>357</v>
      </c>
      <c r="B1821" t="s">
        <v>357</v>
      </c>
      <c r="C1821" t="s">
        <v>29</v>
      </c>
      <c r="D1821" t="s">
        <v>109</v>
      </c>
      <c r="E1821" t="s">
        <v>596</v>
      </c>
      <c r="F1821" t="s">
        <v>5628</v>
      </c>
      <c r="G1821" t="s">
        <v>33</v>
      </c>
      <c r="H1821" s="4">
        <v>44278</v>
      </c>
      <c r="I1821">
        <v>1200</v>
      </c>
      <c r="J1821" t="s">
        <v>5629</v>
      </c>
      <c r="K1821" t="s">
        <v>725</v>
      </c>
      <c r="L1821" t="s">
        <v>5630</v>
      </c>
      <c r="M1821" t="s">
        <v>37</v>
      </c>
      <c r="N1821" t="s">
        <v>5631</v>
      </c>
      <c r="O1821" t="s">
        <v>116</v>
      </c>
      <c r="P1821">
        <v>4</v>
      </c>
      <c r="Q1821" t="s">
        <v>73</v>
      </c>
      <c r="R1821" t="s">
        <v>74</v>
      </c>
      <c r="S1821" t="s">
        <v>5632</v>
      </c>
      <c r="T1821" s="4">
        <v>45531</v>
      </c>
      <c r="U1821">
        <v>8</v>
      </c>
      <c r="V1821" t="s">
        <v>20253</v>
      </c>
      <c r="W1821" t="s">
        <v>5633</v>
      </c>
      <c r="X1821" t="s">
        <v>5634</v>
      </c>
      <c r="Y1821" t="s">
        <v>5635</v>
      </c>
      <c r="Z1821">
        <v>2477</v>
      </c>
      <c r="AA1821">
        <v>3</v>
      </c>
      <c r="AB1821">
        <v>2972.4</v>
      </c>
      <c r="AC1821">
        <v>990.80000000000007</v>
      </c>
      <c r="AD1821" s="8">
        <v>0.28000000000000003</v>
      </c>
      <c r="AE1821" s="7">
        <v>832.27200000000005</v>
      </c>
      <c r="AF1821">
        <v>0.28000000000000003</v>
      </c>
      <c r="AG1821" t="str">
        <f t="shared" si="28"/>
        <v>₹3 K</v>
      </c>
    </row>
    <row r="1822" spans="1:33" x14ac:dyDescent="0.3">
      <c r="A1822" t="s">
        <v>336</v>
      </c>
      <c r="B1822" t="s">
        <v>500</v>
      </c>
      <c r="C1822" t="s">
        <v>29</v>
      </c>
      <c r="D1822" t="s">
        <v>146</v>
      </c>
      <c r="E1822" t="s">
        <v>1365</v>
      </c>
      <c r="F1822" t="s">
        <v>5665</v>
      </c>
      <c r="G1822" t="s">
        <v>33</v>
      </c>
      <c r="H1822" s="4">
        <v>44392</v>
      </c>
      <c r="I1822">
        <v>1000</v>
      </c>
      <c r="J1822" t="s">
        <v>5666</v>
      </c>
      <c r="K1822" t="s">
        <v>1302</v>
      </c>
      <c r="L1822" t="s">
        <v>5667</v>
      </c>
      <c r="M1822" t="s">
        <v>87</v>
      </c>
      <c r="N1822" t="s">
        <v>5668</v>
      </c>
      <c r="O1822" t="s">
        <v>39</v>
      </c>
      <c r="P1822">
        <v>17</v>
      </c>
      <c r="Q1822" t="s">
        <v>73</v>
      </c>
      <c r="R1822" t="s">
        <v>41</v>
      </c>
      <c r="S1822" t="s">
        <v>5669</v>
      </c>
      <c r="T1822" s="4">
        <v>45510</v>
      </c>
      <c r="U1822">
        <v>8</v>
      </c>
      <c r="V1822" t="s">
        <v>20253</v>
      </c>
      <c r="W1822" t="s">
        <v>5670</v>
      </c>
      <c r="X1822" t="s">
        <v>5671</v>
      </c>
      <c r="Y1822" t="s">
        <v>2554</v>
      </c>
      <c r="Z1822">
        <v>2315</v>
      </c>
      <c r="AA1822">
        <v>7</v>
      </c>
      <c r="AB1822">
        <v>6482</v>
      </c>
      <c r="AC1822">
        <v>926</v>
      </c>
      <c r="AD1822" s="8">
        <v>0.28000000000000003</v>
      </c>
      <c r="AE1822" s="7">
        <v>1814.9600000000003</v>
      </c>
      <c r="AF1822">
        <v>0.28000000000000003</v>
      </c>
      <c r="AG1822" t="str">
        <f t="shared" si="28"/>
        <v>₹6 K</v>
      </c>
    </row>
    <row r="1823" spans="1:33" x14ac:dyDescent="0.3">
      <c r="A1823" t="s">
        <v>20239</v>
      </c>
      <c r="B1823" t="s">
        <v>28</v>
      </c>
      <c r="C1823" t="s">
        <v>80</v>
      </c>
      <c r="D1823" t="s">
        <v>370</v>
      </c>
      <c r="E1823" t="s">
        <v>894</v>
      </c>
      <c r="F1823" t="s">
        <v>5842</v>
      </c>
      <c r="G1823" t="s">
        <v>33</v>
      </c>
      <c r="H1823" s="4">
        <v>44803</v>
      </c>
      <c r="I1823">
        <v>1100</v>
      </c>
      <c r="J1823" t="s">
        <v>5843</v>
      </c>
      <c r="K1823" t="s">
        <v>753</v>
      </c>
      <c r="L1823" t="s">
        <v>5844</v>
      </c>
      <c r="M1823" t="s">
        <v>37</v>
      </c>
      <c r="N1823" t="s">
        <v>5845</v>
      </c>
      <c r="O1823" t="s">
        <v>57</v>
      </c>
      <c r="P1823">
        <v>8</v>
      </c>
      <c r="Q1823" t="s">
        <v>40</v>
      </c>
      <c r="R1823" t="s">
        <v>74</v>
      </c>
      <c r="S1823" t="s">
        <v>5846</v>
      </c>
      <c r="T1823" s="4">
        <v>45533</v>
      </c>
      <c r="U1823">
        <v>8</v>
      </c>
      <c r="V1823" t="s">
        <v>20253</v>
      </c>
      <c r="W1823" t="s">
        <v>5847</v>
      </c>
      <c r="X1823" t="s">
        <v>5848</v>
      </c>
      <c r="Y1823" t="s">
        <v>5849</v>
      </c>
      <c r="Z1823">
        <v>2779</v>
      </c>
      <c r="AA1823">
        <v>8</v>
      </c>
      <c r="AB1823">
        <v>8892.8000000000011</v>
      </c>
      <c r="AC1823">
        <v>1111.6000000000001</v>
      </c>
      <c r="AD1823" s="8">
        <v>0.35</v>
      </c>
      <c r="AE1823" s="7">
        <v>3112.48</v>
      </c>
      <c r="AF1823">
        <v>0.35</v>
      </c>
      <c r="AG1823" t="str">
        <f t="shared" si="28"/>
        <v>₹9 K</v>
      </c>
    </row>
    <row r="1824" spans="1:33" x14ac:dyDescent="0.3">
      <c r="A1824" t="s">
        <v>93</v>
      </c>
      <c r="B1824" t="s">
        <v>1118</v>
      </c>
      <c r="C1824" t="s">
        <v>80</v>
      </c>
      <c r="D1824" t="s">
        <v>370</v>
      </c>
      <c r="E1824" t="s">
        <v>358</v>
      </c>
      <c r="F1824" t="s">
        <v>5924</v>
      </c>
      <c r="G1824" t="s">
        <v>96</v>
      </c>
      <c r="H1824" s="4">
        <v>44020</v>
      </c>
      <c r="I1824">
        <v>1000</v>
      </c>
      <c r="J1824" t="s">
        <v>5925</v>
      </c>
      <c r="K1824" t="s">
        <v>853</v>
      </c>
      <c r="L1824" t="s">
        <v>5926</v>
      </c>
      <c r="M1824" t="s">
        <v>37</v>
      </c>
      <c r="N1824" t="s">
        <v>5927</v>
      </c>
      <c r="O1824" t="s">
        <v>116</v>
      </c>
      <c r="P1824">
        <v>14</v>
      </c>
      <c r="Q1824" t="s">
        <v>40</v>
      </c>
      <c r="R1824" t="s">
        <v>101</v>
      </c>
      <c r="S1824" t="s">
        <v>5928</v>
      </c>
      <c r="T1824" s="4">
        <v>45511</v>
      </c>
      <c r="U1824">
        <v>8</v>
      </c>
      <c r="V1824" t="s">
        <v>20253</v>
      </c>
      <c r="W1824" t="s">
        <v>5929</v>
      </c>
      <c r="X1824" t="s">
        <v>5930</v>
      </c>
      <c r="Y1824" t="s">
        <v>1382</v>
      </c>
      <c r="Z1824">
        <v>2108</v>
      </c>
      <c r="AA1824">
        <v>8</v>
      </c>
      <c r="AB1824">
        <v>6745.6</v>
      </c>
      <c r="AC1824">
        <v>843.2</v>
      </c>
      <c r="AD1824" s="8">
        <v>0.35</v>
      </c>
      <c r="AE1824" s="7">
        <v>2360.96</v>
      </c>
      <c r="AF1824">
        <v>0.35</v>
      </c>
      <c r="AG1824" t="str">
        <f t="shared" si="28"/>
        <v>₹7 K</v>
      </c>
    </row>
    <row r="1825" spans="1:33" x14ac:dyDescent="0.3">
      <c r="A1825" t="s">
        <v>20235</v>
      </c>
      <c r="B1825" t="s">
        <v>48</v>
      </c>
      <c r="C1825" t="s">
        <v>80</v>
      </c>
      <c r="D1825" t="s">
        <v>65</v>
      </c>
      <c r="E1825" t="s">
        <v>158</v>
      </c>
      <c r="F1825" t="s">
        <v>6258</v>
      </c>
      <c r="G1825" t="s">
        <v>96</v>
      </c>
      <c r="H1825" s="4">
        <v>44328</v>
      </c>
      <c r="I1825">
        <v>1400</v>
      </c>
      <c r="J1825" t="s">
        <v>6259</v>
      </c>
      <c r="K1825" t="s">
        <v>434</v>
      </c>
      <c r="L1825" t="s">
        <v>6260</v>
      </c>
      <c r="M1825" t="s">
        <v>37</v>
      </c>
      <c r="N1825" t="s">
        <v>6261</v>
      </c>
      <c r="O1825" t="s">
        <v>39</v>
      </c>
      <c r="P1825">
        <v>16</v>
      </c>
      <c r="Q1825" t="s">
        <v>73</v>
      </c>
      <c r="R1825" t="s">
        <v>101</v>
      </c>
      <c r="S1825" t="s">
        <v>6262</v>
      </c>
      <c r="T1825" s="4">
        <v>45520</v>
      </c>
      <c r="U1825">
        <v>8</v>
      </c>
      <c r="V1825" t="s">
        <v>20253</v>
      </c>
      <c r="W1825" t="s">
        <v>6263</v>
      </c>
      <c r="X1825" t="s">
        <v>6264</v>
      </c>
      <c r="Y1825" t="s">
        <v>6265</v>
      </c>
      <c r="Z1825">
        <v>1731</v>
      </c>
      <c r="AA1825">
        <v>4</v>
      </c>
      <c r="AB1825">
        <v>2769.6000000000004</v>
      </c>
      <c r="AC1825">
        <v>692.40000000000009</v>
      </c>
      <c r="AD1825" s="8">
        <v>0.35</v>
      </c>
      <c r="AE1825" s="7">
        <v>969.36</v>
      </c>
      <c r="AF1825">
        <v>0.35</v>
      </c>
      <c r="AG1825" t="str">
        <f t="shared" si="28"/>
        <v>₹3 K</v>
      </c>
    </row>
    <row r="1826" spans="1:33" x14ac:dyDescent="0.3">
      <c r="A1826" t="s">
        <v>47</v>
      </c>
      <c r="B1826" t="s">
        <v>1128</v>
      </c>
      <c r="C1826" t="s">
        <v>49</v>
      </c>
      <c r="D1826" t="s">
        <v>109</v>
      </c>
      <c r="E1826" t="s">
        <v>147</v>
      </c>
      <c r="F1826" t="s">
        <v>6295</v>
      </c>
      <c r="G1826" t="s">
        <v>33</v>
      </c>
      <c r="H1826" s="4">
        <v>44857</v>
      </c>
      <c r="I1826">
        <v>950</v>
      </c>
      <c r="J1826" t="s">
        <v>6296</v>
      </c>
      <c r="K1826" t="s">
        <v>1302</v>
      </c>
      <c r="L1826" t="s">
        <v>6297</v>
      </c>
      <c r="M1826" t="s">
        <v>37</v>
      </c>
      <c r="N1826" t="s">
        <v>6298</v>
      </c>
      <c r="O1826" t="s">
        <v>39</v>
      </c>
      <c r="P1826">
        <v>9</v>
      </c>
      <c r="Q1826" t="s">
        <v>73</v>
      </c>
      <c r="R1826" t="s">
        <v>74</v>
      </c>
      <c r="S1826" t="s">
        <v>6299</v>
      </c>
      <c r="T1826" s="4">
        <v>45516</v>
      </c>
      <c r="U1826">
        <v>8</v>
      </c>
      <c r="V1826" t="s">
        <v>20253</v>
      </c>
      <c r="W1826" t="s">
        <v>6300</v>
      </c>
      <c r="X1826" t="s">
        <v>6301</v>
      </c>
      <c r="Y1826" t="s">
        <v>6302</v>
      </c>
      <c r="Z1826">
        <v>1751</v>
      </c>
      <c r="AA1826">
        <v>3</v>
      </c>
      <c r="AB1826">
        <v>2101.2000000000003</v>
      </c>
      <c r="AC1826">
        <v>700.40000000000009</v>
      </c>
      <c r="AD1826" s="8">
        <v>0.22</v>
      </c>
      <c r="AE1826" s="7">
        <v>462.26400000000007</v>
      </c>
      <c r="AF1826">
        <v>0.22</v>
      </c>
      <c r="AG1826" t="str">
        <f t="shared" si="28"/>
        <v>₹2 K</v>
      </c>
    </row>
    <row r="1827" spans="1:33" x14ac:dyDescent="0.3">
      <c r="A1827" t="s">
        <v>181</v>
      </c>
      <c r="B1827" t="s">
        <v>411</v>
      </c>
      <c r="C1827" t="s">
        <v>49</v>
      </c>
      <c r="D1827" t="s">
        <v>50</v>
      </c>
      <c r="E1827" t="s">
        <v>1683</v>
      </c>
      <c r="F1827" t="s">
        <v>6405</v>
      </c>
      <c r="G1827" t="s">
        <v>96</v>
      </c>
      <c r="H1827" s="4">
        <v>45321</v>
      </c>
      <c r="I1827">
        <v>950</v>
      </c>
      <c r="J1827" t="s">
        <v>2042</v>
      </c>
      <c r="K1827" t="s">
        <v>2083</v>
      </c>
      <c r="L1827" t="s">
        <v>6406</v>
      </c>
      <c r="M1827" t="s">
        <v>37</v>
      </c>
      <c r="N1827" t="s">
        <v>6407</v>
      </c>
      <c r="O1827" t="s">
        <v>72</v>
      </c>
      <c r="P1827">
        <v>12</v>
      </c>
      <c r="Q1827" t="s">
        <v>73</v>
      </c>
      <c r="R1827" t="s">
        <v>58</v>
      </c>
      <c r="S1827" t="s">
        <v>6408</v>
      </c>
      <c r="T1827" s="4">
        <v>45523</v>
      </c>
      <c r="U1827">
        <v>8</v>
      </c>
      <c r="V1827" t="s">
        <v>20253</v>
      </c>
      <c r="W1827" t="s">
        <v>6409</v>
      </c>
      <c r="X1827" t="s">
        <v>5856</v>
      </c>
      <c r="Y1827" t="s">
        <v>5396</v>
      </c>
      <c r="Z1827">
        <v>1152</v>
      </c>
      <c r="AA1827">
        <v>7</v>
      </c>
      <c r="AB1827">
        <v>3225.6000000000004</v>
      </c>
      <c r="AC1827">
        <v>460.80000000000007</v>
      </c>
      <c r="AD1827" s="8">
        <v>0.22</v>
      </c>
      <c r="AE1827" s="7">
        <v>709.63200000000006</v>
      </c>
      <c r="AF1827">
        <v>0.22</v>
      </c>
      <c r="AG1827" t="str">
        <f t="shared" si="28"/>
        <v>₹3 K</v>
      </c>
    </row>
    <row r="1828" spans="1:33" x14ac:dyDescent="0.3">
      <c r="A1828" t="s">
        <v>20234</v>
      </c>
      <c r="B1828" t="s">
        <v>325</v>
      </c>
      <c r="C1828" t="s">
        <v>80</v>
      </c>
      <c r="D1828" t="s">
        <v>109</v>
      </c>
      <c r="E1828" t="s">
        <v>1917</v>
      </c>
      <c r="F1828" t="s">
        <v>6447</v>
      </c>
      <c r="G1828" t="s">
        <v>33</v>
      </c>
      <c r="H1828" s="4">
        <v>44414</v>
      </c>
      <c r="I1828">
        <v>1000</v>
      </c>
      <c r="J1828" t="s">
        <v>6448</v>
      </c>
      <c r="K1828" t="s">
        <v>340</v>
      </c>
      <c r="L1828" t="s">
        <v>6449</v>
      </c>
      <c r="M1828" t="s">
        <v>37</v>
      </c>
      <c r="N1828" t="s">
        <v>6450</v>
      </c>
      <c r="O1828" t="s">
        <v>39</v>
      </c>
      <c r="P1828">
        <v>11</v>
      </c>
      <c r="Q1828" t="s">
        <v>40</v>
      </c>
      <c r="R1828" t="s">
        <v>41</v>
      </c>
      <c r="S1828" t="s">
        <v>6451</v>
      </c>
      <c r="T1828" s="4">
        <v>45530</v>
      </c>
      <c r="U1828">
        <v>8</v>
      </c>
      <c r="V1828" t="s">
        <v>20253</v>
      </c>
      <c r="W1828" t="s">
        <v>6452</v>
      </c>
      <c r="X1828" t="s">
        <v>6453</v>
      </c>
      <c r="Y1828" t="s">
        <v>6454</v>
      </c>
      <c r="Z1828">
        <v>508</v>
      </c>
      <c r="AA1828">
        <v>3</v>
      </c>
      <c r="AB1828">
        <v>609.6</v>
      </c>
      <c r="AC1828">
        <v>203.20000000000002</v>
      </c>
      <c r="AD1828" s="8">
        <v>0.35</v>
      </c>
      <c r="AE1828" s="7">
        <v>213.35999999999999</v>
      </c>
      <c r="AF1828">
        <v>0.35</v>
      </c>
      <c r="AG1828" t="str">
        <f t="shared" si="28"/>
        <v>₹609.6</v>
      </c>
    </row>
    <row r="1829" spans="1:33" x14ac:dyDescent="0.3">
      <c r="A1829" t="s">
        <v>20233</v>
      </c>
      <c r="B1829" t="s">
        <v>240</v>
      </c>
      <c r="C1829" t="s">
        <v>80</v>
      </c>
      <c r="D1829" t="s">
        <v>241</v>
      </c>
      <c r="E1829" t="s">
        <v>1049</v>
      </c>
      <c r="F1829" t="s">
        <v>6782</v>
      </c>
      <c r="G1829" t="s">
        <v>33</v>
      </c>
      <c r="H1829" s="4">
        <v>45233</v>
      </c>
      <c r="I1829">
        <v>1000</v>
      </c>
      <c r="J1829" t="s">
        <v>6783</v>
      </c>
      <c r="K1829" t="s">
        <v>2083</v>
      </c>
      <c r="L1829" t="s">
        <v>6784</v>
      </c>
      <c r="M1829" t="s">
        <v>87</v>
      </c>
      <c r="N1829" t="s">
        <v>6785</v>
      </c>
      <c r="O1829" t="s">
        <v>57</v>
      </c>
      <c r="P1829">
        <v>20</v>
      </c>
      <c r="Q1829" t="s">
        <v>73</v>
      </c>
      <c r="R1829" t="s">
        <v>58</v>
      </c>
      <c r="S1829" t="s">
        <v>6786</v>
      </c>
      <c r="T1829" s="4">
        <v>45527</v>
      </c>
      <c r="U1829">
        <v>8</v>
      </c>
      <c r="V1829" t="s">
        <v>20253</v>
      </c>
      <c r="W1829" t="s">
        <v>6787</v>
      </c>
      <c r="X1829" t="s">
        <v>6788</v>
      </c>
      <c r="Y1829" t="s">
        <v>6789</v>
      </c>
      <c r="Z1829">
        <v>1171</v>
      </c>
      <c r="AA1829">
        <v>7</v>
      </c>
      <c r="AB1829">
        <v>3278.8</v>
      </c>
      <c r="AC1829">
        <v>468.40000000000003</v>
      </c>
      <c r="AD1829" s="8">
        <v>0.35</v>
      </c>
      <c r="AE1829" s="7">
        <v>1147.58</v>
      </c>
      <c r="AF1829">
        <v>0.35</v>
      </c>
      <c r="AG1829" t="str">
        <f t="shared" si="28"/>
        <v>₹3 K</v>
      </c>
    </row>
    <row r="1830" spans="1:33" x14ac:dyDescent="0.3">
      <c r="A1830" t="s">
        <v>336</v>
      </c>
      <c r="B1830" t="s">
        <v>1023</v>
      </c>
      <c r="C1830" t="s">
        <v>29</v>
      </c>
      <c r="D1830" t="s">
        <v>146</v>
      </c>
      <c r="E1830" t="s">
        <v>3439</v>
      </c>
      <c r="F1830" t="s">
        <v>6940</v>
      </c>
      <c r="G1830" t="s">
        <v>33</v>
      </c>
      <c r="H1830" s="4">
        <v>44608</v>
      </c>
      <c r="I1830">
        <v>1100</v>
      </c>
      <c r="J1830" t="s">
        <v>6941</v>
      </c>
      <c r="K1830" t="s">
        <v>680</v>
      </c>
      <c r="L1830" t="s">
        <v>6942</v>
      </c>
      <c r="M1830" t="s">
        <v>87</v>
      </c>
      <c r="N1830" t="s">
        <v>6943</v>
      </c>
      <c r="O1830" t="s">
        <v>57</v>
      </c>
      <c r="P1830">
        <v>8</v>
      </c>
      <c r="Q1830" t="s">
        <v>40</v>
      </c>
      <c r="R1830" t="s">
        <v>74</v>
      </c>
      <c r="S1830" t="s">
        <v>6944</v>
      </c>
      <c r="T1830" s="4">
        <v>45528</v>
      </c>
      <c r="U1830">
        <v>8</v>
      </c>
      <c r="V1830" t="s">
        <v>20253</v>
      </c>
      <c r="W1830" t="s">
        <v>6945</v>
      </c>
      <c r="X1830" t="s">
        <v>6946</v>
      </c>
      <c r="Y1830" t="s">
        <v>6947</v>
      </c>
      <c r="Z1830">
        <v>2570</v>
      </c>
      <c r="AA1830">
        <v>5</v>
      </c>
      <c r="AB1830">
        <v>5140</v>
      </c>
      <c r="AC1830">
        <v>1028</v>
      </c>
      <c r="AD1830" s="8">
        <v>0.28000000000000003</v>
      </c>
      <c r="AE1830" s="7">
        <v>1439.2</v>
      </c>
      <c r="AF1830">
        <v>0.28000000000000003</v>
      </c>
      <c r="AG1830" t="str">
        <f t="shared" si="28"/>
        <v>₹5 K</v>
      </c>
    </row>
    <row r="1831" spans="1:33" x14ac:dyDescent="0.3">
      <c r="A1831" t="s">
        <v>181</v>
      </c>
      <c r="B1831" t="s">
        <v>369</v>
      </c>
      <c r="C1831" t="s">
        <v>49</v>
      </c>
      <c r="D1831" t="s">
        <v>65</v>
      </c>
      <c r="E1831" t="s">
        <v>740</v>
      </c>
      <c r="F1831" t="s">
        <v>7265</v>
      </c>
      <c r="G1831" t="s">
        <v>33</v>
      </c>
      <c r="H1831" s="4">
        <v>44955</v>
      </c>
      <c r="I1831">
        <v>1000</v>
      </c>
      <c r="J1831" t="s">
        <v>7266</v>
      </c>
      <c r="K1831" t="s">
        <v>1486</v>
      </c>
      <c r="L1831" t="s">
        <v>7267</v>
      </c>
      <c r="M1831" t="s">
        <v>37</v>
      </c>
      <c r="N1831" t="s">
        <v>7268</v>
      </c>
      <c r="O1831" t="s">
        <v>72</v>
      </c>
      <c r="P1831">
        <v>13</v>
      </c>
      <c r="Q1831" t="s">
        <v>73</v>
      </c>
      <c r="R1831" t="s">
        <v>74</v>
      </c>
      <c r="S1831" t="s">
        <v>7269</v>
      </c>
      <c r="T1831" s="4">
        <v>45507</v>
      </c>
      <c r="U1831">
        <v>8</v>
      </c>
      <c r="V1831" t="s">
        <v>20253</v>
      </c>
      <c r="W1831" t="s">
        <v>7270</v>
      </c>
      <c r="X1831" t="s">
        <v>7271</v>
      </c>
      <c r="Y1831" t="s">
        <v>7272</v>
      </c>
      <c r="Z1831">
        <v>1771</v>
      </c>
      <c r="AA1831">
        <v>8</v>
      </c>
      <c r="AB1831">
        <v>5667.2000000000007</v>
      </c>
      <c r="AC1831">
        <v>708.40000000000009</v>
      </c>
      <c r="AD1831" s="8">
        <v>0.22</v>
      </c>
      <c r="AE1831" s="7">
        <v>1246.7840000000001</v>
      </c>
      <c r="AF1831">
        <v>0.22</v>
      </c>
      <c r="AG1831" t="str">
        <f t="shared" si="28"/>
        <v>₹6 K</v>
      </c>
    </row>
    <row r="1832" spans="1:33" x14ac:dyDescent="0.3">
      <c r="A1832" t="s">
        <v>181</v>
      </c>
      <c r="B1832" t="s">
        <v>985</v>
      </c>
      <c r="C1832" t="s">
        <v>29</v>
      </c>
      <c r="D1832" t="s">
        <v>81</v>
      </c>
      <c r="E1832" t="s">
        <v>230</v>
      </c>
      <c r="F1832" t="s">
        <v>7280</v>
      </c>
      <c r="G1832" t="s">
        <v>33</v>
      </c>
      <c r="H1832" s="4">
        <v>45048</v>
      </c>
      <c r="I1832">
        <v>1200</v>
      </c>
      <c r="J1832" t="s">
        <v>7281</v>
      </c>
      <c r="K1832" t="s">
        <v>233</v>
      </c>
      <c r="L1832" t="s">
        <v>7282</v>
      </c>
      <c r="M1832" t="s">
        <v>37</v>
      </c>
      <c r="N1832" t="s">
        <v>7283</v>
      </c>
      <c r="O1832" t="s">
        <v>57</v>
      </c>
      <c r="P1832">
        <v>12</v>
      </c>
      <c r="Q1832" t="s">
        <v>73</v>
      </c>
      <c r="R1832" t="s">
        <v>41</v>
      </c>
      <c r="S1832" t="s">
        <v>7284</v>
      </c>
      <c r="T1832" s="4">
        <v>45517</v>
      </c>
      <c r="U1832">
        <v>8</v>
      </c>
      <c r="V1832" t="s">
        <v>20253</v>
      </c>
      <c r="W1832" t="s">
        <v>7285</v>
      </c>
      <c r="X1832" t="s">
        <v>7286</v>
      </c>
      <c r="Y1832" t="s">
        <v>1746</v>
      </c>
      <c r="Z1832">
        <v>862</v>
      </c>
      <c r="AA1832">
        <v>5</v>
      </c>
      <c r="AB1832">
        <v>1724</v>
      </c>
      <c r="AC1832">
        <v>344.8</v>
      </c>
      <c r="AD1832" s="8">
        <v>0.28000000000000003</v>
      </c>
      <c r="AE1832" s="7">
        <v>482.72</v>
      </c>
      <c r="AF1832">
        <v>0.28000000000000003</v>
      </c>
      <c r="AG1832" t="str">
        <f t="shared" si="28"/>
        <v>₹2 K</v>
      </c>
    </row>
    <row r="1833" spans="1:33" x14ac:dyDescent="0.3">
      <c r="A1833" t="s">
        <v>20241</v>
      </c>
      <c r="B1833" t="s">
        <v>157</v>
      </c>
      <c r="C1833" t="s">
        <v>49</v>
      </c>
      <c r="D1833" t="s">
        <v>30</v>
      </c>
      <c r="E1833" t="s">
        <v>273</v>
      </c>
      <c r="F1833" t="s">
        <v>7287</v>
      </c>
      <c r="G1833" t="s">
        <v>33</v>
      </c>
      <c r="H1833" s="4">
        <v>45292</v>
      </c>
      <c r="I1833">
        <v>1300</v>
      </c>
      <c r="J1833" t="s">
        <v>7288</v>
      </c>
      <c r="K1833" t="s">
        <v>361</v>
      </c>
      <c r="L1833" t="s">
        <v>7289</v>
      </c>
      <c r="M1833" t="s">
        <v>37</v>
      </c>
      <c r="N1833" t="s">
        <v>7290</v>
      </c>
      <c r="O1833" t="s">
        <v>39</v>
      </c>
      <c r="P1833">
        <v>7</v>
      </c>
      <c r="Q1833" t="s">
        <v>40</v>
      </c>
      <c r="R1833" t="s">
        <v>58</v>
      </c>
      <c r="S1833" t="s">
        <v>7291</v>
      </c>
      <c r="T1833" s="4">
        <v>45534</v>
      </c>
      <c r="U1833">
        <v>8</v>
      </c>
      <c r="V1833" t="s">
        <v>20253</v>
      </c>
      <c r="W1833" t="s">
        <v>7292</v>
      </c>
      <c r="X1833" t="s">
        <v>7293</v>
      </c>
      <c r="Y1833" t="s">
        <v>7294</v>
      </c>
      <c r="Z1833">
        <v>1455</v>
      </c>
      <c r="AA1833">
        <v>5</v>
      </c>
      <c r="AB1833">
        <v>2910</v>
      </c>
      <c r="AC1833">
        <v>582</v>
      </c>
      <c r="AD1833" s="8">
        <v>0.22</v>
      </c>
      <c r="AE1833" s="7">
        <v>640.20000000000005</v>
      </c>
      <c r="AF1833">
        <v>0.22</v>
      </c>
      <c r="AG1833" t="str">
        <f t="shared" si="28"/>
        <v>₹3 K</v>
      </c>
    </row>
    <row r="1834" spans="1:33" x14ac:dyDescent="0.3">
      <c r="A1834" t="s">
        <v>27</v>
      </c>
      <c r="B1834" t="s">
        <v>731</v>
      </c>
      <c r="C1834" t="s">
        <v>80</v>
      </c>
      <c r="D1834" t="s">
        <v>30</v>
      </c>
      <c r="E1834" t="s">
        <v>1877</v>
      </c>
      <c r="F1834" t="s">
        <v>7326</v>
      </c>
      <c r="G1834" t="s">
        <v>96</v>
      </c>
      <c r="H1834" s="4">
        <v>45002</v>
      </c>
      <c r="I1834">
        <v>800</v>
      </c>
      <c r="J1834" t="s">
        <v>7327</v>
      </c>
      <c r="K1834" t="s">
        <v>493</v>
      </c>
      <c r="L1834" t="s">
        <v>7328</v>
      </c>
      <c r="M1834" t="s">
        <v>87</v>
      </c>
      <c r="N1834" t="s">
        <v>7329</v>
      </c>
      <c r="O1834" t="s">
        <v>72</v>
      </c>
      <c r="P1834">
        <v>4</v>
      </c>
      <c r="Q1834" t="s">
        <v>40</v>
      </c>
      <c r="R1834" t="s">
        <v>101</v>
      </c>
      <c r="S1834" t="s">
        <v>7330</v>
      </c>
      <c r="T1834" s="4">
        <v>45526</v>
      </c>
      <c r="U1834">
        <v>8</v>
      </c>
      <c r="V1834" t="s">
        <v>20253</v>
      </c>
      <c r="W1834" t="s">
        <v>7331</v>
      </c>
      <c r="X1834" t="s">
        <v>7332</v>
      </c>
      <c r="Y1834" t="s">
        <v>3092</v>
      </c>
      <c r="Z1834">
        <v>2531</v>
      </c>
      <c r="AA1834">
        <v>2</v>
      </c>
      <c r="AB1834">
        <v>2024.8000000000002</v>
      </c>
      <c r="AC1834">
        <v>1012.4000000000001</v>
      </c>
      <c r="AD1834" s="8">
        <v>0.35</v>
      </c>
      <c r="AE1834" s="7">
        <v>708.68000000000006</v>
      </c>
      <c r="AF1834">
        <v>0.35</v>
      </c>
      <c r="AG1834" t="str">
        <f t="shared" si="28"/>
        <v>₹2 K</v>
      </c>
    </row>
    <row r="1835" spans="1:33" x14ac:dyDescent="0.3">
      <c r="A1835" t="s">
        <v>336</v>
      </c>
      <c r="B1835" t="s">
        <v>262</v>
      </c>
      <c r="C1835" t="s">
        <v>29</v>
      </c>
      <c r="D1835" t="s">
        <v>370</v>
      </c>
      <c r="E1835" t="s">
        <v>501</v>
      </c>
      <c r="F1835" t="s">
        <v>7523</v>
      </c>
      <c r="G1835" t="s">
        <v>33</v>
      </c>
      <c r="H1835" s="4">
        <v>44351</v>
      </c>
      <c r="I1835">
        <v>1100</v>
      </c>
      <c r="J1835" t="s">
        <v>7524</v>
      </c>
      <c r="K1835" t="s">
        <v>454</v>
      </c>
      <c r="L1835" t="s">
        <v>7525</v>
      </c>
      <c r="M1835" t="s">
        <v>87</v>
      </c>
      <c r="N1835" t="s">
        <v>7526</v>
      </c>
      <c r="O1835" t="s">
        <v>39</v>
      </c>
      <c r="P1835">
        <v>15</v>
      </c>
      <c r="Q1835" t="s">
        <v>73</v>
      </c>
      <c r="R1835" t="s">
        <v>41</v>
      </c>
      <c r="S1835" t="s">
        <v>7527</v>
      </c>
      <c r="T1835" s="4">
        <v>45524</v>
      </c>
      <c r="U1835">
        <v>8</v>
      </c>
      <c r="V1835" t="s">
        <v>20253</v>
      </c>
      <c r="W1835" t="s">
        <v>7528</v>
      </c>
      <c r="X1835" t="s">
        <v>7529</v>
      </c>
      <c r="Y1835" t="s">
        <v>1542</v>
      </c>
      <c r="Z1835">
        <v>1810</v>
      </c>
      <c r="AA1835">
        <v>3</v>
      </c>
      <c r="AB1835">
        <v>2172</v>
      </c>
      <c r="AC1835">
        <v>724</v>
      </c>
      <c r="AD1835" s="8">
        <v>0.28000000000000003</v>
      </c>
      <c r="AE1835" s="7">
        <v>608.16000000000008</v>
      </c>
      <c r="AF1835">
        <v>0.28000000000000003</v>
      </c>
      <c r="AG1835" t="str">
        <f t="shared" si="28"/>
        <v>₹2 K</v>
      </c>
    </row>
    <row r="1836" spans="1:33" x14ac:dyDescent="0.3">
      <c r="A1836" t="s">
        <v>121</v>
      </c>
      <c r="B1836" t="s">
        <v>946</v>
      </c>
      <c r="C1836" t="s">
        <v>49</v>
      </c>
      <c r="D1836" t="s">
        <v>370</v>
      </c>
      <c r="E1836" t="s">
        <v>31</v>
      </c>
      <c r="F1836" t="s">
        <v>7544</v>
      </c>
      <c r="G1836" t="s">
        <v>33</v>
      </c>
      <c r="H1836" s="4">
        <v>45005</v>
      </c>
      <c r="I1836">
        <v>1100</v>
      </c>
      <c r="J1836" t="s">
        <v>7545</v>
      </c>
      <c r="K1836" t="s">
        <v>1052</v>
      </c>
      <c r="L1836" t="s">
        <v>7546</v>
      </c>
      <c r="M1836" t="s">
        <v>87</v>
      </c>
      <c r="N1836" t="s">
        <v>7547</v>
      </c>
      <c r="O1836" t="s">
        <v>116</v>
      </c>
      <c r="P1836">
        <v>16</v>
      </c>
      <c r="Q1836" t="s">
        <v>40</v>
      </c>
      <c r="R1836" t="s">
        <v>74</v>
      </c>
      <c r="S1836" t="s">
        <v>7548</v>
      </c>
      <c r="T1836" s="4">
        <v>45521</v>
      </c>
      <c r="U1836">
        <v>8</v>
      </c>
      <c r="V1836" t="s">
        <v>20253</v>
      </c>
      <c r="W1836" t="s">
        <v>7549</v>
      </c>
      <c r="X1836" t="s">
        <v>7550</v>
      </c>
      <c r="Y1836" t="s">
        <v>2887</v>
      </c>
      <c r="Z1836">
        <v>709</v>
      </c>
      <c r="AA1836">
        <v>5</v>
      </c>
      <c r="AB1836">
        <v>1418</v>
      </c>
      <c r="AC1836">
        <v>283.60000000000002</v>
      </c>
      <c r="AD1836" s="8">
        <v>0.22</v>
      </c>
      <c r="AE1836" s="7">
        <v>311.95999999999998</v>
      </c>
      <c r="AF1836">
        <v>0.22</v>
      </c>
      <c r="AG1836" t="str">
        <f t="shared" si="28"/>
        <v>₹1 K</v>
      </c>
    </row>
    <row r="1837" spans="1:33" x14ac:dyDescent="0.3">
      <c r="A1837" t="s">
        <v>93</v>
      </c>
      <c r="B1837" t="s">
        <v>293</v>
      </c>
      <c r="C1837" t="s">
        <v>49</v>
      </c>
      <c r="D1837" t="s">
        <v>219</v>
      </c>
      <c r="E1837" t="s">
        <v>868</v>
      </c>
      <c r="F1837" t="s">
        <v>7654</v>
      </c>
      <c r="G1837" t="s">
        <v>96</v>
      </c>
      <c r="H1837" s="4">
        <v>44874</v>
      </c>
      <c r="I1837">
        <v>1200</v>
      </c>
      <c r="J1837" t="s">
        <v>7655</v>
      </c>
      <c r="K1837" t="s">
        <v>69</v>
      </c>
      <c r="L1837" t="s">
        <v>7656</v>
      </c>
      <c r="M1837" t="s">
        <v>87</v>
      </c>
      <c r="N1837" t="s">
        <v>7657</v>
      </c>
      <c r="O1837" t="s">
        <v>72</v>
      </c>
      <c r="P1837">
        <v>10</v>
      </c>
      <c r="Q1837" t="s">
        <v>73</v>
      </c>
      <c r="R1837" t="s">
        <v>101</v>
      </c>
      <c r="S1837" t="s">
        <v>7658</v>
      </c>
      <c r="T1837" s="4">
        <v>45533</v>
      </c>
      <c r="U1837">
        <v>8</v>
      </c>
      <c r="V1837" t="s">
        <v>20253</v>
      </c>
      <c r="W1837" t="s">
        <v>7659</v>
      </c>
      <c r="X1837" t="s">
        <v>7660</v>
      </c>
      <c r="Y1837" t="s">
        <v>6382</v>
      </c>
      <c r="Z1837">
        <v>2390</v>
      </c>
      <c r="AA1837">
        <v>5</v>
      </c>
      <c r="AB1837">
        <v>4780</v>
      </c>
      <c r="AC1837">
        <v>956</v>
      </c>
      <c r="AD1837" s="8">
        <v>0.22</v>
      </c>
      <c r="AE1837" s="7">
        <v>1051.5999999999999</v>
      </c>
      <c r="AF1837">
        <v>0.22</v>
      </c>
      <c r="AG1837" t="str">
        <f t="shared" si="28"/>
        <v>₹5 K</v>
      </c>
    </row>
    <row r="1838" spans="1:33" x14ac:dyDescent="0.3">
      <c r="A1838" t="s">
        <v>336</v>
      </c>
      <c r="B1838" t="s">
        <v>500</v>
      </c>
      <c r="C1838" t="s">
        <v>80</v>
      </c>
      <c r="D1838" t="s">
        <v>370</v>
      </c>
      <c r="E1838" t="s">
        <v>1014</v>
      </c>
      <c r="F1838" t="s">
        <v>7712</v>
      </c>
      <c r="G1838" t="s">
        <v>33</v>
      </c>
      <c r="H1838" s="4">
        <v>44944</v>
      </c>
      <c r="I1838">
        <v>1200</v>
      </c>
      <c r="J1838" t="s">
        <v>7713</v>
      </c>
      <c r="K1838" t="s">
        <v>210</v>
      </c>
      <c r="L1838" t="s">
        <v>7714</v>
      </c>
      <c r="M1838" t="s">
        <v>37</v>
      </c>
      <c r="N1838" t="s">
        <v>7715</v>
      </c>
      <c r="O1838" t="s">
        <v>39</v>
      </c>
      <c r="P1838">
        <v>5</v>
      </c>
      <c r="Q1838" t="s">
        <v>73</v>
      </c>
      <c r="R1838" t="s">
        <v>74</v>
      </c>
      <c r="S1838" t="s">
        <v>7716</v>
      </c>
      <c r="T1838" s="4">
        <v>45529</v>
      </c>
      <c r="U1838">
        <v>8</v>
      </c>
      <c r="V1838" t="s">
        <v>20253</v>
      </c>
      <c r="W1838" t="s">
        <v>7717</v>
      </c>
      <c r="X1838" t="s">
        <v>7718</v>
      </c>
      <c r="Y1838" t="s">
        <v>1876</v>
      </c>
      <c r="Z1838">
        <v>2454</v>
      </c>
      <c r="AA1838">
        <v>6</v>
      </c>
      <c r="AB1838">
        <v>5889.6</v>
      </c>
      <c r="AC1838">
        <v>981.6</v>
      </c>
      <c r="AD1838" s="8">
        <v>0.35</v>
      </c>
      <c r="AE1838" s="7">
        <v>2061.36</v>
      </c>
      <c r="AF1838">
        <v>0.35</v>
      </c>
      <c r="AG1838" t="str">
        <f t="shared" si="28"/>
        <v>₹6 K</v>
      </c>
    </row>
    <row r="1839" spans="1:33" x14ac:dyDescent="0.3">
      <c r="A1839" t="s">
        <v>181</v>
      </c>
      <c r="B1839" t="s">
        <v>813</v>
      </c>
      <c r="C1839" t="s">
        <v>49</v>
      </c>
      <c r="D1839" t="s">
        <v>50</v>
      </c>
      <c r="E1839" t="s">
        <v>1441</v>
      </c>
      <c r="F1839" t="s">
        <v>7748</v>
      </c>
      <c r="G1839" t="s">
        <v>96</v>
      </c>
      <c r="H1839" s="4">
        <v>43960</v>
      </c>
      <c r="I1839">
        <v>1200</v>
      </c>
      <c r="J1839" t="s">
        <v>7749</v>
      </c>
      <c r="K1839" t="s">
        <v>493</v>
      </c>
      <c r="L1839" t="s">
        <v>7750</v>
      </c>
      <c r="M1839" t="s">
        <v>87</v>
      </c>
      <c r="N1839" t="s">
        <v>7751</v>
      </c>
      <c r="O1839" t="s">
        <v>57</v>
      </c>
      <c r="P1839">
        <v>6</v>
      </c>
      <c r="Q1839" t="s">
        <v>40</v>
      </c>
      <c r="R1839" t="s">
        <v>41</v>
      </c>
      <c r="S1839" t="s">
        <v>7752</v>
      </c>
      <c r="T1839" s="4">
        <v>45528</v>
      </c>
      <c r="U1839">
        <v>8</v>
      </c>
      <c r="V1839" t="s">
        <v>20253</v>
      </c>
      <c r="W1839" t="s">
        <v>7753</v>
      </c>
      <c r="X1839" t="s">
        <v>7754</v>
      </c>
      <c r="Y1839" t="s">
        <v>1414</v>
      </c>
      <c r="Z1839">
        <v>1633</v>
      </c>
      <c r="AA1839">
        <v>1</v>
      </c>
      <c r="AB1839">
        <v>653.20000000000005</v>
      </c>
      <c r="AC1839">
        <v>653.20000000000005</v>
      </c>
      <c r="AD1839" s="8">
        <v>0.22</v>
      </c>
      <c r="AE1839" s="7">
        <v>143.70400000000001</v>
      </c>
      <c r="AF1839">
        <v>0.22</v>
      </c>
      <c r="AG1839" t="str">
        <f t="shared" si="28"/>
        <v>₹653.2</v>
      </c>
    </row>
    <row r="1840" spans="1:33" x14ac:dyDescent="0.3">
      <c r="A1840" t="s">
        <v>145</v>
      </c>
      <c r="B1840" t="s">
        <v>145</v>
      </c>
      <c r="C1840" t="s">
        <v>49</v>
      </c>
      <c r="D1840" t="s">
        <v>50</v>
      </c>
      <c r="E1840" t="s">
        <v>868</v>
      </c>
      <c r="F1840" t="s">
        <v>7783</v>
      </c>
      <c r="G1840" t="s">
        <v>96</v>
      </c>
      <c r="H1840" s="4">
        <v>45075</v>
      </c>
      <c r="I1840">
        <v>1200</v>
      </c>
      <c r="J1840" t="s">
        <v>7784</v>
      </c>
      <c r="K1840" t="s">
        <v>853</v>
      </c>
      <c r="L1840" t="s">
        <v>7785</v>
      </c>
      <c r="M1840" t="s">
        <v>37</v>
      </c>
      <c r="N1840" t="s">
        <v>7786</v>
      </c>
      <c r="O1840" t="s">
        <v>39</v>
      </c>
      <c r="P1840">
        <v>3</v>
      </c>
      <c r="Q1840" t="s">
        <v>40</v>
      </c>
      <c r="R1840" t="s">
        <v>58</v>
      </c>
      <c r="S1840" t="s">
        <v>7787</v>
      </c>
      <c r="T1840" s="4">
        <v>45523</v>
      </c>
      <c r="U1840">
        <v>8</v>
      </c>
      <c r="V1840" t="s">
        <v>20253</v>
      </c>
      <c r="W1840" t="s">
        <v>7788</v>
      </c>
      <c r="X1840" t="s">
        <v>7789</v>
      </c>
      <c r="Y1840" t="s">
        <v>1885</v>
      </c>
      <c r="Z1840">
        <v>973</v>
      </c>
      <c r="AA1840">
        <v>4</v>
      </c>
      <c r="AB1840">
        <v>1556.8000000000002</v>
      </c>
      <c r="AC1840">
        <v>389.20000000000005</v>
      </c>
      <c r="AD1840" s="8">
        <v>0.22</v>
      </c>
      <c r="AE1840" s="7">
        <v>342.49600000000004</v>
      </c>
      <c r="AF1840">
        <v>0.22</v>
      </c>
      <c r="AG1840" t="str">
        <f t="shared" si="28"/>
        <v>₹2 K</v>
      </c>
    </row>
    <row r="1841" spans="1:33" x14ac:dyDescent="0.3">
      <c r="A1841" t="s">
        <v>20241</v>
      </c>
      <c r="B1841" t="s">
        <v>157</v>
      </c>
      <c r="C1841" t="s">
        <v>49</v>
      </c>
      <c r="D1841" t="s">
        <v>30</v>
      </c>
      <c r="E1841" t="s">
        <v>441</v>
      </c>
      <c r="F1841" t="s">
        <v>7882</v>
      </c>
      <c r="G1841" t="s">
        <v>33</v>
      </c>
      <c r="H1841" s="4">
        <v>45588</v>
      </c>
      <c r="I1841">
        <v>1400</v>
      </c>
      <c r="J1841" t="s">
        <v>7883</v>
      </c>
      <c r="K1841" t="s">
        <v>1103</v>
      </c>
      <c r="L1841" t="s">
        <v>7884</v>
      </c>
      <c r="M1841" t="s">
        <v>37</v>
      </c>
      <c r="N1841" t="s">
        <v>7885</v>
      </c>
      <c r="O1841" t="s">
        <v>116</v>
      </c>
      <c r="P1841">
        <v>15</v>
      </c>
      <c r="Q1841" t="s">
        <v>40</v>
      </c>
      <c r="R1841" t="s">
        <v>74</v>
      </c>
      <c r="S1841" t="s">
        <v>7886</v>
      </c>
      <c r="T1841" s="4">
        <v>45530</v>
      </c>
      <c r="U1841">
        <v>8</v>
      </c>
      <c r="V1841" t="s">
        <v>20253</v>
      </c>
      <c r="W1841" t="s">
        <v>7887</v>
      </c>
      <c r="X1841" t="s">
        <v>7888</v>
      </c>
      <c r="Y1841" t="s">
        <v>5760</v>
      </c>
      <c r="Z1841">
        <v>1948</v>
      </c>
      <c r="AA1841">
        <v>1</v>
      </c>
      <c r="AB1841">
        <v>779.2</v>
      </c>
      <c r="AC1841">
        <v>779.2</v>
      </c>
      <c r="AD1841" s="8">
        <v>0.22</v>
      </c>
      <c r="AE1841" s="7">
        <v>171.42400000000001</v>
      </c>
      <c r="AF1841">
        <v>0.22</v>
      </c>
      <c r="AG1841" t="str">
        <f t="shared" si="28"/>
        <v>₹779.2</v>
      </c>
    </row>
    <row r="1842" spans="1:33" x14ac:dyDescent="0.3">
      <c r="A1842" t="s">
        <v>181</v>
      </c>
      <c r="B1842" t="s">
        <v>985</v>
      </c>
      <c r="C1842" t="s">
        <v>29</v>
      </c>
      <c r="D1842" t="s">
        <v>241</v>
      </c>
      <c r="E1842" t="s">
        <v>841</v>
      </c>
      <c r="F1842" t="s">
        <v>8046</v>
      </c>
      <c r="G1842" t="s">
        <v>96</v>
      </c>
      <c r="H1842" s="4">
        <v>44581</v>
      </c>
      <c r="I1842">
        <v>1100</v>
      </c>
      <c r="J1842" t="s">
        <v>8047</v>
      </c>
      <c r="K1842" t="s">
        <v>1359</v>
      </c>
      <c r="L1842" t="s">
        <v>8048</v>
      </c>
      <c r="M1842" t="s">
        <v>87</v>
      </c>
      <c r="N1842" t="s">
        <v>8049</v>
      </c>
      <c r="O1842" t="s">
        <v>116</v>
      </c>
      <c r="P1842">
        <v>6</v>
      </c>
      <c r="Q1842" t="s">
        <v>73</v>
      </c>
      <c r="R1842" t="s">
        <v>101</v>
      </c>
      <c r="S1842" t="s">
        <v>8050</v>
      </c>
      <c r="T1842" s="4">
        <v>45524</v>
      </c>
      <c r="U1842">
        <v>8</v>
      </c>
      <c r="V1842" t="s">
        <v>20253</v>
      </c>
      <c r="W1842" t="s">
        <v>8051</v>
      </c>
      <c r="X1842" t="s">
        <v>8052</v>
      </c>
      <c r="Y1842" t="s">
        <v>2857</v>
      </c>
      <c r="Z1842">
        <v>1382</v>
      </c>
      <c r="AA1842">
        <v>2</v>
      </c>
      <c r="AB1842">
        <v>1105.6000000000001</v>
      </c>
      <c r="AC1842">
        <v>552.80000000000007</v>
      </c>
      <c r="AD1842" s="8">
        <v>0.28000000000000003</v>
      </c>
      <c r="AE1842" s="7">
        <v>309.56800000000004</v>
      </c>
      <c r="AF1842">
        <v>0.28000000000000003</v>
      </c>
      <c r="AG1842" t="str">
        <f t="shared" si="28"/>
        <v>₹1 K</v>
      </c>
    </row>
    <row r="1843" spans="1:33" x14ac:dyDescent="0.3">
      <c r="A1843" t="s">
        <v>20242</v>
      </c>
      <c r="B1843" t="s">
        <v>390</v>
      </c>
      <c r="C1843" t="s">
        <v>49</v>
      </c>
      <c r="D1843" t="s">
        <v>50</v>
      </c>
      <c r="E1843" t="s">
        <v>1949</v>
      </c>
      <c r="F1843" t="s">
        <v>8389</v>
      </c>
      <c r="G1843" t="s">
        <v>96</v>
      </c>
      <c r="H1843" s="4">
        <v>44214</v>
      </c>
      <c r="I1843">
        <v>1400</v>
      </c>
      <c r="J1843" t="s">
        <v>8390</v>
      </c>
      <c r="K1843" t="s">
        <v>474</v>
      </c>
      <c r="L1843" t="s">
        <v>8391</v>
      </c>
      <c r="M1843" t="s">
        <v>37</v>
      </c>
      <c r="N1843" t="s">
        <v>8392</v>
      </c>
      <c r="O1843" t="s">
        <v>39</v>
      </c>
      <c r="P1843">
        <v>11</v>
      </c>
      <c r="Q1843" t="s">
        <v>73</v>
      </c>
      <c r="R1843" t="s">
        <v>74</v>
      </c>
      <c r="S1843" t="s">
        <v>8393</v>
      </c>
      <c r="T1843" s="4">
        <v>45533</v>
      </c>
      <c r="U1843">
        <v>8</v>
      </c>
      <c r="V1843" t="s">
        <v>20253</v>
      </c>
      <c r="W1843" t="s">
        <v>8394</v>
      </c>
      <c r="X1843" t="s">
        <v>8395</v>
      </c>
      <c r="Y1843" t="s">
        <v>8396</v>
      </c>
      <c r="Z1843">
        <v>2835</v>
      </c>
      <c r="AA1843">
        <v>6</v>
      </c>
      <c r="AB1843">
        <v>6804</v>
      </c>
      <c r="AC1843">
        <v>1134</v>
      </c>
      <c r="AD1843" s="8">
        <v>0.22</v>
      </c>
      <c r="AE1843" s="7">
        <v>1496.88</v>
      </c>
      <c r="AF1843">
        <v>0.22</v>
      </c>
      <c r="AG1843" t="str">
        <f t="shared" si="28"/>
        <v>₹7 K</v>
      </c>
    </row>
    <row r="1844" spans="1:33" x14ac:dyDescent="0.3">
      <c r="A1844" t="s">
        <v>181</v>
      </c>
      <c r="B1844" t="s">
        <v>380</v>
      </c>
      <c r="C1844" t="s">
        <v>49</v>
      </c>
      <c r="D1844" t="s">
        <v>81</v>
      </c>
      <c r="E1844" t="s">
        <v>850</v>
      </c>
      <c r="F1844" t="s">
        <v>8446</v>
      </c>
      <c r="G1844" t="s">
        <v>33</v>
      </c>
      <c r="H1844" s="4">
        <v>45533</v>
      </c>
      <c r="I1844">
        <v>1200</v>
      </c>
      <c r="J1844" t="s">
        <v>8447</v>
      </c>
      <c r="K1844" t="s">
        <v>161</v>
      </c>
      <c r="L1844" t="s">
        <v>8448</v>
      </c>
      <c r="M1844" t="s">
        <v>37</v>
      </c>
      <c r="N1844" t="s">
        <v>8449</v>
      </c>
      <c r="O1844" t="s">
        <v>116</v>
      </c>
      <c r="P1844">
        <v>11</v>
      </c>
      <c r="Q1844" t="s">
        <v>40</v>
      </c>
      <c r="R1844" t="s">
        <v>74</v>
      </c>
      <c r="S1844" t="s">
        <v>8450</v>
      </c>
      <c r="T1844" s="4">
        <v>45529</v>
      </c>
      <c r="U1844">
        <v>8</v>
      </c>
      <c r="V1844" t="s">
        <v>20253</v>
      </c>
      <c r="W1844" t="s">
        <v>8451</v>
      </c>
      <c r="X1844" t="s">
        <v>8452</v>
      </c>
      <c r="Y1844" t="s">
        <v>3713</v>
      </c>
      <c r="Z1844">
        <v>2083</v>
      </c>
      <c r="AA1844">
        <v>8</v>
      </c>
      <c r="AB1844">
        <v>6665.6</v>
      </c>
      <c r="AC1844">
        <v>833.2</v>
      </c>
      <c r="AD1844" s="8">
        <v>0.22</v>
      </c>
      <c r="AE1844" s="7">
        <v>1466.432</v>
      </c>
      <c r="AF1844">
        <v>0.22</v>
      </c>
      <c r="AG1844" t="str">
        <f t="shared" si="28"/>
        <v>₹7 K</v>
      </c>
    </row>
    <row r="1845" spans="1:33" x14ac:dyDescent="0.3">
      <c r="A1845" t="s">
        <v>93</v>
      </c>
      <c r="B1845" t="s">
        <v>784</v>
      </c>
      <c r="C1845" t="s">
        <v>80</v>
      </c>
      <c r="D1845" t="s">
        <v>50</v>
      </c>
      <c r="E1845" t="s">
        <v>242</v>
      </c>
      <c r="F1845" t="s">
        <v>8467</v>
      </c>
      <c r="G1845" t="s">
        <v>33</v>
      </c>
      <c r="H1845" s="4">
        <v>44785</v>
      </c>
      <c r="I1845">
        <v>1400</v>
      </c>
      <c r="J1845" t="s">
        <v>8468</v>
      </c>
      <c r="K1845" t="s">
        <v>1686</v>
      </c>
      <c r="L1845" t="s">
        <v>8469</v>
      </c>
      <c r="M1845" t="s">
        <v>37</v>
      </c>
      <c r="N1845" t="s">
        <v>8470</v>
      </c>
      <c r="O1845" t="s">
        <v>39</v>
      </c>
      <c r="P1845">
        <v>16</v>
      </c>
      <c r="Q1845" t="s">
        <v>73</v>
      </c>
      <c r="R1845" t="s">
        <v>58</v>
      </c>
      <c r="S1845" t="s">
        <v>8471</v>
      </c>
      <c r="T1845" s="4">
        <v>45520</v>
      </c>
      <c r="U1845">
        <v>8</v>
      </c>
      <c r="V1845" t="s">
        <v>20253</v>
      </c>
      <c r="W1845" t="s">
        <v>8472</v>
      </c>
      <c r="X1845" t="s">
        <v>8473</v>
      </c>
      <c r="Y1845" t="s">
        <v>1682</v>
      </c>
      <c r="Z1845">
        <v>2979</v>
      </c>
      <c r="AA1845">
        <v>4</v>
      </c>
      <c r="AB1845">
        <v>4766.4000000000015</v>
      </c>
      <c r="AC1845">
        <v>1191.6000000000004</v>
      </c>
      <c r="AD1845" s="8">
        <v>0.35</v>
      </c>
      <c r="AE1845" s="7">
        <v>1668.2400000000005</v>
      </c>
      <c r="AF1845">
        <v>0.35</v>
      </c>
      <c r="AG1845" t="str">
        <f t="shared" si="28"/>
        <v>₹5 K</v>
      </c>
    </row>
    <row r="1846" spans="1:33" x14ac:dyDescent="0.3">
      <c r="A1846" t="s">
        <v>20239</v>
      </c>
      <c r="B1846" t="s">
        <v>28</v>
      </c>
      <c r="C1846" t="s">
        <v>80</v>
      </c>
      <c r="D1846" t="s">
        <v>30</v>
      </c>
      <c r="E1846" t="s">
        <v>1168</v>
      </c>
      <c r="F1846" t="s">
        <v>8517</v>
      </c>
      <c r="G1846" t="s">
        <v>33</v>
      </c>
      <c r="H1846" s="4">
        <v>45581</v>
      </c>
      <c r="I1846">
        <v>800</v>
      </c>
      <c r="J1846" t="s">
        <v>8518</v>
      </c>
      <c r="K1846" t="s">
        <v>514</v>
      </c>
      <c r="L1846" t="s">
        <v>8519</v>
      </c>
      <c r="M1846" t="s">
        <v>37</v>
      </c>
      <c r="N1846" t="s">
        <v>8520</v>
      </c>
      <c r="O1846" t="s">
        <v>39</v>
      </c>
      <c r="P1846">
        <v>3</v>
      </c>
      <c r="Q1846" t="s">
        <v>40</v>
      </c>
      <c r="R1846" t="s">
        <v>74</v>
      </c>
      <c r="S1846" t="s">
        <v>8521</v>
      </c>
      <c r="T1846" s="4">
        <v>45506</v>
      </c>
      <c r="U1846">
        <v>8</v>
      </c>
      <c r="V1846" t="s">
        <v>20253</v>
      </c>
      <c r="W1846" t="s">
        <v>8522</v>
      </c>
      <c r="X1846" t="s">
        <v>8523</v>
      </c>
      <c r="Y1846" t="s">
        <v>8524</v>
      </c>
      <c r="Z1846">
        <v>2594</v>
      </c>
      <c r="AA1846">
        <v>2</v>
      </c>
      <c r="AB1846">
        <v>2075.2000000000003</v>
      </c>
      <c r="AC1846">
        <v>1037.6000000000001</v>
      </c>
      <c r="AD1846" s="8">
        <v>0.35</v>
      </c>
      <c r="AE1846" s="7">
        <v>726.32</v>
      </c>
      <c r="AF1846">
        <v>0.35</v>
      </c>
      <c r="AG1846" t="str">
        <f t="shared" si="28"/>
        <v>₹2 K</v>
      </c>
    </row>
    <row r="1847" spans="1:33" x14ac:dyDescent="0.3">
      <c r="A1847" t="s">
        <v>336</v>
      </c>
      <c r="B1847" t="s">
        <v>500</v>
      </c>
      <c r="C1847" t="s">
        <v>29</v>
      </c>
      <c r="D1847" t="s">
        <v>146</v>
      </c>
      <c r="E1847" t="s">
        <v>2957</v>
      </c>
      <c r="F1847" t="s">
        <v>8803</v>
      </c>
      <c r="G1847" t="s">
        <v>96</v>
      </c>
      <c r="H1847" s="4">
        <v>44541</v>
      </c>
      <c r="I1847">
        <v>950</v>
      </c>
      <c r="J1847" t="s">
        <v>8804</v>
      </c>
      <c r="K1847" t="s">
        <v>835</v>
      </c>
      <c r="L1847" t="s">
        <v>8805</v>
      </c>
      <c r="M1847" t="s">
        <v>37</v>
      </c>
      <c r="N1847" t="s">
        <v>8806</v>
      </c>
      <c r="O1847" t="s">
        <v>72</v>
      </c>
      <c r="P1847">
        <v>8</v>
      </c>
      <c r="Q1847" t="s">
        <v>73</v>
      </c>
      <c r="R1847" t="s">
        <v>41</v>
      </c>
      <c r="S1847" t="s">
        <v>8807</v>
      </c>
      <c r="T1847" s="4">
        <v>45521</v>
      </c>
      <c r="U1847">
        <v>8</v>
      </c>
      <c r="V1847" t="s">
        <v>20253</v>
      </c>
      <c r="W1847" t="s">
        <v>8808</v>
      </c>
      <c r="X1847" t="s">
        <v>8809</v>
      </c>
      <c r="Y1847" t="s">
        <v>168</v>
      </c>
      <c r="Z1847">
        <v>2165</v>
      </c>
      <c r="AA1847">
        <v>8</v>
      </c>
      <c r="AB1847">
        <v>6928</v>
      </c>
      <c r="AC1847">
        <v>866</v>
      </c>
      <c r="AD1847" s="8">
        <v>0.28000000000000003</v>
      </c>
      <c r="AE1847" s="7">
        <v>1939.8400000000001</v>
      </c>
      <c r="AF1847">
        <v>0.28000000000000003</v>
      </c>
      <c r="AG1847" t="str">
        <f t="shared" si="28"/>
        <v>₹7 K</v>
      </c>
    </row>
    <row r="1848" spans="1:33" x14ac:dyDescent="0.3">
      <c r="A1848" t="s">
        <v>181</v>
      </c>
      <c r="B1848" t="s">
        <v>470</v>
      </c>
      <c r="C1848" t="s">
        <v>80</v>
      </c>
      <c r="D1848" t="s">
        <v>109</v>
      </c>
      <c r="E1848" t="s">
        <v>51</v>
      </c>
      <c r="F1848" t="s">
        <v>8853</v>
      </c>
      <c r="G1848" t="s">
        <v>96</v>
      </c>
      <c r="H1848" s="4">
        <v>45045</v>
      </c>
      <c r="I1848">
        <v>1300</v>
      </c>
      <c r="J1848" t="s">
        <v>8854</v>
      </c>
      <c r="K1848" t="s">
        <v>1511</v>
      </c>
      <c r="L1848" t="s">
        <v>8855</v>
      </c>
      <c r="M1848" t="s">
        <v>37</v>
      </c>
      <c r="N1848" t="s">
        <v>8856</v>
      </c>
      <c r="O1848" t="s">
        <v>72</v>
      </c>
      <c r="P1848">
        <v>11</v>
      </c>
      <c r="Q1848" t="s">
        <v>40</v>
      </c>
      <c r="R1848" t="s">
        <v>74</v>
      </c>
      <c r="S1848" t="s">
        <v>8857</v>
      </c>
      <c r="T1848" s="4">
        <v>45532</v>
      </c>
      <c r="U1848">
        <v>8</v>
      </c>
      <c r="V1848" t="s">
        <v>20253</v>
      </c>
      <c r="W1848" t="s">
        <v>8858</v>
      </c>
      <c r="X1848" t="s">
        <v>8859</v>
      </c>
      <c r="Y1848" t="s">
        <v>1771</v>
      </c>
      <c r="Z1848">
        <v>1016</v>
      </c>
      <c r="AA1848">
        <v>7</v>
      </c>
      <c r="AB1848">
        <v>2844.8</v>
      </c>
      <c r="AC1848">
        <v>406.40000000000003</v>
      </c>
      <c r="AD1848" s="8">
        <v>0.35</v>
      </c>
      <c r="AE1848" s="7">
        <v>995.68</v>
      </c>
      <c r="AF1848">
        <v>0.35</v>
      </c>
      <c r="AG1848" t="str">
        <f t="shared" si="28"/>
        <v>₹3 K</v>
      </c>
    </row>
    <row r="1849" spans="1:33" x14ac:dyDescent="0.3">
      <c r="A1849" t="s">
        <v>181</v>
      </c>
      <c r="B1849" t="s">
        <v>920</v>
      </c>
      <c r="C1849" t="s">
        <v>80</v>
      </c>
      <c r="D1849" t="s">
        <v>146</v>
      </c>
      <c r="E1849" t="s">
        <v>1225</v>
      </c>
      <c r="F1849" t="s">
        <v>8860</v>
      </c>
      <c r="G1849" t="s">
        <v>96</v>
      </c>
      <c r="H1849" s="4">
        <v>44039</v>
      </c>
      <c r="I1849">
        <v>1000</v>
      </c>
      <c r="J1849" t="s">
        <v>8861</v>
      </c>
      <c r="K1849" t="s">
        <v>414</v>
      </c>
      <c r="L1849" t="s">
        <v>8862</v>
      </c>
      <c r="M1849" t="s">
        <v>37</v>
      </c>
      <c r="N1849" t="s">
        <v>8863</v>
      </c>
      <c r="O1849" t="s">
        <v>72</v>
      </c>
      <c r="P1849">
        <v>20</v>
      </c>
      <c r="Q1849" t="s">
        <v>40</v>
      </c>
      <c r="R1849" t="s">
        <v>41</v>
      </c>
      <c r="S1849" t="s">
        <v>8864</v>
      </c>
      <c r="T1849" s="4">
        <v>45532</v>
      </c>
      <c r="U1849">
        <v>8</v>
      </c>
      <c r="V1849" t="s">
        <v>20253</v>
      </c>
      <c r="W1849" t="s">
        <v>8865</v>
      </c>
      <c r="X1849" t="s">
        <v>8866</v>
      </c>
      <c r="Y1849" t="s">
        <v>2283</v>
      </c>
      <c r="Z1849">
        <v>1459</v>
      </c>
      <c r="AA1849">
        <v>4</v>
      </c>
      <c r="AB1849">
        <v>2334.4</v>
      </c>
      <c r="AC1849">
        <v>583.6</v>
      </c>
      <c r="AD1849" s="8">
        <v>0.35</v>
      </c>
      <c r="AE1849" s="7">
        <v>817.04</v>
      </c>
      <c r="AF1849">
        <v>0.35</v>
      </c>
      <c r="AG1849" t="str">
        <f t="shared" si="28"/>
        <v>₹2 K</v>
      </c>
    </row>
    <row r="1850" spans="1:33" x14ac:dyDescent="0.3">
      <c r="A1850" t="s">
        <v>336</v>
      </c>
      <c r="B1850" t="s">
        <v>1023</v>
      </c>
      <c r="C1850" t="s">
        <v>29</v>
      </c>
      <c r="D1850" t="s">
        <v>219</v>
      </c>
      <c r="E1850" t="s">
        <v>596</v>
      </c>
      <c r="F1850" t="s">
        <v>9074</v>
      </c>
      <c r="G1850" t="s">
        <v>33</v>
      </c>
      <c r="H1850" s="4">
        <v>45315</v>
      </c>
      <c r="I1850">
        <v>1000</v>
      </c>
      <c r="J1850" t="s">
        <v>9075</v>
      </c>
      <c r="K1850" t="s">
        <v>113</v>
      </c>
      <c r="L1850" t="s">
        <v>9076</v>
      </c>
      <c r="M1850" t="s">
        <v>87</v>
      </c>
      <c r="N1850" t="s">
        <v>9077</v>
      </c>
      <c r="O1850" t="s">
        <v>57</v>
      </c>
      <c r="P1850">
        <v>16</v>
      </c>
      <c r="Q1850" t="s">
        <v>73</v>
      </c>
      <c r="R1850" t="s">
        <v>58</v>
      </c>
      <c r="S1850" t="s">
        <v>9078</v>
      </c>
      <c r="T1850" s="4">
        <v>45521</v>
      </c>
      <c r="U1850">
        <v>8</v>
      </c>
      <c r="V1850" t="s">
        <v>20253</v>
      </c>
      <c r="W1850" t="s">
        <v>9079</v>
      </c>
      <c r="X1850" t="s">
        <v>9080</v>
      </c>
      <c r="Y1850" t="s">
        <v>4817</v>
      </c>
      <c r="Z1850">
        <v>2580</v>
      </c>
      <c r="AA1850">
        <v>5</v>
      </c>
      <c r="AB1850">
        <v>5160</v>
      </c>
      <c r="AC1850">
        <v>1032</v>
      </c>
      <c r="AD1850" s="8">
        <v>0.28000000000000003</v>
      </c>
      <c r="AE1850" s="7">
        <v>1444.8000000000002</v>
      </c>
      <c r="AF1850">
        <v>0.28000000000000003</v>
      </c>
      <c r="AG1850" t="str">
        <f t="shared" si="28"/>
        <v>₹5 K</v>
      </c>
    </row>
    <row r="1851" spans="1:33" x14ac:dyDescent="0.3">
      <c r="A1851" t="s">
        <v>27</v>
      </c>
      <c r="B1851" t="s">
        <v>731</v>
      </c>
      <c r="C1851" t="s">
        <v>49</v>
      </c>
      <c r="D1851" t="s">
        <v>65</v>
      </c>
      <c r="E1851" t="s">
        <v>986</v>
      </c>
      <c r="F1851" t="s">
        <v>9081</v>
      </c>
      <c r="G1851" t="s">
        <v>96</v>
      </c>
      <c r="H1851" s="4">
        <v>44401</v>
      </c>
      <c r="I1851">
        <v>1200</v>
      </c>
      <c r="J1851" t="s">
        <v>9082</v>
      </c>
      <c r="K1851" t="s">
        <v>173</v>
      </c>
      <c r="L1851" t="s">
        <v>9083</v>
      </c>
      <c r="M1851" t="s">
        <v>37</v>
      </c>
      <c r="N1851" t="s">
        <v>9084</v>
      </c>
      <c r="O1851" t="s">
        <v>39</v>
      </c>
      <c r="P1851">
        <v>16</v>
      </c>
      <c r="Q1851" t="s">
        <v>73</v>
      </c>
      <c r="R1851" t="s">
        <v>41</v>
      </c>
      <c r="S1851" t="s">
        <v>9085</v>
      </c>
      <c r="T1851" s="4">
        <v>45524</v>
      </c>
      <c r="U1851">
        <v>8</v>
      </c>
      <c r="V1851" t="s">
        <v>20253</v>
      </c>
      <c r="W1851" t="s">
        <v>9086</v>
      </c>
      <c r="X1851" t="s">
        <v>9087</v>
      </c>
      <c r="Y1851" t="s">
        <v>1551</v>
      </c>
      <c r="Z1851">
        <v>1840</v>
      </c>
      <c r="AA1851">
        <v>7</v>
      </c>
      <c r="AB1851">
        <v>5152</v>
      </c>
      <c r="AC1851">
        <v>736</v>
      </c>
      <c r="AD1851" s="8">
        <v>0.22</v>
      </c>
      <c r="AE1851" s="7">
        <v>1133.44</v>
      </c>
      <c r="AF1851">
        <v>0.22</v>
      </c>
      <c r="AG1851" t="str">
        <f t="shared" si="28"/>
        <v>₹5 K</v>
      </c>
    </row>
    <row r="1852" spans="1:33" x14ac:dyDescent="0.3">
      <c r="A1852" t="s">
        <v>27</v>
      </c>
      <c r="B1852" t="s">
        <v>803</v>
      </c>
      <c r="C1852" t="s">
        <v>29</v>
      </c>
      <c r="D1852" t="s">
        <v>50</v>
      </c>
      <c r="E1852" t="s">
        <v>122</v>
      </c>
      <c r="F1852" t="s">
        <v>9167</v>
      </c>
      <c r="G1852" t="s">
        <v>33</v>
      </c>
      <c r="H1852" s="4">
        <v>44100</v>
      </c>
      <c r="I1852">
        <v>1000</v>
      </c>
      <c r="J1852" t="s">
        <v>9168</v>
      </c>
      <c r="K1852" t="s">
        <v>1260</v>
      </c>
      <c r="L1852" t="s">
        <v>9169</v>
      </c>
      <c r="M1852" t="s">
        <v>37</v>
      </c>
      <c r="N1852" t="s">
        <v>9170</v>
      </c>
      <c r="O1852" t="s">
        <v>57</v>
      </c>
      <c r="P1852">
        <v>16</v>
      </c>
      <c r="Q1852" t="s">
        <v>40</v>
      </c>
      <c r="R1852" t="s">
        <v>74</v>
      </c>
      <c r="S1852" t="s">
        <v>9171</v>
      </c>
      <c r="T1852" s="4">
        <v>45516</v>
      </c>
      <c r="U1852">
        <v>8</v>
      </c>
      <c r="V1852" t="s">
        <v>20253</v>
      </c>
      <c r="W1852" t="s">
        <v>9172</v>
      </c>
      <c r="X1852" t="s">
        <v>9173</v>
      </c>
      <c r="Y1852" t="s">
        <v>4349</v>
      </c>
      <c r="Z1852">
        <v>2857</v>
      </c>
      <c r="AA1852">
        <v>7</v>
      </c>
      <c r="AB1852">
        <v>7999.6</v>
      </c>
      <c r="AC1852">
        <v>1142.8</v>
      </c>
      <c r="AD1852" s="8">
        <v>0.28000000000000003</v>
      </c>
      <c r="AE1852" s="7">
        <v>2239.8880000000004</v>
      </c>
      <c r="AF1852">
        <v>0.28000000000000003</v>
      </c>
      <c r="AG1852" t="str">
        <f t="shared" si="28"/>
        <v>₹8 K</v>
      </c>
    </row>
    <row r="1853" spans="1:33" x14ac:dyDescent="0.3">
      <c r="A1853" t="s">
        <v>93</v>
      </c>
      <c r="B1853" t="s">
        <v>568</v>
      </c>
      <c r="C1853" t="s">
        <v>29</v>
      </c>
      <c r="D1853" t="s">
        <v>206</v>
      </c>
      <c r="E1853" t="s">
        <v>1290</v>
      </c>
      <c r="F1853" t="s">
        <v>9196</v>
      </c>
      <c r="G1853" t="s">
        <v>33</v>
      </c>
      <c r="H1853" s="4">
        <v>44136</v>
      </c>
      <c r="I1853">
        <v>1200</v>
      </c>
      <c r="J1853" t="s">
        <v>9197</v>
      </c>
      <c r="K1853" t="s">
        <v>424</v>
      </c>
      <c r="L1853" t="s">
        <v>9198</v>
      </c>
      <c r="M1853" t="s">
        <v>87</v>
      </c>
      <c r="N1853" t="s">
        <v>9199</v>
      </c>
      <c r="O1853" t="s">
        <v>116</v>
      </c>
      <c r="P1853">
        <v>7</v>
      </c>
      <c r="Q1853" t="s">
        <v>73</v>
      </c>
      <c r="R1853" t="s">
        <v>41</v>
      </c>
      <c r="S1853" t="s">
        <v>9200</v>
      </c>
      <c r="T1853" s="4">
        <v>45509</v>
      </c>
      <c r="U1853">
        <v>8</v>
      </c>
      <c r="V1853" t="s">
        <v>20253</v>
      </c>
      <c r="W1853" t="s">
        <v>9201</v>
      </c>
      <c r="X1853" t="s">
        <v>9202</v>
      </c>
      <c r="Y1853" t="s">
        <v>2694</v>
      </c>
      <c r="Z1853">
        <v>2464</v>
      </c>
      <c r="AA1853">
        <v>5</v>
      </c>
      <c r="AB1853">
        <v>4928</v>
      </c>
      <c r="AC1853">
        <v>985.6</v>
      </c>
      <c r="AD1853" s="8">
        <v>0.28000000000000003</v>
      </c>
      <c r="AE1853" s="7">
        <v>1379.8400000000001</v>
      </c>
      <c r="AF1853">
        <v>0.28000000000000003</v>
      </c>
      <c r="AG1853" t="str">
        <f t="shared" si="28"/>
        <v>₹5 K</v>
      </c>
    </row>
    <row r="1854" spans="1:33" x14ac:dyDescent="0.3">
      <c r="A1854" t="s">
        <v>336</v>
      </c>
      <c r="B1854" t="s">
        <v>500</v>
      </c>
      <c r="C1854" t="s">
        <v>49</v>
      </c>
      <c r="D1854" t="s">
        <v>146</v>
      </c>
      <c r="E1854" t="s">
        <v>1949</v>
      </c>
      <c r="F1854" t="s">
        <v>9231</v>
      </c>
      <c r="G1854" t="s">
        <v>33</v>
      </c>
      <c r="H1854" s="4">
        <v>44127</v>
      </c>
      <c r="I1854">
        <v>1000</v>
      </c>
      <c r="J1854" t="s">
        <v>9232</v>
      </c>
      <c r="K1854" t="s">
        <v>1643</v>
      </c>
      <c r="L1854" t="s">
        <v>9233</v>
      </c>
      <c r="M1854" t="s">
        <v>87</v>
      </c>
      <c r="N1854" t="s">
        <v>9234</v>
      </c>
      <c r="O1854" t="s">
        <v>116</v>
      </c>
      <c r="P1854">
        <v>17</v>
      </c>
      <c r="Q1854" t="s">
        <v>40</v>
      </c>
      <c r="R1854" t="s">
        <v>74</v>
      </c>
      <c r="S1854" t="s">
        <v>9235</v>
      </c>
      <c r="T1854" s="4">
        <v>45507</v>
      </c>
      <c r="U1854">
        <v>8</v>
      </c>
      <c r="V1854" t="s">
        <v>20253</v>
      </c>
      <c r="W1854" t="s">
        <v>9236</v>
      </c>
      <c r="X1854" t="s">
        <v>9237</v>
      </c>
      <c r="Y1854" t="s">
        <v>2840</v>
      </c>
      <c r="Z1854">
        <v>2246</v>
      </c>
      <c r="AA1854">
        <v>8</v>
      </c>
      <c r="AB1854">
        <v>7187.2000000000007</v>
      </c>
      <c r="AC1854">
        <v>898.40000000000009</v>
      </c>
      <c r="AD1854" s="8">
        <v>0.22</v>
      </c>
      <c r="AE1854" s="7">
        <v>1581.1840000000002</v>
      </c>
      <c r="AF1854">
        <v>0.22</v>
      </c>
      <c r="AG1854" t="str">
        <f t="shared" si="28"/>
        <v>₹7 K</v>
      </c>
    </row>
    <row r="1855" spans="1:33" x14ac:dyDescent="0.3">
      <c r="A1855" t="s">
        <v>20238</v>
      </c>
      <c r="B1855" t="s">
        <v>650</v>
      </c>
      <c r="C1855" t="s">
        <v>49</v>
      </c>
      <c r="D1855" t="s">
        <v>30</v>
      </c>
      <c r="E1855" t="s">
        <v>242</v>
      </c>
      <c r="F1855" t="s">
        <v>9489</v>
      </c>
      <c r="G1855" t="s">
        <v>33</v>
      </c>
      <c r="H1855" s="4">
        <v>45359</v>
      </c>
      <c r="I1855">
        <v>1300</v>
      </c>
      <c r="J1855" t="s">
        <v>9490</v>
      </c>
      <c r="K1855" t="s">
        <v>1086</v>
      </c>
      <c r="L1855" t="s">
        <v>9491</v>
      </c>
      <c r="M1855" t="s">
        <v>37</v>
      </c>
      <c r="N1855" t="s">
        <v>9492</v>
      </c>
      <c r="O1855" t="s">
        <v>72</v>
      </c>
      <c r="P1855">
        <v>17</v>
      </c>
      <c r="Q1855" t="s">
        <v>73</v>
      </c>
      <c r="R1855" t="s">
        <v>101</v>
      </c>
      <c r="S1855" t="s">
        <v>9493</v>
      </c>
      <c r="T1855" s="4">
        <v>45531</v>
      </c>
      <c r="U1855">
        <v>8</v>
      </c>
      <c r="V1855" t="s">
        <v>20253</v>
      </c>
      <c r="W1855" t="s">
        <v>9494</v>
      </c>
      <c r="X1855" t="s">
        <v>9495</v>
      </c>
      <c r="Y1855" t="s">
        <v>6629</v>
      </c>
      <c r="Z1855">
        <v>519</v>
      </c>
      <c r="AA1855">
        <v>3</v>
      </c>
      <c r="AB1855">
        <v>622.80000000000007</v>
      </c>
      <c r="AC1855">
        <v>207.60000000000002</v>
      </c>
      <c r="AD1855" s="8">
        <v>0.22</v>
      </c>
      <c r="AE1855" s="7">
        <v>137.01600000000002</v>
      </c>
      <c r="AF1855">
        <v>0.22</v>
      </c>
      <c r="AG1855" t="str">
        <f t="shared" si="28"/>
        <v>₹622.8</v>
      </c>
    </row>
    <row r="1856" spans="1:33" x14ac:dyDescent="0.3">
      <c r="A1856" t="s">
        <v>357</v>
      </c>
      <c r="B1856" t="s">
        <v>357</v>
      </c>
      <c r="C1856" t="s">
        <v>49</v>
      </c>
      <c r="D1856" t="s">
        <v>65</v>
      </c>
      <c r="E1856" t="s">
        <v>451</v>
      </c>
      <c r="F1856" t="s">
        <v>9569</v>
      </c>
      <c r="G1856" t="s">
        <v>96</v>
      </c>
      <c r="H1856" s="4">
        <v>45244</v>
      </c>
      <c r="I1856">
        <v>1300</v>
      </c>
      <c r="J1856" t="s">
        <v>9570</v>
      </c>
      <c r="K1856" t="s">
        <v>1749</v>
      </c>
      <c r="L1856" t="s">
        <v>9571</v>
      </c>
      <c r="M1856" t="s">
        <v>37</v>
      </c>
      <c r="N1856" t="s">
        <v>9572</v>
      </c>
      <c r="O1856" t="s">
        <v>116</v>
      </c>
      <c r="P1856">
        <v>16</v>
      </c>
      <c r="Q1856" t="s">
        <v>73</v>
      </c>
      <c r="R1856" t="s">
        <v>101</v>
      </c>
      <c r="S1856" t="s">
        <v>9573</v>
      </c>
      <c r="T1856" s="4">
        <v>45508</v>
      </c>
      <c r="U1856">
        <v>8</v>
      </c>
      <c r="V1856" t="s">
        <v>20253</v>
      </c>
      <c r="W1856" t="s">
        <v>9574</v>
      </c>
      <c r="X1856" t="s">
        <v>9575</v>
      </c>
      <c r="Y1856" t="s">
        <v>520</v>
      </c>
      <c r="Z1856">
        <v>2212</v>
      </c>
      <c r="AA1856">
        <v>2</v>
      </c>
      <c r="AB1856">
        <v>1769.6000000000001</v>
      </c>
      <c r="AC1856">
        <v>884.80000000000007</v>
      </c>
      <c r="AD1856" s="8">
        <v>0.22</v>
      </c>
      <c r="AE1856" s="7">
        <v>389.31200000000001</v>
      </c>
      <c r="AF1856">
        <v>0.22</v>
      </c>
      <c r="AG1856" t="str">
        <f t="shared" si="28"/>
        <v>₹2 K</v>
      </c>
    </row>
    <row r="1857" spans="1:33" x14ac:dyDescent="0.3">
      <c r="A1857" t="s">
        <v>20233</v>
      </c>
      <c r="B1857" t="s">
        <v>240</v>
      </c>
      <c r="C1857" t="s">
        <v>29</v>
      </c>
      <c r="D1857" t="s">
        <v>65</v>
      </c>
      <c r="E1857" t="s">
        <v>242</v>
      </c>
      <c r="F1857" t="s">
        <v>9604</v>
      </c>
      <c r="G1857" t="s">
        <v>96</v>
      </c>
      <c r="H1857" s="4">
        <v>45545</v>
      </c>
      <c r="I1857">
        <v>1400</v>
      </c>
      <c r="J1857" t="s">
        <v>9605</v>
      </c>
      <c r="K1857" t="s">
        <v>2083</v>
      </c>
      <c r="L1857" t="s">
        <v>9606</v>
      </c>
      <c r="M1857" t="s">
        <v>37</v>
      </c>
      <c r="N1857" t="s">
        <v>9607</v>
      </c>
      <c r="O1857" t="s">
        <v>39</v>
      </c>
      <c r="P1857">
        <v>20</v>
      </c>
      <c r="Q1857" t="s">
        <v>73</v>
      </c>
      <c r="R1857" t="s">
        <v>101</v>
      </c>
      <c r="S1857" t="s">
        <v>9608</v>
      </c>
      <c r="T1857" s="4">
        <v>45511</v>
      </c>
      <c r="U1857">
        <v>8</v>
      </c>
      <c r="V1857" t="s">
        <v>20253</v>
      </c>
      <c r="W1857" t="s">
        <v>9609</v>
      </c>
      <c r="X1857" t="s">
        <v>9610</v>
      </c>
      <c r="Y1857" t="s">
        <v>8460</v>
      </c>
      <c r="Z1857">
        <v>605</v>
      </c>
      <c r="AA1857">
        <v>4</v>
      </c>
      <c r="AB1857">
        <v>968</v>
      </c>
      <c r="AC1857">
        <v>242</v>
      </c>
      <c r="AD1857" s="8">
        <v>0.28000000000000003</v>
      </c>
      <c r="AE1857" s="7">
        <v>271.04000000000002</v>
      </c>
      <c r="AF1857">
        <v>0.28000000000000003</v>
      </c>
      <c r="AG1857" t="str">
        <f t="shared" si="28"/>
        <v>₹968</v>
      </c>
    </row>
    <row r="1858" spans="1:33" x14ac:dyDescent="0.3">
      <c r="A1858" t="s">
        <v>20241</v>
      </c>
      <c r="B1858" t="s">
        <v>157</v>
      </c>
      <c r="C1858" t="s">
        <v>80</v>
      </c>
      <c r="D1858" t="s">
        <v>219</v>
      </c>
      <c r="E1858" t="s">
        <v>158</v>
      </c>
      <c r="F1858" t="s">
        <v>9697</v>
      </c>
      <c r="G1858" t="s">
        <v>33</v>
      </c>
      <c r="H1858" s="4">
        <v>43860</v>
      </c>
      <c r="I1858">
        <v>950</v>
      </c>
      <c r="J1858" t="s">
        <v>9698</v>
      </c>
      <c r="K1858" t="s">
        <v>1302</v>
      </c>
      <c r="L1858" t="s">
        <v>9699</v>
      </c>
      <c r="M1858" t="s">
        <v>37</v>
      </c>
      <c r="N1858" t="s">
        <v>9700</v>
      </c>
      <c r="O1858" t="s">
        <v>57</v>
      </c>
      <c r="P1858">
        <v>4</v>
      </c>
      <c r="Q1858" t="s">
        <v>40</v>
      </c>
      <c r="R1858" t="s">
        <v>41</v>
      </c>
      <c r="S1858" t="s">
        <v>9701</v>
      </c>
      <c r="T1858" s="4">
        <v>45518</v>
      </c>
      <c r="U1858">
        <v>8</v>
      </c>
      <c r="V1858" t="s">
        <v>20253</v>
      </c>
      <c r="W1858" t="s">
        <v>9702</v>
      </c>
      <c r="X1858" t="s">
        <v>9703</v>
      </c>
      <c r="Y1858" t="s">
        <v>9704</v>
      </c>
      <c r="Z1858">
        <v>2589</v>
      </c>
      <c r="AA1858">
        <v>1</v>
      </c>
      <c r="AB1858">
        <v>1035.6000000000001</v>
      </c>
      <c r="AC1858">
        <v>1035.6000000000001</v>
      </c>
      <c r="AD1858" s="8">
        <v>0.35</v>
      </c>
      <c r="AE1858" s="7">
        <v>362.46000000000004</v>
      </c>
      <c r="AF1858">
        <v>0.35</v>
      </c>
      <c r="AG1858" t="str">
        <f t="shared" ref="AG1858:AG1921" si="29">IF(AB1858&gt;=100000,"₹"&amp;TEXT(AB1858/100000,"0.0")&amp;" L",
IF(AB1858&gt;=1000,"₹"&amp;TEXT(AB1858/1000,"0")&amp;" K",
"₹"&amp;AB1858))</f>
        <v>₹1 K</v>
      </c>
    </row>
    <row r="1859" spans="1:33" x14ac:dyDescent="0.3">
      <c r="A1859" t="s">
        <v>181</v>
      </c>
      <c r="B1859" t="s">
        <v>64</v>
      </c>
      <c r="C1859" t="s">
        <v>80</v>
      </c>
      <c r="D1859" t="s">
        <v>219</v>
      </c>
      <c r="E1859" t="s">
        <v>531</v>
      </c>
      <c r="F1859" t="s">
        <v>9719</v>
      </c>
      <c r="G1859" t="s">
        <v>96</v>
      </c>
      <c r="H1859" s="4">
        <v>45236</v>
      </c>
      <c r="I1859">
        <v>1000</v>
      </c>
      <c r="J1859" t="s">
        <v>9720</v>
      </c>
      <c r="K1859" t="s">
        <v>581</v>
      </c>
      <c r="L1859" t="s">
        <v>9721</v>
      </c>
      <c r="M1859" t="s">
        <v>37</v>
      </c>
      <c r="N1859" t="s">
        <v>9722</v>
      </c>
      <c r="O1859" t="s">
        <v>57</v>
      </c>
      <c r="P1859">
        <v>8</v>
      </c>
      <c r="Q1859" t="s">
        <v>40</v>
      </c>
      <c r="R1859" t="s">
        <v>58</v>
      </c>
      <c r="S1859" t="s">
        <v>9723</v>
      </c>
      <c r="T1859" s="4">
        <v>45506</v>
      </c>
      <c r="U1859">
        <v>8</v>
      </c>
      <c r="V1859" t="s">
        <v>20253</v>
      </c>
      <c r="W1859" t="s">
        <v>9724</v>
      </c>
      <c r="X1859" t="s">
        <v>9008</v>
      </c>
      <c r="Y1859" t="s">
        <v>7507</v>
      </c>
      <c r="Z1859">
        <v>2790</v>
      </c>
      <c r="AA1859">
        <v>5</v>
      </c>
      <c r="AB1859">
        <v>5580</v>
      </c>
      <c r="AC1859">
        <v>1116</v>
      </c>
      <c r="AD1859" s="8">
        <v>0.35</v>
      </c>
      <c r="AE1859" s="7">
        <v>1952.9999999999998</v>
      </c>
      <c r="AF1859">
        <v>0.35</v>
      </c>
      <c r="AG1859" t="str">
        <f t="shared" si="29"/>
        <v>₹6 K</v>
      </c>
    </row>
    <row r="1860" spans="1:33" x14ac:dyDescent="0.3">
      <c r="A1860" t="s">
        <v>133</v>
      </c>
      <c r="B1860" t="s">
        <v>108</v>
      </c>
      <c r="C1860" t="s">
        <v>29</v>
      </c>
      <c r="D1860" t="s">
        <v>50</v>
      </c>
      <c r="E1860" t="s">
        <v>110</v>
      </c>
      <c r="F1860" t="s">
        <v>9835</v>
      </c>
      <c r="G1860" t="s">
        <v>96</v>
      </c>
      <c r="H1860" s="4">
        <v>45059</v>
      </c>
      <c r="I1860">
        <v>1000</v>
      </c>
      <c r="J1860" t="s">
        <v>9836</v>
      </c>
      <c r="K1860" t="s">
        <v>753</v>
      </c>
      <c r="L1860" t="s">
        <v>9837</v>
      </c>
      <c r="M1860" t="s">
        <v>87</v>
      </c>
      <c r="N1860" t="s">
        <v>9838</v>
      </c>
      <c r="O1860" t="s">
        <v>116</v>
      </c>
      <c r="P1860">
        <v>19</v>
      </c>
      <c r="Q1860" t="s">
        <v>40</v>
      </c>
      <c r="R1860" t="s">
        <v>58</v>
      </c>
      <c r="S1860" t="s">
        <v>9839</v>
      </c>
      <c r="T1860" s="4">
        <v>45523</v>
      </c>
      <c r="U1860">
        <v>8</v>
      </c>
      <c r="V1860" t="s">
        <v>20253</v>
      </c>
      <c r="W1860" t="s">
        <v>9840</v>
      </c>
      <c r="X1860" t="s">
        <v>9841</v>
      </c>
      <c r="Y1860" t="s">
        <v>8931</v>
      </c>
      <c r="Z1860">
        <v>2910</v>
      </c>
      <c r="AA1860">
        <v>8</v>
      </c>
      <c r="AB1860">
        <v>9312</v>
      </c>
      <c r="AC1860">
        <v>1164</v>
      </c>
      <c r="AD1860" s="8">
        <v>0.28000000000000003</v>
      </c>
      <c r="AE1860" s="7">
        <v>2607.36</v>
      </c>
      <c r="AF1860">
        <v>0.28000000000000003</v>
      </c>
      <c r="AG1860" t="str">
        <f t="shared" si="29"/>
        <v>₹9 K</v>
      </c>
    </row>
    <row r="1861" spans="1:33" x14ac:dyDescent="0.3">
      <c r="A1861" t="s">
        <v>93</v>
      </c>
      <c r="B1861" t="s">
        <v>205</v>
      </c>
      <c r="C1861" t="s">
        <v>29</v>
      </c>
      <c r="D1861" t="s">
        <v>65</v>
      </c>
      <c r="E1861" t="s">
        <v>158</v>
      </c>
      <c r="F1861" t="s">
        <v>10022</v>
      </c>
      <c r="G1861" t="s">
        <v>33</v>
      </c>
      <c r="H1861" s="4">
        <v>45452</v>
      </c>
      <c r="I1861">
        <v>1200</v>
      </c>
      <c r="J1861" t="s">
        <v>10023</v>
      </c>
      <c r="K1861" t="s">
        <v>1153</v>
      </c>
      <c r="L1861" t="s">
        <v>10024</v>
      </c>
      <c r="M1861" t="s">
        <v>87</v>
      </c>
      <c r="N1861" t="s">
        <v>10025</v>
      </c>
      <c r="O1861" t="s">
        <v>39</v>
      </c>
      <c r="P1861">
        <v>7</v>
      </c>
      <c r="Q1861" t="s">
        <v>40</v>
      </c>
      <c r="R1861" t="s">
        <v>101</v>
      </c>
      <c r="S1861" t="s">
        <v>10026</v>
      </c>
      <c r="T1861" s="4">
        <v>45515</v>
      </c>
      <c r="U1861">
        <v>8</v>
      </c>
      <c r="V1861" t="s">
        <v>20253</v>
      </c>
      <c r="W1861" t="s">
        <v>10027</v>
      </c>
      <c r="X1861" t="s">
        <v>10028</v>
      </c>
      <c r="Y1861" t="s">
        <v>239</v>
      </c>
      <c r="Z1861">
        <v>2228</v>
      </c>
      <c r="AA1861">
        <v>6</v>
      </c>
      <c r="AB1861">
        <v>5347.2000000000007</v>
      </c>
      <c r="AC1861">
        <v>891.20000000000016</v>
      </c>
      <c r="AD1861" s="8">
        <v>0.28000000000000003</v>
      </c>
      <c r="AE1861" s="7">
        <v>1497.2160000000003</v>
      </c>
      <c r="AF1861">
        <v>0.28000000000000003</v>
      </c>
      <c r="AG1861" t="str">
        <f t="shared" si="29"/>
        <v>₹5 K</v>
      </c>
    </row>
    <row r="1862" spans="1:33" x14ac:dyDescent="0.3">
      <c r="A1862" t="s">
        <v>336</v>
      </c>
      <c r="B1862" t="s">
        <v>262</v>
      </c>
      <c r="C1862" t="s">
        <v>49</v>
      </c>
      <c r="D1862" t="s">
        <v>370</v>
      </c>
      <c r="E1862" t="s">
        <v>337</v>
      </c>
      <c r="F1862" t="s">
        <v>10043</v>
      </c>
      <c r="G1862" t="s">
        <v>96</v>
      </c>
      <c r="H1862" s="4">
        <v>45395</v>
      </c>
      <c r="I1862">
        <v>1400</v>
      </c>
      <c r="J1862" t="s">
        <v>10044</v>
      </c>
      <c r="K1862" t="s">
        <v>317</v>
      </c>
      <c r="L1862" t="s">
        <v>10045</v>
      </c>
      <c r="M1862" t="s">
        <v>37</v>
      </c>
      <c r="N1862" t="s">
        <v>10046</v>
      </c>
      <c r="O1862" t="s">
        <v>57</v>
      </c>
      <c r="P1862">
        <v>9</v>
      </c>
      <c r="Q1862" t="s">
        <v>40</v>
      </c>
      <c r="R1862" t="s">
        <v>41</v>
      </c>
      <c r="S1862" t="s">
        <v>10047</v>
      </c>
      <c r="T1862" s="4">
        <v>45508</v>
      </c>
      <c r="U1862">
        <v>8</v>
      </c>
      <c r="V1862" t="s">
        <v>20253</v>
      </c>
      <c r="W1862" t="s">
        <v>10048</v>
      </c>
      <c r="X1862" t="s">
        <v>10049</v>
      </c>
      <c r="Y1862" t="s">
        <v>7309</v>
      </c>
      <c r="Z1862">
        <v>1115</v>
      </c>
      <c r="AA1862">
        <v>7</v>
      </c>
      <c r="AB1862">
        <v>3122</v>
      </c>
      <c r="AC1862">
        <v>446</v>
      </c>
      <c r="AD1862" s="8">
        <v>0.22</v>
      </c>
      <c r="AE1862" s="7">
        <v>686.84</v>
      </c>
      <c r="AF1862">
        <v>0.22</v>
      </c>
      <c r="AG1862" t="str">
        <f t="shared" si="29"/>
        <v>₹3 K</v>
      </c>
    </row>
    <row r="1863" spans="1:33" x14ac:dyDescent="0.3">
      <c r="A1863" t="s">
        <v>20235</v>
      </c>
      <c r="B1863" t="s">
        <v>48</v>
      </c>
      <c r="C1863" t="s">
        <v>49</v>
      </c>
      <c r="D1863" t="s">
        <v>30</v>
      </c>
      <c r="E1863" t="s">
        <v>490</v>
      </c>
      <c r="F1863" t="s">
        <v>10063</v>
      </c>
      <c r="G1863" t="s">
        <v>96</v>
      </c>
      <c r="H1863" s="4">
        <v>45478</v>
      </c>
      <c r="I1863">
        <v>1400</v>
      </c>
      <c r="J1863" t="s">
        <v>10064</v>
      </c>
      <c r="K1863" t="s">
        <v>350</v>
      </c>
      <c r="L1863" t="s">
        <v>10065</v>
      </c>
      <c r="M1863" t="s">
        <v>87</v>
      </c>
      <c r="N1863" t="s">
        <v>10066</v>
      </c>
      <c r="O1863" t="s">
        <v>57</v>
      </c>
      <c r="P1863">
        <v>10</v>
      </c>
      <c r="Q1863" t="s">
        <v>40</v>
      </c>
      <c r="R1863" t="s">
        <v>74</v>
      </c>
      <c r="S1863" t="s">
        <v>10067</v>
      </c>
      <c r="T1863" s="4">
        <v>45516</v>
      </c>
      <c r="U1863">
        <v>8</v>
      </c>
      <c r="V1863" t="s">
        <v>20253</v>
      </c>
      <c r="W1863" t="s">
        <v>10068</v>
      </c>
      <c r="X1863" t="s">
        <v>10069</v>
      </c>
      <c r="Y1863" t="s">
        <v>548</v>
      </c>
      <c r="Z1863">
        <v>765</v>
      </c>
      <c r="AA1863">
        <v>1</v>
      </c>
      <c r="AB1863">
        <v>306</v>
      </c>
      <c r="AC1863">
        <v>306</v>
      </c>
      <c r="AD1863" s="8">
        <v>0.22</v>
      </c>
      <c r="AE1863" s="7">
        <v>67.320000000000007</v>
      </c>
      <c r="AF1863">
        <v>0.22</v>
      </c>
      <c r="AG1863" t="str">
        <f t="shared" si="29"/>
        <v>₹306</v>
      </c>
    </row>
    <row r="1864" spans="1:33" x14ac:dyDescent="0.3">
      <c r="A1864" t="s">
        <v>181</v>
      </c>
      <c r="B1864" t="s">
        <v>64</v>
      </c>
      <c r="C1864" t="s">
        <v>80</v>
      </c>
      <c r="D1864" t="s">
        <v>30</v>
      </c>
      <c r="E1864" t="s">
        <v>1877</v>
      </c>
      <c r="F1864" t="s">
        <v>10070</v>
      </c>
      <c r="G1864" t="s">
        <v>33</v>
      </c>
      <c r="H1864" s="4">
        <v>44567</v>
      </c>
      <c r="I1864">
        <v>1200</v>
      </c>
      <c r="J1864" t="s">
        <v>10071</v>
      </c>
      <c r="K1864" t="s">
        <v>725</v>
      </c>
      <c r="L1864" t="s">
        <v>10072</v>
      </c>
      <c r="M1864" t="s">
        <v>87</v>
      </c>
      <c r="N1864" t="s">
        <v>10073</v>
      </c>
      <c r="O1864" t="s">
        <v>72</v>
      </c>
      <c r="P1864">
        <v>10</v>
      </c>
      <c r="Q1864" t="s">
        <v>40</v>
      </c>
      <c r="R1864" t="s">
        <v>58</v>
      </c>
      <c r="S1864" t="s">
        <v>10074</v>
      </c>
      <c r="T1864" s="4">
        <v>45517</v>
      </c>
      <c r="U1864">
        <v>8</v>
      </c>
      <c r="V1864" t="s">
        <v>20253</v>
      </c>
      <c r="W1864" t="s">
        <v>10075</v>
      </c>
      <c r="X1864" t="s">
        <v>10076</v>
      </c>
      <c r="Y1864" t="s">
        <v>10077</v>
      </c>
      <c r="Z1864">
        <v>1622</v>
      </c>
      <c r="AA1864">
        <v>8</v>
      </c>
      <c r="AB1864">
        <v>5190.4000000000015</v>
      </c>
      <c r="AC1864">
        <v>648.80000000000018</v>
      </c>
      <c r="AD1864" s="8">
        <v>0.35</v>
      </c>
      <c r="AE1864" s="7">
        <v>1816.6400000000003</v>
      </c>
      <c r="AF1864">
        <v>0.35</v>
      </c>
      <c r="AG1864" t="str">
        <f t="shared" si="29"/>
        <v>₹5 K</v>
      </c>
    </row>
    <row r="1865" spans="1:33" x14ac:dyDescent="0.3">
      <c r="A1865" t="s">
        <v>20238</v>
      </c>
      <c r="B1865" t="s">
        <v>650</v>
      </c>
      <c r="C1865" t="s">
        <v>49</v>
      </c>
      <c r="D1865" t="s">
        <v>146</v>
      </c>
      <c r="E1865" t="s">
        <v>3122</v>
      </c>
      <c r="F1865" t="s">
        <v>10209</v>
      </c>
      <c r="G1865" t="s">
        <v>96</v>
      </c>
      <c r="H1865" s="4">
        <v>43953</v>
      </c>
      <c r="I1865">
        <v>800</v>
      </c>
      <c r="J1865" t="s">
        <v>10210</v>
      </c>
      <c r="K1865" t="s">
        <v>1643</v>
      </c>
      <c r="L1865" t="s">
        <v>10211</v>
      </c>
      <c r="M1865" t="s">
        <v>87</v>
      </c>
      <c r="N1865" t="s">
        <v>10212</v>
      </c>
      <c r="O1865" t="s">
        <v>39</v>
      </c>
      <c r="P1865">
        <v>13</v>
      </c>
      <c r="Q1865" t="s">
        <v>73</v>
      </c>
      <c r="R1865" t="s">
        <v>58</v>
      </c>
      <c r="S1865" t="s">
        <v>10213</v>
      </c>
      <c r="T1865" s="4">
        <v>45522</v>
      </c>
      <c r="U1865">
        <v>8</v>
      </c>
      <c r="V1865" t="s">
        <v>20253</v>
      </c>
      <c r="W1865" t="s">
        <v>10214</v>
      </c>
      <c r="X1865" t="s">
        <v>203</v>
      </c>
      <c r="Y1865" t="s">
        <v>10215</v>
      </c>
      <c r="Z1865">
        <v>524</v>
      </c>
      <c r="AA1865">
        <v>6</v>
      </c>
      <c r="AB1865">
        <v>1257.6000000000001</v>
      </c>
      <c r="AC1865">
        <v>209.60000000000002</v>
      </c>
      <c r="AD1865" s="8">
        <v>0.22</v>
      </c>
      <c r="AE1865" s="7">
        <v>276.67200000000003</v>
      </c>
      <c r="AF1865">
        <v>0.22</v>
      </c>
      <c r="AG1865" t="str">
        <f t="shared" si="29"/>
        <v>₹1 K</v>
      </c>
    </row>
    <row r="1866" spans="1:33" x14ac:dyDescent="0.3">
      <c r="A1866" t="s">
        <v>336</v>
      </c>
      <c r="B1866" t="s">
        <v>1023</v>
      </c>
      <c r="C1866" t="s">
        <v>80</v>
      </c>
      <c r="D1866" t="s">
        <v>206</v>
      </c>
      <c r="E1866" t="s">
        <v>1908</v>
      </c>
      <c r="F1866" t="s">
        <v>10259</v>
      </c>
      <c r="G1866" t="s">
        <v>33</v>
      </c>
      <c r="H1866" s="4">
        <v>43889</v>
      </c>
      <c r="I1866">
        <v>1200</v>
      </c>
      <c r="J1866" t="s">
        <v>10260</v>
      </c>
      <c r="K1866" t="s">
        <v>98</v>
      </c>
      <c r="L1866" t="s">
        <v>10261</v>
      </c>
      <c r="M1866" t="s">
        <v>37</v>
      </c>
      <c r="N1866" t="s">
        <v>10262</v>
      </c>
      <c r="O1866" t="s">
        <v>39</v>
      </c>
      <c r="P1866">
        <v>7</v>
      </c>
      <c r="Q1866" t="s">
        <v>40</v>
      </c>
      <c r="R1866" t="s">
        <v>74</v>
      </c>
      <c r="S1866" t="s">
        <v>10263</v>
      </c>
      <c r="T1866" s="4">
        <v>45523</v>
      </c>
      <c r="U1866">
        <v>8</v>
      </c>
      <c r="V1866" t="s">
        <v>20253</v>
      </c>
      <c r="W1866" t="s">
        <v>10264</v>
      </c>
      <c r="X1866" t="s">
        <v>10265</v>
      </c>
      <c r="Y1866" t="s">
        <v>667</v>
      </c>
      <c r="Z1866">
        <v>2192</v>
      </c>
      <c r="AA1866">
        <v>6</v>
      </c>
      <c r="AB1866">
        <v>5260.8</v>
      </c>
      <c r="AC1866">
        <v>876.80000000000007</v>
      </c>
      <c r="AD1866" s="8">
        <v>0.35</v>
      </c>
      <c r="AE1866" s="7">
        <v>1841.28</v>
      </c>
      <c r="AF1866">
        <v>0.35</v>
      </c>
      <c r="AG1866" t="str">
        <f t="shared" si="29"/>
        <v>₹5 K</v>
      </c>
    </row>
    <row r="1867" spans="1:33" x14ac:dyDescent="0.3">
      <c r="A1867" t="s">
        <v>93</v>
      </c>
      <c r="B1867" t="s">
        <v>784</v>
      </c>
      <c r="C1867" t="s">
        <v>80</v>
      </c>
      <c r="D1867" t="s">
        <v>50</v>
      </c>
      <c r="E1867" t="s">
        <v>358</v>
      </c>
      <c r="F1867" t="s">
        <v>8587</v>
      </c>
      <c r="G1867" t="s">
        <v>33</v>
      </c>
      <c r="H1867" s="4">
        <v>44437</v>
      </c>
      <c r="I1867">
        <v>1300</v>
      </c>
      <c r="J1867" t="s">
        <v>10293</v>
      </c>
      <c r="K1867" t="s">
        <v>825</v>
      </c>
      <c r="L1867" t="s">
        <v>10294</v>
      </c>
      <c r="M1867" t="s">
        <v>37</v>
      </c>
      <c r="N1867" t="s">
        <v>10295</v>
      </c>
      <c r="O1867" t="s">
        <v>57</v>
      </c>
      <c r="P1867">
        <v>20</v>
      </c>
      <c r="Q1867" t="s">
        <v>73</v>
      </c>
      <c r="R1867" t="s">
        <v>101</v>
      </c>
      <c r="S1867" t="s">
        <v>10296</v>
      </c>
      <c r="T1867" s="4">
        <v>45524</v>
      </c>
      <c r="U1867">
        <v>8</v>
      </c>
      <c r="V1867" t="s">
        <v>20253</v>
      </c>
      <c r="W1867" t="s">
        <v>10297</v>
      </c>
      <c r="X1867" t="s">
        <v>10298</v>
      </c>
      <c r="Y1867" t="s">
        <v>5744</v>
      </c>
      <c r="Z1867">
        <v>1827</v>
      </c>
      <c r="AA1867">
        <v>5</v>
      </c>
      <c r="AB1867">
        <v>3654</v>
      </c>
      <c r="AC1867">
        <v>730.8</v>
      </c>
      <c r="AD1867" s="8">
        <v>0.35</v>
      </c>
      <c r="AE1867" s="7">
        <v>1278.8999999999999</v>
      </c>
      <c r="AF1867">
        <v>0.35</v>
      </c>
      <c r="AG1867" t="str">
        <f t="shared" si="29"/>
        <v>₹4 K</v>
      </c>
    </row>
    <row r="1868" spans="1:33" x14ac:dyDescent="0.3">
      <c r="A1868" t="s">
        <v>20233</v>
      </c>
      <c r="B1868" t="s">
        <v>240</v>
      </c>
      <c r="C1868" t="s">
        <v>29</v>
      </c>
      <c r="D1868" t="s">
        <v>65</v>
      </c>
      <c r="E1868" t="s">
        <v>51</v>
      </c>
      <c r="F1868" t="s">
        <v>10385</v>
      </c>
      <c r="G1868" t="s">
        <v>96</v>
      </c>
      <c r="H1868" s="4">
        <v>45355</v>
      </c>
      <c r="I1868">
        <v>1000</v>
      </c>
      <c r="J1868" t="s">
        <v>10386</v>
      </c>
      <c r="K1868" t="s">
        <v>1052</v>
      </c>
      <c r="L1868" t="s">
        <v>10387</v>
      </c>
      <c r="M1868" t="s">
        <v>87</v>
      </c>
      <c r="N1868" t="s">
        <v>10388</v>
      </c>
      <c r="O1868" t="s">
        <v>39</v>
      </c>
      <c r="P1868">
        <v>9</v>
      </c>
      <c r="Q1868" t="s">
        <v>40</v>
      </c>
      <c r="R1868" t="s">
        <v>41</v>
      </c>
      <c r="S1868" t="s">
        <v>10389</v>
      </c>
      <c r="T1868" s="4">
        <v>45524</v>
      </c>
      <c r="U1868">
        <v>8</v>
      </c>
      <c r="V1868" t="s">
        <v>20253</v>
      </c>
      <c r="W1868" t="s">
        <v>10390</v>
      </c>
      <c r="X1868" t="s">
        <v>10391</v>
      </c>
      <c r="Y1868" t="s">
        <v>2879</v>
      </c>
      <c r="Z1868">
        <v>1292</v>
      </c>
      <c r="AA1868">
        <v>6</v>
      </c>
      <c r="AB1868">
        <v>3100.8</v>
      </c>
      <c r="AC1868">
        <v>516.80000000000007</v>
      </c>
      <c r="AD1868" s="8">
        <v>0.28000000000000003</v>
      </c>
      <c r="AE1868" s="7">
        <v>868.22400000000016</v>
      </c>
      <c r="AF1868">
        <v>0.28000000000000003</v>
      </c>
      <c r="AG1868" t="str">
        <f t="shared" si="29"/>
        <v>₹3 K</v>
      </c>
    </row>
    <row r="1869" spans="1:33" x14ac:dyDescent="0.3">
      <c r="A1869" t="s">
        <v>133</v>
      </c>
      <c r="B1869" t="s">
        <v>229</v>
      </c>
      <c r="C1869" t="s">
        <v>29</v>
      </c>
      <c r="D1869" t="s">
        <v>206</v>
      </c>
      <c r="E1869" t="s">
        <v>381</v>
      </c>
      <c r="F1869" t="s">
        <v>10413</v>
      </c>
      <c r="G1869" t="s">
        <v>96</v>
      </c>
      <c r="H1869" s="4">
        <v>44200</v>
      </c>
      <c r="I1869">
        <v>1200</v>
      </c>
      <c r="J1869" t="s">
        <v>10414</v>
      </c>
      <c r="K1869" t="s">
        <v>233</v>
      </c>
      <c r="L1869" t="s">
        <v>10415</v>
      </c>
      <c r="M1869" t="s">
        <v>37</v>
      </c>
      <c r="N1869" t="s">
        <v>10416</v>
      </c>
      <c r="O1869" t="s">
        <v>72</v>
      </c>
      <c r="P1869">
        <v>4</v>
      </c>
      <c r="Q1869" t="s">
        <v>40</v>
      </c>
      <c r="R1869" t="s">
        <v>41</v>
      </c>
      <c r="S1869" t="s">
        <v>10417</v>
      </c>
      <c r="T1869" s="4">
        <v>45508</v>
      </c>
      <c r="U1869">
        <v>8</v>
      </c>
      <c r="V1869" t="s">
        <v>20253</v>
      </c>
      <c r="W1869" t="s">
        <v>10418</v>
      </c>
      <c r="X1869" t="s">
        <v>10419</v>
      </c>
      <c r="Y1869" t="s">
        <v>9038</v>
      </c>
      <c r="Z1869">
        <v>1570</v>
      </c>
      <c r="AA1869">
        <v>3</v>
      </c>
      <c r="AB1869">
        <v>1884</v>
      </c>
      <c r="AC1869">
        <v>628</v>
      </c>
      <c r="AD1869" s="8">
        <v>0.28000000000000003</v>
      </c>
      <c r="AE1869" s="7">
        <v>527.5200000000001</v>
      </c>
      <c r="AF1869">
        <v>0.28000000000000003</v>
      </c>
      <c r="AG1869" t="str">
        <f t="shared" si="29"/>
        <v>₹2 K</v>
      </c>
    </row>
    <row r="1870" spans="1:33" x14ac:dyDescent="0.3">
      <c r="A1870" t="s">
        <v>20237</v>
      </c>
      <c r="B1870" t="s">
        <v>1483</v>
      </c>
      <c r="C1870" t="s">
        <v>80</v>
      </c>
      <c r="D1870" t="s">
        <v>30</v>
      </c>
      <c r="E1870" t="s">
        <v>2408</v>
      </c>
      <c r="F1870" t="s">
        <v>10456</v>
      </c>
      <c r="G1870" t="s">
        <v>33</v>
      </c>
      <c r="H1870" s="4">
        <v>45036</v>
      </c>
      <c r="I1870">
        <v>800</v>
      </c>
      <c r="J1870" t="s">
        <v>10457</v>
      </c>
      <c r="K1870" t="s">
        <v>2433</v>
      </c>
      <c r="L1870" t="s">
        <v>10458</v>
      </c>
      <c r="M1870" t="s">
        <v>87</v>
      </c>
      <c r="N1870" t="s">
        <v>10459</v>
      </c>
      <c r="O1870" t="s">
        <v>57</v>
      </c>
      <c r="P1870">
        <v>12</v>
      </c>
      <c r="Q1870" t="s">
        <v>73</v>
      </c>
      <c r="R1870" t="s">
        <v>41</v>
      </c>
      <c r="S1870" t="s">
        <v>10460</v>
      </c>
      <c r="T1870" s="4">
        <v>45527</v>
      </c>
      <c r="U1870">
        <v>8</v>
      </c>
      <c r="V1870" t="s">
        <v>20253</v>
      </c>
      <c r="W1870" t="s">
        <v>10461</v>
      </c>
      <c r="X1870" t="s">
        <v>10462</v>
      </c>
      <c r="Y1870" t="s">
        <v>885</v>
      </c>
      <c r="Z1870">
        <v>1662</v>
      </c>
      <c r="AA1870">
        <v>4</v>
      </c>
      <c r="AB1870">
        <v>2659.2000000000003</v>
      </c>
      <c r="AC1870">
        <v>664.80000000000007</v>
      </c>
      <c r="AD1870" s="8">
        <v>0.35</v>
      </c>
      <c r="AE1870" s="7">
        <v>930.72</v>
      </c>
      <c r="AF1870">
        <v>0.35</v>
      </c>
      <c r="AG1870" t="str">
        <f t="shared" si="29"/>
        <v>₹3 K</v>
      </c>
    </row>
    <row r="1871" spans="1:33" x14ac:dyDescent="0.3">
      <c r="A1871" t="s">
        <v>181</v>
      </c>
      <c r="B1871" t="s">
        <v>985</v>
      </c>
      <c r="C1871" t="s">
        <v>80</v>
      </c>
      <c r="D1871" t="s">
        <v>50</v>
      </c>
      <c r="E1871" t="s">
        <v>549</v>
      </c>
      <c r="F1871" t="s">
        <v>10555</v>
      </c>
      <c r="G1871" t="s">
        <v>96</v>
      </c>
      <c r="H1871" s="4">
        <v>44658</v>
      </c>
      <c r="I1871">
        <v>950</v>
      </c>
      <c r="J1871" t="s">
        <v>10556</v>
      </c>
      <c r="K1871" t="s">
        <v>1293</v>
      </c>
      <c r="L1871" t="s">
        <v>10557</v>
      </c>
      <c r="M1871" t="s">
        <v>87</v>
      </c>
      <c r="N1871" t="s">
        <v>10558</v>
      </c>
      <c r="O1871" t="s">
        <v>57</v>
      </c>
      <c r="P1871">
        <v>11</v>
      </c>
      <c r="Q1871" t="s">
        <v>73</v>
      </c>
      <c r="R1871" t="s">
        <v>41</v>
      </c>
      <c r="S1871" t="s">
        <v>10559</v>
      </c>
      <c r="T1871" s="4">
        <v>45524</v>
      </c>
      <c r="U1871">
        <v>8</v>
      </c>
      <c r="V1871" t="s">
        <v>20253</v>
      </c>
      <c r="W1871" t="s">
        <v>10560</v>
      </c>
      <c r="X1871" t="s">
        <v>10561</v>
      </c>
      <c r="Y1871" t="s">
        <v>5442</v>
      </c>
      <c r="Z1871">
        <v>1771</v>
      </c>
      <c r="AA1871">
        <v>1</v>
      </c>
      <c r="AB1871">
        <v>708.40000000000009</v>
      </c>
      <c r="AC1871">
        <v>708.40000000000009</v>
      </c>
      <c r="AD1871" s="8">
        <v>0.35</v>
      </c>
      <c r="AE1871" s="7">
        <v>247.94000000000003</v>
      </c>
      <c r="AF1871">
        <v>0.35</v>
      </c>
      <c r="AG1871" t="str">
        <f t="shared" si="29"/>
        <v>₹708.4</v>
      </c>
    </row>
    <row r="1872" spans="1:33" x14ac:dyDescent="0.3">
      <c r="A1872" t="s">
        <v>181</v>
      </c>
      <c r="B1872" t="s">
        <v>985</v>
      </c>
      <c r="C1872" t="s">
        <v>49</v>
      </c>
      <c r="D1872" t="s">
        <v>65</v>
      </c>
      <c r="E1872" t="s">
        <v>1067</v>
      </c>
      <c r="F1872" t="s">
        <v>10642</v>
      </c>
      <c r="G1872" t="s">
        <v>33</v>
      </c>
      <c r="H1872" s="4">
        <v>44882</v>
      </c>
      <c r="I1872">
        <v>1000</v>
      </c>
      <c r="J1872" t="s">
        <v>10643</v>
      </c>
      <c r="K1872" t="s">
        <v>3054</v>
      </c>
      <c r="L1872" t="s">
        <v>10644</v>
      </c>
      <c r="M1872" t="s">
        <v>87</v>
      </c>
      <c r="N1872" t="s">
        <v>10645</v>
      </c>
      <c r="O1872" t="s">
        <v>39</v>
      </c>
      <c r="P1872">
        <v>3</v>
      </c>
      <c r="Q1872" t="s">
        <v>40</v>
      </c>
      <c r="R1872" t="s">
        <v>101</v>
      </c>
      <c r="S1872" t="s">
        <v>10646</v>
      </c>
      <c r="T1872" s="4">
        <v>45510</v>
      </c>
      <c r="U1872">
        <v>8</v>
      </c>
      <c r="V1872" t="s">
        <v>20253</v>
      </c>
      <c r="W1872" t="s">
        <v>10647</v>
      </c>
      <c r="X1872" t="s">
        <v>10648</v>
      </c>
      <c r="Y1872" t="s">
        <v>4991</v>
      </c>
      <c r="Z1872">
        <v>2316</v>
      </c>
      <c r="AA1872">
        <v>3</v>
      </c>
      <c r="AB1872">
        <v>2779.2000000000003</v>
      </c>
      <c r="AC1872">
        <v>926.40000000000009</v>
      </c>
      <c r="AD1872" s="8">
        <v>0.22</v>
      </c>
      <c r="AE1872" s="7">
        <v>611.42400000000009</v>
      </c>
      <c r="AF1872">
        <v>0.22</v>
      </c>
      <c r="AG1872" t="str">
        <f t="shared" si="29"/>
        <v>₹3 K</v>
      </c>
    </row>
    <row r="1873" spans="1:33" x14ac:dyDescent="0.3">
      <c r="A1873" t="s">
        <v>47</v>
      </c>
      <c r="B1873" t="s">
        <v>1128</v>
      </c>
      <c r="C1873" t="s">
        <v>49</v>
      </c>
      <c r="D1873" t="s">
        <v>677</v>
      </c>
      <c r="E1873" t="s">
        <v>314</v>
      </c>
      <c r="F1873" t="s">
        <v>10649</v>
      </c>
      <c r="G1873" t="s">
        <v>96</v>
      </c>
      <c r="H1873" s="4">
        <v>45320</v>
      </c>
      <c r="I1873">
        <v>1400</v>
      </c>
      <c r="J1873" t="s">
        <v>10650</v>
      </c>
      <c r="K1873" t="s">
        <v>54</v>
      </c>
      <c r="L1873" t="s">
        <v>10651</v>
      </c>
      <c r="M1873" t="s">
        <v>37</v>
      </c>
      <c r="N1873" t="s">
        <v>10652</v>
      </c>
      <c r="O1873" t="s">
        <v>57</v>
      </c>
      <c r="P1873">
        <v>14</v>
      </c>
      <c r="Q1873" t="s">
        <v>40</v>
      </c>
      <c r="R1873" t="s">
        <v>41</v>
      </c>
      <c r="S1873" t="s">
        <v>10653</v>
      </c>
      <c r="T1873" s="4">
        <v>45509</v>
      </c>
      <c r="U1873">
        <v>8</v>
      </c>
      <c r="V1873" t="s">
        <v>20253</v>
      </c>
      <c r="W1873" t="s">
        <v>10654</v>
      </c>
      <c r="X1873" t="s">
        <v>10655</v>
      </c>
      <c r="Y1873" t="s">
        <v>10656</v>
      </c>
      <c r="Z1873">
        <v>2327</v>
      </c>
      <c r="AA1873">
        <v>2</v>
      </c>
      <c r="AB1873">
        <v>1861.6000000000001</v>
      </c>
      <c r="AC1873">
        <v>930.80000000000007</v>
      </c>
      <c r="AD1873" s="8">
        <v>0.22</v>
      </c>
      <c r="AE1873" s="7">
        <v>409.55200000000002</v>
      </c>
      <c r="AF1873">
        <v>0.22</v>
      </c>
      <c r="AG1873" t="str">
        <f t="shared" si="29"/>
        <v>₹2 K</v>
      </c>
    </row>
    <row r="1874" spans="1:33" x14ac:dyDescent="0.3">
      <c r="A1874" t="s">
        <v>20238</v>
      </c>
      <c r="B1874" t="s">
        <v>650</v>
      </c>
      <c r="C1874" t="s">
        <v>29</v>
      </c>
      <c r="D1874" t="s">
        <v>219</v>
      </c>
      <c r="E1874" t="s">
        <v>1543</v>
      </c>
      <c r="F1874" t="s">
        <v>10736</v>
      </c>
      <c r="G1874" t="s">
        <v>96</v>
      </c>
      <c r="H1874" s="4">
        <v>45193</v>
      </c>
      <c r="I1874">
        <v>1000</v>
      </c>
      <c r="J1874" t="s">
        <v>10737</v>
      </c>
      <c r="K1874" t="s">
        <v>2286</v>
      </c>
      <c r="L1874" t="s">
        <v>10738</v>
      </c>
      <c r="M1874" t="s">
        <v>37</v>
      </c>
      <c r="N1874" t="s">
        <v>10739</v>
      </c>
      <c r="O1874" t="s">
        <v>39</v>
      </c>
      <c r="P1874">
        <v>19</v>
      </c>
      <c r="Q1874" t="s">
        <v>40</v>
      </c>
      <c r="R1874" t="s">
        <v>101</v>
      </c>
      <c r="S1874" t="s">
        <v>10740</v>
      </c>
      <c r="T1874" s="4">
        <v>45509</v>
      </c>
      <c r="U1874">
        <v>8</v>
      </c>
      <c r="V1874" t="s">
        <v>20253</v>
      </c>
      <c r="W1874" t="s">
        <v>10741</v>
      </c>
      <c r="X1874" t="s">
        <v>10742</v>
      </c>
      <c r="Y1874" t="s">
        <v>4675</v>
      </c>
      <c r="Z1874">
        <v>1333</v>
      </c>
      <c r="AA1874">
        <v>1</v>
      </c>
      <c r="AB1874">
        <v>533.20000000000005</v>
      </c>
      <c r="AC1874">
        <v>533.20000000000005</v>
      </c>
      <c r="AD1874" s="8">
        <v>0.28000000000000003</v>
      </c>
      <c r="AE1874" s="7">
        <v>149.29600000000002</v>
      </c>
      <c r="AF1874">
        <v>0.28000000000000003</v>
      </c>
      <c r="AG1874" t="str">
        <f t="shared" si="29"/>
        <v>₹533.2</v>
      </c>
    </row>
    <row r="1875" spans="1:33" x14ac:dyDescent="0.3">
      <c r="A1875" t="s">
        <v>181</v>
      </c>
      <c r="B1875" t="s">
        <v>920</v>
      </c>
      <c r="C1875" t="s">
        <v>49</v>
      </c>
      <c r="D1875" t="s">
        <v>146</v>
      </c>
      <c r="E1875" t="s">
        <v>957</v>
      </c>
      <c r="F1875" t="s">
        <v>10778</v>
      </c>
      <c r="G1875" t="s">
        <v>96</v>
      </c>
      <c r="H1875" s="4">
        <v>45626</v>
      </c>
      <c r="I1875">
        <v>1000</v>
      </c>
      <c r="J1875" t="s">
        <v>10779</v>
      </c>
      <c r="K1875" t="s">
        <v>2083</v>
      </c>
      <c r="L1875" t="s">
        <v>10780</v>
      </c>
      <c r="M1875" t="s">
        <v>37</v>
      </c>
      <c r="N1875" t="s">
        <v>10781</v>
      </c>
      <c r="O1875" t="s">
        <v>57</v>
      </c>
      <c r="P1875">
        <v>13</v>
      </c>
      <c r="Q1875" t="s">
        <v>40</v>
      </c>
      <c r="R1875" t="s">
        <v>58</v>
      </c>
      <c r="S1875" t="s">
        <v>10782</v>
      </c>
      <c r="T1875" s="4">
        <v>45527</v>
      </c>
      <c r="U1875">
        <v>8</v>
      </c>
      <c r="V1875" t="s">
        <v>20253</v>
      </c>
      <c r="W1875" t="s">
        <v>10783</v>
      </c>
      <c r="X1875" t="s">
        <v>10784</v>
      </c>
      <c r="Y1875" t="s">
        <v>9967</v>
      </c>
      <c r="Z1875">
        <v>2524</v>
      </c>
      <c r="AA1875">
        <v>2</v>
      </c>
      <c r="AB1875">
        <v>2019.2</v>
      </c>
      <c r="AC1875">
        <v>1009.6</v>
      </c>
      <c r="AD1875" s="8">
        <v>0.22</v>
      </c>
      <c r="AE1875" s="7">
        <v>444.22399999999999</v>
      </c>
      <c r="AF1875">
        <v>0.22</v>
      </c>
      <c r="AG1875" t="str">
        <f t="shared" si="29"/>
        <v>₹2 K</v>
      </c>
    </row>
    <row r="1876" spans="1:33" x14ac:dyDescent="0.3">
      <c r="A1876" t="s">
        <v>121</v>
      </c>
      <c r="B1876" t="s">
        <v>946</v>
      </c>
      <c r="C1876" t="s">
        <v>49</v>
      </c>
      <c r="D1876" t="s">
        <v>241</v>
      </c>
      <c r="E1876" t="s">
        <v>894</v>
      </c>
      <c r="F1876" t="s">
        <v>10905</v>
      </c>
      <c r="G1876" t="s">
        <v>96</v>
      </c>
      <c r="H1876" s="4">
        <v>45272</v>
      </c>
      <c r="I1876">
        <v>950</v>
      </c>
      <c r="J1876" t="s">
        <v>10906</v>
      </c>
      <c r="K1876" t="s">
        <v>2295</v>
      </c>
      <c r="L1876" t="s">
        <v>10907</v>
      </c>
      <c r="M1876" t="s">
        <v>37</v>
      </c>
      <c r="N1876" t="s">
        <v>10908</v>
      </c>
      <c r="O1876" t="s">
        <v>57</v>
      </c>
      <c r="P1876">
        <v>17</v>
      </c>
      <c r="Q1876" t="s">
        <v>73</v>
      </c>
      <c r="R1876" t="s">
        <v>41</v>
      </c>
      <c r="S1876" t="s">
        <v>10909</v>
      </c>
      <c r="T1876" s="4">
        <v>45514</v>
      </c>
      <c r="U1876">
        <v>8</v>
      </c>
      <c r="V1876" t="s">
        <v>20253</v>
      </c>
      <c r="W1876" t="s">
        <v>10910</v>
      </c>
      <c r="X1876" t="s">
        <v>10911</v>
      </c>
      <c r="Y1876" t="s">
        <v>10912</v>
      </c>
      <c r="Z1876">
        <v>1490</v>
      </c>
      <c r="AA1876">
        <v>7</v>
      </c>
      <c r="AB1876">
        <v>4172</v>
      </c>
      <c r="AC1876">
        <v>596</v>
      </c>
      <c r="AD1876" s="8">
        <v>0.22</v>
      </c>
      <c r="AE1876" s="7">
        <v>917.84</v>
      </c>
      <c r="AF1876">
        <v>0.22</v>
      </c>
      <c r="AG1876" t="str">
        <f t="shared" si="29"/>
        <v>₹4 K</v>
      </c>
    </row>
    <row r="1877" spans="1:33" x14ac:dyDescent="0.3">
      <c r="A1877" t="s">
        <v>181</v>
      </c>
      <c r="B1877" t="s">
        <v>920</v>
      </c>
      <c r="C1877" t="s">
        <v>29</v>
      </c>
      <c r="D1877" t="s">
        <v>146</v>
      </c>
      <c r="E1877" t="s">
        <v>540</v>
      </c>
      <c r="F1877" t="s">
        <v>11181</v>
      </c>
      <c r="G1877" t="s">
        <v>33</v>
      </c>
      <c r="H1877" s="4">
        <v>45449</v>
      </c>
      <c r="I1877">
        <v>950</v>
      </c>
      <c r="J1877" t="s">
        <v>11182</v>
      </c>
      <c r="K1877" t="s">
        <v>861</v>
      </c>
      <c r="L1877" t="s">
        <v>11183</v>
      </c>
      <c r="M1877" t="s">
        <v>87</v>
      </c>
      <c r="N1877" t="s">
        <v>11184</v>
      </c>
      <c r="O1877" t="s">
        <v>116</v>
      </c>
      <c r="P1877">
        <v>9</v>
      </c>
      <c r="Q1877" t="s">
        <v>40</v>
      </c>
      <c r="R1877" t="s">
        <v>74</v>
      </c>
      <c r="S1877" t="s">
        <v>11185</v>
      </c>
      <c r="T1877" s="4">
        <v>45513</v>
      </c>
      <c r="U1877">
        <v>8</v>
      </c>
      <c r="V1877" t="s">
        <v>20253</v>
      </c>
      <c r="W1877" t="s">
        <v>11186</v>
      </c>
      <c r="X1877" t="s">
        <v>11187</v>
      </c>
      <c r="Y1877" t="s">
        <v>11188</v>
      </c>
      <c r="Z1877">
        <v>1190</v>
      </c>
      <c r="AA1877">
        <v>5</v>
      </c>
      <c r="AB1877">
        <v>2380</v>
      </c>
      <c r="AC1877">
        <v>476</v>
      </c>
      <c r="AD1877" s="8">
        <v>0.28000000000000003</v>
      </c>
      <c r="AE1877" s="7">
        <v>666.40000000000009</v>
      </c>
      <c r="AF1877">
        <v>0.28000000000000003</v>
      </c>
      <c r="AG1877" t="str">
        <f t="shared" si="29"/>
        <v>₹2 K</v>
      </c>
    </row>
    <row r="1878" spans="1:33" x14ac:dyDescent="0.3">
      <c r="A1878" t="s">
        <v>27</v>
      </c>
      <c r="B1878" t="s">
        <v>558</v>
      </c>
      <c r="C1878" t="s">
        <v>80</v>
      </c>
      <c r="D1878" t="s">
        <v>370</v>
      </c>
      <c r="E1878" t="s">
        <v>713</v>
      </c>
      <c r="F1878" t="s">
        <v>11245</v>
      </c>
      <c r="G1878" t="s">
        <v>96</v>
      </c>
      <c r="H1878" s="4">
        <v>44422</v>
      </c>
      <c r="I1878">
        <v>1100</v>
      </c>
      <c r="J1878" t="s">
        <v>11246</v>
      </c>
      <c r="K1878" t="s">
        <v>680</v>
      </c>
      <c r="L1878" t="s">
        <v>11247</v>
      </c>
      <c r="M1878" t="s">
        <v>37</v>
      </c>
      <c r="N1878" t="s">
        <v>11248</v>
      </c>
      <c r="O1878" t="s">
        <v>57</v>
      </c>
      <c r="P1878">
        <v>20</v>
      </c>
      <c r="Q1878" t="s">
        <v>73</v>
      </c>
      <c r="R1878" t="s">
        <v>41</v>
      </c>
      <c r="S1878" t="s">
        <v>11249</v>
      </c>
      <c r="T1878" s="4">
        <v>45514</v>
      </c>
      <c r="U1878">
        <v>8</v>
      </c>
      <c r="V1878" t="s">
        <v>20253</v>
      </c>
      <c r="W1878" t="s">
        <v>11250</v>
      </c>
      <c r="X1878" t="s">
        <v>11251</v>
      </c>
      <c r="Y1878" t="s">
        <v>1117</v>
      </c>
      <c r="Z1878">
        <v>818</v>
      </c>
      <c r="AA1878">
        <v>8</v>
      </c>
      <c r="AB1878">
        <v>2617.6000000000004</v>
      </c>
      <c r="AC1878">
        <v>327.20000000000005</v>
      </c>
      <c r="AD1878" s="8">
        <v>0.35</v>
      </c>
      <c r="AE1878" s="7">
        <v>916.16000000000008</v>
      </c>
      <c r="AF1878">
        <v>0.35</v>
      </c>
      <c r="AG1878" t="str">
        <f t="shared" si="29"/>
        <v>₹3 K</v>
      </c>
    </row>
    <row r="1879" spans="1:33" x14ac:dyDescent="0.3">
      <c r="A1879" t="s">
        <v>181</v>
      </c>
      <c r="B1879" t="s">
        <v>64</v>
      </c>
      <c r="C1879" t="s">
        <v>29</v>
      </c>
      <c r="D1879" t="s">
        <v>370</v>
      </c>
      <c r="E1879" t="s">
        <v>596</v>
      </c>
      <c r="F1879" t="s">
        <v>11317</v>
      </c>
      <c r="G1879" t="s">
        <v>33</v>
      </c>
      <c r="H1879" s="4">
        <v>45254</v>
      </c>
      <c r="I1879">
        <v>1000</v>
      </c>
      <c r="J1879" t="s">
        <v>11318</v>
      </c>
      <c r="K1879" t="s">
        <v>680</v>
      </c>
      <c r="L1879" t="s">
        <v>11319</v>
      </c>
      <c r="M1879" t="s">
        <v>87</v>
      </c>
      <c r="N1879" t="s">
        <v>11320</v>
      </c>
      <c r="O1879" t="s">
        <v>57</v>
      </c>
      <c r="P1879">
        <v>6</v>
      </c>
      <c r="Q1879" t="s">
        <v>40</v>
      </c>
      <c r="R1879" t="s">
        <v>101</v>
      </c>
      <c r="S1879" t="s">
        <v>11321</v>
      </c>
      <c r="T1879" s="4">
        <v>45516</v>
      </c>
      <c r="U1879">
        <v>8</v>
      </c>
      <c r="V1879" t="s">
        <v>20253</v>
      </c>
      <c r="W1879" t="s">
        <v>11322</v>
      </c>
      <c r="X1879" t="s">
        <v>11323</v>
      </c>
      <c r="Y1879" t="s">
        <v>11324</v>
      </c>
      <c r="Z1879">
        <v>2951</v>
      </c>
      <c r="AA1879">
        <v>1</v>
      </c>
      <c r="AB1879">
        <v>1180.4000000000001</v>
      </c>
      <c r="AC1879">
        <v>1180.4000000000001</v>
      </c>
      <c r="AD1879" s="8">
        <v>0.28000000000000003</v>
      </c>
      <c r="AE1879" s="7">
        <v>330.51200000000006</v>
      </c>
      <c r="AF1879">
        <v>0.28000000000000003</v>
      </c>
      <c r="AG1879" t="str">
        <f t="shared" si="29"/>
        <v>₹1 K</v>
      </c>
    </row>
    <row r="1880" spans="1:33" x14ac:dyDescent="0.3">
      <c r="A1880" t="s">
        <v>93</v>
      </c>
      <c r="B1880" t="s">
        <v>1118</v>
      </c>
      <c r="C1880" t="s">
        <v>29</v>
      </c>
      <c r="D1880" t="s">
        <v>65</v>
      </c>
      <c r="E1880" t="s">
        <v>947</v>
      </c>
      <c r="F1880" t="s">
        <v>11354</v>
      </c>
      <c r="G1880" t="s">
        <v>96</v>
      </c>
      <c r="H1880" s="4">
        <v>44376</v>
      </c>
      <c r="I1880">
        <v>1300</v>
      </c>
      <c r="J1880" t="s">
        <v>11355</v>
      </c>
      <c r="K1880" t="s">
        <v>1162</v>
      </c>
      <c r="L1880" t="s">
        <v>11356</v>
      </c>
      <c r="M1880" t="s">
        <v>37</v>
      </c>
      <c r="N1880" t="s">
        <v>11357</v>
      </c>
      <c r="O1880" t="s">
        <v>39</v>
      </c>
      <c r="P1880">
        <v>4</v>
      </c>
      <c r="Q1880" t="s">
        <v>40</v>
      </c>
      <c r="R1880" t="s">
        <v>58</v>
      </c>
      <c r="S1880" t="s">
        <v>11358</v>
      </c>
      <c r="T1880" s="4">
        <v>45531</v>
      </c>
      <c r="U1880">
        <v>8</v>
      </c>
      <c r="V1880" t="s">
        <v>20253</v>
      </c>
      <c r="W1880" t="s">
        <v>11359</v>
      </c>
      <c r="X1880" t="s">
        <v>11360</v>
      </c>
      <c r="Y1880" t="s">
        <v>1308</v>
      </c>
      <c r="Z1880">
        <v>1805</v>
      </c>
      <c r="AA1880">
        <v>4</v>
      </c>
      <c r="AB1880">
        <v>2888</v>
      </c>
      <c r="AC1880">
        <v>722</v>
      </c>
      <c r="AD1880" s="8">
        <v>0.28000000000000003</v>
      </c>
      <c r="AE1880" s="7">
        <v>808.6400000000001</v>
      </c>
      <c r="AF1880">
        <v>0.28000000000000003</v>
      </c>
      <c r="AG1880" t="str">
        <f t="shared" si="29"/>
        <v>₹3 K</v>
      </c>
    </row>
    <row r="1881" spans="1:33" x14ac:dyDescent="0.3">
      <c r="A1881" t="s">
        <v>336</v>
      </c>
      <c r="B1881" t="s">
        <v>500</v>
      </c>
      <c r="C1881" t="s">
        <v>29</v>
      </c>
      <c r="D1881" t="s">
        <v>219</v>
      </c>
      <c r="E1881" t="s">
        <v>358</v>
      </c>
      <c r="F1881" t="s">
        <v>2880</v>
      </c>
      <c r="G1881" t="s">
        <v>33</v>
      </c>
      <c r="H1881" s="4">
        <v>45233</v>
      </c>
      <c r="I1881">
        <v>800</v>
      </c>
      <c r="J1881" t="s">
        <v>11389</v>
      </c>
      <c r="K1881" t="s">
        <v>1359</v>
      </c>
      <c r="L1881" t="s">
        <v>11390</v>
      </c>
      <c r="M1881" t="s">
        <v>37</v>
      </c>
      <c r="N1881" t="s">
        <v>11391</v>
      </c>
      <c r="O1881" t="s">
        <v>116</v>
      </c>
      <c r="P1881">
        <v>8</v>
      </c>
      <c r="Q1881" t="s">
        <v>40</v>
      </c>
      <c r="R1881" t="s">
        <v>74</v>
      </c>
      <c r="S1881" t="s">
        <v>11392</v>
      </c>
      <c r="T1881" s="4">
        <v>45515</v>
      </c>
      <c r="U1881">
        <v>8</v>
      </c>
      <c r="V1881" t="s">
        <v>20253</v>
      </c>
      <c r="W1881" t="s">
        <v>11393</v>
      </c>
      <c r="X1881" t="s">
        <v>271</v>
      </c>
      <c r="Y1881" t="s">
        <v>3930</v>
      </c>
      <c r="Z1881">
        <v>2324</v>
      </c>
      <c r="AA1881">
        <v>1</v>
      </c>
      <c r="AB1881">
        <v>929.6</v>
      </c>
      <c r="AC1881">
        <v>929.6</v>
      </c>
      <c r="AD1881" s="8">
        <v>0.28000000000000003</v>
      </c>
      <c r="AE1881" s="7">
        <v>260.28800000000001</v>
      </c>
      <c r="AF1881">
        <v>0.28000000000000003</v>
      </c>
      <c r="AG1881" t="str">
        <f t="shared" si="29"/>
        <v>₹929.6</v>
      </c>
    </row>
    <row r="1882" spans="1:33" x14ac:dyDescent="0.3">
      <c r="A1882" t="s">
        <v>47</v>
      </c>
      <c r="B1882" t="s">
        <v>1128</v>
      </c>
      <c r="C1882" t="s">
        <v>29</v>
      </c>
      <c r="D1882" t="s">
        <v>370</v>
      </c>
      <c r="E1882" t="s">
        <v>750</v>
      </c>
      <c r="F1882" t="s">
        <v>11418</v>
      </c>
      <c r="G1882" t="s">
        <v>33</v>
      </c>
      <c r="H1882" s="4">
        <v>44484</v>
      </c>
      <c r="I1882">
        <v>1400</v>
      </c>
      <c r="J1882" t="s">
        <v>11419</v>
      </c>
      <c r="K1882" t="s">
        <v>1162</v>
      </c>
      <c r="L1882" t="s">
        <v>11420</v>
      </c>
      <c r="M1882" t="s">
        <v>37</v>
      </c>
      <c r="N1882" t="s">
        <v>11421</v>
      </c>
      <c r="O1882" t="s">
        <v>39</v>
      </c>
      <c r="P1882">
        <v>18</v>
      </c>
      <c r="Q1882" t="s">
        <v>40</v>
      </c>
      <c r="R1882" t="s">
        <v>58</v>
      </c>
      <c r="S1882" t="s">
        <v>11422</v>
      </c>
      <c r="T1882" s="4">
        <v>45532</v>
      </c>
      <c r="U1882">
        <v>8</v>
      </c>
      <c r="V1882" t="s">
        <v>20253</v>
      </c>
      <c r="W1882" t="s">
        <v>11423</v>
      </c>
      <c r="X1882" t="s">
        <v>11424</v>
      </c>
      <c r="Y1882" t="s">
        <v>11425</v>
      </c>
      <c r="Z1882">
        <v>642</v>
      </c>
      <c r="AA1882">
        <v>5</v>
      </c>
      <c r="AB1882">
        <v>1284</v>
      </c>
      <c r="AC1882">
        <v>256.8</v>
      </c>
      <c r="AD1882" s="8">
        <v>0.28000000000000003</v>
      </c>
      <c r="AE1882" s="7">
        <v>359.52000000000004</v>
      </c>
      <c r="AF1882">
        <v>0.28000000000000003</v>
      </c>
      <c r="AG1882" t="str">
        <f t="shared" si="29"/>
        <v>₹1 K</v>
      </c>
    </row>
    <row r="1883" spans="1:33" x14ac:dyDescent="0.3">
      <c r="A1883" t="s">
        <v>20237</v>
      </c>
      <c r="B1883" t="s">
        <v>1483</v>
      </c>
      <c r="C1883" t="s">
        <v>80</v>
      </c>
      <c r="D1883" t="s">
        <v>146</v>
      </c>
      <c r="E1883" t="s">
        <v>511</v>
      </c>
      <c r="F1883" t="s">
        <v>11426</v>
      </c>
      <c r="G1883" t="s">
        <v>96</v>
      </c>
      <c r="H1883" s="4">
        <v>43962</v>
      </c>
      <c r="I1883">
        <v>1300</v>
      </c>
      <c r="J1883" t="s">
        <v>11427</v>
      </c>
      <c r="K1883" t="s">
        <v>1686</v>
      </c>
      <c r="L1883" t="s">
        <v>11428</v>
      </c>
      <c r="M1883" t="s">
        <v>87</v>
      </c>
      <c r="N1883" t="s">
        <v>11429</v>
      </c>
      <c r="O1883" t="s">
        <v>116</v>
      </c>
      <c r="P1883">
        <v>3</v>
      </c>
      <c r="Q1883" t="s">
        <v>73</v>
      </c>
      <c r="R1883" t="s">
        <v>101</v>
      </c>
      <c r="S1883" t="s">
        <v>11430</v>
      </c>
      <c r="T1883" s="4">
        <v>45535</v>
      </c>
      <c r="U1883">
        <v>8</v>
      </c>
      <c r="V1883" t="s">
        <v>20253</v>
      </c>
      <c r="W1883" t="s">
        <v>11431</v>
      </c>
      <c r="X1883" t="s">
        <v>11432</v>
      </c>
      <c r="Y1883" t="s">
        <v>11433</v>
      </c>
      <c r="Z1883">
        <v>2513</v>
      </c>
      <c r="AA1883">
        <v>4</v>
      </c>
      <c r="AB1883">
        <v>4020.8</v>
      </c>
      <c r="AC1883">
        <v>1005.2</v>
      </c>
      <c r="AD1883" s="8">
        <v>0.35</v>
      </c>
      <c r="AE1883" s="7">
        <v>1407.28</v>
      </c>
      <c r="AF1883">
        <v>0.35</v>
      </c>
      <c r="AG1883" t="str">
        <f t="shared" si="29"/>
        <v>₹4 K</v>
      </c>
    </row>
    <row r="1884" spans="1:33" x14ac:dyDescent="0.3">
      <c r="A1884" t="s">
        <v>181</v>
      </c>
      <c r="B1884" t="s">
        <v>64</v>
      </c>
      <c r="C1884" t="s">
        <v>29</v>
      </c>
      <c r="D1884" t="s">
        <v>677</v>
      </c>
      <c r="E1884" t="s">
        <v>521</v>
      </c>
      <c r="F1884" t="s">
        <v>11455</v>
      </c>
      <c r="G1884" t="s">
        <v>96</v>
      </c>
      <c r="H1884" s="4">
        <v>44787</v>
      </c>
      <c r="I1884">
        <v>1000</v>
      </c>
      <c r="J1884" t="s">
        <v>11456</v>
      </c>
      <c r="K1884" t="s">
        <v>137</v>
      </c>
      <c r="L1884" t="s">
        <v>11457</v>
      </c>
      <c r="M1884" t="s">
        <v>37</v>
      </c>
      <c r="N1884" t="s">
        <v>11458</v>
      </c>
      <c r="O1884" t="s">
        <v>57</v>
      </c>
      <c r="P1884">
        <v>11</v>
      </c>
      <c r="Q1884" t="s">
        <v>40</v>
      </c>
      <c r="R1884" t="s">
        <v>101</v>
      </c>
      <c r="S1884" t="s">
        <v>11459</v>
      </c>
      <c r="T1884" s="4">
        <v>45527</v>
      </c>
      <c r="U1884">
        <v>8</v>
      </c>
      <c r="V1884" t="s">
        <v>20253</v>
      </c>
      <c r="W1884" t="s">
        <v>11460</v>
      </c>
      <c r="X1884" t="s">
        <v>11461</v>
      </c>
      <c r="Y1884" t="s">
        <v>2538</v>
      </c>
      <c r="Z1884">
        <v>726</v>
      </c>
      <c r="AA1884">
        <v>8</v>
      </c>
      <c r="AB1884">
        <v>2323.2000000000003</v>
      </c>
      <c r="AC1884">
        <v>290.40000000000003</v>
      </c>
      <c r="AD1884" s="8">
        <v>0.28000000000000003</v>
      </c>
      <c r="AE1884" s="7">
        <v>650.49600000000009</v>
      </c>
      <c r="AF1884">
        <v>0.28000000000000003</v>
      </c>
      <c r="AG1884" t="str">
        <f t="shared" si="29"/>
        <v>₹2 K</v>
      </c>
    </row>
    <row r="1885" spans="1:33" x14ac:dyDescent="0.3">
      <c r="A1885" t="s">
        <v>20236</v>
      </c>
      <c r="B1885" t="s">
        <v>79</v>
      </c>
      <c r="C1885" t="s">
        <v>80</v>
      </c>
      <c r="D1885" t="s">
        <v>109</v>
      </c>
      <c r="E1885" t="s">
        <v>421</v>
      </c>
      <c r="F1885" t="s">
        <v>11524</v>
      </c>
      <c r="G1885" t="s">
        <v>33</v>
      </c>
      <c r="H1885" s="4">
        <v>45127</v>
      </c>
      <c r="I1885">
        <v>950</v>
      </c>
      <c r="J1885" t="s">
        <v>11525</v>
      </c>
      <c r="K1885" t="s">
        <v>1302</v>
      </c>
      <c r="L1885" t="s">
        <v>11526</v>
      </c>
      <c r="M1885" t="s">
        <v>87</v>
      </c>
      <c r="N1885" t="s">
        <v>11527</v>
      </c>
      <c r="O1885" t="s">
        <v>39</v>
      </c>
      <c r="P1885">
        <v>10</v>
      </c>
      <c r="Q1885" t="s">
        <v>73</v>
      </c>
      <c r="R1885" t="s">
        <v>101</v>
      </c>
      <c r="S1885" t="s">
        <v>11528</v>
      </c>
      <c r="T1885" s="4">
        <v>45506</v>
      </c>
      <c r="U1885">
        <v>8</v>
      </c>
      <c r="V1885" t="s">
        <v>20253</v>
      </c>
      <c r="W1885" t="s">
        <v>11529</v>
      </c>
      <c r="X1885" t="s">
        <v>11530</v>
      </c>
      <c r="Y1885" t="s">
        <v>7479</v>
      </c>
      <c r="Z1885">
        <v>1588</v>
      </c>
      <c r="AA1885">
        <v>8</v>
      </c>
      <c r="AB1885">
        <v>5081.6000000000004</v>
      </c>
      <c r="AC1885">
        <v>635.20000000000005</v>
      </c>
      <c r="AD1885" s="8">
        <v>0.35</v>
      </c>
      <c r="AE1885" s="7">
        <v>1778.56</v>
      </c>
      <c r="AF1885">
        <v>0.35</v>
      </c>
      <c r="AG1885" t="str">
        <f t="shared" si="29"/>
        <v>₹5 K</v>
      </c>
    </row>
    <row r="1886" spans="1:33" x14ac:dyDescent="0.3">
      <c r="A1886" t="s">
        <v>20241</v>
      </c>
      <c r="B1886" t="s">
        <v>157</v>
      </c>
      <c r="C1886" t="s">
        <v>49</v>
      </c>
      <c r="D1886" t="s">
        <v>206</v>
      </c>
      <c r="E1886" t="s">
        <v>3122</v>
      </c>
      <c r="F1886" t="s">
        <v>5655</v>
      </c>
      <c r="G1886" t="s">
        <v>33</v>
      </c>
      <c r="H1886" s="4">
        <v>45559</v>
      </c>
      <c r="I1886">
        <v>1400</v>
      </c>
      <c r="J1886" t="s">
        <v>11538</v>
      </c>
      <c r="K1886" t="s">
        <v>743</v>
      </c>
      <c r="L1886" t="s">
        <v>11539</v>
      </c>
      <c r="M1886" t="s">
        <v>37</v>
      </c>
      <c r="N1886" t="s">
        <v>11540</v>
      </c>
      <c r="O1886" t="s">
        <v>39</v>
      </c>
      <c r="P1886">
        <v>8</v>
      </c>
      <c r="Q1886" t="s">
        <v>73</v>
      </c>
      <c r="R1886" t="s">
        <v>41</v>
      </c>
      <c r="S1886" t="s">
        <v>11541</v>
      </c>
      <c r="T1886" s="4">
        <v>45526</v>
      </c>
      <c r="U1886">
        <v>8</v>
      </c>
      <c r="V1886" t="s">
        <v>20253</v>
      </c>
      <c r="W1886" t="s">
        <v>11542</v>
      </c>
      <c r="X1886" t="s">
        <v>11543</v>
      </c>
      <c r="Y1886" t="s">
        <v>1673</v>
      </c>
      <c r="Z1886">
        <v>2068</v>
      </c>
      <c r="AA1886">
        <v>5</v>
      </c>
      <c r="AB1886">
        <v>4136</v>
      </c>
      <c r="AC1886">
        <v>827.2</v>
      </c>
      <c r="AD1886" s="8">
        <v>0.22</v>
      </c>
      <c r="AE1886" s="7">
        <v>909.92</v>
      </c>
      <c r="AF1886">
        <v>0.22</v>
      </c>
      <c r="AG1886" t="str">
        <f t="shared" si="29"/>
        <v>₹4 K</v>
      </c>
    </row>
    <row r="1887" spans="1:33" x14ac:dyDescent="0.3">
      <c r="A1887" t="s">
        <v>93</v>
      </c>
      <c r="B1887" t="s">
        <v>205</v>
      </c>
      <c r="C1887" t="s">
        <v>29</v>
      </c>
      <c r="D1887" t="s">
        <v>219</v>
      </c>
      <c r="E1887" t="s">
        <v>1005</v>
      </c>
      <c r="F1887" t="s">
        <v>11573</v>
      </c>
      <c r="G1887" t="s">
        <v>96</v>
      </c>
      <c r="H1887" s="4">
        <v>43990</v>
      </c>
      <c r="I1887">
        <v>1300</v>
      </c>
      <c r="J1887" t="s">
        <v>11574</v>
      </c>
      <c r="K1887" t="s">
        <v>35</v>
      </c>
      <c r="L1887" t="s">
        <v>11575</v>
      </c>
      <c r="M1887" t="s">
        <v>87</v>
      </c>
      <c r="N1887" t="s">
        <v>11576</v>
      </c>
      <c r="O1887" t="s">
        <v>57</v>
      </c>
      <c r="P1887">
        <v>4</v>
      </c>
      <c r="Q1887" t="s">
        <v>40</v>
      </c>
      <c r="R1887" t="s">
        <v>41</v>
      </c>
      <c r="S1887" t="s">
        <v>11577</v>
      </c>
      <c r="T1887" s="4">
        <v>45517</v>
      </c>
      <c r="U1887">
        <v>8</v>
      </c>
      <c r="V1887" t="s">
        <v>20253</v>
      </c>
      <c r="W1887" t="s">
        <v>11578</v>
      </c>
      <c r="X1887" t="s">
        <v>11579</v>
      </c>
      <c r="Y1887" t="s">
        <v>5457</v>
      </c>
      <c r="Z1887">
        <v>2281</v>
      </c>
      <c r="AA1887">
        <v>6</v>
      </c>
      <c r="AB1887">
        <v>5474.4000000000015</v>
      </c>
      <c r="AC1887">
        <v>912.4000000000002</v>
      </c>
      <c r="AD1887" s="8">
        <v>0.28000000000000003</v>
      </c>
      <c r="AE1887" s="7">
        <v>1532.8320000000006</v>
      </c>
      <c r="AF1887">
        <v>0.28000000000000003</v>
      </c>
      <c r="AG1887" t="str">
        <f t="shared" si="29"/>
        <v>₹5 K</v>
      </c>
    </row>
    <row r="1888" spans="1:33" x14ac:dyDescent="0.3">
      <c r="A1888" t="s">
        <v>20242</v>
      </c>
      <c r="B1888" t="s">
        <v>390</v>
      </c>
      <c r="C1888" t="s">
        <v>49</v>
      </c>
      <c r="D1888" t="s">
        <v>146</v>
      </c>
      <c r="E1888" t="s">
        <v>986</v>
      </c>
      <c r="F1888" t="s">
        <v>11860</v>
      </c>
      <c r="G1888" t="s">
        <v>96</v>
      </c>
      <c r="H1888" s="4">
        <v>43858</v>
      </c>
      <c r="I1888">
        <v>1400</v>
      </c>
      <c r="J1888" t="s">
        <v>11861</v>
      </c>
      <c r="K1888" t="s">
        <v>2433</v>
      </c>
      <c r="L1888" t="s">
        <v>11862</v>
      </c>
      <c r="M1888" t="s">
        <v>87</v>
      </c>
      <c r="N1888" t="s">
        <v>11863</v>
      </c>
      <c r="O1888" t="s">
        <v>57</v>
      </c>
      <c r="P1888">
        <v>18</v>
      </c>
      <c r="Q1888" t="s">
        <v>40</v>
      </c>
      <c r="R1888" t="s">
        <v>58</v>
      </c>
      <c r="S1888" t="s">
        <v>11864</v>
      </c>
      <c r="T1888" s="4">
        <v>45528</v>
      </c>
      <c r="U1888">
        <v>8</v>
      </c>
      <c r="V1888" t="s">
        <v>20253</v>
      </c>
      <c r="W1888" t="s">
        <v>11865</v>
      </c>
      <c r="X1888" t="s">
        <v>2441</v>
      </c>
      <c r="Y1888" t="s">
        <v>822</v>
      </c>
      <c r="Z1888">
        <v>2812</v>
      </c>
      <c r="AA1888">
        <v>5</v>
      </c>
      <c r="AB1888">
        <v>5624</v>
      </c>
      <c r="AC1888">
        <v>1124.8</v>
      </c>
      <c r="AD1888" s="8">
        <v>0.22</v>
      </c>
      <c r="AE1888" s="7">
        <v>1237.28</v>
      </c>
      <c r="AF1888">
        <v>0.22</v>
      </c>
      <c r="AG1888" t="str">
        <f t="shared" si="29"/>
        <v>₹6 K</v>
      </c>
    </row>
    <row r="1889" spans="1:33" x14ac:dyDescent="0.3">
      <c r="A1889" t="s">
        <v>93</v>
      </c>
      <c r="B1889" t="s">
        <v>784</v>
      </c>
      <c r="C1889" t="s">
        <v>80</v>
      </c>
      <c r="D1889" t="s">
        <v>109</v>
      </c>
      <c r="E1889" t="s">
        <v>421</v>
      </c>
      <c r="F1889" t="s">
        <v>11910</v>
      </c>
      <c r="G1889" t="s">
        <v>96</v>
      </c>
      <c r="H1889" s="4">
        <v>44682</v>
      </c>
      <c r="I1889">
        <v>950</v>
      </c>
      <c r="J1889" t="s">
        <v>11911</v>
      </c>
      <c r="K1889" t="s">
        <v>434</v>
      </c>
      <c r="L1889" t="s">
        <v>11912</v>
      </c>
      <c r="M1889" t="s">
        <v>87</v>
      </c>
      <c r="N1889" t="s">
        <v>11913</v>
      </c>
      <c r="O1889" t="s">
        <v>57</v>
      </c>
      <c r="P1889">
        <v>10</v>
      </c>
      <c r="Q1889" t="s">
        <v>73</v>
      </c>
      <c r="R1889" t="s">
        <v>101</v>
      </c>
      <c r="S1889" t="s">
        <v>11914</v>
      </c>
      <c r="T1889" s="4">
        <v>45528</v>
      </c>
      <c r="U1889">
        <v>8</v>
      </c>
      <c r="V1889" t="s">
        <v>20253</v>
      </c>
      <c r="W1889" t="s">
        <v>11915</v>
      </c>
      <c r="X1889" t="s">
        <v>11916</v>
      </c>
      <c r="Y1889" t="s">
        <v>9834</v>
      </c>
      <c r="Z1889">
        <v>611</v>
      </c>
      <c r="AA1889">
        <v>8</v>
      </c>
      <c r="AB1889">
        <v>1955.2</v>
      </c>
      <c r="AC1889">
        <v>244.4</v>
      </c>
      <c r="AD1889" s="8">
        <v>0.35</v>
      </c>
      <c r="AE1889" s="7">
        <v>684.31999999999994</v>
      </c>
      <c r="AF1889">
        <v>0.35</v>
      </c>
      <c r="AG1889" t="str">
        <f t="shared" si="29"/>
        <v>₹2 K</v>
      </c>
    </row>
    <row r="1890" spans="1:33" x14ac:dyDescent="0.3">
      <c r="A1890" t="s">
        <v>181</v>
      </c>
      <c r="B1890" t="s">
        <v>606</v>
      </c>
      <c r="C1890" t="s">
        <v>49</v>
      </c>
      <c r="D1890" t="s">
        <v>370</v>
      </c>
      <c r="E1890" t="s">
        <v>3309</v>
      </c>
      <c r="F1890" t="s">
        <v>11925</v>
      </c>
      <c r="G1890" t="s">
        <v>96</v>
      </c>
      <c r="H1890" s="4">
        <v>45457</v>
      </c>
      <c r="I1890">
        <v>1200</v>
      </c>
      <c r="J1890" t="s">
        <v>11926</v>
      </c>
      <c r="K1890" t="s">
        <v>1103</v>
      </c>
      <c r="L1890" t="s">
        <v>11927</v>
      </c>
      <c r="M1890" t="s">
        <v>37</v>
      </c>
      <c r="N1890" t="s">
        <v>11928</v>
      </c>
      <c r="O1890" t="s">
        <v>57</v>
      </c>
      <c r="P1890">
        <v>11</v>
      </c>
      <c r="Q1890" t="s">
        <v>40</v>
      </c>
      <c r="R1890" t="s">
        <v>74</v>
      </c>
      <c r="S1890" t="s">
        <v>11929</v>
      </c>
      <c r="T1890" s="4">
        <v>45507</v>
      </c>
      <c r="U1890">
        <v>8</v>
      </c>
      <c r="V1890" t="s">
        <v>20253</v>
      </c>
      <c r="W1890" t="s">
        <v>11930</v>
      </c>
      <c r="X1890" t="s">
        <v>11931</v>
      </c>
      <c r="Y1890" t="s">
        <v>106</v>
      </c>
      <c r="Z1890">
        <v>756</v>
      </c>
      <c r="AA1890">
        <v>5</v>
      </c>
      <c r="AB1890">
        <v>1512</v>
      </c>
      <c r="AC1890">
        <v>302.39999999999998</v>
      </c>
      <c r="AD1890" s="8">
        <v>0.22</v>
      </c>
      <c r="AE1890" s="7">
        <v>332.64</v>
      </c>
      <c r="AF1890">
        <v>0.22</v>
      </c>
      <c r="AG1890" t="str">
        <f t="shared" si="29"/>
        <v>₹2 K</v>
      </c>
    </row>
    <row r="1891" spans="1:33" x14ac:dyDescent="0.3">
      <c r="A1891" t="s">
        <v>336</v>
      </c>
      <c r="B1891" t="s">
        <v>1023</v>
      </c>
      <c r="C1891" t="s">
        <v>29</v>
      </c>
      <c r="D1891" t="s">
        <v>219</v>
      </c>
      <c r="E1891" t="s">
        <v>632</v>
      </c>
      <c r="F1891" t="s">
        <v>11985</v>
      </c>
      <c r="G1891" t="s">
        <v>33</v>
      </c>
      <c r="H1891" s="4">
        <v>44267</v>
      </c>
      <c r="I1891">
        <v>1200</v>
      </c>
      <c r="J1891" t="s">
        <v>11986</v>
      </c>
      <c r="K1891" t="s">
        <v>653</v>
      </c>
      <c r="L1891" t="s">
        <v>11987</v>
      </c>
      <c r="M1891" t="s">
        <v>87</v>
      </c>
      <c r="N1891" t="s">
        <v>11988</v>
      </c>
      <c r="O1891" t="s">
        <v>57</v>
      </c>
      <c r="P1891">
        <v>7</v>
      </c>
      <c r="Q1891" t="s">
        <v>40</v>
      </c>
      <c r="R1891" t="s">
        <v>74</v>
      </c>
      <c r="S1891" t="s">
        <v>11989</v>
      </c>
      <c r="T1891" s="4">
        <v>45514</v>
      </c>
      <c r="U1891">
        <v>8</v>
      </c>
      <c r="V1891" t="s">
        <v>20253</v>
      </c>
      <c r="W1891" t="s">
        <v>11990</v>
      </c>
      <c r="X1891" t="s">
        <v>11991</v>
      </c>
      <c r="Y1891" t="s">
        <v>6768</v>
      </c>
      <c r="Z1891">
        <v>1691</v>
      </c>
      <c r="AA1891">
        <v>2</v>
      </c>
      <c r="AB1891">
        <v>1352.8000000000002</v>
      </c>
      <c r="AC1891">
        <v>676.40000000000009</v>
      </c>
      <c r="AD1891" s="8">
        <v>0.28000000000000003</v>
      </c>
      <c r="AE1891" s="7">
        <v>378.78400000000011</v>
      </c>
      <c r="AF1891">
        <v>0.28000000000000003</v>
      </c>
      <c r="AG1891" t="str">
        <f t="shared" si="29"/>
        <v>₹1 K</v>
      </c>
    </row>
    <row r="1892" spans="1:33" x14ac:dyDescent="0.3">
      <c r="A1892" t="s">
        <v>20236</v>
      </c>
      <c r="B1892" t="s">
        <v>79</v>
      </c>
      <c r="C1892" t="s">
        <v>29</v>
      </c>
      <c r="D1892" t="s">
        <v>30</v>
      </c>
      <c r="E1892" t="s">
        <v>326</v>
      </c>
      <c r="F1892" t="s">
        <v>12041</v>
      </c>
      <c r="G1892" t="s">
        <v>33</v>
      </c>
      <c r="H1892" s="4">
        <v>44161</v>
      </c>
      <c r="I1892">
        <v>1400</v>
      </c>
      <c r="J1892" t="s">
        <v>12042</v>
      </c>
      <c r="K1892" t="s">
        <v>1319</v>
      </c>
      <c r="L1892" t="s">
        <v>12043</v>
      </c>
      <c r="M1892" t="s">
        <v>37</v>
      </c>
      <c r="N1892" t="s">
        <v>12044</v>
      </c>
      <c r="O1892" t="s">
        <v>39</v>
      </c>
      <c r="P1892">
        <v>6</v>
      </c>
      <c r="Q1892" t="s">
        <v>73</v>
      </c>
      <c r="R1892" t="s">
        <v>101</v>
      </c>
      <c r="S1892" t="s">
        <v>12045</v>
      </c>
      <c r="T1892" s="4">
        <v>45523</v>
      </c>
      <c r="U1892">
        <v>8</v>
      </c>
      <c r="V1892" t="s">
        <v>20253</v>
      </c>
      <c r="W1892" t="s">
        <v>12046</v>
      </c>
      <c r="X1892" t="s">
        <v>12047</v>
      </c>
      <c r="Y1892" t="s">
        <v>7171</v>
      </c>
      <c r="Z1892">
        <v>966</v>
      </c>
      <c r="AA1892">
        <v>1</v>
      </c>
      <c r="AB1892">
        <v>386.40000000000003</v>
      </c>
      <c r="AC1892">
        <v>386.40000000000003</v>
      </c>
      <c r="AD1892" s="8">
        <v>0.28000000000000003</v>
      </c>
      <c r="AE1892" s="7">
        <v>108.19200000000002</v>
      </c>
      <c r="AF1892">
        <v>0.28000000000000003</v>
      </c>
      <c r="AG1892" t="str">
        <f t="shared" si="29"/>
        <v>₹386.4</v>
      </c>
    </row>
    <row r="1893" spans="1:33" x14ac:dyDescent="0.3">
      <c r="A1893" t="s">
        <v>20235</v>
      </c>
      <c r="B1893" t="s">
        <v>48</v>
      </c>
      <c r="C1893" t="s">
        <v>49</v>
      </c>
      <c r="D1893" t="s">
        <v>50</v>
      </c>
      <c r="E1893" t="s">
        <v>975</v>
      </c>
      <c r="F1893" t="s">
        <v>12061</v>
      </c>
      <c r="G1893" t="s">
        <v>33</v>
      </c>
      <c r="H1893" s="4">
        <v>43903</v>
      </c>
      <c r="I1893">
        <v>1000</v>
      </c>
      <c r="J1893" t="s">
        <v>12062</v>
      </c>
      <c r="K1893" t="s">
        <v>350</v>
      </c>
      <c r="L1893" t="s">
        <v>12063</v>
      </c>
      <c r="M1893" t="s">
        <v>37</v>
      </c>
      <c r="N1893" t="s">
        <v>12064</v>
      </c>
      <c r="O1893" t="s">
        <v>116</v>
      </c>
      <c r="P1893">
        <v>6</v>
      </c>
      <c r="Q1893" t="s">
        <v>73</v>
      </c>
      <c r="R1893" t="s">
        <v>41</v>
      </c>
      <c r="S1893" t="s">
        <v>12065</v>
      </c>
      <c r="T1893" s="4">
        <v>45522</v>
      </c>
      <c r="U1893">
        <v>8</v>
      </c>
      <c r="V1893" t="s">
        <v>20253</v>
      </c>
      <c r="W1893" t="s">
        <v>12066</v>
      </c>
      <c r="X1893" t="s">
        <v>12067</v>
      </c>
      <c r="Y1893" t="s">
        <v>12068</v>
      </c>
      <c r="Z1893">
        <v>2542</v>
      </c>
      <c r="AA1893">
        <v>6</v>
      </c>
      <c r="AB1893">
        <v>6100.8</v>
      </c>
      <c r="AC1893">
        <v>1016.8000000000001</v>
      </c>
      <c r="AD1893" s="8">
        <v>0.22</v>
      </c>
      <c r="AE1893" s="7">
        <v>1342.1760000000002</v>
      </c>
      <c r="AF1893">
        <v>0.22</v>
      </c>
      <c r="AG1893" t="str">
        <f t="shared" si="29"/>
        <v>₹6 K</v>
      </c>
    </row>
    <row r="1894" spans="1:33" x14ac:dyDescent="0.3">
      <c r="A1894" t="s">
        <v>133</v>
      </c>
      <c r="B1894" t="s">
        <v>229</v>
      </c>
      <c r="C1894" t="s">
        <v>49</v>
      </c>
      <c r="D1894" t="s">
        <v>109</v>
      </c>
      <c r="E1894" t="s">
        <v>207</v>
      </c>
      <c r="F1894" t="s">
        <v>12089</v>
      </c>
      <c r="G1894" t="s">
        <v>96</v>
      </c>
      <c r="H1894" s="4">
        <v>44208</v>
      </c>
      <c r="I1894">
        <v>1100</v>
      </c>
      <c r="J1894" t="s">
        <v>12090</v>
      </c>
      <c r="K1894" t="s">
        <v>787</v>
      </c>
      <c r="L1894" t="s">
        <v>12091</v>
      </c>
      <c r="M1894" t="s">
        <v>37</v>
      </c>
      <c r="N1894" t="s">
        <v>12092</v>
      </c>
      <c r="O1894" t="s">
        <v>72</v>
      </c>
      <c r="P1894">
        <v>19</v>
      </c>
      <c r="Q1894" t="s">
        <v>73</v>
      </c>
      <c r="R1894" t="s">
        <v>74</v>
      </c>
      <c r="S1894" t="s">
        <v>12093</v>
      </c>
      <c r="T1894" s="4">
        <v>45523</v>
      </c>
      <c r="U1894">
        <v>8</v>
      </c>
      <c r="V1894" t="s">
        <v>20253</v>
      </c>
      <c r="W1894" t="s">
        <v>12094</v>
      </c>
      <c r="X1894" t="s">
        <v>12095</v>
      </c>
      <c r="Y1894" t="s">
        <v>6454</v>
      </c>
      <c r="Z1894">
        <v>1648</v>
      </c>
      <c r="AA1894">
        <v>4</v>
      </c>
      <c r="AB1894">
        <v>2636.8</v>
      </c>
      <c r="AC1894">
        <v>659.2</v>
      </c>
      <c r="AD1894" s="8">
        <v>0.22</v>
      </c>
      <c r="AE1894" s="7">
        <v>580.096</v>
      </c>
      <c r="AF1894">
        <v>0.22</v>
      </c>
      <c r="AG1894" t="str">
        <f t="shared" si="29"/>
        <v>₹3 K</v>
      </c>
    </row>
    <row r="1895" spans="1:33" x14ac:dyDescent="0.3">
      <c r="A1895" t="s">
        <v>20238</v>
      </c>
      <c r="B1895" t="s">
        <v>650</v>
      </c>
      <c r="C1895" t="s">
        <v>29</v>
      </c>
      <c r="D1895" t="s">
        <v>30</v>
      </c>
      <c r="E1895" t="s">
        <v>2957</v>
      </c>
      <c r="F1895" t="s">
        <v>12208</v>
      </c>
      <c r="G1895" t="s">
        <v>33</v>
      </c>
      <c r="H1895" s="4">
        <v>44819</v>
      </c>
      <c r="I1895">
        <v>1100</v>
      </c>
      <c r="J1895" t="s">
        <v>12209</v>
      </c>
      <c r="K1895" t="s">
        <v>317</v>
      </c>
      <c r="L1895" t="s">
        <v>12210</v>
      </c>
      <c r="M1895" t="s">
        <v>87</v>
      </c>
      <c r="N1895" t="s">
        <v>12211</v>
      </c>
      <c r="O1895" t="s">
        <v>39</v>
      </c>
      <c r="P1895">
        <v>8</v>
      </c>
      <c r="Q1895" t="s">
        <v>40</v>
      </c>
      <c r="R1895" t="s">
        <v>101</v>
      </c>
      <c r="S1895" t="s">
        <v>12212</v>
      </c>
      <c r="T1895" s="4">
        <v>45513</v>
      </c>
      <c r="U1895">
        <v>8</v>
      </c>
      <c r="V1895" t="s">
        <v>20253</v>
      </c>
      <c r="W1895" t="s">
        <v>12213</v>
      </c>
      <c r="X1895" t="s">
        <v>12214</v>
      </c>
      <c r="Y1895" t="s">
        <v>1649</v>
      </c>
      <c r="Z1895">
        <v>2248</v>
      </c>
      <c r="AA1895">
        <v>2</v>
      </c>
      <c r="AB1895">
        <v>1798.4</v>
      </c>
      <c r="AC1895">
        <v>899.2</v>
      </c>
      <c r="AD1895" s="8">
        <v>0.28000000000000003</v>
      </c>
      <c r="AE1895" s="7">
        <v>503.55200000000008</v>
      </c>
      <c r="AF1895">
        <v>0.28000000000000003</v>
      </c>
      <c r="AG1895" t="str">
        <f t="shared" si="29"/>
        <v>₹2 K</v>
      </c>
    </row>
    <row r="1896" spans="1:33" x14ac:dyDescent="0.3">
      <c r="A1896" t="s">
        <v>93</v>
      </c>
      <c r="B1896" t="s">
        <v>1118</v>
      </c>
      <c r="C1896" t="s">
        <v>49</v>
      </c>
      <c r="D1896" t="s">
        <v>109</v>
      </c>
      <c r="E1896" t="s">
        <v>421</v>
      </c>
      <c r="F1896" t="s">
        <v>12385</v>
      </c>
      <c r="G1896" t="s">
        <v>96</v>
      </c>
      <c r="H1896" s="4">
        <v>44451</v>
      </c>
      <c r="I1896">
        <v>1400</v>
      </c>
      <c r="J1896" t="s">
        <v>12386</v>
      </c>
      <c r="K1896" t="s">
        <v>599</v>
      </c>
      <c r="L1896" t="s">
        <v>12387</v>
      </c>
      <c r="M1896" t="s">
        <v>87</v>
      </c>
      <c r="N1896" t="s">
        <v>12388</v>
      </c>
      <c r="O1896" t="s">
        <v>72</v>
      </c>
      <c r="P1896">
        <v>5</v>
      </c>
      <c r="Q1896" t="s">
        <v>73</v>
      </c>
      <c r="R1896" t="s">
        <v>58</v>
      </c>
      <c r="S1896" t="s">
        <v>12389</v>
      </c>
      <c r="T1896" s="4">
        <v>45509</v>
      </c>
      <c r="U1896">
        <v>8</v>
      </c>
      <c r="V1896" t="s">
        <v>20253</v>
      </c>
      <c r="W1896" t="s">
        <v>12390</v>
      </c>
      <c r="X1896" t="s">
        <v>12391</v>
      </c>
      <c r="Y1896" t="s">
        <v>1508</v>
      </c>
      <c r="Z1896">
        <v>745</v>
      </c>
      <c r="AA1896">
        <v>1</v>
      </c>
      <c r="AB1896">
        <v>298</v>
      </c>
      <c r="AC1896">
        <v>298</v>
      </c>
      <c r="AD1896" s="8">
        <v>0.22</v>
      </c>
      <c r="AE1896" s="7">
        <v>65.56</v>
      </c>
      <c r="AF1896">
        <v>0.22</v>
      </c>
      <c r="AG1896" t="str">
        <f t="shared" si="29"/>
        <v>₹298</v>
      </c>
    </row>
    <row r="1897" spans="1:33" x14ac:dyDescent="0.3">
      <c r="A1897" t="s">
        <v>93</v>
      </c>
      <c r="B1897" t="s">
        <v>784</v>
      </c>
      <c r="C1897" t="s">
        <v>80</v>
      </c>
      <c r="D1897" t="s">
        <v>206</v>
      </c>
      <c r="E1897" t="s">
        <v>1608</v>
      </c>
      <c r="F1897" t="s">
        <v>12432</v>
      </c>
      <c r="G1897" t="s">
        <v>33</v>
      </c>
      <c r="H1897" s="4">
        <v>45422</v>
      </c>
      <c r="I1897">
        <v>1300</v>
      </c>
      <c r="J1897" t="s">
        <v>12433</v>
      </c>
      <c r="K1897" t="s">
        <v>85</v>
      </c>
      <c r="L1897" t="s">
        <v>12434</v>
      </c>
      <c r="M1897" t="s">
        <v>87</v>
      </c>
      <c r="N1897" t="s">
        <v>12435</v>
      </c>
      <c r="O1897" t="s">
        <v>39</v>
      </c>
      <c r="P1897">
        <v>18</v>
      </c>
      <c r="Q1897" t="s">
        <v>73</v>
      </c>
      <c r="R1897" t="s">
        <v>41</v>
      </c>
      <c r="S1897" t="s">
        <v>12436</v>
      </c>
      <c r="T1897" s="4">
        <v>45523</v>
      </c>
      <c r="U1897">
        <v>8</v>
      </c>
      <c r="V1897" t="s">
        <v>20253</v>
      </c>
      <c r="W1897" t="s">
        <v>12437</v>
      </c>
      <c r="X1897" t="s">
        <v>12438</v>
      </c>
      <c r="Y1897" t="s">
        <v>3185</v>
      </c>
      <c r="Z1897">
        <v>2934</v>
      </c>
      <c r="AA1897">
        <v>6</v>
      </c>
      <c r="AB1897">
        <v>7041.6</v>
      </c>
      <c r="AC1897">
        <v>1173.6000000000001</v>
      </c>
      <c r="AD1897" s="8">
        <v>0.35</v>
      </c>
      <c r="AE1897" s="7">
        <v>2464.56</v>
      </c>
      <c r="AF1897">
        <v>0.35</v>
      </c>
      <c r="AG1897" t="str">
        <f t="shared" si="29"/>
        <v>₹7 K</v>
      </c>
    </row>
    <row r="1898" spans="1:33" x14ac:dyDescent="0.3">
      <c r="A1898" t="s">
        <v>20237</v>
      </c>
      <c r="B1898" t="s">
        <v>1483</v>
      </c>
      <c r="C1898" t="s">
        <v>49</v>
      </c>
      <c r="D1898" t="s">
        <v>241</v>
      </c>
      <c r="E1898" t="s">
        <v>421</v>
      </c>
      <c r="F1898" t="s">
        <v>12454</v>
      </c>
      <c r="G1898" t="s">
        <v>33</v>
      </c>
      <c r="H1898" s="4">
        <v>43945</v>
      </c>
      <c r="I1898">
        <v>1300</v>
      </c>
      <c r="J1898" t="s">
        <v>12455</v>
      </c>
      <c r="K1898" t="s">
        <v>1821</v>
      </c>
      <c r="L1898" t="s">
        <v>12456</v>
      </c>
      <c r="M1898" t="s">
        <v>87</v>
      </c>
      <c r="N1898" t="s">
        <v>12457</v>
      </c>
      <c r="O1898" t="s">
        <v>57</v>
      </c>
      <c r="P1898">
        <v>15</v>
      </c>
      <c r="Q1898" t="s">
        <v>73</v>
      </c>
      <c r="R1898" t="s">
        <v>74</v>
      </c>
      <c r="S1898" t="s">
        <v>12458</v>
      </c>
      <c r="T1898" s="4">
        <v>45505</v>
      </c>
      <c r="U1898">
        <v>8</v>
      </c>
      <c r="V1898" t="s">
        <v>20253</v>
      </c>
      <c r="W1898" t="s">
        <v>12459</v>
      </c>
      <c r="X1898" t="s">
        <v>12460</v>
      </c>
      <c r="Y1898" t="s">
        <v>802</v>
      </c>
      <c r="Z1898">
        <v>1204</v>
      </c>
      <c r="AA1898">
        <v>4</v>
      </c>
      <c r="AB1898">
        <v>1926.4</v>
      </c>
      <c r="AC1898">
        <v>481.6</v>
      </c>
      <c r="AD1898" s="8">
        <v>0.22</v>
      </c>
      <c r="AE1898" s="7">
        <v>423.80800000000005</v>
      </c>
      <c r="AF1898">
        <v>0.22</v>
      </c>
      <c r="AG1898" t="str">
        <f t="shared" si="29"/>
        <v>₹2 K</v>
      </c>
    </row>
    <row r="1899" spans="1:33" x14ac:dyDescent="0.3">
      <c r="A1899" t="s">
        <v>20240</v>
      </c>
      <c r="B1899" t="s">
        <v>347</v>
      </c>
      <c r="C1899" t="s">
        <v>80</v>
      </c>
      <c r="D1899" t="s">
        <v>206</v>
      </c>
      <c r="E1899" t="s">
        <v>986</v>
      </c>
      <c r="F1899" t="s">
        <v>12578</v>
      </c>
      <c r="G1899" t="s">
        <v>33</v>
      </c>
      <c r="H1899" s="4">
        <v>44139</v>
      </c>
      <c r="I1899">
        <v>1000</v>
      </c>
      <c r="J1899" t="s">
        <v>12579</v>
      </c>
      <c r="K1899" t="s">
        <v>474</v>
      </c>
      <c r="L1899" t="s">
        <v>12580</v>
      </c>
      <c r="M1899" t="s">
        <v>87</v>
      </c>
      <c r="N1899" t="s">
        <v>12581</v>
      </c>
      <c r="O1899" t="s">
        <v>116</v>
      </c>
      <c r="P1899">
        <v>8</v>
      </c>
      <c r="Q1899" t="s">
        <v>40</v>
      </c>
      <c r="R1899" t="s">
        <v>41</v>
      </c>
      <c r="S1899" t="s">
        <v>12582</v>
      </c>
      <c r="T1899" s="4">
        <v>45527</v>
      </c>
      <c r="U1899">
        <v>8</v>
      </c>
      <c r="V1899" t="s">
        <v>20253</v>
      </c>
      <c r="W1899" t="s">
        <v>12583</v>
      </c>
      <c r="X1899" t="s">
        <v>12584</v>
      </c>
      <c r="Y1899" t="s">
        <v>9752</v>
      </c>
      <c r="Z1899">
        <v>2819</v>
      </c>
      <c r="AA1899">
        <v>5</v>
      </c>
      <c r="AB1899">
        <v>5638</v>
      </c>
      <c r="AC1899">
        <v>1127.5999999999999</v>
      </c>
      <c r="AD1899" s="8">
        <v>0.35</v>
      </c>
      <c r="AE1899" s="7">
        <v>1973.3</v>
      </c>
      <c r="AF1899">
        <v>0.35</v>
      </c>
      <c r="AG1899" t="str">
        <f t="shared" si="29"/>
        <v>₹6 K</v>
      </c>
    </row>
    <row r="1900" spans="1:33" x14ac:dyDescent="0.3">
      <c r="A1900" t="s">
        <v>336</v>
      </c>
      <c r="B1900" t="s">
        <v>1023</v>
      </c>
      <c r="C1900" t="s">
        <v>80</v>
      </c>
      <c r="D1900" t="s">
        <v>146</v>
      </c>
      <c r="E1900" t="s">
        <v>66</v>
      </c>
      <c r="F1900" t="s">
        <v>12627</v>
      </c>
      <c r="G1900" t="s">
        <v>33</v>
      </c>
      <c r="H1900" s="4">
        <v>44250</v>
      </c>
      <c r="I1900">
        <v>800</v>
      </c>
      <c r="J1900" t="s">
        <v>12628</v>
      </c>
      <c r="K1900" t="s">
        <v>1359</v>
      </c>
      <c r="L1900" t="s">
        <v>12629</v>
      </c>
      <c r="M1900" t="s">
        <v>37</v>
      </c>
      <c r="N1900" t="s">
        <v>12630</v>
      </c>
      <c r="O1900" t="s">
        <v>57</v>
      </c>
      <c r="P1900">
        <v>20</v>
      </c>
      <c r="Q1900" t="s">
        <v>40</v>
      </c>
      <c r="R1900" t="s">
        <v>101</v>
      </c>
      <c r="S1900" t="s">
        <v>12631</v>
      </c>
      <c r="T1900" s="4">
        <v>45535</v>
      </c>
      <c r="U1900">
        <v>8</v>
      </c>
      <c r="V1900" t="s">
        <v>20253</v>
      </c>
      <c r="W1900" t="s">
        <v>12632</v>
      </c>
      <c r="X1900" t="s">
        <v>12633</v>
      </c>
      <c r="Y1900" t="s">
        <v>2989</v>
      </c>
      <c r="Z1900">
        <v>1934</v>
      </c>
      <c r="AA1900">
        <v>8</v>
      </c>
      <c r="AB1900">
        <v>6188.8</v>
      </c>
      <c r="AC1900">
        <v>773.6</v>
      </c>
      <c r="AD1900" s="8">
        <v>0.35</v>
      </c>
      <c r="AE1900" s="7">
        <v>2166.08</v>
      </c>
      <c r="AF1900">
        <v>0.35</v>
      </c>
      <c r="AG1900" t="str">
        <f t="shared" si="29"/>
        <v>₹6 K</v>
      </c>
    </row>
    <row r="1901" spans="1:33" x14ac:dyDescent="0.3">
      <c r="A1901" t="s">
        <v>20237</v>
      </c>
      <c r="B1901" t="s">
        <v>1483</v>
      </c>
      <c r="C1901" t="s">
        <v>49</v>
      </c>
      <c r="D1901" t="s">
        <v>146</v>
      </c>
      <c r="E1901" t="s">
        <v>2849</v>
      </c>
      <c r="F1901" t="s">
        <v>12662</v>
      </c>
      <c r="G1901" t="s">
        <v>96</v>
      </c>
      <c r="H1901" s="4">
        <v>45120</v>
      </c>
      <c r="I1901">
        <v>1000</v>
      </c>
      <c r="J1901" t="s">
        <v>12663</v>
      </c>
      <c r="K1901" t="s">
        <v>150</v>
      </c>
      <c r="L1901" t="s">
        <v>12664</v>
      </c>
      <c r="M1901" t="s">
        <v>87</v>
      </c>
      <c r="N1901" t="s">
        <v>12665</v>
      </c>
      <c r="O1901" t="s">
        <v>39</v>
      </c>
      <c r="P1901">
        <v>3</v>
      </c>
      <c r="Q1901" t="s">
        <v>73</v>
      </c>
      <c r="R1901" t="s">
        <v>101</v>
      </c>
      <c r="S1901" t="s">
        <v>12666</v>
      </c>
      <c r="T1901" s="4">
        <v>45529</v>
      </c>
      <c r="U1901">
        <v>8</v>
      </c>
      <c r="V1901" t="s">
        <v>20253</v>
      </c>
      <c r="W1901" t="s">
        <v>12667</v>
      </c>
      <c r="X1901" t="s">
        <v>12668</v>
      </c>
      <c r="Y1901" t="s">
        <v>11295</v>
      </c>
      <c r="Z1901">
        <v>976</v>
      </c>
      <c r="AA1901">
        <v>6</v>
      </c>
      <c r="AB1901">
        <v>2342.4</v>
      </c>
      <c r="AC1901">
        <v>390.40000000000003</v>
      </c>
      <c r="AD1901" s="8">
        <v>0.22</v>
      </c>
      <c r="AE1901" s="7">
        <v>515.32799999999997</v>
      </c>
      <c r="AF1901">
        <v>0.22</v>
      </c>
      <c r="AG1901" t="str">
        <f t="shared" si="29"/>
        <v>₹2 K</v>
      </c>
    </row>
    <row r="1902" spans="1:33" x14ac:dyDescent="0.3">
      <c r="A1902" t="s">
        <v>121</v>
      </c>
      <c r="B1902" t="s">
        <v>946</v>
      </c>
      <c r="C1902" t="s">
        <v>49</v>
      </c>
      <c r="D1902" t="s">
        <v>241</v>
      </c>
      <c r="E1902" t="s">
        <v>1014</v>
      </c>
      <c r="F1902" t="s">
        <v>12690</v>
      </c>
      <c r="G1902" t="s">
        <v>96</v>
      </c>
      <c r="H1902" s="4">
        <v>44060</v>
      </c>
      <c r="I1902">
        <v>1000</v>
      </c>
      <c r="J1902" t="s">
        <v>12691</v>
      </c>
      <c r="K1902" t="s">
        <v>3054</v>
      </c>
      <c r="L1902" t="s">
        <v>12692</v>
      </c>
      <c r="M1902" t="s">
        <v>37</v>
      </c>
      <c r="N1902" t="s">
        <v>12693</v>
      </c>
      <c r="O1902" t="s">
        <v>72</v>
      </c>
      <c r="P1902">
        <v>3</v>
      </c>
      <c r="Q1902" t="s">
        <v>73</v>
      </c>
      <c r="R1902" t="s">
        <v>41</v>
      </c>
      <c r="S1902" t="s">
        <v>12694</v>
      </c>
      <c r="T1902" s="4">
        <v>45510</v>
      </c>
      <c r="U1902">
        <v>8</v>
      </c>
      <c r="V1902" t="s">
        <v>20253</v>
      </c>
      <c r="W1902" t="s">
        <v>12695</v>
      </c>
      <c r="X1902" t="s">
        <v>12696</v>
      </c>
      <c r="Y1902" t="s">
        <v>11259</v>
      </c>
      <c r="Z1902">
        <v>2785</v>
      </c>
      <c r="AA1902">
        <v>1</v>
      </c>
      <c r="AB1902">
        <v>1114</v>
      </c>
      <c r="AC1902">
        <v>1114</v>
      </c>
      <c r="AD1902" s="8">
        <v>0.22</v>
      </c>
      <c r="AE1902" s="7">
        <v>245.08</v>
      </c>
      <c r="AF1902">
        <v>0.22</v>
      </c>
      <c r="AG1902" t="str">
        <f t="shared" si="29"/>
        <v>₹1 K</v>
      </c>
    </row>
    <row r="1903" spans="1:33" x14ac:dyDescent="0.3">
      <c r="A1903" t="s">
        <v>133</v>
      </c>
      <c r="B1903" t="s">
        <v>229</v>
      </c>
      <c r="C1903" t="s">
        <v>29</v>
      </c>
      <c r="D1903" t="s">
        <v>219</v>
      </c>
      <c r="E1903" t="s">
        <v>263</v>
      </c>
      <c r="F1903" t="s">
        <v>12718</v>
      </c>
      <c r="G1903" t="s">
        <v>96</v>
      </c>
      <c r="H1903" s="4">
        <v>45228</v>
      </c>
      <c r="I1903">
        <v>1300</v>
      </c>
      <c r="J1903" t="s">
        <v>12719</v>
      </c>
      <c r="K1903" t="s">
        <v>150</v>
      </c>
      <c r="L1903" t="s">
        <v>12720</v>
      </c>
      <c r="M1903" t="s">
        <v>37</v>
      </c>
      <c r="N1903" t="s">
        <v>12721</v>
      </c>
      <c r="O1903" t="s">
        <v>39</v>
      </c>
      <c r="P1903">
        <v>13</v>
      </c>
      <c r="Q1903" t="s">
        <v>40</v>
      </c>
      <c r="R1903" t="s">
        <v>58</v>
      </c>
      <c r="S1903" t="s">
        <v>12722</v>
      </c>
      <c r="T1903" s="4">
        <v>45515</v>
      </c>
      <c r="U1903">
        <v>8</v>
      </c>
      <c r="V1903" t="s">
        <v>20253</v>
      </c>
      <c r="W1903" t="s">
        <v>12723</v>
      </c>
      <c r="X1903" t="s">
        <v>12724</v>
      </c>
      <c r="Y1903" t="s">
        <v>12725</v>
      </c>
      <c r="Z1903">
        <v>543</v>
      </c>
      <c r="AA1903">
        <v>1</v>
      </c>
      <c r="AB1903">
        <v>217.20000000000002</v>
      </c>
      <c r="AC1903">
        <v>217.20000000000002</v>
      </c>
      <c r="AD1903" s="8">
        <v>0.28000000000000003</v>
      </c>
      <c r="AE1903" s="7">
        <v>60.81600000000001</v>
      </c>
      <c r="AF1903">
        <v>0.28000000000000003</v>
      </c>
      <c r="AG1903" t="str">
        <f t="shared" si="29"/>
        <v>₹217.2</v>
      </c>
    </row>
    <row r="1904" spans="1:33" x14ac:dyDescent="0.3">
      <c r="A1904" t="s">
        <v>181</v>
      </c>
      <c r="B1904" t="s">
        <v>369</v>
      </c>
      <c r="C1904" t="s">
        <v>29</v>
      </c>
      <c r="D1904" t="s">
        <v>81</v>
      </c>
      <c r="E1904" t="s">
        <v>31</v>
      </c>
      <c r="F1904" t="s">
        <v>12907</v>
      </c>
      <c r="G1904" t="s">
        <v>33</v>
      </c>
      <c r="H1904" s="4">
        <v>44593</v>
      </c>
      <c r="I1904">
        <v>800</v>
      </c>
      <c r="J1904" t="s">
        <v>12908</v>
      </c>
      <c r="K1904" t="s">
        <v>186</v>
      </c>
      <c r="L1904" t="s">
        <v>12909</v>
      </c>
      <c r="M1904" t="s">
        <v>87</v>
      </c>
      <c r="N1904" t="s">
        <v>12910</v>
      </c>
      <c r="O1904" t="s">
        <v>72</v>
      </c>
      <c r="P1904">
        <v>6</v>
      </c>
      <c r="Q1904" t="s">
        <v>73</v>
      </c>
      <c r="R1904" t="s">
        <v>101</v>
      </c>
      <c r="S1904" t="s">
        <v>12911</v>
      </c>
      <c r="T1904" s="4">
        <v>45529</v>
      </c>
      <c r="U1904">
        <v>8</v>
      </c>
      <c r="V1904" t="s">
        <v>20253</v>
      </c>
      <c r="W1904" t="s">
        <v>12912</v>
      </c>
      <c r="X1904" t="s">
        <v>12913</v>
      </c>
      <c r="Y1904" t="s">
        <v>3247</v>
      </c>
      <c r="Z1904">
        <v>2383</v>
      </c>
      <c r="AA1904">
        <v>5</v>
      </c>
      <c r="AB1904">
        <v>4766</v>
      </c>
      <c r="AC1904">
        <v>953.2</v>
      </c>
      <c r="AD1904" s="8">
        <v>0.28000000000000003</v>
      </c>
      <c r="AE1904" s="7">
        <v>1334.48</v>
      </c>
      <c r="AF1904">
        <v>0.28000000000000003</v>
      </c>
      <c r="AG1904" t="str">
        <f t="shared" si="29"/>
        <v>₹5 K</v>
      </c>
    </row>
    <row r="1905" spans="1:33" x14ac:dyDescent="0.3">
      <c r="A1905" t="s">
        <v>93</v>
      </c>
      <c r="B1905" t="s">
        <v>293</v>
      </c>
      <c r="C1905" t="s">
        <v>29</v>
      </c>
      <c r="D1905" t="s">
        <v>65</v>
      </c>
      <c r="E1905" t="s">
        <v>804</v>
      </c>
      <c r="F1905" t="s">
        <v>12997</v>
      </c>
      <c r="G1905" t="s">
        <v>96</v>
      </c>
      <c r="H1905" s="4">
        <v>44857</v>
      </c>
      <c r="I1905">
        <v>800</v>
      </c>
      <c r="J1905" t="s">
        <v>12998</v>
      </c>
      <c r="K1905" t="s">
        <v>680</v>
      </c>
      <c r="L1905" t="s">
        <v>12999</v>
      </c>
      <c r="M1905" t="s">
        <v>37</v>
      </c>
      <c r="N1905" t="s">
        <v>13000</v>
      </c>
      <c r="O1905" t="s">
        <v>116</v>
      </c>
      <c r="P1905">
        <v>18</v>
      </c>
      <c r="Q1905" t="s">
        <v>73</v>
      </c>
      <c r="R1905" t="s">
        <v>41</v>
      </c>
      <c r="S1905" t="s">
        <v>13001</v>
      </c>
      <c r="T1905" s="4">
        <v>45531</v>
      </c>
      <c r="U1905">
        <v>8</v>
      </c>
      <c r="V1905" t="s">
        <v>20253</v>
      </c>
      <c r="W1905" t="s">
        <v>13002</v>
      </c>
      <c r="X1905" t="s">
        <v>13003</v>
      </c>
      <c r="Y1905" t="s">
        <v>11008</v>
      </c>
      <c r="Z1905">
        <v>943</v>
      </c>
      <c r="AA1905">
        <v>2</v>
      </c>
      <c r="AB1905">
        <v>754.40000000000009</v>
      </c>
      <c r="AC1905">
        <v>377.20000000000005</v>
      </c>
      <c r="AD1905" s="8">
        <v>0.28000000000000003</v>
      </c>
      <c r="AE1905" s="7">
        <v>211.23200000000006</v>
      </c>
      <c r="AF1905">
        <v>0.28000000000000003</v>
      </c>
      <c r="AG1905" t="str">
        <f t="shared" si="29"/>
        <v>₹754.4</v>
      </c>
    </row>
    <row r="1906" spans="1:33" x14ac:dyDescent="0.3">
      <c r="A1906" t="s">
        <v>181</v>
      </c>
      <c r="B1906" t="s">
        <v>470</v>
      </c>
      <c r="C1906" t="s">
        <v>29</v>
      </c>
      <c r="D1906" t="s">
        <v>109</v>
      </c>
      <c r="E1906" t="s">
        <v>230</v>
      </c>
      <c r="F1906" t="s">
        <v>13052</v>
      </c>
      <c r="G1906" t="s">
        <v>33</v>
      </c>
      <c r="H1906" s="4">
        <v>44554</v>
      </c>
      <c r="I1906">
        <v>1100</v>
      </c>
      <c r="J1906" t="s">
        <v>13053</v>
      </c>
      <c r="K1906" t="s">
        <v>98</v>
      </c>
      <c r="L1906" t="s">
        <v>13054</v>
      </c>
      <c r="M1906" t="s">
        <v>37</v>
      </c>
      <c r="N1906" t="s">
        <v>13055</v>
      </c>
      <c r="O1906" t="s">
        <v>39</v>
      </c>
      <c r="P1906">
        <v>3</v>
      </c>
      <c r="Q1906" t="s">
        <v>40</v>
      </c>
      <c r="R1906" t="s">
        <v>74</v>
      </c>
      <c r="S1906" t="s">
        <v>13056</v>
      </c>
      <c r="T1906" s="4">
        <v>45508</v>
      </c>
      <c r="U1906">
        <v>8</v>
      </c>
      <c r="V1906" t="s">
        <v>20253</v>
      </c>
      <c r="W1906" t="s">
        <v>13057</v>
      </c>
      <c r="X1906" t="s">
        <v>13058</v>
      </c>
      <c r="Y1906" t="s">
        <v>3885</v>
      </c>
      <c r="Z1906">
        <v>702</v>
      </c>
      <c r="AA1906">
        <v>4</v>
      </c>
      <c r="AB1906">
        <v>1123.2</v>
      </c>
      <c r="AC1906">
        <v>280.8</v>
      </c>
      <c r="AD1906" s="8">
        <v>0.28000000000000003</v>
      </c>
      <c r="AE1906" s="7">
        <v>314.49600000000004</v>
      </c>
      <c r="AF1906">
        <v>0.28000000000000003</v>
      </c>
      <c r="AG1906" t="str">
        <f t="shared" si="29"/>
        <v>₹1 K</v>
      </c>
    </row>
    <row r="1907" spans="1:33" x14ac:dyDescent="0.3">
      <c r="A1907" t="s">
        <v>181</v>
      </c>
      <c r="B1907" t="s">
        <v>182</v>
      </c>
      <c r="C1907" t="s">
        <v>80</v>
      </c>
      <c r="D1907" t="s">
        <v>30</v>
      </c>
      <c r="E1907" t="s">
        <v>490</v>
      </c>
      <c r="F1907" t="s">
        <v>13074</v>
      </c>
      <c r="G1907" t="s">
        <v>96</v>
      </c>
      <c r="H1907" s="4">
        <v>44585</v>
      </c>
      <c r="I1907">
        <v>1400</v>
      </c>
      <c r="J1907" t="s">
        <v>13075</v>
      </c>
      <c r="K1907" t="s">
        <v>454</v>
      </c>
      <c r="L1907" t="s">
        <v>13076</v>
      </c>
      <c r="M1907" t="s">
        <v>87</v>
      </c>
      <c r="N1907" t="s">
        <v>13077</v>
      </c>
      <c r="O1907" t="s">
        <v>57</v>
      </c>
      <c r="P1907">
        <v>17</v>
      </c>
      <c r="Q1907" t="s">
        <v>73</v>
      </c>
      <c r="R1907" t="s">
        <v>74</v>
      </c>
      <c r="S1907" t="s">
        <v>13078</v>
      </c>
      <c r="T1907" s="4">
        <v>45515</v>
      </c>
      <c r="U1907">
        <v>8</v>
      </c>
      <c r="V1907" t="s">
        <v>20253</v>
      </c>
      <c r="W1907" t="s">
        <v>13079</v>
      </c>
      <c r="X1907" t="s">
        <v>13080</v>
      </c>
      <c r="Y1907" t="s">
        <v>5013</v>
      </c>
      <c r="Z1907">
        <v>683</v>
      </c>
      <c r="AA1907">
        <v>8</v>
      </c>
      <c r="AB1907">
        <v>2185.6</v>
      </c>
      <c r="AC1907">
        <v>273.2</v>
      </c>
      <c r="AD1907" s="8">
        <v>0.35</v>
      </c>
      <c r="AE1907" s="7">
        <v>764.95999999999992</v>
      </c>
      <c r="AF1907">
        <v>0.35</v>
      </c>
      <c r="AG1907" t="str">
        <f t="shared" si="29"/>
        <v>₹2 K</v>
      </c>
    </row>
    <row r="1908" spans="1:33" x14ac:dyDescent="0.3">
      <c r="A1908" t="s">
        <v>133</v>
      </c>
      <c r="B1908" t="s">
        <v>108</v>
      </c>
      <c r="C1908" t="s">
        <v>29</v>
      </c>
      <c r="D1908" t="s">
        <v>219</v>
      </c>
      <c r="E1908" t="s">
        <v>207</v>
      </c>
      <c r="F1908" t="s">
        <v>13295</v>
      </c>
      <c r="G1908" t="s">
        <v>96</v>
      </c>
      <c r="H1908" s="4">
        <v>44120</v>
      </c>
      <c r="I1908">
        <v>1300</v>
      </c>
      <c r="J1908" t="s">
        <v>13296</v>
      </c>
      <c r="K1908" t="s">
        <v>85</v>
      </c>
      <c r="L1908" t="s">
        <v>13297</v>
      </c>
      <c r="M1908" t="s">
        <v>37</v>
      </c>
      <c r="N1908" t="s">
        <v>13298</v>
      </c>
      <c r="O1908" t="s">
        <v>72</v>
      </c>
      <c r="P1908">
        <v>6</v>
      </c>
      <c r="Q1908" t="s">
        <v>73</v>
      </c>
      <c r="R1908" t="s">
        <v>101</v>
      </c>
      <c r="S1908" t="s">
        <v>13299</v>
      </c>
      <c r="T1908" s="4">
        <v>45506</v>
      </c>
      <c r="U1908">
        <v>8</v>
      </c>
      <c r="V1908" t="s">
        <v>20253</v>
      </c>
      <c r="W1908" t="s">
        <v>13300</v>
      </c>
      <c r="X1908" t="s">
        <v>13301</v>
      </c>
      <c r="Y1908" t="s">
        <v>4154</v>
      </c>
      <c r="Z1908">
        <v>2242</v>
      </c>
      <c r="AA1908">
        <v>2</v>
      </c>
      <c r="AB1908">
        <v>1793.6000000000001</v>
      </c>
      <c r="AC1908">
        <v>896.80000000000007</v>
      </c>
      <c r="AD1908" s="8">
        <v>0.28000000000000003</v>
      </c>
      <c r="AE1908" s="7">
        <v>502.20800000000008</v>
      </c>
      <c r="AF1908">
        <v>0.28000000000000003</v>
      </c>
      <c r="AG1908" t="str">
        <f t="shared" si="29"/>
        <v>₹2 K</v>
      </c>
    </row>
    <row r="1909" spans="1:33" x14ac:dyDescent="0.3">
      <c r="A1909" t="s">
        <v>133</v>
      </c>
      <c r="B1909" t="s">
        <v>229</v>
      </c>
      <c r="C1909" t="s">
        <v>80</v>
      </c>
      <c r="D1909" t="s">
        <v>241</v>
      </c>
      <c r="E1909" t="s">
        <v>1177</v>
      </c>
      <c r="F1909" t="s">
        <v>13409</v>
      </c>
      <c r="G1909" t="s">
        <v>96</v>
      </c>
      <c r="H1909" s="4">
        <v>44916</v>
      </c>
      <c r="I1909">
        <v>800</v>
      </c>
      <c r="J1909" t="s">
        <v>13410</v>
      </c>
      <c r="K1909" t="s">
        <v>3054</v>
      </c>
      <c r="L1909" t="s">
        <v>13411</v>
      </c>
      <c r="M1909" t="s">
        <v>37</v>
      </c>
      <c r="N1909" t="s">
        <v>13412</v>
      </c>
      <c r="O1909" t="s">
        <v>57</v>
      </c>
      <c r="P1909">
        <v>8</v>
      </c>
      <c r="Q1909" t="s">
        <v>40</v>
      </c>
      <c r="R1909" t="s">
        <v>58</v>
      </c>
      <c r="S1909" t="s">
        <v>13413</v>
      </c>
      <c r="T1909" s="4">
        <v>45524</v>
      </c>
      <c r="U1909">
        <v>8</v>
      </c>
      <c r="V1909" t="s">
        <v>20253</v>
      </c>
      <c r="W1909" t="s">
        <v>13414</v>
      </c>
      <c r="X1909" t="s">
        <v>4534</v>
      </c>
      <c r="Y1909" t="s">
        <v>2973</v>
      </c>
      <c r="Z1909">
        <v>825</v>
      </c>
      <c r="AA1909">
        <v>7</v>
      </c>
      <c r="AB1909">
        <v>2310</v>
      </c>
      <c r="AC1909">
        <v>330</v>
      </c>
      <c r="AD1909" s="8">
        <v>0.35</v>
      </c>
      <c r="AE1909" s="7">
        <v>808.5</v>
      </c>
      <c r="AF1909">
        <v>0.35</v>
      </c>
      <c r="AG1909" t="str">
        <f t="shared" si="29"/>
        <v>₹2 K</v>
      </c>
    </row>
    <row r="1910" spans="1:33" x14ac:dyDescent="0.3">
      <c r="A1910" t="s">
        <v>27</v>
      </c>
      <c r="B1910" t="s">
        <v>731</v>
      </c>
      <c r="C1910" t="s">
        <v>29</v>
      </c>
      <c r="D1910" t="s">
        <v>219</v>
      </c>
      <c r="E1910" t="s">
        <v>2408</v>
      </c>
      <c r="F1910" t="s">
        <v>13449</v>
      </c>
      <c r="G1910" t="s">
        <v>96</v>
      </c>
      <c r="H1910" s="4">
        <v>45301</v>
      </c>
      <c r="I1910">
        <v>1000</v>
      </c>
      <c r="J1910" t="s">
        <v>13450</v>
      </c>
      <c r="K1910" t="s">
        <v>98</v>
      </c>
      <c r="L1910" t="s">
        <v>13451</v>
      </c>
      <c r="M1910" t="s">
        <v>37</v>
      </c>
      <c r="N1910" t="s">
        <v>13452</v>
      </c>
      <c r="O1910" t="s">
        <v>116</v>
      </c>
      <c r="P1910">
        <v>11</v>
      </c>
      <c r="Q1910" t="s">
        <v>73</v>
      </c>
      <c r="R1910" t="s">
        <v>41</v>
      </c>
      <c r="S1910" t="s">
        <v>13453</v>
      </c>
      <c r="T1910" s="4">
        <v>45505</v>
      </c>
      <c r="U1910">
        <v>8</v>
      </c>
      <c r="V1910" t="s">
        <v>20253</v>
      </c>
      <c r="W1910" t="s">
        <v>13454</v>
      </c>
      <c r="X1910" t="s">
        <v>13455</v>
      </c>
      <c r="Y1910" t="s">
        <v>13456</v>
      </c>
      <c r="Z1910">
        <v>2880</v>
      </c>
      <c r="AA1910">
        <v>5</v>
      </c>
      <c r="AB1910">
        <v>5760</v>
      </c>
      <c r="AC1910">
        <v>1152</v>
      </c>
      <c r="AD1910" s="8">
        <v>0.28000000000000003</v>
      </c>
      <c r="AE1910" s="7">
        <v>1612.8000000000002</v>
      </c>
      <c r="AF1910">
        <v>0.28000000000000003</v>
      </c>
      <c r="AG1910" t="str">
        <f t="shared" si="29"/>
        <v>₹6 K</v>
      </c>
    </row>
    <row r="1911" spans="1:33" x14ac:dyDescent="0.3">
      <c r="A1911" t="s">
        <v>20239</v>
      </c>
      <c r="B1911" t="s">
        <v>28</v>
      </c>
      <c r="C1911" t="s">
        <v>49</v>
      </c>
      <c r="D1911" t="s">
        <v>109</v>
      </c>
      <c r="E1911" t="s">
        <v>549</v>
      </c>
      <c r="F1911" t="s">
        <v>13471</v>
      </c>
      <c r="G1911" t="s">
        <v>96</v>
      </c>
      <c r="H1911" s="4">
        <v>45282</v>
      </c>
      <c r="I1911">
        <v>800</v>
      </c>
      <c r="J1911" t="s">
        <v>13472</v>
      </c>
      <c r="K1911" t="s">
        <v>923</v>
      </c>
      <c r="L1911" t="s">
        <v>13473</v>
      </c>
      <c r="M1911" t="s">
        <v>37</v>
      </c>
      <c r="N1911" t="s">
        <v>13474</v>
      </c>
      <c r="O1911" t="s">
        <v>39</v>
      </c>
      <c r="P1911">
        <v>10</v>
      </c>
      <c r="Q1911" t="s">
        <v>40</v>
      </c>
      <c r="R1911" t="s">
        <v>41</v>
      </c>
      <c r="S1911" t="s">
        <v>13475</v>
      </c>
      <c r="T1911" s="4">
        <v>45530</v>
      </c>
      <c r="U1911">
        <v>8</v>
      </c>
      <c r="V1911" t="s">
        <v>20253</v>
      </c>
      <c r="W1911" t="s">
        <v>13476</v>
      </c>
      <c r="X1911" t="s">
        <v>13477</v>
      </c>
      <c r="Y1911" t="s">
        <v>9967</v>
      </c>
      <c r="Z1911">
        <v>2488</v>
      </c>
      <c r="AA1911">
        <v>5</v>
      </c>
      <c r="AB1911">
        <v>4976</v>
      </c>
      <c r="AC1911">
        <v>995.2</v>
      </c>
      <c r="AD1911" s="8">
        <v>0.22</v>
      </c>
      <c r="AE1911" s="7">
        <v>1094.72</v>
      </c>
      <c r="AF1911">
        <v>0.22</v>
      </c>
      <c r="AG1911" t="str">
        <f t="shared" si="29"/>
        <v>₹5 K</v>
      </c>
    </row>
    <row r="1912" spans="1:33" x14ac:dyDescent="0.3">
      <c r="A1912" t="s">
        <v>93</v>
      </c>
      <c r="B1912" t="s">
        <v>293</v>
      </c>
      <c r="C1912" t="s">
        <v>80</v>
      </c>
      <c r="D1912" t="s">
        <v>206</v>
      </c>
      <c r="E1912" t="s">
        <v>559</v>
      </c>
      <c r="F1912" t="s">
        <v>13554</v>
      </c>
      <c r="G1912" t="s">
        <v>96</v>
      </c>
      <c r="H1912" s="4">
        <v>45526</v>
      </c>
      <c r="I1912">
        <v>950</v>
      </c>
      <c r="J1912" t="s">
        <v>13555</v>
      </c>
      <c r="K1912" t="s">
        <v>1153</v>
      </c>
      <c r="L1912" t="s">
        <v>13556</v>
      </c>
      <c r="M1912" t="s">
        <v>87</v>
      </c>
      <c r="N1912" t="s">
        <v>13557</v>
      </c>
      <c r="O1912" t="s">
        <v>57</v>
      </c>
      <c r="P1912">
        <v>20</v>
      </c>
      <c r="Q1912" t="s">
        <v>73</v>
      </c>
      <c r="R1912" t="s">
        <v>101</v>
      </c>
      <c r="S1912" t="s">
        <v>13558</v>
      </c>
      <c r="T1912" s="4">
        <v>45535</v>
      </c>
      <c r="U1912">
        <v>8</v>
      </c>
      <c r="V1912" t="s">
        <v>20253</v>
      </c>
      <c r="W1912" t="s">
        <v>13559</v>
      </c>
      <c r="X1912" t="s">
        <v>13560</v>
      </c>
      <c r="Y1912" t="s">
        <v>13051</v>
      </c>
      <c r="Z1912">
        <v>1310</v>
      </c>
      <c r="AA1912">
        <v>7</v>
      </c>
      <c r="AB1912">
        <v>3668</v>
      </c>
      <c r="AC1912">
        <v>524</v>
      </c>
      <c r="AD1912" s="8">
        <v>0.35</v>
      </c>
      <c r="AE1912" s="7">
        <v>1283.8</v>
      </c>
      <c r="AF1912">
        <v>0.35</v>
      </c>
      <c r="AG1912" t="str">
        <f t="shared" si="29"/>
        <v>₹4 K</v>
      </c>
    </row>
    <row r="1913" spans="1:33" x14ac:dyDescent="0.3">
      <c r="A1913" t="s">
        <v>47</v>
      </c>
      <c r="B1913" t="s">
        <v>1128</v>
      </c>
      <c r="C1913" t="s">
        <v>29</v>
      </c>
      <c r="D1913" t="s">
        <v>65</v>
      </c>
      <c r="E1913" t="s">
        <v>1290</v>
      </c>
      <c r="F1913" t="s">
        <v>13685</v>
      </c>
      <c r="G1913" t="s">
        <v>96</v>
      </c>
      <c r="H1913" s="4">
        <v>45491</v>
      </c>
      <c r="I1913">
        <v>800</v>
      </c>
      <c r="J1913" t="s">
        <v>13686</v>
      </c>
      <c r="K1913" t="s">
        <v>493</v>
      </c>
      <c r="L1913" t="s">
        <v>13687</v>
      </c>
      <c r="M1913" t="s">
        <v>37</v>
      </c>
      <c r="N1913" t="s">
        <v>13688</v>
      </c>
      <c r="O1913" t="s">
        <v>116</v>
      </c>
      <c r="P1913">
        <v>17</v>
      </c>
      <c r="Q1913" t="s">
        <v>73</v>
      </c>
      <c r="R1913" t="s">
        <v>101</v>
      </c>
      <c r="S1913" t="s">
        <v>13689</v>
      </c>
      <c r="T1913" s="4">
        <v>45512</v>
      </c>
      <c r="U1913">
        <v>8</v>
      </c>
      <c r="V1913" t="s">
        <v>20253</v>
      </c>
      <c r="W1913" t="s">
        <v>13690</v>
      </c>
      <c r="X1913" t="s">
        <v>13691</v>
      </c>
      <c r="Y1913" t="s">
        <v>1465</v>
      </c>
      <c r="Z1913">
        <v>963</v>
      </c>
      <c r="AA1913">
        <v>6</v>
      </c>
      <c r="AB1913">
        <v>2311.2000000000003</v>
      </c>
      <c r="AC1913">
        <v>385.20000000000005</v>
      </c>
      <c r="AD1913" s="8">
        <v>0.28000000000000003</v>
      </c>
      <c r="AE1913" s="7">
        <v>647.13600000000019</v>
      </c>
      <c r="AF1913">
        <v>0.28000000000000003</v>
      </c>
      <c r="AG1913" t="str">
        <f t="shared" si="29"/>
        <v>₹2 K</v>
      </c>
    </row>
    <row r="1914" spans="1:33" x14ac:dyDescent="0.3">
      <c r="A1914" t="s">
        <v>20233</v>
      </c>
      <c r="B1914" t="s">
        <v>218</v>
      </c>
      <c r="C1914" t="s">
        <v>80</v>
      </c>
      <c r="D1914" t="s">
        <v>677</v>
      </c>
      <c r="E1914" t="s">
        <v>31</v>
      </c>
      <c r="F1914" t="s">
        <v>13782</v>
      </c>
      <c r="G1914" t="s">
        <v>33</v>
      </c>
      <c r="H1914" s="4">
        <v>45138</v>
      </c>
      <c r="I1914">
        <v>950</v>
      </c>
      <c r="J1914" t="s">
        <v>13783</v>
      </c>
      <c r="K1914" t="s">
        <v>923</v>
      </c>
      <c r="L1914" t="s">
        <v>13784</v>
      </c>
      <c r="M1914" t="s">
        <v>37</v>
      </c>
      <c r="N1914" t="s">
        <v>13785</v>
      </c>
      <c r="O1914" t="s">
        <v>57</v>
      </c>
      <c r="P1914">
        <v>12</v>
      </c>
      <c r="Q1914" t="s">
        <v>40</v>
      </c>
      <c r="R1914" t="s">
        <v>58</v>
      </c>
      <c r="S1914" t="s">
        <v>13786</v>
      </c>
      <c r="T1914" s="4">
        <v>45527</v>
      </c>
      <c r="U1914">
        <v>8</v>
      </c>
      <c r="V1914" t="s">
        <v>20253</v>
      </c>
      <c r="W1914" t="s">
        <v>13787</v>
      </c>
      <c r="X1914" t="s">
        <v>13788</v>
      </c>
      <c r="Y1914" t="s">
        <v>9689</v>
      </c>
      <c r="Z1914">
        <v>2524</v>
      </c>
      <c r="AA1914">
        <v>5</v>
      </c>
      <c r="AB1914">
        <v>5048</v>
      </c>
      <c r="AC1914">
        <v>1009.6</v>
      </c>
      <c r="AD1914" s="8">
        <v>0.35</v>
      </c>
      <c r="AE1914" s="7">
        <v>1766.8</v>
      </c>
      <c r="AF1914">
        <v>0.35</v>
      </c>
      <c r="AG1914" t="str">
        <f t="shared" si="29"/>
        <v>₹5 K</v>
      </c>
    </row>
    <row r="1915" spans="1:33" x14ac:dyDescent="0.3">
      <c r="A1915" t="s">
        <v>336</v>
      </c>
      <c r="B1915" t="s">
        <v>500</v>
      </c>
      <c r="C1915" t="s">
        <v>29</v>
      </c>
      <c r="D1915" t="s">
        <v>206</v>
      </c>
      <c r="E1915" t="s">
        <v>850</v>
      </c>
      <c r="F1915" t="s">
        <v>13817</v>
      </c>
      <c r="G1915" t="s">
        <v>96</v>
      </c>
      <c r="H1915" s="4">
        <v>45038</v>
      </c>
      <c r="I1915">
        <v>950</v>
      </c>
      <c r="J1915" t="s">
        <v>13818</v>
      </c>
      <c r="K1915" t="s">
        <v>978</v>
      </c>
      <c r="L1915" t="s">
        <v>13819</v>
      </c>
      <c r="M1915" t="s">
        <v>37</v>
      </c>
      <c r="N1915" t="s">
        <v>13820</v>
      </c>
      <c r="O1915" t="s">
        <v>116</v>
      </c>
      <c r="P1915">
        <v>16</v>
      </c>
      <c r="Q1915" t="s">
        <v>73</v>
      </c>
      <c r="R1915" t="s">
        <v>58</v>
      </c>
      <c r="S1915" t="s">
        <v>13821</v>
      </c>
      <c r="T1915" s="4">
        <v>45511</v>
      </c>
      <c r="U1915">
        <v>8</v>
      </c>
      <c r="V1915" t="s">
        <v>20253</v>
      </c>
      <c r="W1915" t="s">
        <v>13822</v>
      </c>
      <c r="X1915" t="s">
        <v>13823</v>
      </c>
      <c r="Y1915" t="s">
        <v>539</v>
      </c>
      <c r="Z1915">
        <v>1640</v>
      </c>
      <c r="AA1915">
        <v>7</v>
      </c>
      <c r="AB1915">
        <v>4592</v>
      </c>
      <c r="AC1915">
        <v>656</v>
      </c>
      <c r="AD1915" s="8">
        <v>0.28000000000000003</v>
      </c>
      <c r="AE1915" s="7">
        <v>1285.7600000000002</v>
      </c>
      <c r="AF1915">
        <v>0.28000000000000003</v>
      </c>
      <c r="AG1915" t="str">
        <f t="shared" si="29"/>
        <v>₹5 K</v>
      </c>
    </row>
    <row r="1916" spans="1:33" x14ac:dyDescent="0.3">
      <c r="A1916" t="s">
        <v>181</v>
      </c>
      <c r="B1916" t="s">
        <v>470</v>
      </c>
      <c r="C1916" t="s">
        <v>80</v>
      </c>
      <c r="D1916" t="s">
        <v>241</v>
      </c>
      <c r="E1916" t="s">
        <v>401</v>
      </c>
      <c r="F1916" t="s">
        <v>13845</v>
      </c>
      <c r="G1916" t="s">
        <v>33</v>
      </c>
      <c r="H1916" s="4">
        <v>44846</v>
      </c>
      <c r="I1916">
        <v>950</v>
      </c>
      <c r="J1916" t="s">
        <v>13846</v>
      </c>
      <c r="K1916" t="s">
        <v>879</v>
      </c>
      <c r="L1916" t="s">
        <v>13847</v>
      </c>
      <c r="M1916" t="s">
        <v>37</v>
      </c>
      <c r="N1916" t="s">
        <v>13848</v>
      </c>
      <c r="O1916" t="s">
        <v>57</v>
      </c>
      <c r="P1916">
        <v>14</v>
      </c>
      <c r="Q1916" t="s">
        <v>73</v>
      </c>
      <c r="R1916" t="s">
        <v>58</v>
      </c>
      <c r="S1916" t="s">
        <v>13849</v>
      </c>
      <c r="T1916" s="4">
        <v>45515</v>
      </c>
      <c r="U1916">
        <v>8</v>
      </c>
      <c r="V1916" t="s">
        <v>20253</v>
      </c>
      <c r="W1916" t="s">
        <v>13850</v>
      </c>
      <c r="X1916" t="s">
        <v>13851</v>
      </c>
      <c r="Y1916" t="s">
        <v>2361</v>
      </c>
      <c r="Z1916">
        <v>1788</v>
      </c>
      <c r="AA1916">
        <v>1</v>
      </c>
      <c r="AB1916">
        <v>715.2</v>
      </c>
      <c r="AC1916">
        <v>715.2</v>
      </c>
      <c r="AD1916" s="8">
        <v>0.35</v>
      </c>
      <c r="AE1916" s="7">
        <v>250.32</v>
      </c>
      <c r="AF1916">
        <v>0.35</v>
      </c>
      <c r="AG1916" t="str">
        <f t="shared" si="29"/>
        <v>₹715.2</v>
      </c>
    </row>
    <row r="1917" spans="1:33" x14ac:dyDescent="0.3">
      <c r="A1917" t="s">
        <v>20234</v>
      </c>
      <c r="B1917" t="s">
        <v>325</v>
      </c>
      <c r="C1917" t="s">
        <v>29</v>
      </c>
      <c r="D1917" t="s">
        <v>219</v>
      </c>
      <c r="E1917" t="s">
        <v>868</v>
      </c>
      <c r="F1917" t="s">
        <v>13951</v>
      </c>
      <c r="G1917" t="s">
        <v>33</v>
      </c>
      <c r="H1917" s="4">
        <v>44236</v>
      </c>
      <c r="I1917">
        <v>800</v>
      </c>
      <c r="J1917" t="s">
        <v>13952</v>
      </c>
      <c r="K1917" t="s">
        <v>879</v>
      </c>
      <c r="L1917" t="s">
        <v>13953</v>
      </c>
      <c r="M1917" t="s">
        <v>37</v>
      </c>
      <c r="N1917" t="s">
        <v>13954</v>
      </c>
      <c r="O1917" t="s">
        <v>39</v>
      </c>
      <c r="P1917">
        <v>8</v>
      </c>
      <c r="Q1917" t="s">
        <v>73</v>
      </c>
      <c r="R1917" t="s">
        <v>58</v>
      </c>
      <c r="S1917" t="s">
        <v>13955</v>
      </c>
      <c r="T1917" s="4">
        <v>45509</v>
      </c>
      <c r="U1917">
        <v>8</v>
      </c>
      <c r="V1917" t="s">
        <v>20253</v>
      </c>
      <c r="W1917" t="s">
        <v>13956</v>
      </c>
      <c r="X1917" t="s">
        <v>13957</v>
      </c>
      <c r="Y1917" t="s">
        <v>8686</v>
      </c>
      <c r="Z1917">
        <v>1410</v>
      </c>
      <c r="AA1917">
        <v>6</v>
      </c>
      <c r="AB1917">
        <v>3384</v>
      </c>
      <c r="AC1917">
        <v>564</v>
      </c>
      <c r="AD1917" s="8">
        <v>0.28000000000000003</v>
      </c>
      <c r="AE1917" s="7">
        <v>947.5200000000001</v>
      </c>
      <c r="AF1917">
        <v>0.28000000000000003</v>
      </c>
      <c r="AG1917" t="str">
        <f t="shared" si="29"/>
        <v>₹3 K</v>
      </c>
    </row>
    <row r="1918" spans="1:33" x14ac:dyDescent="0.3">
      <c r="A1918" t="s">
        <v>93</v>
      </c>
      <c r="B1918" t="s">
        <v>169</v>
      </c>
      <c r="C1918" t="s">
        <v>80</v>
      </c>
      <c r="D1918" t="s">
        <v>206</v>
      </c>
      <c r="E1918" t="s">
        <v>183</v>
      </c>
      <c r="F1918" t="s">
        <v>13965</v>
      </c>
      <c r="G1918" t="s">
        <v>33</v>
      </c>
      <c r="H1918" s="4">
        <v>45364</v>
      </c>
      <c r="I1918">
        <v>1000</v>
      </c>
      <c r="J1918" t="s">
        <v>3388</v>
      </c>
      <c r="K1918" t="s">
        <v>581</v>
      </c>
      <c r="L1918" t="s">
        <v>13966</v>
      </c>
      <c r="M1918" t="s">
        <v>87</v>
      </c>
      <c r="N1918" t="s">
        <v>13967</v>
      </c>
      <c r="O1918" t="s">
        <v>57</v>
      </c>
      <c r="P1918">
        <v>16</v>
      </c>
      <c r="Q1918" t="s">
        <v>73</v>
      </c>
      <c r="R1918" t="s">
        <v>58</v>
      </c>
      <c r="S1918" t="s">
        <v>13968</v>
      </c>
      <c r="T1918" s="4">
        <v>45534</v>
      </c>
      <c r="U1918">
        <v>8</v>
      </c>
      <c r="V1918" t="s">
        <v>20253</v>
      </c>
      <c r="W1918" t="s">
        <v>13969</v>
      </c>
      <c r="X1918" t="s">
        <v>13970</v>
      </c>
      <c r="Y1918" t="s">
        <v>6302</v>
      </c>
      <c r="Z1918">
        <v>2240</v>
      </c>
      <c r="AA1918">
        <v>4</v>
      </c>
      <c r="AB1918">
        <v>3584</v>
      </c>
      <c r="AC1918">
        <v>896</v>
      </c>
      <c r="AD1918" s="8">
        <v>0.35</v>
      </c>
      <c r="AE1918" s="7">
        <v>1254.3999999999999</v>
      </c>
      <c r="AF1918">
        <v>0.35</v>
      </c>
      <c r="AG1918" t="str">
        <f t="shared" si="29"/>
        <v>₹4 K</v>
      </c>
    </row>
    <row r="1919" spans="1:33" x14ac:dyDescent="0.3">
      <c r="A1919" t="s">
        <v>20233</v>
      </c>
      <c r="B1919" t="s">
        <v>240</v>
      </c>
      <c r="C1919" t="s">
        <v>80</v>
      </c>
      <c r="D1919" t="s">
        <v>81</v>
      </c>
      <c r="E1919" t="s">
        <v>194</v>
      </c>
      <c r="F1919" t="s">
        <v>14077</v>
      </c>
      <c r="G1919" t="s">
        <v>33</v>
      </c>
      <c r="H1919" s="4">
        <v>44698</v>
      </c>
      <c r="I1919">
        <v>1000</v>
      </c>
      <c r="J1919" t="s">
        <v>14078</v>
      </c>
      <c r="K1919" t="s">
        <v>861</v>
      </c>
      <c r="L1919" t="s">
        <v>14079</v>
      </c>
      <c r="M1919" t="s">
        <v>37</v>
      </c>
      <c r="N1919" t="s">
        <v>14080</v>
      </c>
      <c r="O1919" t="s">
        <v>116</v>
      </c>
      <c r="P1919">
        <v>9</v>
      </c>
      <c r="Q1919" t="s">
        <v>40</v>
      </c>
      <c r="R1919" t="s">
        <v>101</v>
      </c>
      <c r="S1919" t="s">
        <v>14081</v>
      </c>
      <c r="T1919" s="4">
        <v>45506</v>
      </c>
      <c r="U1919">
        <v>8</v>
      </c>
      <c r="V1919" t="s">
        <v>20253</v>
      </c>
      <c r="W1919" t="s">
        <v>14082</v>
      </c>
      <c r="X1919" t="s">
        <v>14083</v>
      </c>
      <c r="Y1919" t="s">
        <v>14084</v>
      </c>
      <c r="Z1919">
        <v>1008</v>
      </c>
      <c r="AA1919">
        <v>7</v>
      </c>
      <c r="AB1919">
        <v>2822.4</v>
      </c>
      <c r="AC1919">
        <v>403.2</v>
      </c>
      <c r="AD1919" s="8">
        <v>0.35</v>
      </c>
      <c r="AE1919" s="7">
        <v>987.83999999999992</v>
      </c>
      <c r="AF1919">
        <v>0.35</v>
      </c>
      <c r="AG1919" t="str">
        <f t="shared" si="29"/>
        <v>₹3 K</v>
      </c>
    </row>
    <row r="1920" spans="1:33" x14ac:dyDescent="0.3">
      <c r="A1920" t="s">
        <v>181</v>
      </c>
      <c r="B1920" t="s">
        <v>182</v>
      </c>
      <c r="C1920" t="s">
        <v>29</v>
      </c>
      <c r="D1920" t="s">
        <v>219</v>
      </c>
      <c r="E1920" t="s">
        <v>1005</v>
      </c>
      <c r="F1920" t="s">
        <v>14155</v>
      </c>
      <c r="G1920" t="s">
        <v>96</v>
      </c>
      <c r="H1920" s="4">
        <v>44445</v>
      </c>
      <c r="I1920">
        <v>1400</v>
      </c>
      <c r="J1920" t="s">
        <v>14156</v>
      </c>
      <c r="K1920" t="s">
        <v>434</v>
      </c>
      <c r="L1920" t="s">
        <v>14157</v>
      </c>
      <c r="M1920" t="s">
        <v>37</v>
      </c>
      <c r="N1920" t="s">
        <v>14158</v>
      </c>
      <c r="O1920" t="s">
        <v>72</v>
      </c>
      <c r="P1920">
        <v>5</v>
      </c>
      <c r="Q1920" t="s">
        <v>40</v>
      </c>
      <c r="R1920" t="s">
        <v>101</v>
      </c>
      <c r="S1920" t="s">
        <v>14159</v>
      </c>
      <c r="T1920" s="4">
        <v>45526</v>
      </c>
      <c r="U1920">
        <v>8</v>
      </c>
      <c r="V1920" t="s">
        <v>20253</v>
      </c>
      <c r="W1920" t="s">
        <v>14160</v>
      </c>
      <c r="X1920" t="s">
        <v>14161</v>
      </c>
      <c r="Y1920" t="s">
        <v>7089</v>
      </c>
      <c r="Z1920">
        <v>2778</v>
      </c>
      <c r="AA1920">
        <v>7</v>
      </c>
      <c r="AB1920">
        <v>7778.4000000000015</v>
      </c>
      <c r="AC1920">
        <v>1111.2000000000003</v>
      </c>
      <c r="AD1920" s="8">
        <v>0.28000000000000003</v>
      </c>
      <c r="AE1920" s="7">
        <v>2177.9520000000007</v>
      </c>
      <c r="AF1920">
        <v>0.28000000000000003</v>
      </c>
      <c r="AG1920" t="str">
        <f t="shared" si="29"/>
        <v>₹8 K</v>
      </c>
    </row>
    <row r="1921" spans="1:33" x14ac:dyDescent="0.3">
      <c r="A1921" t="s">
        <v>181</v>
      </c>
      <c r="B1921" t="s">
        <v>64</v>
      </c>
      <c r="C1921" t="s">
        <v>29</v>
      </c>
      <c r="D1921" t="s">
        <v>219</v>
      </c>
      <c r="E1921" t="s">
        <v>687</v>
      </c>
      <c r="F1921" t="s">
        <v>14524</v>
      </c>
      <c r="G1921" t="s">
        <v>96</v>
      </c>
      <c r="H1921" s="4">
        <v>44798</v>
      </c>
      <c r="I1921">
        <v>1200</v>
      </c>
      <c r="J1921" t="s">
        <v>14525</v>
      </c>
      <c r="K1921" t="s">
        <v>1103</v>
      </c>
      <c r="L1921" t="s">
        <v>14526</v>
      </c>
      <c r="M1921" t="s">
        <v>37</v>
      </c>
      <c r="N1921" t="s">
        <v>14527</v>
      </c>
      <c r="O1921" t="s">
        <v>57</v>
      </c>
      <c r="P1921">
        <v>20</v>
      </c>
      <c r="Q1921" t="s">
        <v>73</v>
      </c>
      <c r="R1921" t="s">
        <v>41</v>
      </c>
      <c r="S1921" t="s">
        <v>14528</v>
      </c>
      <c r="T1921" s="4">
        <v>45509</v>
      </c>
      <c r="U1921">
        <v>8</v>
      </c>
      <c r="V1921" t="s">
        <v>20253</v>
      </c>
      <c r="W1921" t="s">
        <v>14529</v>
      </c>
      <c r="X1921" t="s">
        <v>14530</v>
      </c>
      <c r="Y1921" t="s">
        <v>1316</v>
      </c>
      <c r="Z1921">
        <v>2214</v>
      </c>
      <c r="AA1921">
        <v>2</v>
      </c>
      <c r="AB1921">
        <v>1771.2</v>
      </c>
      <c r="AC1921">
        <v>885.6</v>
      </c>
      <c r="AD1921" s="8">
        <v>0.28000000000000003</v>
      </c>
      <c r="AE1921" s="7">
        <v>495.93600000000004</v>
      </c>
      <c r="AF1921">
        <v>0.28000000000000003</v>
      </c>
      <c r="AG1921" t="str">
        <f t="shared" si="29"/>
        <v>₹2 K</v>
      </c>
    </row>
    <row r="1922" spans="1:33" x14ac:dyDescent="0.3">
      <c r="A1922" t="s">
        <v>181</v>
      </c>
      <c r="B1922" t="s">
        <v>920</v>
      </c>
      <c r="C1922" t="s">
        <v>29</v>
      </c>
      <c r="D1922" t="s">
        <v>206</v>
      </c>
      <c r="E1922" t="s">
        <v>1290</v>
      </c>
      <c r="F1922" t="s">
        <v>14566</v>
      </c>
      <c r="G1922" t="s">
        <v>96</v>
      </c>
      <c r="H1922" s="4">
        <v>44420</v>
      </c>
      <c r="I1922">
        <v>1100</v>
      </c>
      <c r="J1922" t="s">
        <v>14567</v>
      </c>
      <c r="K1922" t="s">
        <v>404</v>
      </c>
      <c r="L1922" t="s">
        <v>14568</v>
      </c>
      <c r="M1922" t="s">
        <v>37</v>
      </c>
      <c r="N1922" t="s">
        <v>14569</v>
      </c>
      <c r="O1922" t="s">
        <v>116</v>
      </c>
      <c r="P1922">
        <v>15</v>
      </c>
      <c r="Q1922" t="s">
        <v>40</v>
      </c>
      <c r="R1922" t="s">
        <v>41</v>
      </c>
      <c r="S1922" t="s">
        <v>14570</v>
      </c>
      <c r="T1922" s="4">
        <v>45515</v>
      </c>
      <c r="U1922">
        <v>8</v>
      </c>
      <c r="V1922" t="s">
        <v>20253</v>
      </c>
      <c r="W1922" t="s">
        <v>14571</v>
      </c>
      <c r="X1922" t="s">
        <v>14572</v>
      </c>
      <c r="Y1922" t="s">
        <v>3547</v>
      </c>
      <c r="Z1922">
        <v>2889</v>
      </c>
      <c r="AA1922">
        <v>4</v>
      </c>
      <c r="AB1922">
        <v>4622.4000000000015</v>
      </c>
      <c r="AC1922">
        <v>1155.6000000000004</v>
      </c>
      <c r="AD1922" s="8">
        <v>0.28000000000000003</v>
      </c>
      <c r="AE1922" s="7">
        <v>1294.2720000000006</v>
      </c>
      <c r="AF1922">
        <v>0.28000000000000003</v>
      </c>
      <c r="AG1922" t="str">
        <f t="shared" ref="AG1922:AG1985" si="30">IF(AB1922&gt;=100000,"₹"&amp;TEXT(AB1922/100000,"0.0")&amp;" L",
IF(AB1922&gt;=1000,"₹"&amp;TEXT(AB1922/1000,"0")&amp;" K",
"₹"&amp;AB1922))</f>
        <v>₹5 K</v>
      </c>
    </row>
    <row r="1923" spans="1:33" x14ac:dyDescent="0.3">
      <c r="A1923" t="s">
        <v>93</v>
      </c>
      <c r="B1923" t="s">
        <v>568</v>
      </c>
      <c r="C1923" t="s">
        <v>49</v>
      </c>
      <c r="D1923" t="s">
        <v>219</v>
      </c>
      <c r="E1923" t="s">
        <v>578</v>
      </c>
      <c r="F1923" t="s">
        <v>14580</v>
      </c>
      <c r="G1923" t="s">
        <v>96</v>
      </c>
      <c r="H1923" s="4">
        <v>44714</v>
      </c>
      <c r="I1923">
        <v>950</v>
      </c>
      <c r="J1923" t="s">
        <v>14581</v>
      </c>
      <c r="K1923" t="s">
        <v>625</v>
      </c>
      <c r="L1923" t="s">
        <v>14582</v>
      </c>
      <c r="M1923" t="s">
        <v>37</v>
      </c>
      <c r="N1923" t="s">
        <v>14583</v>
      </c>
      <c r="O1923" t="s">
        <v>57</v>
      </c>
      <c r="P1923">
        <v>11</v>
      </c>
      <c r="Q1923" t="s">
        <v>40</v>
      </c>
      <c r="R1923" t="s">
        <v>74</v>
      </c>
      <c r="S1923" t="s">
        <v>3754</v>
      </c>
      <c r="T1923" s="4">
        <v>45535</v>
      </c>
      <c r="U1923">
        <v>8</v>
      </c>
      <c r="V1923" t="s">
        <v>20253</v>
      </c>
      <c r="W1923" t="s">
        <v>14584</v>
      </c>
      <c r="X1923" t="s">
        <v>14585</v>
      </c>
      <c r="Y1923" t="s">
        <v>10641</v>
      </c>
      <c r="Z1923">
        <v>2009</v>
      </c>
      <c r="AA1923">
        <v>7</v>
      </c>
      <c r="AB1923">
        <v>5625.2000000000007</v>
      </c>
      <c r="AC1923">
        <v>803.60000000000014</v>
      </c>
      <c r="AD1923" s="8">
        <v>0.22</v>
      </c>
      <c r="AE1923" s="7">
        <v>1237.5440000000001</v>
      </c>
      <c r="AF1923">
        <v>0.22</v>
      </c>
      <c r="AG1923" t="str">
        <f t="shared" si="30"/>
        <v>₹6 K</v>
      </c>
    </row>
    <row r="1924" spans="1:33" x14ac:dyDescent="0.3">
      <c r="A1924" t="s">
        <v>336</v>
      </c>
      <c r="B1924" t="s">
        <v>262</v>
      </c>
      <c r="C1924" t="s">
        <v>29</v>
      </c>
      <c r="D1924" t="s">
        <v>241</v>
      </c>
      <c r="E1924" t="s">
        <v>1543</v>
      </c>
      <c r="F1924" t="s">
        <v>14878</v>
      </c>
      <c r="G1924" t="s">
        <v>96</v>
      </c>
      <c r="H1924" s="4">
        <v>45470</v>
      </c>
      <c r="I1924">
        <v>1200</v>
      </c>
      <c r="J1924" t="s">
        <v>9104</v>
      </c>
      <c r="K1924" t="s">
        <v>98</v>
      </c>
      <c r="L1924" t="s">
        <v>14879</v>
      </c>
      <c r="M1924" t="s">
        <v>87</v>
      </c>
      <c r="N1924" t="s">
        <v>14880</v>
      </c>
      <c r="O1924" t="s">
        <v>116</v>
      </c>
      <c r="P1924">
        <v>9</v>
      </c>
      <c r="Q1924" t="s">
        <v>73</v>
      </c>
      <c r="R1924" t="s">
        <v>74</v>
      </c>
      <c r="S1924" t="s">
        <v>14881</v>
      </c>
      <c r="T1924" s="4">
        <v>45516</v>
      </c>
      <c r="U1924">
        <v>8</v>
      </c>
      <c r="V1924" t="s">
        <v>20253</v>
      </c>
      <c r="W1924" t="s">
        <v>14882</v>
      </c>
      <c r="X1924" t="s">
        <v>14883</v>
      </c>
      <c r="Y1924" t="s">
        <v>5457</v>
      </c>
      <c r="Z1924">
        <v>1218</v>
      </c>
      <c r="AA1924">
        <v>8</v>
      </c>
      <c r="AB1924">
        <v>3897.6000000000004</v>
      </c>
      <c r="AC1924">
        <v>487.20000000000005</v>
      </c>
      <c r="AD1924" s="8">
        <v>0.28000000000000003</v>
      </c>
      <c r="AE1924" s="7">
        <v>1091.3280000000002</v>
      </c>
      <c r="AF1924">
        <v>0.28000000000000003</v>
      </c>
      <c r="AG1924" t="str">
        <f t="shared" si="30"/>
        <v>₹4 K</v>
      </c>
    </row>
    <row r="1925" spans="1:33" x14ac:dyDescent="0.3">
      <c r="A1925" t="s">
        <v>336</v>
      </c>
      <c r="B1925" t="s">
        <v>500</v>
      </c>
      <c r="C1925" t="s">
        <v>49</v>
      </c>
      <c r="D1925" t="s">
        <v>146</v>
      </c>
      <c r="E1925" t="s">
        <v>170</v>
      </c>
      <c r="F1925" t="s">
        <v>15010</v>
      </c>
      <c r="G1925" t="s">
        <v>96</v>
      </c>
      <c r="H1925" s="4">
        <v>44655</v>
      </c>
      <c r="I1925">
        <v>1400</v>
      </c>
      <c r="J1925" t="s">
        <v>15011</v>
      </c>
      <c r="K1925" t="s">
        <v>98</v>
      </c>
      <c r="L1925" t="s">
        <v>15012</v>
      </c>
      <c r="M1925" t="s">
        <v>87</v>
      </c>
      <c r="N1925" t="s">
        <v>15013</v>
      </c>
      <c r="O1925" t="s">
        <v>39</v>
      </c>
      <c r="P1925">
        <v>8</v>
      </c>
      <c r="Q1925" t="s">
        <v>73</v>
      </c>
      <c r="R1925" t="s">
        <v>74</v>
      </c>
      <c r="S1925" t="s">
        <v>15014</v>
      </c>
      <c r="T1925" s="4">
        <v>45518</v>
      </c>
      <c r="U1925">
        <v>8</v>
      </c>
      <c r="V1925" t="s">
        <v>20253</v>
      </c>
      <c r="W1925" t="s">
        <v>15015</v>
      </c>
      <c r="X1925" t="s">
        <v>15016</v>
      </c>
      <c r="Y1925" t="s">
        <v>6199</v>
      </c>
      <c r="Z1925">
        <v>1896</v>
      </c>
      <c r="AA1925">
        <v>7</v>
      </c>
      <c r="AB1925">
        <v>5308.8</v>
      </c>
      <c r="AC1925">
        <v>758.4</v>
      </c>
      <c r="AD1925" s="8">
        <v>0.22</v>
      </c>
      <c r="AE1925" s="7">
        <v>1167.9360000000001</v>
      </c>
      <c r="AF1925">
        <v>0.22</v>
      </c>
      <c r="AG1925" t="str">
        <f t="shared" si="30"/>
        <v>₹5 K</v>
      </c>
    </row>
    <row r="1926" spans="1:33" x14ac:dyDescent="0.3">
      <c r="A1926" t="s">
        <v>133</v>
      </c>
      <c r="B1926" t="s">
        <v>108</v>
      </c>
      <c r="C1926" t="s">
        <v>29</v>
      </c>
      <c r="D1926" t="s">
        <v>146</v>
      </c>
      <c r="E1926" t="s">
        <v>304</v>
      </c>
      <c r="F1926" t="s">
        <v>15043</v>
      </c>
      <c r="G1926" t="s">
        <v>33</v>
      </c>
      <c r="H1926" s="4">
        <v>45384</v>
      </c>
      <c r="I1926">
        <v>800</v>
      </c>
      <c r="J1926" t="s">
        <v>15044</v>
      </c>
      <c r="K1926" t="s">
        <v>276</v>
      </c>
      <c r="L1926" t="s">
        <v>15045</v>
      </c>
      <c r="M1926" t="s">
        <v>87</v>
      </c>
      <c r="N1926" t="s">
        <v>15046</v>
      </c>
      <c r="O1926" t="s">
        <v>116</v>
      </c>
      <c r="P1926">
        <v>20</v>
      </c>
      <c r="Q1926" t="s">
        <v>40</v>
      </c>
      <c r="R1926" t="s">
        <v>101</v>
      </c>
      <c r="S1926" t="s">
        <v>15047</v>
      </c>
      <c r="T1926" s="4">
        <v>45521</v>
      </c>
      <c r="U1926">
        <v>8</v>
      </c>
      <c r="V1926" t="s">
        <v>20253</v>
      </c>
      <c r="W1926" t="s">
        <v>15048</v>
      </c>
      <c r="X1926" t="s">
        <v>15049</v>
      </c>
      <c r="Y1926" t="s">
        <v>5495</v>
      </c>
      <c r="Z1926">
        <v>859</v>
      </c>
      <c r="AA1926">
        <v>4</v>
      </c>
      <c r="AB1926">
        <v>1374.4</v>
      </c>
      <c r="AC1926">
        <v>343.6</v>
      </c>
      <c r="AD1926" s="8">
        <v>0.28000000000000003</v>
      </c>
      <c r="AE1926" s="7">
        <v>384.83200000000005</v>
      </c>
      <c r="AF1926">
        <v>0.28000000000000003</v>
      </c>
      <c r="AG1926" t="str">
        <f t="shared" si="30"/>
        <v>₹1 K</v>
      </c>
    </row>
    <row r="1927" spans="1:33" x14ac:dyDescent="0.3">
      <c r="A1927" t="s">
        <v>181</v>
      </c>
      <c r="B1927" t="s">
        <v>606</v>
      </c>
      <c r="C1927" t="s">
        <v>80</v>
      </c>
      <c r="D1927" t="s">
        <v>241</v>
      </c>
      <c r="E1927" t="s">
        <v>894</v>
      </c>
      <c r="F1927" t="s">
        <v>15083</v>
      </c>
      <c r="G1927" t="s">
        <v>96</v>
      </c>
      <c r="H1927" s="4">
        <v>44766</v>
      </c>
      <c r="I1927">
        <v>1400</v>
      </c>
      <c r="J1927" t="s">
        <v>15084</v>
      </c>
      <c r="K1927" t="s">
        <v>254</v>
      </c>
      <c r="L1927" t="s">
        <v>15085</v>
      </c>
      <c r="M1927" t="s">
        <v>87</v>
      </c>
      <c r="N1927" t="s">
        <v>15086</v>
      </c>
      <c r="O1927" t="s">
        <v>39</v>
      </c>
      <c r="P1927">
        <v>11</v>
      </c>
      <c r="Q1927" t="s">
        <v>40</v>
      </c>
      <c r="R1927" t="s">
        <v>41</v>
      </c>
      <c r="S1927" t="s">
        <v>15087</v>
      </c>
      <c r="T1927" s="4">
        <v>45527</v>
      </c>
      <c r="U1927">
        <v>8</v>
      </c>
      <c r="V1927" t="s">
        <v>20253</v>
      </c>
      <c r="W1927" t="s">
        <v>15088</v>
      </c>
      <c r="X1927" t="s">
        <v>15089</v>
      </c>
      <c r="Y1927" t="s">
        <v>4154</v>
      </c>
      <c r="Z1927">
        <v>1692</v>
      </c>
      <c r="AA1927">
        <v>5</v>
      </c>
      <c r="AB1927">
        <v>3384</v>
      </c>
      <c r="AC1927">
        <v>676.8</v>
      </c>
      <c r="AD1927" s="8">
        <v>0.35</v>
      </c>
      <c r="AE1927" s="7">
        <v>1184.3999999999999</v>
      </c>
      <c r="AF1927">
        <v>0.35</v>
      </c>
      <c r="AG1927" t="str">
        <f t="shared" si="30"/>
        <v>₹3 K</v>
      </c>
    </row>
    <row r="1928" spans="1:33" x14ac:dyDescent="0.3">
      <c r="A1928" t="s">
        <v>27</v>
      </c>
      <c r="B1928" t="s">
        <v>803</v>
      </c>
      <c r="C1928" t="s">
        <v>80</v>
      </c>
      <c r="D1928" t="s">
        <v>219</v>
      </c>
      <c r="E1928" t="s">
        <v>183</v>
      </c>
      <c r="F1928" t="s">
        <v>3440</v>
      </c>
      <c r="G1928" t="s">
        <v>33</v>
      </c>
      <c r="H1928" s="4">
        <v>44655</v>
      </c>
      <c r="I1928">
        <v>1000</v>
      </c>
      <c r="J1928" t="s">
        <v>15272</v>
      </c>
      <c r="K1928" t="s">
        <v>210</v>
      </c>
      <c r="L1928" t="s">
        <v>15273</v>
      </c>
      <c r="M1928" t="s">
        <v>37</v>
      </c>
      <c r="N1928" t="s">
        <v>15274</v>
      </c>
      <c r="O1928" t="s">
        <v>72</v>
      </c>
      <c r="P1928">
        <v>13</v>
      </c>
      <c r="Q1928" t="s">
        <v>40</v>
      </c>
      <c r="R1928" t="s">
        <v>41</v>
      </c>
      <c r="S1928" t="s">
        <v>15275</v>
      </c>
      <c r="T1928" s="4">
        <v>45518</v>
      </c>
      <c r="U1928">
        <v>8</v>
      </c>
      <c r="V1928" t="s">
        <v>20253</v>
      </c>
      <c r="W1928" t="s">
        <v>15276</v>
      </c>
      <c r="X1928" t="s">
        <v>15277</v>
      </c>
      <c r="Y1928" t="s">
        <v>1266</v>
      </c>
      <c r="Z1928">
        <v>1888</v>
      </c>
      <c r="AA1928">
        <v>5</v>
      </c>
      <c r="AB1928">
        <v>3776</v>
      </c>
      <c r="AC1928">
        <v>755.2</v>
      </c>
      <c r="AD1928" s="8">
        <v>0.35</v>
      </c>
      <c r="AE1928" s="7">
        <v>1321.6</v>
      </c>
      <c r="AF1928">
        <v>0.35</v>
      </c>
      <c r="AG1928" t="str">
        <f t="shared" si="30"/>
        <v>₹4 K</v>
      </c>
    </row>
    <row r="1929" spans="1:33" x14ac:dyDescent="0.3">
      <c r="A1929" t="s">
        <v>93</v>
      </c>
      <c r="B1929" t="s">
        <v>205</v>
      </c>
      <c r="C1929" t="s">
        <v>80</v>
      </c>
      <c r="D1929" t="s">
        <v>677</v>
      </c>
      <c r="E1929" t="s">
        <v>110</v>
      </c>
      <c r="F1929" t="s">
        <v>15299</v>
      </c>
      <c r="G1929" t="s">
        <v>33</v>
      </c>
      <c r="H1929" s="4">
        <v>44184</v>
      </c>
      <c r="I1929">
        <v>1200</v>
      </c>
      <c r="J1929" t="s">
        <v>15300</v>
      </c>
      <c r="K1929" t="s">
        <v>233</v>
      </c>
      <c r="L1929" t="s">
        <v>15301</v>
      </c>
      <c r="M1929" t="s">
        <v>37</v>
      </c>
      <c r="N1929" t="s">
        <v>15302</v>
      </c>
      <c r="O1929" t="s">
        <v>72</v>
      </c>
      <c r="P1929">
        <v>5</v>
      </c>
      <c r="Q1929" t="s">
        <v>73</v>
      </c>
      <c r="R1929" t="s">
        <v>58</v>
      </c>
      <c r="S1929" t="s">
        <v>15303</v>
      </c>
      <c r="T1929" s="4">
        <v>45506</v>
      </c>
      <c r="U1929">
        <v>8</v>
      </c>
      <c r="V1929" t="s">
        <v>20253</v>
      </c>
      <c r="W1929" t="s">
        <v>15304</v>
      </c>
      <c r="X1929" t="s">
        <v>11043</v>
      </c>
      <c r="Y1929" t="s">
        <v>5299</v>
      </c>
      <c r="Z1929">
        <v>1540</v>
      </c>
      <c r="AA1929">
        <v>8</v>
      </c>
      <c r="AB1929">
        <v>4928</v>
      </c>
      <c r="AC1929">
        <v>616</v>
      </c>
      <c r="AD1929" s="8">
        <v>0.35</v>
      </c>
      <c r="AE1929" s="7">
        <v>1724.8</v>
      </c>
      <c r="AF1929">
        <v>0.35</v>
      </c>
      <c r="AG1929" t="str">
        <f t="shared" si="30"/>
        <v>₹5 K</v>
      </c>
    </row>
    <row r="1930" spans="1:33" x14ac:dyDescent="0.3">
      <c r="A1930" t="s">
        <v>145</v>
      </c>
      <c r="B1930" t="s">
        <v>145</v>
      </c>
      <c r="C1930" t="s">
        <v>49</v>
      </c>
      <c r="D1930" t="s">
        <v>241</v>
      </c>
      <c r="E1930" t="s">
        <v>110</v>
      </c>
      <c r="F1930" t="s">
        <v>15320</v>
      </c>
      <c r="G1930" t="s">
        <v>96</v>
      </c>
      <c r="H1930" s="4">
        <v>44561</v>
      </c>
      <c r="I1930">
        <v>1300</v>
      </c>
      <c r="J1930" t="s">
        <v>15321</v>
      </c>
      <c r="K1930" t="s">
        <v>787</v>
      </c>
      <c r="L1930" t="s">
        <v>15322</v>
      </c>
      <c r="M1930" t="s">
        <v>37</v>
      </c>
      <c r="N1930" t="s">
        <v>15323</v>
      </c>
      <c r="O1930" t="s">
        <v>116</v>
      </c>
      <c r="P1930">
        <v>16</v>
      </c>
      <c r="Q1930" t="s">
        <v>40</v>
      </c>
      <c r="R1930" t="s">
        <v>74</v>
      </c>
      <c r="S1930" t="s">
        <v>15324</v>
      </c>
      <c r="T1930" s="4">
        <v>45526</v>
      </c>
      <c r="U1930">
        <v>8</v>
      </c>
      <c r="V1930" t="s">
        <v>20253</v>
      </c>
      <c r="W1930" t="s">
        <v>15325</v>
      </c>
      <c r="X1930" t="s">
        <v>15326</v>
      </c>
      <c r="Y1930" t="s">
        <v>7251</v>
      </c>
      <c r="Z1930">
        <v>2931</v>
      </c>
      <c r="AA1930">
        <v>5</v>
      </c>
      <c r="AB1930">
        <v>5862</v>
      </c>
      <c r="AC1930">
        <v>1172.4000000000001</v>
      </c>
      <c r="AD1930" s="8">
        <v>0.22</v>
      </c>
      <c r="AE1930" s="7">
        <v>1289.6400000000001</v>
      </c>
      <c r="AF1930">
        <v>0.22</v>
      </c>
      <c r="AG1930" t="str">
        <f t="shared" si="30"/>
        <v>₹6 K</v>
      </c>
    </row>
    <row r="1931" spans="1:33" x14ac:dyDescent="0.3">
      <c r="A1931" t="s">
        <v>181</v>
      </c>
      <c r="B1931" t="s">
        <v>470</v>
      </c>
      <c r="C1931" t="s">
        <v>29</v>
      </c>
      <c r="D1931" t="s">
        <v>370</v>
      </c>
      <c r="E1931" t="s">
        <v>326</v>
      </c>
      <c r="F1931" t="s">
        <v>5761</v>
      </c>
      <c r="G1931" t="s">
        <v>33</v>
      </c>
      <c r="H1931" s="4">
        <v>44659</v>
      </c>
      <c r="I1931">
        <v>950</v>
      </c>
      <c r="J1931" t="s">
        <v>15361</v>
      </c>
      <c r="K1931" t="s">
        <v>125</v>
      </c>
      <c r="L1931" t="s">
        <v>15362</v>
      </c>
      <c r="M1931" t="s">
        <v>37</v>
      </c>
      <c r="N1931" t="s">
        <v>15363</v>
      </c>
      <c r="O1931" t="s">
        <v>72</v>
      </c>
      <c r="P1931">
        <v>6</v>
      </c>
      <c r="Q1931" t="s">
        <v>40</v>
      </c>
      <c r="R1931" t="s">
        <v>41</v>
      </c>
      <c r="S1931" t="s">
        <v>15364</v>
      </c>
      <c r="T1931" s="4">
        <v>45527</v>
      </c>
      <c r="U1931">
        <v>8</v>
      </c>
      <c r="V1931" t="s">
        <v>20253</v>
      </c>
      <c r="W1931" t="s">
        <v>15365</v>
      </c>
      <c r="X1931" t="s">
        <v>15366</v>
      </c>
      <c r="Y1931" t="s">
        <v>2709</v>
      </c>
      <c r="Z1931">
        <v>1785</v>
      </c>
      <c r="AA1931">
        <v>6</v>
      </c>
      <c r="AB1931">
        <v>4284</v>
      </c>
      <c r="AC1931">
        <v>714</v>
      </c>
      <c r="AD1931" s="8">
        <v>0.28000000000000003</v>
      </c>
      <c r="AE1931" s="7">
        <v>1199.5200000000002</v>
      </c>
      <c r="AF1931">
        <v>0.28000000000000003</v>
      </c>
      <c r="AG1931" t="str">
        <f t="shared" si="30"/>
        <v>₹4 K</v>
      </c>
    </row>
    <row r="1932" spans="1:33" x14ac:dyDescent="0.3">
      <c r="A1932" t="s">
        <v>93</v>
      </c>
      <c r="B1932" t="s">
        <v>1118</v>
      </c>
      <c r="C1932" t="s">
        <v>49</v>
      </c>
      <c r="D1932" t="s">
        <v>206</v>
      </c>
      <c r="E1932" t="s">
        <v>1674</v>
      </c>
      <c r="F1932" t="s">
        <v>15404</v>
      </c>
      <c r="G1932" t="s">
        <v>33</v>
      </c>
      <c r="H1932" s="4">
        <v>44702</v>
      </c>
      <c r="I1932">
        <v>1100</v>
      </c>
      <c r="J1932" t="s">
        <v>15405</v>
      </c>
      <c r="K1932" t="s">
        <v>161</v>
      </c>
      <c r="L1932" t="s">
        <v>15406</v>
      </c>
      <c r="M1932" t="s">
        <v>37</v>
      </c>
      <c r="N1932" t="s">
        <v>15407</v>
      </c>
      <c r="O1932" t="s">
        <v>116</v>
      </c>
      <c r="P1932">
        <v>7</v>
      </c>
      <c r="Q1932" t="s">
        <v>40</v>
      </c>
      <c r="R1932" t="s">
        <v>41</v>
      </c>
      <c r="S1932" t="s">
        <v>15408</v>
      </c>
      <c r="T1932" s="4">
        <v>45511</v>
      </c>
      <c r="U1932">
        <v>8</v>
      </c>
      <c r="V1932" t="s">
        <v>20253</v>
      </c>
      <c r="W1932" t="s">
        <v>15409</v>
      </c>
      <c r="X1932" t="s">
        <v>15410</v>
      </c>
      <c r="Y1932" t="s">
        <v>12264</v>
      </c>
      <c r="Z1932">
        <v>2196</v>
      </c>
      <c r="AA1932">
        <v>4</v>
      </c>
      <c r="AB1932">
        <v>3513.6000000000004</v>
      </c>
      <c r="AC1932">
        <v>878.40000000000009</v>
      </c>
      <c r="AD1932" s="8">
        <v>0.22</v>
      </c>
      <c r="AE1932" s="7">
        <v>772.99200000000008</v>
      </c>
      <c r="AF1932">
        <v>0.22</v>
      </c>
      <c r="AG1932" t="str">
        <f t="shared" si="30"/>
        <v>₹4 K</v>
      </c>
    </row>
    <row r="1933" spans="1:33" x14ac:dyDescent="0.3">
      <c r="A1933" t="s">
        <v>121</v>
      </c>
      <c r="B1933" t="s">
        <v>946</v>
      </c>
      <c r="C1933" t="s">
        <v>29</v>
      </c>
      <c r="D1933" t="s">
        <v>146</v>
      </c>
      <c r="E1933" t="s">
        <v>2408</v>
      </c>
      <c r="F1933" t="s">
        <v>15467</v>
      </c>
      <c r="G1933" t="s">
        <v>96</v>
      </c>
      <c r="H1933" s="4">
        <v>43991</v>
      </c>
      <c r="I1933">
        <v>800</v>
      </c>
      <c r="J1933" t="s">
        <v>15468</v>
      </c>
      <c r="K1933" t="s">
        <v>394</v>
      </c>
      <c r="L1933" t="s">
        <v>15469</v>
      </c>
      <c r="M1933" t="s">
        <v>37</v>
      </c>
      <c r="N1933" t="s">
        <v>15470</v>
      </c>
      <c r="O1933" t="s">
        <v>39</v>
      </c>
      <c r="P1933">
        <v>8</v>
      </c>
      <c r="Q1933" t="s">
        <v>73</v>
      </c>
      <c r="R1933" t="s">
        <v>41</v>
      </c>
      <c r="S1933" t="s">
        <v>15471</v>
      </c>
      <c r="T1933" s="4">
        <v>45523</v>
      </c>
      <c r="U1933">
        <v>8</v>
      </c>
      <c r="V1933" t="s">
        <v>20253</v>
      </c>
      <c r="W1933" t="s">
        <v>15472</v>
      </c>
      <c r="X1933" t="s">
        <v>15473</v>
      </c>
      <c r="Y1933" t="s">
        <v>6243</v>
      </c>
      <c r="Z1933">
        <v>1751</v>
      </c>
      <c r="AA1933">
        <v>7</v>
      </c>
      <c r="AB1933">
        <v>4902.8</v>
      </c>
      <c r="AC1933">
        <v>700.4</v>
      </c>
      <c r="AD1933" s="8">
        <v>0.28000000000000003</v>
      </c>
      <c r="AE1933" s="7">
        <v>1372.7840000000001</v>
      </c>
      <c r="AF1933">
        <v>0.28000000000000003</v>
      </c>
      <c r="AG1933" t="str">
        <f t="shared" si="30"/>
        <v>₹5 K</v>
      </c>
    </row>
    <row r="1934" spans="1:33" x14ac:dyDescent="0.3">
      <c r="A1934" t="s">
        <v>336</v>
      </c>
      <c r="B1934" t="s">
        <v>262</v>
      </c>
      <c r="C1934" t="s">
        <v>29</v>
      </c>
      <c r="D1934" t="s">
        <v>50</v>
      </c>
      <c r="E1934" t="s">
        <v>230</v>
      </c>
      <c r="F1934" t="s">
        <v>15542</v>
      </c>
      <c r="G1934" t="s">
        <v>96</v>
      </c>
      <c r="H1934" s="4">
        <v>45135</v>
      </c>
      <c r="I1934">
        <v>1400</v>
      </c>
      <c r="J1934" t="s">
        <v>15543</v>
      </c>
      <c r="K1934" t="s">
        <v>404</v>
      </c>
      <c r="L1934" t="s">
        <v>15544</v>
      </c>
      <c r="M1934" t="s">
        <v>37</v>
      </c>
      <c r="N1934" t="s">
        <v>15545</v>
      </c>
      <c r="O1934" t="s">
        <v>39</v>
      </c>
      <c r="P1934">
        <v>4</v>
      </c>
      <c r="Q1934" t="s">
        <v>73</v>
      </c>
      <c r="R1934" t="s">
        <v>41</v>
      </c>
      <c r="S1934" t="s">
        <v>15546</v>
      </c>
      <c r="T1934" s="4">
        <v>45532</v>
      </c>
      <c r="U1934">
        <v>8</v>
      </c>
      <c r="V1934" t="s">
        <v>20253</v>
      </c>
      <c r="W1934" t="s">
        <v>15547</v>
      </c>
      <c r="X1934" t="s">
        <v>15548</v>
      </c>
      <c r="Y1934" t="s">
        <v>11098</v>
      </c>
      <c r="Z1934">
        <v>2287</v>
      </c>
      <c r="AA1934">
        <v>1</v>
      </c>
      <c r="AB1934">
        <v>914.80000000000007</v>
      </c>
      <c r="AC1934">
        <v>914.80000000000007</v>
      </c>
      <c r="AD1934" s="8">
        <v>0.28000000000000003</v>
      </c>
      <c r="AE1934" s="7">
        <v>256.14400000000006</v>
      </c>
      <c r="AF1934">
        <v>0.28000000000000003</v>
      </c>
      <c r="AG1934" t="str">
        <f t="shared" si="30"/>
        <v>₹914.8</v>
      </c>
    </row>
    <row r="1935" spans="1:33" x14ac:dyDescent="0.3">
      <c r="A1935" t="s">
        <v>181</v>
      </c>
      <c r="B1935" t="s">
        <v>411</v>
      </c>
      <c r="C1935" t="s">
        <v>29</v>
      </c>
      <c r="D1935" t="s">
        <v>241</v>
      </c>
      <c r="E1935" t="s">
        <v>371</v>
      </c>
      <c r="F1935" t="s">
        <v>15549</v>
      </c>
      <c r="G1935" t="s">
        <v>33</v>
      </c>
      <c r="H1935" s="4">
        <v>44019</v>
      </c>
      <c r="I1935">
        <v>1200</v>
      </c>
      <c r="J1935" t="s">
        <v>15550</v>
      </c>
      <c r="K1935" t="s">
        <v>581</v>
      </c>
      <c r="L1935" t="s">
        <v>15551</v>
      </c>
      <c r="M1935" t="s">
        <v>87</v>
      </c>
      <c r="N1935" t="s">
        <v>15552</v>
      </c>
      <c r="O1935" t="s">
        <v>116</v>
      </c>
      <c r="P1935">
        <v>3</v>
      </c>
      <c r="Q1935" t="s">
        <v>73</v>
      </c>
      <c r="R1935" t="s">
        <v>58</v>
      </c>
      <c r="S1935" t="s">
        <v>15553</v>
      </c>
      <c r="T1935" s="4">
        <v>45531</v>
      </c>
      <c r="U1935">
        <v>8</v>
      </c>
      <c r="V1935" t="s">
        <v>20253</v>
      </c>
      <c r="W1935" t="s">
        <v>15554</v>
      </c>
      <c r="X1935" t="s">
        <v>15555</v>
      </c>
      <c r="Y1935" t="s">
        <v>10819</v>
      </c>
      <c r="Z1935">
        <v>1276</v>
      </c>
      <c r="AA1935">
        <v>6</v>
      </c>
      <c r="AB1935">
        <v>3062.4</v>
      </c>
      <c r="AC1935">
        <v>510.40000000000003</v>
      </c>
      <c r="AD1935" s="8">
        <v>0.28000000000000003</v>
      </c>
      <c r="AE1935" s="7">
        <v>857.47200000000009</v>
      </c>
      <c r="AF1935">
        <v>0.28000000000000003</v>
      </c>
      <c r="AG1935" t="str">
        <f t="shared" si="30"/>
        <v>₹3 K</v>
      </c>
    </row>
    <row r="1936" spans="1:33" x14ac:dyDescent="0.3">
      <c r="A1936" t="s">
        <v>181</v>
      </c>
      <c r="B1936" t="s">
        <v>64</v>
      </c>
      <c r="C1936" t="s">
        <v>29</v>
      </c>
      <c r="D1936" t="s">
        <v>81</v>
      </c>
      <c r="E1936" t="s">
        <v>134</v>
      </c>
      <c r="F1936" t="s">
        <v>15681</v>
      </c>
      <c r="G1936" t="s">
        <v>33</v>
      </c>
      <c r="H1936" s="4">
        <v>45474</v>
      </c>
      <c r="I1936">
        <v>1300</v>
      </c>
      <c r="J1936" t="s">
        <v>1358</v>
      </c>
      <c r="K1936" t="s">
        <v>424</v>
      </c>
      <c r="L1936" t="s">
        <v>15682</v>
      </c>
      <c r="M1936" t="s">
        <v>87</v>
      </c>
      <c r="N1936" t="s">
        <v>15683</v>
      </c>
      <c r="O1936" t="s">
        <v>57</v>
      </c>
      <c r="P1936">
        <v>16</v>
      </c>
      <c r="Q1936" t="s">
        <v>40</v>
      </c>
      <c r="R1936" t="s">
        <v>74</v>
      </c>
      <c r="S1936" t="s">
        <v>15684</v>
      </c>
      <c r="T1936" s="4">
        <v>45510</v>
      </c>
      <c r="U1936">
        <v>8</v>
      </c>
      <c r="V1936" t="s">
        <v>20253</v>
      </c>
      <c r="W1936" t="s">
        <v>15685</v>
      </c>
      <c r="X1936" t="s">
        <v>15686</v>
      </c>
      <c r="Y1936" t="s">
        <v>192</v>
      </c>
      <c r="Z1936">
        <v>2736</v>
      </c>
      <c r="AA1936">
        <v>5</v>
      </c>
      <c r="AB1936">
        <v>5472</v>
      </c>
      <c r="AC1936">
        <v>1094.4000000000001</v>
      </c>
      <c r="AD1936" s="8">
        <v>0.28000000000000003</v>
      </c>
      <c r="AE1936" s="7">
        <v>1532.16</v>
      </c>
      <c r="AF1936">
        <v>0.28000000000000003</v>
      </c>
      <c r="AG1936" t="str">
        <f t="shared" si="30"/>
        <v>₹5 K</v>
      </c>
    </row>
    <row r="1937" spans="1:33" x14ac:dyDescent="0.3">
      <c r="A1937" t="s">
        <v>20234</v>
      </c>
      <c r="B1937" t="s">
        <v>325</v>
      </c>
      <c r="C1937" t="s">
        <v>29</v>
      </c>
      <c r="D1937" t="s">
        <v>65</v>
      </c>
      <c r="E1937" t="s">
        <v>549</v>
      </c>
      <c r="F1937" t="s">
        <v>15720</v>
      </c>
      <c r="G1937" t="s">
        <v>33</v>
      </c>
      <c r="H1937" s="4">
        <v>44231</v>
      </c>
      <c r="I1937">
        <v>1100</v>
      </c>
      <c r="J1937" t="s">
        <v>15721</v>
      </c>
      <c r="K1937" t="s">
        <v>1418</v>
      </c>
      <c r="L1937" t="s">
        <v>15722</v>
      </c>
      <c r="M1937" t="s">
        <v>37</v>
      </c>
      <c r="N1937" t="s">
        <v>15723</v>
      </c>
      <c r="O1937" t="s">
        <v>57</v>
      </c>
      <c r="P1937">
        <v>13</v>
      </c>
      <c r="Q1937" t="s">
        <v>40</v>
      </c>
      <c r="R1937" t="s">
        <v>101</v>
      </c>
      <c r="S1937" t="s">
        <v>15724</v>
      </c>
      <c r="T1937" s="4">
        <v>45505</v>
      </c>
      <c r="U1937">
        <v>8</v>
      </c>
      <c r="V1937" t="s">
        <v>20253</v>
      </c>
      <c r="W1937" t="s">
        <v>15725</v>
      </c>
      <c r="X1937" t="s">
        <v>15726</v>
      </c>
      <c r="Y1937" t="s">
        <v>7113</v>
      </c>
      <c r="Z1937">
        <v>690</v>
      </c>
      <c r="AA1937">
        <v>5</v>
      </c>
      <c r="AB1937">
        <v>1380</v>
      </c>
      <c r="AC1937">
        <v>276</v>
      </c>
      <c r="AD1937" s="8">
        <v>0.28000000000000003</v>
      </c>
      <c r="AE1937" s="7">
        <v>386.40000000000003</v>
      </c>
      <c r="AF1937">
        <v>0.28000000000000003</v>
      </c>
      <c r="AG1937" t="str">
        <f t="shared" si="30"/>
        <v>₹1 K</v>
      </c>
    </row>
    <row r="1938" spans="1:33" x14ac:dyDescent="0.3">
      <c r="A1938" t="s">
        <v>93</v>
      </c>
      <c r="B1938" t="s">
        <v>293</v>
      </c>
      <c r="C1938" t="s">
        <v>80</v>
      </c>
      <c r="D1938" t="s">
        <v>206</v>
      </c>
      <c r="E1938" t="s">
        <v>471</v>
      </c>
      <c r="F1938" t="s">
        <v>15818</v>
      </c>
      <c r="G1938" t="s">
        <v>96</v>
      </c>
      <c r="H1938" s="4">
        <v>44405</v>
      </c>
      <c r="I1938">
        <v>1400</v>
      </c>
      <c r="J1938" t="s">
        <v>15819</v>
      </c>
      <c r="K1938" t="s">
        <v>1796</v>
      </c>
      <c r="L1938" t="s">
        <v>15820</v>
      </c>
      <c r="M1938" t="s">
        <v>87</v>
      </c>
      <c r="N1938" t="s">
        <v>15821</v>
      </c>
      <c r="O1938" t="s">
        <v>39</v>
      </c>
      <c r="P1938">
        <v>14</v>
      </c>
      <c r="Q1938" t="s">
        <v>73</v>
      </c>
      <c r="R1938" t="s">
        <v>101</v>
      </c>
      <c r="S1938" t="s">
        <v>15822</v>
      </c>
      <c r="T1938" s="4">
        <v>45518</v>
      </c>
      <c r="U1938">
        <v>8</v>
      </c>
      <c r="V1938" t="s">
        <v>20253</v>
      </c>
      <c r="W1938" t="s">
        <v>15823</v>
      </c>
      <c r="X1938" t="s">
        <v>15824</v>
      </c>
      <c r="Y1938" t="s">
        <v>7404</v>
      </c>
      <c r="Z1938">
        <v>2952</v>
      </c>
      <c r="AA1938">
        <v>7</v>
      </c>
      <c r="AB1938">
        <v>8265.6</v>
      </c>
      <c r="AC1938">
        <v>1180.8</v>
      </c>
      <c r="AD1938" s="8">
        <v>0.35</v>
      </c>
      <c r="AE1938" s="7">
        <v>2892.96</v>
      </c>
      <c r="AF1938">
        <v>0.35</v>
      </c>
      <c r="AG1938" t="str">
        <f t="shared" si="30"/>
        <v>₹8 K</v>
      </c>
    </row>
    <row r="1939" spans="1:33" x14ac:dyDescent="0.3">
      <c r="A1939" t="s">
        <v>20238</v>
      </c>
      <c r="B1939" t="s">
        <v>650</v>
      </c>
      <c r="C1939" t="s">
        <v>49</v>
      </c>
      <c r="D1939" t="s">
        <v>146</v>
      </c>
      <c r="E1939" t="s">
        <v>381</v>
      </c>
      <c r="F1939" t="s">
        <v>15893</v>
      </c>
      <c r="G1939" t="s">
        <v>96</v>
      </c>
      <c r="H1939" s="4">
        <v>45485</v>
      </c>
      <c r="I1939">
        <v>1000</v>
      </c>
      <c r="J1939" t="s">
        <v>15894</v>
      </c>
      <c r="K1939" t="s">
        <v>2433</v>
      </c>
      <c r="L1939" t="s">
        <v>15895</v>
      </c>
      <c r="M1939" t="s">
        <v>87</v>
      </c>
      <c r="N1939" t="s">
        <v>15896</v>
      </c>
      <c r="O1939" t="s">
        <v>57</v>
      </c>
      <c r="P1939">
        <v>20</v>
      </c>
      <c r="Q1939" t="s">
        <v>73</v>
      </c>
      <c r="R1939" t="s">
        <v>74</v>
      </c>
      <c r="S1939" t="s">
        <v>15897</v>
      </c>
      <c r="T1939" s="4">
        <v>45535</v>
      </c>
      <c r="U1939">
        <v>8</v>
      </c>
      <c r="V1939" t="s">
        <v>20253</v>
      </c>
      <c r="W1939" t="s">
        <v>15898</v>
      </c>
      <c r="X1939" t="s">
        <v>15899</v>
      </c>
      <c r="Y1939" t="s">
        <v>9752</v>
      </c>
      <c r="Z1939">
        <v>1663</v>
      </c>
      <c r="AA1939">
        <v>6</v>
      </c>
      <c r="AB1939">
        <v>3991.2000000000003</v>
      </c>
      <c r="AC1939">
        <v>665.2</v>
      </c>
      <c r="AD1939" s="8">
        <v>0.22</v>
      </c>
      <c r="AE1939" s="7">
        <v>878.06400000000008</v>
      </c>
      <c r="AF1939">
        <v>0.22</v>
      </c>
      <c r="AG1939" t="str">
        <f t="shared" si="30"/>
        <v>₹4 K</v>
      </c>
    </row>
    <row r="1940" spans="1:33" x14ac:dyDescent="0.3">
      <c r="A1940" t="s">
        <v>336</v>
      </c>
      <c r="B1940" t="s">
        <v>1023</v>
      </c>
      <c r="C1940" t="s">
        <v>49</v>
      </c>
      <c r="D1940" t="s">
        <v>50</v>
      </c>
      <c r="E1940" t="s">
        <v>110</v>
      </c>
      <c r="F1940" t="s">
        <v>15949</v>
      </c>
      <c r="G1940" t="s">
        <v>33</v>
      </c>
      <c r="H1940" s="4">
        <v>43933</v>
      </c>
      <c r="I1940">
        <v>950</v>
      </c>
      <c r="J1940" t="s">
        <v>7316</v>
      </c>
      <c r="K1940" t="s">
        <v>210</v>
      </c>
      <c r="L1940" t="s">
        <v>15950</v>
      </c>
      <c r="M1940" t="s">
        <v>87</v>
      </c>
      <c r="N1940" t="s">
        <v>15951</v>
      </c>
      <c r="O1940" t="s">
        <v>57</v>
      </c>
      <c r="P1940">
        <v>4</v>
      </c>
      <c r="Q1940" t="s">
        <v>73</v>
      </c>
      <c r="R1940" t="s">
        <v>41</v>
      </c>
      <c r="S1940" t="s">
        <v>15952</v>
      </c>
      <c r="T1940" s="4">
        <v>45533</v>
      </c>
      <c r="U1940">
        <v>8</v>
      </c>
      <c r="V1940" t="s">
        <v>20253</v>
      </c>
      <c r="W1940" t="s">
        <v>15953</v>
      </c>
      <c r="X1940" t="s">
        <v>15954</v>
      </c>
      <c r="Y1940" t="s">
        <v>1893</v>
      </c>
      <c r="Z1940">
        <v>2408</v>
      </c>
      <c r="AA1940">
        <v>5</v>
      </c>
      <c r="AB1940">
        <v>4816</v>
      </c>
      <c r="AC1940">
        <v>963.2</v>
      </c>
      <c r="AD1940" s="8">
        <v>0.22</v>
      </c>
      <c r="AE1940" s="7">
        <v>1059.52</v>
      </c>
      <c r="AF1940">
        <v>0.22</v>
      </c>
      <c r="AG1940" t="str">
        <f t="shared" si="30"/>
        <v>₹5 K</v>
      </c>
    </row>
    <row r="1941" spans="1:33" x14ac:dyDescent="0.3">
      <c r="A1941" t="s">
        <v>20235</v>
      </c>
      <c r="B1941" t="s">
        <v>48</v>
      </c>
      <c r="C1941" t="s">
        <v>80</v>
      </c>
      <c r="D1941" t="s">
        <v>50</v>
      </c>
      <c r="E1941" t="s">
        <v>841</v>
      </c>
      <c r="F1941" t="s">
        <v>16051</v>
      </c>
      <c r="G1941" t="s">
        <v>96</v>
      </c>
      <c r="H1941" s="4">
        <v>44960</v>
      </c>
      <c r="I1941">
        <v>1200</v>
      </c>
      <c r="J1941" t="s">
        <v>16052</v>
      </c>
      <c r="K1941" t="s">
        <v>1121</v>
      </c>
      <c r="L1941" t="s">
        <v>16053</v>
      </c>
      <c r="M1941" t="s">
        <v>37</v>
      </c>
      <c r="N1941" t="s">
        <v>16054</v>
      </c>
      <c r="O1941" t="s">
        <v>72</v>
      </c>
      <c r="P1941">
        <v>17</v>
      </c>
      <c r="Q1941" t="s">
        <v>40</v>
      </c>
      <c r="R1941" t="s">
        <v>58</v>
      </c>
      <c r="S1941" t="s">
        <v>16055</v>
      </c>
      <c r="T1941" s="4">
        <v>45505</v>
      </c>
      <c r="U1941">
        <v>8</v>
      </c>
      <c r="V1941" t="s">
        <v>20253</v>
      </c>
      <c r="W1941" t="s">
        <v>16056</v>
      </c>
      <c r="X1941" t="s">
        <v>16057</v>
      </c>
      <c r="Y1941" t="s">
        <v>945</v>
      </c>
      <c r="Z1941">
        <v>2931</v>
      </c>
      <c r="AA1941">
        <v>1</v>
      </c>
      <c r="AB1941">
        <v>1172.4000000000001</v>
      </c>
      <c r="AC1941">
        <v>1172.4000000000001</v>
      </c>
      <c r="AD1941" s="8">
        <v>0.35</v>
      </c>
      <c r="AE1941" s="7">
        <v>410.34000000000003</v>
      </c>
      <c r="AF1941">
        <v>0.35</v>
      </c>
      <c r="AG1941" t="str">
        <f t="shared" si="30"/>
        <v>₹1 K</v>
      </c>
    </row>
    <row r="1942" spans="1:33" x14ac:dyDescent="0.3">
      <c r="A1942" t="s">
        <v>93</v>
      </c>
      <c r="B1942" t="s">
        <v>568</v>
      </c>
      <c r="C1942" t="s">
        <v>29</v>
      </c>
      <c r="D1942" t="s">
        <v>241</v>
      </c>
      <c r="E1942" t="s">
        <v>337</v>
      </c>
      <c r="F1942" t="s">
        <v>16076</v>
      </c>
      <c r="G1942" t="s">
        <v>96</v>
      </c>
      <c r="H1942" s="4">
        <v>44067</v>
      </c>
      <c r="I1942">
        <v>1100</v>
      </c>
      <c r="J1942" t="s">
        <v>16077</v>
      </c>
      <c r="K1942" t="s">
        <v>493</v>
      </c>
      <c r="L1942" t="s">
        <v>16078</v>
      </c>
      <c r="M1942" t="s">
        <v>37</v>
      </c>
      <c r="N1942" t="s">
        <v>16079</v>
      </c>
      <c r="O1942" t="s">
        <v>116</v>
      </c>
      <c r="P1942">
        <v>13</v>
      </c>
      <c r="Q1942" t="s">
        <v>40</v>
      </c>
      <c r="R1942" t="s">
        <v>58</v>
      </c>
      <c r="S1942" t="s">
        <v>16080</v>
      </c>
      <c r="T1942" s="4">
        <v>45525</v>
      </c>
      <c r="U1942">
        <v>8</v>
      </c>
      <c r="V1942" t="s">
        <v>20253</v>
      </c>
      <c r="W1942" t="s">
        <v>16081</v>
      </c>
      <c r="X1942" t="s">
        <v>16082</v>
      </c>
      <c r="Y1942" t="s">
        <v>11765</v>
      </c>
      <c r="Z1942">
        <v>2501</v>
      </c>
      <c r="AA1942">
        <v>4</v>
      </c>
      <c r="AB1942">
        <v>4001.6000000000004</v>
      </c>
      <c r="AC1942">
        <v>1000.4000000000001</v>
      </c>
      <c r="AD1942" s="8">
        <v>0.28000000000000003</v>
      </c>
      <c r="AE1942" s="7">
        <v>1120.4480000000003</v>
      </c>
      <c r="AF1942">
        <v>0.28000000000000003</v>
      </c>
      <c r="AG1942" t="str">
        <f t="shared" si="30"/>
        <v>₹4 K</v>
      </c>
    </row>
    <row r="1943" spans="1:33" x14ac:dyDescent="0.3">
      <c r="A1943" t="s">
        <v>20242</v>
      </c>
      <c r="B1943" t="s">
        <v>390</v>
      </c>
      <c r="C1943" t="s">
        <v>29</v>
      </c>
      <c r="D1943" t="s">
        <v>146</v>
      </c>
      <c r="E1943" t="s">
        <v>481</v>
      </c>
      <c r="F1943" t="s">
        <v>16090</v>
      </c>
      <c r="G1943" t="s">
        <v>33</v>
      </c>
      <c r="H1943" s="4">
        <v>45425</v>
      </c>
      <c r="I1943">
        <v>1000</v>
      </c>
      <c r="J1943" t="s">
        <v>12717</v>
      </c>
      <c r="K1943" t="s">
        <v>2433</v>
      </c>
      <c r="L1943" t="s">
        <v>16091</v>
      </c>
      <c r="M1943" t="s">
        <v>87</v>
      </c>
      <c r="N1943" t="s">
        <v>16092</v>
      </c>
      <c r="O1943" t="s">
        <v>72</v>
      </c>
      <c r="P1943">
        <v>20</v>
      </c>
      <c r="Q1943" t="s">
        <v>40</v>
      </c>
      <c r="R1943" t="s">
        <v>58</v>
      </c>
      <c r="S1943" t="s">
        <v>16093</v>
      </c>
      <c r="T1943" s="4">
        <v>45523</v>
      </c>
      <c r="U1943">
        <v>8</v>
      </c>
      <c r="V1943" t="s">
        <v>20253</v>
      </c>
      <c r="W1943" t="s">
        <v>16094</v>
      </c>
      <c r="X1943" t="s">
        <v>16095</v>
      </c>
      <c r="Y1943" t="s">
        <v>5849</v>
      </c>
      <c r="Z1943">
        <v>1194</v>
      </c>
      <c r="AA1943">
        <v>3</v>
      </c>
      <c r="AB1943">
        <v>1432.8000000000002</v>
      </c>
      <c r="AC1943">
        <v>477.60000000000008</v>
      </c>
      <c r="AD1943" s="8">
        <v>0.28000000000000003</v>
      </c>
      <c r="AE1943" s="7">
        <v>401.18400000000008</v>
      </c>
      <c r="AF1943">
        <v>0.28000000000000003</v>
      </c>
      <c r="AG1943" t="str">
        <f t="shared" si="30"/>
        <v>₹1 K</v>
      </c>
    </row>
    <row r="1944" spans="1:33" x14ac:dyDescent="0.3">
      <c r="A1944" t="s">
        <v>27</v>
      </c>
      <c r="B1944" t="s">
        <v>803</v>
      </c>
      <c r="C1944" t="s">
        <v>29</v>
      </c>
      <c r="D1944" t="s">
        <v>81</v>
      </c>
      <c r="E1944" t="s">
        <v>134</v>
      </c>
      <c r="F1944" t="s">
        <v>16110</v>
      </c>
      <c r="G1944" t="s">
        <v>96</v>
      </c>
      <c r="H1944" s="4">
        <v>44379</v>
      </c>
      <c r="I1944">
        <v>800</v>
      </c>
      <c r="J1944" t="s">
        <v>16111</v>
      </c>
      <c r="K1944" t="s">
        <v>286</v>
      </c>
      <c r="L1944" t="s">
        <v>16112</v>
      </c>
      <c r="M1944" t="s">
        <v>87</v>
      </c>
      <c r="N1944" t="s">
        <v>16113</v>
      </c>
      <c r="O1944" t="s">
        <v>72</v>
      </c>
      <c r="P1944">
        <v>16</v>
      </c>
      <c r="Q1944" t="s">
        <v>40</v>
      </c>
      <c r="R1944" t="s">
        <v>101</v>
      </c>
      <c r="S1944" t="s">
        <v>12179</v>
      </c>
      <c r="T1944" s="4">
        <v>45510</v>
      </c>
      <c r="U1944">
        <v>8</v>
      </c>
      <c r="V1944" t="s">
        <v>20253</v>
      </c>
      <c r="W1944" t="s">
        <v>16114</v>
      </c>
      <c r="X1944" t="s">
        <v>16115</v>
      </c>
      <c r="Y1944" t="s">
        <v>2647</v>
      </c>
      <c r="Z1944">
        <v>2807</v>
      </c>
      <c r="AA1944">
        <v>3</v>
      </c>
      <c r="AB1944">
        <v>3368.4</v>
      </c>
      <c r="AC1944">
        <v>1122.8</v>
      </c>
      <c r="AD1944" s="8">
        <v>0.28000000000000003</v>
      </c>
      <c r="AE1944" s="7">
        <v>943.15200000000016</v>
      </c>
      <c r="AF1944">
        <v>0.28000000000000003</v>
      </c>
      <c r="AG1944" t="str">
        <f t="shared" si="30"/>
        <v>₹3 K</v>
      </c>
    </row>
    <row r="1945" spans="1:33" x14ac:dyDescent="0.3">
      <c r="A1945" t="s">
        <v>20242</v>
      </c>
      <c r="B1945" t="s">
        <v>390</v>
      </c>
      <c r="C1945" t="s">
        <v>80</v>
      </c>
      <c r="D1945" t="s">
        <v>241</v>
      </c>
      <c r="E1945" t="s">
        <v>947</v>
      </c>
      <c r="F1945" t="s">
        <v>16130</v>
      </c>
      <c r="G1945" t="s">
        <v>33</v>
      </c>
      <c r="H1945" s="4">
        <v>44300</v>
      </c>
      <c r="I1945">
        <v>1200</v>
      </c>
      <c r="J1945" t="s">
        <v>16131</v>
      </c>
      <c r="K1945" t="s">
        <v>98</v>
      </c>
      <c r="L1945" t="s">
        <v>16132</v>
      </c>
      <c r="M1945" t="s">
        <v>87</v>
      </c>
      <c r="N1945" t="s">
        <v>16133</v>
      </c>
      <c r="O1945" t="s">
        <v>39</v>
      </c>
      <c r="P1945">
        <v>16</v>
      </c>
      <c r="Q1945" t="s">
        <v>40</v>
      </c>
      <c r="R1945" t="s">
        <v>41</v>
      </c>
      <c r="S1945" t="s">
        <v>16134</v>
      </c>
      <c r="T1945" s="4">
        <v>45525</v>
      </c>
      <c r="U1945">
        <v>8</v>
      </c>
      <c r="V1945" t="s">
        <v>20253</v>
      </c>
      <c r="W1945" t="s">
        <v>16135</v>
      </c>
      <c r="X1945" t="s">
        <v>16136</v>
      </c>
      <c r="Y1945" t="s">
        <v>2671</v>
      </c>
      <c r="Z1945">
        <v>968</v>
      </c>
      <c r="AA1945">
        <v>4</v>
      </c>
      <c r="AB1945">
        <v>1548.8000000000002</v>
      </c>
      <c r="AC1945">
        <v>387.20000000000005</v>
      </c>
      <c r="AD1945" s="8">
        <v>0.35</v>
      </c>
      <c r="AE1945" s="7">
        <v>542.08000000000004</v>
      </c>
      <c r="AF1945">
        <v>0.35</v>
      </c>
      <c r="AG1945" t="str">
        <f t="shared" si="30"/>
        <v>₹2 K</v>
      </c>
    </row>
    <row r="1946" spans="1:33" x14ac:dyDescent="0.3">
      <c r="A1946" t="s">
        <v>181</v>
      </c>
      <c r="B1946" t="s">
        <v>380</v>
      </c>
      <c r="C1946" t="s">
        <v>49</v>
      </c>
      <c r="D1946" t="s">
        <v>677</v>
      </c>
      <c r="E1946" t="s">
        <v>1534</v>
      </c>
      <c r="F1946" t="s">
        <v>16158</v>
      </c>
      <c r="G1946" t="s">
        <v>96</v>
      </c>
      <c r="H1946" s="4">
        <v>44425</v>
      </c>
      <c r="I1946">
        <v>1000</v>
      </c>
      <c r="J1946" t="s">
        <v>16159</v>
      </c>
      <c r="K1946" t="s">
        <v>276</v>
      </c>
      <c r="L1946" t="s">
        <v>16160</v>
      </c>
      <c r="M1946" t="s">
        <v>87</v>
      </c>
      <c r="N1946" t="s">
        <v>16161</v>
      </c>
      <c r="O1946" t="s">
        <v>57</v>
      </c>
      <c r="P1946">
        <v>20</v>
      </c>
      <c r="Q1946" t="s">
        <v>73</v>
      </c>
      <c r="R1946" t="s">
        <v>41</v>
      </c>
      <c r="S1946" t="s">
        <v>16162</v>
      </c>
      <c r="T1946" s="4">
        <v>45512</v>
      </c>
      <c r="U1946">
        <v>8</v>
      </c>
      <c r="V1946" t="s">
        <v>20253</v>
      </c>
      <c r="W1946" t="s">
        <v>16163</v>
      </c>
      <c r="X1946" t="s">
        <v>16164</v>
      </c>
      <c r="Y1946" t="s">
        <v>1997</v>
      </c>
      <c r="Z1946">
        <v>2546</v>
      </c>
      <c r="AA1946">
        <v>2</v>
      </c>
      <c r="AB1946">
        <v>2036.8000000000002</v>
      </c>
      <c r="AC1946">
        <v>1018.4000000000001</v>
      </c>
      <c r="AD1946" s="8">
        <v>0.22</v>
      </c>
      <c r="AE1946" s="7">
        <v>448.09600000000006</v>
      </c>
      <c r="AF1946">
        <v>0.22</v>
      </c>
      <c r="AG1946" t="str">
        <f t="shared" si="30"/>
        <v>₹2 K</v>
      </c>
    </row>
    <row r="1947" spans="1:33" x14ac:dyDescent="0.3">
      <c r="A1947" t="s">
        <v>181</v>
      </c>
      <c r="B1947" t="s">
        <v>920</v>
      </c>
      <c r="C1947" t="s">
        <v>49</v>
      </c>
      <c r="D1947" t="s">
        <v>30</v>
      </c>
      <c r="E1947" t="s">
        <v>687</v>
      </c>
      <c r="F1947" t="s">
        <v>16283</v>
      </c>
      <c r="G1947" t="s">
        <v>33</v>
      </c>
      <c r="H1947" s="4">
        <v>45206</v>
      </c>
      <c r="I1947">
        <v>1300</v>
      </c>
      <c r="J1947" t="s">
        <v>16284</v>
      </c>
      <c r="K1947" t="s">
        <v>879</v>
      </c>
      <c r="L1947" t="s">
        <v>16285</v>
      </c>
      <c r="M1947" t="s">
        <v>37</v>
      </c>
      <c r="N1947" t="s">
        <v>16286</v>
      </c>
      <c r="O1947" t="s">
        <v>116</v>
      </c>
      <c r="P1947">
        <v>11</v>
      </c>
      <c r="Q1947" t="s">
        <v>40</v>
      </c>
      <c r="R1947" t="s">
        <v>101</v>
      </c>
      <c r="S1947" t="s">
        <v>16287</v>
      </c>
      <c r="T1947" s="4">
        <v>45508</v>
      </c>
      <c r="U1947">
        <v>8</v>
      </c>
      <c r="V1947" t="s">
        <v>20253</v>
      </c>
      <c r="W1947" t="s">
        <v>16288</v>
      </c>
      <c r="X1947" t="s">
        <v>7003</v>
      </c>
      <c r="Y1947" t="s">
        <v>2376</v>
      </c>
      <c r="Z1947">
        <v>2557</v>
      </c>
      <c r="AA1947">
        <v>3</v>
      </c>
      <c r="AB1947">
        <v>3068.4</v>
      </c>
      <c r="AC1947">
        <v>1022.8000000000001</v>
      </c>
      <c r="AD1947" s="8">
        <v>0.22</v>
      </c>
      <c r="AE1947" s="7">
        <v>675.048</v>
      </c>
      <c r="AF1947">
        <v>0.22</v>
      </c>
      <c r="AG1947" t="str">
        <f t="shared" si="30"/>
        <v>₹3 K</v>
      </c>
    </row>
    <row r="1948" spans="1:33" x14ac:dyDescent="0.3">
      <c r="A1948" t="s">
        <v>93</v>
      </c>
      <c r="B1948" t="s">
        <v>293</v>
      </c>
      <c r="C1948" t="s">
        <v>49</v>
      </c>
      <c r="D1948" t="s">
        <v>677</v>
      </c>
      <c r="E1948" t="s">
        <v>1917</v>
      </c>
      <c r="F1948" t="s">
        <v>16330</v>
      </c>
      <c r="G1948" t="s">
        <v>33</v>
      </c>
      <c r="H1948" s="4">
        <v>44932</v>
      </c>
      <c r="I1948">
        <v>1400</v>
      </c>
      <c r="J1948" t="s">
        <v>16331</v>
      </c>
      <c r="K1948" t="s">
        <v>245</v>
      </c>
      <c r="L1948" t="s">
        <v>16332</v>
      </c>
      <c r="M1948" t="s">
        <v>37</v>
      </c>
      <c r="N1948" t="s">
        <v>16333</v>
      </c>
      <c r="O1948" t="s">
        <v>116</v>
      </c>
      <c r="P1948">
        <v>17</v>
      </c>
      <c r="Q1948" t="s">
        <v>40</v>
      </c>
      <c r="R1948" t="s">
        <v>41</v>
      </c>
      <c r="S1948" t="s">
        <v>16334</v>
      </c>
      <c r="T1948" s="4">
        <v>45528</v>
      </c>
      <c r="U1948">
        <v>8</v>
      </c>
      <c r="V1948" t="s">
        <v>20253</v>
      </c>
      <c r="W1948" t="s">
        <v>16335</v>
      </c>
      <c r="X1948" t="s">
        <v>16336</v>
      </c>
      <c r="Y1948" t="s">
        <v>379</v>
      </c>
      <c r="Z1948">
        <v>1554</v>
      </c>
      <c r="AA1948">
        <v>5</v>
      </c>
      <c r="AB1948">
        <v>3108</v>
      </c>
      <c r="AC1948">
        <v>621.6</v>
      </c>
      <c r="AD1948" s="8">
        <v>0.22</v>
      </c>
      <c r="AE1948" s="7">
        <v>683.76</v>
      </c>
      <c r="AF1948">
        <v>0.22</v>
      </c>
      <c r="AG1948" t="str">
        <f t="shared" si="30"/>
        <v>₹3 K</v>
      </c>
    </row>
    <row r="1949" spans="1:33" x14ac:dyDescent="0.3">
      <c r="A1949" t="s">
        <v>20237</v>
      </c>
      <c r="B1949" t="s">
        <v>1483</v>
      </c>
      <c r="C1949" t="s">
        <v>29</v>
      </c>
      <c r="D1949" t="s">
        <v>677</v>
      </c>
      <c r="E1949" t="s">
        <v>703</v>
      </c>
      <c r="F1949" t="s">
        <v>16563</v>
      </c>
      <c r="G1949" t="s">
        <v>96</v>
      </c>
      <c r="H1949" s="4">
        <v>44001</v>
      </c>
      <c r="I1949">
        <v>1200</v>
      </c>
      <c r="J1949" t="s">
        <v>16564</v>
      </c>
      <c r="K1949" t="s">
        <v>1862</v>
      </c>
      <c r="L1949" t="s">
        <v>16565</v>
      </c>
      <c r="M1949" t="s">
        <v>37</v>
      </c>
      <c r="N1949" t="s">
        <v>16566</v>
      </c>
      <c r="O1949" t="s">
        <v>57</v>
      </c>
      <c r="P1949">
        <v>17</v>
      </c>
      <c r="Q1949" t="s">
        <v>40</v>
      </c>
      <c r="R1949" t="s">
        <v>58</v>
      </c>
      <c r="S1949" t="s">
        <v>16567</v>
      </c>
      <c r="T1949" s="4">
        <v>45508</v>
      </c>
      <c r="U1949">
        <v>8</v>
      </c>
      <c r="V1949" t="s">
        <v>20253</v>
      </c>
      <c r="W1949" t="s">
        <v>16568</v>
      </c>
      <c r="X1949" t="s">
        <v>16569</v>
      </c>
      <c r="Y1949" t="s">
        <v>1127</v>
      </c>
      <c r="Z1949">
        <v>2565</v>
      </c>
      <c r="AA1949">
        <v>2</v>
      </c>
      <c r="AB1949">
        <v>2052</v>
      </c>
      <c r="AC1949">
        <v>1026</v>
      </c>
      <c r="AD1949" s="8">
        <v>0.28000000000000003</v>
      </c>
      <c r="AE1949" s="7">
        <v>574.56000000000006</v>
      </c>
      <c r="AF1949">
        <v>0.28000000000000003</v>
      </c>
      <c r="AG1949" t="str">
        <f t="shared" si="30"/>
        <v>₹2 K</v>
      </c>
    </row>
    <row r="1950" spans="1:33" x14ac:dyDescent="0.3">
      <c r="A1950" t="s">
        <v>20237</v>
      </c>
      <c r="B1950" t="s">
        <v>1483</v>
      </c>
      <c r="C1950" t="s">
        <v>29</v>
      </c>
      <c r="D1950" t="s">
        <v>65</v>
      </c>
      <c r="E1950" t="s">
        <v>1049</v>
      </c>
      <c r="F1950" t="s">
        <v>16606</v>
      </c>
      <c r="G1950" t="s">
        <v>33</v>
      </c>
      <c r="H1950" s="4">
        <v>44806</v>
      </c>
      <c r="I1950">
        <v>1100</v>
      </c>
      <c r="J1950" t="s">
        <v>16607</v>
      </c>
      <c r="K1950" t="s">
        <v>914</v>
      </c>
      <c r="L1950" t="s">
        <v>16608</v>
      </c>
      <c r="M1950" t="s">
        <v>37</v>
      </c>
      <c r="N1950" t="s">
        <v>16609</v>
      </c>
      <c r="O1950" t="s">
        <v>57</v>
      </c>
      <c r="P1950">
        <v>4</v>
      </c>
      <c r="Q1950" t="s">
        <v>73</v>
      </c>
      <c r="R1950" t="s">
        <v>74</v>
      </c>
      <c r="S1950" t="s">
        <v>16610</v>
      </c>
      <c r="T1950" s="4">
        <v>45521</v>
      </c>
      <c r="U1950">
        <v>8</v>
      </c>
      <c r="V1950" t="s">
        <v>20253</v>
      </c>
      <c r="W1950" t="s">
        <v>16611</v>
      </c>
      <c r="X1950" t="s">
        <v>16612</v>
      </c>
      <c r="Y1950" t="s">
        <v>5044</v>
      </c>
      <c r="Z1950">
        <v>1489</v>
      </c>
      <c r="AA1950">
        <v>7</v>
      </c>
      <c r="AB1950">
        <v>4169.2</v>
      </c>
      <c r="AC1950">
        <v>595.6</v>
      </c>
      <c r="AD1950" s="8">
        <v>0.28000000000000003</v>
      </c>
      <c r="AE1950" s="7">
        <v>1167.376</v>
      </c>
      <c r="AF1950">
        <v>0.28000000000000003</v>
      </c>
      <c r="AG1950" t="str">
        <f t="shared" si="30"/>
        <v>₹4 K</v>
      </c>
    </row>
    <row r="1951" spans="1:33" x14ac:dyDescent="0.3">
      <c r="A1951" t="s">
        <v>20237</v>
      </c>
      <c r="B1951" t="s">
        <v>1483</v>
      </c>
      <c r="C1951" t="s">
        <v>29</v>
      </c>
      <c r="D1951" t="s">
        <v>677</v>
      </c>
      <c r="E1951" t="s">
        <v>804</v>
      </c>
      <c r="F1951" t="s">
        <v>16659</v>
      </c>
      <c r="G1951" t="s">
        <v>33</v>
      </c>
      <c r="H1951" s="4">
        <v>45203</v>
      </c>
      <c r="I1951">
        <v>1100</v>
      </c>
      <c r="J1951" t="s">
        <v>16660</v>
      </c>
      <c r="K1951" t="s">
        <v>743</v>
      </c>
      <c r="L1951" t="s">
        <v>16661</v>
      </c>
      <c r="M1951" t="s">
        <v>37</v>
      </c>
      <c r="N1951" t="s">
        <v>16662</v>
      </c>
      <c r="O1951" t="s">
        <v>39</v>
      </c>
      <c r="P1951">
        <v>4</v>
      </c>
      <c r="Q1951" t="s">
        <v>73</v>
      </c>
      <c r="R1951" t="s">
        <v>41</v>
      </c>
      <c r="S1951" t="s">
        <v>16663</v>
      </c>
      <c r="T1951" s="4">
        <v>45520</v>
      </c>
      <c r="U1951">
        <v>8</v>
      </c>
      <c r="V1951" t="s">
        <v>20253</v>
      </c>
      <c r="W1951" t="s">
        <v>16664</v>
      </c>
      <c r="X1951" t="s">
        <v>16665</v>
      </c>
      <c r="Y1951" t="s">
        <v>1257</v>
      </c>
      <c r="Z1951">
        <v>2303</v>
      </c>
      <c r="AA1951">
        <v>3</v>
      </c>
      <c r="AB1951">
        <v>2763.6000000000004</v>
      </c>
      <c r="AC1951">
        <v>921.20000000000016</v>
      </c>
      <c r="AD1951" s="8">
        <v>0.28000000000000003</v>
      </c>
      <c r="AE1951" s="7">
        <v>773.80800000000022</v>
      </c>
      <c r="AF1951">
        <v>0.28000000000000003</v>
      </c>
      <c r="AG1951" t="str">
        <f t="shared" si="30"/>
        <v>₹3 K</v>
      </c>
    </row>
    <row r="1952" spans="1:33" x14ac:dyDescent="0.3">
      <c r="A1952" t="s">
        <v>27</v>
      </c>
      <c r="B1952" t="s">
        <v>803</v>
      </c>
      <c r="C1952" t="s">
        <v>49</v>
      </c>
      <c r="D1952" t="s">
        <v>50</v>
      </c>
      <c r="E1952" t="s">
        <v>578</v>
      </c>
      <c r="F1952" t="s">
        <v>16673</v>
      </c>
      <c r="G1952" t="s">
        <v>96</v>
      </c>
      <c r="H1952" s="4">
        <v>45333</v>
      </c>
      <c r="I1952">
        <v>950</v>
      </c>
      <c r="J1952" t="s">
        <v>16674</v>
      </c>
      <c r="K1952" t="s">
        <v>1103</v>
      </c>
      <c r="L1952" t="s">
        <v>16675</v>
      </c>
      <c r="M1952" t="s">
        <v>37</v>
      </c>
      <c r="N1952" t="s">
        <v>16676</v>
      </c>
      <c r="O1952" t="s">
        <v>39</v>
      </c>
      <c r="P1952">
        <v>4</v>
      </c>
      <c r="Q1952" t="s">
        <v>40</v>
      </c>
      <c r="R1952" t="s">
        <v>41</v>
      </c>
      <c r="S1952" t="s">
        <v>16677</v>
      </c>
      <c r="T1952" s="4">
        <v>45528</v>
      </c>
      <c r="U1952">
        <v>8</v>
      </c>
      <c r="V1952" t="s">
        <v>20253</v>
      </c>
      <c r="W1952" t="s">
        <v>16678</v>
      </c>
      <c r="X1952" t="s">
        <v>16679</v>
      </c>
      <c r="Y1952" t="s">
        <v>5916</v>
      </c>
      <c r="Z1952">
        <v>1762</v>
      </c>
      <c r="AA1952">
        <v>4</v>
      </c>
      <c r="AB1952">
        <v>2819.2000000000003</v>
      </c>
      <c r="AC1952">
        <v>704.80000000000007</v>
      </c>
      <c r="AD1952" s="8">
        <v>0.22</v>
      </c>
      <c r="AE1952" s="7">
        <v>620.22400000000005</v>
      </c>
      <c r="AF1952">
        <v>0.22</v>
      </c>
      <c r="AG1952" t="str">
        <f t="shared" si="30"/>
        <v>₹3 K</v>
      </c>
    </row>
    <row r="1953" spans="1:33" x14ac:dyDescent="0.3">
      <c r="A1953" t="s">
        <v>93</v>
      </c>
      <c r="B1953" t="s">
        <v>169</v>
      </c>
      <c r="C1953" t="s">
        <v>80</v>
      </c>
      <c r="D1953" t="s">
        <v>206</v>
      </c>
      <c r="E1953" t="s">
        <v>2585</v>
      </c>
      <c r="F1953" t="s">
        <v>16714</v>
      </c>
      <c r="G1953" t="s">
        <v>96</v>
      </c>
      <c r="H1953" s="4">
        <v>44219</v>
      </c>
      <c r="I1953">
        <v>1300</v>
      </c>
      <c r="J1953" t="s">
        <v>16715</v>
      </c>
      <c r="K1953" t="s">
        <v>493</v>
      </c>
      <c r="L1953" t="s">
        <v>16716</v>
      </c>
      <c r="M1953" t="s">
        <v>87</v>
      </c>
      <c r="N1953" t="s">
        <v>16717</v>
      </c>
      <c r="O1953" t="s">
        <v>72</v>
      </c>
      <c r="P1953">
        <v>19</v>
      </c>
      <c r="Q1953" t="s">
        <v>73</v>
      </c>
      <c r="R1953" t="s">
        <v>101</v>
      </c>
      <c r="S1953" t="s">
        <v>16718</v>
      </c>
      <c r="T1953" s="4">
        <v>45530</v>
      </c>
      <c r="U1953">
        <v>8</v>
      </c>
      <c r="V1953" t="s">
        <v>20253</v>
      </c>
      <c r="W1953" t="s">
        <v>16719</v>
      </c>
      <c r="X1953" t="s">
        <v>16720</v>
      </c>
      <c r="Y1953" t="s">
        <v>9117</v>
      </c>
      <c r="Z1953">
        <v>2254</v>
      </c>
      <c r="AA1953">
        <v>8</v>
      </c>
      <c r="AB1953">
        <v>7212.8</v>
      </c>
      <c r="AC1953">
        <v>901.6</v>
      </c>
      <c r="AD1953" s="8">
        <v>0.35</v>
      </c>
      <c r="AE1953" s="7">
        <v>2524.48</v>
      </c>
      <c r="AF1953">
        <v>0.35</v>
      </c>
      <c r="AG1953" t="str">
        <f t="shared" si="30"/>
        <v>₹7 K</v>
      </c>
    </row>
    <row r="1954" spans="1:33" x14ac:dyDescent="0.3">
      <c r="A1954" t="s">
        <v>357</v>
      </c>
      <c r="B1954" t="s">
        <v>357</v>
      </c>
      <c r="C1954" t="s">
        <v>49</v>
      </c>
      <c r="D1954" t="s">
        <v>677</v>
      </c>
      <c r="E1954" t="s">
        <v>304</v>
      </c>
      <c r="F1954" t="s">
        <v>16762</v>
      </c>
      <c r="G1954" t="s">
        <v>96</v>
      </c>
      <c r="H1954" s="4">
        <v>45165</v>
      </c>
      <c r="I1954">
        <v>1100</v>
      </c>
      <c r="J1954" t="s">
        <v>16763</v>
      </c>
      <c r="K1954" t="s">
        <v>599</v>
      </c>
      <c r="L1954" t="s">
        <v>16764</v>
      </c>
      <c r="M1954" t="s">
        <v>37</v>
      </c>
      <c r="N1954" t="s">
        <v>16765</v>
      </c>
      <c r="O1954" t="s">
        <v>116</v>
      </c>
      <c r="P1954">
        <v>19</v>
      </c>
      <c r="Q1954" t="s">
        <v>73</v>
      </c>
      <c r="R1954" t="s">
        <v>58</v>
      </c>
      <c r="S1954" t="s">
        <v>16766</v>
      </c>
      <c r="T1954" s="4">
        <v>45525</v>
      </c>
      <c r="U1954">
        <v>8</v>
      </c>
      <c r="V1954" t="s">
        <v>20253</v>
      </c>
      <c r="W1954" t="s">
        <v>16767</v>
      </c>
      <c r="X1954" t="s">
        <v>16768</v>
      </c>
      <c r="Y1954" t="s">
        <v>6682</v>
      </c>
      <c r="Z1954">
        <v>1605</v>
      </c>
      <c r="AA1954">
        <v>4</v>
      </c>
      <c r="AB1954">
        <v>2568</v>
      </c>
      <c r="AC1954">
        <v>642</v>
      </c>
      <c r="AD1954" s="8">
        <v>0.22</v>
      </c>
      <c r="AE1954" s="7">
        <v>564.96</v>
      </c>
      <c r="AF1954">
        <v>0.22</v>
      </c>
      <c r="AG1954" t="str">
        <f t="shared" si="30"/>
        <v>₹3 K</v>
      </c>
    </row>
    <row r="1955" spans="1:33" x14ac:dyDescent="0.3">
      <c r="A1955" t="s">
        <v>181</v>
      </c>
      <c r="B1955" t="s">
        <v>411</v>
      </c>
      <c r="C1955" t="s">
        <v>80</v>
      </c>
      <c r="D1955" t="s">
        <v>109</v>
      </c>
      <c r="E1955" t="s">
        <v>3439</v>
      </c>
      <c r="F1955" t="s">
        <v>16790</v>
      </c>
      <c r="G1955" t="s">
        <v>33</v>
      </c>
      <c r="H1955" s="4">
        <v>44897</v>
      </c>
      <c r="I1955">
        <v>1300</v>
      </c>
      <c r="J1955" t="s">
        <v>16791</v>
      </c>
      <c r="K1955" t="s">
        <v>2286</v>
      </c>
      <c r="L1955" t="s">
        <v>16792</v>
      </c>
      <c r="M1955" t="s">
        <v>87</v>
      </c>
      <c r="N1955" t="s">
        <v>16793</v>
      </c>
      <c r="O1955" t="s">
        <v>116</v>
      </c>
      <c r="P1955">
        <v>10</v>
      </c>
      <c r="Q1955" t="s">
        <v>73</v>
      </c>
      <c r="R1955" t="s">
        <v>101</v>
      </c>
      <c r="S1955" t="s">
        <v>16794</v>
      </c>
      <c r="T1955" s="4">
        <v>45524</v>
      </c>
      <c r="U1955">
        <v>8</v>
      </c>
      <c r="V1955" t="s">
        <v>20253</v>
      </c>
      <c r="W1955" t="s">
        <v>16795</v>
      </c>
      <c r="X1955" t="s">
        <v>16796</v>
      </c>
      <c r="Y1955" t="s">
        <v>2462</v>
      </c>
      <c r="Z1955">
        <v>2648</v>
      </c>
      <c r="AA1955">
        <v>6</v>
      </c>
      <c r="AB1955">
        <v>6355.2000000000007</v>
      </c>
      <c r="AC1955">
        <v>1059.2</v>
      </c>
      <c r="AD1955" s="8">
        <v>0.35</v>
      </c>
      <c r="AE1955" s="7">
        <v>2224.3200000000002</v>
      </c>
      <c r="AF1955">
        <v>0.35</v>
      </c>
      <c r="AG1955" t="str">
        <f t="shared" si="30"/>
        <v>₹6 K</v>
      </c>
    </row>
    <row r="1956" spans="1:33" x14ac:dyDescent="0.3">
      <c r="A1956" t="s">
        <v>20237</v>
      </c>
      <c r="B1956" t="s">
        <v>1483</v>
      </c>
      <c r="C1956" t="s">
        <v>29</v>
      </c>
      <c r="D1956" t="s">
        <v>146</v>
      </c>
      <c r="E1956" t="s">
        <v>2957</v>
      </c>
      <c r="F1956" t="s">
        <v>16907</v>
      </c>
      <c r="G1956" t="s">
        <v>96</v>
      </c>
      <c r="H1956" s="4">
        <v>45191</v>
      </c>
      <c r="I1956">
        <v>800</v>
      </c>
      <c r="J1956" t="s">
        <v>16908</v>
      </c>
      <c r="K1956" t="s">
        <v>1260</v>
      </c>
      <c r="L1956" t="s">
        <v>16909</v>
      </c>
      <c r="M1956" t="s">
        <v>37</v>
      </c>
      <c r="N1956" t="s">
        <v>16910</v>
      </c>
      <c r="O1956" t="s">
        <v>39</v>
      </c>
      <c r="P1956">
        <v>14</v>
      </c>
      <c r="Q1956" t="s">
        <v>40</v>
      </c>
      <c r="R1956" t="s">
        <v>41</v>
      </c>
      <c r="S1956" t="s">
        <v>16911</v>
      </c>
      <c r="T1956" s="4">
        <v>45527</v>
      </c>
      <c r="U1956">
        <v>8</v>
      </c>
      <c r="V1956" t="s">
        <v>20253</v>
      </c>
      <c r="W1956" t="s">
        <v>16912</v>
      </c>
      <c r="X1956" t="s">
        <v>16913</v>
      </c>
      <c r="Y1956" t="s">
        <v>9386</v>
      </c>
      <c r="Z1956">
        <v>2237</v>
      </c>
      <c r="AA1956">
        <v>3</v>
      </c>
      <c r="AB1956">
        <v>2684.4</v>
      </c>
      <c r="AC1956">
        <v>894.80000000000007</v>
      </c>
      <c r="AD1956" s="8">
        <v>0.28000000000000003</v>
      </c>
      <c r="AE1956" s="7">
        <v>751.63200000000006</v>
      </c>
      <c r="AF1956">
        <v>0.28000000000000003</v>
      </c>
      <c r="AG1956" t="str">
        <f t="shared" si="30"/>
        <v>₹3 K</v>
      </c>
    </row>
    <row r="1957" spans="1:33" x14ac:dyDescent="0.3">
      <c r="A1957" t="s">
        <v>27</v>
      </c>
      <c r="B1957" t="s">
        <v>803</v>
      </c>
      <c r="C1957" t="s">
        <v>80</v>
      </c>
      <c r="D1957" t="s">
        <v>65</v>
      </c>
      <c r="E1957" t="s">
        <v>3309</v>
      </c>
      <c r="F1957" t="s">
        <v>17094</v>
      </c>
      <c r="G1957" t="s">
        <v>33</v>
      </c>
      <c r="H1957" s="4">
        <v>44667</v>
      </c>
      <c r="I1957">
        <v>1200</v>
      </c>
      <c r="J1957" t="s">
        <v>17095</v>
      </c>
      <c r="K1957" t="s">
        <v>85</v>
      </c>
      <c r="L1957" t="s">
        <v>17096</v>
      </c>
      <c r="M1957" t="s">
        <v>37</v>
      </c>
      <c r="N1957" t="s">
        <v>17097</v>
      </c>
      <c r="O1957" t="s">
        <v>57</v>
      </c>
      <c r="P1957">
        <v>20</v>
      </c>
      <c r="Q1957" t="s">
        <v>40</v>
      </c>
      <c r="R1957" t="s">
        <v>74</v>
      </c>
      <c r="S1957" t="s">
        <v>17098</v>
      </c>
      <c r="T1957" s="4">
        <v>45529</v>
      </c>
      <c r="U1957">
        <v>8</v>
      </c>
      <c r="V1957" t="s">
        <v>20253</v>
      </c>
      <c r="W1957" t="s">
        <v>17099</v>
      </c>
      <c r="X1957" t="s">
        <v>17100</v>
      </c>
      <c r="Y1957" t="s">
        <v>17101</v>
      </c>
      <c r="Z1957">
        <v>500</v>
      </c>
      <c r="AA1957">
        <v>5</v>
      </c>
      <c r="AB1957">
        <v>1000</v>
      </c>
      <c r="AC1957">
        <v>200</v>
      </c>
      <c r="AD1957" s="8">
        <v>0.35</v>
      </c>
      <c r="AE1957" s="7">
        <v>350</v>
      </c>
      <c r="AF1957">
        <v>0.35</v>
      </c>
      <c r="AG1957" t="str">
        <f t="shared" si="30"/>
        <v>₹1 K</v>
      </c>
    </row>
    <row r="1958" spans="1:33" x14ac:dyDescent="0.3">
      <c r="A1958" t="s">
        <v>27</v>
      </c>
      <c r="B1958" t="s">
        <v>193</v>
      </c>
      <c r="C1958" t="s">
        <v>29</v>
      </c>
      <c r="D1958" t="s">
        <v>206</v>
      </c>
      <c r="E1958" t="s">
        <v>391</v>
      </c>
      <c r="F1958" t="s">
        <v>17109</v>
      </c>
      <c r="G1958" t="s">
        <v>33</v>
      </c>
      <c r="H1958" s="4">
        <v>44363</v>
      </c>
      <c r="I1958">
        <v>1000</v>
      </c>
      <c r="J1958" t="s">
        <v>17110</v>
      </c>
      <c r="K1958" t="s">
        <v>434</v>
      </c>
      <c r="L1958" t="s">
        <v>17111</v>
      </c>
      <c r="M1958" t="s">
        <v>37</v>
      </c>
      <c r="N1958" t="s">
        <v>17112</v>
      </c>
      <c r="O1958" t="s">
        <v>72</v>
      </c>
      <c r="P1958">
        <v>12</v>
      </c>
      <c r="Q1958" t="s">
        <v>73</v>
      </c>
      <c r="R1958" t="s">
        <v>74</v>
      </c>
      <c r="S1958" t="s">
        <v>17113</v>
      </c>
      <c r="T1958" s="4">
        <v>45518</v>
      </c>
      <c r="U1958">
        <v>8</v>
      </c>
      <c r="V1958" t="s">
        <v>20253</v>
      </c>
      <c r="W1958" t="s">
        <v>17114</v>
      </c>
      <c r="X1958" t="s">
        <v>17115</v>
      </c>
      <c r="Y1958" t="s">
        <v>4215</v>
      </c>
      <c r="Z1958">
        <v>2280</v>
      </c>
      <c r="AA1958">
        <v>7</v>
      </c>
      <c r="AB1958">
        <v>6384</v>
      </c>
      <c r="AC1958">
        <v>912</v>
      </c>
      <c r="AD1958" s="8">
        <v>0.28000000000000003</v>
      </c>
      <c r="AE1958" s="7">
        <v>1787.5200000000002</v>
      </c>
      <c r="AF1958">
        <v>0.28000000000000003</v>
      </c>
      <c r="AG1958" t="str">
        <f t="shared" si="30"/>
        <v>₹6 K</v>
      </c>
    </row>
    <row r="1959" spans="1:33" x14ac:dyDescent="0.3">
      <c r="A1959" t="s">
        <v>20240</v>
      </c>
      <c r="B1959" t="s">
        <v>347</v>
      </c>
      <c r="C1959" t="s">
        <v>80</v>
      </c>
      <c r="D1959" t="s">
        <v>677</v>
      </c>
      <c r="E1959" t="s">
        <v>501</v>
      </c>
      <c r="F1959" t="s">
        <v>17156</v>
      </c>
      <c r="G1959" t="s">
        <v>96</v>
      </c>
      <c r="H1959" s="4">
        <v>44233</v>
      </c>
      <c r="I1959">
        <v>1200</v>
      </c>
      <c r="J1959" t="s">
        <v>11162</v>
      </c>
      <c r="K1959" t="s">
        <v>796</v>
      </c>
      <c r="L1959" t="s">
        <v>17157</v>
      </c>
      <c r="M1959" t="s">
        <v>37</v>
      </c>
      <c r="N1959" t="s">
        <v>17158</v>
      </c>
      <c r="O1959" t="s">
        <v>72</v>
      </c>
      <c r="P1959">
        <v>16</v>
      </c>
      <c r="Q1959" t="s">
        <v>40</v>
      </c>
      <c r="R1959" t="s">
        <v>74</v>
      </c>
      <c r="S1959" t="s">
        <v>17159</v>
      </c>
      <c r="T1959" s="4">
        <v>45514</v>
      </c>
      <c r="U1959">
        <v>8</v>
      </c>
      <c r="V1959" t="s">
        <v>20253</v>
      </c>
      <c r="W1959" t="s">
        <v>17160</v>
      </c>
      <c r="X1959" t="s">
        <v>8002</v>
      </c>
      <c r="Y1959" t="s">
        <v>8628</v>
      </c>
      <c r="Z1959">
        <v>1808</v>
      </c>
      <c r="AA1959">
        <v>7</v>
      </c>
      <c r="AB1959">
        <v>5062.4000000000015</v>
      </c>
      <c r="AC1959">
        <v>723.20000000000016</v>
      </c>
      <c r="AD1959" s="8">
        <v>0.35</v>
      </c>
      <c r="AE1959" s="7">
        <v>1771.8400000000004</v>
      </c>
      <c r="AF1959">
        <v>0.35</v>
      </c>
      <c r="AG1959" t="str">
        <f t="shared" si="30"/>
        <v>₹5 K</v>
      </c>
    </row>
    <row r="1960" spans="1:33" x14ac:dyDescent="0.3">
      <c r="A1960" t="s">
        <v>20233</v>
      </c>
      <c r="B1960" t="s">
        <v>240</v>
      </c>
      <c r="C1960" t="s">
        <v>80</v>
      </c>
      <c r="D1960" t="s">
        <v>50</v>
      </c>
      <c r="E1960" t="s">
        <v>421</v>
      </c>
      <c r="F1960" t="s">
        <v>17272</v>
      </c>
      <c r="G1960" t="s">
        <v>33</v>
      </c>
      <c r="H1960" s="4">
        <v>44231</v>
      </c>
      <c r="I1960">
        <v>1300</v>
      </c>
      <c r="J1960" t="s">
        <v>17273</v>
      </c>
      <c r="K1960" t="s">
        <v>137</v>
      </c>
      <c r="L1960" t="s">
        <v>17274</v>
      </c>
      <c r="M1960" t="s">
        <v>87</v>
      </c>
      <c r="N1960" t="s">
        <v>17275</v>
      </c>
      <c r="O1960" t="s">
        <v>57</v>
      </c>
      <c r="P1960">
        <v>18</v>
      </c>
      <c r="Q1960" t="s">
        <v>73</v>
      </c>
      <c r="R1960" t="s">
        <v>41</v>
      </c>
      <c r="S1960" t="s">
        <v>17276</v>
      </c>
      <c r="T1960" s="4">
        <v>45511</v>
      </c>
      <c r="U1960">
        <v>8</v>
      </c>
      <c r="V1960" t="s">
        <v>20253</v>
      </c>
      <c r="W1960" t="s">
        <v>17277</v>
      </c>
      <c r="X1960" t="s">
        <v>17278</v>
      </c>
      <c r="Y1960" t="s">
        <v>4169</v>
      </c>
      <c r="Z1960">
        <v>2049</v>
      </c>
      <c r="AA1960">
        <v>7</v>
      </c>
      <c r="AB1960">
        <v>5737.2000000000007</v>
      </c>
      <c r="AC1960">
        <v>819.60000000000014</v>
      </c>
      <c r="AD1960" s="8">
        <v>0.35</v>
      </c>
      <c r="AE1960" s="7">
        <v>2008.0200000000002</v>
      </c>
      <c r="AF1960">
        <v>0.35</v>
      </c>
      <c r="AG1960" t="str">
        <f t="shared" si="30"/>
        <v>₹6 K</v>
      </c>
    </row>
    <row r="1961" spans="1:33" x14ac:dyDescent="0.3">
      <c r="A1961" t="s">
        <v>20242</v>
      </c>
      <c r="B1961" t="s">
        <v>390</v>
      </c>
      <c r="C1961" t="s">
        <v>80</v>
      </c>
      <c r="D1961" t="s">
        <v>219</v>
      </c>
      <c r="E1961" t="s">
        <v>996</v>
      </c>
      <c r="F1961" t="s">
        <v>17314</v>
      </c>
      <c r="G1961" t="s">
        <v>33</v>
      </c>
      <c r="H1961" s="4">
        <v>45179</v>
      </c>
      <c r="I1961">
        <v>950</v>
      </c>
      <c r="J1961" t="s">
        <v>17315</v>
      </c>
      <c r="K1961" t="s">
        <v>1846</v>
      </c>
      <c r="L1961" t="s">
        <v>17316</v>
      </c>
      <c r="M1961" t="s">
        <v>87</v>
      </c>
      <c r="N1961" t="s">
        <v>17317</v>
      </c>
      <c r="O1961" t="s">
        <v>39</v>
      </c>
      <c r="P1961">
        <v>17</v>
      </c>
      <c r="Q1961" t="s">
        <v>73</v>
      </c>
      <c r="R1961" t="s">
        <v>41</v>
      </c>
      <c r="S1961" t="s">
        <v>17318</v>
      </c>
      <c r="T1961" s="4">
        <v>45528</v>
      </c>
      <c r="U1961">
        <v>8</v>
      </c>
      <c r="V1961" t="s">
        <v>20253</v>
      </c>
      <c r="W1961" t="s">
        <v>17319</v>
      </c>
      <c r="X1961" t="s">
        <v>17320</v>
      </c>
      <c r="Y1961" t="s">
        <v>5127</v>
      </c>
      <c r="Z1961">
        <v>2571</v>
      </c>
      <c r="AA1961">
        <v>8</v>
      </c>
      <c r="AB1961">
        <v>8227.2000000000007</v>
      </c>
      <c r="AC1961">
        <v>1028.4000000000001</v>
      </c>
      <c r="AD1961" s="8">
        <v>0.35</v>
      </c>
      <c r="AE1961" s="7">
        <v>2879.52</v>
      </c>
      <c r="AF1961">
        <v>0.35</v>
      </c>
      <c r="AG1961" t="str">
        <f t="shared" si="30"/>
        <v>₹8 K</v>
      </c>
    </row>
    <row r="1962" spans="1:33" x14ac:dyDescent="0.3">
      <c r="A1962" t="s">
        <v>181</v>
      </c>
      <c r="B1962" t="s">
        <v>64</v>
      </c>
      <c r="C1962" t="s">
        <v>80</v>
      </c>
      <c r="D1962" t="s">
        <v>109</v>
      </c>
      <c r="E1962" t="s">
        <v>1917</v>
      </c>
      <c r="F1962" t="s">
        <v>17328</v>
      </c>
      <c r="G1962" t="s">
        <v>33</v>
      </c>
      <c r="H1962" s="4">
        <v>45291</v>
      </c>
      <c r="I1962">
        <v>950</v>
      </c>
      <c r="J1962" t="s">
        <v>17329</v>
      </c>
      <c r="K1962" t="s">
        <v>796</v>
      </c>
      <c r="L1962" t="s">
        <v>17330</v>
      </c>
      <c r="M1962" t="s">
        <v>87</v>
      </c>
      <c r="N1962" t="s">
        <v>17331</v>
      </c>
      <c r="O1962" t="s">
        <v>39</v>
      </c>
      <c r="P1962">
        <v>8</v>
      </c>
      <c r="Q1962" t="s">
        <v>73</v>
      </c>
      <c r="R1962" t="s">
        <v>41</v>
      </c>
      <c r="S1962" t="s">
        <v>17332</v>
      </c>
      <c r="T1962" s="4">
        <v>45519</v>
      </c>
      <c r="U1962">
        <v>8</v>
      </c>
      <c r="V1962" t="s">
        <v>20253</v>
      </c>
      <c r="W1962" t="s">
        <v>17333</v>
      </c>
      <c r="X1962" t="s">
        <v>17334</v>
      </c>
      <c r="Y1962" t="s">
        <v>2948</v>
      </c>
      <c r="Z1962">
        <v>1769</v>
      </c>
      <c r="AA1962">
        <v>5</v>
      </c>
      <c r="AB1962">
        <v>3538</v>
      </c>
      <c r="AC1962">
        <v>707.6</v>
      </c>
      <c r="AD1962" s="8">
        <v>0.35</v>
      </c>
      <c r="AE1962" s="7">
        <v>1238.3</v>
      </c>
      <c r="AF1962">
        <v>0.35</v>
      </c>
      <c r="AG1962" t="str">
        <f t="shared" si="30"/>
        <v>₹4 K</v>
      </c>
    </row>
    <row r="1963" spans="1:33" x14ac:dyDescent="0.3">
      <c r="A1963" t="s">
        <v>27</v>
      </c>
      <c r="B1963" t="s">
        <v>803</v>
      </c>
      <c r="C1963" t="s">
        <v>29</v>
      </c>
      <c r="D1963" t="s">
        <v>109</v>
      </c>
      <c r="E1963" t="s">
        <v>263</v>
      </c>
      <c r="F1963" t="s">
        <v>17363</v>
      </c>
      <c r="G1963" t="s">
        <v>96</v>
      </c>
      <c r="H1963" s="4">
        <v>45358</v>
      </c>
      <c r="I1963">
        <v>1300</v>
      </c>
      <c r="J1963" t="s">
        <v>17364</v>
      </c>
      <c r="K1963" t="s">
        <v>186</v>
      </c>
      <c r="L1963" t="s">
        <v>17365</v>
      </c>
      <c r="M1963" t="s">
        <v>87</v>
      </c>
      <c r="N1963" t="s">
        <v>17366</v>
      </c>
      <c r="O1963" t="s">
        <v>116</v>
      </c>
      <c r="P1963">
        <v>6</v>
      </c>
      <c r="Q1963" t="s">
        <v>40</v>
      </c>
      <c r="R1963" t="s">
        <v>74</v>
      </c>
      <c r="S1963" t="s">
        <v>17367</v>
      </c>
      <c r="T1963" s="4">
        <v>45521</v>
      </c>
      <c r="U1963">
        <v>8</v>
      </c>
      <c r="V1963" t="s">
        <v>20253</v>
      </c>
      <c r="W1963" t="s">
        <v>17368</v>
      </c>
      <c r="X1963" t="s">
        <v>17369</v>
      </c>
      <c r="Y1963" t="s">
        <v>4734</v>
      </c>
      <c r="Z1963">
        <v>2463</v>
      </c>
      <c r="AA1963">
        <v>3</v>
      </c>
      <c r="AB1963">
        <v>2955.6000000000004</v>
      </c>
      <c r="AC1963">
        <v>985.20000000000016</v>
      </c>
      <c r="AD1963" s="8">
        <v>0.28000000000000003</v>
      </c>
      <c r="AE1963" s="7">
        <v>827.56800000000021</v>
      </c>
      <c r="AF1963">
        <v>0.28000000000000003</v>
      </c>
      <c r="AG1963" t="str">
        <f t="shared" si="30"/>
        <v>₹3 K</v>
      </c>
    </row>
    <row r="1964" spans="1:33" x14ac:dyDescent="0.3">
      <c r="A1964" t="s">
        <v>133</v>
      </c>
      <c r="B1964" t="s">
        <v>229</v>
      </c>
      <c r="C1964" t="s">
        <v>80</v>
      </c>
      <c r="D1964" t="s">
        <v>370</v>
      </c>
      <c r="E1964" t="s">
        <v>1005</v>
      </c>
      <c r="F1964" t="s">
        <v>17425</v>
      </c>
      <c r="G1964" t="s">
        <v>96</v>
      </c>
      <c r="H1964" s="4">
        <v>43975</v>
      </c>
      <c r="I1964">
        <v>800</v>
      </c>
      <c r="J1964" t="s">
        <v>17426</v>
      </c>
      <c r="K1964" t="s">
        <v>69</v>
      </c>
      <c r="L1964" t="s">
        <v>17427</v>
      </c>
      <c r="M1964" t="s">
        <v>37</v>
      </c>
      <c r="N1964" t="s">
        <v>17428</v>
      </c>
      <c r="O1964" t="s">
        <v>72</v>
      </c>
      <c r="P1964">
        <v>20</v>
      </c>
      <c r="Q1964" t="s">
        <v>40</v>
      </c>
      <c r="R1964" t="s">
        <v>101</v>
      </c>
      <c r="S1964" t="s">
        <v>17429</v>
      </c>
      <c r="T1964" s="4">
        <v>45527</v>
      </c>
      <c r="U1964">
        <v>8</v>
      </c>
      <c r="V1964" t="s">
        <v>20253</v>
      </c>
      <c r="W1964" t="s">
        <v>17430</v>
      </c>
      <c r="X1964" t="s">
        <v>17431</v>
      </c>
      <c r="Y1964" t="s">
        <v>5119</v>
      </c>
      <c r="Z1964">
        <v>2413</v>
      </c>
      <c r="AA1964">
        <v>5</v>
      </c>
      <c r="AB1964">
        <v>4826</v>
      </c>
      <c r="AC1964">
        <v>965.2</v>
      </c>
      <c r="AD1964" s="8">
        <v>0.35</v>
      </c>
      <c r="AE1964" s="7">
        <v>1689.1</v>
      </c>
      <c r="AF1964">
        <v>0.35</v>
      </c>
      <c r="AG1964" t="str">
        <f t="shared" si="30"/>
        <v>₹5 K</v>
      </c>
    </row>
    <row r="1965" spans="1:33" x14ac:dyDescent="0.3">
      <c r="A1965" t="s">
        <v>336</v>
      </c>
      <c r="B1965" t="s">
        <v>500</v>
      </c>
      <c r="C1965" t="s">
        <v>29</v>
      </c>
      <c r="D1965" t="s">
        <v>50</v>
      </c>
      <c r="E1965" t="s">
        <v>549</v>
      </c>
      <c r="F1965" t="s">
        <v>17467</v>
      </c>
      <c r="G1965" t="s">
        <v>96</v>
      </c>
      <c r="H1965" s="4">
        <v>44368</v>
      </c>
      <c r="I1965">
        <v>1000</v>
      </c>
      <c r="J1965" t="s">
        <v>17468</v>
      </c>
      <c r="K1965" t="s">
        <v>753</v>
      </c>
      <c r="L1965" t="s">
        <v>17469</v>
      </c>
      <c r="M1965" t="s">
        <v>87</v>
      </c>
      <c r="N1965" t="s">
        <v>17470</v>
      </c>
      <c r="O1965" t="s">
        <v>116</v>
      </c>
      <c r="P1965">
        <v>15</v>
      </c>
      <c r="Q1965" t="s">
        <v>40</v>
      </c>
      <c r="R1965" t="s">
        <v>101</v>
      </c>
      <c r="S1965" t="s">
        <v>17471</v>
      </c>
      <c r="T1965" s="4">
        <v>45523</v>
      </c>
      <c r="U1965">
        <v>8</v>
      </c>
      <c r="V1965" t="s">
        <v>20253</v>
      </c>
      <c r="W1965" t="s">
        <v>17472</v>
      </c>
      <c r="X1965" t="s">
        <v>17473</v>
      </c>
      <c r="Y1965" t="s">
        <v>7602</v>
      </c>
      <c r="Z1965">
        <v>2272</v>
      </c>
      <c r="AA1965">
        <v>8</v>
      </c>
      <c r="AB1965">
        <v>7270.4000000000015</v>
      </c>
      <c r="AC1965">
        <v>908.80000000000018</v>
      </c>
      <c r="AD1965" s="8">
        <v>0.28000000000000003</v>
      </c>
      <c r="AE1965" s="7">
        <v>2035.7120000000007</v>
      </c>
      <c r="AF1965">
        <v>0.28000000000000003</v>
      </c>
      <c r="AG1965" t="str">
        <f t="shared" si="30"/>
        <v>₹7 K</v>
      </c>
    </row>
    <row r="1966" spans="1:33" x14ac:dyDescent="0.3">
      <c r="A1966" t="s">
        <v>27</v>
      </c>
      <c r="B1966" t="s">
        <v>803</v>
      </c>
      <c r="C1966" t="s">
        <v>80</v>
      </c>
      <c r="D1966" t="s">
        <v>146</v>
      </c>
      <c r="E1966" t="s">
        <v>294</v>
      </c>
      <c r="F1966" t="s">
        <v>17555</v>
      </c>
      <c r="G1966" t="s">
        <v>96</v>
      </c>
      <c r="H1966" s="4">
        <v>44682</v>
      </c>
      <c r="I1966">
        <v>1200</v>
      </c>
      <c r="J1966" t="s">
        <v>17556</v>
      </c>
      <c r="K1966" t="s">
        <v>233</v>
      </c>
      <c r="L1966" t="s">
        <v>17557</v>
      </c>
      <c r="M1966" t="s">
        <v>37</v>
      </c>
      <c r="N1966" t="s">
        <v>17558</v>
      </c>
      <c r="O1966" t="s">
        <v>39</v>
      </c>
      <c r="P1966">
        <v>15</v>
      </c>
      <c r="Q1966" t="s">
        <v>40</v>
      </c>
      <c r="R1966" t="s">
        <v>101</v>
      </c>
      <c r="S1966" t="s">
        <v>17559</v>
      </c>
      <c r="T1966" s="4">
        <v>45518</v>
      </c>
      <c r="U1966">
        <v>8</v>
      </c>
      <c r="V1966" t="s">
        <v>20253</v>
      </c>
      <c r="W1966" t="s">
        <v>17560</v>
      </c>
      <c r="X1966" t="s">
        <v>17561</v>
      </c>
      <c r="Y1966" t="s">
        <v>11409</v>
      </c>
      <c r="Z1966">
        <v>2524</v>
      </c>
      <c r="AA1966">
        <v>7</v>
      </c>
      <c r="AB1966">
        <v>7067.2000000000007</v>
      </c>
      <c r="AC1966">
        <v>1009.6000000000001</v>
      </c>
      <c r="AD1966" s="8">
        <v>0.35</v>
      </c>
      <c r="AE1966" s="7">
        <v>2473.52</v>
      </c>
      <c r="AF1966">
        <v>0.35</v>
      </c>
      <c r="AG1966" t="str">
        <f t="shared" si="30"/>
        <v>₹7 K</v>
      </c>
    </row>
    <row r="1967" spans="1:33" x14ac:dyDescent="0.3">
      <c r="A1967" t="s">
        <v>20233</v>
      </c>
      <c r="B1967" t="s">
        <v>218</v>
      </c>
      <c r="C1967" t="s">
        <v>29</v>
      </c>
      <c r="D1967" t="s">
        <v>146</v>
      </c>
      <c r="E1967" t="s">
        <v>1092</v>
      </c>
      <c r="F1967" t="s">
        <v>17604</v>
      </c>
      <c r="G1967" t="s">
        <v>96</v>
      </c>
      <c r="H1967" s="4">
        <v>45577</v>
      </c>
      <c r="I1967">
        <v>1200</v>
      </c>
      <c r="J1967" t="s">
        <v>17605</v>
      </c>
      <c r="K1967" t="s">
        <v>725</v>
      </c>
      <c r="L1967" t="s">
        <v>17606</v>
      </c>
      <c r="M1967" t="s">
        <v>37</v>
      </c>
      <c r="N1967" t="s">
        <v>17607</v>
      </c>
      <c r="O1967" t="s">
        <v>116</v>
      </c>
      <c r="P1967">
        <v>11</v>
      </c>
      <c r="Q1967" t="s">
        <v>73</v>
      </c>
      <c r="R1967" t="s">
        <v>41</v>
      </c>
      <c r="S1967" t="s">
        <v>17608</v>
      </c>
      <c r="T1967" s="4">
        <v>45521</v>
      </c>
      <c r="U1967">
        <v>8</v>
      </c>
      <c r="V1967" t="s">
        <v>20253</v>
      </c>
      <c r="W1967" t="s">
        <v>17609</v>
      </c>
      <c r="X1967" t="s">
        <v>17610</v>
      </c>
      <c r="Y1967" t="s">
        <v>5708</v>
      </c>
      <c r="Z1967">
        <v>581</v>
      </c>
      <c r="AA1967">
        <v>5</v>
      </c>
      <c r="AB1967">
        <v>1162</v>
      </c>
      <c r="AC1967">
        <v>232.4</v>
      </c>
      <c r="AD1967" s="8">
        <v>0.28000000000000003</v>
      </c>
      <c r="AE1967" s="7">
        <v>325.36</v>
      </c>
      <c r="AF1967">
        <v>0.28000000000000003</v>
      </c>
      <c r="AG1967" t="str">
        <f t="shared" si="30"/>
        <v>₹1 K</v>
      </c>
    </row>
    <row r="1968" spans="1:33" x14ac:dyDescent="0.3">
      <c r="A1968" t="s">
        <v>181</v>
      </c>
      <c r="B1968" t="s">
        <v>985</v>
      </c>
      <c r="C1968" t="s">
        <v>49</v>
      </c>
      <c r="D1968" t="s">
        <v>30</v>
      </c>
      <c r="E1968" t="s">
        <v>501</v>
      </c>
      <c r="F1968" t="s">
        <v>17632</v>
      </c>
      <c r="G1968" t="s">
        <v>33</v>
      </c>
      <c r="H1968" s="4">
        <v>44597</v>
      </c>
      <c r="I1968">
        <v>1300</v>
      </c>
      <c r="J1968" t="s">
        <v>17633</v>
      </c>
      <c r="K1968" t="s">
        <v>1862</v>
      </c>
      <c r="L1968" t="s">
        <v>17634</v>
      </c>
      <c r="M1968" t="s">
        <v>87</v>
      </c>
      <c r="N1968" t="s">
        <v>17635</v>
      </c>
      <c r="O1968" t="s">
        <v>116</v>
      </c>
      <c r="P1968">
        <v>17</v>
      </c>
      <c r="Q1968" t="s">
        <v>40</v>
      </c>
      <c r="R1968" t="s">
        <v>74</v>
      </c>
      <c r="S1968" t="s">
        <v>17636</v>
      </c>
      <c r="T1968" s="4">
        <v>45513</v>
      </c>
      <c r="U1968">
        <v>8</v>
      </c>
      <c r="V1968" t="s">
        <v>20253</v>
      </c>
      <c r="W1968" t="s">
        <v>17637</v>
      </c>
      <c r="X1968" t="s">
        <v>17638</v>
      </c>
      <c r="Y1968" t="s">
        <v>11837</v>
      </c>
      <c r="Z1968">
        <v>534</v>
      </c>
      <c r="AA1968">
        <v>2</v>
      </c>
      <c r="AB1968">
        <v>427.20000000000005</v>
      </c>
      <c r="AC1968">
        <v>213.60000000000002</v>
      </c>
      <c r="AD1968" s="8">
        <v>0.22</v>
      </c>
      <c r="AE1968" s="7">
        <v>93.984000000000009</v>
      </c>
      <c r="AF1968">
        <v>0.22</v>
      </c>
      <c r="AG1968" t="str">
        <f t="shared" si="30"/>
        <v>₹427.2</v>
      </c>
    </row>
    <row r="1969" spans="1:33" x14ac:dyDescent="0.3">
      <c r="A1969" t="s">
        <v>93</v>
      </c>
      <c r="B1969" t="s">
        <v>205</v>
      </c>
      <c r="C1969" t="s">
        <v>29</v>
      </c>
      <c r="D1969" t="s">
        <v>65</v>
      </c>
      <c r="E1969" t="s">
        <v>703</v>
      </c>
      <c r="F1969" t="s">
        <v>17714</v>
      </c>
      <c r="G1969" t="s">
        <v>33</v>
      </c>
      <c r="H1969" s="4">
        <v>44650</v>
      </c>
      <c r="I1969">
        <v>1200</v>
      </c>
      <c r="J1969" t="s">
        <v>17715</v>
      </c>
      <c r="K1969" t="s">
        <v>2295</v>
      </c>
      <c r="L1969" t="s">
        <v>17716</v>
      </c>
      <c r="M1969" t="s">
        <v>37</v>
      </c>
      <c r="N1969" t="s">
        <v>17717</v>
      </c>
      <c r="O1969" t="s">
        <v>72</v>
      </c>
      <c r="P1969">
        <v>10</v>
      </c>
      <c r="Q1969" t="s">
        <v>73</v>
      </c>
      <c r="R1969" t="s">
        <v>101</v>
      </c>
      <c r="S1969" t="s">
        <v>17718</v>
      </c>
      <c r="T1969" s="4">
        <v>45532</v>
      </c>
      <c r="U1969">
        <v>8</v>
      </c>
      <c r="V1969" t="s">
        <v>20253</v>
      </c>
      <c r="W1969" t="s">
        <v>17719</v>
      </c>
      <c r="X1969" t="s">
        <v>17720</v>
      </c>
      <c r="Y1969" t="s">
        <v>2407</v>
      </c>
      <c r="Z1969">
        <v>2306</v>
      </c>
      <c r="AA1969">
        <v>3</v>
      </c>
      <c r="AB1969">
        <v>2767.2000000000003</v>
      </c>
      <c r="AC1969">
        <v>922.40000000000009</v>
      </c>
      <c r="AD1969" s="8">
        <v>0.28000000000000003</v>
      </c>
      <c r="AE1969" s="7">
        <v>774.81600000000014</v>
      </c>
      <c r="AF1969">
        <v>0.28000000000000003</v>
      </c>
      <c r="AG1969" t="str">
        <f t="shared" si="30"/>
        <v>₹3 K</v>
      </c>
    </row>
    <row r="1970" spans="1:33" x14ac:dyDescent="0.3">
      <c r="A1970" t="s">
        <v>47</v>
      </c>
      <c r="B1970" t="s">
        <v>1128</v>
      </c>
      <c r="C1970" t="s">
        <v>80</v>
      </c>
      <c r="D1970" t="s">
        <v>146</v>
      </c>
      <c r="E1970" t="s">
        <v>804</v>
      </c>
      <c r="F1970" t="s">
        <v>2826</v>
      </c>
      <c r="G1970" t="s">
        <v>33</v>
      </c>
      <c r="H1970" s="4">
        <v>44664</v>
      </c>
      <c r="I1970">
        <v>1200</v>
      </c>
      <c r="J1970" t="s">
        <v>17864</v>
      </c>
      <c r="K1970" t="s">
        <v>753</v>
      </c>
      <c r="L1970" t="s">
        <v>17865</v>
      </c>
      <c r="M1970" t="s">
        <v>37</v>
      </c>
      <c r="N1970" t="s">
        <v>17866</v>
      </c>
      <c r="O1970" t="s">
        <v>116</v>
      </c>
      <c r="P1970">
        <v>4</v>
      </c>
      <c r="Q1970" t="s">
        <v>73</v>
      </c>
      <c r="R1970" t="s">
        <v>74</v>
      </c>
      <c r="S1970" t="s">
        <v>17867</v>
      </c>
      <c r="T1970" s="4">
        <v>45519</v>
      </c>
      <c r="U1970">
        <v>8</v>
      </c>
      <c r="V1970" t="s">
        <v>20253</v>
      </c>
      <c r="W1970" t="s">
        <v>17868</v>
      </c>
      <c r="X1970" t="s">
        <v>17869</v>
      </c>
      <c r="Y1970" t="s">
        <v>4667</v>
      </c>
      <c r="Z1970">
        <v>1759</v>
      </c>
      <c r="AA1970">
        <v>3</v>
      </c>
      <c r="AB1970">
        <v>2110.8000000000002</v>
      </c>
      <c r="AC1970">
        <v>703.6</v>
      </c>
      <c r="AD1970" s="8">
        <v>0.35</v>
      </c>
      <c r="AE1970" s="7">
        <v>738.78</v>
      </c>
      <c r="AF1970">
        <v>0.35</v>
      </c>
      <c r="AG1970" t="str">
        <f t="shared" si="30"/>
        <v>₹2 K</v>
      </c>
    </row>
    <row r="1971" spans="1:33" x14ac:dyDescent="0.3">
      <c r="A1971" t="s">
        <v>93</v>
      </c>
      <c r="B1971" t="s">
        <v>568</v>
      </c>
      <c r="C1971" t="s">
        <v>49</v>
      </c>
      <c r="D1971" t="s">
        <v>109</v>
      </c>
      <c r="E1971" t="s">
        <v>2486</v>
      </c>
      <c r="F1971" t="s">
        <v>17884</v>
      </c>
      <c r="G1971" t="s">
        <v>33</v>
      </c>
      <c r="H1971" s="4">
        <v>45586</v>
      </c>
      <c r="I1971">
        <v>1400</v>
      </c>
      <c r="J1971" t="s">
        <v>17885</v>
      </c>
      <c r="K1971" t="s">
        <v>1626</v>
      </c>
      <c r="L1971" t="s">
        <v>17886</v>
      </c>
      <c r="M1971" t="s">
        <v>37</v>
      </c>
      <c r="N1971" t="s">
        <v>17887</v>
      </c>
      <c r="O1971" t="s">
        <v>39</v>
      </c>
      <c r="P1971">
        <v>6</v>
      </c>
      <c r="Q1971" t="s">
        <v>40</v>
      </c>
      <c r="R1971" t="s">
        <v>101</v>
      </c>
      <c r="S1971" t="s">
        <v>17888</v>
      </c>
      <c r="T1971" s="4">
        <v>45513</v>
      </c>
      <c r="U1971">
        <v>8</v>
      </c>
      <c r="V1971" t="s">
        <v>20253</v>
      </c>
      <c r="W1971" t="s">
        <v>17889</v>
      </c>
      <c r="X1971" t="s">
        <v>17890</v>
      </c>
      <c r="Y1971" t="s">
        <v>17891</v>
      </c>
      <c r="Z1971">
        <v>1575</v>
      </c>
      <c r="AA1971">
        <v>6</v>
      </c>
      <c r="AB1971">
        <v>3780</v>
      </c>
      <c r="AC1971">
        <v>630</v>
      </c>
      <c r="AD1971" s="8">
        <v>0.22</v>
      </c>
      <c r="AE1971" s="7">
        <v>831.6</v>
      </c>
      <c r="AF1971">
        <v>0.22</v>
      </c>
      <c r="AG1971" t="str">
        <f t="shared" si="30"/>
        <v>₹4 K</v>
      </c>
    </row>
    <row r="1972" spans="1:33" x14ac:dyDescent="0.3">
      <c r="A1972" t="s">
        <v>133</v>
      </c>
      <c r="B1972" t="s">
        <v>229</v>
      </c>
      <c r="C1972" t="s">
        <v>80</v>
      </c>
      <c r="D1972" t="s">
        <v>109</v>
      </c>
      <c r="E1972" t="s">
        <v>1949</v>
      </c>
      <c r="F1972" t="s">
        <v>17992</v>
      </c>
      <c r="G1972" t="s">
        <v>33</v>
      </c>
      <c r="H1972" s="4">
        <v>45621</v>
      </c>
      <c r="I1972">
        <v>1300</v>
      </c>
      <c r="J1972" t="s">
        <v>17993</v>
      </c>
      <c r="K1972" t="s">
        <v>424</v>
      </c>
      <c r="L1972" t="s">
        <v>17994</v>
      </c>
      <c r="M1972" t="s">
        <v>37</v>
      </c>
      <c r="N1972" t="s">
        <v>17995</v>
      </c>
      <c r="O1972" t="s">
        <v>39</v>
      </c>
      <c r="P1972">
        <v>14</v>
      </c>
      <c r="Q1972" t="s">
        <v>73</v>
      </c>
      <c r="R1972" t="s">
        <v>58</v>
      </c>
      <c r="S1972" t="s">
        <v>17996</v>
      </c>
      <c r="T1972" s="4">
        <v>45527</v>
      </c>
      <c r="U1972">
        <v>8</v>
      </c>
      <c r="V1972" t="s">
        <v>20253</v>
      </c>
      <c r="W1972" t="s">
        <v>17997</v>
      </c>
      <c r="X1972" t="s">
        <v>17998</v>
      </c>
      <c r="Y1972" t="s">
        <v>4365</v>
      </c>
      <c r="Z1972">
        <v>1435</v>
      </c>
      <c r="AA1972">
        <v>8</v>
      </c>
      <c r="AB1972">
        <v>4592</v>
      </c>
      <c r="AC1972">
        <v>574</v>
      </c>
      <c r="AD1972" s="8">
        <v>0.35</v>
      </c>
      <c r="AE1972" s="7">
        <v>1607.1999999999998</v>
      </c>
      <c r="AF1972">
        <v>0.35</v>
      </c>
      <c r="AG1972" t="str">
        <f t="shared" si="30"/>
        <v>₹5 K</v>
      </c>
    </row>
    <row r="1973" spans="1:33" x14ac:dyDescent="0.3">
      <c r="A1973" t="s">
        <v>20240</v>
      </c>
      <c r="B1973" t="s">
        <v>347</v>
      </c>
      <c r="C1973" t="s">
        <v>49</v>
      </c>
      <c r="D1973" t="s">
        <v>50</v>
      </c>
      <c r="E1973" t="s">
        <v>713</v>
      </c>
      <c r="F1973" t="s">
        <v>16492</v>
      </c>
      <c r="G1973" t="s">
        <v>96</v>
      </c>
      <c r="H1973" s="4">
        <v>44711</v>
      </c>
      <c r="I1973">
        <v>1000</v>
      </c>
      <c r="J1973" t="s">
        <v>18020</v>
      </c>
      <c r="K1973" t="s">
        <v>173</v>
      </c>
      <c r="L1973" t="s">
        <v>18021</v>
      </c>
      <c r="M1973" t="s">
        <v>87</v>
      </c>
      <c r="N1973" t="s">
        <v>18022</v>
      </c>
      <c r="O1973" t="s">
        <v>116</v>
      </c>
      <c r="P1973">
        <v>3</v>
      </c>
      <c r="Q1973" t="s">
        <v>73</v>
      </c>
      <c r="R1973" t="s">
        <v>58</v>
      </c>
      <c r="S1973" t="s">
        <v>18023</v>
      </c>
      <c r="T1973" s="4">
        <v>45526</v>
      </c>
      <c r="U1973">
        <v>8</v>
      </c>
      <c r="V1973" t="s">
        <v>20253</v>
      </c>
      <c r="W1973" t="s">
        <v>18024</v>
      </c>
      <c r="X1973" t="s">
        <v>18025</v>
      </c>
      <c r="Y1973" t="s">
        <v>8761</v>
      </c>
      <c r="Z1973">
        <v>933</v>
      </c>
      <c r="AA1973">
        <v>2</v>
      </c>
      <c r="AB1973">
        <v>746.40000000000009</v>
      </c>
      <c r="AC1973">
        <v>373.20000000000005</v>
      </c>
      <c r="AD1973" s="8">
        <v>0.22</v>
      </c>
      <c r="AE1973" s="7">
        <v>164.20800000000003</v>
      </c>
      <c r="AF1973">
        <v>0.22</v>
      </c>
      <c r="AG1973" t="str">
        <f t="shared" si="30"/>
        <v>₹746.4</v>
      </c>
    </row>
    <row r="1974" spans="1:33" x14ac:dyDescent="0.3">
      <c r="A1974" t="s">
        <v>20233</v>
      </c>
      <c r="B1974" t="s">
        <v>218</v>
      </c>
      <c r="C1974" t="s">
        <v>80</v>
      </c>
      <c r="D1974" t="s">
        <v>370</v>
      </c>
      <c r="E1974" t="s">
        <v>110</v>
      </c>
      <c r="F1974" t="s">
        <v>18083</v>
      </c>
      <c r="G1974" t="s">
        <v>33</v>
      </c>
      <c r="H1974" s="4">
        <v>45292</v>
      </c>
      <c r="I1974">
        <v>1100</v>
      </c>
      <c r="J1974" t="s">
        <v>5987</v>
      </c>
      <c r="K1974" t="s">
        <v>1260</v>
      </c>
      <c r="L1974" t="s">
        <v>18084</v>
      </c>
      <c r="M1974" t="s">
        <v>87</v>
      </c>
      <c r="N1974" t="s">
        <v>18085</v>
      </c>
      <c r="O1974" t="s">
        <v>57</v>
      </c>
      <c r="P1974">
        <v>10</v>
      </c>
      <c r="Q1974" t="s">
        <v>73</v>
      </c>
      <c r="R1974" t="s">
        <v>41</v>
      </c>
      <c r="S1974" t="s">
        <v>18086</v>
      </c>
      <c r="T1974" s="4">
        <v>45531</v>
      </c>
      <c r="U1974">
        <v>8</v>
      </c>
      <c r="V1974" t="s">
        <v>20253</v>
      </c>
      <c r="W1974" t="s">
        <v>18087</v>
      </c>
      <c r="X1974" t="s">
        <v>18088</v>
      </c>
      <c r="Y1974" t="s">
        <v>6404</v>
      </c>
      <c r="Z1974">
        <v>2116</v>
      </c>
      <c r="AA1974">
        <v>4</v>
      </c>
      <c r="AB1974">
        <v>3385.6000000000004</v>
      </c>
      <c r="AC1974">
        <v>846.40000000000009</v>
      </c>
      <c r="AD1974" s="8">
        <v>0.35</v>
      </c>
      <c r="AE1974" s="7">
        <v>1184.96</v>
      </c>
      <c r="AF1974">
        <v>0.35</v>
      </c>
      <c r="AG1974" t="str">
        <f t="shared" si="30"/>
        <v>₹3 K</v>
      </c>
    </row>
    <row r="1975" spans="1:33" x14ac:dyDescent="0.3">
      <c r="A1975" t="s">
        <v>27</v>
      </c>
      <c r="B1975" t="s">
        <v>193</v>
      </c>
      <c r="C1975" t="s">
        <v>29</v>
      </c>
      <c r="D1975" t="s">
        <v>206</v>
      </c>
      <c r="E1975" t="s">
        <v>3439</v>
      </c>
      <c r="F1975" t="s">
        <v>18164</v>
      </c>
      <c r="G1975" t="s">
        <v>33</v>
      </c>
      <c r="H1975" s="4">
        <v>43841</v>
      </c>
      <c r="I1975">
        <v>1400</v>
      </c>
      <c r="J1975" t="s">
        <v>18165</v>
      </c>
      <c r="K1975" t="s">
        <v>2286</v>
      </c>
      <c r="L1975" t="s">
        <v>18166</v>
      </c>
      <c r="M1975" t="s">
        <v>37</v>
      </c>
      <c r="N1975" t="s">
        <v>18167</v>
      </c>
      <c r="O1975" t="s">
        <v>39</v>
      </c>
      <c r="P1975">
        <v>15</v>
      </c>
      <c r="Q1975" t="s">
        <v>40</v>
      </c>
      <c r="R1975" t="s">
        <v>74</v>
      </c>
      <c r="S1975" t="s">
        <v>18168</v>
      </c>
      <c r="T1975" s="4">
        <v>45516</v>
      </c>
      <c r="U1975">
        <v>8</v>
      </c>
      <c r="V1975" t="s">
        <v>20253</v>
      </c>
      <c r="W1975" t="s">
        <v>18169</v>
      </c>
      <c r="X1975" t="s">
        <v>18170</v>
      </c>
      <c r="Y1975" t="s">
        <v>6404</v>
      </c>
      <c r="Z1975">
        <v>2452</v>
      </c>
      <c r="AA1975">
        <v>4</v>
      </c>
      <c r="AB1975">
        <v>3923.2000000000003</v>
      </c>
      <c r="AC1975">
        <v>980.80000000000007</v>
      </c>
      <c r="AD1975" s="8">
        <v>0.28000000000000003</v>
      </c>
      <c r="AE1975" s="7">
        <v>1098.4960000000001</v>
      </c>
      <c r="AF1975">
        <v>0.28000000000000003</v>
      </c>
      <c r="AG1975" t="str">
        <f t="shared" si="30"/>
        <v>₹4 K</v>
      </c>
    </row>
    <row r="1976" spans="1:33" x14ac:dyDescent="0.3">
      <c r="A1976" t="s">
        <v>181</v>
      </c>
      <c r="B1976" t="s">
        <v>920</v>
      </c>
      <c r="C1976" t="s">
        <v>80</v>
      </c>
      <c r="D1976" t="s">
        <v>81</v>
      </c>
      <c r="E1976" t="s">
        <v>431</v>
      </c>
      <c r="F1976" t="s">
        <v>18267</v>
      </c>
      <c r="G1976" t="s">
        <v>33</v>
      </c>
      <c r="H1976" s="4">
        <v>45219</v>
      </c>
      <c r="I1976">
        <v>1100</v>
      </c>
      <c r="J1976" t="s">
        <v>18268</v>
      </c>
      <c r="K1976" t="s">
        <v>1302</v>
      </c>
      <c r="L1976" t="s">
        <v>18269</v>
      </c>
      <c r="M1976" t="s">
        <v>37</v>
      </c>
      <c r="N1976" t="s">
        <v>18270</v>
      </c>
      <c r="O1976" t="s">
        <v>116</v>
      </c>
      <c r="P1976">
        <v>4</v>
      </c>
      <c r="Q1976" t="s">
        <v>73</v>
      </c>
      <c r="R1976" t="s">
        <v>101</v>
      </c>
      <c r="S1976" t="s">
        <v>18271</v>
      </c>
      <c r="T1976" s="4">
        <v>45519</v>
      </c>
      <c r="U1976">
        <v>8</v>
      </c>
      <c r="V1976" t="s">
        <v>20253</v>
      </c>
      <c r="W1976" t="s">
        <v>18272</v>
      </c>
      <c r="X1976" t="s">
        <v>18273</v>
      </c>
      <c r="Y1976" t="s">
        <v>9153</v>
      </c>
      <c r="Z1976">
        <v>2507</v>
      </c>
      <c r="AA1976">
        <v>2</v>
      </c>
      <c r="AB1976">
        <v>2005.6000000000001</v>
      </c>
      <c r="AC1976">
        <v>1002.8000000000001</v>
      </c>
      <c r="AD1976" s="8">
        <v>0.35</v>
      </c>
      <c r="AE1976" s="7">
        <v>701.96</v>
      </c>
      <c r="AF1976">
        <v>0.35</v>
      </c>
      <c r="AG1976" t="str">
        <f t="shared" si="30"/>
        <v>₹2 K</v>
      </c>
    </row>
    <row r="1977" spans="1:33" x14ac:dyDescent="0.3">
      <c r="A1977" t="s">
        <v>181</v>
      </c>
      <c r="B1977" t="s">
        <v>369</v>
      </c>
      <c r="C1977" t="s">
        <v>80</v>
      </c>
      <c r="D1977" t="s">
        <v>146</v>
      </c>
      <c r="E1977" t="s">
        <v>1441</v>
      </c>
      <c r="F1977" t="s">
        <v>18327</v>
      </c>
      <c r="G1977" t="s">
        <v>96</v>
      </c>
      <c r="H1977" s="4">
        <v>45200</v>
      </c>
      <c r="I1977">
        <v>1200</v>
      </c>
      <c r="J1977" t="s">
        <v>18328</v>
      </c>
      <c r="K1977" t="s">
        <v>725</v>
      </c>
      <c r="L1977" t="s">
        <v>18329</v>
      </c>
      <c r="M1977" t="s">
        <v>87</v>
      </c>
      <c r="N1977" t="s">
        <v>18330</v>
      </c>
      <c r="O1977" t="s">
        <v>39</v>
      </c>
      <c r="P1977">
        <v>4</v>
      </c>
      <c r="Q1977" t="s">
        <v>40</v>
      </c>
      <c r="R1977" t="s">
        <v>101</v>
      </c>
      <c r="S1977" t="s">
        <v>18331</v>
      </c>
      <c r="T1977" s="4">
        <v>45535</v>
      </c>
      <c r="U1977">
        <v>8</v>
      </c>
      <c r="V1977" t="s">
        <v>20253</v>
      </c>
      <c r="W1977" t="s">
        <v>18332</v>
      </c>
      <c r="X1977" t="s">
        <v>18333</v>
      </c>
      <c r="Y1977" t="s">
        <v>12279</v>
      </c>
      <c r="Z1977">
        <v>1366</v>
      </c>
      <c r="AA1977">
        <v>1</v>
      </c>
      <c r="AB1977">
        <v>546.4</v>
      </c>
      <c r="AC1977">
        <v>546.4</v>
      </c>
      <c r="AD1977" s="8">
        <v>0.35</v>
      </c>
      <c r="AE1977" s="7">
        <v>191.23999999999998</v>
      </c>
      <c r="AF1977">
        <v>0.35</v>
      </c>
      <c r="AG1977" t="str">
        <f t="shared" si="30"/>
        <v>₹546.4</v>
      </c>
    </row>
    <row r="1978" spans="1:33" x14ac:dyDescent="0.3">
      <c r="A1978" t="s">
        <v>336</v>
      </c>
      <c r="B1978" t="s">
        <v>1023</v>
      </c>
      <c r="C1978" t="s">
        <v>80</v>
      </c>
      <c r="D1978" t="s">
        <v>206</v>
      </c>
      <c r="E1978" t="s">
        <v>596</v>
      </c>
      <c r="F1978" t="s">
        <v>18334</v>
      </c>
      <c r="G1978" t="s">
        <v>96</v>
      </c>
      <c r="H1978" s="4">
        <v>44760</v>
      </c>
      <c r="I1978">
        <v>1000</v>
      </c>
      <c r="J1978" t="s">
        <v>18335</v>
      </c>
      <c r="K1978" t="s">
        <v>137</v>
      </c>
      <c r="L1978" t="s">
        <v>18336</v>
      </c>
      <c r="M1978" t="s">
        <v>37</v>
      </c>
      <c r="N1978" t="s">
        <v>18337</v>
      </c>
      <c r="O1978" t="s">
        <v>72</v>
      </c>
      <c r="P1978">
        <v>18</v>
      </c>
      <c r="Q1978" t="s">
        <v>73</v>
      </c>
      <c r="R1978" t="s">
        <v>74</v>
      </c>
      <c r="S1978" t="s">
        <v>18338</v>
      </c>
      <c r="T1978" s="4">
        <v>45528</v>
      </c>
      <c r="U1978">
        <v>8</v>
      </c>
      <c r="V1978" t="s">
        <v>20253</v>
      </c>
      <c r="W1978" t="s">
        <v>18339</v>
      </c>
      <c r="X1978" t="s">
        <v>18340</v>
      </c>
      <c r="Y1978" t="s">
        <v>5021</v>
      </c>
      <c r="Z1978">
        <v>2907</v>
      </c>
      <c r="AA1978">
        <v>7</v>
      </c>
      <c r="AB1978">
        <v>8139.6</v>
      </c>
      <c r="AC1978">
        <v>1162.8</v>
      </c>
      <c r="AD1978" s="8">
        <v>0.35</v>
      </c>
      <c r="AE1978" s="7">
        <v>2848.86</v>
      </c>
      <c r="AF1978">
        <v>0.35</v>
      </c>
      <c r="AG1978" t="str">
        <f t="shared" si="30"/>
        <v>₹8 K</v>
      </c>
    </row>
    <row r="1979" spans="1:33" x14ac:dyDescent="0.3">
      <c r="A1979" t="s">
        <v>181</v>
      </c>
      <c r="B1979" t="s">
        <v>411</v>
      </c>
      <c r="C1979" t="s">
        <v>29</v>
      </c>
      <c r="D1979" t="s">
        <v>241</v>
      </c>
      <c r="E1979" t="s">
        <v>183</v>
      </c>
      <c r="F1979" t="s">
        <v>18354</v>
      </c>
      <c r="G1979" t="s">
        <v>33</v>
      </c>
      <c r="H1979" s="4">
        <v>45233</v>
      </c>
      <c r="I1979">
        <v>1300</v>
      </c>
      <c r="J1979" t="s">
        <v>18355</v>
      </c>
      <c r="K1979" t="s">
        <v>978</v>
      </c>
      <c r="L1979" t="s">
        <v>18356</v>
      </c>
      <c r="M1979" t="s">
        <v>37</v>
      </c>
      <c r="N1979" t="s">
        <v>18357</v>
      </c>
      <c r="O1979" t="s">
        <v>116</v>
      </c>
      <c r="P1979">
        <v>3</v>
      </c>
      <c r="Q1979" t="s">
        <v>73</v>
      </c>
      <c r="R1979" t="s">
        <v>101</v>
      </c>
      <c r="S1979" t="s">
        <v>18358</v>
      </c>
      <c r="T1979" s="4">
        <v>45520</v>
      </c>
      <c r="U1979">
        <v>8</v>
      </c>
      <c r="V1979" t="s">
        <v>20253</v>
      </c>
      <c r="W1979" t="s">
        <v>18359</v>
      </c>
      <c r="X1979" t="s">
        <v>18360</v>
      </c>
      <c r="Y1979" t="s">
        <v>9775</v>
      </c>
      <c r="Z1979">
        <v>2393</v>
      </c>
      <c r="AA1979">
        <v>6</v>
      </c>
      <c r="AB1979">
        <v>5743.2000000000007</v>
      </c>
      <c r="AC1979">
        <v>957.20000000000016</v>
      </c>
      <c r="AD1979" s="8">
        <v>0.28000000000000003</v>
      </c>
      <c r="AE1979" s="7">
        <v>1608.0960000000005</v>
      </c>
      <c r="AF1979">
        <v>0.28000000000000003</v>
      </c>
      <c r="AG1979" t="str">
        <f t="shared" si="30"/>
        <v>₹6 K</v>
      </c>
    </row>
    <row r="1980" spans="1:33" x14ac:dyDescent="0.3">
      <c r="A1980" t="s">
        <v>20238</v>
      </c>
      <c r="B1980" t="s">
        <v>650</v>
      </c>
      <c r="C1980" t="s">
        <v>49</v>
      </c>
      <c r="D1980" t="s">
        <v>81</v>
      </c>
      <c r="E1980" t="s">
        <v>947</v>
      </c>
      <c r="F1980" t="s">
        <v>18431</v>
      </c>
      <c r="G1980" t="s">
        <v>33</v>
      </c>
      <c r="H1980" s="4">
        <v>44830</v>
      </c>
      <c r="I1980">
        <v>1100</v>
      </c>
      <c r="J1980" t="s">
        <v>18432</v>
      </c>
      <c r="K1980" t="s">
        <v>1162</v>
      </c>
      <c r="L1980" t="s">
        <v>18433</v>
      </c>
      <c r="M1980" t="s">
        <v>87</v>
      </c>
      <c r="N1980" t="s">
        <v>18434</v>
      </c>
      <c r="O1980" t="s">
        <v>72</v>
      </c>
      <c r="P1980">
        <v>3</v>
      </c>
      <c r="Q1980" t="s">
        <v>40</v>
      </c>
      <c r="R1980" t="s">
        <v>101</v>
      </c>
      <c r="S1980" t="s">
        <v>18435</v>
      </c>
      <c r="T1980" s="4">
        <v>45520</v>
      </c>
      <c r="U1980">
        <v>8</v>
      </c>
      <c r="V1980" t="s">
        <v>20253</v>
      </c>
      <c r="W1980" t="s">
        <v>18436</v>
      </c>
      <c r="X1980" t="s">
        <v>18437</v>
      </c>
      <c r="Y1980" t="s">
        <v>8388</v>
      </c>
      <c r="Z1980">
        <v>1185</v>
      </c>
      <c r="AA1980">
        <v>8</v>
      </c>
      <c r="AB1980">
        <v>3792</v>
      </c>
      <c r="AC1980">
        <v>474</v>
      </c>
      <c r="AD1980" s="8">
        <v>0.22</v>
      </c>
      <c r="AE1980" s="7">
        <v>834.24</v>
      </c>
      <c r="AF1980">
        <v>0.22</v>
      </c>
      <c r="AG1980" t="str">
        <f t="shared" si="30"/>
        <v>₹4 K</v>
      </c>
    </row>
    <row r="1981" spans="1:33" x14ac:dyDescent="0.3">
      <c r="A1981" t="s">
        <v>357</v>
      </c>
      <c r="B1981" t="s">
        <v>357</v>
      </c>
      <c r="C1981" t="s">
        <v>49</v>
      </c>
      <c r="D1981" t="s">
        <v>146</v>
      </c>
      <c r="E1981" t="s">
        <v>1917</v>
      </c>
      <c r="F1981" t="s">
        <v>18563</v>
      </c>
      <c r="G1981" t="s">
        <v>33</v>
      </c>
      <c r="H1981" s="4">
        <v>43963</v>
      </c>
      <c r="I1981">
        <v>1300</v>
      </c>
      <c r="J1981" t="s">
        <v>18564</v>
      </c>
      <c r="K1981" t="s">
        <v>173</v>
      </c>
      <c r="L1981" t="s">
        <v>18565</v>
      </c>
      <c r="M1981" t="s">
        <v>87</v>
      </c>
      <c r="N1981" t="s">
        <v>18566</v>
      </c>
      <c r="O1981" t="s">
        <v>72</v>
      </c>
      <c r="P1981">
        <v>10</v>
      </c>
      <c r="Q1981" t="s">
        <v>40</v>
      </c>
      <c r="R1981" t="s">
        <v>58</v>
      </c>
      <c r="S1981" t="s">
        <v>18567</v>
      </c>
      <c r="T1981" s="4">
        <v>45515</v>
      </c>
      <c r="U1981">
        <v>8</v>
      </c>
      <c r="V1981" t="s">
        <v>20253</v>
      </c>
      <c r="W1981" t="s">
        <v>18568</v>
      </c>
      <c r="X1981" t="s">
        <v>18569</v>
      </c>
      <c r="Y1981" t="s">
        <v>4062</v>
      </c>
      <c r="Z1981">
        <v>1071</v>
      </c>
      <c r="AA1981">
        <v>2</v>
      </c>
      <c r="AB1981">
        <v>856.80000000000007</v>
      </c>
      <c r="AC1981">
        <v>428.40000000000003</v>
      </c>
      <c r="AD1981" s="8">
        <v>0.22</v>
      </c>
      <c r="AE1981" s="7">
        <v>188.49600000000001</v>
      </c>
      <c r="AF1981">
        <v>0.22</v>
      </c>
      <c r="AG1981" t="str">
        <f t="shared" si="30"/>
        <v>₹856.8</v>
      </c>
    </row>
    <row r="1982" spans="1:33" x14ac:dyDescent="0.3">
      <c r="A1982" t="s">
        <v>336</v>
      </c>
      <c r="B1982" t="s">
        <v>262</v>
      </c>
      <c r="C1982" t="s">
        <v>49</v>
      </c>
      <c r="D1982" t="s">
        <v>146</v>
      </c>
      <c r="E1982" t="s">
        <v>1917</v>
      </c>
      <c r="F1982" t="s">
        <v>18597</v>
      </c>
      <c r="G1982" t="s">
        <v>33</v>
      </c>
      <c r="H1982" s="4">
        <v>45206</v>
      </c>
      <c r="I1982">
        <v>1100</v>
      </c>
      <c r="J1982" t="s">
        <v>18598</v>
      </c>
      <c r="K1982" t="s">
        <v>233</v>
      </c>
      <c r="L1982" t="s">
        <v>18599</v>
      </c>
      <c r="M1982" t="s">
        <v>37</v>
      </c>
      <c r="N1982" t="s">
        <v>18600</v>
      </c>
      <c r="O1982" t="s">
        <v>116</v>
      </c>
      <c r="P1982">
        <v>10</v>
      </c>
      <c r="Q1982" t="s">
        <v>73</v>
      </c>
      <c r="R1982" t="s">
        <v>41</v>
      </c>
      <c r="S1982" t="s">
        <v>18601</v>
      </c>
      <c r="T1982" s="4">
        <v>45515</v>
      </c>
      <c r="U1982">
        <v>8</v>
      </c>
      <c r="V1982" t="s">
        <v>20253</v>
      </c>
      <c r="W1982" t="s">
        <v>18602</v>
      </c>
      <c r="X1982" t="s">
        <v>18603</v>
      </c>
      <c r="Y1982" t="s">
        <v>4772</v>
      </c>
      <c r="Z1982">
        <v>2007</v>
      </c>
      <c r="AA1982">
        <v>8</v>
      </c>
      <c r="AB1982">
        <v>6422.4000000000015</v>
      </c>
      <c r="AC1982">
        <v>802.80000000000018</v>
      </c>
      <c r="AD1982" s="8">
        <v>0.22</v>
      </c>
      <c r="AE1982" s="7">
        <v>1412.9280000000003</v>
      </c>
      <c r="AF1982">
        <v>0.22</v>
      </c>
      <c r="AG1982" t="str">
        <f t="shared" si="30"/>
        <v>₹6 K</v>
      </c>
    </row>
    <row r="1983" spans="1:33" x14ac:dyDescent="0.3">
      <c r="A1983" t="s">
        <v>47</v>
      </c>
      <c r="B1983" t="s">
        <v>1128</v>
      </c>
      <c r="C1983" t="s">
        <v>49</v>
      </c>
      <c r="D1983" t="s">
        <v>206</v>
      </c>
      <c r="E1983" t="s">
        <v>158</v>
      </c>
      <c r="F1983" t="s">
        <v>18654</v>
      </c>
      <c r="G1983" t="s">
        <v>96</v>
      </c>
      <c r="H1983" s="4">
        <v>44528</v>
      </c>
      <c r="I1983">
        <v>1300</v>
      </c>
      <c r="J1983" t="s">
        <v>18655</v>
      </c>
      <c r="K1983" t="s">
        <v>2083</v>
      </c>
      <c r="L1983" t="s">
        <v>18656</v>
      </c>
      <c r="M1983" t="s">
        <v>37</v>
      </c>
      <c r="N1983" t="s">
        <v>18657</v>
      </c>
      <c r="O1983" t="s">
        <v>57</v>
      </c>
      <c r="P1983">
        <v>14</v>
      </c>
      <c r="Q1983" t="s">
        <v>40</v>
      </c>
      <c r="R1983" t="s">
        <v>74</v>
      </c>
      <c r="S1983" t="s">
        <v>18658</v>
      </c>
      <c r="T1983" s="4">
        <v>45527</v>
      </c>
      <c r="U1983">
        <v>8</v>
      </c>
      <c r="V1983" t="s">
        <v>20253</v>
      </c>
      <c r="W1983" t="s">
        <v>18659</v>
      </c>
      <c r="X1983" t="s">
        <v>18660</v>
      </c>
      <c r="Y1983" t="s">
        <v>499</v>
      </c>
      <c r="Z1983">
        <v>2753</v>
      </c>
      <c r="AA1983">
        <v>1</v>
      </c>
      <c r="AB1983">
        <v>1101.2</v>
      </c>
      <c r="AC1983">
        <v>1101.2</v>
      </c>
      <c r="AD1983" s="8">
        <v>0.22</v>
      </c>
      <c r="AE1983" s="7">
        <v>242.26400000000001</v>
      </c>
      <c r="AF1983">
        <v>0.22</v>
      </c>
      <c r="AG1983" t="str">
        <f t="shared" si="30"/>
        <v>₹1 K</v>
      </c>
    </row>
    <row r="1984" spans="1:33" x14ac:dyDescent="0.3">
      <c r="A1984" t="s">
        <v>181</v>
      </c>
      <c r="B1984" t="s">
        <v>369</v>
      </c>
      <c r="C1984" t="s">
        <v>29</v>
      </c>
      <c r="D1984" t="s">
        <v>30</v>
      </c>
      <c r="E1984" t="s">
        <v>263</v>
      </c>
      <c r="F1984" t="s">
        <v>18696</v>
      </c>
      <c r="G1984" t="s">
        <v>33</v>
      </c>
      <c r="H1984" s="4">
        <v>44331</v>
      </c>
      <c r="I1984">
        <v>950</v>
      </c>
      <c r="J1984" t="s">
        <v>18697</v>
      </c>
      <c r="K1984" t="s">
        <v>113</v>
      </c>
      <c r="L1984" t="s">
        <v>18698</v>
      </c>
      <c r="M1984" t="s">
        <v>37</v>
      </c>
      <c r="N1984" t="s">
        <v>18699</v>
      </c>
      <c r="O1984" t="s">
        <v>39</v>
      </c>
      <c r="P1984">
        <v>18</v>
      </c>
      <c r="Q1984" t="s">
        <v>73</v>
      </c>
      <c r="R1984" t="s">
        <v>101</v>
      </c>
      <c r="S1984" t="s">
        <v>18700</v>
      </c>
      <c r="T1984" s="4">
        <v>45516</v>
      </c>
      <c r="U1984">
        <v>8</v>
      </c>
      <c r="V1984" t="s">
        <v>20253</v>
      </c>
      <c r="W1984" t="s">
        <v>18701</v>
      </c>
      <c r="X1984" t="s">
        <v>18702</v>
      </c>
      <c r="Y1984" t="s">
        <v>9102</v>
      </c>
      <c r="Z1984">
        <v>2675</v>
      </c>
      <c r="AA1984">
        <v>8</v>
      </c>
      <c r="AB1984">
        <v>8560</v>
      </c>
      <c r="AC1984">
        <v>1070</v>
      </c>
      <c r="AD1984" s="8">
        <v>0.28000000000000003</v>
      </c>
      <c r="AE1984" s="7">
        <v>2396.8000000000002</v>
      </c>
      <c r="AF1984">
        <v>0.28000000000000003</v>
      </c>
      <c r="AG1984" t="str">
        <f t="shared" si="30"/>
        <v>₹9 K</v>
      </c>
    </row>
    <row r="1985" spans="1:33" x14ac:dyDescent="0.3">
      <c r="A1985" t="s">
        <v>20234</v>
      </c>
      <c r="B1985" t="s">
        <v>325</v>
      </c>
      <c r="C1985" t="s">
        <v>29</v>
      </c>
      <c r="D1985" t="s">
        <v>370</v>
      </c>
      <c r="E1985" t="s">
        <v>1067</v>
      </c>
      <c r="F1985" t="s">
        <v>18752</v>
      </c>
      <c r="G1985" t="s">
        <v>33</v>
      </c>
      <c r="H1985" s="4">
        <v>44539</v>
      </c>
      <c r="I1985">
        <v>800</v>
      </c>
      <c r="J1985" t="s">
        <v>18753</v>
      </c>
      <c r="K1985" t="s">
        <v>743</v>
      </c>
      <c r="L1985" t="s">
        <v>18754</v>
      </c>
      <c r="M1985" t="s">
        <v>87</v>
      </c>
      <c r="N1985" t="s">
        <v>18755</v>
      </c>
      <c r="O1985" t="s">
        <v>116</v>
      </c>
      <c r="P1985">
        <v>19</v>
      </c>
      <c r="Q1985" t="s">
        <v>73</v>
      </c>
      <c r="R1985" t="s">
        <v>101</v>
      </c>
      <c r="S1985" t="s">
        <v>18756</v>
      </c>
      <c r="T1985" s="4">
        <v>45520</v>
      </c>
      <c r="U1985">
        <v>8</v>
      </c>
      <c r="V1985" t="s">
        <v>20253</v>
      </c>
      <c r="W1985" t="s">
        <v>18757</v>
      </c>
      <c r="X1985" t="s">
        <v>542</v>
      </c>
      <c r="Y1985" t="s">
        <v>9370</v>
      </c>
      <c r="Z1985">
        <v>2573</v>
      </c>
      <c r="AA1985">
        <v>1</v>
      </c>
      <c r="AB1985">
        <v>1029.2</v>
      </c>
      <c r="AC1985">
        <v>1029.2</v>
      </c>
      <c r="AD1985" s="8">
        <v>0.28000000000000003</v>
      </c>
      <c r="AE1985" s="7">
        <v>288.17600000000004</v>
      </c>
      <c r="AF1985">
        <v>0.28000000000000003</v>
      </c>
      <c r="AG1985" t="str">
        <f t="shared" si="30"/>
        <v>₹1 K</v>
      </c>
    </row>
    <row r="1986" spans="1:33" x14ac:dyDescent="0.3">
      <c r="A1986" t="s">
        <v>20238</v>
      </c>
      <c r="B1986" t="s">
        <v>650</v>
      </c>
      <c r="C1986" t="s">
        <v>29</v>
      </c>
      <c r="D1986" t="s">
        <v>146</v>
      </c>
      <c r="E1986" t="s">
        <v>183</v>
      </c>
      <c r="F1986" t="s">
        <v>18799</v>
      </c>
      <c r="G1986" t="s">
        <v>33</v>
      </c>
      <c r="H1986" s="4">
        <v>45254</v>
      </c>
      <c r="I1986">
        <v>1200</v>
      </c>
      <c r="J1986" t="s">
        <v>18800</v>
      </c>
      <c r="K1986" t="s">
        <v>454</v>
      </c>
      <c r="L1986" t="s">
        <v>18801</v>
      </c>
      <c r="M1986" t="s">
        <v>37</v>
      </c>
      <c r="N1986" t="s">
        <v>18802</v>
      </c>
      <c r="O1986" t="s">
        <v>72</v>
      </c>
      <c r="P1986">
        <v>12</v>
      </c>
      <c r="Q1986" t="s">
        <v>73</v>
      </c>
      <c r="R1986" t="s">
        <v>74</v>
      </c>
      <c r="S1986" t="s">
        <v>18803</v>
      </c>
      <c r="T1986" s="4">
        <v>45533</v>
      </c>
      <c r="U1986">
        <v>8</v>
      </c>
      <c r="V1986" t="s">
        <v>20253</v>
      </c>
      <c r="W1986" t="s">
        <v>18804</v>
      </c>
      <c r="X1986" t="s">
        <v>18805</v>
      </c>
      <c r="Y1986" t="s">
        <v>4085</v>
      </c>
      <c r="Z1986">
        <v>1630</v>
      </c>
      <c r="AA1986">
        <v>7</v>
      </c>
      <c r="AB1986">
        <v>4564</v>
      </c>
      <c r="AC1986">
        <v>652</v>
      </c>
      <c r="AD1986" s="8">
        <v>0.28000000000000003</v>
      </c>
      <c r="AE1986" s="7">
        <v>1277.92</v>
      </c>
      <c r="AF1986">
        <v>0.28000000000000003</v>
      </c>
      <c r="AG1986" t="str">
        <f t="shared" ref="AG1986:AG2049" si="31">IF(AB1986&gt;=100000,"₹"&amp;TEXT(AB1986/100000,"0.0")&amp;" L",
IF(AB1986&gt;=1000,"₹"&amp;TEXT(AB1986/1000,"0")&amp;" K",
"₹"&amp;AB1986))</f>
        <v>₹5 K</v>
      </c>
    </row>
    <row r="1987" spans="1:33" x14ac:dyDescent="0.3">
      <c r="A1987" t="s">
        <v>93</v>
      </c>
      <c r="B1987" t="s">
        <v>568</v>
      </c>
      <c r="C1987" t="s">
        <v>29</v>
      </c>
      <c r="D1987" t="s">
        <v>219</v>
      </c>
      <c r="E1987" t="s">
        <v>632</v>
      </c>
      <c r="F1987" t="s">
        <v>18813</v>
      </c>
      <c r="G1987" t="s">
        <v>33</v>
      </c>
      <c r="H1987" s="4">
        <v>45178</v>
      </c>
      <c r="I1987">
        <v>1300</v>
      </c>
      <c r="J1987" t="s">
        <v>18814</v>
      </c>
      <c r="K1987" t="s">
        <v>978</v>
      </c>
      <c r="L1987" t="s">
        <v>18815</v>
      </c>
      <c r="M1987" t="s">
        <v>87</v>
      </c>
      <c r="N1987" t="s">
        <v>18816</v>
      </c>
      <c r="O1987" t="s">
        <v>72</v>
      </c>
      <c r="P1987">
        <v>14</v>
      </c>
      <c r="Q1987" t="s">
        <v>40</v>
      </c>
      <c r="R1987" t="s">
        <v>101</v>
      </c>
      <c r="S1987" t="s">
        <v>18817</v>
      </c>
      <c r="T1987" s="4">
        <v>45507</v>
      </c>
      <c r="U1987">
        <v>8</v>
      </c>
      <c r="V1987" t="s">
        <v>20253</v>
      </c>
      <c r="W1987" t="s">
        <v>18818</v>
      </c>
      <c r="X1987" t="s">
        <v>18819</v>
      </c>
      <c r="Y1987" t="s">
        <v>12117</v>
      </c>
      <c r="Z1987">
        <v>2730</v>
      </c>
      <c r="AA1987">
        <v>1</v>
      </c>
      <c r="AB1987">
        <v>1092</v>
      </c>
      <c r="AC1987">
        <v>1092</v>
      </c>
      <c r="AD1987" s="8">
        <v>0.28000000000000003</v>
      </c>
      <c r="AE1987" s="7">
        <v>305.76000000000005</v>
      </c>
      <c r="AF1987">
        <v>0.28000000000000003</v>
      </c>
      <c r="AG1987" t="str">
        <f t="shared" si="31"/>
        <v>₹1 K</v>
      </c>
    </row>
    <row r="1988" spans="1:33" x14ac:dyDescent="0.3">
      <c r="A1988" t="s">
        <v>27</v>
      </c>
      <c r="B1988" t="s">
        <v>731</v>
      </c>
      <c r="C1988" t="s">
        <v>80</v>
      </c>
      <c r="D1988" t="s">
        <v>50</v>
      </c>
      <c r="E1988" t="s">
        <v>183</v>
      </c>
      <c r="F1988" t="s">
        <v>18862</v>
      </c>
      <c r="G1988" t="s">
        <v>96</v>
      </c>
      <c r="H1988" s="4">
        <v>44931</v>
      </c>
      <c r="I1988">
        <v>1300</v>
      </c>
      <c r="J1988" t="s">
        <v>18863</v>
      </c>
      <c r="K1988" t="s">
        <v>2083</v>
      </c>
      <c r="L1988" t="s">
        <v>18864</v>
      </c>
      <c r="M1988" t="s">
        <v>37</v>
      </c>
      <c r="N1988" t="s">
        <v>18865</v>
      </c>
      <c r="O1988" t="s">
        <v>39</v>
      </c>
      <c r="P1988">
        <v>18</v>
      </c>
      <c r="Q1988" t="s">
        <v>73</v>
      </c>
      <c r="R1988" t="s">
        <v>41</v>
      </c>
      <c r="S1988" t="s">
        <v>18866</v>
      </c>
      <c r="T1988" s="4">
        <v>45513</v>
      </c>
      <c r="U1988">
        <v>8</v>
      </c>
      <c r="V1988" t="s">
        <v>20253</v>
      </c>
      <c r="W1988" t="s">
        <v>18867</v>
      </c>
      <c r="X1988" t="s">
        <v>18868</v>
      </c>
      <c r="Y1988" t="s">
        <v>8287</v>
      </c>
      <c r="Z1988">
        <v>2359</v>
      </c>
      <c r="AA1988">
        <v>8</v>
      </c>
      <c r="AB1988">
        <v>7548.8</v>
      </c>
      <c r="AC1988">
        <v>943.6</v>
      </c>
      <c r="AD1988" s="8">
        <v>0.35</v>
      </c>
      <c r="AE1988" s="7">
        <v>2642.08</v>
      </c>
      <c r="AF1988">
        <v>0.35</v>
      </c>
      <c r="AG1988" t="str">
        <f t="shared" si="31"/>
        <v>₹8 K</v>
      </c>
    </row>
    <row r="1989" spans="1:33" x14ac:dyDescent="0.3">
      <c r="A1989" t="s">
        <v>133</v>
      </c>
      <c r="B1989" t="s">
        <v>108</v>
      </c>
      <c r="C1989" t="s">
        <v>80</v>
      </c>
      <c r="D1989" t="s">
        <v>65</v>
      </c>
      <c r="E1989" t="s">
        <v>1543</v>
      </c>
      <c r="F1989" t="s">
        <v>18896</v>
      </c>
      <c r="G1989" t="s">
        <v>96</v>
      </c>
      <c r="H1989" s="4">
        <v>45221</v>
      </c>
      <c r="I1989">
        <v>1000</v>
      </c>
      <c r="J1989" t="s">
        <v>18897</v>
      </c>
      <c r="K1989" t="s">
        <v>670</v>
      </c>
      <c r="L1989" t="s">
        <v>18898</v>
      </c>
      <c r="M1989" t="s">
        <v>37</v>
      </c>
      <c r="N1989" t="s">
        <v>18899</v>
      </c>
      <c r="O1989" t="s">
        <v>72</v>
      </c>
      <c r="P1989">
        <v>12</v>
      </c>
      <c r="Q1989" t="s">
        <v>40</v>
      </c>
      <c r="R1989" t="s">
        <v>41</v>
      </c>
      <c r="S1989" t="s">
        <v>18900</v>
      </c>
      <c r="T1989" s="4">
        <v>45518</v>
      </c>
      <c r="U1989">
        <v>8</v>
      </c>
      <c r="V1989" t="s">
        <v>20253</v>
      </c>
      <c r="W1989" t="s">
        <v>18901</v>
      </c>
      <c r="X1989" t="s">
        <v>18902</v>
      </c>
      <c r="Y1989" t="s">
        <v>18903</v>
      </c>
      <c r="Z1989">
        <v>1301</v>
      </c>
      <c r="AA1989">
        <v>8</v>
      </c>
      <c r="AB1989">
        <v>4163.2</v>
      </c>
      <c r="AC1989">
        <v>520.4</v>
      </c>
      <c r="AD1989" s="8">
        <v>0.35</v>
      </c>
      <c r="AE1989" s="7">
        <v>1457.12</v>
      </c>
      <c r="AF1989">
        <v>0.35</v>
      </c>
      <c r="AG1989" t="str">
        <f t="shared" si="31"/>
        <v>₹4 K</v>
      </c>
    </row>
    <row r="1990" spans="1:33" x14ac:dyDescent="0.3">
      <c r="A1990" t="s">
        <v>181</v>
      </c>
      <c r="B1990" t="s">
        <v>369</v>
      </c>
      <c r="C1990" t="s">
        <v>49</v>
      </c>
      <c r="D1990" t="s">
        <v>81</v>
      </c>
      <c r="E1990" t="s">
        <v>110</v>
      </c>
      <c r="F1990" t="s">
        <v>18930</v>
      </c>
      <c r="G1990" t="s">
        <v>33</v>
      </c>
      <c r="H1990" s="4">
        <v>44453</v>
      </c>
      <c r="I1990">
        <v>800</v>
      </c>
      <c r="J1990" t="s">
        <v>18931</v>
      </c>
      <c r="K1990" t="s">
        <v>1643</v>
      </c>
      <c r="L1990" t="s">
        <v>18932</v>
      </c>
      <c r="M1990" t="s">
        <v>37</v>
      </c>
      <c r="N1990" t="s">
        <v>18933</v>
      </c>
      <c r="O1990" t="s">
        <v>72</v>
      </c>
      <c r="P1990">
        <v>16</v>
      </c>
      <c r="Q1990" t="s">
        <v>40</v>
      </c>
      <c r="R1990" t="s">
        <v>101</v>
      </c>
      <c r="S1990" t="s">
        <v>18934</v>
      </c>
      <c r="T1990" s="4">
        <v>45511</v>
      </c>
      <c r="U1990">
        <v>8</v>
      </c>
      <c r="V1990" t="s">
        <v>20253</v>
      </c>
      <c r="W1990" t="s">
        <v>18935</v>
      </c>
      <c r="X1990" t="s">
        <v>18936</v>
      </c>
      <c r="Y1990" t="s">
        <v>2616</v>
      </c>
      <c r="Z1990">
        <v>1196</v>
      </c>
      <c r="AA1990">
        <v>6</v>
      </c>
      <c r="AB1990">
        <v>2870.4</v>
      </c>
      <c r="AC1990">
        <v>478.40000000000003</v>
      </c>
      <c r="AD1990" s="8">
        <v>0.22</v>
      </c>
      <c r="AE1990" s="7">
        <v>631.48800000000006</v>
      </c>
      <c r="AF1990">
        <v>0.22</v>
      </c>
      <c r="AG1990" t="str">
        <f t="shared" si="31"/>
        <v>₹3 K</v>
      </c>
    </row>
    <row r="1991" spans="1:33" x14ac:dyDescent="0.3">
      <c r="A1991" t="s">
        <v>20233</v>
      </c>
      <c r="B1991" t="s">
        <v>218</v>
      </c>
      <c r="C1991" t="s">
        <v>29</v>
      </c>
      <c r="D1991" t="s">
        <v>65</v>
      </c>
      <c r="E1991" t="s">
        <v>549</v>
      </c>
      <c r="F1991" t="s">
        <v>19186</v>
      </c>
      <c r="G1991" t="s">
        <v>96</v>
      </c>
      <c r="H1991" s="4">
        <v>43970</v>
      </c>
      <c r="I1991">
        <v>950</v>
      </c>
      <c r="J1991" t="s">
        <v>19187</v>
      </c>
      <c r="K1991" t="s">
        <v>307</v>
      </c>
      <c r="L1991" t="s">
        <v>19188</v>
      </c>
      <c r="M1991" t="s">
        <v>87</v>
      </c>
      <c r="N1991" t="s">
        <v>19189</v>
      </c>
      <c r="O1991" t="s">
        <v>116</v>
      </c>
      <c r="P1991">
        <v>5</v>
      </c>
      <c r="Q1991" t="s">
        <v>40</v>
      </c>
      <c r="R1991" t="s">
        <v>74</v>
      </c>
      <c r="S1991" t="s">
        <v>19190</v>
      </c>
      <c r="T1991" s="4">
        <v>45529</v>
      </c>
      <c r="U1991">
        <v>8</v>
      </c>
      <c r="V1991" t="s">
        <v>20253</v>
      </c>
      <c r="W1991" t="s">
        <v>19191</v>
      </c>
      <c r="X1991" t="s">
        <v>19192</v>
      </c>
      <c r="Y1991" t="s">
        <v>3083</v>
      </c>
      <c r="Z1991">
        <v>2647</v>
      </c>
      <c r="AA1991">
        <v>7</v>
      </c>
      <c r="AB1991">
        <v>7411.6</v>
      </c>
      <c r="AC1991">
        <v>1058.8</v>
      </c>
      <c r="AD1991" s="8">
        <v>0.28000000000000003</v>
      </c>
      <c r="AE1991" s="7">
        <v>2075.2480000000005</v>
      </c>
      <c r="AF1991">
        <v>0.28000000000000003</v>
      </c>
      <c r="AG1991" t="str">
        <f t="shared" si="31"/>
        <v>₹7 K</v>
      </c>
    </row>
    <row r="1992" spans="1:33" x14ac:dyDescent="0.3">
      <c r="A1992" t="s">
        <v>93</v>
      </c>
      <c r="B1992" t="s">
        <v>293</v>
      </c>
      <c r="C1992" t="s">
        <v>80</v>
      </c>
      <c r="D1992" t="s">
        <v>30</v>
      </c>
      <c r="E1992" t="s">
        <v>632</v>
      </c>
      <c r="F1992" t="s">
        <v>19245</v>
      </c>
      <c r="G1992" t="s">
        <v>33</v>
      </c>
      <c r="H1992" s="4">
        <v>44597</v>
      </c>
      <c r="I1992">
        <v>1300</v>
      </c>
      <c r="J1992" t="s">
        <v>19246</v>
      </c>
      <c r="K1992" t="s">
        <v>384</v>
      </c>
      <c r="L1992" t="s">
        <v>19247</v>
      </c>
      <c r="M1992" t="s">
        <v>37</v>
      </c>
      <c r="N1992" t="s">
        <v>19248</v>
      </c>
      <c r="O1992" t="s">
        <v>39</v>
      </c>
      <c r="P1992">
        <v>7</v>
      </c>
      <c r="Q1992" t="s">
        <v>40</v>
      </c>
      <c r="R1992" t="s">
        <v>58</v>
      </c>
      <c r="S1992" t="s">
        <v>19249</v>
      </c>
      <c r="T1992" s="4">
        <v>45532</v>
      </c>
      <c r="U1992">
        <v>8</v>
      </c>
      <c r="V1992" t="s">
        <v>20253</v>
      </c>
      <c r="W1992" t="s">
        <v>19250</v>
      </c>
      <c r="X1992" t="s">
        <v>19251</v>
      </c>
      <c r="Y1992" t="s">
        <v>8761</v>
      </c>
      <c r="Z1992">
        <v>1705</v>
      </c>
      <c r="AA1992">
        <v>3</v>
      </c>
      <c r="AB1992">
        <v>2046</v>
      </c>
      <c r="AC1992">
        <v>682</v>
      </c>
      <c r="AD1992" s="8">
        <v>0.35</v>
      </c>
      <c r="AE1992" s="7">
        <v>716.09999999999991</v>
      </c>
      <c r="AF1992">
        <v>0.35</v>
      </c>
      <c r="AG1992" t="str">
        <f t="shared" si="31"/>
        <v>₹2 K</v>
      </c>
    </row>
    <row r="1993" spans="1:33" x14ac:dyDescent="0.3">
      <c r="A1993" t="s">
        <v>181</v>
      </c>
      <c r="B1993" t="s">
        <v>64</v>
      </c>
      <c r="C1993" t="s">
        <v>29</v>
      </c>
      <c r="D1993" t="s">
        <v>677</v>
      </c>
      <c r="E1993" t="s">
        <v>841</v>
      </c>
      <c r="F1993" t="s">
        <v>19272</v>
      </c>
      <c r="G1993" t="s">
        <v>33</v>
      </c>
      <c r="H1993" s="4">
        <v>44020</v>
      </c>
      <c r="I1993">
        <v>1200</v>
      </c>
      <c r="J1993" t="s">
        <v>19273</v>
      </c>
      <c r="K1993" t="s">
        <v>424</v>
      </c>
      <c r="L1993" t="s">
        <v>19274</v>
      </c>
      <c r="M1993" t="s">
        <v>37</v>
      </c>
      <c r="N1993" t="s">
        <v>19275</v>
      </c>
      <c r="O1993" t="s">
        <v>72</v>
      </c>
      <c r="P1993">
        <v>11</v>
      </c>
      <c r="Q1993" t="s">
        <v>40</v>
      </c>
      <c r="R1993" t="s">
        <v>41</v>
      </c>
      <c r="S1993" t="s">
        <v>19276</v>
      </c>
      <c r="T1993" s="4">
        <v>45530</v>
      </c>
      <c r="U1993">
        <v>8</v>
      </c>
      <c r="V1993" t="s">
        <v>20253</v>
      </c>
      <c r="W1993" t="s">
        <v>19277</v>
      </c>
      <c r="X1993" t="s">
        <v>19278</v>
      </c>
      <c r="Y1993" t="s">
        <v>4675</v>
      </c>
      <c r="Z1993">
        <v>1646</v>
      </c>
      <c r="AA1993">
        <v>4</v>
      </c>
      <c r="AB1993">
        <v>2633.6000000000004</v>
      </c>
      <c r="AC1993">
        <v>658.40000000000009</v>
      </c>
      <c r="AD1993" s="8">
        <v>0.28000000000000003</v>
      </c>
      <c r="AE1993" s="7">
        <v>737.40800000000013</v>
      </c>
      <c r="AF1993">
        <v>0.28000000000000003</v>
      </c>
      <c r="AG1993" t="str">
        <f t="shared" si="31"/>
        <v>₹3 K</v>
      </c>
    </row>
    <row r="1994" spans="1:33" x14ac:dyDescent="0.3">
      <c r="A1994" t="s">
        <v>181</v>
      </c>
      <c r="B1994" t="s">
        <v>470</v>
      </c>
      <c r="C1994" t="s">
        <v>29</v>
      </c>
      <c r="D1994" t="s">
        <v>30</v>
      </c>
      <c r="E1994" t="s">
        <v>632</v>
      </c>
      <c r="F1994" t="s">
        <v>19382</v>
      </c>
      <c r="G1994" t="s">
        <v>33</v>
      </c>
      <c r="H1994" s="4">
        <v>45262</v>
      </c>
      <c r="I1994">
        <v>950</v>
      </c>
      <c r="J1994" t="s">
        <v>19383</v>
      </c>
      <c r="K1994" t="s">
        <v>414</v>
      </c>
      <c r="L1994" t="s">
        <v>19384</v>
      </c>
      <c r="M1994" t="s">
        <v>37</v>
      </c>
      <c r="N1994" t="s">
        <v>19385</v>
      </c>
      <c r="O1994" t="s">
        <v>72</v>
      </c>
      <c r="P1994">
        <v>3</v>
      </c>
      <c r="Q1994" t="s">
        <v>40</v>
      </c>
      <c r="R1994" t="s">
        <v>41</v>
      </c>
      <c r="S1994" t="s">
        <v>19386</v>
      </c>
      <c r="T1994" s="4">
        <v>45510</v>
      </c>
      <c r="U1994">
        <v>8</v>
      </c>
      <c r="V1994" t="s">
        <v>20253</v>
      </c>
      <c r="W1994" t="s">
        <v>19387</v>
      </c>
      <c r="X1994" t="s">
        <v>19388</v>
      </c>
      <c r="Y1994" t="s">
        <v>10085</v>
      </c>
      <c r="Z1994">
        <v>1798</v>
      </c>
      <c r="AA1994">
        <v>8</v>
      </c>
      <c r="AB1994">
        <v>5753.6</v>
      </c>
      <c r="AC1994">
        <v>719.2</v>
      </c>
      <c r="AD1994" s="8">
        <v>0.28000000000000003</v>
      </c>
      <c r="AE1994" s="7">
        <v>1611.0080000000003</v>
      </c>
      <c r="AF1994">
        <v>0.28000000000000003</v>
      </c>
      <c r="AG1994" t="str">
        <f t="shared" si="31"/>
        <v>₹6 K</v>
      </c>
    </row>
    <row r="1995" spans="1:33" x14ac:dyDescent="0.3">
      <c r="A1995" t="s">
        <v>181</v>
      </c>
      <c r="B1995" t="s">
        <v>369</v>
      </c>
      <c r="C1995" t="s">
        <v>49</v>
      </c>
      <c r="D1995" t="s">
        <v>206</v>
      </c>
      <c r="E1995" t="s">
        <v>183</v>
      </c>
      <c r="F1995" t="s">
        <v>19513</v>
      </c>
      <c r="G1995" t="s">
        <v>33</v>
      </c>
      <c r="H1995" s="4">
        <v>44517</v>
      </c>
      <c r="I1995">
        <v>800</v>
      </c>
      <c r="J1995" t="s">
        <v>19514</v>
      </c>
      <c r="K1995" t="s">
        <v>340</v>
      </c>
      <c r="L1995" t="s">
        <v>19515</v>
      </c>
      <c r="M1995" t="s">
        <v>87</v>
      </c>
      <c r="N1995" t="s">
        <v>19516</v>
      </c>
      <c r="O1995" t="s">
        <v>116</v>
      </c>
      <c r="P1995">
        <v>19</v>
      </c>
      <c r="Q1995" t="s">
        <v>73</v>
      </c>
      <c r="R1995" t="s">
        <v>58</v>
      </c>
      <c r="S1995" t="s">
        <v>19517</v>
      </c>
      <c r="T1995" s="4">
        <v>45519</v>
      </c>
      <c r="U1995">
        <v>8</v>
      </c>
      <c r="V1995" t="s">
        <v>20253</v>
      </c>
      <c r="W1995" t="s">
        <v>19518</v>
      </c>
      <c r="X1995" t="s">
        <v>19519</v>
      </c>
      <c r="Y1995" t="s">
        <v>13456</v>
      </c>
      <c r="Z1995">
        <v>2004</v>
      </c>
      <c r="AA1995">
        <v>6</v>
      </c>
      <c r="AB1995">
        <v>4809.6000000000004</v>
      </c>
      <c r="AC1995">
        <v>801.6</v>
      </c>
      <c r="AD1995" s="8">
        <v>0.22</v>
      </c>
      <c r="AE1995" s="7">
        <v>1058.1120000000001</v>
      </c>
      <c r="AF1995">
        <v>0.22</v>
      </c>
      <c r="AG1995" t="str">
        <f t="shared" si="31"/>
        <v>₹5 K</v>
      </c>
    </row>
    <row r="1996" spans="1:33" x14ac:dyDescent="0.3">
      <c r="A1996" t="s">
        <v>20233</v>
      </c>
      <c r="B1996" t="s">
        <v>240</v>
      </c>
      <c r="C1996" t="s">
        <v>80</v>
      </c>
      <c r="D1996" t="s">
        <v>219</v>
      </c>
      <c r="E1996" t="s">
        <v>1608</v>
      </c>
      <c r="F1996" t="s">
        <v>19614</v>
      </c>
      <c r="G1996" t="s">
        <v>33</v>
      </c>
      <c r="H1996" s="4">
        <v>44713</v>
      </c>
      <c r="I1996">
        <v>1200</v>
      </c>
      <c r="J1996" t="s">
        <v>19615</v>
      </c>
      <c r="K1996" t="s">
        <v>1686</v>
      </c>
      <c r="L1996" t="s">
        <v>19616</v>
      </c>
      <c r="M1996" t="s">
        <v>87</v>
      </c>
      <c r="N1996" t="s">
        <v>19617</v>
      </c>
      <c r="O1996" t="s">
        <v>116</v>
      </c>
      <c r="P1996">
        <v>11</v>
      </c>
      <c r="Q1996" t="s">
        <v>73</v>
      </c>
      <c r="R1996" t="s">
        <v>41</v>
      </c>
      <c r="S1996" t="s">
        <v>19618</v>
      </c>
      <c r="T1996" s="4">
        <v>45505</v>
      </c>
      <c r="U1996">
        <v>8</v>
      </c>
      <c r="V1996" t="s">
        <v>20253</v>
      </c>
      <c r="W1996" t="s">
        <v>19619</v>
      </c>
      <c r="X1996" t="s">
        <v>19620</v>
      </c>
      <c r="Y1996" t="s">
        <v>5789</v>
      </c>
      <c r="Z1996">
        <v>1616</v>
      </c>
      <c r="AA1996">
        <v>5</v>
      </c>
      <c r="AB1996">
        <v>3232</v>
      </c>
      <c r="AC1996">
        <v>646.4</v>
      </c>
      <c r="AD1996" s="8">
        <v>0.35</v>
      </c>
      <c r="AE1996" s="7">
        <v>1131.1999999999998</v>
      </c>
      <c r="AF1996">
        <v>0.35</v>
      </c>
      <c r="AG1996" t="str">
        <f t="shared" si="31"/>
        <v>₹3 K</v>
      </c>
    </row>
    <row r="1997" spans="1:33" x14ac:dyDescent="0.3">
      <c r="A1997" t="s">
        <v>27</v>
      </c>
      <c r="B1997" t="s">
        <v>558</v>
      </c>
      <c r="C1997" t="s">
        <v>29</v>
      </c>
      <c r="D1997" t="s">
        <v>50</v>
      </c>
      <c r="E1997" t="s">
        <v>158</v>
      </c>
      <c r="F1997" t="s">
        <v>19674</v>
      </c>
      <c r="G1997" t="s">
        <v>96</v>
      </c>
      <c r="H1997" s="4">
        <v>44991</v>
      </c>
      <c r="I1997">
        <v>1200</v>
      </c>
      <c r="J1997" t="s">
        <v>19675</v>
      </c>
      <c r="K1997" t="s">
        <v>716</v>
      </c>
      <c r="L1997" t="s">
        <v>19676</v>
      </c>
      <c r="M1997" t="s">
        <v>37</v>
      </c>
      <c r="N1997" t="s">
        <v>19677</v>
      </c>
      <c r="O1997" t="s">
        <v>72</v>
      </c>
      <c r="P1997">
        <v>6</v>
      </c>
      <c r="Q1997" t="s">
        <v>73</v>
      </c>
      <c r="R1997" t="s">
        <v>58</v>
      </c>
      <c r="S1997" t="s">
        <v>19678</v>
      </c>
      <c r="T1997" s="4">
        <v>45510</v>
      </c>
      <c r="U1997">
        <v>8</v>
      </c>
      <c r="V1997" t="s">
        <v>20253</v>
      </c>
      <c r="W1997" t="s">
        <v>19679</v>
      </c>
      <c r="X1997" t="s">
        <v>19680</v>
      </c>
      <c r="Y1997" t="s">
        <v>2462</v>
      </c>
      <c r="Z1997">
        <v>1864</v>
      </c>
      <c r="AA1997">
        <v>2</v>
      </c>
      <c r="AB1997">
        <v>1491.2</v>
      </c>
      <c r="AC1997">
        <v>745.6</v>
      </c>
      <c r="AD1997" s="8">
        <v>0.28000000000000003</v>
      </c>
      <c r="AE1997" s="7">
        <v>417.53600000000006</v>
      </c>
      <c r="AF1997">
        <v>0.28000000000000003</v>
      </c>
      <c r="AG1997" t="str">
        <f t="shared" si="31"/>
        <v>₹1 K</v>
      </c>
    </row>
    <row r="1998" spans="1:33" x14ac:dyDescent="0.3">
      <c r="A1998" t="s">
        <v>20237</v>
      </c>
      <c r="B1998" t="s">
        <v>1483</v>
      </c>
      <c r="C1998" t="s">
        <v>49</v>
      </c>
      <c r="D1998" t="s">
        <v>109</v>
      </c>
      <c r="E1998" t="s">
        <v>868</v>
      </c>
      <c r="F1998" t="s">
        <v>19721</v>
      </c>
      <c r="G1998" t="s">
        <v>96</v>
      </c>
      <c r="H1998" s="4">
        <v>45274</v>
      </c>
      <c r="I1998">
        <v>1300</v>
      </c>
      <c r="J1998" t="s">
        <v>19722</v>
      </c>
      <c r="K1998" t="s">
        <v>276</v>
      </c>
      <c r="L1998" t="s">
        <v>19723</v>
      </c>
      <c r="M1998" t="s">
        <v>37</v>
      </c>
      <c r="N1998" t="s">
        <v>19724</v>
      </c>
      <c r="O1998" t="s">
        <v>39</v>
      </c>
      <c r="P1998">
        <v>19</v>
      </c>
      <c r="Q1998" t="s">
        <v>73</v>
      </c>
      <c r="R1998" t="s">
        <v>101</v>
      </c>
      <c r="S1998" t="s">
        <v>19725</v>
      </c>
      <c r="T1998" s="4">
        <v>45521</v>
      </c>
      <c r="U1998">
        <v>8</v>
      </c>
      <c r="V1998" t="s">
        <v>20253</v>
      </c>
      <c r="W1998" t="s">
        <v>19726</v>
      </c>
      <c r="X1998" t="s">
        <v>19727</v>
      </c>
      <c r="Y1998" t="s">
        <v>867</v>
      </c>
      <c r="Z1998">
        <v>1292</v>
      </c>
      <c r="AA1998">
        <v>2</v>
      </c>
      <c r="AB1998">
        <v>1033.6000000000001</v>
      </c>
      <c r="AC1998">
        <v>516.80000000000007</v>
      </c>
      <c r="AD1998" s="8">
        <v>0.22</v>
      </c>
      <c r="AE1998" s="7">
        <v>227.39200000000002</v>
      </c>
      <c r="AF1998">
        <v>0.22</v>
      </c>
      <c r="AG1998" t="str">
        <f t="shared" si="31"/>
        <v>₹1 K</v>
      </c>
    </row>
    <row r="1999" spans="1:33" x14ac:dyDescent="0.3">
      <c r="A1999" t="s">
        <v>107</v>
      </c>
      <c r="B1999" t="s">
        <v>510</v>
      </c>
      <c r="C1999" t="s">
        <v>29</v>
      </c>
      <c r="D1999" t="s">
        <v>30</v>
      </c>
      <c r="E1999" t="s">
        <v>540</v>
      </c>
      <c r="F1999" t="s">
        <v>19954</v>
      </c>
      <c r="G1999" t="s">
        <v>96</v>
      </c>
      <c r="H1999" s="4">
        <v>45054</v>
      </c>
      <c r="I1999">
        <v>1200</v>
      </c>
      <c r="J1999" t="s">
        <v>19955</v>
      </c>
      <c r="K1999" t="s">
        <v>3069</v>
      </c>
      <c r="L1999" t="s">
        <v>19956</v>
      </c>
      <c r="M1999" t="s">
        <v>37</v>
      </c>
      <c r="N1999" t="s">
        <v>19957</v>
      </c>
      <c r="O1999" t="s">
        <v>116</v>
      </c>
      <c r="P1999">
        <v>20</v>
      </c>
      <c r="Q1999" t="s">
        <v>40</v>
      </c>
      <c r="R1999" t="s">
        <v>101</v>
      </c>
      <c r="S1999" t="s">
        <v>19958</v>
      </c>
      <c r="T1999" s="4">
        <v>45522</v>
      </c>
      <c r="U1999">
        <v>8</v>
      </c>
      <c r="V1999" t="s">
        <v>20253</v>
      </c>
      <c r="W1999" t="s">
        <v>19959</v>
      </c>
      <c r="X1999" t="s">
        <v>19960</v>
      </c>
      <c r="Y1999" t="s">
        <v>1893</v>
      </c>
      <c r="Z1999">
        <v>2329</v>
      </c>
      <c r="AA1999">
        <v>7</v>
      </c>
      <c r="AB1999">
        <v>6521.2000000000007</v>
      </c>
      <c r="AC1999">
        <v>931.60000000000014</v>
      </c>
      <c r="AD1999" s="8">
        <v>0.28000000000000003</v>
      </c>
      <c r="AE1999" s="7">
        <v>1825.9360000000004</v>
      </c>
      <c r="AF1999">
        <v>0.28000000000000003</v>
      </c>
      <c r="AG1999" t="str">
        <f t="shared" si="31"/>
        <v>₹7 K</v>
      </c>
    </row>
    <row r="2000" spans="1:33" x14ac:dyDescent="0.3">
      <c r="A2000" t="s">
        <v>93</v>
      </c>
      <c r="B2000" t="s">
        <v>293</v>
      </c>
      <c r="C2000" t="s">
        <v>80</v>
      </c>
      <c r="D2000" t="s">
        <v>109</v>
      </c>
      <c r="E2000" t="s">
        <v>501</v>
      </c>
      <c r="F2000" t="s">
        <v>20073</v>
      </c>
      <c r="G2000" t="s">
        <v>96</v>
      </c>
      <c r="H2000" s="4">
        <v>45156</v>
      </c>
      <c r="I2000">
        <v>800</v>
      </c>
      <c r="J2000" t="s">
        <v>20074</v>
      </c>
      <c r="K2000" t="s">
        <v>340</v>
      </c>
      <c r="L2000" t="s">
        <v>20075</v>
      </c>
      <c r="M2000" t="s">
        <v>37</v>
      </c>
      <c r="N2000" t="s">
        <v>20076</v>
      </c>
      <c r="O2000" t="s">
        <v>116</v>
      </c>
      <c r="P2000">
        <v>8</v>
      </c>
      <c r="Q2000" t="s">
        <v>73</v>
      </c>
      <c r="R2000" t="s">
        <v>101</v>
      </c>
      <c r="S2000" t="s">
        <v>20077</v>
      </c>
      <c r="T2000" s="4">
        <v>45519</v>
      </c>
      <c r="U2000">
        <v>8</v>
      </c>
      <c r="V2000" t="s">
        <v>20253</v>
      </c>
      <c r="W2000" t="s">
        <v>20078</v>
      </c>
      <c r="X2000" t="s">
        <v>20079</v>
      </c>
      <c r="Y2000" t="s">
        <v>2275</v>
      </c>
      <c r="Z2000">
        <v>1940</v>
      </c>
      <c r="AA2000">
        <v>6</v>
      </c>
      <c r="AB2000">
        <v>4656</v>
      </c>
      <c r="AC2000">
        <v>776</v>
      </c>
      <c r="AD2000" s="8">
        <v>0.35</v>
      </c>
      <c r="AE2000" s="7">
        <v>1629.6</v>
      </c>
      <c r="AF2000">
        <v>0.35</v>
      </c>
      <c r="AG2000" t="str">
        <f t="shared" si="31"/>
        <v>₹5 K</v>
      </c>
    </row>
    <row r="2001" spans="1:33" x14ac:dyDescent="0.3">
      <c r="A2001" t="s">
        <v>181</v>
      </c>
      <c r="B2001" t="s">
        <v>411</v>
      </c>
      <c r="C2001" t="s">
        <v>49</v>
      </c>
      <c r="D2001" t="s">
        <v>50</v>
      </c>
      <c r="E2001" t="s">
        <v>304</v>
      </c>
      <c r="F2001" t="s">
        <v>412</v>
      </c>
      <c r="G2001" t="s">
        <v>33</v>
      </c>
      <c r="H2001" s="4">
        <v>44509</v>
      </c>
      <c r="I2001">
        <v>1300</v>
      </c>
      <c r="J2001" t="s">
        <v>413</v>
      </c>
      <c r="K2001" t="s">
        <v>414</v>
      </c>
      <c r="L2001" t="s">
        <v>415</v>
      </c>
      <c r="M2001" t="s">
        <v>87</v>
      </c>
      <c r="N2001" t="s">
        <v>416</v>
      </c>
      <c r="O2001" t="s">
        <v>72</v>
      </c>
      <c r="P2001">
        <v>5</v>
      </c>
      <c r="Q2001" t="s">
        <v>40</v>
      </c>
      <c r="R2001" t="s">
        <v>101</v>
      </c>
      <c r="S2001" t="s">
        <v>417</v>
      </c>
      <c r="T2001" s="4">
        <v>45547</v>
      </c>
      <c r="U2001">
        <v>9</v>
      </c>
      <c r="V2001" t="s">
        <v>20252</v>
      </c>
      <c r="W2001" t="s">
        <v>418</v>
      </c>
      <c r="X2001" t="s">
        <v>419</v>
      </c>
      <c r="Y2001" t="s">
        <v>420</v>
      </c>
      <c r="Z2001">
        <v>1297</v>
      </c>
      <c r="AA2001">
        <v>1</v>
      </c>
      <c r="AB2001">
        <v>518.80000000000007</v>
      </c>
      <c r="AC2001">
        <v>518.80000000000007</v>
      </c>
      <c r="AD2001" s="8">
        <v>0.22</v>
      </c>
      <c r="AE2001" s="7">
        <v>114.13600000000001</v>
      </c>
      <c r="AF2001">
        <v>0.22</v>
      </c>
      <c r="AG2001" t="str">
        <f t="shared" si="31"/>
        <v>₹518.8</v>
      </c>
    </row>
    <row r="2002" spans="1:33" x14ac:dyDescent="0.3">
      <c r="A2002" t="s">
        <v>93</v>
      </c>
      <c r="B2002" t="s">
        <v>205</v>
      </c>
      <c r="C2002" t="s">
        <v>29</v>
      </c>
      <c r="D2002" t="s">
        <v>206</v>
      </c>
      <c r="E2002" t="s">
        <v>207</v>
      </c>
      <c r="F2002" t="s">
        <v>208</v>
      </c>
      <c r="G2002" t="s">
        <v>33</v>
      </c>
      <c r="H2002" s="4">
        <v>44368</v>
      </c>
      <c r="I2002">
        <v>1400</v>
      </c>
      <c r="J2002" t="s">
        <v>209</v>
      </c>
      <c r="K2002" t="s">
        <v>210</v>
      </c>
      <c r="L2002" t="s">
        <v>211</v>
      </c>
      <c r="M2002" t="s">
        <v>37</v>
      </c>
      <c r="N2002" t="s">
        <v>212</v>
      </c>
      <c r="O2002" t="s">
        <v>57</v>
      </c>
      <c r="P2002">
        <v>14</v>
      </c>
      <c r="Q2002" t="s">
        <v>73</v>
      </c>
      <c r="R2002" t="s">
        <v>74</v>
      </c>
      <c r="S2002" t="s">
        <v>213</v>
      </c>
      <c r="T2002" s="4">
        <v>45560</v>
      </c>
      <c r="U2002">
        <v>9</v>
      </c>
      <c r="V2002" t="s">
        <v>20252</v>
      </c>
      <c r="W2002" t="s">
        <v>215</v>
      </c>
      <c r="X2002" t="s">
        <v>216</v>
      </c>
      <c r="Y2002" t="s">
        <v>217</v>
      </c>
      <c r="Z2002">
        <v>2918</v>
      </c>
      <c r="AA2002">
        <v>6</v>
      </c>
      <c r="AB2002">
        <v>7003.2000000000007</v>
      </c>
      <c r="AC2002">
        <v>1167.2</v>
      </c>
      <c r="AD2002" s="8">
        <v>0.28000000000000003</v>
      </c>
      <c r="AE2002" s="7">
        <v>1960.8960000000004</v>
      </c>
      <c r="AF2002">
        <v>0.28000000000000003</v>
      </c>
      <c r="AG2002" t="str">
        <f t="shared" si="31"/>
        <v>₹7 K</v>
      </c>
    </row>
    <row r="2003" spans="1:33" x14ac:dyDescent="0.3">
      <c r="A2003" t="s">
        <v>336</v>
      </c>
      <c r="B2003" t="s">
        <v>500</v>
      </c>
      <c r="C2003" t="s">
        <v>80</v>
      </c>
      <c r="D2003" t="s">
        <v>50</v>
      </c>
      <c r="E2003" t="s">
        <v>540</v>
      </c>
      <c r="F2003" t="s">
        <v>541</v>
      </c>
      <c r="G2003" t="s">
        <v>33</v>
      </c>
      <c r="H2003" s="4">
        <v>45368</v>
      </c>
      <c r="I2003">
        <v>1200</v>
      </c>
      <c r="J2003" t="s">
        <v>542</v>
      </c>
      <c r="K2003" t="s">
        <v>524</v>
      </c>
      <c r="L2003" t="s">
        <v>543</v>
      </c>
      <c r="M2003" t="s">
        <v>87</v>
      </c>
      <c r="N2003" t="s">
        <v>544</v>
      </c>
      <c r="O2003" t="s">
        <v>39</v>
      </c>
      <c r="P2003">
        <v>8</v>
      </c>
      <c r="Q2003" t="s">
        <v>73</v>
      </c>
      <c r="R2003" t="s">
        <v>41</v>
      </c>
      <c r="S2003" t="s">
        <v>545</v>
      </c>
      <c r="T2003" s="4">
        <v>45564</v>
      </c>
      <c r="U2003">
        <v>9</v>
      </c>
      <c r="V2003" t="s">
        <v>20252</v>
      </c>
      <c r="W2003" t="s">
        <v>546</v>
      </c>
      <c r="X2003" t="s">
        <v>547</v>
      </c>
      <c r="Y2003" t="s">
        <v>548</v>
      </c>
      <c r="Z2003">
        <v>2068</v>
      </c>
      <c r="AA2003">
        <v>1</v>
      </c>
      <c r="AB2003">
        <v>827.2</v>
      </c>
      <c r="AC2003">
        <v>827.2</v>
      </c>
      <c r="AD2003" s="8">
        <v>0.35</v>
      </c>
      <c r="AE2003" s="7">
        <v>289.52</v>
      </c>
      <c r="AF2003">
        <v>0.35</v>
      </c>
      <c r="AG2003" t="str">
        <f t="shared" si="31"/>
        <v>₹827.2</v>
      </c>
    </row>
    <row r="2004" spans="1:33" x14ac:dyDescent="0.3">
      <c r="A2004" t="s">
        <v>93</v>
      </c>
      <c r="B2004" t="s">
        <v>169</v>
      </c>
      <c r="C2004" t="s">
        <v>29</v>
      </c>
      <c r="D2004" t="s">
        <v>30</v>
      </c>
      <c r="E2004" t="s">
        <v>596</v>
      </c>
      <c r="F2004" t="s">
        <v>597</v>
      </c>
      <c r="G2004" t="s">
        <v>96</v>
      </c>
      <c r="H2004" s="4">
        <v>44562</v>
      </c>
      <c r="I2004">
        <v>1400</v>
      </c>
      <c r="J2004" t="s">
        <v>598</v>
      </c>
      <c r="K2004" t="s">
        <v>599</v>
      </c>
      <c r="L2004" t="s">
        <v>600</v>
      </c>
      <c r="M2004" t="s">
        <v>37</v>
      </c>
      <c r="N2004" t="s">
        <v>601</v>
      </c>
      <c r="O2004" t="s">
        <v>72</v>
      </c>
      <c r="P2004">
        <v>8</v>
      </c>
      <c r="Q2004" t="s">
        <v>73</v>
      </c>
      <c r="R2004" t="s">
        <v>58</v>
      </c>
      <c r="S2004" t="s">
        <v>602</v>
      </c>
      <c r="T2004" s="4">
        <v>45561</v>
      </c>
      <c r="U2004">
        <v>9</v>
      </c>
      <c r="V2004" t="s">
        <v>20252</v>
      </c>
      <c r="W2004" t="s">
        <v>603</v>
      </c>
      <c r="X2004" t="s">
        <v>604</v>
      </c>
      <c r="Y2004" t="s">
        <v>605</v>
      </c>
      <c r="Z2004">
        <v>1487</v>
      </c>
      <c r="AA2004">
        <v>7</v>
      </c>
      <c r="AB2004">
        <v>4163.6000000000004</v>
      </c>
      <c r="AC2004">
        <v>594.80000000000007</v>
      </c>
      <c r="AD2004" s="8">
        <v>0.28000000000000003</v>
      </c>
      <c r="AE2004" s="7">
        <v>1165.8080000000002</v>
      </c>
      <c r="AF2004">
        <v>0.28000000000000003</v>
      </c>
      <c r="AG2004" t="str">
        <f t="shared" si="31"/>
        <v>₹4 K</v>
      </c>
    </row>
    <row r="2005" spans="1:33" x14ac:dyDescent="0.3">
      <c r="A2005" t="s">
        <v>181</v>
      </c>
      <c r="B2005" t="s">
        <v>606</v>
      </c>
      <c r="C2005" t="s">
        <v>29</v>
      </c>
      <c r="D2005" t="s">
        <v>50</v>
      </c>
      <c r="E2005" t="s">
        <v>578</v>
      </c>
      <c r="F2005" t="s">
        <v>607</v>
      </c>
      <c r="G2005" t="s">
        <v>33</v>
      </c>
      <c r="H2005" s="4">
        <v>44923</v>
      </c>
      <c r="I2005">
        <v>1000</v>
      </c>
      <c r="J2005" t="s">
        <v>608</v>
      </c>
      <c r="K2005" t="s">
        <v>245</v>
      </c>
      <c r="L2005" t="s">
        <v>609</v>
      </c>
      <c r="M2005" t="s">
        <v>87</v>
      </c>
      <c r="N2005" t="s">
        <v>610</v>
      </c>
      <c r="O2005" t="s">
        <v>57</v>
      </c>
      <c r="P2005">
        <v>8</v>
      </c>
      <c r="Q2005" t="s">
        <v>73</v>
      </c>
      <c r="R2005" t="s">
        <v>101</v>
      </c>
      <c r="S2005" t="s">
        <v>611</v>
      </c>
      <c r="T2005" s="4">
        <v>45550</v>
      </c>
      <c r="U2005">
        <v>9</v>
      </c>
      <c r="V2005" t="s">
        <v>20252</v>
      </c>
      <c r="W2005" t="s">
        <v>612</v>
      </c>
      <c r="X2005" t="s">
        <v>613</v>
      </c>
      <c r="Y2005" t="s">
        <v>614</v>
      </c>
      <c r="Z2005">
        <v>2100</v>
      </c>
      <c r="AA2005">
        <v>6</v>
      </c>
      <c r="AB2005">
        <v>5040</v>
      </c>
      <c r="AC2005">
        <v>840</v>
      </c>
      <c r="AD2005" s="8">
        <v>0.28000000000000003</v>
      </c>
      <c r="AE2005" s="7">
        <v>1411.2</v>
      </c>
      <c r="AF2005">
        <v>0.28000000000000003</v>
      </c>
      <c r="AG2005" t="str">
        <f t="shared" si="31"/>
        <v>₹5 K</v>
      </c>
    </row>
    <row r="2006" spans="1:33" x14ac:dyDescent="0.3">
      <c r="A2006" t="s">
        <v>181</v>
      </c>
      <c r="B2006" t="s">
        <v>380</v>
      </c>
      <c r="C2006" t="s">
        <v>29</v>
      </c>
      <c r="D2006" t="s">
        <v>370</v>
      </c>
      <c r="E2006" t="s">
        <v>632</v>
      </c>
      <c r="F2006" t="s">
        <v>633</v>
      </c>
      <c r="G2006" t="s">
        <v>33</v>
      </c>
      <c r="H2006" s="4">
        <v>44265</v>
      </c>
      <c r="I2006">
        <v>950</v>
      </c>
      <c r="J2006" t="s">
        <v>634</v>
      </c>
      <c r="K2006" t="s">
        <v>404</v>
      </c>
      <c r="L2006" t="s">
        <v>635</v>
      </c>
      <c r="M2006" t="s">
        <v>37</v>
      </c>
      <c r="N2006" t="s">
        <v>636</v>
      </c>
      <c r="O2006" t="s">
        <v>57</v>
      </c>
      <c r="P2006">
        <v>13</v>
      </c>
      <c r="Q2006" t="s">
        <v>40</v>
      </c>
      <c r="R2006" t="s">
        <v>101</v>
      </c>
      <c r="S2006" t="s">
        <v>637</v>
      </c>
      <c r="T2006" s="4">
        <v>45551</v>
      </c>
      <c r="U2006">
        <v>9</v>
      </c>
      <c r="V2006" t="s">
        <v>20252</v>
      </c>
      <c r="W2006" t="s">
        <v>638</v>
      </c>
      <c r="X2006" t="s">
        <v>639</v>
      </c>
      <c r="Y2006" t="s">
        <v>640</v>
      </c>
      <c r="Z2006">
        <v>1812</v>
      </c>
      <c r="AA2006">
        <v>8</v>
      </c>
      <c r="AB2006">
        <v>5798.4000000000015</v>
      </c>
      <c r="AC2006">
        <v>724.80000000000018</v>
      </c>
      <c r="AD2006" s="8">
        <v>0.28000000000000003</v>
      </c>
      <c r="AE2006" s="7">
        <v>1623.5520000000006</v>
      </c>
      <c r="AF2006">
        <v>0.28000000000000003</v>
      </c>
      <c r="AG2006" t="str">
        <f t="shared" si="31"/>
        <v>₹6 K</v>
      </c>
    </row>
    <row r="2007" spans="1:33" x14ac:dyDescent="0.3">
      <c r="A2007" t="s">
        <v>133</v>
      </c>
      <c r="B2007" t="s">
        <v>229</v>
      </c>
      <c r="C2007" t="s">
        <v>80</v>
      </c>
      <c r="D2007" t="s">
        <v>677</v>
      </c>
      <c r="E2007" t="s">
        <v>391</v>
      </c>
      <c r="F2007" t="s">
        <v>678</v>
      </c>
      <c r="G2007" t="s">
        <v>33</v>
      </c>
      <c r="H2007" s="4">
        <v>44393</v>
      </c>
      <c r="I2007">
        <v>1200</v>
      </c>
      <c r="J2007" t="s">
        <v>679</v>
      </c>
      <c r="K2007" t="s">
        <v>680</v>
      </c>
      <c r="L2007" t="s">
        <v>681</v>
      </c>
      <c r="M2007" t="s">
        <v>87</v>
      </c>
      <c r="N2007" t="s">
        <v>682</v>
      </c>
      <c r="O2007" t="s">
        <v>39</v>
      </c>
      <c r="P2007">
        <v>14</v>
      </c>
      <c r="Q2007" t="s">
        <v>73</v>
      </c>
      <c r="R2007" t="s">
        <v>74</v>
      </c>
      <c r="S2007" t="s">
        <v>683</v>
      </c>
      <c r="T2007" s="4">
        <v>45562</v>
      </c>
      <c r="U2007">
        <v>9</v>
      </c>
      <c r="V2007" t="s">
        <v>20252</v>
      </c>
      <c r="W2007" t="s">
        <v>684</v>
      </c>
      <c r="X2007" t="s">
        <v>685</v>
      </c>
      <c r="Y2007" t="s">
        <v>686</v>
      </c>
      <c r="Z2007">
        <v>698</v>
      </c>
      <c r="AA2007">
        <v>5</v>
      </c>
      <c r="AB2007">
        <v>1396</v>
      </c>
      <c r="AC2007">
        <v>279.2</v>
      </c>
      <c r="AD2007" s="8">
        <v>0.35</v>
      </c>
      <c r="AE2007" s="7">
        <v>488.59999999999997</v>
      </c>
      <c r="AF2007">
        <v>0.35</v>
      </c>
      <c r="AG2007" t="str">
        <f t="shared" si="31"/>
        <v>₹1 K</v>
      </c>
    </row>
    <row r="2008" spans="1:33" x14ac:dyDescent="0.3">
      <c r="A2008" t="s">
        <v>20233</v>
      </c>
      <c r="B2008" t="s">
        <v>218</v>
      </c>
      <c r="C2008" t="s">
        <v>29</v>
      </c>
      <c r="D2008" t="s">
        <v>81</v>
      </c>
      <c r="E2008" t="s">
        <v>750</v>
      </c>
      <c r="F2008" t="s">
        <v>751</v>
      </c>
      <c r="G2008" t="s">
        <v>33</v>
      </c>
      <c r="H2008" s="4">
        <v>45245</v>
      </c>
      <c r="I2008">
        <v>800</v>
      </c>
      <c r="J2008" t="s">
        <v>752</v>
      </c>
      <c r="K2008" t="s">
        <v>753</v>
      </c>
      <c r="L2008" t="s">
        <v>754</v>
      </c>
      <c r="M2008" t="s">
        <v>37</v>
      </c>
      <c r="N2008" t="s">
        <v>755</v>
      </c>
      <c r="O2008" t="s">
        <v>57</v>
      </c>
      <c r="P2008">
        <v>12</v>
      </c>
      <c r="Q2008" t="s">
        <v>73</v>
      </c>
      <c r="R2008" t="s">
        <v>101</v>
      </c>
      <c r="S2008" t="s">
        <v>756</v>
      </c>
      <c r="T2008" s="4">
        <v>45550</v>
      </c>
      <c r="U2008">
        <v>9</v>
      </c>
      <c r="V2008" t="s">
        <v>20252</v>
      </c>
      <c r="W2008" t="s">
        <v>757</v>
      </c>
      <c r="X2008" t="s">
        <v>758</v>
      </c>
      <c r="Y2008" t="s">
        <v>759</v>
      </c>
      <c r="Z2008">
        <v>1929</v>
      </c>
      <c r="AA2008">
        <v>7</v>
      </c>
      <c r="AB2008">
        <v>5401.2000000000007</v>
      </c>
      <c r="AC2008">
        <v>771.60000000000014</v>
      </c>
      <c r="AD2008" s="8">
        <v>0.28000000000000003</v>
      </c>
      <c r="AE2008" s="7">
        <v>1512.3360000000002</v>
      </c>
      <c r="AF2008">
        <v>0.28000000000000003</v>
      </c>
      <c r="AG2008" t="str">
        <f t="shared" si="31"/>
        <v>₹5 K</v>
      </c>
    </row>
    <row r="2009" spans="1:33" x14ac:dyDescent="0.3">
      <c r="A2009" t="s">
        <v>121</v>
      </c>
      <c r="B2009" t="s">
        <v>946</v>
      </c>
      <c r="C2009" t="s">
        <v>49</v>
      </c>
      <c r="D2009" t="s">
        <v>370</v>
      </c>
      <c r="E2009" t="s">
        <v>947</v>
      </c>
      <c r="F2009" t="s">
        <v>948</v>
      </c>
      <c r="G2009" t="s">
        <v>96</v>
      </c>
      <c r="H2009" s="4">
        <v>44851</v>
      </c>
      <c r="I2009">
        <v>1400</v>
      </c>
      <c r="J2009" t="s">
        <v>949</v>
      </c>
      <c r="K2009" t="s">
        <v>950</v>
      </c>
      <c r="L2009" t="s">
        <v>951</v>
      </c>
      <c r="M2009" t="s">
        <v>87</v>
      </c>
      <c r="N2009" t="s">
        <v>952</v>
      </c>
      <c r="O2009" t="s">
        <v>57</v>
      </c>
      <c r="P2009">
        <v>20</v>
      </c>
      <c r="Q2009" t="s">
        <v>40</v>
      </c>
      <c r="R2009" t="s">
        <v>101</v>
      </c>
      <c r="S2009" t="s">
        <v>953</v>
      </c>
      <c r="T2009" s="4">
        <v>45539</v>
      </c>
      <c r="U2009">
        <v>9</v>
      </c>
      <c r="V2009" t="s">
        <v>20252</v>
      </c>
      <c r="W2009" t="s">
        <v>954</v>
      </c>
      <c r="X2009" t="s">
        <v>955</v>
      </c>
      <c r="Y2009" t="s">
        <v>956</v>
      </c>
      <c r="Z2009">
        <v>2183</v>
      </c>
      <c r="AA2009">
        <v>8</v>
      </c>
      <c r="AB2009">
        <v>6985.6</v>
      </c>
      <c r="AC2009">
        <v>873.2</v>
      </c>
      <c r="AD2009" s="8">
        <v>0.22</v>
      </c>
      <c r="AE2009" s="7">
        <v>1536.8320000000001</v>
      </c>
      <c r="AF2009">
        <v>0.22</v>
      </c>
      <c r="AG2009" t="str">
        <f t="shared" si="31"/>
        <v>₹7 K</v>
      </c>
    </row>
    <row r="2010" spans="1:33" x14ac:dyDescent="0.3">
      <c r="A2010" t="s">
        <v>20242</v>
      </c>
      <c r="B2010" t="s">
        <v>390</v>
      </c>
      <c r="C2010" t="s">
        <v>49</v>
      </c>
      <c r="D2010" t="s">
        <v>146</v>
      </c>
      <c r="E2010" t="s">
        <v>975</v>
      </c>
      <c r="F2010" t="s">
        <v>976</v>
      </c>
      <c r="G2010" t="s">
        <v>96</v>
      </c>
      <c r="H2010" s="4">
        <v>44317</v>
      </c>
      <c r="I2010">
        <v>950</v>
      </c>
      <c r="J2010" t="s">
        <v>977</v>
      </c>
      <c r="K2010" t="s">
        <v>978</v>
      </c>
      <c r="L2010" t="s">
        <v>979</v>
      </c>
      <c r="M2010" t="s">
        <v>87</v>
      </c>
      <c r="N2010" t="s">
        <v>980</v>
      </c>
      <c r="O2010" t="s">
        <v>39</v>
      </c>
      <c r="P2010">
        <v>7</v>
      </c>
      <c r="Q2010" t="s">
        <v>73</v>
      </c>
      <c r="R2010" t="s">
        <v>74</v>
      </c>
      <c r="S2010" t="s">
        <v>981</v>
      </c>
      <c r="T2010" s="4">
        <v>45561</v>
      </c>
      <c r="U2010">
        <v>9</v>
      </c>
      <c r="V2010" t="s">
        <v>20252</v>
      </c>
      <c r="W2010" t="s">
        <v>982</v>
      </c>
      <c r="X2010" t="s">
        <v>983</v>
      </c>
      <c r="Y2010" t="s">
        <v>984</v>
      </c>
      <c r="Z2010">
        <v>1411</v>
      </c>
      <c r="AA2010">
        <v>1</v>
      </c>
      <c r="AB2010">
        <v>564.4</v>
      </c>
      <c r="AC2010">
        <v>564.4</v>
      </c>
      <c r="AD2010" s="8">
        <v>0.22</v>
      </c>
      <c r="AE2010" s="7">
        <v>124.16799999999999</v>
      </c>
      <c r="AF2010">
        <v>0.22</v>
      </c>
      <c r="AG2010" t="str">
        <f t="shared" si="31"/>
        <v>₹564.4</v>
      </c>
    </row>
    <row r="2011" spans="1:33" x14ac:dyDescent="0.3">
      <c r="A2011" t="s">
        <v>20236</v>
      </c>
      <c r="B2011" t="s">
        <v>79</v>
      </c>
      <c r="C2011" t="s">
        <v>49</v>
      </c>
      <c r="D2011" t="s">
        <v>370</v>
      </c>
      <c r="E2011" t="s">
        <v>1014</v>
      </c>
      <c r="F2011" t="s">
        <v>1015</v>
      </c>
      <c r="G2011" t="s">
        <v>33</v>
      </c>
      <c r="H2011" s="4">
        <v>44520</v>
      </c>
      <c r="I2011">
        <v>950</v>
      </c>
      <c r="J2011" t="s">
        <v>1016</v>
      </c>
      <c r="K2011" t="s">
        <v>54</v>
      </c>
      <c r="L2011" t="s">
        <v>1017</v>
      </c>
      <c r="M2011" t="s">
        <v>37</v>
      </c>
      <c r="N2011" t="s">
        <v>1018</v>
      </c>
      <c r="O2011" t="s">
        <v>116</v>
      </c>
      <c r="P2011">
        <v>13</v>
      </c>
      <c r="Q2011" t="s">
        <v>40</v>
      </c>
      <c r="R2011" t="s">
        <v>74</v>
      </c>
      <c r="S2011" t="s">
        <v>1019</v>
      </c>
      <c r="T2011" s="4">
        <v>45536</v>
      </c>
      <c r="U2011">
        <v>9</v>
      </c>
      <c r="V2011" t="s">
        <v>20252</v>
      </c>
      <c r="W2011" t="s">
        <v>1020</v>
      </c>
      <c r="X2011" t="s">
        <v>1021</v>
      </c>
      <c r="Y2011" t="s">
        <v>1022</v>
      </c>
      <c r="Z2011">
        <v>1439</v>
      </c>
      <c r="AA2011">
        <v>3</v>
      </c>
      <c r="AB2011">
        <v>1726.8000000000002</v>
      </c>
      <c r="AC2011">
        <v>575.6</v>
      </c>
      <c r="AD2011" s="8">
        <v>0.22</v>
      </c>
      <c r="AE2011" s="7">
        <v>379.89600000000002</v>
      </c>
      <c r="AF2011">
        <v>0.22</v>
      </c>
      <c r="AG2011" t="str">
        <f t="shared" si="31"/>
        <v>₹2 K</v>
      </c>
    </row>
    <row r="2012" spans="1:33" x14ac:dyDescent="0.3">
      <c r="A2012" t="s">
        <v>336</v>
      </c>
      <c r="B2012" t="s">
        <v>1023</v>
      </c>
      <c r="C2012" t="s">
        <v>80</v>
      </c>
      <c r="D2012" t="s">
        <v>50</v>
      </c>
      <c r="E2012" t="s">
        <v>1092</v>
      </c>
      <c r="F2012" t="s">
        <v>1093</v>
      </c>
      <c r="G2012" t="s">
        <v>33</v>
      </c>
      <c r="H2012" s="4">
        <v>45195</v>
      </c>
      <c r="I2012">
        <v>1200</v>
      </c>
      <c r="J2012" t="s">
        <v>1094</v>
      </c>
      <c r="K2012" t="s">
        <v>653</v>
      </c>
      <c r="L2012" t="s">
        <v>1095</v>
      </c>
      <c r="M2012" t="s">
        <v>37</v>
      </c>
      <c r="N2012" t="s">
        <v>1096</v>
      </c>
      <c r="O2012" t="s">
        <v>57</v>
      </c>
      <c r="P2012">
        <v>3</v>
      </c>
      <c r="Q2012" t="s">
        <v>40</v>
      </c>
      <c r="R2012" t="s">
        <v>58</v>
      </c>
      <c r="S2012" t="s">
        <v>1097</v>
      </c>
      <c r="T2012" s="4">
        <v>45564</v>
      </c>
      <c r="U2012">
        <v>9</v>
      </c>
      <c r="V2012" t="s">
        <v>20252</v>
      </c>
      <c r="W2012" t="s">
        <v>1098</v>
      </c>
      <c r="X2012" t="s">
        <v>1099</v>
      </c>
      <c r="Y2012" t="s">
        <v>1100</v>
      </c>
      <c r="Z2012">
        <v>2215</v>
      </c>
      <c r="AA2012">
        <v>5</v>
      </c>
      <c r="AB2012">
        <v>4430</v>
      </c>
      <c r="AC2012">
        <v>886</v>
      </c>
      <c r="AD2012" s="8">
        <v>0.35</v>
      </c>
      <c r="AE2012" s="7">
        <v>1550.5</v>
      </c>
      <c r="AF2012">
        <v>0.35</v>
      </c>
      <c r="AG2012" t="str">
        <f t="shared" si="31"/>
        <v>₹4 K</v>
      </c>
    </row>
    <row r="2013" spans="1:33" x14ac:dyDescent="0.3">
      <c r="A2013" t="s">
        <v>357</v>
      </c>
      <c r="B2013" t="s">
        <v>357</v>
      </c>
      <c r="C2013" t="s">
        <v>80</v>
      </c>
      <c r="D2013" t="s">
        <v>219</v>
      </c>
      <c r="E2013" t="s">
        <v>559</v>
      </c>
      <c r="F2013" t="s">
        <v>1101</v>
      </c>
      <c r="G2013" t="s">
        <v>33</v>
      </c>
      <c r="H2013" s="4">
        <v>45192</v>
      </c>
      <c r="I2013">
        <v>1200</v>
      </c>
      <c r="J2013" t="s">
        <v>1102</v>
      </c>
      <c r="K2013" t="s">
        <v>1103</v>
      </c>
      <c r="L2013" t="s">
        <v>1104</v>
      </c>
      <c r="M2013" t="s">
        <v>87</v>
      </c>
      <c r="N2013" t="s">
        <v>1105</v>
      </c>
      <c r="O2013" t="s">
        <v>39</v>
      </c>
      <c r="P2013">
        <v>13</v>
      </c>
      <c r="Q2013" t="s">
        <v>40</v>
      </c>
      <c r="R2013" t="s">
        <v>58</v>
      </c>
      <c r="S2013" t="s">
        <v>1106</v>
      </c>
      <c r="T2013" s="4">
        <v>45565</v>
      </c>
      <c r="U2013">
        <v>9</v>
      </c>
      <c r="V2013" t="s">
        <v>20252</v>
      </c>
      <c r="W2013" t="s">
        <v>1107</v>
      </c>
      <c r="X2013" t="s">
        <v>1108</v>
      </c>
      <c r="Y2013" t="s">
        <v>1109</v>
      </c>
      <c r="Z2013">
        <v>1193</v>
      </c>
      <c r="AA2013">
        <v>2</v>
      </c>
      <c r="AB2013">
        <v>954.40000000000009</v>
      </c>
      <c r="AC2013">
        <v>477.20000000000005</v>
      </c>
      <c r="AD2013" s="8">
        <v>0.35</v>
      </c>
      <c r="AE2013" s="7">
        <v>334.04</v>
      </c>
      <c r="AF2013">
        <v>0.35</v>
      </c>
      <c r="AG2013" t="str">
        <f t="shared" si="31"/>
        <v>₹954.4</v>
      </c>
    </row>
    <row r="2014" spans="1:33" x14ac:dyDescent="0.3">
      <c r="A2014" t="s">
        <v>47</v>
      </c>
      <c r="B2014" t="s">
        <v>1128</v>
      </c>
      <c r="C2014" t="s">
        <v>49</v>
      </c>
      <c r="D2014" t="s">
        <v>109</v>
      </c>
      <c r="E2014" t="s">
        <v>481</v>
      </c>
      <c r="F2014" t="s">
        <v>1129</v>
      </c>
      <c r="G2014" t="s">
        <v>96</v>
      </c>
      <c r="H2014" s="4">
        <v>44856</v>
      </c>
      <c r="I2014">
        <v>1200</v>
      </c>
      <c r="J2014" t="s">
        <v>1130</v>
      </c>
      <c r="K2014" t="s">
        <v>914</v>
      </c>
      <c r="L2014" t="s">
        <v>1131</v>
      </c>
      <c r="M2014" t="s">
        <v>37</v>
      </c>
      <c r="N2014" t="s">
        <v>1132</v>
      </c>
      <c r="O2014" t="s">
        <v>57</v>
      </c>
      <c r="P2014">
        <v>13</v>
      </c>
      <c r="Q2014" t="s">
        <v>73</v>
      </c>
      <c r="R2014" t="s">
        <v>101</v>
      </c>
      <c r="S2014" t="s">
        <v>1133</v>
      </c>
      <c r="T2014" s="4">
        <v>45550</v>
      </c>
      <c r="U2014">
        <v>9</v>
      </c>
      <c r="V2014" t="s">
        <v>20252</v>
      </c>
      <c r="W2014" t="s">
        <v>1134</v>
      </c>
      <c r="X2014" t="s">
        <v>1135</v>
      </c>
      <c r="Y2014" t="s">
        <v>605</v>
      </c>
      <c r="Z2014">
        <v>772</v>
      </c>
      <c r="AA2014">
        <v>4</v>
      </c>
      <c r="AB2014">
        <v>1235.2</v>
      </c>
      <c r="AC2014">
        <v>308.8</v>
      </c>
      <c r="AD2014" s="8">
        <v>0.22</v>
      </c>
      <c r="AE2014" s="7">
        <v>271.74400000000003</v>
      </c>
      <c r="AF2014">
        <v>0.22</v>
      </c>
      <c r="AG2014" t="str">
        <f t="shared" si="31"/>
        <v>₹1 K</v>
      </c>
    </row>
    <row r="2015" spans="1:33" x14ac:dyDescent="0.3">
      <c r="A2015" t="s">
        <v>336</v>
      </c>
      <c r="B2015" t="s">
        <v>1023</v>
      </c>
      <c r="C2015" t="s">
        <v>80</v>
      </c>
      <c r="D2015" t="s">
        <v>50</v>
      </c>
      <c r="E2015" t="s">
        <v>894</v>
      </c>
      <c r="F2015" t="s">
        <v>1217</v>
      </c>
      <c r="G2015" t="s">
        <v>96</v>
      </c>
      <c r="H2015" s="4">
        <v>44440</v>
      </c>
      <c r="I2015">
        <v>1400</v>
      </c>
      <c r="J2015" t="s">
        <v>1218</v>
      </c>
      <c r="K2015" t="s">
        <v>706</v>
      </c>
      <c r="L2015" t="s">
        <v>1219</v>
      </c>
      <c r="M2015" t="s">
        <v>87</v>
      </c>
      <c r="N2015" t="s">
        <v>1220</v>
      </c>
      <c r="O2015" t="s">
        <v>72</v>
      </c>
      <c r="P2015">
        <v>20</v>
      </c>
      <c r="Q2015" t="s">
        <v>40</v>
      </c>
      <c r="R2015" t="s">
        <v>74</v>
      </c>
      <c r="S2015" t="s">
        <v>1221</v>
      </c>
      <c r="T2015" s="4">
        <v>45548</v>
      </c>
      <c r="U2015">
        <v>9</v>
      </c>
      <c r="V2015" t="s">
        <v>20252</v>
      </c>
      <c r="W2015" t="s">
        <v>1222</v>
      </c>
      <c r="X2015" t="s">
        <v>1223</v>
      </c>
      <c r="Y2015" t="s">
        <v>1224</v>
      </c>
      <c r="Z2015">
        <v>1893</v>
      </c>
      <c r="AA2015">
        <v>5</v>
      </c>
      <c r="AB2015">
        <v>3786</v>
      </c>
      <c r="AC2015">
        <v>757.2</v>
      </c>
      <c r="AD2015" s="8">
        <v>0.35</v>
      </c>
      <c r="AE2015" s="7">
        <v>1325.1</v>
      </c>
      <c r="AF2015">
        <v>0.35</v>
      </c>
      <c r="AG2015" t="str">
        <f t="shared" si="31"/>
        <v>₹4 K</v>
      </c>
    </row>
    <row r="2016" spans="1:33" x14ac:dyDescent="0.3">
      <c r="A2016" t="s">
        <v>27</v>
      </c>
      <c r="B2016" t="s">
        <v>803</v>
      </c>
      <c r="C2016" t="s">
        <v>49</v>
      </c>
      <c r="D2016" t="s">
        <v>206</v>
      </c>
      <c r="E2016" t="s">
        <v>986</v>
      </c>
      <c r="F2016" t="s">
        <v>1509</v>
      </c>
      <c r="G2016" t="s">
        <v>33</v>
      </c>
      <c r="H2016" s="4">
        <v>45149</v>
      </c>
      <c r="I2016">
        <v>1400</v>
      </c>
      <c r="J2016" t="s">
        <v>1510</v>
      </c>
      <c r="K2016" t="s">
        <v>1511</v>
      </c>
      <c r="L2016" t="s">
        <v>1512</v>
      </c>
      <c r="M2016" t="s">
        <v>87</v>
      </c>
      <c r="N2016" t="s">
        <v>1513</v>
      </c>
      <c r="O2016" t="s">
        <v>116</v>
      </c>
      <c r="P2016">
        <v>6</v>
      </c>
      <c r="Q2016" t="s">
        <v>73</v>
      </c>
      <c r="R2016" t="s">
        <v>58</v>
      </c>
      <c r="S2016" t="s">
        <v>1514</v>
      </c>
      <c r="T2016" s="4">
        <v>45537</v>
      </c>
      <c r="U2016">
        <v>9</v>
      </c>
      <c r="V2016" t="s">
        <v>20252</v>
      </c>
      <c r="W2016" t="s">
        <v>1515</v>
      </c>
      <c r="X2016" t="s">
        <v>1516</v>
      </c>
      <c r="Y2016" t="s">
        <v>1517</v>
      </c>
      <c r="Z2016">
        <v>2063</v>
      </c>
      <c r="AA2016">
        <v>3</v>
      </c>
      <c r="AB2016">
        <v>2475.6000000000004</v>
      </c>
      <c r="AC2016">
        <v>825.20000000000016</v>
      </c>
      <c r="AD2016" s="8">
        <v>0.22</v>
      </c>
      <c r="AE2016" s="7">
        <v>544.63200000000006</v>
      </c>
      <c r="AF2016">
        <v>0.22</v>
      </c>
      <c r="AG2016" t="str">
        <f t="shared" si="31"/>
        <v>₹2 K</v>
      </c>
    </row>
    <row r="2017" spans="1:33" x14ac:dyDescent="0.3">
      <c r="A2017" t="s">
        <v>93</v>
      </c>
      <c r="B2017" t="s">
        <v>169</v>
      </c>
      <c r="C2017" t="s">
        <v>80</v>
      </c>
      <c r="D2017" t="s">
        <v>677</v>
      </c>
      <c r="E2017" t="s">
        <v>996</v>
      </c>
      <c r="F2017" t="s">
        <v>1633</v>
      </c>
      <c r="G2017" t="s">
        <v>33</v>
      </c>
      <c r="H2017" s="4">
        <v>45295</v>
      </c>
      <c r="I2017">
        <v>1000</v>
      </c>
      <c r="J2017" t="s">
        <v>1634</v>
      </c>
      <c r="K2017" t="s">
        <v>1034</v>
      </c>
      <c r="L2017" t="s">
        <v>1635</v>
      </c>
      <c r="M2017" t="s">
        <v>37</v>
      </c>
      <c r="N2017" t="s">
        <v>1636</v>
      </c>
      <c r="O2017" t="s">
        <v>57</v>
      </c>
      <c r="P2017">
        <v>5</v>
      </c>
      <c r="Q2017" t="s">
        <v>73</v>
      </c>
      <c r="R2017" t="s">
        <v>41</v>
      </c>
      <c r="S2017" t="s">
        <v>1637</v>
      </c>
      <c r="T2017" s="4">
        <v>45540</v>
      </c>
      <c r="U2017">
        <v>9</v>
      </c>
      <c r="V2017" t="s">
        <v>20252</v>
      </c>
      <c r="W2017" t="s">
        <v>1638</v>
      </c>
      <c r="X2017" t="s">
        <v>1639</v>
      </c>
      <c r="Y2017" t="s">
        <v>1640</v>
      </c>
      <c r="Z2017">
        <v>2094</v>
      </c>
      <c r="AA2017">
        <v>2</v>
      </c>
      <c r="AB2017">
        <v>1675.2</v>
      </c>
      <c r="AC2017">
        <v>837.6</v>
      </c>
      <c r="AD2017" s="8">
        <v>0.35</v>
      </c>
      <c r="AE2017" s="7">
        <v>586.31999999999994</v>
      </c>
      <c r="AF2017">
        <v>0.35</v>
      </c>
      <c r="AG2017" t="str">
        <f t="shared" si="31"/>
        <v>₹2 K</v>
      </c>
    </row>
    <row r="2018" spans="1:33" x14ac:dyDescent="0.3">
      <c r="A2018" t="s">
        <v>181</v>
      </c>
      <c r="B2018" t="s">
        <v>606</v>
      </c>
      <c r="C2018" t="s">
        <v>80</v>
      </c>
      <c r="D2018" t="s">
        <v>50</v>
      </c>
      <c r="E2018" t="s">
        <v>1683</v>
      </c>
      <c r="F2018" t="s">
        <v>1684</v>
      </c>
      <c r="G2018" t="s">
        <v>96</v>
      </c>
      <c r="H2018" s="4">
        <v>44135</v>
      </c>
      <c r="I2018">
        <v>800</v>
      </c>
      <c r="J2018" t="s">
        <v>1685</v>
      </c>
      <c r="K2018" t="s">
        <v>1686</v>
      </c>
      <c r="L2018" t="s">
        <v>1687</v>
      </c>
      <c r="M2018" t="s">
        <v>37</v>
      </c>
      <c r="N2018" t="s">
        <v>1688</v>
      </c>
      <c r="O2018" t="s">
        <v>57</v>
      </c>
      <c r="P2018">
        <v>10</v>
      </c>
      <c r="Q2018" t="s">
        <v>40</v>
      </c>
      <c r="R2018" t="s">
        <v>58</v>
      </c>
      <c r="S2018" t="s">
        <v>1689</v>
      </c>
      <c r="T2018" s="4">
        <v>45540</v>
      </c>
      <c r="U2018">
        <v>9</v>
      </c>
      <c r="V2018" t="s">
        <v>20252</v>
      </c>
      <c r="W2018" t="s">
        <v>1690</v>
      </c>
      <c r="X2018" t="s">
        <v>1691</v>
      </c>
      <c r="Y2018" t="s">
        <v>1692</v>
      </c>
      <c r="Z2018">
        <v>2501</v>
      </c>
      <c r="AA2018">
        <v>7</v>
      </c>
      <c r="AB2018">
        <v>7002.8</v>
      </c>
      <c r="AC2018">
        <v>1000.4</v>
      </c>
      <c r="AD2018" s="8">
        <v>0.35</v>
      </c>
      <c r="AE2018" s="7">
        <v>2450.98</v>
      </c>
      <c r="AF2018">
        <v>0.35</v>
      </c>
      <c r="AG2018" t="str">
        <f t="shared" si="31"/>
        <v>₹7 K</v>
      </c>
    </row>
    <row r="2019" spans="1:33" x14ac:dyDescent="0.3">
      <c r="A2019" t="s">
        <v>336</v>
      </c>
      <c r="B2019" t="s">
        <v>262</v>
      </c>
      <c r="C2019" t="s">
        <v>29</v>
      </c>
      <c r="D2019" t="s">
        <v>109</v>
      </c>
      <c r="E2019" t="s">
        <v>703</v>
      </c>
      <c r="F2019" t="s">
        <v>1886</v>
      </c>
      <c r="G2019" t="s">
        <v>33</v>
      </c>
      <c r="H2019" s="4">
        <v>43861</v>
      </c>
      <c r="I2019">
        <v>950</v>
      </c>
      <c r="J2019" t="s">
        <v>1887</v>
      </c>
      <c r="K2019" t="s">
        <v>1319</v>
      </c>
      <c r="L2019" t="s">
        <v>1888</v>
      </c>
      <c r="M2019" t="s">
        <v>87</v>
      </c>
      <c r="N2019" t="s">
        <v>1889</v>
      </c>
      <c r="O2019" t="s">
        <v>116</v>
      </c>
      <c r="P2019">
        <v>8</v>
      </c>
      <c r="Q2019" t="s">
        <v>40</v>
      </c>
      <c r="R2019" t="s">
        <v>41</v>
      </c>
      <c r="S2019" t="s">
        <v>1890</v>
      </c>
      <c r="T2019" s="4">
        <v>45547</v>
      </c>
      <c r="U2019">
        <v>9</v>
      </c>
      <c r="V2019" t="s">
        <v>20252</v>
      </c>
      <c r="W2019" t="s">
        <v>1891</v>
      </c>
      <c r="X2019" t="s">
        <v>1892</v>
      </c>
      <c r="Y2019" t="s">
        <v>1893</v>
      </c>
      <c r="Z2019">
        <v>2637</v>
      </c>
      <c r="AA2019">
        <v>6</v>
      </c>
      <c r="AB2019">
        <v>6328.8</v>
      </c>
      <c r="AC2019">
        <v>1054.8</v>
      </c>
      <c r="AD2019" s="8">
        <v>0.28000000000000003</v>
      </c>
      <c r="AE2019" s="7">
        <v>1772.0640000000003</v>
      </c>
      <c r="AF2019">
        <v>0.28000000000000003</v>
      </c>
      <c r="AG2019" t="str">
        <f t="shared" si="31"/>
        <v>₹6 K</v>
      </c>
    </row>
    <row r="2020" spans="1:33" x14ac:dyDescent="0.3">
      <c r="A2020" t="s">
        <v>20238</v>
      </c>
      <c r="B2020" t="s">
        <v>650</v>
      </c>
      <c r="C2020" t="s">
        <v>29</v>
      </c>
      <c r="D2020" t="s">
        <v>65</v>
      </c>
      <c r="E2020" t="s">
        <v>1908</v>
      </c>
      <c r="F2020" t="s">
        <v>1909</v>
      </c>
      <c r="G2020" t="s">
        <v>33</v>
      </c>
      <c r="H2020" s="4">
        <v>45582</v>
      </c>
      <c r="I2020">
        <v>1100</v>
      </c>
      <c r="J2020" t="s">
        <v>1910</v>
      </c>
      <c r="K2020" t="s">
        <v>361</v>
      </c>
      <c r="L2020" t="s">
        <v>1911</v>
      </c>
      <c r="M2020" t="s">
        <v>37</v>
      </c>
      <c r="N2020" t="s">
        <v>1912</v>
      </c>
      <c r="O2020" t="s">
        <v>39</v>
      </c>
      <c r="P2020">
        <v>10</v>
      </c>
      <c r="Q2020" t="s">
        <v>40</v>
      </c>
      <c r="R2020" t="s">
        <v>41</v>
      </c>
      <c r="S2020" t="s">
        <v>1913</v>
      </c>
      <c r="T2020" s="4">
        <v>45543</v>
      </c>
      <c r="U2020">
        <v>9</v>
      </c>
      <c r="V2020" t="s">
        <v>20252</v>
      </c>
      <c r="W2020" t="s">
        <v>1914</v>
      </c>
      <c r="X2020" t="s">
        <v>1915</v>
      </c>
      <c r="Y2020" t="s">
        <v>1916</v>
      </c>
      <c r="Z2020">
        <v>986</v>
      </c>
      <c r="AA2020">
        <v>4</v>
      </c>
      <c r="AB2020">
        <v>1577.6000000000001</v>
      </c>
      <c r="AC2020">
        <v>394.40000000000003</v>
      </c>
      <c r="AD2020" s="8">
        <v>0.28000000000000003</v>
      </c>
      <c r="AE2020" s="7">
        <v>441.72800000000007</v>
      </c>
      <c r="AF2020">
        <v>0.28000000000000003</v>
      </c>
      <c r="AG2020" t="str">
        <f t="shared" si="31"/>
        <v>₹2 K</v>
      </c>
    </row>
    <row r="2021" spans="1:33" x14ac:dyDescent="0.3">
      <c r="A2021" t="s">
        <v>181</v>
      </c>
      <c r="B2021" t="s">
        <v>64</v>
      </c>
      <c r="C2021" t="s">
        <v>49</v>
      </c>
      <c r="D2021" t="s">
        <v>677</v>
      </c>
      <c r="E2021" t="s">
        <v>814</v>
      </c>
      <c r="F2021" t="s">
        <v>2106</v>
      </c>
      <c r="G2021" t="s">
        <v>33</v>
      </c>
      <c r="H2021" s="4">
        <v>43932</v>
      </c>
      <c r="I2021">
        <v>1100</v>
      </c>
      <c r="J2021" t="s">
        <v>2107</v>
      </c>
      <c r="K2021" t="s">
        <v>150</v>
      </c>
      <c r="L2021" t="s">
        <v>2108</v>
      </c>
      <c r="M2021" t="s">
        <v>87</v>
      </c>
      <c r="N2021" t="s">
        <v>2109</v>
      </c>
      <c r="O2021" t="s">
        <v>72</v>
      </c>
      <c r="P2021">
        <v>10</v>
      </c>
      <c r="Q2021" t="s">
        <v>40</v>
      </c>
      <c r="R2021" t="s">
        <v>58</v>
      </c>
      <c r="S2021" t="s">
        <v>2110</v>
      </c>
      <c r="T2021" s="4">
        <v>45558</v>
      </c>
      <c r="U2021">
        <v>9</v>
      </c>
      <c r="V2021" t="s">
        <v>20252</v>
      </c>
      <c r="W2021" t="s">
        <v>2111</v>
      </c>
      <c r="X2021" t="s">
        <v>2112</v>
      </c>
      <c r="Y2021" t="s">
        <v>2113</v>
      </c>
      <c r="Z2021">
        <v>2086</v>
      </c>
      <c r="AA2021">
        <v>4</v>
      </c>
      <c r="AB2021">
        <v>3337.6000000000004</v>
      </c>
      <c r="AC2021">
        <v>834.40000000000009</v>
      </c>
      <c r="AD2021" s="8">
        <v>0.22</v>
      </c>
      <c r="AE2021" s="7">
        <v>734.27200000000005</v>
      </c>
      <c r="AF2021">
        <v>0.22</v>
      </c>
      <c r="AG2021" t="str">
        <f t="shared" si="31"/>
        <v>₹3 K</v>
      </c>
    </row>
    <row r="2022" spans="1:33" x14ac:dyDescent="0.3">
      <c r="A2022" t="s">
        <v>181</v>
      </c>
      <c r="B2022" t="s">
        <v>182</v>
      </c>
      <c r="C2022" t="s">
        <v>80</v>
      </c>
      <c r="D2022" t="s">
        <v>50</v>
      </c>
      <c r="E2022" t="s">
        <v>2153</v>
      </c>
      <c r="F2022" t="s">
        <v>2154</v>
      </c>
      <c r="G2022" t="s">
        <v>96</v>
      </c>
      <c r="H2022" s="4">
        <v>43993</v>
      </c>
      <c r="I2022">
        <v>950</v>
      </c>
      <c r="J2022" t="s">
        <v>2155</v>
      </c>
      <c r="K2022" t="s">
        <v>1749</v>
      </c>
      <c r="L2022" t="s">
        <v>2156</v>
      </c>
      <c r="M2022" t="s">
        <v>37</v>
      </c>
      <c r="N2022" t="s">
        <v>2157</v>
      </c>
      <c r="O2022" t="s">
        <v>57</v>
      </c>
      <c r="P2022">
        <v>11</v>
      </c>
      <c r="Q2022" t="s">
        <v>73</v>
      </c>
      <c r="R2022" t="s">
        <v>74</v>
      </c>
      <c r="S2022" t="s">
        <v>2158</v>
      </c>
      <c r="T2022" s="4">
        <v>45564</v>
      </c>
      <c r="U2022">
        <v>9</v>
      </c>
      <c r="V2022" t="s">
        <v>20252</v>
      </c>
      <c r="W2022" t="s">
        <v>2159</v>
      </c>
      <c r="X2022" t="s">
        <v>2160</v>
      </c>
      <c r="Y2022" t="s">
        <v>2161</v>
      </c>
      <c r="Z2022">
        <v>1725</v>
      </c>
      <c r="AA2022">
        <v>6</v>
      </c>
      <c r="AB2022">
        <v>4140</v>
      </c>
      <c r="AC2022">
        <v>690</v>
      </c>
      <c r="AD2022" s="8">
        <v>0.35</v>
      </c>
      <c r="AE2022" s="7">
        <v>1449</v>
      </c>
      <c r="AF2022">
        <v>0.35</v>
      </c>
      <c r="AG2022" t="str">
        <f t="shared" si="31"/>
        <v>₹4 K</v>
      </c>
    </row>
    <row r="2023" spans="1:33" x14ac:dyDescent="0.3">
      <c r="A2023" t="s">
        <v>20242</v>
      </c>
      <c r="B2023" t="s">
        <v>390</v>
      </c>
      <c r="C2023" t="s">
        <v>80</v>
      </c>
      <c r="D2023" t="s">
        <v>50</v>
      </c>
      <c r="E2023" t="s">
        <v>1290</v>
      </c>
      <c r="F2023" t="s">
        <v>2362</v>
      </c>
      <c r="G2023" t="s">
        <v>96</v>
      </c>
      <c r="H2023" s="4">
        <v>44929</v>
      </c>
      <c r="I2023">
        <v>950</v>
      </c>
      <c r="J2023" t="s">
        <v>2363</v>
      </c>
      <c r="K2023" t="s">
        <v>680</v>
      </c>
      <c r="L2023" t="s">
        <v>2364</v>
      </c>
      <c r="M2023" t="s">
        <v>87</v>
      </c>
      <c r="N2023" t="s">
        <v>2365</v>
      </c>
      <c r="O2023" t="s">
        <v>57</v>
      </c>
      <c r="P2023">
        <v>8</v>
      </c>
      <c r="Q2023" t="s">
        <v>73</v>
      </c>
      <c r="R2023" t="s">
        <v>58</v>
      </c>
      <c r="S2023" t="s">
        <v>2366</v>
      </c>
      <c r="T2023" s="4">
        <v>45544</v>
      </c>
      <c r="U2023">
        <v>9</v>
      </c>
      <c r="V2023" t="s">
        <v>20252</v>
      </c>
      <c r="W2023" t="s">
        <v>2367</v>
      </c>
      <c r="X2023" t="s">
        <v>2368</v>
      </c>
      <c r="Y2023" t="s">
        <v>2065</v>
      </c>
      <c r="Z2023">
        <v>1053</v>
      </c>
      <c r="AA2023">
        <v>2</v>
      </c>
      <c r="AB2023">
        <v>842.40000000000009</v>
      </c>
      <c r="AC2023">
        <v>421.20000000000005</v>
      </c>
      <c r="AD2023" s="8">
        <v>0.35</v>
      </c>
      <c r="AE2023" s="7">
        <v>294.84000000000003</v>
      </c>
      <c r="AF2023">
        <v>0.35</v>
      </c>
      <c r="AG2023" t="str">
        <f t="shared" si="31"/>
        <v>₹842.4</v>
      </c>
    </row>
    <row r="2024" spans="1:33" x14ac:dyDescent="0.3">
      <c r="A2024" t="s">
        <v>181</v>
      </c>
      <c r="B2024" t="s">
        <v>470</v>
      </c>
      <c r="C2024" t="s">
        <v>49</v>
      </c>
      <c r="D2024" t="s">
        <v>65</v>
      </c>
      <c r="E2024" t="s">
        <v>540</v>
      </c>
      <c r="F2024" t="s">
        <v>2377</v>
      </c>
      <c r="G2024" t="s">
        <v>33</v>
      </c>
      <c r="H2024" s="4">
        <v>44712</v>
      </c>
      <c r="I2024">
        <v>1100</v>
      </c>
      <c r="J2024" t="s">
        <v>2378</v>
      </c>
      <c r="K2024" t="s">
        <v>1302</v>
      </c>
      <c r="L2024" t="s">
        <v>2379</v>
      </c>
      <c r="M2024" t="s">
        <v>37</v>
      </c>
      <c r="N2024" t="s">
        <v>2380</v>
      </c>
      <c r="O2024" t="s">
        <v>116</v>
      </c>
      <c r="P2024">
        <v>17</v>
      </c>
      <c r="Q2024" t="s">
        <v>40</v>
      </c>
      <c r="R2024" t="s">
        <v>74</v>
      </c>
      <c r="S2024" t="s">
        <v>2381</v>
      </c>
      <c r="T2024" s="4">
        <v>45536</v>
      </c>
      <c r="U2024">
        <v>9</v>
      </c>
      <c r="V2024" t="s">
        <v>20252</v>
      </c>
      <c r="W2024" t="s">
        <v>2382</v>
      </c>
      <c r="X2024" t="s">
        <v>2383</v>
      </c>
      <c r="Y2024" t="s">
        <v>2384</v>
      </c>
      <c r="Z2024">
        <v>1102</v>
      </c>
      <c r="AA2024">
        <v>4</v>
      </c>
      <c r="AB2024">
        <v>1763.2</v>
      </c>
      <c r="AC2024">
        <v>440.8</v>
      </c>
      <c r="AD2024" s="8">
        <v>0.22</v>
      </c>
      <c r="AE2024" s="7">
        <v>387.904</v>
      </c>
      <c r="AF2024">
        <v>0.22</v>
      </c>
      <c r="AG2024" t="str">
        <f t="shared" si="31"/>
        <v>₹2 K</v>
      </c>
    </row>
    <row r="2025" spans="1:33" x14ac:dyDescent="0.3">
      <c r="A2025" t="s">
        <v>20240</v>
      </c>
      <c r="B2025" t="s">
        <v>347</v>
      </c>
      <c r="C2025" t="s">
        <v>49</v>
      </c>
      <c r="D2025" t="s">
        <v>206</v>
      </c>
      <c r="E2025" t="s">
        <v>687</v>
      </c>
      <c r="F2025" t="s">
        <v>2463</v>
      </c>
      <c r="G2025" t="s">
        <v>96</v>
      </c>
      <c r="H2025" s="4">
        <v>45251</v>
      </c>
      <c r="I2025">
        <v>800</v>
      </c>
      <c r="J2025" t="s">
        <v>2464</v>
      </c>
      <c r="K2025" t="s">
        <v>1643</v>
      </c>
      <c r="L2025" t="s">
        <v>2465</v>
      </c>
      <c r="M2025" t="s">
        <v>37</v>
      </c>
      <c r="N2025" t="s">
        <v>2466</v>
      </c>
      <c r="O2025" t="s">
        <v>72</v>
      </c>
      <c r="P2025">
        <v>8</v>
      </c>
      <c r="Q2025" t="s">
        <v>73</v>
      </c>
      <c r="R2025" t="s">
        <v>74</v>
      </c>
      <c r="S2025" t="s">
        <v>2467</v>
      </c>
      <c r="T2025" s="4">
        <v>45536</v>
      </c>
      <c r="U2025">
        <v>9</v>
      </c>
      <c r="V2025" t="s">
        <v>20252</v>
      </c>
      <c r="W2025" t="s">
        <v>2468</v>
      </c>
      <c r="X2025" t="s">
        <v>2469</v>
      </c>
      <c r="Y2025" t="s">
        <v>2470</v>
      </c>
      <c r="Z2025">
        <v>957</v>
      </c>
      <c r="AA2025">
        <v>4</v>
      </c>
      <c r="AB2025">
        <v>1531.2</v>
      </c>
      <c r="AC2025">
        <v>382.8</v>
      </c>
      <c r="AD2025" s="8">
        <v>0.22</v>
      </c>
      <c r="AE2025" s="7">
        <v>336.86400000000003</v>
      </c>
      <c r="AF2025">
        <v>0.22</v>
      </c>
      <c r="AG2025" t="str">
        <f t="shared" si="31"/>
        <v>₹2 K</v>
      </c>
    </row>
    <row r="2026" spans="1:33" x14ac:dyDescent="0.3">
      <c r="A2026" t="s">
        <v>20241</v>
      </c>
      <c r="B2026" t="s">
        <v>157</v>
      </c>
      <c r="C2026" t="s">
        <v>80</v>
      </c>
      <c r="D2026" t="s">
        <v>677</v>
      </c>
      <c r="E2026" t="s">
        <v>294</v>
      </c>
      <c r="F2026" t="s">
        <v>2502</v>
      </c>
      <c r="G2026" t="s">
        <v>33</v>
      </c>
      <c r="H2026" s="4">
        <v>45566</v>
      </c>
      <c r="I2026">
        <v>950</v>
      </c>
      <c r="J2026" t="s">
        <v>2503</v>
      </c>
      <c r="K2026" t="s">
        <v>1153</v>
      </c>
      <c r="L2026" t="s">
        <v>2504</v>
      </c>
      <c r="M2026" t="s">
        <v>37</v>
      </c>
      <c r="N2026" t="s">
        <v>2505</v>
      </c>
      <c r="O2026" t="s">
        <v>116</v>
      </c>
      <c r="P2026">
        <v>11</v>
      </c>
      <c r="Q2026" t="s">
        <v>40</v>
      </c>
      <c r="R2026" t="s">
        <v>41</v>
      </c>
      <c r="S2026" t="s">
        <v>2506</v>
      </c>
      <c r="T2026" s="4">
        <v>45542</v>
      </c>
      <c r="U2026">
        <v>9</v>
      </c>
      <c r="V2026" t="s">
        <v>20252</v>
      </c>
      <c r="W2026" t="s">
        <v>2507</v>
      </c>
      <c r="X2026" t="s">
        <v>2508</v>
      </c>
      <c r="Y2026" t="s">
        <v>2509</v>
      </c>
      <c r="Z2026">
        <v>1974</v>
      </c>
      <c r="AA2026">
        <v>6</v>
      </c>
      <c r="AB2026">
        <v>4737.6000000000004</v>
      </c>
      <c r="AC2026">
        <v>789.6</v>
      </c>
      <c r="AD2026" s="8">
        <v>0.35</v>
      </c>
      <c r="AE2026" s="7">
        <v>1658.16</v>
      </c>
      <c r="AF2026">
        <v>0.35</v>
      </c>
      <c r="AG2026" t="str">
        <f t="shared" si="31"/>
        <v>₹5 K</v>
      </c>
    </row>
    <row r="2027" spans="1:33" x14ac:dyDescent="0.3">
      <c r="A2027" t="s">
        <v>181</v>
      </c>
      <c r="B2027" t="s">
        <v>411</v>
      </c>
      <c r="C2027" t="s">
        <v>49</v>
      </c>
      <c r="D2027" t="s">
        <v>30</v>
      </c>
      <c r="E2027" t="s">
        <v>1014</v>
      </c>
      <c r="F2027" t="s">
        <v>2539</v>
      </c>
      <c r="G2027" t="s">
        <v>96</v>
      </c>
      <c r="H2027" s="4">
        <v>45110</v>
      </c>
      <c r="I2027">
        <v>800</v>
      </c>
      <c r="J2027" t="s">
        <v>2540</v>
      </c>
      <c r="K2027" t="s">
        <v>978</v>
      </c>
      <c r="L2027" t="s">
        <v>2541</v>
      </c>
      <c r="M2027" t="s">
        <v>37</v>
      </c>
      <c r="N2027" t="s">
        <v>2542</v>
      </c>
      <c r="O2027" t="s">
        <v>57</v>
      </c>
      <c r="P2027">
        <v>13</v>
      </c>
      <c r="Q2027" t="s">
        <v>73</v>
      </c>
      <c r="R2027" t="s">
        <v>41</v>
      </c>
      <c r="S2027" t="s">
        <v>2543</v>
      </c>
      <c r="T2027" s="4">
        <v>45539</v>
      </c>
      <c r="U2027">
        <v>9</v>
      </c>
      <c r="V2027" t="s">
        <v>20252</v>
      </c>
      <c r="W2027" t="s">
        <v>2544</v>
      </c>
      <c r="X2027" t="s">
        <v>2545</v>
      </c>
      <c r="Y2027" t="s">
        <v>2546</v>
      </c>
      <c r="Z2027">
        <v>1656</v>
      </c>
      <c r="AA2027">
        <v>2</v>
      </c>
      <c r="AB2027">
        <v>1324.8000000000002</v>
      </c>
      <c r="AC2027">
        <v>662.40000000000009</v>
      </c>
      <c r="AD2027" s="8">
        <v>0.22</v>
      </c>
      <c r="AE2027" s="7">
        <v>291.45600000000002</v>
      </c>
      <c r="AF2027">
        <v>0.22</v>
      </c>
      <c r="AG2027" t="str">
        <f t="shared" si="31"/>
        <v>₹1 K</v>
      </c>
    </row>
    <row r="2028" spans="1:33" x14ac:dyDescent="0.3">
      <c r="A2028" t="s">
        <v>145</v>
      </c>
      <c r="B2028" t="s">
        <v>145</v>
      </c>
      <c r="C2028" t="s">
        <v>80</v>
      </c>
      <c r="D2028" t="s">
        <v>109</v>
      </c>
      <c r="E2028" t="s">
        <v>559</v>
      </c>
      <c r="F2028" t="s">
        <v>2695</v>
      </c>
      <c r="G2028" t="s">
        <v>33</v>
      </c>
      <c r="H2028" s="4">
        <v>44232</v>
      </c>
      <c r="I2028">
        <v>800</v>
      </c>
      <c r="J2028" t="s">
        <v>2696</v>
      </c>
      <c r="K2028" t="s">
        <v>307</v>
      </c>
      <c r="L2028" t="s">
        <v>2697</v>
      </c>
      <c r="M2028" t="s">
        <v>87</v>
      </c>
      <c r="N2028" t="s">
        <v>2698</v>
      </c>
      <c r="O2028" t="s">
        <v>57</v>
      </c>
      <c r="P2028">
        <v>15</v>
      </c>
      <c r="Q2028" t="s">
        <v>40</v>
      </c>
      <c r="R2028" t="s">
        <v>58</v>
      </c>
      <c r="S2028" t="s">
        <v>2699</v>
      </c>
      <c r="T2028" s="4">
        <v>45560</v>
      </c>
      <c r="U2028">
        <v>9</v>
      </c>
      <c r="V2028" t="s">
        <v>20252</v>
      </c>
      <c r="W2028" t="s">
        <v>2700</v>
      </c>
      <c r="X2028" t="s">
        <v>2701</v>
      </c>
      <c r="Y2028" t="s">
        <v>2702</v>
      </c>
      <c r="Z2028">
        <v>2194</v>
      </c>
      <c r="AA2028">
        <v>2</v>
      </c>
      <c r="AB2028">
        <v>1755.2</v>
      </c>
      <c r="AC2028">
        <v>877.6</v>
      </c>
      <c r="AD2028" s="8">
        <v>0.35</v>
      </c>
      <c r="AE2028" s="7">
        <v>614.31999999999994</v>
      </c>
      <c r="AF2028">
        <v>0.35</v>
      </c>
      <c r="AG2028" t="str">
        <f t="shared" si="31"/>
        <v>₹2 K</v>
      </c>
    </row>
    <row r="2029" spans="1:33" x14ac:dyDescent="0.3">
      <c r="A2029" t="s">
        <v>20236</v>
      </c>
      <c r="B2029" t="s">
        <v>79</v>
      </c>
      <c r="C2029" t="s">
        <v>80</v>
      </c>
      <c r="D2029" t="s">
        <v>81</v>
      </c>
      <c r="E2029" t="s">
        <v>2957</v>
      </c>
      <c r="F2029" t="s">
        <v>2958</v>
      </c>
      <c r="G2029" t="s">
        <v>96</v>
      </c>
      <c r="H2029" s="4">
        <v>44104</v>
      </c>
      <c r="I2029">
        <v>950</v>
      </c>
      <c r="J2029" t="s">
        <v>2959</v>
      </c>
      <c r="K2029" t="s">
        <v>524</v>
      </c>
      <c r="L2029" t="s">
        <v>2960</v>
      </c>
      <c r="M2029" t="s">
        <v>37</v>
      </c>
      <c r="N2029" t="s">
        <v>2961</v>
      </c>
      <c r="O2029" t="s">
        <v>72</v>
      </c>
      <c r="P2029">
        <v>12</v>
      </c>
      <c r="Q2029" t="s">
        <v>40</v>
      </c>
      <c r="R2029" t="s">
        <v>74</v>
      </c>
      <c r="S2029" t="s">
        <v>2962</v>
      </c>
      <c r="T2029" s="4">
        <v>45547</v>
      </c>
      <c r="U2029">
        <v>9</v>
      </c>
      <c r="V2029" t="s">
        <v>20252</v>
      </c>
      <c r="W2029" t="s">
        <v>2963</v>
      </c>
      <c r="X2029" t="s">
        <v>2964</v>
      </c>
      <c r="Y2029" t="s">
        <v>2965</v>
      </c>
      <c r="Z2029">
        <v>825</v>
      </c>
      <c r="AA2029">
        <v>2</v>
      </c>
      <c r="AB2029">
        <v>660</v>
      </c>
      <c r="AC2029">
        <v>330</v>
      </c>
      <c r="AD2029" s="8">
        <v>0.35</v>
      </c>
      <c r="AE2029" s="7">
        <v>230.99999999999997</v>
      </c>
      <c r="AF2029">
        <v>0.35</v>
      </c>
      <c r="AG2029" t="str">
        <f t="shared" si="31"/>
        <v>₹660</v>
      </c>
    </row>
    <row r="2030" spans="1:33" x14ac:dyDescent="0.3">
      <c r="A2030" t="s">
        <v>181</v>
      </c>
      <c r="B2030" t="s">
        <v>920</v>
      </c>
      <c r="C2030" t="s">
        <v>80</v>
      </c>
      <c r="D2030" t="s">
        <v>50</v>
      </c>
      <c r="E2030" t="s">
        <v>31</v>
      </c>
      <c r="F2030" t="s">
        <v>3387</v>
      </c>
      <c r="G2030" t="s">
        <v>33</v>
      </c>
      <c r="H2030" s="4">
        <v>44827</v>
      </c>
      <c r="I2030">
        <v>950</v>
      </c>
      <c r="J2030" t="s">
        <v>3388</v>
      </c>
      <c r="K2030" t="s">
        <v>1846</v>
      </c>
      <c r="L2030" t="s">
        <v>3389</v>
      </c>
      <c r="M2030" t="s">
        <v>87</v>
      </c>
      <c r="N2030" t="s">
        <v>3390</v>
      </c>
      <c r="O2030" t="s">
        <v>39</v>
      </c>
      <c r="P2030">
        <v>8</v>
      </c>
      <c r="Q2030" t="s">
        <v>40</v>
      </c>
      <c r="R2030" t="s">
        <v>101</v>
      </c>
      <c r="S2030" t="s">
        <v>3391</v>
      </c>
      <c r="T2030" s="4">
        <v>45562</v>
      </c>
      <c r="U2030">
        <v>9</v>
      </c>
      <c r="V2030" t="s">
        <v>20252</v>
      </c>
      <c r="W2030" t="s">
        <v>3392</v>
      </c>
      <c r="X2030" t="s">
        <v>3393</v>
      </c>
      <c r="Y2030" t="s">
        <v>3394</v>
      </c>
      <c r="Z2030">
        <v>2496</v>
      </c>
      <c r="AA2030">
        <v>1</v>
      </c>
      <c r="AB2030">
        <v>998.40000000000009</v>
      </c>
      <c r="AC2030">
        <v>998.40000000000009</v>
      </c>
      <c r="AD2030" s="8">
        <v>0.35</v>
      </c>
      <c r="AE2030" s="7">
        <v>349.44</v>
      </c>
      <c r="AF2030">
        <v>0.35</v>
      </c>
      <c r="AG2030" t="str">
        <f t="shared" si="31"/>
        <v>₹998.4</v>
      </c>
    </row>
    <row r="2031" spans="1:33" x14ac:dyDescent="0.3">
      <c r="A2031" t="s">
        <v>133</v>
      </c>
      <c r="B2031" t="s">
        <v>229</v>
      </c>
      <c r="C2031" t="s">
        <v>29</v>
      </c>
      <c r="D2031" t="s">
        <v>241</v>
      </c>
      <c r="E2031" t="s">
        <v>326</v>
      </c>
      <c r="F2031" t="s">
        <v>3533</v>
      </c>
      <c r="G2031" t="s">
        <v>33</v>
      </c>
      <c r="H2031" s="4">
        <v>44385</v>
      </c>
      <c r="I2031">
        <v>1200</v>
      </c>
      <c r="J2031" t="s">
        <v>3534</v>
      </c>
      <c r="K2031" t="s">
        <v>1121</v>
      </c>
      <c r="L2031" t="s">
        <v>3535</v>
      </c>
      <c r="M2031" t="s">
        <v>37</v>
      </c>
      <c r="N2031" t="s">
        <v>3536</v>
      </c>
      <c r="O2031" t="s">
        <v>72</v>
      </c>
      <c r="P2031">
        <v>5</v>
      </c>
      <c r="Q2031" t="s">
        <v>73</v>
      </c>
      <c r="R2031" t="s">
        <v>74</v>
      </c>
      <c r="S2031" t="s">
        <v>3537</v>
      </c>
      <c r="T2031" s="4">
        <v>45542</v>
      </c>
      <c r="U2031">
        <v>9</v>
      </c>
      <c r="V2031" t="s">
        <v>20252</v>
      </c>
      <c r="W2031" t="s">
        <v>3538</v>
      </c>
      <c r="X2031" t="s">
        <v>3539</v>
      </c>
      <c r="Y2031" t="s">
        <v>903</v>
      </c>
      <c r="Z2031">
        <v>2524</v>
      </c>
      <c r="AA2031">
        <v>1</v>
      </c>
      <c r="AB2031">
        <v>1009.6</v>
      </c>
      <c r="AC2031">
        <v>1009.6</v>
      </c>
      <c r="AD2031" s="8">
        <v>0.28000000000000003</v>
      </c>
      <c r="AE2031" s="7">
        <v>282.68800000000005</v>
      </c>
      <c r="AF2031">
        <v>0.28000000000000003</v>
      </c>
      <c r="AG2031" t="str">
        <f t="shared" si="31"/>
        <v>₹1 K</v>
      </c>
    </row>
    <row r="2032" spans="1:33" x14ac:dyDescent="0.3">
      <c r="A2032" t="s">
        <v>181</v>
      </c>
      <c r="B2032" t="s">
        <v>380</v>
      </c>
      <c r="C2032" t="s">
        <v>29</v>
      </c>
      <c r="D2032" t="s">
        <v>109</v>
      </c>
      <c r="E2032" t="s">
        <v>1543</v>
      </c>
      <c r="F2032" t="s">
        <v>3655</v>
      </c>
      <c r="G2032" t="s">
        <v>33</v>
      </c>
      <c r="H2032" s="4">
        <v>44820</v>
      </c>
      <c r="I2032">
        <v>1200</v>
      </c>
      <c r="J2032" t="s">
        <v>3656</v>
      </c>
      <c r="K2032" t="s">
        <v>1862</v>
      </c>
      <c r="L2032" t="s">
        <v>3657</v>
      </c>
      <c r="M2032" t="s">
        <v>87</v>
      </c>
      <c r="N2032" t="s">
        <v>3658</v>
      </c>
      <c r="O2032" t="s">
        <v>39</v>
      </c>
      <c r="P2032">
        <v>15</v>
      </c>
      <c r="Q2032" t="s">
        <v>40</v>
      </c>
      <c r="R2032" t="s">
        <v>101</v>
      </c>
      <c r="S2032" t="s">
        <v>3659</v>
      </c>
      <c r="T2032" s="4">
        <v>45558</v>
      </c>
      <c r="U2032">
        <v>9</v>
      </c>
      <c r="V2032" t="s">
        <v>20252</v>
      </c>
      <c r="W2032" t="s">
        <v>3660</v>
      </c>
      <c r="X2032" t="s">
        <v>3661</v>
      </c>
      <c r="Y2032" t="s">
        <v>1559</v>
      </c>
      <c r="Z2032">
        <v>661</v>
      </c>
      <c r="AA2032">
        <v>2</v>
      </c>
      <c r="AB2032">
        <v>528.80000000000007</v>
      </c>
      <c r="AC2032">
        <v>264.40000000000003</v>
      </c>
      <c r="AD2032" s="8">
        <v>0.28000000000000003</v>
      </c>
      <c r="AE2032" s="7">
        <v>148.06400000000002</v>
      </c>
      <c r="AF2032">
        <v>0.28000000000000003</v>
      </c>
      <c r="AG2032" t="str">
        <f t="shared" si="31"/>
        <v>₹528.8</v>
      </c>
    </row>
    <row r="2033" spans="1:33" x14ac:dyDescent="0.3">
      <c r="A2033" t="s">
        <v>181</v>
      </c>
      <c r="B2033" t="s">
        <v>380</v>
      </c>
      <c r="C2033" t="s">
        <v>49</v>
      </c>
      <c r="D2033" t="s">
        <v>370</v>
      </c>
      <c r="E2033" t="s">
        <v>242</v>
      </c>
      <c r="F2033" t="s">
        <v>3803</v>
      </c>
      <c r="G2033" t="s">
        <v>96</v>
      </c>
      <c r="H2033" s="4">
        <v>44835</v>
      </c>
      <c r="I2033">
        <v>1200</v>
      </c>
      <c r="J2033" t="s">
        <v>3804</v>
      </c>
      <c r="K2033" t="s">
        <v>1418</v>
      </c>
      <c r="L2033" t="s">
        <v>3805</v>
      </c>
      <c r="M2033" t="s">
        <v>37</v>
      </c>
      <c r="N2033" t="s">
        <v>3806</v>
      </c>
      <c r="O2033" t="s">
        <v>39</v>
      </c>
      <c r="P2033">
        <v>20</v>
      </c>
      <c r="Q2033" t="s">
        <v>40</v>
      </c>
      <c r="R2033" t="s">
        <v>74</v>
      </c>
      <c r="S2033" t="s">
        <v>3807</v>
      </c>
      <c r="T2033" s="4">
        <v>45553</v>
      </c>
      <c r="U2033">
        <v>9</v>
      </c>
      <c r="V2033" t="s">
        <v>20252</v>
      </c>
      <c r="W2033" t="s">
        <v>3808</v>
      </c>
      <c r="X2033" t="s">
        <v>3809</v>
      </c>
      <c r="Y2033" t="s">
        <v>3810</v>
      </c>
      <c r="Z2033">
        <v>2612</v>
      </c>
      <c r="AA2033">
        <v>1</v>
      </c>
      <c r="AB2033">
        <v>1044.8</v>
      </c>
      <c r="AC2033">
        <v>1044.8</v>
      </c>
      <c r="AD2033" s="8">
        <v>0.22</v>
      </c>
      <c r="AE2033" s="7">
        <v>229.85599999999999</v>
      </c>
      <c r="AF2033">
        <v>0.22</v>
      </c>
      <c r="AG2033" t="str">
        <f t="shared" si="31"/>
        <v>₹1 K</v>
      </c>
    </row>
    <row r="2034" spans="1:33" x14ac:dyDescent="0.3">
      <c r="A2034" t="s">
        <v>181</v>
      </c>
      <c r="B2034" t="s">
        <v>411</v>
      </c>
      <c r="C2034" t="s">
        <v>49</v>
      </c>
      <c r="D2034" t="s">
        <v>109</v>
      </c>
      <c r="E2034" t="s">
        <v>1225</v>
      </c>
      <c r="F2034" t="s">
        <v>3834</v>
      </c>
      <c r="G2034" t="s">
        <v>33</v>
      </c>
      <c r="H2034" s="4">
        <v>44648</v>
      </c>
      <c r="I2034">
        <v>1200</v>
      </c>
      <c r="J2034" t="s">
        <v>3835</v>
      </c>
      <c r="K2034" t="s">
        <v>706</v>
      </c>
      <c r="L2034" t="s">
        <v>3836</v>
      </c>
      <c r="M2034" t="s">
        <v>37</v>
      </c>
      <c r="N2034" t="s">
        <v>3837</v>
      </c>
      <c r="O2034" t="s">
        <v>39</v>
      </c>
      <c r="P2034">
        <v>6</v>
      </c>
      <c r="Q2034" t="s">
        <v>73</v>
      </c>
      <c r="R2034" t="s">
        <v>58</v>
      </c>
      <c r="S2034" t="s">
        <v>3838</v>
      </c>
      <c r="T2034" s="4">
        <v>45563</v>
      </c>
      <c r="U2034">
        <v>9</v>
      </c>
      <c r="V2034" t="s">
        <v>20252</v>
      </c>
      <c r="W2034" t="s">
        <v>3839</v>
      </c>
      <c r="X2034" t="s">
        <v>3840</v>
      </c>
      <c r="Y2034" t="s">
        <v>1916</v>
      </c>
      <c r="Z2034">
        <v>1324</v>
      </c>
      <c r="AA2034">
        <v>4</v>
      </c>
      <c r="AB2034">
        <v>2118.4</v>
      </c>
      <c r="AC2034">
        <v>529.6</v>
      </c>
      <c r="AD2034" s="8">
        <v>0.22</v>
      </c>
      <c r="AE2034" s="7">
        <v>466.048</v>
      </c>
      <c r="AF2034">
        <v>0.22</v>
      </c>
      <c r="AG2034" t="str">
        <f t="shared" si="31"/>
        <v>₹2 K</v>
      </c>
    </row>
    <row r="2035" spans="1:33" x14ac:dyDescent="0.3">
      <c r="A2035" t="s">
        <v>20237</v>
      </c>
      <c r="B2035" t="s">
        <v>1483</v>
      </c>
      <c r="C2035" t="s">
        <v>80</v>
      </c>
      <c r="D2035" t="s">
        <v>50</v>
      </c>
      <c r="E2035" t="s">
        <v>230</v>
      </c>
      <c r="F2035" t="s">
        <v>3909</v>
      </c>
      <c r="G2035" t="s">
        <v>96</v>
      </c>
      <c r="H2035" s="4">
        <v>45041</v>
      </c>
      <c r="I2035">
        <v>1400</v>
      </c>
      <c r="J2035" t="s">
        <v>3910</v>
      </c>
      <c r="K2035" t="s">
        <v>474</v>
      </c>
      <c r="L2035" t="s">
        <v>3911</v>
      </c>
      <c r="M2035" t="s">
        <v>37</v>
      </c>
      <c r="N2035" t="s">
        <v>3912</v>
      </c>
      <c r="O2035" t="s">
        <v>39</v>
      </c>
      <c r="P2035">
        <v>14</v>
      </c>
      <c r="Q2035" t="s">
        <v>73</v>
      </c>
      <c r="R2035" t="s">
        <v>41</v>
      </c>
      <c r="S2035" t="s">
        <v>3913</v>
      </c>
      <c r="T2035" s="4">
        <v>45542</v>
      </c>
      <c r="U2035">
        <v>9</v>
      </c>
      <c r="V2035" t="s">
        <v>20252</v>
      </c>
      <c r="W2035" t="s">
        <v>3914</v>
      </c>
      <c r="X2035" t="s">
        <v>3915</v>
      </c>
      <c r="Y2035" t="s">
        <v>1933</v>
      </c>
      <c r="Z2035">
        <v>2710</v>
      </c>
      <c r="AA2035">
        <v>3</v>
      </c>
      <c r="AB2035">
        <v>3252</v>
      </c>
      <c r="AC2035">
        <v>1084</v>
      </c>
      <c r="AD2035" s="8">
        <v>0.35</v>
      </c>
      <c r="AE2035" s="7">
        <v>1138.1999999999998</v>
      </c>
      <c r="AF2035">
        <v>0.35</v>
      </c>
      <c r="AG2035" t="str">
        <f t="shared" si="31"/>
        <v>₹3 K</v>
      </c>
    </row>
    <row r="2036" spans="1:33" x14ac:dyDescent="0.3">
      <c r="A2036" t="s">
        <v>336</v>
      </c>
      <c r="B2036" t="s">
        <v>500</v>
      </c>
      <c r="C2036" t="s">
        <v>80</v>
      </c>
      <c r="D2036" t="s">
        <v>50</v>
      </c>
      <c r="E2036" t="s">
        <v>596</v>
      </c>
      <c r="F2036" t="s">
        <v>3961</v>
      </c>
      <c r="G2036" t="s">
        <v>33</v>
      </c>
      <c r="H2036" s="4">
        <v>44007</v>
      </c>
      <c r="I2036">
        <v>1400</v>
      </c>
      <c r="J2036" t="s">
        <v>3962</v>
      </c>
      <c r="K2036" t="s">
        <v>960</v>
      </c>
      <c r="L2036" t="s">
        <v>3963</v>
      </c>
      <c r="M2036" t="s">
        <v>87</v>
      </c>
      <c r="N2036" t="s">
        <v>3964</v>
      </c>
      <c r="O2036" t="s">
        <v>72</v>
      </c>
      <c r="P2036">
        <v>14</v>
      </c>
      <c r="Q2036" t="s">
        <v>40</v>
      </c>
      <c r="R2036" t="s">
        <v>74</v>
      </c>
      <c r="S2036" t="s">
        <v>3965</v>
      </c>
      <c r="T2036" s="4">
        <v>45540</v>
      </c>
      <c r="U2036">
        <v>9</v>
      </c>
      <c r="V2036" t="s">
        <v>20252</v>
      </c>
      <c r="W2036" t="s">
        <v>3966</v>
      </c>
      <c r="X2036" t="s">
        <v>3967</v>
      </c>
      <c r="Y2036" t="s">
        <v>2902</v>
      </c>
      <c r="Z2036">
        <v>2540</v>
      </c>
      <c r="AA2036">
        <v>2</v>
      </c>
      <c r="AB2036">
        <v>2032</v>
      </c>
      <c r="AC2036">
        <v>1016</v>
      </c>
      <c r="AD2036" s="8">
        <v>0.35</v>
      </c>
      <c r="AE2036" s="7">
        <v>711.19999999999993</v>
      </c>
      <c r="AF2036">
        <v>0.35</v>
      </c>
      <c r="AG2036" t="str">
        <f t="shared" si="31"/>
        <v>₹2 K</v>
      </c>
    </row>
    <row r="2037" spans="1:33" x14ac:dyDescent="0.3">
      <c r="A2037" t="s">
        <v>93</v>
      </c>
      <c r="B2037" t="s">
        <v>1118</v>
      </c>
      <c r="C2037" t="s">
        <v>49</v>
      </c>
      <c r="D2037" t="s">
        <v>677</v>
      </c>
      <c r="E2037" t="s">
        <v>337</v>
      </c>
      <c r="F2037" t="s">
        <v>3992</v>
      </c>
      <c r="G2037" t="s">
        <v>33</v>
      </c>
      <c r="H2037" s="4">
        <v>44351</v>
      </c>
      <c r="I2037">
        <v>800</v>
      </c>
      <c r="J2037" t="s">
        <v>3993</v>
      </c>
      <c r="K2037" t="s">
        <v>245</v>
      </c>
      <c r="L2037" t="s">
        <v>3994</v>
      </c>
      <c r="M2037" t="s">
        <v>37</v>
      </c>
      <c r="N2037" t="s">
        <v>3995</v>
      </c>
      <c r="O2037" t="s">
        <v>116</v>
      </c>
      <c r="P2037">
        <v>14</v>
      </c>
      <c r="Q2037" t="s">
        <v>40</v>
      </c>
      <c r="R2037" t="s">
        <v>58</v>
      </c>
      <c r="S2037" t="s">
        <v>3996</v>
      </c>
      <c r="T2037" s="4">
        <v>45557</v>
      </c>
      <c r="U2037">
        <v>9</v>
      </c>
      <c r="V2037" t="s">
        <v>20252</v>
      </c>
      <c r="W2037" t="s">
        <v>3997</v>
      </c>
      <c r="X2037" t="s">
        <v>3998</v>
      </c>
      <c r="Y2037" t="s">
        <v>3999</v>
      </c>
      <c r="Z2037">
        <v>1085</v>
      </c>
      <c r="AA2037">
        <v>8</v>
      </c>
      <c r="AB2037">
        <v>3472</v>
      </c>
      <c r="AC2037">
        <v>434</v>
      </c>
      <c r="AD2037" s="8">
        <v>0.22</v>
      </c>
      <c r="AE2037" s="7">
        <v>763.84</v>
      </c>
      <c r="AF2037">
        <v>0.22</v>
      </c>
      <c r="AG2037" t="str">
        <f t="shared" si="31"/>
        <v>₹3 K</v>
      </c>
    </row>
    <row r="2038" spans="1:33" x14ac:dyDescent="0.3">
      <c r="A2038" t="s">
        <v>181</v>
      </c>
      <c r="B2038" t="s">
        <v>182</v>
      </c>
      <c r="C2038" t="s">
        <v>49</v>
      </c>
      <c r="D2038" t="s">
        <v>30</v>
      </c>
      <c r="E2038" t="s">
        <v>832</v>
      </c>
      <c r="F2038" t="s">
        <v>3571</v>
      </c>
      <c r="G2038" t="s">
        <v>96</v>
      </c>
      <c r="H2038" s="4">
        <v>44330</v>
      </c>
      <c r="I2038">
        <v>1000</v>
      </c>
      <c r="J2038" t="s">
        <v>4016</v>
      </c>
      <c r="K2038" t="s">
        <v>1626</v>
      </c>
      <c r="L2038" t="s">
        <v>4017</v>
      </c>
      <c r="M2038" t="s">
        <v>37</v>
      </c>
      <c r="N2038" t="s">
        <v>4018</v>
      </c>
      <c r="O2038" t="s">
        <v>116</v>
      </c>
      <c r="P2038">
        <v>18</v>
      </c>
      <c r="Q2038" t="s">
        <v>73</v>
      </c>
      <c r="R2038" t="s">
        <v>41</v>
      </c>
      <c r="S2038" t="s">
        <v>4019</v>
      </c>
      <c r="T2038" s="4">
        <v>45559</v>
      </c>
      <c r="U2038">
        <v>9</v>
      </c>
      <c r="V2038" t="s">
        <v>20252</v>
      </c>
      <c r="W2038" t="s">
        <v>4020</v>
      </c>
      <c r="X2038" t="s">
        <v>4021</v>
      </c>
      <c r="Y2038" t="s">
        <v>4022</v>
      </c>
      <c r="Z2038">
        <v>2130</v>
      </c>
      <c r="AA2038">
        <v>5</v>
      </c>
      <c r="AB2038">
        <v>4260</v>
      </c>
      <c r="AC2038">
        <v>852</v>
      </c>
      <c r="AD2038" s="8">
        <v>0.22</v>
      </c>
      <c r="AE2038" s="7">
        <v>937.2</v>
      </c>
      <c r="AF2038">
        <v>0.22</v>
      </c>
      <c r="AG2038" t="str">
        <f t="shared" si="31"/>
        <v>₹4 K</v>
      </c>
    </row>
    <row r="2039" spans="1:33" x14ac:dyDescent="0.3">
      <c r="A2039" t="s">
        <v>357</v>
      </c>
      <c r="B2039" t="s">
        <v>357</v>
      </c>
      <c r="C2039" t="s">
        <v>80</v>
      </c>
      <c r="D2039" t="s">
        <v>241</v>
      </c>
      <c r="E2039" t="s">
        <v>1067</v>
      </c>
      <c r="F2039" t="s">
        <v>4039</v>
      </c>
      <c r="G2039" t="s">
        <v>96</v>
      </c>
      <c r="H2039" s="4">
        <v>45305</v>
      </c>
      <c r="I2039">
        <v>1000</v>
      </c>
      <c r="J2039" t="s">
        <v>4040</v>
      </c>
      <c r="K2039" t="s">
        <v>493</v>
      </c>
      <c r="L2039" t="s">
        <v>4041</v>
      </c>
      <c r="M2039" t="s">
        <v>37</v>
      </c>
      <c r="N2039" t="s">
        <v>4042</v>
      </c>
      <c r="O2039" t="s">
        <v>116</v>
      </c>
      <c r="P2039">
        <v>4</v>
      </c>
      <c r="Q2039" t="s">
        <v>73</v>
      </c>
      <c r="R2039" t="s">
        <v>58</v>
      </c>
      <c r="S2039" t="s">
        <v>4043</v>
      </c>
      <c r="T2039" s="4">
        <v>45560</v>
      </c>
      <c r="U2039">
        <v>9</v>
      </c>
      <c r="V2039" t="s">
        <v>20252</v>
      </c>
      <c r="W2039" t="s">
        <v>4044</v>
      </c>
      <c r="X2039" t="s">
        <v>4045</v>
      </c>
      <c r="Y2039" t="s">
        <v>4046</v>
      </c>
      <c r="Z2039">
        <v>522</v>
      </c>
      <c r="AA2039">
        <v>7</v>
      </c>
      <c r="AB2039">
        <v>1461.6000000000001</v>
      </c>
      <c r="AC2039">
        <v>208.8</v>
      </c>
      <c r="AD2039" s="8">
        <v>0.35</v>
      </c>
      <c r="AE2039" s="7">
        <v>511.56</v>
      </c>
      <c r="AF2039">
        <v>0.35</v>
      </c>
      <c r="AG2039" t="str">
        <f t="shared" si="31"/>
        <v>₹1 K</v>
      </c>
    </row>
    <row r="2040" spans="1:33" x14ac:dyDescent="0.3">
      <c r="A2040" t="s">
        <v>20233</v>
      </c>
      <c r="B2040" t="s">
        <v>218</v>
      </c>
      <c r="C2040" t="s">
        <v>80</v>
      </c>
      <c r="D2040" t="s">
        <v>81</v>
      </c>
      <c r="E2040" t="s">
        <v>1908</v>
      </c>
      <c r="F2040" t="s">
        <v>4208</v>
      </c>
      <c r="G2040" t="s">
        <v>33</v>
      </c>
      <c r="H2040" s="4">
        <v>45148</v>
      </c>
      <c r="I2040">
        <v>1400</v>
      </c>
      <c r="J2040" t="s">
        <v>4209</v>
      </c>
      <c r="K2040" t="s">
        <v>2295</v>
      </c>
      <c r="L2040" t="s">
        <v>4210</v>
      </c>
      <c r="M2040" t="s">
        <v>37</v>
      </c>
      <c r="N2040" t="s">
        <v>4211</v>
      </c>
      <c r="O2040" t="s">
        <v>57</v>
      </c>
      <c r="P2040">
        <v>11</v>
      </c>
      <c r="Q2040" t="s">
        <v>73</v>
      </c>
      <c r="R2040" t="s">
        <v>101</v>
      </c>
      <c r="S2040" t="s">
        <v>4212</v>
      </c>
      <c r="T2040" s="4">
        <v>45554</v>
      </c>
      <c r="U2040">
        <v>9</v>
      </c>
      <c r="V2040" t="s">
        <v>20252</v>
      </c>
      <c r="W2040" t="s">
        <v>4213</v>
      </c>
      <c r="X2040" t="s">
        <v>4214</v>
      </c>
      <c r="Y2040" t="s">
        <v>4215</v>
      </c>
      <c r="Z2040">
        <v>1505</v>
      </c>
      <c r="AA2040">
        <v>6</v>
      </c>
      <c r="AB2040">
        <v>3612</v>
      </c>
      <c r="AC2040">
        <v>602</v>
      </c>
      <c r="AD2040" s="8">
        <v>0.35</v>
      </c>
      <c r="AE2040" s="7">
        <v>1264.1999999999998</v>
      </c>
      <c r="AF2040">
        <v>0.35</v>
      </c>
      <c r="AG2040" t="str">
        <f t="shared" si="31"/>
        <v>₹4 K</v>
      </c>
    </row>
    <row r="2041" spans="1:33" x14ac:dyDescent="0.3">
      <c r="A2041" t="s">
        <v>20233</v>
      </c>
      <c r="B2041" t="s">
        <v>240</v>
      </c>
      <c r="C2041" t="s">
        <v>49</v>
      </c>
      <c r="D2041" t="s">
        <v>50</v>
      </c>
      <c r="E2041" t="s">
        <v>371</v>
      </c>
      <c r="F2041" t="s">
        <v>4253</v>
      </c>
      <c r="G2041" t="s">
        <v>33</v>
      </c>
      <c r="H2041" s="4">
        <v>45283</v>
      </c>
      <c r="I2041">
        <v>1400</v>
      </c>
      <c r="J2041" t="s">
        <v>4254</v>
      </c>
      <c r="K2041" t="s">
        <v>753</v>
      </c>
      <c r="L2041" t="s">
        <v>4255</v>
      </c>
      <c r="M2041" t="s">
        <v>37</v>
      </c>
      <c r="N2041" t="s">
        <v>4256</v>
      </c>
      <c r="O2041" t="s">
        <v>57</v>
      </c>
      <c r="P2041">
        <v>14</v>
      </c>
      <c r="Q2041" t="s">
        <v>73</v>
      </c>
      <c r="R2041" t="s">
        <v>74</v>
      </c>
      <c r="S2041" t="s">
        <v>4257</v>
      </c>
      <c r="T2041" s="4">
        <v>45537</v>
      </c>
      <c r="U2041">
        <v>9</v>
      </c>
      <c r="V2041" t="s">
        <v>20252</v>
      </c>
      <c r="W2041" t="s">
        <v>4258</v>
      </c>
      <c r="X2041" t="s">
        <v>4259</v>
      </c>
      <c r="Y2041" t="s">
        <v>4260</v>
      </c>
      <c r="Z2041">
        <v>1850</v>
      </c>
      <c r="AA2041">
        <v>8</v>
      </c>
      <c r="AB2041">
        <v>5920</v>
      </c>
      <c r="AC2041">
        <v>740</v>
      </c>
      <c r="AD2041" s="8">
        <v>0.22</v>
      </c>
      <c r="AE2041" s="7">
        <v>1302.4000000000001</v>
      </c>
      <c r="AF2041">
        <v>0.22</v>
      </c>
      <c r="AG2041" t="str">
        <f t="shared" si="31"/>
        <v>₹6 K</v>
      </c>
    </row>
    <row r="2042" spans="1:33" x14ac:dyDescent="0.3">
      <c r="A2042" t="s">
        <v>93</v>
      </c>
      <c r="B2042" t="s">
        <v>293</v>
      </c>
      <c r="C2042" t="s">
        <v>29</v>
      </c>
      <c r="D2042" t="s">
        <v>65</v>
      </c>
      <c r="E2042" t="s">
        <v>2215</v>
      </c>
      <c r="F2042" t="s">
        <v>4499</v>
      </c>
      <c r="G2042" t="s">
        <v>33</v>
      </c>
      <c r="H2042" s="4">
        <v>44774</v>
      </c>
      <c r="I2042">
        <v>1100</v>
      </c>
      <c r="J2042" t="s">
        <v>4500</v>
      </c>
      <c r="K2042" t="s">
        <v>960</v>
      </c>
      <c r="L2042" t="s">
        <v>4501</v>
      </c>
      <c r="M2042" t="s">
        <v>37</v>
      </c>
      <c r="N2042" t="s">
        <v>4502</v>
      </c>
      <c r="O2042" t="s">
        <v>39</v>
      </c>
      <c r="P2042">
        <v>3</v>
      </c>
      <c r="Q2042" t="s">
        <v>40</v>
      </c>
      <c r="R2042" t="s">
        <v>101</v>
      </c>
      <c r="S2042" t="s">
        <v>4503</v>
      </c>
      <c r="T2042" s="4">
        <v>45559</v>
      </c>
      <c r="U2042">
        <v>9</v>
      </c>
      <c r="V2042" t="s">
        <v>20252</v>
      </c>
      <c r="W2042" t="s">
        <v>4504</v>
      </c>
      <c r="X2042" t="s">
        <v>4505</v>
      </c>
      <c r="Y2042" t="s">
        <v>261</v>
      </c>
      <c r="Z2042">
        <v>2503</v>
      </c>
      <c r="AA2042">
        <v>5</v>
      </c>
      <c r="AB2042">
        <v>5006</v>
      </c>
      <c r="AC2042">
        <v>1001.2</v>
      </c>
      <c r="AD2042" s="8">
        <v>0.28000000000000003</v>
      </c>
      <c r="AE2042" s="7">
        <v>1401.68</v>
      </c>
      <c r="AF2042">
        <v>0.28000000000000003</v>
      </c>
      <c r="AG2042" t="str">
        <f t="shared" si="31"/>
        <v>₹5 K</v>
      </c>
    </row>
    <row r="2043" spans="1:33" x14ac:dyDescent="0.3">
      <c r="A2043" t="s">
        <v>27</v>
      </c>
      <c r="B2043" t="s">
        <v>558</v>
      </c>
      <c r="C2043" t="s">
        <v>49</v>
      </c>
      <c r="D2043" t="s">
        <v>30</v>
      </c>
      <c r="E2043" t="s">
        <v>381</v>
      </c>
      <c r="F2043" t="s">
        <v>4542</v>
      </c>
      <c r="G2043" t="s">
        <v>33</v>
      </c>
      <c r="H2043" s="4">
        <v>44176</v>
      </c>
      <c r="I2043">
        <v>1300</v>
      </c>
      <c r="J2043" t="s">
        <v>4543</v>
      </c>
      <c r="K2043" t="s">
        <v>743</v>
      </c>
      <c r="L2043" t="s">
        <v>4544</v>
      </c>
      <c r="M2043" t="s">
        <v>37</v>
      </c>
      <c r="N2043" t="s">
        <v>4545</v>
      </c>
      <c r="O2043" t="s">
        <v>116</v>
      </c>
      <c r="P2043">
        <v>14</v>
      </c>
      <c r="Q2043" t="s">
        <v>73</v>
      </c>
      <c r="R2043" t="s">
        <v>74</v>
      </c>
      <c r="S2043" t="s">
        <v>4546</v>
      </c>
      <c r="T2043" s="4">
        <v>45563</v>
      </c>
      <c r="U2043">
        <v>9</v>
      </c>
      <c r="V2043" t="s">
        <v>20252</v>
      </c>
      <c r="W2043" t="s">
        <v>4547</v>
      </c>
      <c r="X2043" t="s">
        <v>4548</v>
      </c>
      <c r="Y2043" t="s">
        <v>4549</v>
      </c>
      <c r="Z2043">
        <v>2378</v>
      </c>
      <c r="AA2043">
        <v>8</v>
      </c>
      <c r="AB2043">
        <v>7609.6</v>
      </c>
      <c r="AC2043">
        <v>951.2</v>
      </c>
      <c r="AD2043" s="8">
        <v>0.22</v>
      </c>
      <c r="AE2043" s="7">
        <v>1674.1120000000001</v>
      </c>
      <c r="AF2043">
        <v>0.22</v>
      </c>
      <c r="AG2043" t="str">
        <f t="shared" si="31"/>
        <v>₹8 K</v>
      </c>
    </row>
    <row r="2044" spans="1:33" x14ac:dyDescent="0.3">
      <c r="A2044" t="s">
        <v>93</v>
      </c>
      <c r="B2044" t="s">
        <v>568</v>
      </c>
      <c r="C2044" t="s">
        <v>29</v>
      </c>
      <c r="D2044" t="s">
        <v>30</v>
      </c>
      <c r="E2044" t="s">
        <v>2153</v>
      </c>
      <c r="F2044" t="s">
        <v>4587</v>
      </c>
      <c r="G2044" t="s">
        <v>96</v>
      </c>
      <c r="H2044" s="4">
        <v>45603</v>
      </c>
      <c r="I2044">
        <v>1000</v>
      </c>
      <c r="J2044" t="s">
        <v>4588</v>
      </c>
      <c r="K2044" t="s">
        <v>3054</v>
      </c>
      <c r="L2044" t="s">
        <v>4589</v>
      </c>
      <c r="M2044" t="s">
        <v>87</v>
      </c>
      <c r="N2044" t="s">
        <v>4590</v>
      </c>
      <c r="O2044" t="s">
        <v>39</v>
      </c>
      <c r="P2044">
        <v>7</v>
      </c>
      <c r="Q2044" t="s">
        <v>73</v>
      </c>
      <c r="R2044" t="s">
        <v>101</v>
      </c>
      <c r="S2044" t="s">
        <v>4591</v>
      </c>
      <c r="T2044" s="4">
        <v>45561</v>
      </c>
      <c r="U2044">
        <v>9</v>
      </c>
      <c r="V2044" t="s">
        <v>20252</v>
      </c>
      <c r="W2044" t="s">
        <v>4592</v>
      </c>
      <c r="X2044" t="s">
        <v>4593</v>
      </c>
      <c r="Y2044" t="s">
        <v>2376</v>
      </c>
      <c r="Z2044">
        <v>2227</v>
      </c>
      <c r="AA2044">
        <v>6</v>
      </c>
      <c r="AB2044">
        <v>5344.8</v>
      </c>
      <c r="AC2044">
        <v>890.80000000000007</v>
      </c>
      <c r="AD2044" s="8">
        <v>0.28000000000000003</v>
      </c>
      <c r="AE2044" s="7">
        <v>1496.5440000000001</v>
      </c>
      <c r="AF2044">
        <v>0.28000000000000003</v>
      </c>
      <c r="AG2044" t="str">
        <f t="shared" si="31"/>
        <v>₹5 K</v>
      </c>
    </row>
    <row r="2045" spans="1:33" x14ac:dyDescent="0.3">
      <c r="A2045" t="s">
        <v>93</v>
      </c>
      <c r="B2045" t="s">
        <v>1118</v>
      </c>
      <c r="C2045" t="s">
        <v>29</v>
      </c>
      <c r="D2045" t="s">
        <v>146</v>
      </c>
      <c r="E2045" t="s">
        <v>122</v>
      </c>
      <c r="F2045" t="s">
        <v>4803</v>
      </c>
      <c r="G2045" t="s">
        <v>96</v>
      </c>
      <c r="H2045" s="4">
        <v>44029</v>
      </c>
      <c r="I2045">
        <v>1000</v>
      </c>
      <c r="J2045" t="s">
        <v>4804</v>
      </c>
      <c r="K2045" t="s">
        <v>69</v>
      </c>
      <c r="L2045" t="s">
        <v>4805</v>
      </c>
      <c r="M2045" t="s">
        <v>37</v>
      </c>
      <c r="N2045" t="s">
        <v>4806</v>
      </c>
      <c r="O2045" t="s">
        <v>116</v>
      </c>
      <c r="P2045">
        <v>18</v>
      </c>
      <c r="Q2045" t="s">
        <v>40</v>
      </c>
      <c r="R2045" t="s">
        <v>74</v>
      </c>
      <c r="S2045" t="s">
        <v>4807</v>
      </c>
      <c r="T2045" s="4">
        <v>45540</v>
      </c>
      <c r="U2045">
        <v>9</v>
      </c>
      <c r="V2045" t="s">
        <v>20252</v>
      </c>
      <c r="W2045" t="s">
        <v>4808</v>
      </c>
      <c r="X2045" t="s">
        <v>4809</v>
      </c>
      <c r="Y2045" t="s">
        <v>1657</v>
      </c>
      <c r="Z2045">
        <v>1271</v>
      </c>
      <c r="AA2045">
        <v>3</v>
      </c>
      <c r="AB2045">
        <v>1525.2</v>
      </c>
      <c r="AC2045">
        <v>508.40000000000003</v>
      </c>
      <c r="AD2045" s="8">
        <v>0.28000000000000003</v>
      </c>
      <c r="AE2045" s="7">
        <v>427.05600000000004</v>
      </c>
      <c r="AF2045">
        <v>0.28000000000000003</v>
      </c>
      <c r="AG2045" t="str">
        <f t="shared" si="31"/>
        <v>₹2 K</v>
      </c>
    </row>
    <row r="2046" spans="1:33" x14ac:dyDescent="0.3">
      <c r="A2046" t="s">
        <v>181</v>
      </c>
      <c r="B2046" t="s">
        <v>606</v>
      </c>
      <c r="C2046" t="s">
        <v>49</v>
      </c>
      <c r="D2046" t="s">
        <v>109</v>
      </c>
      <c r="E2046" t="s">
        <v>122</v>
      </c>
      <c r="F2046" t="s">
        <v>4856</v>
      </c>
      <c r="G2046" t="s">
        <v>96</v>
      </c>
      <c r="H2046" s="4">
        <v>44888</v>
      </c>
      <c r="I2046">
        <v>1200</v>
      </c>
      <c r="J2046" t="s">
        <v>4857</v>
      </c>
      <c r="K2046" t="s">
        <v>54</v>
      </c>
      <c r="L2046" t="s">
        <v>4858</v>
      </c>
      <c r="M2046" t="s">
        <v>37</v>
      </c>
      <c r="N2046" t="s">
        <v>4859</v>
      </c>
      <c r="O2046" t="s">
        <v>39</v>
      </c>
      <c r="P2046">
        <v>4</v>
      </c>
      <c r="Q2046" t="s">
        <v>40</v>
      </c>
      <c r="R2046" t="s">
        <v>41</v>
      </c>
      <c r="S2046" t="s">
        <v>4860</v>
      </c>
      <c r="T2046" s="4">
        <v>45541</v>
      </c>
      <c r="U2046">
        <v>9</v>
      </c>
      <c r="V2046" t="s">
        <v>20252</v>
      </c>
      <c r="W2046" t="s">
        <v>4861</v>
      </c>
      <c r="X2046" t="s">
        <v>4862</v>
      </c>
      <c r="Y2046" t="s">
        <v>4734</v>
      </c>
      <c r="Z2046">
        <v>2267</v>
      </c>
      <c r="AA2046">
        <v>7</v>
      </c>
      <c r="AB2046">
        <v>6347.6</v>
      </c>
      <c r="AC2046">
        <v>906.80000000000007</v>
      </c>
      <c r="AD2046" s="8">
        <v>0.22</v>
      </c>
      <c r="AE2046" s="7">
        <v>1396.472</v>
      </c>
      <c r="AF2046">
        <v>0.22</v>
      </c>
      <c r="AG2046" t="str">
        <f t="shared" si="31"/>
        <v>₹6 K</v>
      </c>
    </row>
    <row r="2047" spans="1:33" x14ac:dyDescent="0.3">
      <c r="A2047" t="s">
        <v>27</v>
      </c>
      <c r="B2047" t="s">
        <v>731</v>
      </c>
      <c r="C2047" t="s">
        <v>29</v>
      </c>
      <c r="D2047" t="s">
        <v>65</v>
      </c>
      <c r="E2047" t="s">
        <v>1005</v>
      </c>
      <c r="F2047" t="s">
        <v>4925</v>
      </c>
      <c r="G2047" t="s">
        <v>96</v>
      </c>
      <c r="H2047" s="4">
        <v>44440</v>
      </c>
      <c r="I2047">
        <v>1200</v>
      </c>
      <c r="J2047" t="s">
        <v>4926</v>
      </c>
      <c r="K2047" t="s">
        <v>989</v>
      </c>
      <c r="L2047" t="s">
        <v>4927</v>
      </c>
      <c r="M2047" t="s">
        <v>37</v>
      </c>
      <c r="N2047" t="s">
        <v>4928</v>
      </c>
      <c r="O2047" t="s">
        <v>72</v>
      </c>
      <c r="P2047">
        <v>20</v>
      </c>
      <c r="Q2047" t="s">
        <v>40</v>
      </c>
      <c r="R2047" t="s">
        <v>58</v>
      </c>
      <c r="S2047" t="s">
        <v>4929</v>
      </c>
      <c r="T2047" s="4">
        <v>45544</v>
      </c>
      <c r="U2047">
        <v>9</v>
      </c>
      <c r="V2047" t="s">
        <v>20252</v>
      </c>
      <c r="W2047" t="s">
        <v>4930</v>
      </c>
      <c r="X2047" t="s">
        <v>4931</v>
      </c>
      <c r="Y2047" t="s">
        <v>228</v>
      </c>
      <c r="Z2047">
        <v>887</v>
      </c>
      <c r="AA2047">
        <v>6</v>
      </c>
      <c r="AB2047">
        <v>2128.8000000000002</v>
      </c>
      <c r="AC2047">
        <v>354.8</v>
      </c>
      <c r="AD2047" s="8">
        <v>0.28000000000000003</v>
      </c>
      <c r="AE2047" s="7">
        <v>596.06400000000008</v>
      </c>
      <c r="AF2047">
        <v>0.28000000000000003</v>
      </c>
      <c r="AG2047" t="str">
        <f t="shared" si="31"/>
        <v>₹2 K</v>
      </c>
    </row>
    <row r="2048" spans="1:33" x14ac:dyDescent="0.3">
      <c r="A2048" t="s">
        <v>20242</v>
      </c>
      <c r="B2048" t="s">
        <v>390</v>
      </c>
      <c r="C2048" t="s">
        <v>49</v>
      </c>
      <c r="D2048" t="s">
        <v>109</v>
      </c>
      <c r="E2048" t="s">
        <v>147</v>
      </c>
      <c r="F2048" t="s">
        <v>5014</v>
      </c>
      <c r="G2048" t="s">
        <v>33</v>
      </c>
      <c r="H2048" s="4">
        <v>44103</v>
      </c>
      <c r="I2048">
        <v>1400</v>
      </c>
      <c r="J2048" t="s">
        <v>5015</v>
      </c>
      <c r="K2048" t="s">
        <v>266</v>
      </c>
      <c r="L2048" t="s">
        <v>5016</v>
      </c>
      <c r="M2048" t="s">
        <v>87</v>
      </c>
      <c r="N2048" t="s">
        <v>5017</v>
      </c>
      <c r="O2048" t="s">
        <v>57</v>
      </c>
      <c r="P2048">
        <v>10</v>
      </c>
      <c r="Q2048" t="s">
        <v>73</v>
      </c>
      <c r="R2048" t="s">
        <v>41</v>
      </c>
      <c r="S2048" t="s">
        <v>5018</v>
      </c>
      <c r="T2048" s="4">
        <v>45536</v>
      </c>
      <c r="U2048">
        <v>9</v>
      </c>
      <c r="V2048" t="s">
        <v>20252</v>
      </c>
      <c r="W2048" t="s">
        <v>5019</v>
      </c>
      <c r="X2048" t="s">
        <v>5020</v>
      </c>
      <c r="Y2048" t="s">
        <v>5021</v>
      </c>
      <c r="Z2048">
        <v>1804</v>
      </c>
      <c r="AA2048">
        <v>3</v>
      </c>
      <c r="AB2048">
        <v>2164.8000000000002</v>
      </c>
      <c r="AC2048">
        <v>721.6</v>
      </c>
      <c r="AD2048" s="8">
        <v>0.22</v>
      </c>
      <c r="AE2048" s="7">
        <v>476.25600000000003</v>
      </c>
      <c r="AF2048">
        <v>0.22</v>
      </c>
      <c r="AG2048" t="str">
        <f t="shared" si="31"/>
        <v>₹2 K</v>
      </c>
    </row>
    <row r="2049" spans="1:33" x14ac:dyDescent="0.3">
      <c r="A2049" t="s">
        <v>27</v>
      </c>
      <c r="B2049" t="s">
        <v>803</v>
      </c>
      <c r="C2049" t="s">
        <v>80</v>
      </c>
      <c r="D2049" t="s">
        <v>81</v>
      </c>
      <c r="E2049" t="s">
        <v>471</v>
      </c>
      <c r="F2049" t="s">
        <v>5074</v>
      </c>
      <c r="G2049" t="s">
        <v>96</v>
      </c>
      <c r="H2049" s="4">
        <v>44202</v>
      </c>
      <c r="I2049">
        <v>950</v>
      </c>
      <c r="J2049" t="s">
        <v>5075</v>
      </c>
      <c r="K2049" t="s">
        <v>197</v>
      </c>
      <c r="L2049" t="s">
        <v>5076</v>
      </c>
      <c r="M2049" t="s">
        <v>37</v>
      </c>
      <c r="N2049" t="s">
        <v>5077</v>
      </c>
      <c r="O2049" t="s">
        <v>72</v>
      </c>
      <c r="P2049">
        <v>6</v>
      </c>
      <c r="Q2049" t="s">
        <v>73</v>
      </c>
      <c r="R2049" t="s">
        <v>41</v>
      </c>
      <c r="S2049" t="s">
        <v>5078</v>
      </c>
      <c r="T2049" s="4">
        <v>45542</v>
      </c>
      <c r="U2049">
        <v>9</v>
      </c>
      <c r="V2049" t="s">
        <v>20252</v>
      </c>
      <c r="W2049" t="s">
        <v>5079</v>
      </c>
      <c r="X2049" t="s">
        <v>5080</v>
      </c>
      <c r="Y2049" t="s">
        <v>5081</v>
      </c>
      <c r="Z2049">
        <v>605</v>
      </c>
      <c r="AA2049">
        <v>5</v>
      </c>
      <c r="AB2049">
        <v>1210</v>
      </c>
      <c r="AC2049">
        <v>242</v>
      </c>
      <c r="AD2049" s="8">
        <v>0.35</v>
      </c>
      <c r="AE2049" s="7">
        <v>423.5</v>
      </c>
      <c r="AF2049">
        <v>0.35</v>
      </c>
      <c r="AG2049" t="str">
        <f t="shared" si="31"/>
        <v>₹1 K</v>
      </c>
    </row>
    <row r="2050" spans="1:33" x14ac:dyDescent="0.3">
      <c r="A2050" t="s">
        <v>20237</v>
      </c>
      <c r="B2050" t="s">
        <v>1483</v>
      </c>
      <c r="C2050" t="s">
        <v>29</v>
      </c>
      <c r="D2050" t="s">
        <v>206</v>
      </c>
      <c r="E2050" t="s">
        <v>242</v>
      </c>
      <c r="F2050" t="s">
        <v>5128</v>
      </c>
      <c r="G2050" t="s">
        <v>33</v>
      </c>
      <c r="H2050" s="4">
        <v>44109</v>
      </c>
      <c r="I2050">
        <v>1100</v>
      </c>
      <c r="J2050" t="s">
        <v>5129</v>
      </c>
      <c r="K2050" t="s">
        <v>161</v>
      </c>
      <c r="L2050" t="s">
        <v>5130</v>
      </c>
      <c r="M2050" t="s">
        <v>87</v>
      </c>
      <c r="N2050" t="s">
        <v>5131</v>
      </c>
      <c r="O2050" t="s">
        <v>57</v>
      </c>
      <c r="P2050">
        <v>18</v>
      </c>
      <c r="Q2050" t="s">
        <v>73</v>
      </c>
      <c r="R2050" t="s">
        <v>101</v>
      </c>
      <c r="S2050" t="s">
        <v>5132</v>
      </c>
      <c r="T2050" s="4">
        <v>45565</v>
      </c>
      <c r="U2050">
        <v>9</v>
      </c>
      <c r="V2050" t="s">
        <v>20252</v>
      </c>
      <c r="W2050" t="s">
        <v>5133</v>
      </c>
      <c r="X2050" t="s">
        <v>5134</v>
      </c>
      <c r="Y2050" t="s">
        <v>204</v>
      </c>
      <c r="Z2050">
        <v>527</v>
      </c>
      <c r="AA2050">
        <v>7</v>
      </c>
      <c r="AB2050">
        <v>1475.6000000000001</v>
      </c>
      <c r="AC2050">
        <v>210.8</v>
      </c>
      <c r="AD2050" s="8">
        <v>0.28000000000000003</v>
      </c>
      <c r="AE2050" s="7">
        <v>413.16800000000006</v>
      </c>
      <c r="AF2050">
        <v>0.28000000000000003</v>
      </c>
      <c r="AG2050" t="str">
        <f t="shared" ref="AG2050:AG2113" si="32">IF(AB2050&gt;=100000,"₹"&amp;TEXT(AB2050/100000,"0.0")&amp;" L",
IF(AB2050&gt;=1000,"₹"&amp;TEXT(AB2050/1000,"0")&amp;" K",
"₹"&amp;AB2050))</f>
        <v>₹1 K</v>
      </c>
    </row>
    <row r="2051" spans="1:33" x14ac:dyDescent="0.3">
      <c r="A2051" t="s">
        <v>27</v>
      </c>
      <c r="B2051" t="s">
        <v>558</v>
      </c>
      <c r="C2051" t="s">
        <v>49</v>
      </c>
      <c r="D2051" t="s">
        <v>30</v>
      </c>
      <c r="E2051" t="s">
        <v>1474</v>
      </c>
      <c r="F2051" t="s">
        <v>5222</v>
      </c>
      <c r="G2051" t="s">
        <v>33</v>
      </c>
      <c r="H2051" s="4">
        <v>45449</v>
      </c>
      <c r="I2051">
        <v>1200</v>
      </c>
      <c r="J2051" t="s">
        <v>5223</v>
      </c>
      <c r="K2051" t="s">
        <v>879</v>
      </c>
      <c r="L2051" t="s">
        <v>5224</v>
      </c>
      <c r="M2051" t="s">
        <v>37</v>
      </c>
      <c r="N2051" t="s">
        <v>5225</v>
      </c>
      <c r="O2051" t="s">
        <v>57</v>
      </c>
      <c r="P2051">
        <v>6</v>
      </c>
      <c r="Q2051" t="s">
        <v>73</v>
      </c>
      <c r="R2051" t="s">
        <v>41</v>
      </c>
      <c r="S2051" t="s">
        <v>5226</v>
      </c>
      <c r="T2051" s="4">
        <v>45562</v>
      </c>
      <c r="U2051">
        <v>9</v>
      </c>
      <c r="V2051" t="s">
        <v>20252</v>
      </c>
      <c r="W2051" t="s">
        <v>5227</v>
      </c>
      <c r="X2051" t="s">
        <v>5228</v>
      </c>
      <c r="Y2051" t="s">
        <v>3193</v>
      </c>
      <c r="Z2051">
        <v>1532</v>
      </c>
      <c r="AA2051">
        <v>7</v>
      </c>
      <c r="AB2051">
        <v>4289.6000000000004</v>
      </c>
      <c r="AC2051">
        <v>612.80000000000007</v>
      </c>
      <c r="AD2051" s="8">
        <v>0.22</v>
      </c>
      <c r="AE2051" s="7">
        <v>943.7120000000001</v>
      </c>
      <c r="AF2051">
        <v>0.22</v>
      </c>
      <c r="AG2051" t="str">
        <f t="shared" si="32"/>
        <v>₹4 K</v>
      </c>
    </row>
    <row r="2052" spans="1:33" x14ac:dyDescent="0.3">
      <c r="A2052" t="s">
        <v>145</v>
      </c>
      <c r="B2052" t="s">
        <v>145</v>
      </c>
      <c r="C2052" t="s">
        <v>49</v>
      </c>
      <c r="D2052" t="s">
        <v>370</v>
      </c>
      <c r="E2052" t="s">
        <v>1225</v>
      </c>
      <c r="F2052" t="s">
        <v>5405</v>
      </c>
      <c r="G2052" t="s">
        <v>96</v>
      </c>
      <c r="H2052" s="4">
        <v>44367</v>
      </c>
      <c r="I2052">
        <v>1000</v>
      </c>
      <c r="J2052" t="s">
        <v>5406</v>
      </c>
      <c r="K2052" t="s">
        <v>1319</v>
      </c>
      <c r="L2052" t="s">
        <v>5407</v>
      </c>
      <c r="M2052" t="s">
        <v>37</v>
      </c>
      <c r="N2052" t="s">
        <v>5408</v>
      </c>
      <c r="O2052" t="s">
        <v>57</v>
      </c>
      <c r="P2052">
        <v>6</v>
      </c>
      <c r="Q2052" t="s">
        <v>73</v>
      </c>
      <c r="R2052" t="s">
        <v>41</v>
      </c>
      <c r="S2052" t="s">
        <v>5409</v>
      </c>
      <c r="T2052" s="4">
        <v>45552</v>
      </c>
      <c r="U2052">
        <v>9</v>
      </c>
      <c r="V2052" t="s">
        <v>20252</v>
      </c>
      <c r="W2052" t="s">
        <v>5410</v>
      </c>
      <c r="X2052" t="s">
        <v>5411</v>
      </c>
      <c r="Y2052" t="s">
        <v>5412</v>
      </c>
      <c r="Z2052">
        <v>2272</v>
      </c>
      <c r="AA2052">
        <v>3</v>
      </c>
      <c r="AB2052">
        <v>2726.4</v>
      </c>
      <c r="AC2052">
        <v>908.80000000000007</v>
      </c>
      <c r="AD2052" s="8">
        <v>0.22</v>
      </c>
      <c r="AE2052" s="7">
        <v>599.80799999999999</v>
      </c>
      <c r="AF2052">
        <v>0.22</v>
      </c>
      <c r="AG2052" t="str">
        <f t="shared" si="32"/>
        <v>₹3 K</v>
      </c>
    </row>
    <row r="2053" spans="1:33" x14ac:dyDescent="0.3">
      <c r="A2053" t="s">
        <v>357</v>
      </c>
      <c r="B2053" t="s">
        <v>357</v>
      </c>
      <c r="C2053" t="s">
        <v>29</v>
      </c>
      <c r="D2053" t="s">
        <v>30</v>
      </c>
      <c r="E2053" t="s">
        <v>1674</v>
      </c>
      <c r="F2053" t="s">
        <v>5541</v>
      </c>
      <c r="G2053" t="s">
        <v>96</v>
      </c>
      <c r="H2053" s="4">
        <v>44883</v>
      </c>
      <c r="I2053">
        <v>800</v>
      </c>
      <c r="J2053" t="s">
        <v>5542</v>
      </c>
      <c r="K2053" t="s">
        <v>2083</v>
      </c>
      <c r="L2053" t="s">
        <v>5543</v>
      </c>
      <c r="M2053" t="s">
        <v>87</v>
      </c>
      <c r="N2053" t="s">
        <v>5544</v>
      </c>
      <c r="O2053" t="s">
        <v>39</v>
      </c>
      <c r="P2053">
        <v>4</v>
      </c>
      <c r="Q2053" t="s">
        <v>40</v>
      </c>
      <c r="R2053" t="s">
        <v>74</v>
      </c>
      <c r="S2053" t="s">
        <v>5545</v>
      </c>
      <c r="T2053" s="4">
        <v>45563</v>
      </c>
      <c r="U2053">
        <v>9</v>
      </c>
      <c r="V2053" t="s">
        <v>20252</v>
      </c>
      <c r="W2053" t="s">
        <v>5546</v>
      </c>
      <c r="X2053" t="s">
        <v>5547</v>
      </c>
      <c r="Y2053" t="s">
        <v>5526</v>
      </c>
      <c r="Z2053">
        <v>1418</v>
      </c>
      <c r="AA2053">
        <v>5</v>
      </c>
      <c r="AB2053">
        <v>2836</v>
      </c>
      <c r="AC2053">
        <v>567.20000000000005</v>
      </c>
      <c r="AD2053" s="8">
        <v>0.28000000000000003</v>
      </c>
      <c r="AE2053" s="7">
        <v>794.08</v>
      </c>
      <c r="AF2053">
        <v>0.28000000000000003</v>
      </c>
      <c r="AG2053" t="str">
        <f t="shared" si="32"/>
        <v>₹3 K</v>
      </c>
    </row>
    <row r="2054" spans="1:33" x14ac:dyDescent="0.3">
      <c r="A2054" t="s">
        <v>93</v>
      </c>
      <c r="B2054" t="s">
        <v>1118</v>
      </c>
      <c r="C2054" t="s">
        <v>49</v>
      </c>
      <c r="D2054" t="s">
        <v>677</v>
      </c>
      <c r="E2054" t="s">
        <v>632</v>
      </c>
      <c r="F2054" t="s">
        <v>5650</v>
      </c>
      <c r="G2054" t="s">
        <v>33</v>
      </c>
      <c r="H2054" s="4">
        <v>44535</v>
      </c>
      <c r="I2054">
        <v>1100</v>
      </c>
      <c r="J2054" t="s">
        <v>5651</v>
      </c>
      <c r="K2054" t="s">
        <v>879</v>
      </c>
      <c r="L2054" t="s">
        <v>5652</v>
      </c>
      <c r="M2054" t="s">
        <v>37</v>
      </c>
      <c r="N2054" t="s">
        <v>5653</v>
      </c>
      <c r="O2054" t="s">
        <v>72</v>
      </c>
      <c r="P2054">
        <v>9</v>
      </c>
      <c r="Q2054" t="s">
        <v>40</v>
      </c>
      <c r="R2054" t="s">
        <v>101</v>
      </c>
      <c r="S2054" t="s">
        <v>5654</v>
      </c>
      <c r="T2054" s="4">
        <v>45541</v>
      </c>
      <c r="U2054">
        <v>9</v>
      </c>
      <c r="V2054" t="s">
        <v>20252</v>
      </c>
      <c r="W2054" t="s">
        <v>5655</v>
      </c>
      <c r="X2054" t="s">
        <v>5656</v>
      </c>
      <c r="Y2054" t="s">
        <v>4109</v>
      </c>
      <c r="Z2054">
        <v>2160</v>
      </c>
      <c r="AA2054">
        <v>4</v>
      </c>
      <c r="AB2054">
        <v>3456</v>
      </c>
      <c r="AC2054">
        <v>864</v>
      </c>
      <c r="AD2054" s="8">
        <v>0.22</v>
      </c>
      <c r="AE2054" s="7">
        <v>760.32</v>
      </c>
      <c r="AF2054">
        <v>0.22</v>
      </c>
      <c r="AG2054" t="str">
        <f t="shared" si="32"/>
        <v>₹3 K</v>
      </c>
    </row>
    <row r="2055" spans="1:33" x14ac:dyDescent="0.3">
      <c r="A2055" t="s">
        <v>181</v>
      </c>
      <c r="B2055" t="s">
        <v>470</v>
      </c>
      <c r="C2055" t="s">
        <v>29</v>
      </c>
      <c r="D2055" t="s">
        <v>109</v>
      </c>
      <c r="E2055" t="s">
        <v>471</v>
      </c>
      <c r="F2055" t="s">
        <v>5827</v>
      </c>
      <c r="G2055" t="s">
        <v>96</v>
      </c>
      <c r="H2055" s="4">
        <v>44469</v>
      </c>
      <c r="I2055">
        <v>1000</v>
      </c>
      <c r="J2055" t="s">
        <v>5828</v>
      </c>
      <c r="K2055" t="s">
        <v>599</v>
      </c>
      <c r="L2055" t="s">
        <v>5829</v>
      </c>
      <c r="M2055" t="s">
        <v>37</v>
      </c>
      <c r="N2055" t="s">
        <v>5830</v>
      </c>
      <c r="O2055" t="s">
        <v>39</v>
      </c>
      <c r="P2055">
        <v>4</v>
      </c>
      <c r="Q2055" t="s">
        <v>73</v>
      </c>
      <c r="R2055" t="s">
        <v>101</v>
      </c>
      <c r="S2055" t="s">
        <v>5831</v>
      </c>
      <c r="T2055" s="4">
        <v>45556</v>
      </c>
      <c r="U2055">
        <v>9</v>
      </c>
      <c r="V2055" t="s">
        <v>20252</v>
      </c>
      <c r="W2055" t="s">
        <v>5832</v>
      </c>
      <c r="X2055" t="s">
        <v>5833</v>
      </c>
      <c r="Y2055" t="s">
        <v>3757</v>
      </c>
      <c r="Z2055">
        <v>2879</v>
      </c>
      <c r="AA2055">
        <v>4</v>
      </c>
      <c r="AB2055">
        <v>4606.4000000000005</v>
      </c>
      <c r="AC2055">
        <v>1151.6000000000001</v>
      </c>
      <c r="AD2055" s="8">
        <v>0.28000000000000003</v>
      </c>
      <c r="AE2055" s="7">
        <v>1289.7920000000004</v>
      </c>
      <c r="AF2055">
        <v>0.28000000000000003</v>
      </c>
      <c r="AG2055" t="str">
        <f t="shared" si="32"/>
        <v>₹5 K</v>
      </c>
    </row>
    <row r="2056" spans="1:33" x14ac:dyDescent="0.3">
      <c r="A2056" t="s">
        <v>93</v>
      </c>
      <c r="B2056" t="s">
        <v>1118</v>
      </c>
      <c r="C2056" t="s">
        <v>80</v>
      </c>
      <c r="D2056" t="s">
        <v>370</v>
      </c>
      <c r="E2056" t="s">
        <v>947</v>
      </c>
      <c r="F2056" t="s">
        <v>5894</v>
      </c>
      <c r="G2056" t="s">
        <v>33</v>
      </c>
      <c r="H2056" s="4">
        <v>44619</v>
      </c>
      <c r="I2056">
        <v>800</v>
      </c>
      <c r="J2056" t="s">
        <v>5895</v>
      </c>
      <c r="K2056" t="s">
        <v>950</v>
      </c>
      <c r="L2056" t="s">
        <v>5896</v>
      </c>
      <c r="M2056" t="s">
        <v>37</v>
      </c>
      <c r="N2056" t="s">
        <v>5897</v>
      </c>
      <c r="O2056" t="s">
        <v>57</v>
      </c>
      <c r="P2056">
        <v>10</v>
      </c>
      <c r="Q2056" t="s">
        <v>40</v>
      </c>
      <c r="R2056" t="s">
        <v>58</v>
      </c>
      <c r="S2056" t="s">
        <v>5898</v>
      </c>
      <c r="T2056" s="4">
        <v>45536</v>
      </c>
      <c r="U2056">
        <v>9</v>
      </c>
      <c r="V2056" t="s">
        <v>20252</v>
      </c>
      <c r="W2056" t="s">
        <v>5899</v>
      </c>
      <c r="X2056" t="s">
        <v>5900</v>
      </c>
      <c r="Y2056" t="s">
        <v>2376</v>
      </c>
      <c r="Z2056">
        <v>2321</v>
      </c>
      <c r="AA2056">
        <v>2</v>
      </c>
      <c r="AB2056">
        <v>1856.8000000000002</v>
      </c>
      <c r="AC2056">
        <v>928.40000000000009</v>
      </c>
      <c r="AD2056" s="8">
        <v>0.35</v>
      </c>
      <c r="AE2056" s="7">
        <v>649.88</v>
      </c>
      <c r="AF2056">
        <v>0.35</v>
      </c>
      <c r="AG2056" t="str">
        <f t="shared" si="32"/>
        <v>₹2 K</v>
      </c>
    </row>
    <row r="2057" spans="1:33" x14ac:dyDescent="0.3">
      <c r="A2057" t="s">
        <v>93</v>
      </c>
      <c r="B2057" t="s">
        <v>568</v>
      </c>
      <c r="C2057" t="s">
        <v>49</v>
      </c>
      <c r="D2057" t="s">
        <v>146</v>
      </c>
      <c r="E2057" t="s">
        <v>273</v>
      </c>
      <c r="F2057" t="s">
        <v>6003</v>
      </c>
      <c r="G2057" t="s">
        <v>33</v>
      </c>
      <c r="H2057" s="4">
        <v>44955</v>
      </c>
      <c r="I2057">
        <v>950</v>
      </c>
      <c r="J2057" t="s">
        <v>6004</v>
      </c>
      <c r="K2057" t="s">
        <v>653</v>
      </c>
      <c r="L2057" t="s">
        <v>6005</v>
      </c>
      <c r="M2057" t="s">
        <v>37</v>
      </c>
      <c r="N2057" t="s">
        <v>6006</v>
      </c>
      <c r="O2057" t="s">
        <v>116</v>
      </c>
      <c r="P2057">
        <v>18</v>
      </c>
      <c r="Q2057" t="s">
        <v>73</v>
      </c>
      <c r="R2057" t="s">
        <v>58</v>
      </c>
      <c r="S2057" t="s">
        <v>2428</v>
      </c>
      <c r="T2057" s="4">
        <v>45549</v>
      </c>
      <c r="U2057">
        <v>9</v>
      </c>
      <c r="V2057" t="s">
        <v>20252</v>
      </c>
      <c r="W2057" t="s">
        <v>6007</v>
      </c>
      <c r="X2057" t="s">
        <v>6008</v>
      </c>
      <c r="Y2057" t="s">
        <v>430</v>
      </c>
      <c r="Z2057">
        <v>2568</v>
      </c>
      <c r="AA2057">
        <v>1</v>
      </c>
      <c r="AB2057">
        <v>1027.2</v>
      </c>
      <c r="AC2057">
        <v>1027.2</v>
      </c>
      <c r="AD2057" s="8">
        <v>0.22</v>
      </c>
      <c r="AE2057" s="7">
        <v>225.98400000000001</v>
      </c>
      <c r="AF2057">
        <v>0.22</v>
      </c>
      <c r="AG2057" t="str">
        <f t="shared" si="32"/>
        <v>₹1 K</v>
      </c>
    </row>
    <row r="2058" spans="1:33" x14ac:dyDescent="0.3">
      <c r="A2058" t="s">
        <v>357</v>
      </c>
      <c r="B2058" t="s">
        <v>357</v>
      </c>
      <c r="C2058" t="s">
        <v>29</v>
      </c>
      <c r="D2058" t="s">
        <v>219</v>
      </c>
      <c r="E2058" t="s">
        <v>2153</v>
      </c>
      <c r="F2058" t="s">
        <v>6113</v>
      </c>
      <c r="G2058" t="s">
        <v>96</v>
      </c>
      <c r="H2058" s="4">
        <v>44136</v>
      </c>
      <c r="I2058">
        <v>950</v>
      </c>
      <c r="J2058" t="s">
        <v>6114</v>
      </c>
      <c r="K2058" t="s">
        <v>125</v>
      </c>
      <c r="L2058" t="s">
        <v>6115</v>
      </c>
      <c r="M2058" t="s">
        <v>37</v>
      </c>
      <c r="N2058" t="s">
        <v>6116</v>
      </c>
      <c r="O2058" t="s">
        <v>39</v>
      </c>
      <c r="P2058">
        <v>3</v>
      </c>
      <c r="Q2058" t="s">
        <v>40</v>
      </c>
      <c r="R2058" t="s">
        <v>74</v>
      </c>
      <c r="S2058" t="s">
        <v>6117</v>
      </c>
      <c r="T2058" s="4">
        <v>45565</v>
      </c>
      <c r="U2058">
        <v>9</v>
      </c>
      <c r="V2058" t="s">
        <v>20252</v>
      </c>
      <c r="W2058" t="s">
        <v>6118</v>
      </c>
      <c r="X2058" t="s">
        <v>6119</v>
      </c>
      <c r="Y2058" t="s">
        <v>3713</v>
      </c>
      <c r="Z2058">
        <v>1542</v>
      </c>
      <c r="AA2058">
        <v>6</v>
      </c>
      <c r="AB2058">
        <v>3700.8</v>
      </c>
      <c r="AC2058">
        <v>616.80000000000007</v>
      </c>
      <c r="AD2058" s="8">
        <v>0.28000000000000003</v>
      </c>
      <c r="AE2058" s="7">
        <v>1036.2240000000002</v>
      </c>
      <c r="AF2058">
        <v>0.28000000000000003</v>
      </c>
      <c r="AG2058" t="str">
        <f t="shared" si="32"/>
        <v>₹4 K</v>
      </c>
    </row>
    <row r="2059" spans="1:33" x14ac:dyDescent="0.3">
      <c r="A2059" t="s">
        <v>357</v>
      </c>
      <c r="B2059" t="s">
        <v>357</v>
      </c>
      <c r="C2059" t="s">
        <v>80</v>
      </c>
      <c r="D2059" t="s">
        <v>65</v>
      </c>
      <c r="E2059" t="s">
        <v>51</v>
      </c>
      <c r="F2059" t="s">
        <v>6368</v>
      </c>
      <c r="G2059" t="s">
        <v>33</v>
      </c>
      <c r="H2059" s="4">
        <v>43996</v>
      </c>
      <c r="I2059">
        <v>1400</v>
      </c>
      <c r="J2059" t="s">
        <v>6369</v>
      </c>
      <c r="K2059" t="s">
        <v>3054</v>
      </c>
      <c r="L2059" t="s">
        <v>6370</v>
      </c>
      <c r="M2059" t="s">
        <v>37</v>
      </c>
      <c r="N2059" t="s">
        <v>6371</v>
      </c>
      <c r="O2059" t="s">
        <v>72</v>
      </c>
      <c r="P2059">
        <v>12</v>
      </c>
      <c r="Q2059" t="s">
        <v>73</v>
      </c>
      <c r="R2059" t="s">
        <v>41</v>
      </c>
      <c r="S2059" t="s">
        <v>6372</v>
      </c>
      <c r="T2059" s="4">
        <v>45563</v>
      </c>
      <c r="U2059">
        <v>9</v>
      </c>
      <c r="V2059" t="s">
        <v>20252</v>
      </c>
      <c r="W2059" t="s">
        <v>6373</v>
      </c>
      <c r="X2059" t="s">
        <v>6374</v>
      </c>
      <c r="Y2059" t="s">
        <v>3114</v>
      </c>
      <c r="Z2059">
        <v>973</v>
      </c>
      <c r="AA2059">
        <v>8</v>
      </c>
      <c r="AB2059">
        <v>3113.6000000000004</v>
      </c>
      <c r="AC2059">
        <v>389.20000000000005</v>
      </c>
      <c r="AD2059" s="8">
        <v>0.35</v>
      </c>
      <c r="AE2059" s="7">
        <v>1089.76</v>
      </c>
      <c r="AF2059">
        <v>0.35</v>
      </c>
      <c r="AG2059" t="str">
        <f t="shared" si="32"/>
        <v>₹3 K</v>
      </c>
    </row>
    <row r="2060" spans="1:33" x14ac:dyDescent="0.3">
      <c r="A2060" t="s">
        <v>47</v>
      </c>
      <c r="B2060" t="s">
        <v>1128</v>
      </c>
      <c r="C2060" t="s">
        <v>49</v>
      </c>
      <c r="D2060" t="s">
        <v>30</v>
      </c>
      <c r="E2060" t="s">
        <v>2215</v>
      </c>
      <c r="F2060" t="s">
        <v>6432</v>
      </c>
      <c r="G2060" t="s">
        <v>96</v>
      </c>
      <c r="H2060" s="4">
        <v>45028</v>
      </c>
      <c r="I2060">
        <v>1300</v>
      </c>
      <c r="J2060" t="s">
        <v>6433</v>
      </c>
      <c r="K2060" t="s">
        <v>725</v>
      </c>
      <c r="L2060" t="s">
        <v>6434</v>
      </c>
      <c r="M2060" t="s">
        <v>37</v>
      </c>
      <c r="N2060" t="s">
        <v>6435</v>
      </c>
      <c r="O2060" t="s">
        <v>116</v>
      </c>
      <c r="P2060">
        <v>19</v>
      </c>
      <c r="Q2060" t="s">
        <v>40</v>
      </c>
      <c r="R2060" t="s">
        <v>101</v>
      </c>
      <c r="S2060" t="s">
        <v>6436</v>
      </c>
      <c r="T2060" s="4">
        <v>45564</v>
      </c>
      <c r="U2060">
        <v>9</v>
      </c>
      <c r="V2060" t="s">
        <v>20252</v>
      </c>
      <c r="W2060" t="s">
        <v>6437</v>
      </c>
      <c r="X2060" t="s">
        <v>6438</v>
      </c>
      <c r="Y2060" t="s">
        <v>6439</v>
      </c>
      <c r="Z2060">
        <v>1372</v>
      </c>
      <c r="AA2060">
        <v>1</v>
      </c>
      <c r="AB2060">
        <v>548.80000000000007</v>
      </c>
      <c r="AC2060">
        <v>548.80000000000007</v>
      </c>
      <c r="AD2060" s="8">
        <v>0.22</v>
      </c>
      <c r="AE2060" s="7">
        <v>120.73600000000002</v>
      </c>
      <c r="AF2060">
        <v>0.22</v>
      </c>
      <c r="AG2060" t="str">
        <f t="shared" si="32"/>
        <v>₹548.8</v>
      </c>
    </row>
    <row r="2061" spans="1:33" x14ac:dyDescent="0.3">
      <c r="A2061" t="s">
        <v>181</v>
      </c>
      <c r="B2061" t="s">
        <v>813</v>
      </c>
      <c r="C2061" t="s">
        <v>29</v>
      </c>
      <c r="D2061" t="s">
        <v>206</v>
      </c>
      <c r="E2061" t="s">
        <v>1693</v>
      </c>
      <c r="F2061" t="s">
        <v>6469</v>
      </c>
      <c r="G2061" t="s">
        <v>96</v>
      </c>
      <c r="H2061" s="4">
        <v>45504</v>
      </c>
      <c r="I2061">
        <v>800</v>
      </c>
      <c r="J2061" t="s">
        <v>6470</v>
      </c>
      <c r="K2061" t="s">
        <v>125</v>
      </c>
      <c r="L2061" t="s">
        <v>6471</v>
      </c>
      <c r="M2061" t="s">
        <v>37</v>
      </c>
      <c r="N2061" t="s">
        <v>6472</v>
      </c>
      <c r="O2061" t="s">
        <v>57</v>
      </c>
      <c r="P2061">
        <v>4</v>
      </c>
      <c r="Q2061" t="s">
        <v>73</v>
      </c>
      <c r="R2061" t="s">
        <v>58</v>
      </c>
      <c r="S2061" t="s">
        <v>6473</v>
      </c>
      <c r="T2061" s="4">
        <v>45551</v>
      </c>
      <c r="U2061">
        <v>9</v>
      </c>
      <c r="V2061" t="s">
        <v>20252</v>
      </c>
      <c r="W2061" t="s">
        <v>6474</v>
      </c>
      <c r="X2061" t="s">
        <v>6475</v>
      </c>
      <c r="Y2061" t="s">
        <v>2161</v>
      </c>
      <c r="Z2061">
        <v>1028</v>
      </c>
      <c r="AA2061">
        <v>6</v>
      </c>
      <c r="AB2061">
        <v>2467.2000000000003</v>
      </c>
      <c r="AC2061">
        <v>411.20000000000005</v>
      </c>
      <c r="AD2061" s="8">
        <v>0.28000000000000003</v>
      </c>
      <c r="AE2061" s="7">
        <v>690.81600000000014</v>
      </c>
      <c r="AF2061">
        <v>0.28000000000000003</v>
      </c>
      <c r="AG2061" t="str">
        <f t="shared" si="32"/>
        <v>₹2 K</v>
      </c>
    </row>
    <row r="2062" spans="1:33" x14ac:dyDescent="0.3">
      <c r="A2062" t="s">
        <v>133</v>
      </c>
      <c r="B2062" t="s">
        <v>229</v>
      </c>
      <c r="C2062" t="s">
        <v>29</v>
      </c>
      <c r="D2062" t="s">
        <v>65</v>
      </c>
      <c r="E2062" t="s">
        <v>1049</v>
      </c>
      <c r="F2062" t="s">
        <v>6498</v>
      </c>
      <c r="G2062" t="s">
        <v>96</v>
      </c>
      <c r="H2062" s="4">
        <v>44194</v>
      </c>
      <c r="I2062">
        <v>1000</v>
      </c>
      <c r="J2062" t="s">
        <v>6499</v>
      </c>
      <c r="K2062" t="s">
        <v>424</v>
      </c>
      <c r="L2062" t="s">
        <v>6500</v>
      </c>
      <c r="M2062" t="s">
        <v>37</v>
      </c>
      <c r="N2062" t="s">
        <v>6501</v>
      </c>
      <c r="O2062" t="s">
        <v>39</v>
      </c>
      <c r="P2062">
        <v>20</v>
      </c>
      <c r="Q2062" t="s">
        <v>73</v>
      </c>
      <c r="R2062" t="s">
        <v>41</v>
      </c>
      <c r="S2062" t="s">
        <v>6502</v>
      </c>
      <c r="T2062" s="4">
        <v>45563</v>
      </c>
      <c r="U2062">
        <v>9</v>
      </c>
      <c r="V2062" t="s">
        <v>20252</v>
      </c>
      <c r="W2062" t="s">
        <v>6503</v>
      </c>
      <c r="X2062" t="s">
        <v>5517</v>
      </c>
      <c r="Y2062" t="s">
        <v>1308</v>
      </c>
      <c r="Z2062">
        <v>861</v>
      </c>
      <c r="AA2062">
        <v>3</v>
      </c>
      <c r="AB2062">
        <v>1033.2</v>
      </c>
      <c r="AC2062">
        <v>344.40000000000003</v>
      </c>
      <c r="AD2062" s="8">
        <v>0.28000000000000003</v>
      </c>
      <c r="AE2062" s="7">
        <v>289.29600000000005</v>
      </c>
      <c r="AF2062">
        <v>0.28000000000000003</v>
      </c>
      <c r="AG2062" t="str">
        <f t="shared" si="32"/>
        <v>₹1 K</v>
      </c>
    </row>
    <row r="2063" spans="1:33" x14ac:dyDescent="0.3">
      <c r="A2063" t="s">
        <v>357</v>
      </c>
      <c r="B2063" t="s">
        <v>357</v>
      </c>
      <c r="C2063" t="s">
        <v>80</v>
      </c>
      <c r="D2063" t="s">
        <v>370</v>
      </c>
      <c r="E2063" t="s">
        <v>814</v>
      </c>
      <c r="F2063" t="s">
        <v>6584</v>
      </c>
      <c r="G2063" t="s">
        <v>33</v>
      </c>
      <c r="H2063" s="4">
        <v>44510</v>
      </c>
      <c r="I2063">
        <v>1100</v>
      </c>
      <c r="J2063" t="s">
        <v>6585</v>
      </c>
      <c r="K2063" t="s">
        <v>787</v>
      </c>
      <c r="L2063" t="s">
        <v>6586</v>
      </c>
      <c r="M2063" t="s">
        <v>87</v>
      </c>
      <c r="N2063" t="s">
        <v>6587</v>
      </c>
      <c r="O2063" t="s">
        <v>57</v>
      </c>
      <c r="P2063">
        <v>5</v>
      </c>
      <c r="Q2063" t="s">
        <v>73</v>
      </c>
      <c r="R2063" t="s">
        <v>41</v>
      </c>
      <c r="S2063" t="s">
        <v>6588</v>
      </c>
      <c r="T2063" s="4">
        <v>45556</v>
      </c>
      <c r="U2063">
        <v>9</v>
      </c>
      <c r="V2063" t="s">
        <v>20252</v>
      </c>
      <c r="W2063" t="s">
        <v>6589</v>
      </c>
      <c r="X2063" t="s">
        <v>6590</v>
      </c>
      <c r="Y2063" t="s">
        <v>1440</v>
      </c>
      <c r="Z2063">
        <v>2226</v>
      </c>
      <c r="AA2063">
        <v>5</v>
      </c>
      <c r="AB2063">
        <v>4452</v>
      </c>
      <c r="AC2063">
        <v>890.4</v>
      </c>
      <c r="AD2063" s="8">
        <v>0.35</v>
      </c>
      <c r="AE2063" s="7">
        <v>1558.1999999999998</v>
      </c>
      <c r="AF2063">
        <v>0.35</v>
      </c>
      <c r="AG2063" t="str">
        <f t="shared" si="32"/>
        <v>₹4 K</v>
      </c>
    </row>
    <row r="2064" spans="1:33" x14ac:dyDescent="0.3">
      <c r="A2064" t="s">
        <v>133</v>
      </c>
      <c r="B2064" t="s">
        <v>108</v>
      </c>
      <c r="C2064" t="s">
        <v>29</v>
      </c>
      <c r="D2064" t="s">
        <v>146</v>
      </c>
      <c r="E2064" t="s">
        <v>578</v>
      </c>
      <c r="F2064" t="s">
        <v>6591</v>
      </c>
      <c r="G2064" t="s">
        <v>33</v>
      </c>
      <c r="H2064" s="4">
        <v>45452</v>
      </c>
      <c r="I2064">
        <v>1000</v>
      </c>
      <c r="J2064" t="s">
        <v>6592</v>
      </c>
      <c r="K2064" t="s">
        <v>1862</v>
      </c>
      <c r="L2064" t="s">
        <v>6593</v>
      </c>
      <c r="M2064" t="s">
        <v>87</v>
      </c>
      <c r="N2064" t="s">
        <v>6594</v>
      </c>
      <c r="O2064" t="s">
        <v>39</v>
      </c>
      <c r="P2064">
        <v>11</v>
      </c>
      <c r="Q2064" t="s">
        <v>73</v>
      </c>
      <c r="R2064" t="s">
        <v>41</v>
      </c>
      <c r="S2064" t="s">
        <v>6595</v>
      </c>
      <c r="T2064" s="4">
        <v>45557</v>
      </c>
      <c r="U2064">
        <v>9</v>
      </c>
      <c r="V2064" t="s">
        <v>20252</v>
      </c>
      <c r="W2064" t="s">
        <v>6596</v>
      </c>
      <c r="X2064" t="s">
        <v>6597</v>
      </c>
      <c r="Y2064" t="s">
        <v>622</v>
      </c>
      <c r="Z2064">
        <v>2418</v>
      </c>
      <c r="AA2064">
        <v>6</v>
      </c>
      <c r="AB2064">
        <v>5803.2000000000007</v>
      </c>
      <c r="AC2064">
        <v>967.20000000000016</v>
      </c>
      <c r="AD2064" s="8">
        <v>0.28000000000000003</v>
      </c>
      <c r="AE2064" s="7">
        <v>1624.8960000000004</v>
      </c>
      <c r="AF2064">
        <v>0.28000000000000003</v>
      </c>
      <c r="AG2064" t="str">
        <f t="shared" si="32"/>
        <v>₹6 K</v>
      </c>
    </row>
    <row r="2065" spans="1:33" x14ac:dyDescent="0.3">
      <c r="A2065" t="s">
        <v>133</v>
      </c>
      <c r="B2065" t="s">
        <v>108</v>
      </c>
      <c r="C2065" t="s">
        <v>29</v>
      </c>
      <c r="D2065" t="s">
        <v>677</v>
      </c>
      <c r="E2065" t="s">
        <v>1049</v>
      </c>
      <c r="F2065" t="s">
        <v>6660</v>
      </c>
      <c r="G2065" t="s">
        <v>96</v>
      </c>
      <c r="H2065" s="4">
        <v>45196</v>
      </c>
      <c r="I2065">
        <v>950</v>
      </c>
      <c r="J2065" t="s">
        <v>6661</v>
      </c>
      <c r="K2065" t="s">
        <v>1862</v>
      </c>
      <c r="L2065" t="s">
        <v>6662</v>
      </c>
      <c r="M2065" t="s">
        <v>37</v>
      </c>
      <c r="N2065" t="s">
        <v>6663</v>
      </c>
      <c r="O2065" t="s">
        <v>39</v>
      </c>
      <c r="P2065">
        <v>13</v>
      </c>
      <c r="Q2065" t="s">
        <v>73</v>
      </c>
      <c r="R2065" t="s">
        <v>101</v>
      </c>
      <c r="S2065" t="s">
        <v>6664</v>
      </c>
      <c r="T2065" s="4">
        <v>45558</v>
      </c>
      <c r="U2065">
        <v>9</v>
      </c>
      <c r="V2065" t="s">
        <v>20252</v>
      </c>
      <c r="W2065" t="s">
        <v>6665</v>
      </c>
      <c r="X2065" t="s">
        <v>6666</v>
      </c>
      <c r="Y2065" t="s">
        <v>6667</v>
      </c>
      <c r="Z2065">
        <v>1057</v>
      </c>
      <c r="AA2065">
        <v>6</v>
      </c>
      <c r="AB2065">
        <v>2536.8000000000002</v>
      </c>
      <c r="AC2065">
        <v>422.8</v>
      </c>
      <c r="AD2065" s="8">
        <v>0.28000000000000003</v>
      </c>
      <c r="AE2065" s="7">
        <v>710.30400000000009</v>
      </c>
      <c r="AF2065">
        <v>0.28000000000000003</v>
      </c>
      <c r="AG2065" t="str">
        <f t="shared" si="32"/>
        <v>₹3 K</v>
      </c>
    </row>
    <row r="2066" spans="1:33" x14ac:dyDescent="0.3">
      <c r="A2066" t="s">
        <v>357</v>
      </c>
      <c r="B2066" t="s">
        <v>357</v>
      </c>
      <c r="C2066" t="s">
        <v>80</v>
      </c>
      <c r="D2066" t="s">
        <v>109</v>
      </c>
      <c r="E2066" t="s">
        <v>66</v>
      </c>
      <c r="F2066" t="s">
        <v>6668</v>
      </c>
      <c r="G2066" t="s">
        <v>96</v>
      </c>
      <c r="H2066" s="4">
        <v>43953</v>
      </c>
      <c r="I2066">
        <v>1400</v>
      </c>
      <c r="J2066" t="s">
        <v>6669</v>
      </c>
      <c r="K2066" t="s">
        <v>1486</v>
      </c>
      <c r="L2066" t="s">
        <v>6670</v>
      </c>
      <c r="M2066" t="s">
        <v>37</v>
      </c>
      <c r="N2066" t="s">
        <v>6671</v>
      </c>
      <c r="O2066" t="s">
        <v>57</v>
      </c>
      <c r="P2066">
        <v>11</v>
      </c>
      <c r="Q2066" t="s">
        <v>73</v>
      </c>
      <c r="R2066" t="s">
        <v>74</v>
      </c>
      <c r="S2066" t="s">
        <v>6672</v>
      </c>
      <c r="T2066" s="4">
        <v>45541</v>
      </c>
      <c r="U2066">
        <v>9</v>
      </c>
      <c r="V2066" t="s">
        <v>20252</v>
      </c>
      <c r="W2066" t="s">
        <v>6673</v>
      </c>
      <c r="X2066" t="s">
        <v>6674</v>
      </c>
      <c r="Y2066" t="s">
        <v>3216</v>
      </c>
      <c r="Z2066">
        <v>2127</v>
      </c>
      <c r="AA2066">
        <v>4</v>
      </c>
      <c r="AB2066">
        <v>3403.2000000000003</v>
      </c>
      <c r="AC2066">
        <v>850.80000000000007</v>
      </c>
      <c r="AD2066" s="8">
        <v>0.35</v>
      </c>
      <c r="AE2066" s="7">
        <v>1191.1200000000001</v>
      </c>
      <c r="AF2066">
        <v>0.35</v>
      </c>
      <c r="AG2066" t="str">
        <f t="shared" si="32"/>
        <v>₹3 K</v>
      </c>
    </row>
    <row r="2067" spans="1:33" x14ac:dyDescent="0.3">
      <c r="A2067" t="s">
        <v>336</v>
      </c>
      <c r="B2067" t="s">
        <v>500</v>
      </c>
      <c r="C2067" t="s">
        <v>80</v>
      </c>
      <c r="D2067" t="s">
        <v>677</v>
      </c>
      <c r="E2067" t="s">
        <v>2486</v>
      </c>
      <c r="F2067" t="s">
        <v>6710</v>
      </c>
      <c r="G2067" t="s">
        <v>96</v>
      </c>
      <c r="H2067" s="4">
        <v>44135</v>
      </c>
      <c r="I2067">
        <v>1000</v>
      </c>
      <c r="J2067" t="s">
        <v>6711</v>
      </c>
      <c r="K2067" t="s">
        <v>787</v>
      </c>
      <c r="L2067" t="s">
        <v>6712</v>
      </c>
      <c r="M2067" t="s">
        <v>87</v>
      </c>
      <c r="N2067" t="s">
        <v>6713</v>
      </c>
      <c r="O2067" t="s">
        <v>72</v>
      </c>
      <c r="P2067">
        <v>4</v>
      </c>
      <c r="Q2067" t="s">
        <v>40</v>
      </c>
      <c r="R2067" t="s">
        <v>74</v>
      </c>
      <c r="S2067" t="s">
        <v>6714</v>
      </c>
      <c r="T2067" s="4">
        <v>45543</v>
      </c>
      <c r="U2067">
        <v>9</v>
      </c>
      <c r="V2067" t="s">
        <v>20252</v>
      </c>
      <c r="W2067" t="s">
        <v>6715</v>
      </c>
      <c r="X2067" t="s">
        <v>6716</v>
      </c>
      <c r="Y2067" t="s">
        <v>1649</v>
      </c>
      <c r="Z2067">
        <v>1901</v>
      </c>
      <c r="AA2067">
        <v>7</v>
      </c>
      <c r="AB2067">
        <v>5322.8</v>
      </c>
      <c r="AC2067">
        <v>760.4</v>
      </c>
      <c r="AD2067" s="8">
        <v>0.35</v>
      </c>
      <c r="AE2067" s="7">
        <v>1862.98</v>
      </c>
      <c r="AF2067">
        <v>0.35</v>
      </c>
      <c r="AG2067" t="str">
        <f t="shared" si="32"/>
        <v>₹5 K</v>
      </c>
    </row>
    <row r="2068" spans="1:33" x14ac:dyDescent="0.3">
      <c r="A2068" t="s">
        <v>336</v>
      </c>
      <c r="B2068" t="s">
        <v>500</v>
      </c>
      <c r="C2068" t="s">
        <v>80</v>
      </c>
      <c r="D2068" t="s">
        <v>30</v>
      </c>
      <c r="E2068" t="s">
        <v>3439</v>
      </c>
      <c r="F2068" t="s">
        <v>6761</v>
      </c>
      <c r="G2068" t="s">
        <v>33</v>
      </c>
      <c r="H2068" s="4">
        <v>44243</v>
      </c>
      <c r="I2068">
        <v>1200</v>
      </c>
      <c r="J2068" t="s">
        <v>6762</v>
      </c>
      <c r="K2068" t="s">
        <v>2433</v>
      </c>
      <c r="L2068" t="s">
        <v>6763</v>
      </c>
      <c r="M2068" t="s">
        <v>37</v>
      </c>
      <c r="N2068" t="s">
        <v>6764</v>
      </c>
      <c r="O2068" t="s">
        <v>39</v>
      </c>
      <c r="P2068">
        <v>14</v>
      </c>
      <c r="Q2068" t="s">
        <v>40</v>
      </c>
      <c r="R2068" t="s">
        <v>74</v>
      </c>
      <c r="S2068" t="s">
        <v>6765</v>
      </c>
      <c r="T2068" s="4">
        <v>45548</v>
      </c>
      <c r="U2068">
        <v>9</v>
      </c>
      <c r="V2068" t="s">
        <v>20252</v>
      </c>
      <c r="W2068" t="s">
        <v>6766</v>
      </c>
      <c r="X2068" t="s">
        <v>6767</v>
      </c>
      <c r="Y2068" t="s">
        <v>6768</v>
      </c>
      <c r="Z2068">
        <v>1117</v>
      </c>
      <c r="AA2068">
        <v>2</v>
      </c>
      <c r="AB2068">
        <v>893.6</v>
      </c>
      <c r="AC2068">
        <v>446.8</v>
      </c>
      <c r="AD2068" s="8">
        <v>0.35</v>
      </c>
      <c r="AE2068" s="7">
        <v>312.76</v>
      </c>
      <c r="AF2068">
        <v>0.35</v>
      </c>
      <c r="AG2068" t="str">
        <f t="shared" si="32"/>
        <v>₹893.6</v>
      </c>
    </row>
    <row r="2069" spans="1:33" x14ac:dyDescent="0.3">
      <c r="A2069" t="s">
        <v>47</v>
      </c>
      <c r="B2069" t="s">
        <v>1128</v>
      </c>
      <c r="C2069" t="s">
        <v>80</v>
      </c>
      <c r="D2069" t="s">
        <v>370</v>
      </c>
      <c r="E2069" t="s">
        <v>401</v>
      </c>
      <c r="F2069" t="s">
        <v>6976</v>
      </c>
      <c r="G2069" t="s">
        <v>96</v>
      </c>
      <c r="H2069" s="4">
        <v>45105</v>
      </c>
      <c r="I2069">
        <v>800</v>
      </c>
      <c r="J2069" t="s">
        <v>6977</v>
      </c>
      <c r="K2069" t="s">
        <v>680</v>
      </c>
      <c r="L2069" t="s">
        <v>6978</v>
      </c>
      <c r="M2069" t="s">
        <v>37</v>
      </c>
      <c r="N2069" t="s">
        <v>6979</v>
      </c>
      <c r="O2069" t="s">
        <v>39</v>
      </c>
      <c r="P2069">
        <v>19</v>
      </c>
      <c r="Q2069" t="s">
        <v>40</v>
      </c>
      <c r="R2069" t="s">
        <v>101</v>
      </c>
      <c r="S2069" t="s">
        <v>6980</v>
      </c>
      <c r="T2069" s="4">
        <v>45560</v>
      </c>
      <c r="U2069">
        <v>9</v>
      </c>
      <c r="V2069" t="s">
        <v>20252</v>
      </c>
      <c r="W2069" t="s">
        <v>6981</v>
      </c>
      <c r="X2069" t="s">
        <v>6982</v>
      </c>
      <c r="Y2069" t="s">
        <v>3638</v>
      </c>
      <c r="Z2069">
        <v>1449</v>
      </c>
      <c r="AA2069">
        <v>6</v>
      </c>
      <c r="AB2069">
        <v>3477.6000000000004</v>
      </c>
      <c r="AC2069">
        <v>579.6</v>
      </c>
      <c r="AD2069" s="8">
        <v>0.35</v>
      </c>
      <c r="AE2069" s="7">
        <v>1217.1600000000001</v>
      </c>
      <c r="AF2069">
        <v>0.35</v>
      </c>
      <c r="AG2069" t="str">
        <f t="shared" si="32"/>
        <v>₹3 K</v>
      </c>
    </row>
    <row r="2070" spans="1:33" x14ac:dyDescent="0.3">
      <c r="A2070" t="s">
        <v>336</v>
      </c>
      <c r="B2070" t="s">
        <v>500</v>
      </c>
      <c r="C2070" t="s">
        <v>49</v>
      </c>
      <c r="D2070" t="s">
        <v>109</v>
      </c>
      <c r="E2070" t="s">
        <v>832</v>
      </c>
      <c r="F2070" t="s">
        <v>7019</v>
      </c>
      <c r="G2070" t="s">
        <v>96</v>
      </c>
      <c r="H2070" s="4">
        <v>44649</v>
      </c>
      <c r="I2070">
        <v>1100</v>
      </c>
      <c r="J2070" t="s">
        <v>7020</v>
      </c>
      <c r="K2070" t="s">
        <v>514</v>
      </c>
      <c r="L2070" t="s">
        <v>7021</v>
      </c>
      <c r="M2070" t="s">
        <v>87</v>
      </c>
      <c r="N2070" t="s">
        <v>7022</v>
      </c>
      <c r="O2070" t="s">
        <v>57</v>
      </c>
      <c r="P2070">
        <v>11</v>
      </c>
      <c r="Q2070" t="s">
        <v>73</v>
      </c>
      <c r="R2070" t="s">
        <v>74</v>
      </c>
      <c r="S2070" t="s">
        <v>7023</v>
      </c>
      <c r="T2070" s="4">
        <v>45559</v>
      </c>
      <c r="U2070">
        <v>9</v>
      </c>
      <c r="V2070" t="s">
        <v>20252</v>
      </c>
      <c r="W2070" t="s">
        <v>7024</v>
      </c>
      <c r="X2070" t="s">
        <v>7025</v>
      </c>
      <c r="Y2070" t="s">
        <v>2470</v>
      </c>
      <c r="Z2070">
        <v>1554</v>
      </c>
      <c r="AA2070">
        <v>8</v>
      </c>
      <c r="AB2070">
        <v>4972.8</v>
      </c>
      <c r="AC2070">
        <v>621.6</v>
      </c>
      <c r="AD2070" s="8">
        <v>0.22</v>
      </c>
      <c r="AE2070" s="7">
        <v>1094.0160000000001</v>
      </c>
      <c r="AF2070">
        <v>0.22</v>
      </c>
      <c r="AG2070" t="str">
        <f t="shared" si="32"/>
        <v>₹5 K</v>
      </c>
    </row>
    <row r="2071" spans="1:33" x14ac:dyDescent="0.3">
      <c r="A2071" t="s">
        <v>27</v>
      </c>
      <c r="B2071" t="s">
        <v>558</v>
      </c>
      <c r="C2071" t="s">
        <v>49</v>
      </c>
      <c r="D2071" t="s">
        <v>146</v>
      </c>
      <c r="E2071" t="s">
        <v>242</v>
      </c>
      <c r="F2071" t="s">
        <v>7026</v>
      </c>
      <c r="G2071" t="s">
        <v>33</v>
      </c>
      <c r="H2071" s="4">
        <v>44944</v>
      </c>
      <c r="I2071">
        <v>1000</v>
      </c>
      <c r="J2071" t="s">
        <v>7027</v>
      </c>
      <c r="K2071" t="s">
        <v>861</v>
      </c>
      <c r="L2071" t="s">
        <v>7028</v>
      </c>
      <c r="M2071" t="s">
        <v>87</v>
      </c>
      <c r="N2071" t="s">
        <v>7029</v>
      </c>
      <c r="O2071" t="s">
        <v>72</v>
      </c>
      <c r="P2071">
        <v>20</v>
      </c>
      <c r="Q2071" t="s">
        <v>73</v>
      </c>
      <c r="R2071" t="s">
        <v>101</v>
      </c>
      <c r="S2071" t="s">
        <v>7030</v>
      </c>
      <c r="T2071" s="4">
        <v>45548</v>
      </c>
      <c r="U2071">
        <v>9</v>
      </c>
      <c r="V2071" t="s">
        <v>20252</v>
      </c>
      <c r="W2071" t="s">
        <v>7031</v>
      </c>
      <c r="X2071" t="s">
        <v>7032</v>
      </c>
      <c r="Y2071" t="s">
        <v>3364</v>
      </c>
      <c r="Z2071">
        <v>1333</v>
      </c>
      <c r="AA2071">
        <v>1</v>
      </c>
      <c r="AB2071">
        <v>533.20000000000005</v>
      </c>
      <c r="AC2071">
        <v>533.20000000000005</v>
      </c>
      <c r="AD2071" s="8">
        <v>0.22</v>
      </c>
      <c r="AE2071" s="7">
        <v>117.30400000000002</v>
      </c>
      <c r="AF2071">
        <v>0.22</v>
      </c>
      <c r="AG2071" t="str">
        <f t="shared" si="32"/>
        <v>₹533.2</v>
      </c>
    </row>
    <row r="2072" spans="1:33" x14ac:dyDescent="0.3">
      <c r="A2072" t="s">
        <v>181</v>
      </c>
      <c r="B2072" t="s">
        <v>411</v>
      </c>
      <c r="C2072" t="s">
        <v>29</v>
      </c>
      <c r="D2072" t="s">
        <v>146</v>
      </c>
      <c r="E2072" t="s">
        <v>1608</v>
      </c>
      <c r="F2072" t="s">
        <v>7033</v>
      </c>
      <c r="G2072" t="s">
        <v>33</v>
      </c>
      <c r="H2072" s="4">
        <v>43984</v>
      </c>
      <c r="I2072">
        <v>1300</v>
      </c>
      <c r="J2072" t="s">
        <v>7034</v>
      </c>
      <c r="K2072" t="s">
        <v>1293</v>
      </c>
      <c r="L2072" t="s">
        <v>7035</v>
      </c>
      <c r="M2072" t="s">
        <v>37</v>
      </c>
      <c r="N2072" t="s">
        <v>7036</v>
      </c>
      <c r="O2072" t="s">
        <v>39</v>
      </c>
      <c r="P2072">
        <v>8</v>
      </c>
      <c r="Q2072" t="s">
        <v>73</v>
      </c>
      <c r="R2072" t="s">
        <v>74</v>
      </c>
      <c r="S2072" t="s">
        <v>7037</v>
      </c>
      <c r="T2072" s="4">
        <v>45561</v>
      </c>
      <c r="U2072">
        <v>9</v>
      </c>
      <c r="V2072" t="s">
        <v>20252</v>
      </c>
      <c r="W2072" t="s">
        <v>7038</v>
      </c>
      <c r="X2072" t="s">
        <v>7039</v>
      </c>
      <c r="Y2072" t="s">
        <v>7040</v>
      </c>
      <c r="Z2072">
        <v>1490</v>
      </c>
      <c r="AA2072">
        <v>3</v>
      </c>
      <c r="AB2072">
        <v>1788</v>
      </c>
      <c r="AC2072">
        <v>596</v>
      </c>
      <c r="AD2072" s="8">
        <v>0.28000000000000003</v>
      </c>
      <c r="AE2072" s="7">
        <v>500.64000000000004</v>
      </c>
      <c r="AF2072">
        <v>0.28000000000000003</v>
      </c>
      <c r="AG2072" t="str">
        <f t="shared" si="32"/>
        <v>₹2 K</v>
      </c>
    </row>
    <row r="2073" spans="1:33" x14ac:dyDescent="0.3">
      <c r="A2073" t="s">
        <v>336</v>
      </c>
      <c r="B2073" t="s">
        <v>500</v>
      </c>
      <c r="C2073" t="s">
        <v>49</v>
      </c>
      <c r="D2073" t="s">
        <v>81</v>
      </c>
      <c r="E2073" t="s">
        <v>750</v>
      </c>
      <c r="F2073" t="s">
        <v>7055</v>
      </c>
      <c r="G2073" t="s">
        <v>96</v>
      </c>
      <c r="H2073" s="4">
        <v>45624</v>
      </c>
      <c r="I2073">
        <v>950</v>
      </c>
      <c r="J2073" t="s">
        <v>7056</v>
      </c>
      <c r="K2073" t="s">
        <v>1359</v>
      </c>
      <c r="L2073" t="s">
        <v>7057</v>
      </c>
      <c r="M2073" t="s">
        <v>37</v>
      </c>
      <c r="N2073" t="s">
        <v>7058</v>
      </c>
      <c r="O2073" t="s">
        <v>72</v>
      </c>
      <c r="P2073">
        <v>8</v>
      </c>
      <c r="Q2073" t="s">
        <v>40</v>
      </c>
      <c r="R2073" t="s">
        <v>101</v>
      </c>
      <c r="S2073" t="s">
        <v>7059</v>
      </c>
      <c r="T2073" s="4">
        <v>45562</v>
      </c>
      <c r="U2073">
        <v>9</v>
      </c>
      <c r="V2073" t="s">
        <v>20252</v>
      </c>
      <c r="W2073" t="s">
        <v>7060</v>
      </c>
      <c r="X2073" t="s">
        <v>7061</v>
      </c>
      <c r="Y2073" t="s">
        <v>1568</v>
      </c>
      <c r="Z2073">
        <v>2920</v>
      </c>
      <c r="AA2073">
        <v>8</v>
      </c>
      <c r="AB2073">
        <v>9344</v>
      </c>
      <c r="AC2073">
        <v>1168</v>
      </c>
      <c r="AD2073" s="8">
        <v>0.22</v>
      </c>
      <c r="AE2073" s="7">
        <v>2055.6799999999998</v>
      </c>
      <c r="AF2073">
        <v>0.22</v>
      </c>
      <c r="AG2073" t="str">
        <f t="shared" si="32"/>
        <v>₹9 K</v>
      </c>
    </row>
    <row r="2074" spans="1:33" x14ac:dyDescent="0.3">
      <c r="A2074" t="s">
        <v>20237</v>
      </c>
      <c r="B2074" t="s">
        <v>1483</v>
      </c>
      <c r="C2074" t="s">
        <v>29</v>
      </c>
      <c r="D2074" t="s">
        <v>109</v>
      </c>
      <c r="E2074" t="s">
        <v>263</v>
      </c>
      <c r="F2074" t="s">
        <v>7068</v>
      </c>
      <c r="G2074" t="s">
        <v>96</v>
      </c>
      <c r="H2074" s="4">
        <v>44094</v>
      </c>
      <c r="I2074">
        <v>1000</v>
      </c>
      <c r="J2074" t="s">
        <v>7069</v>
      </c>
      <c r="K2074" t="s">
        <v>297</v>
      </c>
      <c r="L2074" t="s">
        <v>7070</v>
      </c>
      <c r="M2074" t="s">
        <v>87</v>
      </c>
      <c r="N2074" t="s">
        <v>7071</v>
      </c>
      <c r="O2074" t="s">
        <v>116</v>
      </c>
      <c r="P2074">
        <v>17</v>
      </c>
      <c r="Q2074" t="s">
        <v>40</v>
      </c>
      <c r="R2074" t="s">
        <v>101</v>
      </c>
      <c r="S2074" t="s">
        <v>7072</v>
      </c>
      <c r="T2074" s="4">
        <v>45557</v>
      </c>
      <c r="U2074">
        <v>9</v>
      </c>
      <c r="V2074" t="s">
        <v>20252</v>
      </c>
      <c r="W2074" t="s">
        <v>7073</v>
      </c>
      <c r="X2074" t="s">
        <v>7074</v>
      </c>
      <c r="Y2074" t="s">
        <v>1893</v>
      </c>
      <c r="Z2074">
        <v>1522</v>
      </c>
      <c r="AA2074">
        <v>7</v>
      </c>
      <c r="AB2074">
        <v>4261.6000000000004</v>
      </c>
      <c r="AC2074">
        <v>608.80000000000007</v>
      </c>
      <c r="AD2074" s="8">
        <v>0.28000000000000003</v>
      </c>
      <c r="AE2074" s="7">
        <v>1193.2480000000003</v>
      </c>
      <c r="AF2074">
        <v>0.28000000000000003</v>
      </c>
      <c r="AG2074" t="str">
        <f t="shared" si="32"/>
        <v>₹4 K</v>
      </c>
    </row>
    <row r="2075" spans="1:33" x14ac:dyDescent="0.3">
      <c r="A2075" t="s">
        <v>27</v>
      </c>
      <c r="B2075" t="s">
        <v>558</v>
      </c>
      <c r="C2075" t="s">
        <v>80</v>
      </c>
      <c r="D2075" t="s">
        <v>219</v>
      </c>
      <c r="E2075" t="s">
        <v>841</v>
      </c>
      <c r="F2075" t="s">
        <v>7135</v>
      </c>
      <c r="G2075" t="s">
        <v>96</v>
      </c>
      <c r="H2075" s="4">
        <v>43840</v>
      </c>
      <c r="I2075">
        <v>1000</v>
      </c>
      <c r="J2075" t="s">
        <v>7136</v>
      </c>
      <c r="K2075" t="s">
        <v>137</v>
      </c>
      <c r="L2075" t="s">
        <v>7137</v>
      </c>
      <c r="M2075" t="s">
        <v>37</v>
      </c>
      <c r="N2075" t="s">
        <v>7138</v>
      </c>
      <c r="O2075" t="s">
        <v>39</v>
      </c>
      <c r="P2075">
        <v>13</v>
      </c>
      <c r="Q2075" t="s">
        <v>73</v>
      </c>
      <c r="R2075" t="s">
        <v>41</v>
      </c>
      <c r="S2075" t="s">
        <v>7139</v>
      </c>
      <c r="T2075" s="4">
        <v>45545</v>
      </c>
      <c r="U2075">
        <v>9</v>
      </c>
      <c r="V2075" t="s">
        <v>20252</v>
      </c>
      <c r="W2075" t="s">
        <v>7140</v>
      </c>
      <c r="X2075" t="s">
        <v>7141</v>
      </c>
      <c r="Y2075" t="s">
        <v>4772</v>
      </c>
      <c r="Z2075">
        <v>1119</v>
      </c>
      <c r="AA2075">
        <v>2</v>
      </c>
      <c r="AB2075">
        <v>895.2</v>
      </c>
      <c r="AC2075">
        <v>447.6</v>
      </c>
      <c r="AD2075" s="8">
        <v>0.35</v>
      </c>
      <c r="AE2075" s="7">
        <v>313.32</v>
      </c>
      <c r="AF2075">
        <v>0.35</v>
      </c>
      <c r="AG2075" t="str">
        <f t="shared" si="32"/>
        <v>₹895.2</v>
      </c>
    </row>
    <row r="2076" spans="1:33" x14ac:dyDescent="0.3">
      <c r="A2076" t="s">
        <v>20237</v>
      </c>
      <c r="B2076" t="s">
        <v>1483</v>
      </c>
      <c r="C2076" t="s">
        <v>49</v>
      </c>
      <c r="D2076" t="s">
        <v>219</v>
      </c>
      <c r="E2076" t="s">
        <v>122</v>
      </c>
      <c r="F2076" t="s">
        <v>7201</v>
      </c>
      <c r="G2076" t="s">
        <v>96</v>
      </c>
      <c r="H2076" s="4">
        <v>45019</v>
      </c>
      <c r="I2076">
        <v>1200</v>
      </c>
      <c r="J2076" t="s">
        <v>7202</v>
      </c>
      <c r="K2076" t="s">
        <v>1153</v>
      </c>
      <c r="L2076" t="s">
        <v>7203</v>
      </c>
      <c r="M2076" t="s">
        <v>37</v>
      </c>
      <c r="N2076" t="s">
        <v>7204</v>
      </c>
      <c r="O2076" t="s">
        <v>39</v>
      </c>
      <c r="P2076">
        <v>13</v>
      </c>
      <c r="Q2076" t="s">
        <v>73</v>
      </c>
      <c r="R2076" t="s">
        <v>101</v>
      </c>
      <c r="S2076" t="s">
        <v>7205</v>
      </c>
      <c r="T2076" s="4">
        <v>45554</v>
      </c>
      <c r="U2076">
        <v>9</v>
      </c>
      <c r="V2076" t="s">
        <v>20252</v>
      </c>
      <c r="W2076" t="s">
        <v>7206</v>
      </c>
      <c r="X2076" t="s">
        <v>7207</v>
      </c>
      <c r="Y2076" t="s">
        <v>5096</v>
      </c>
      <c r="Z2076">
        <v>2852</v>
      </c>
      <c r="AA2076">
        <v>2</v>
      </c>
      <c r="AB2076">
        <v>2281.6</v>
      </c>
      <c r="AC2076">
        <v>1140.8</v>
      </c>
      <c r="AD2076" s="8">
        <v>0.22</v>
      </c>
      <c r="AE2076" s="7">
        <v>501.952</v>
      </c>
      <c r="AF2076">
        <v>0.22</v>
      </c>
      <c r="AG2076" t="str">
        <f t="shared" si="32"/>
        <v>₹2 K</v>
      </c>
    </row>
    <row r="2077" spans="1:33" x14ac:dyDescent="0.3">
      <c r="A2077" t="s">
        <v>20233</v>
      </c>
      <c r="B2077" t="s">
        <v>240</v>
      </c>
      <c r="C2077" t="s">
        <v>29</v>
      </c>
      <c r="D2077" t="s">
        <v>241</v>
      </c>
      <c r="E2077" t="s">
        <v>1693</v>
      </c>
      <c r="F2077" t="s">
        <v>7273</v>
      </c>
      <c r="G2077" t="s">
        <v>33</v>
      </c>
      <c r="H2077" s="4">
        <v>44758</v>
      </c>
      <c r="I2077">
        <v>1100</v>
      </c>
      <c r="J2077" t="s">
        <v>7274</v>
      </c>
      <c r="K2077" t="s">
        <v>3813</v>
      </c>
      <c r="L2077" t="s">
        <v>7275</v>
      </c>
      <c r="M2077" t="s">
        <v>37</v>
      </c>
      <c r="N2077" t="s">
        <v>7276</v>
      </c>
      <c r="O2077" t="s">
        <v>57</v>
      </c>
      <c r="P2077">
        <v>19</v>
      </c>
      <c r="Q2077" t="s">
        <v>73</v>
      </c>
      <c r="R2077" t="s">
        <v>74</v>
      </c>
      <c r="S2077" t="s">
        <v>7277</v>
      </c>
      <c r="T2077" s="4">
        <v>45549</v>
      </c>
      <c r="U2077">
        <v>9</v>
      </c>
      <c r="V2077" t="s">
        <v>20252</v>
      </c>
      <c r="W2077" t="s">
        <v>7278</v>
      </c>
      <c r="X2077" t="s">
        <v>7279</v>
      </c>
      <c r="Y2077" t="s">
        <v>2283</v>
      </c>
      <c r="Z2077">
        <v>2557</v>
      </c>
      <c r="AA2077">
        <v>6</v>
      </c>
      <c r="AB2077">
        <v>6136.8</v>
      </c>
      <c r="AC2077">
        <v>1022.8000000000001</v>
      </c>
      <c r="AD2077" s="8">
        <v>0.28000000000000003</v>
      </c>
      <c r="AE2077" s="7">
        <v>1718.3040000000003</v>
      </c>
      <c r="AF2077">
        <v>0.28000000000000003</v>
      </c>
      <c r="AG2077" t="str">
        <f t="shared" si="32"/>
        <v>₹6 K</v>
      </c>
    </row>
    <row r="2078" spans="1:33" x14ac:dyDescent="0.3">
      <c r="A2078" t="s">
        <v>181</v>
      </c>
      <c r="B2078" t="s">
        <v>380</v>
      </c>
      <c r="C2078" t="s">
        <v>80</v>
      </c>
      <c r="D2078" t="s">
        <v>30</v>
      </c>
      <c r="E2078" t="s">
        <v>3309</v>
      </c>
      <c r="F2078" t="s">
        <v>7295</v>
      </c>
      <c r="G2078" t="s">
        <v>96</v>
      </c>
      <c r="H2078" s="4">
        <v>44417</v>
      </c>
      <c r="I2078">
        <v>1300</v>
      </c>
      <c r="J2078" t="s">
        <v>7296</v>
      </c>
      <c r="K2078" t="s">
        <v>69</v>
      </c>
      <c r="L2078" t="s">
        <v>7297</v>
      </c>
      <c r="M2078" t="s">
        <v>37</v>
      </c>
      <c r="N2078" t="s">
        <v>7298</v>
      </c>
      <c r="O2078" t="s">
        <v>116</v>
      </c>
      <c r="P2078">
        <v>18</v>
      </c>
      <c r="Q2078" t="s">
        <v>73</v>
      </c>
      <c r="R2078" t="s">
        <v>74</v>
      </c>
      <c r="S2078" t="s">
        <v>7299</v>
      </c>
      <c r="T2078" s="4">
        <v>45550</v>
      </c>
      <c r="U2078">
        <v>9</v>
      </c>
      <c r="V2078" t="s">
        <v>20252</v>
      </c>
      <c r="W2078" t="s">
        <v>7300</v>
      </c>
      <c r="X2078" t="s">
        <v>7301</v>
      </c>
      <c r="Y2078" t="s">
        <v>6768</v>
      </c>
      <c r="Z2078">
        <v>1168</v>
      </c>
      <c r="AA2078">
        <v>3</v>
      </c>
      <c r="AB2078">
        <v>1401.6000000000001</v>
      </c>
      <c r="AC2078">
        <v>467.20000000000005</v>
      </c>
      <c r="AD2078" s="8">
        <v>0.35</v>
      </c>
      <c r="AE2078" s="7">
        <v>490.56</v>
      </c>
      <c r="AF2078">
        <v>0.35</v>
      </c>
      <c r="AG2078" t="str">
        <f t="shared" si="32"/>
        <v>₹1 K</v>
      </c>
    </row>
    <row r="2079" spans="1:33" x14ac:dyDescent="0.3">
      <c r="A2079" t="s">
        <v>20237</v>
      </c>
      <c r="B2079" t="s">
        <v>1483</v>
      </c>
      <c r="C2079" t="s">
        <v>29</v>
      </c>
      <c r="D2079" t="s">
        <v>370</v>
      </c>
      <c r="E2079" t="s">
        <v>358</v>
      </c>
      <c r="F2079" t="s">
        <v>7369</v>
      </c>
      <c r="G2079" t="s">
        <v>33</v>
      </c>
      <c r="H2079" s="4">
        <v>45597</v>
      </c>
      <c r="I2079">
        <v>1400</v>
      </c>
      <c r="J2079" t="s">
        <v>7370</v>
      </c>
      <c r="K2079" t="s">
        <v>835</v>
      </c>
      <c r="L2079" t="s">
        <v>7371</v>
      </c>
      <c r="M2079" t="s">
        <v>37</v>
      </c>
      <c r="N2079" t="s">
        <v>7372</v>
      </c>
      <c r="O2079" t="s">
        <v>57</v>
      </c>
      <c r="P2079">
        <v>6</v>
      </c>
      <c r="Q2079" t="s">
        <v>73</v>
      </c>
      <c r="R2079" t="s">
        <v>41</v>
      </c>
      <c r="S2079" t="s">
        <v>7373</v>
      </c>
      <c r="T2079" s="4">
        <v>45551</v>
      </c>
      <c r="U2079">
        <v>9</v>
      </c>
      <c r="V2079" t="s">
        <v>20252</v>
      </c>
      <c r="W2079" t="s">
        <v>7374</v>
      </c>
      <c r="X2079" t="s">
        <v>7375</v>
      </c>
      <c r="Y2079" t="s">
        <v>2223</v>
      </c>
      <c r="Z2079">
        <v>1168</v>
      </c>
      <c r="AA2079">
        <v>8</v>
      </c>
      <c r="AB2079">
        <v>3737.6000000000004</v>
      </c>
      <c r="AC2079">
        <v>467.20000000000005</v>
      </c>
      <c r="AD2079" s="8">
        <v>0.28000000000000003</v>
      </c>
      <c r="AE2079" s="7">
        <v>1046.5280000000002</v>
      </c>
      <c r="AF2079">
        <v>0.28000000000000003</v>
      </c>
      <c r="AG2079" t="str">
        <f t="shared" si="32"/>
        <v>₹4 K</v>
      </c>
    </row>
    <row r="2080" spans="1:33" x14ac:dyDescent="0.3">
      <c r="A2080" t="s">
        <v>357</v>
      </c>
      <c r="B2080" t="s">
        <v>357</v>
      </c>
      <c r="C2080" t="s">
        <v>49</v>
      </c>
      <c r="D2080" t="s">
        <v>219</v>
      </c>
      <c r="E2080" t="s">
        <v>3051</v>
      </c>
      <c r="F2080" t="s">
        <v>7558</v>
      </c>
      <c r="G2080" t="s">
        <v>33</v>
      </c>
      <c r="H2080" s="4">
        <v>44570</v>
      </c>
      <c r="I2080">
        <v>950</v>
      </c>
      <c r="J2080" t="s">
        <v>7559</v>
      </c>
      <c r="K2080" t="s">
        <v>414</v>
      </c>
      <c r="L2080" t="s">
        <v>7560</v>
      </c>
      <c r="M2080" t="s">
        <v>37</v>
      </c>
      <c r="N2080" t="s">
        <v>7561</v>
      </c>
      <c r="O2080" t="s">
        <v>116</v>
      </c>
      <c r="P2080">
        <v>4</v>
      </c>
      <c r="Q2080" t="s">
        <v>40</v>
      </c>
      <c r="R2080" t="s">
        <v>101</v>
      </c>
      <c r="S2080" t="s">
        <v>7562</v>
      </c>
      <c r="T2080" s="4">
        <v>45561</v>
      </c>
      <c r="U2080">
        <v>9</v>
      </c>
      <c r="V2080" t="s">
        <v>20252</v>
      </c>
      <c r="W2080" t="s">
        <v>7563</v>
      </c>
      <c r="X2080" t="s">
        <v>7564</v>
      </c>
      <c r="Y2080" t="s">
        <v>659</v>
      </c>
      <c r="Z2080">
        <v>2589</v>
      </c>
      <c r="AA2080">
        <v>6</v>
      </c>
      <c r="AB2080">
        <v>6213.6</v>
      </c>
      <c r="AC2080">
        <v>1035.6000000000001</v>
      </c>
      <c r="AD2080" s="8">
        <v>0.22</v>
      </c>
      <c r="AE2080" s="7">
        <v>1366.9920000000002</v>
      </c>
      <c r="AF2080">
        <v>0.22</v>
      </c>
      <c r="AG2080" t="str">
        <f t="shared" si="32"/>
        <v>₹6 K</v>
      </c>
    </row>
    <row r="2081" spans="1:33" x14ac:dyDescent="0.3">
      <c r="A2081" t="s">
        <v>181</v>
      </c>
      <c r="B2081" t="s">
        <v>606</v>
      </c>
      <c r="C2081" t="s">
        <v>49</v>
      </c>
      <c r="D2081" t="s">
        <v>81</v>
      </c>
      <c r="E2081" t="s">
        <v>94</v>
      </c>
      <c r="F2081" t="s">
        <v>7587</v>
      </c>
      <c r="G2081" t="s">
        <v>33</v>
      </c>
      <c r="H2081" s="4">
        <v>44845</v>
      </c>
      <c r="I2081">
        <v>1200</v>
      </c>
      <c r="J2081" t="s">
        <v>7588</v>
      </c>
      <c r="K2081" t="s">
        <v>404</v>
      </c>
      <c r="L2081" t="s">
        <v>7589</v>
      </c>
      <c r="M2081" t="s">
        <v>37</v>
      </c>
      <c r="N2081" t="s">
        <v>7590</v>
      </c>
      <c r="O2081" t="s">
        <v>116</v>
      </c>
      <c r="P2081">
        <v>14</v>
      </c>
      <c r="Q2081" t="s">
        <v>73</v>
      </c>
      <c r="R2081" t="s">
        <v>58</v>
      </c>
      <c r="S2081" t="s">
        <v>7591</v>
      </c>
      <c r="T2081" s="4">
        <v>45551</v>
      </c>
      <c r="U2081">
        <v>9</v>
      </c>
      <c r="V2081" t="s">
        <v>20252</v>
      </c>
      <c r="W2081" t="s">
        <v>7592</v>
      </c>
      <c r="X2081" t="s">
        <v>7593</v>
      </c>
      <c r="Y2081" t="s">
        <v>7594</v>
      </c>
      <c r="Z2081">
        <v>1838</v>
      </c>
      <c r="AA2081">
        <v>5</v>
      </c>
      <c r="AB2081">
        <v>3676</v>
      </c>
      <c r="AC2081">
        <v>735.2</v>
      </c>
      <c r="AD2081" s="8">
        <v>0.22</v>
      </c>
      <c r="AE2081" s="7">
        <v>808.72</v>
      </c>
      <c r="AF2081">
        <v>0.22</v>
      </c>
      <c r="AG2081" t="str">
        <f t="shared" si="32"/>
        <v>₹4 K</v>
      </c>
    </row>
    <row r="2082" spans="1:33" x14ac:dyDescent="0.3">
      <c r="A2082" t="s">
        <v>27</v>
      </c>
      <c r="B2082" t="s">
        <v>193</v>
      </c>
      <c r="C2082" t="s">
        <v>29</v>
      </c>
      <c r="D2082" t="s">
        <v>65</v>
      </c>
      <c r="E2082" t="s">
        <v>66</v>
      </c>
      <c r="F2082" t="s">
        <v>7726</v>
      </c>
      <c r="G2082" t="s">
        <v>33</v>
      </c>
      <c r="H2082" s="4">
        <v>44084</v>
      </c>
      <c r="I2082">
        <v>950</v>
      </c>
      <c r="J2082" t="s">
        <v>7727</v>
      </c>
      <c r="K2082" t="s">
        <v>1260</v>
      </c>
      <c r="L2082" t="s">
        <v>7728</v>
      </c>
      <c r="M2082" t="s">
        <v>87</v>
      </c>
      <c r="N2082" t="s">
        <v>7729</v>
      </c>
      <c r="O2082" t="s">
        <v>39</v>
      </c>
      <c r="P2082">
        <v>15</v>
      </c>
      <c r="Q2082" t="s">
        <v>40</v>
      </c>
      <c r="R2082" t="s">
        <v>41</v>
      </c>
      <c r="S2082" t="s">
        <v>7730</v>
      </c>
      <c r="T2082" s="4">
        <v>45559</v>
      </c>
      <c r="U2082">
        <v>9</v>
      </c>
      <c r="V2082" t="s">
        <v>20252</v>
      </c>
      <c r="W2082" t="s">
        <v>7731</v>
      </c>
      <c r="X2082" t="s">
        <v>7732</v>
      </c>
      <c r="Y2082" t="s">
        <v>7354</v>
      </c>
      <c r="Z2082">
        <v>2339</v>
      </c>
      <c r="AA2082">
        <v>4</v>
      </c>
      <c r="AB2082">
        <v>3742.4</v>
      </c>
      <c r="AC2082">
        <v>935.6</v>
      </c>
      <c r="AD2082" s="8">
        <v>0.28000000000000003</v>
      </c>
      <c r="AE2082" s="7">
        <v>1047.8720000000001</v>
      </c>
      <c r="AF2082">
        <v>0.28000000000000003</v>
      </c>
      <c r="AG2082" t="str">
        <f t="shared" si="32"/>
        <v>₹4 K</v>
      </c>
    </row>
    <row r="2083" spans="1:33" x14ac:dyDescent="0.3">
      <c r="A2083" t="s">
        <v>181</v>
      </c>
      <c r="B2083" t="s">
        <v>606</v>
      </c>
      <c r="C2083" t="s">
        <v>49</v>
      </c>
      <c r="D2083" t="s">
        <v>370</v>
      </c>
      <c r="E2083" t="s">
        <v>381</v>
      </c>
      <c r="F2083" t="s">
        <v>7846</v>
      </c>
      <c r="G2083" t="s">
        <v>96</v>
      </c>
      <c r="H2083" s="4">
        <v>45175</v>
      </c>
      <c r="I2083">
        <v>1300</v>
      </c>
      <c r="J2083" t="s">
        <v>7847</v>
      </c>
      <c r="K2083" t="s">
        <v>1643</v>
      </c>
      <c r="L2083" t="s">
        <v>7848</v>
      </c>
      <c r="M2083" t="s">
        <v>37</v>
      </c>
      <c r="N2083" t="s">
        <v>7849</v>
      </c>
      <c r="O2083" t="s">
        <v>116</v>
      </c>
      <c r="P2083">
        <v>3</v>
      </c>
      <c r="Q2083" t="s">
        <v>40</v>
      </c>
      <c r="R2083" t="s">
        <v>101</v>
      </c>
      <c r="S2083" t="s">
        <v>7850</v>
      </c>
      <c r="T2083" s="4">
        <v>45558</v>
      </c>
      <c r="U2083">
        <v>9</v>
      </c>
      <c r="V2083" t="s">
        <v>20252</v>
      </c>
      <c r="W2083" t="s">
        <v>7851</v>
      </c>
      <c r="X2083" t="s">
        <v>7852</v>
      </c>
      <c r="Y2083" t="s">
        <v>1584</v>
      </c>
      <c r="Z2083">
        <v>1648</v>
      </c>
      <c r="AA2083">
        <v>3</v>
      </c>
      <c r="AB2083">
        <v>1977.6000000000001</v>
      </c>
      <c r="AC2083">
        <v>659.2</v>
      </c>
      <c r="AD2083" s="8">
        <v>0.22</v>
      </c>
      <c r="AE2083" s="7">
        <v>435.07200000000006</v>
      </c>
      <c r="AF2083">
        <v>0.22</v>
      </c>
      <c r="AG2083" t="str">
        <f t="shared" si="32"/>
        <v>₹2 K</v>
      </c>
    </row>
    <row r="2084" spans="1:33" x14ac:dyDescent="0.3">
      <c r="A2084" t="s">
        <v>20233</v>
      </c>
      <c r="B2084" t="s">
        <v>218</v>
      </c>
      <c r="C2084" t="s">
        <v>49</v>
      </c>
      <c r="D2084" t="s">
        <v>109</v>
      </c>
      <c r="E2084" t="s">
        <v>559</v>
      </c>
      <c r="F2084" t="s">
        <v>7969</v>
      </c>
      <c r="G2084" t="s">
        <v>96</v>
      </c>
      <c r="H2084" s="4">
        <v>44351</v>
      </c>
      <c r="I2084">
        <v>800</v>
      </c>
      <c r="J2084" t="s">
        <v>7970</v>
      </c>
      <c r="K2084" t="s">
        <v>3069</v>
      </c>
      <c r="L2084" t="s">
        <v>7971</v>
      </c>
      <c r="M2084" t="s">
        <v>87</v>
      </c>
      <c r="N2084" t="s">
        <v>7972</v>
      </c>
      <c r="O2084" t="s">
        <v>57</v>
      </c>
      <c r="P2084">
        <v>3</v>
      </c>
      <c r="Q2084" t="s">
        <v>73</v>
      </c>
      <c r="R2084" t="s">
        <v>41</v>
      </c>
      <c r="S2084" t="s">
        <v>7973</v>
      </c>
      <c r="T2084" s="4">
        <v>45560</v>
      </c>
      <c r="U2084">
        <v>9</v>
      </c>
      <c r="V2084" t="s">
        <v>20252</v>
      </c>
      <c r="W2084" t="s">
        <v>7974</v>
      </c>
      <c r="X2084" t="s">
        <v>7975</v>
      </c>
      <c r="Y2084" t="s">
        <v>7976</v>
      </c>
      <c r="Z2084">
        <v>505</v>
      </c>
      <c r="AA2084">
        <v>2</v>
      </c>
      <c r="AB2084">
        <v>404</v>
      </c>
      <c r="AC2084">
        <v>202</v>
      </c>
      <c r="AD2084" s="8">
        <v>0.22</v>
      </c>
      <c r="AE2084" s="7">
        <v>88.88</v>
      </c>
      <c r="AF2084">
        <v>0.22</v>
      </c>
      <c r="AG2084" t="str">
        <f t="shared" si="32"/>
        <v>₹404</v>
      </c>
    </row>
    <row r="2085" spans="1:33" x14ac:dyDescent="0.3">
      <c r="A2085" t="s">
        <v>450</v>
      </c>
      <c r="B2085" t="s">
        <v>450</v>
      </c>
      <c r="C2085" t="s">
        <v>29</v>
      </c>
      <c r="D2085" t="s">
        <v>30</v>
      </c>
      <c r="E2085" t="s">
        <v>2486</v>
      </c>
      <c r="F2085" t="s">
        <v>8018</v>
      </c>
      <c r="G2085" t="s">
        <v>96</v>
      </c>
      <c r="H2085" s="4">
        <v>44223</v>
      </c>
      <c r="I2085">
        <v>1100</v>
      </c>
      <c r="J2085" t="s">
        <v>8019</v>
      </c>
      <c r="K2085" t="s">
        <v>706</v>
      </c>
      <c r="L2085" t="s">
        <v>8020</v>
      </c>
      <c r="M2085" t="s">
        <v>37</v>
      </c>
      <c r="N2085" t="s">
        <v>8021</v>
      </c>
      <c r="O2085" t="s">
        <v>57</v>
      </c>
      <c r="P2085">
        <v>4</v>
      </c>
      <c r="Q2085" t="s">
        <v>73</v>
      </c>
      <c r="R2085" t="s">
        <v>101</v>
      </c>
      <c r="S2085" t="s">
        <v>8022</v>
      </c>
      <c r="T2085" s="4">
        <v>45536</v>
      </c>
      <c r="U2085">
        <v>9</v>
      </c>
      <c r="V2085" t="s">
        <v>20252</v>
      </c>
      <c r="W2085" t="s">
        <v>8023</v>
      </c>
      <c r="X2085" t="s">
        <v>8024</v>
      </c>
      <c r="Y2085" t="s">
        <v>8025</v>
      </c>
      <c r="Z2085">
        <v>902</v>
      </c>
      <c r="AA2085">
        <v>6</v>
      </c>
      <c r="AB2085">
        <v>2164.8000000000002</v>
      </c>
      <c r="AC2085">
        <v>360.8</v>
      </c>
      <c r="AD2085" s="8">
        <v>0.28000000000000003</v>
      </c>
      <c r="AE2085" s="7">
        <v>606.14400000000012</v>
      </c>
      <c r="AF2085">
        <v>0.28000000000000003</v>
      </c>
      <c r="AG2085" t="str">
        <f t="shared" si="32"/>
        <v>₹2 K</v>
      </c>
    </row>
    <row r="2086" spans="1:33" x14ac:dyDescent="0.3">
      <c r="A2086" t="s">
        <v>181</v>
      </c>
      <c r="B2086" t="s">
        <v>606</v>
      </c>
      <c r="C2086" t="s">
        <v>80</v>
      </c>
      <c r="D2086" t="s">
        <v>81</v>
      </c>
      <c r="E2086" t="s">
        <v>713</v>
      </c>
      <c r="F2086" t="s">
        <v>8074</v>
      </c>
      <c r="G2086" t="s">
        <v>33</v>
      </c>
      <c r="H2086" s="4">
        <v>45394</v>
      </c>
      <c r="I2086">
        <v>1400</v>
      </c>
      <c r="J2086" t="s">
        <v>5607</v>
      </c>
      <c r="K2086" t="s">
        <v>3813</v>
      </c>
      <c r="L2086" t="s">
        <v>8075</v>
      </c>
      <c r="M2086" t="s">
        <v>37</v>
      </c>
      <c r="N2086" t="s">
        <v>8076</v>
      </c>
      <c r="O2086" t="s">
        <v>39</v>
      </c>
      <c r="P2086">
        <v>8</v>
      </c>
      <c r="Q2086" t="s">
        <v>73</v>
      </c>
      <c r="R2086" t="s">
        <v>101</v>
      </c>
      <c r="S2086" t="s">
        <v>8077</v>
      </c>
      <c r="T2086" s="4">
        <v>45547</v>
      </c>
      <c r="U2086">
        <v>9</v>
      </c>
      <c r="V2086" t="s">
        <v>20252</v>
      </c>
      <c r="W2086" t="s">
        <v>8078</v>
      </c>
      <c r="X2086" t="s">
        <v>8079</v>
      </c>
      <c r="Y2086" t="s">
        <v>1193</v>
      </c>
      <c r="Z2086">
        <v>2712</v>
      </c>
      <c r="AA2086">
        <v>7</v>
      </c>
      <c r="AB2086">
        <v>7593.6</v>
      </c>
      <c r="AC2086">
        <v>1084.8</v>
      </c>
      <c r="AD2086" s="8">
        <v>0.35</v>
      </c>
      <c r="AE2086" s="7">
        <v>2657.7599999999998</v>
      </c>
      <c r="AF2086">
        <v>0.35</v>
      </c>
      <c r="AG2086" t="str">
        <f t="shared" si="32"/>
        <v>₹8 K</v>
      </c>
    </row>
    <row r="2087" spans="1:33" x14ac:dyDescent="0.3">
      <c r="A2087" t="s">
        <v>93</v>
      </c>
      <c r="B2087" t="s">
        <v>205</v>
      </c>
      <c r="C2087" t="s">
        <v>80</v>
      </c>
      <c r="D2087" t="s">
        <v>81</v>
      </c>
      <c r="E2087" t="s">
        <v>358</v>
      </c>
      <c r="F2087" t="s">
        <v>8251</v>
      </c>
      <c r="G2087" t="s">
        <v>96</v>
      </c>
      <c r="H2087" s="4">
        <v>43922</v>
      </c>
      <c r="I2087">
        <v>1300</v>
      </c>
      <c r="J2087" t="s">
        <v>8252</v>
      </c>
      <c r="K2087" t="s">
        <v>340</v>
      </c>
      <c r="L2087" t="s">
        <v>8253</v>
      </c>
      <c r="M2087" t="s">
        <v>37</v>
      </c>
      <c r="N2087" t="s">
        <v>8254</v>
      </c>
      <c r="O2087" t="s">
        <v>116</v>
      </c>
      <c r="P2087">
        <v>17</v>
      </c>
      <c r="Q2087" t="s">
        <v>40</v>
      </c>
      <c r="R2087" t="s">
        <v>74</v>
      </c>
      <c r="S2087" t="s">
        <v>8255</v>
      </c>
      <c r="T2087" s="4">
        <v>45540</v>
      </c>
      <c r="U2087">
        <v>9</v>
      </c>
      <c r="V2087" t="s">
        <v>20252</v>
      </c>
      <c r="W2087" t="s">
        <v>8256</v>
      </c>
      <c r="X2087" t="s">
        <v>8257</v>
      </c>
      <c r="Y2087" t="s">
        <v>5111</v>
      </c>
      <c r="Z2087">
        <v>2277</v>
      </c>
      <c r="AA2087">
        <v>2</v>
      </c>
      <c r="AB2087">
        <v>1821.6000000000001</v>
      </c>
      <c r="AC2087">
        <v>910.80000000000007</v>
      </c>
      <c r="AD2087" s="8">
        <v>0.35</v>
      </c>
      <c r="AE2087" s="7">
        <v>637.56000000000006</v>
      </c>
      <c r="AF2087">
        <v>0.35</v>
      </c>
      <c r="AG2087" t="str">
        <f t="shared" si="32"/>
        <v>₹2 K</v>
      </c>
    </row>
    <row r="2088" spans="1:33" x14ac:dyDescent="0.3">
      <c r="A2088" t="s">
        <v>20242</v>
      </c>
      <c r="B2088" t="s">
        <v>390</v>
      </c>
      <c r="C2088" t="s">
        <v>80</v>
      </c>
      <c r="D2088" t="s">
        <v>81</v>
      </c>
      <c r="E2088" t="s">
        <v>841</v>
      </c>
      <c r="F2088" t="s">
        <v>8373</v>
      </c>
      <c r="G2088" t="s">
        <v>96</v>
      </c>
      <c r="H2088" s="4">
        <v>44007</v>
      </c>
      <c r="I2088">
        <v>800</v>
      </c>
      <c r="J2088" t="s">
        <v>8374</v>
      </c>
      <c r="K2088" t="s">
        <v>297</v>
      </c>
      <c r="L2088" t="s">
        <v>8375</v>
      </c>
      <c r="M2088" t="s">
        <v>37</v>
      </c>
      <c r="N2088" t="s">
        <v>8376</v>
      </c>
      <c r="O2088" t="s">
        <v>72</v>
      </c>
      <c r="P2088">
        <v>14</v>
      </c>
      <c r="Q2088" t="s">
        <v>40</v>
      </c>
      <c r="R2088" t="s">
        <v>74</v>
      </c>
      <c r="S2088" t="s">
        <v>8377</v>
      </c>
      <c r="T2088" s="4">
        <v>45539</v>
      </c>
      <c r="U2088">
        <v>9</v>
      </c>
      <c r="V2088" t="s">
        <v>20252</v>
      </c>
      <c r="W2088" t="s">
        <v>8378</v>
      </c>
      <c r="X2088" t="s">
        <v>8379</v>
      </c>
      <c r="Y2088" t="s">
        <v>8380</v>
      </c>
      <c r="Z2088">
        <v>1511</v>
      </c>
      <c r="AA2088">
        <v>5</v>
      </c>
      <c r="AB2088">
        <v>3022</v>
      </c>
      <c r="AC2088">
        <v>604.4</v>
      </c>
      <c r="AD2088" s="8">
        <v>0.35</v>
      </c>
      <c r="AE2088" s="7">
        <v>1057.7</v>
      </c>
      <c r="AF2088">
        <v>0.35</v>
      </c>
      <c r="AG2088" t="str">
        <f t="shared" si="32"/>
        <v>₹3 K</v>
      </c>
    </row>
    <row r="2089" spans="1:33" x14ac:dyDescent="0.3">
      <c r="A2089" t="s">
        <v>20237</v>
      </c>
      <c r="B2089" t="s">
        <v>1483</v>
      </c>
      <c r="C2089" t="s">
        <v>29</v>
      </c>
      <c r="D2089" t="s">
        <v>109</v>
      </c>
      <c r="E2089" t="s">
        <v>1877</v>
      </c>
      <c r="F2089" t="s">
        <v>8397</v>
      </c>
      <c r="G2089" t="s">
        <v>96</v>
      </c>
      <c r="H2089" s="4">
        <v>44254</v>
      </c>
      <c r="I2089">
        <v>950</v>
      </c>
      <c r="J2089" t="s">
        <v>8398</v>
      </c>
      <c r="K2089" t="s">
        <v>796</v>
      </c>
      <c r="L2089" t="s">
        <v>8399</v>
      </c>
      <c r="M2089" t="s">
        <v>37</v>
      </c>
      <c r="N2089" t="s">
        <v>8400</v>
      </c>
      <c r="O2089" t="s">
        <v>57</v>
      </c>
      <c r="P2089">
        <v>15</v>
      </c>
      <c r="Q2089" t="s">
        <v>73</v>
      </c>
      <c r="R2089" t="s">
        <v>58</v>
      </c>
      <c r="S2089" t="s">
        <v>8401</v>
      </c>
      <c r="T2089" s="4">
        <v>45563</v>
      </c>
      <c r="U2089">
        <v>9</v>
      </c>
      <c r="V2089" t="s">
        <v>20252</v>
      </c>
      <c r="W2089" t="s">
        <v>8402</v>
      </c>
      <c r="X2089" t="s">
        <v>8403</v>
      </c>
      <c r="Y2089" t="s">
        <v>1159</v>
      </c>
      <c r="Z2089">
        <v>2081</v>
      </c>
      <c r="AA2089">
        <v>4</v>
      </c>
      <c r="AB2089">
        <v>3329.6000000000004</v>
      </c>
      <c r="AC2089">
        <v>832.40000000000009</v>
      </c>
      <c r="AD2089" s="8">
        <v>0.28000000000000003</v>
      </c>
      <c r="AE2089" s="7">
        <v>932.28800000000024</v>
      </c>
      <c r="AF2089">
        <v>0.28000000000000003</v>
      </c>
      <c r="AG2089" t="str">
        <f t="shared" si="32"/>
        <v>₹3 K</v>
      </c>
    </row>
    <row r="2090" spans="1:33" x14ac:dyDescent="0.3">
      <c r="A2090" t="s">
        <v>47</v>
      </c>
      <c r="B2090" t="s">
        <v>1128</v>
      </c>
      <c r="C2090" t="s">
        <v>80</v>
      </c>
      <c r="D2090" t="s">
        <v>30</v>
      </c>
      <c r="E2090" t="s">
        <v>1917</v>
      </c>
      <c r="F2090" t="s">
        <v>8425</v>
      </c>
      <c r="G2090" t="s">
        <v>96</v>
      </c>
      <c r="H2090" s="4">
        <v>44463</v>
      </c>
      <c r="I2090">
        <v>1100</v>
      </c>
      <c r="J2090" t="s">
        <v>8426</v>
      </c>
      <c r="K2090" t="s">
        <v>125</v>
      </c>
      <c r="L2090" t="s">
        <v>8427</v>
      </c>
      <c r="M2090" t="s">
        <v>87</v>
      </c>
      <c r="N2090" t="s">
        <v>8428</v>
      </c>
      <c r="O2090" t="s">
        <v>39</v>
      </c>
      <c r="P2090">
        <v>20</v>
      </c>
      <c r="Q2090" t="s">
        <v>40</v>
      </c>
      <c r="R2090" t="s">
        <v>58</v>
      </c>
      <c r="S2090" t="s">
        <v>8429</v>
      </c>
      <c r="T2090" s="4">
        <v>45550</v>
      </c>
      <c r="U2090">
        <v>9</v>
      </c>
      <c r="V2090" t="s">
        <v>20252</v>
      </c>
      <c r="W2090" t="s">
        <v>8430</v>
      </c>
      <c r="X2090" t="s">
        <v>8431</v>
      </c>
      <c r="Y2090" t="s">
        <v>2057</v>
      </c>
      <c r="Z2090">
        <v>1102</v>
      </c>
      <c r="AA2090">
        <v>8</v>
      </c>
      <c r="AB2090">
        <v>3526.4</v>
      </c>
      <c r="AC2090">
        <v>440.8</v>
      </c>
      <c r="AD2090" s="8">
        <v>0.35</v>
      </c>
      <c r="AE2090" s="7">
        <v>1234.24</v>
      </c>
      <c r="AF2090">
        <v>0.35</v>
      </c>
      <c r="AG2090" t="str">
        <f t="shared" si="32"/>
        <v>₹4 K</v>
      </c>
    </row>
    <row r="2091" spans="1:33" x14ac:dyDescent="0.3">
      <c r="A2091" t="s">
        <v>27</v>
      </c>
      <c r="B2091" t="s">
        <v>803</v>
      </c>
      <c r="C2091" t="s">
        <v>49</v>
      </c>
      <c r="D2091" t="s">
        <v>146</v>
      </c>
      <c r="E2091" t="s">
        <v>511</v>
      </c>
      <c r="F2091" t="s">
        <v>5858</v>
      </c>
      <c r="G2091" t="s">
        <v>33</v>
      </c>
      <c r="H2091" s="4">
        <v>44407</v>
      </c>
      <c r="I2091">
        <v>1100</v>
      </c>
      <c r="J2091" t="s">
        <v>8482</v>
      </c>
      <c r="K2091" t="s">
        <v>923</v>
      </c>
      <c r="L2091" t="s">
        <v>8483</v>
      </c>
      <c r="M2091" t="s">
        <v>37</v>
      </c>
      <c r="N2091" t="s">
        <v>8484</v>
      </c>
      <c r="O2091" t="s">
        <v>116</v>
      </c>
      <c r="P2091">
        <v>17</v>
      </c>
      <c r="Q2091" t="s">
        <v>40</v>
      </c>
      <c r="R2091" t="s">
        <v>101</v>
      </c>
      <c r="S2091" t="s">
        <v>8485</v>
      </c>
      <c r="T2091" s="4">
        <v>45565</v>
      </c>
      <c r="U2091">
        <v>9</v>
      </c>
      <c r="V2091" t="s">
        <v>20252</v>
      </c>
      <c r="W2091" t="s">
        <v>8486</v>
      </c>
      <c r="X2091" t="s">
        <v>8487</v>
      </c>
      <c r="Y2091" t="s">
        <v>4373</v>
      </c>
      <c r="Z2091">
        <v>2509</v>
      </c>
      <c r="AA2091">
        <v>7</v>
      </c>
      <c r="AB2091">
        <v>7025.2000000000007</v>
      </c>
      <c r="AC2091">
        <v>1003.6000000000001</v>
      </c>
      <c r="AD2091" s="8">
        <v>0.22</v>
      </c>
      <c r="AE2091" s="7">
        <v>1545.5440000000001</v>
      </c>
      <c r="AF2091">
        <v>0.22</v>
      </c>
      <c r="AG2091" t="str">
        <f t="shared" si="32"/>
        <v>₹7 K</v>
      </c>
    </row>
    <row r="2092" spans="1:33" x14ac:dyDescent="0.3">
      <c r="A2092" t="s">
        <v>181</v>
      </c>
      <c r="B2092" t="s">
        <v>182</v>
      </c>
      <c r="C2092" t="s">
        <v>80</v>
      </c>
      <c r="D2092" t="s">
        <v>30</v>
      </c>
      <c r="E2092" t="s">
        <v>2849</v>
      </c>
      <c r="F2092" t="s">
        <v>8621</v>
      </c>
      <c r="G2092" t="s">
        <v>96</v>
      </c>
      <c r="H2092" s="4">
        <v>44892</v>
      </c>
      <c r="I2092">
        <v>800</v>
      </c>
      <c r="J2092" t="s">
        <v>8622</v>
      </c>
      <c r="K2092" t="s">
        <v>150</v>
      </c>
      <c r="L2092" t="s">
        <v>8623</v>
      </c>
      <c r="M2092" t="s">
        <v>87</v>
      </c>
      <c r="N2092" t="s">
        <v>8624</v>
      </c>
      <c r="O2092" t="s">
        <v>39</v>
      </c>
      <c r="P2092">
        <v>10</v>
      </c>
      <c r="Q2092" t="s">
        <v>73</v>
      </c>
      <c r="R2092" t="s">
        <v>58</v>
      </c>
      <c r="S2092" t="s">
        <v>8625</v>
      </c>
      <c r="T2092" s="4">
        <v>45541</v>
      </c>
      <c r="U2092">
        <v>9</v>
      </c>
      <c r="V2092" t="s">
        <v>20252</v>
      </c>
      <c r="W2092" t="s">
        <v>8626</v>
      </c>
      <c r="X2092" t="s">
        <v>8627</v>
      </c>
      <c r="Y2092" t="s">
        <v>8628</v>
      </c>
      <c r="Z2092">
        <v>669</v>
      </c>
      <c r="AA2092">
        <v>8</v>
      </c>
      <c r="AB2092">
        <v>2140.8000000000002</v>
      </c>
      <c r="AC2092">
        <v>267.60000000000002</v>
      </c>
      <c r="AD2092" s="8">
        <v>0.35</v>
      </c>
      <c r="AE2092" s="7">
        <v>749.28</v>
      </c>
      <c r="AF2092">
        <v>0.35</v>
      </c>
      <c r="AG2092" t="str">
        <f t="shared" si="32"/>
        <v>₹2 K</v>
      </c>
    </row>
    <row r="2093" spans="1:33" x14ac:dyDescent="0.3">
      <c r="A2093" t="s">
        <v>133</v>
      </c>
      <c r="B2093" t="s">
        <v>229</v>
      </c>
      <c r="C2093" t="s">
        <v>80</v>
      </c>
      <c r="D2093" t="s">
        <v>30</v>
      </c>
      <c r="E2093" t="s">
        <v>3051</v>
      </c>
      <c r="F2093" t="s">
        <v>8637</v>
      </c>
      <c r="G2093" t="s">
        <v>33</v>
      </c>
      <c r="H2093" s="4">
        <v>44283</v>
      </c>
      <c r="I2093">
        <v>1400</v>
      </c>
      <c r="J2093" t="s">
        <v>8638</v>
      </c>
      <c r="K2093" t="s">
        <v>1368</v>
      </c>
      <c r="L2093" t="s">
        <v>8639</v>
      </c>
      <c r="M2093" t="s">
        <v>37</v>
      </c>
      <c r="N2093" t="s">
        <v>8640</v>
      </c>
      <c r="O2093" t="s">
        <v>72</v>
      </c>
      <c r="P2093">
        <v>15</v>
      </c>
      <c r="Q2093" t="s">
        <v>40</v>
      </c>
      <c r="R2093" t="s">
        <v>41</v>
      </c>
      <c r="S2093" t="s">
        <v>8641</v>
      </c>
      <c r="T2093" s="4">
        <v>45553</v>
      </c>
      <c r="U2093">
        <v>9</v>
      </c>
      <c r="V2093" t="s">
        <v>20252</v>
      </c>
      <c r="W2093" t="s">
        <v>8642</v>
      </c>
      <c r="X2093" t="s">
        <v>8643</v>
      </c>
      <c r="Y2093" t="s">
        <v>2840</v>
      </c>
      <c r="Z2093">
        <v>1989</v>
      </c>
      <c r="AA2093">
        <v>8</v>
      </c>
      <c r="AB2093">
        <v>6364.8</v>
      </c>
      <c r="AC2093">
        <v>795.6</v>
      </c>
      <c r="AD2093" s="8">
        <v>0.35</v>
      </c>
      <c r="AE2093" s="7">
        <v>2227.6799999999998</v>
      </c>
      <c r="AF2093">
        <v>0.35</v>
      </c>
      <c r="AG2093" t="str">
        <f t="shared" si="32"/>
        <v>₹6 K</v>
      </c>
    </row>
    <row r="2094" spans="1:33" x14ac:dyDescent="0.3">
      <c r="A2094" t="s">
        <v>336</v>
      </c>
      <c r="B2094" t="s">
        <v>500</v>
      </c>
      <c r="C2094" t="s">
        <v>29</v>
      </c>
      <c r="D2094" t="s">
        <v>30</v>
      </c>
      <c r="E2094" t="s">
        <v>122</v>
      </c>
      <c r="F2094" t="s">
        <v>8687</v>
      </c>
      <c r="G2094" t="s">
        <v>33</v>
      </c>
      <c r="H2094" s="4">
        <v>45349</v>
      </c>
      <c r="I2094">
        <v>950</v>
      </c>
      <c r="J2094" t="s">
        <v>8688</v>
      </c>
      <c r="K2094" t="s">
        <v>1796</v>
      </c>
      <c r="L2094" t="s">
        <v>8689</v>
      </c>
      <c r="M2094" t="s">
        <v>37</v>
      </c>
      <c r="N2094" t="s">
        <v>8690</v>
      </c>
      <c r="O2094" t="s">
        <v>39</v>
      </c>
      <c r="P2094">
        <v>14</v>
      </c>
      <c r="Q2094" t="s">
        <v>40</v>
      </c>
      <c r="R2094" t="s">
        <v>58</v>
      </c>
      <c r="S2094" t="s">
        <v>8691</v>
      </c>
      <c r="T2094" s="4">
        <v>45559</v>
      </c>
      <c r="U2094">
        <v>9</v>
      </c>
      <c r="V2094" t="s">
        <v>20252</v>
      </c>
      <c r="W2094" t="s">
        <v>8692</v>
      </c>
      <c r="X2094" t="s">
        <v>8693</v>
      </c>
      <c r="Y2094" t="s">
        <v>6996</v>
      </c>
      <c r="Z2094">
        <v>1366</v>
      </c>
      <c r="AA2094">
        <v>5</v>
      </c>
      <c r="AB2094">
        <v>2732</v>
      </c>
      <c r="AC2094">
        <v>546.4</v>
      </c>
      <c r="AD2094" s="8">
        <v>0.28000000000000003</v>
      </c>
      <c r="AE2094" s="7">
        <v>764.96</v>
      </c>
      <c r="AF2094">
        <v>0.28000000000000003</v>
      </c>
      <c r="AG2094" t="str">
        <f t="shared" si="32"/>
        <v>₹3 K</v>
      </c>
    </row>
    <row r="2095" spans="1:33" x14ac:dyDescent="0.3">
      <c r="A2095" t="s">
        <v>27</v>
      </c>
      <c r="B2095" t="s">
        <v>731</v>
      </c>
      <c r="C2095" t="s">
        <v>49</v>
      </c>
      <c r="D2095" t="s">
        <v>30</v>
      </c>
      <c r="E2095" t="s">
        <v>1049</v>
      </c>
      <c r="F2095" t="s">
        <v>8762</v>
      </c>
      <c r="G2095" t="s">
        <v>96</v>
      </c>
      <c r="H2095" s="4">
        <v>44740</v>
      </c>
      <c r="I2095">
        <v>800</v>
      </c>
      <c r="J2095" t="s">
        <v>8763</v>
      </c>
      <c r="K2095" t="s">
        <v>1086</v>
      </c>
      <c r="L2095" t="s">
        <v>8764</v>
      </c>
      <c r="M2095" t="s">
        <v>37</v>
      </c>
      <c r="N2095" t="s">
        <v>8765</v>
      </c>
      <c r="O2095" t="s">
        <v>39</v>
      </c>
      <c r="P2095">
        <v>12</v>
      </c>
      <c r="Q2095" t="s">
        <v>73</v>
      </c>
      <c r="R2095" t="s">
        <v>58</v>
      </c>
      <c r="S2095" t="s">
        <v>8766</v>
      </c>
      <c r="T2095" s="4">
        <v>45561</v>
      </c>
      <c r="U2095">
        <v>9</v>
      </c>
      <c r="V2095" t="s">
        <v>20252</v>
      </c>
      <c r="W2095" t="s">
        <v>8767</v>
      </c>
      <c r="X2095" t="s">
        <v>8768</v>
      </c>
      <c r="Y2095" t="s">
        <v>6789</v>
      </c>
      <c r="Z2095">
        <v>2397</v>
      </c>
      <c r="AA2095">
        <v>8</v>
      </c>
      <c r="AB2095">
        <v>7670.4000000000015</v>
      </c>
      <c r="AC2095">
        <v>958.80000000000018</v>
      </c>
      <c r="AD2095" s="8">
        <v>0.22</v>
      </c>
      <c r="AE2095" s="7">
        <v>1687.4880000000003</v>
      </c>
      <c r="AF2095">
        <v>0.22</v>
      </c>
      <c r="AG2095" t="str">
        <f t="shared" si="32"/>
        <v>₹8 K</v>
      </c>
    </row>
    <row r="2096" spans="1:33" x14ac:dyDescent="0.3">
      <c r="A2096" t="s">
        <v>20236</v>
      </c>
      <c r="B2096" t="s">
        <v>79</v>
      </c>
      <c r="C2096" t="s">
        <v>80</v>
      </c>
      <c r="D2096" t="s">
        <v>370</v>
      </c>
      <c r="E2096" t="s">
        <v>326</v>
      </c>
      <c r="F2096" t="s">
        <v>8797</v>
      </c>
      <c r="G2096" t="s">
        <v>96</v>
      </c>
      <c r="H2096" s="4">
        <v>45151</v>
      </c>
      <c r="I2096">
        <v>950</v>
      </c>
      <c r="J2096" t="s">
        <v>2425</v>
      </c>
      <c r="K2096" t="s">
        <v>1511</v>
      </c>
      <c r="L2096" t="s">
        <v>8798</v>
      </c>
      <c r="M2096" t="s">
        <v>37</v>
      </c>
      <c r="N2096" t="s">
        <v>8799</v>
      </c>
      <c r="O2096" t="s">
        <v>116</v>
      </c>
      <c r="P2096">
        <v>15</v>
      </c>
      <c r="Q2096" t="s">
        <v>73</v>
      </c>
      <c r="R2096" t="s">
        <v>101</v>
      </c>
      <c r="S2096" t="s">
        <v>8800</v>
      </c>
      <c r="T2096" s="4">
        <v>45560</v>
      </c>
      <c r="U2096">
        <v>9</v>
      </c>
      <c r="V2096" t="s">
        <v>20252</v>
      </c>
      <c r="W2096" t="s">
        <v>8801</v>
      </c>
      <c r="X2096" t="s">
        <v>8802</v>
      </c>
      <c r="Y2096" t="s">
        <v>2538</v>
      </c>
      <c r="Z2096">
        <v>2718</v>
      </c>
      <c r="AA2096">
        <v>8</v>
      </c>
      <c r="AB2096">
        <v>8697.6</v>
      </c>
      <c r="AC2096">
        <v>1087.2</v>
      </c>
      <c r="AD2096" s="8">
        <v>0.35</v>
      </c>
      <c r="AE2096" s="7">
        <v>3044.16</v>
      </c>
      <c r="AF2096">
        <v>0.35</v>
      </c>
      <c r="AG2096" t="str">
        <f t="shared" si="32"/>
        <v>₹9 K</v>
      </c>
    </row>
    <row r="2097" spans="1:33" x14ac:dyDescent="0.3">
      <c r="A2097" t="s">
        <v>181</v>
      </c>
      <c r="B2097" t="s">
        <v>985</v>
      </c>
      <c r="C2097" t="s">
        <v>80</v>
      </c>
      <c r="D2097" t="s">
        <v>146</v>
      </c>
      <c r="E2097" t="s">
        <v>750</v>
      </c>
      <c r="F2097" t="s">
        <v>8867</v>
      </c>
      <c r="G2097" t="s">
        <v>96</v>
      </c>
      <c r="H2097" s="4">
        <v>45300</v>
      </c>
      <c r="I2097">
        <v>1200</v>
      </c>
      <c r="J2097" t="s">
        <v>8868</v>
      </c>
      <c r="K2097" t="s">
        <v>1511</v>
      </c>
      <c r="L2097" t="s">
        <v>8869</v>
      </c>
      <c r="M2097" t="s">
        <v>37</v>
      </c>
      <c r="N2097" t="s">
        <v>8870</v>
      </c>
      <c r="O2097" t="s">
        <v>72</v>
      </c>
      <c r="P2097">
        <v>17</v>
      </c>
      <c r="Q2097" t="s">
        <v>40</v>
      </c>
      <c r="R2097" t="s">
        <v>58</v>
      </c>
      <c r="S2097" t="s">
        <v>8871</v>
      </c>
      <c r="T2097" s="4">
        <v>45538</v>
      </c>
      <c r="U2097">
        <v>9</v>
      </c>
      <c r="V2097" t="s">
        <v>20252</v>
      </c>
      <c r="W2097" t="s">
        <v>8872</v>
      </c>
      <c r="X2097" t="s">
        <v>8873</v>
      </c>
      <c r="Y2097" t="s">
        <v>5722</v>
      </c>
      <c r="Z2097">
        <v>1344</v>
      </c>
      <c r="AA2097">
        <v>3</v>
      </c>
      <c r="AB2097">
        <v>1612.8000000000002</v>
      </c>
      <c r="AC2097">
        <v>537.6</v>
      </c>
      <c r="AD2097" s="8">
        <v>0.35</v>
      </c>
      <c r="AE2097" s="7">
        <v>564.48</v>
      </c>
      <c r="AF2097">
        <v>0.35</v>
      </c>
      <c r="AG2097" t="str">
        <f t="shared" si="32"/>
        <v>₹2 K</v>
      </c>
    </row>
    <row r="2098" spans="1:33" x14ac:dyDescent="0.3">
      <c r="A2098" t="s">
        <v>93</v>
      </c>
      <c r="B2098" t="s">
        <v>568</v>
      </c>
      <c r="C2098" t="s">
        <v>80</v>
      </c>
      <c r="D2098" t="s">
        <v>65</v>
      </c>
      <c r="E2098" t="s">
        <v>242</v>
      </c>
      <c r="F2098" t="s">
        <v>8881</v>
      </c>
      <c r="G2098" t="s">
        <v>96</v>
      </c>
      <c r="H2098" s="4">
        <v>43917</v>
      </c>
      <c r="I2098">
        <v>1200</v>
      </c>
      <c r="J2098" t="s">
        <v>8882</v>
      </c>
      <c r="K2098" t="s">
        <v>753</v>
      </c>
      <c r="L2098" t="s">
        <v>8883</v>
      </c>
      <c r="M2098" t="s">
        <v>37</v>
      </c>
      <c r="N2098" t="s">
        <v>8884</v>
      </c>
      <c r="O2098" t="s">
        <v>39</v>
      </c>
      <c r="P2098">
        <v>19</v>
      </c>
      <c r="Q2098" t="s">
        <v>40</v>
      </c>
      <c r="R2098" t="s">
        <v>41</v>
      </c>
      <c r="S2098" t="s">
        <v>8885</v>
      </c>
      <c r="T2098" s="4">
        <v>45558</v>
      </c>
      <c r="U2098">
        <v>9</v>
      </c>
      <c r="V2098" t="s">
        <v>20252</v>
      </c>
      <c r="W2098" t="s">
        <v>8886</v>
      </c>
      <c r="X2098" t="s">
        <v>8887</v>
      </c>
      <c r="Y2098" t="s">
        <v>8888</v>
      </c>
      <c r="Z2098">
        <v>1104</v>
      </c>
      <c r="AA2098">
        <v>7</v>
      </c>
      <c r="AB2098">
        <v>3091.2000000000003</v>
      </c>
      <c r="AC2098">
        <v>441.6</v>
      </c>
      <c r="AD2098" s="8">
        <v>0.35</v>
      </c>
      <c r="AE2098" s="7">
        <v>1081.92</v>
      </c>
      <c r="AF2098">
        <v>0.35</v>
      </c>
      <c r="AG2098" t="str">
        <f t="shared" si="32"/>
        <v>₹3 K</v>
      </c>
    </row>
    <row r="2099" spans="1:33" x14ac:dyDescent="0.3">
      <c r="A2099" t="s">
        <v>181</v>
      </c>
      <c r="B2099" t="s">
        <v>64</v>
      </c>
      <c r="C2099" t="s">
        <v>49</v>
      </c>
      <c r="D2099" t="s">
        <v>50</v>
      </c>
      <c r="E2099" t="s">
        <v>750</v>
      </c>
      <c r="F2099" t="s">
        <v>8903</v>
      </c>
      <c r="G2099" t="s">
        <v>33</v>
      </c>
      <c r="H2099" s="4">
        <v>45016</v>
      </c>
      <c r="I2099">
        <v>1300</v>
      </c>
      <c r="J2099" t="s">
        <v>8904</v>
      </c>
      <c r="K2099" t="s">
        <v>254</v>
      </c>
      <c r="L2099" t="s">
        <v>8905</v>
      </c>
      <c r="M2099" t="s">
        <v>37</v>
      </c>
      <c r="N2099" t="s">
        <v>8906</v>
      </c>
      <c r="O2099" t="s">
        <v>116</v>
      </c>
      <c r="P2099">
        <v>6</v>
      </c>
      <c r="Q2099" t="s">
        <v>40</v>
      </c>
      <c r="R2099" t="s">
        <v>41</v>
      </c>
      <c r="S2099" t="s">
        <v>8907</v>
      </c>
      <c r="T2099" s="4">
        <v>45549</v>
      </c>
      <c r="U2099">
        <v>9</v>
      </c>
      <c r="V2099" t="s">
        <v>20252</v>
      </c>
      <c r="W2099" t="s">
        <v>8908</v>
      </c>
      <c r="X2099" t="s">
        <v>8909</v>
      </c>
      <c r="Y2099" t="s">
        <v>7089</v>
      </c>
      <c r="Z2099">
        <v>2015</v>
      </c>
      <c r="AA2099">
        <v>1</v>
      </c>
      <c r="AB2099">
        <v>806</v>
      </c>
      <c r="AC2099">
        <v>806</v>
      </c>
      <c r="AD2099" s="8">
        <v>0.22</v>
      </c>
      <c r="AE2099" s="7">
        <v>177.32</v>
      </c>
      <c r="AF2099">
        <v>0.22</v>
      </c>
      <c r="AG2099" t="str">
        <f t="shared" si="32"/>
        <v>₹806</v>
      </c>
    </row>
    <row r="2100" spans="1:33" x14ac:dyDescent="0.3">
      <c r="A2100" t="s">
        <v>181</v>
      </c>
      <c r="B2100" t="s">
        <v>369</v>
      </c>
      <c r="C2100" t="s">
        <v>29</v>
      </c>
      <c r="D2100" t="s">
        <v>81</v>
      </c>
      <c r="E2100" t="s">
        <v>421</v>
      </c>
      <c r="F2100" t="s">
        <v>8910</v>
      </c>
      <c r="G2100" t="s">
        <v>33</v>
      </c>
      <c r="H2100" s="4">
        <v>44576</v>
      </c>
      <c r="I2100">
        <v>1400</v>
      </c>
      <c r="J2100" t="s">
        <v>8911</v>
      </c>
      <c r="K2100" t="s">
        <v>1477</v>
      </c>
      <c r="L2100" t="s">
        <v>8912</v>
      </c>
      <c r="M2100" t="s">
        <v>37</v>
      </c>
      <c r="N2100" t="s">
        <v>8913</v>
      </c>
      <c r="O2100" t="s">
        <v>116</v>
      </c>
      <c r="P2100">
        <v>17</v>
      </c>
      <c r="Q2100" t="s">
        <v>73</v>
      </c>
      <c r="R2100" t="s">
        <v>74</v>
      </c>
      <c r="S2100" t="s">
        <v>8914</v>
      </c>
      <c r="T2100" s="4">
        <v>45564</v>
      </c>
      <c r="U2100">
        <v>9</v>
      </c>
      <c r="V2100" t="s">
        <v>20252</v>
      </c>
      <c r="W2100" t="s">
        <v>8915</v>
      </c>
      <c r="X2100" t="s">
        <v>8916</v>
      </c>
      <c r="Y2100" t="s">
        <v>3654</v>
      </c>
      <c r="Z2100">
        <v>2443</v>
      </c>
      <c r="AA2100">
        <v>7</v>
      </c>
      <c r="AB2100">
        <v>6840.4000000000015</v>
      </c>
      <c r="AC2100">
        <v>977.20000000000016</v>
      </c>
      <c r="AD2100" s="8">
        <v>0.28000000000000003</v>
      </c>
      <c r="AE2100" s="7">
        <v>1915.3120000000006</v>
      </c>
      <c r="AF2100">
        <v>0.28000000000000003</v>
      </c>
      <c r="AG2100" t="str">
        <f t="shared" si="32"/>
        <v>₹7 K</v>
      </c>
    </row>
    <row r="2101" spans="1:33" x14ac:dyDescent="0.3">
      <c r="A2101" t="s">
        <v>27</v>
      </c>
      <c r="B2101" t="s">
        <v>193</v>
      </c>
      <c r="C2101" t="s">
        <v>80</v>
      </c>
      <c r="D2101" t="s">
        <v>146</v>
      </c>
      <c r="E2101" t="s">
        <v>314</v>
      </c>
      <c r="F2101" t="s">
        <v>8953</v>
      </c>
      <c r="G2101" t="s">
        <v>33</v>
      </c>
      <c r="H2101" s="4">
        <v>44624</v>
      </c>
      <c r="I2101">
        <v>1100</v>
      </c>
      <c r="J2101" t="s">
        <v>8954</v>
      </c>
      <c r="K2101" t="s">
        <v>361</v>
      </c>
      <c r="L2101" t="s">
        <v>8955</v>
      </c>
      <c r="M2101" t="s">
        <v>37</v>
      </c>
      <c r="N2101" t="s">
        <v>8956</v>
      </c>
      <c r="O2101" t="s">
        <v>57</v>
      </c>
      <c r="P2101">
        <v>12</v>
      </c>
      <c r="Q2101" t="s">
        <v>40</v>
      </c>
      <c r="R2101" t="s">
        <v>58</v>
      </c>
      <c r="S2101" t="s">
        <v>8957</v>
      </c>
      <c r="T2101" s="4">
        <v>45548</v>
      </c>
      <c r="U2101">
        <v>9</v>
      </c>
      <c r="V2101" t="s">
        <v>20252</v>
      </c>
      <c r="W2101" t="s">
        <v>8958</v>
      </c>
      <c r="X2101" t="s">
        <v>8959</v>
      </c>
      <c r="Y2101" t="s">
        <v>6265</v>
      </c>
      <c r="Z2101">
        <v>1704</v>
      </c>
      <c r="AA2101">
        <v>1</v>
      </c>
      <c r="AB2101">
        <v>681.6</v>
      </c>
      <c r="AC2101">
        <v>681.6</v>
      </c>
      <c r="AD2101" s="8">
        <v>0.35</v>
      </c>
      <c r="AE2101" s="7">
        <v>238.56</v>
      </c>
      <c r="AF2101">
        <v>0.35</v>
      </c>
      <c r="AG2101" t="str">
        <f t="shared" si="32"/>
        <v>₹681.6</v>
      </c>
    </row>
    <row r="2102" spans="1:33" x14ac:dyDescent="0.3">
      <c r="A2102" t="s">
        <v>93</v>
      </c>
      <c r="B2102" t="s">
        <v>169</v>
      </c>
      <c r="C2102" t="s">
        <v>29</v>
      </c>
      <c r="D2102" t="s">
        <v>109</v>
      </c>
      <c r="E2102" t="s">
        <v>540</v>
      </c>
      <c r="F2102" t="s">
        <v>9016</v>
      </c>
      <c r="G2102" t="s">
        <v>96</v>
      </c>
      <c r="H2102" s="4">
        <v>44935</v>
      </c>
      <c r="I2102">
        <v>1200</v>
      </c>
      <c r="J2102" t="s">
        <v>9017</v>
      </c>
      <c r="K2102" t="s">
        <v>197</v>
      </c>
      <c r="L2102" t="s">
        <v>9018</v>
      </c>
      <c r="M2102" t="s">
        <v>37</v>
      </c>
      <c r="N2102" t="s">
        <v>9019</v>
      </c>
      <c r="O2102" t="s">
        <v>116</v>
      </c>
      <c r="P2102">
        <v>9</v>
      </c>
      <c r="Q2102" t="s">
        <v>73</v>
      </c>
      <c r="R2102" t="s">
        <v>74</v>
      </c>
      <c r="S2102" t="s">
        <v>9020</v>
      </c>
      <c r="T2102" s="4">
        <v>45547</v>
      </c>
      <c r="U2102">
        <v>9</v>
      </c>
      <c r="V2102" t="s">
        <v>20252</v>
      </c>
      <c r="W2102" t="s">
        <v>9021</v>
      </c>
      <c r="X2102" t="s">
        <v>9022</v>
      </c>
      <c r="Y2102" t="s">
        <v>2089</v>
      </c>
      <c r="Z2102">
        <v>2461</v>
      </c>
      <c r="AA2102">
        <v>8</v>
      </c>
      <c r="AB2102">
        <v>7875.2000000000007</v>
      </c>
      <c r="AC2102">
        <v>984.40000000000009</v>
      </c>
      <c r="AD2102" s="8">
        <v>0.28000000000000003</v>
      </c>
      <c r="AE2102" s="7">
        <v>2205.0560000000005</v>
      </c>
      <c r="AF2102">
        <v>0.28000000000000003</v>
      </c>
      <c r="AG2102" t="str">
        <f t="shared" si="32"/>
        <v>₹8 K</v>
      </c>
    </row>
    <row r="2103" spans="1:33" x14ac:dyDescent="0.3">
      <c r="A2103" t="s">
        <v>93</v>
      </c>
      <c r="B2103" t="s">
        <v>1118</v>
      </c>
      <c r="C2103" t="s">
        <v>80</v>
      </c>
      <c r="D2103" t="s">
        <v>65</v>
      </c>
      <c r="E2103" t="s">
        <v>501</v>
      </c>
      <c r="F2103" t="s">
        <v>7383</v>
      </c>
      <c r="G2103" t="s">
        <v>33</v>
      </c>
      <c r="H2103" s="4">
        <v>45432</v>
      </c>
      <c r="I2103">
        <v>1400</v>
      </c>
      <c r="J2103" t="s">
        <v>8538</v>
      </c>
      <c r="K2103" t="s">
        <v>1686</v>
      </c>
      <c r="L2103" t="s">
        <v>9456</v>
      </c>
      <c r="M2103" t="s">
        <v>37</v>
      </c>
      <c r="N2103" t="s">
        <v>9457</v>
      </c>
      <c r="O2103" t="s">
        <v>57</v>
      </c>
      <c r="P2103">
        <v>14</v>
      </c>
      <c r="Q2103" t="s">
        <v>40</v>
      </c>
      <c r="R2103" t="s">
        <v>41</v>
      </c>
      <c r="S2103" t="s">
        <v>9458</v>
      </c>
      <c r="T2103" s="4">
        <v>45558</v>
      </c>
      <c r="U2103">
        <v>9</v>
      </c>
      <c r="V2103" t="s">
        <v>20252</v>
      </c>
      <c r="W2103" t="s">
        <v>9459</v>
      </c>
      <c r="X2103" t="s">
        <v>9460</v>
      </c>
      <c r="Y2103" t="s">
        <v>2245</v>
      </c>
      <c r="Z2103">
        <v>1256</v>
      </c>
      <c r="AA2103">
        <v>2</v>
      </c>
      <c r="AB2103">
        <v>1004.8000000000001</v>
      </c>
      <c r="AC2103">
        <v>502.40000000000003</v>
      </c>
      <c r="AD2103" s="8">
        <v>0.35</v>
      </c>
      <c r="AE2103" s="7">
        <v>351.68</v>
      </c>
      <c r="AF2103">
        <v>0.35</v>
      </c>
      <c r="AG2103" t="str">
        <f t="shared" si="32"/>
        <v>₹1 K</v>
      </c>
    </row>
    <row r="2104" spans="1:33" x14ac:dyDescent="0.3">
      <c r="A2104" t="s">
        <v>181</v>
      </c>
      <c r="B2104" t="s">
        <v>985</v>
      </c>
      <c r="C2104" t="s">
        <v>49</v>
      </c>
      <c r="D2104" t="s">
        <v>146</v>
      </c>
      <c r="E2104" t="s">
        <v>431</v>
      </c>
      <c r="F2104" t="s">
        <v>9504</v>
      </c>
      <c r="G2104" t="s">
        <v>33</v>
      </c>
      <c r="H2104" s="4">
        <v>44066</v>
      </c>
      <c r="I2104">
        <v>1000</v>
      </c>
      <c r="J2104" t="s">
        <v>9505</v>
      </c>
      <c r="K2104" t="s">
        <v>1686</v>
      </c>
      <c r="L2104" t="s">
        <v>9506</v>
      </c>
      <c r="M2104" t="s">
        <v>87</v>
      </c>
      <c r="N2104" t="s">
        <v>9507</v>
      </c>
      <c r="O2104" t="s">
        <v>39</v>
      </c>
      <c r="P2104">
        <v>17</v>
      </c>
      <c r="Q2104" t="s">
        <v>40</v>
      </c>
      <c r="R2104" t="s">
        <v>58</v>
      </c>
      <c r="S2104" t="s">
        <v>9508</v>
      </c>
      <c r="T2104" s="4">
        <v>45541</v>
      </c>
      <c r="U2104">
        <v>9</v>
      </c>
      <c r="V2104" t="s">
        <v>20252</v>
      </c>
      <c r="W2104" t="s">
        <v>9509</v>
      </c>
      <c r="X2104" t="s">
        <v>9510</v>
      </c>
      <c r="Y2104" t="s">
        <v>3394</v>
      </c>
      <c r="Z2104">
        <v>2075</v>
      </c>
      <c r="AA2104">
        <v>3</v>
      </c>
      <c r="AB2104">
        <v>2490</v>
      </c>
      <c r="AC2104">
        <v>830</v>
      </c>
      <c r="AD2104" s="8">
        <v>0.22</v>
      </c>
      <c r="AE2104" s="7">
        <v>547.79999999999995</v>
      </c>
      <c r="AF2104">
        <v>0.22</v>
      </c>
      <c r="AG2104" t="str">
        <f t="shared" si="32"/>
        <v>₹2 K</v>
      </c>
    </row>
    <row r="2105" spans="1:33" x14ac:dyDescent="0.3">
      <c r="A2105" t="s">
        <v>93</v>
      </c>
      <c r="B2105" t="s">
        <v>205</v>
      </c>
      <c r="C2105" t="s">
        <v>80</v>
      </c>
      <c r="D2105" t="s">
        <v>219</v>
      </c>
      <c r="E2105" t="s">
        <v>1608</v>
      </c>
      <c r="F2105" t="s">
        <v>9511</v>
      </c>
      <c r="G2105" t="s">
        <v>33</v>
      </c>
      <c r="H2105" s="4">
        <v>44497</v>
      </c>
      <c r="I2105">
        <v>1200</v>
      </c>
      <c r="J2105" t="s">
        <v>9512</v>
      </c>
      <c r="K2105" t="s">
        <v>1319</v>
      </c>
      <c r="L2105" t="s">
        <v>9513</v>
      </c>
      <c r="M2105" t="s">
        <v>37</v>
      </c>
      <c r="N2105" t="s">
        <v>9514</v>
      </c>
      <c r="O2105" t="s">
        <v>39</v>
      </c>
      <c r="P2105">
        <v>17</v>
      </c>
      <c r="Q2105" t="s">
        <v>73</v>
      </c>
      <c r="R2105" t="s">
        <v>74</v>
      </c>
      <c r="S2105" t="s">
        <v>9515</v>
      </c>
      <c r="T2105" s="4">
        <v>45550</v>
      </c>
      <c r="U2105">
        <v>9</v>
      </c>
      <c r="V2105" t="s">
        <v>20252</v>
      </c>
      <c r="W2105" t="s">
        <v>9516</v>
      </c>
      <c r="X2105" t="s">
        <v>9517</v>
      </c>
      <c r="Y2105" t="s">
        <v>6613</v>
      </c>
      <c r="Z2105">
        <v>1116</v>
      </c>
      <c r="AA2105">
        <v>2</v>
      </c>
      <c r="AB2105">
        <v>892.80000000000007</v>
      </c>
      <c r="AC2105">
        <v>446.40000000000003</v>
      </c>
      <c r="AD2105" s="8">
        <v>0.35</v>
      </c>
      <c r="AE2105" s="7">
        <v>312.48</v>
      </c>
      <c r="AF2105">
        <v>0.35</v>
      </c>
      <c r="AG2105" t="str">
        <f t="shared" si="32"/>
        <v>₹892.8</v>
      </c>
    </row>
    <row r="2106" spans="1:33" x14ac:dyDescent="0.3">
      <c r="A2106" t="s">
        <v>181</v>
      </c>
      <c r="B2106" t="s">
        <v>182</v>
      </c>
      <c r="C2106" t="s">
        <v>80</v>
      </c>
      <c r="D2106" t="s">
        <v>109</v>
      </c>
      <c r="E2106" t="s">
        <v>304</v>
      </c>
      <c r="F2106" t="s">
        <v>9518</v>
      </c>
      <c r="G2106" t="s">
        <v>96</v>
      </c>
      <c r="H2106" s="4">
        <v>44385</v>
      </c>
      <c r="I2106">
        <v>1400</v>
      </c>
      <c r="J2106" t="s">
        <v>9519</v>
      </c>
      <c r="K2106" t="s">
        <v>796</v>
      </c>
      <c r="L2106" t="s">
        <v>9520</v>
      </c>
      <c r="M2106" t="s">
        <v>87</v>
      </c>
      <c r="N2106" t="s">
        <v>9521</v>
      </c>
      <c r="O2106" t="s">
        <v>72</v>
      </c>
      <c r="P2106">
        <v>8</v>
      </c>
      <c r="Q2106" t="s">
        <v>40</v>
      </c>
      <c r="R2106" t="s">
        <v>58</v>
      </c>
      <c r="S2106" t="s">
        <v>9522</v>
      </c>
      <c r="T2106" s="4">
        <v>45547</v>
      </c>
      <c r="U2106">
        <v>9</v>
      </c>
      <c r="V2106" t="s">
        <v>20252</v>
      </c>
      <c r="W2106" t="s">
        <v>9523</v>
      </c>
      <c r="X2106" t="s">
        <v>9524</v>
      </c>
      <c r="Y2106" t="s">
        <v>3231</v>
      </c>
      <c r="Z2106">
        <v>2315</v>
      </c>
      <c r="AA2106">
        <v>8</v>
      </c>
      <c r="AB2106">
        <v>7408</v>
      </c>
      <c r="AC2106">
        <v>926</v>
      </c>
      <c r="AD2106" s="8">
        <v>0.35</v>
      </c>
      <c r="AE2106" s="7">
        <v>2592.7999999999997</v>
      </c>
      <c r="AF2106">
        <v>0.35</v>
      </c>
      <c r="AG2106" t="str">
        <f t="shared" si="32"/>
        <v>₹7 K</v>
      </c>
    </row>
    <row r="2107" spans="1:33" x14ac:dyDescent="0.3">
      <c r="A2107" t="s">
        <v>336</v>
      </c>
      <c r="B2107" t="s">
        <v>500</v>
      </c>
      <c r="C2107" t="s">
        <v>49</v>
      </c>
      <c r="D2107" t="s">
        <v>219</v>
      </c>
      <c r="E2107" t="s">
        <v>31</v>
      </c>
      <c r="F2107" t="s">
        <v>9547</v>
      </c>
      <c r="G2107" t="s">
        <v>96</v>
      </c>
      <c r="H2107" s="4">
        <v>43963</v>
      </c>
      <c r="I2107">
        <v>1300</v>
      </c>
      <c r="J2107" t="s">
        <v>9548</v>
      </c>
      <c r="K2107" t="s">
        <v>150</v>
      </c>
      <c r="L2107" t="s">
        <v>9549</v>
      </c>
      <c r="M2107" t="s">
        <v>37</v>
      </c>
      <c r="N2107" t="s">
        <v>9550</v>
      </c>
      <c r="O2107" t="s">
        <v>116</v>
      </c>
      <c r="P2107">
        <v>12</v>
      </c>
      <c r="Q2107" t="s">
        <v>40</v>
      </c>
      <c r="R2107" t="s">
        <v>58</v>
      </c>
      <c r="S2107" t="s">
        <v>9551</v>
      </c>
      <c r="T2107" s="4">
        <v>45537</v>
      </c>
      <c r="U2107">
        <v>9</v>
      </c>
      <c r="V2107" t="s">
        <v>20252</v>
      </c>
      <c r="W2107" t="s">
        <v>9552</v>
      </c>
      <c r="X2107" t="s">
        <v>9553</v>
      </c>
      <c r="Y2107" t="s">
        <v>4520</v>
      </c>
      <c r="Z2107">
        <v>2047</v>
      </c>
      <c r="AA2107">
        <v>2</v>
      </c>
      <c r="AB2107">
        <v>1637.6000000000001</v>
      </c>
      <c r="AC2107">
        <v>818.80000000000007</v>
      </c>
      <c r="AD2107" s="8">
        <v>0.22</v>
      </c>
      <c r="AE2107" s="7">
        <v>360.27200000000005</v>
      </c>
      <c r="AF2107">
        <v>0.22</v>
      </c>
      <c r="AG2107" t="str">
        <f t="shared" si="32"/>
        <v>₹2 K</v>
      </c>
    </row>
    <row r="2108" spans="1:33" x14ac:dyDescent="0.3">
      <c r="A2108" t="s">
        <v>20234</v>
      </c>
      <c r="B2108" t="s">
        <v>325</v>
      </c>
      <c r="C2108" t="s">
        <v>49</v>
      </c>
      <c r="D2108" t="s">
        <v>50</v>
      </c>
      <c r="E2108" t="s">
        <v>641</v>
      </c>
      <c r="F2108" t="s">
        <v>9562</v>
      </c>
      <c r="G2108" t="s">
        <v>96</v>
      </c>
      <c r="H2108" s="4">
        <v>44937</v>
      </c>
      <c r="I2108">
        <v>1200</v>
      </c>
      <c r="J2108" t="s">
        <v>9563</v>
      </c>
      <c r="K2108" t="s">
        <v>276</v>
      </c>
      <c r="L2108" t="s">
        <v>9564</v>
      </c>
      <c r="M2108" t="s">
        <v>37</v>
      </c>
      <c r="N2108" t="s">
        <v>9565</v>
      </c>
      <c r="O2108" t="s">
        <v>57</v>
      </c>
      <c r="P2108">
        <v>14</v>
      </c>
      <c r="Q2108" t="s">
        <v>40</v>
      </c>
      <c r="R2108" t="s">
        <v>58</v>
      </c>
      <c r="S2108" t="s">
        <v>9566</v>
      </c>
      <c r="T2108" s="4">
        <v>45544</v>
      </c>
      <c r="U2108">
        <v>9</v>
      </c>
      <c r="V2108" t="s">
        <v>20252</v>
      </c>
      <c r="W2108" t="s">
        <v>9567</v>
      </c>
      <c r="X2108" t="s">
        <v>9568</v>
      </c>
      <c r="Y2108" t="s">
        <v>4169</v>
      </c>
      <c r="Z2108">
        <v>2663</v>
      </c>
      <c r="AA2108">
        <v>2</v>
      </c>
      <c r="AB2108">
        <v>2130.4</v>
      </c>
      <c r="AC2108">
        <v>1065.2</v>
      </c>
      <c r="AD2108" s="8">
        <v>0.22</v>
      </c>
      <c r="AE2108" s="7">
        <v>468.68800000000005</v>
      </c>
      <c r="AF2108">
        <v>0.22</v>
      </c>
      <c r="AG2108" t="str">
        <f t="shared" si="32"/>
        <v>₹2 K</v>
      </c>
    </row>
    <row r="2109" spans="1:33" x14ac:dyDescent="0.3">
      <c r="A2109" t="s">
        <v>181</v>
      </c>
      <c r="B2109" t="s">
        <v>606</v>
      </c>
      <c r="C2109" t="s">
        <v>80</v>
      </c>
      <c r="D2109" t="s">
        <v>241</v>
      </c>
      <c r="E2109" t="s">
        <v>294</v>
      </c>
      <c r="F2109" t="s">
        <v>9583</v>
      </c>
      <c r="G2109" t="s">
        <v>96</v>
      </c>
      <c r="H2109" s="4">
        <v>44377</v>
      </c>
      <c r="I2109">
        <v>800</v>
      </c>
      <c r="J2109" t="s">
        <v>9584</v>
      </c>
      <c r="K2109" t="s">
        <v>125</v>
      </c>
      <c r="L2109" t="s">
        <v>9585</v>
      </c>
      <c r="M2109" t="s">
        <v>37</v>
      </c>
      <c r="N2109" t="s">
        <v>9586</v>
      </c>
      <c r="O2109" t="s">
        <v>57</v>
      </c>
      <c r="P2109">
        <v>18</v>
      </c>
      <c r="Q2109" t="s">
        <v>40</v>
      </c>
      <c r="R2109" t="s">
        <v>101</v>
      </c>
      <c r="S2109" t="s">
        <v>9587</v>
      </c>
      <c r="T2109" s="4">
        <v>45564</v>
      </c>
      <c r="U2109">
        <v>9</v>
      </c>
      <c r="V2109" t="s">
        <v>20252</v>
      </c>
      <c r="W2109" t="s">
        <v>9588</v>
      </c>
      <c r="X2109" t="s">
        <v>9589</v>
      </c>
      <c r="Y2109" t="s">
        <v>9590</v>
      </c>
      <c r="Z2109">
        <v>1768</v>
      </c>
      <c r="AA2109">
        <v>5</v>
      </c>
      <c r="AB2109">
        <v>3536</v>
      </c>
      <c r="AC2109">
        <v>707.2</v>
      </c>
      <c r="AD2109" s="8">
        <v>0.35</v>
      </c>
      <c r="AE2109" s="7">
        <v>1237.5999999999999</v>
      </c>
      <c r="AF2109">
        <v>0.35</v>
      </c>
      <c r="AG2109" t="str">
        <f t="shared" si="32"/>
        <v>₹4 K</v>
      </c>
    </row>
    <row r="2110" spans="1:33" x14ac:dyDescent="0.3">
      <c r="A2110" t="s">
        <v>27</v>
      </c>
      <c r="B2110" t="s">
        <v>803</v>
      </c>
      <c r="C2110" t="s">
        <v>80</v>
      </c>
      <c r="D2110" t="s">
        <v>65</v>
      </c>
      <c r="E2110" t="s">
        <v>1917</v>
      </c>
      <c r="F2110" t="s">
        <v>9618</v>
      </c>
      <c r="G2110" t="s">
        <v>33</v>
      </c>
      <c r="H2110" s="4">
        <v>45612</v>
      </c>
      <c r="I2110">
        <v>1400</v>
      </c>
      <c r="J2110" t="s">
        <v>9619</v>
      </c>
      <c r="K2110" t="s">
        <v>1368</v>
      </c>
      <c r="L2110" t="s">
        <v>9620</v>
      </c>
      <c r="M2110" t="s">
        <v>37</v>
      </c>
      <c r="N2110" t="s">
        <v>9621</v>
      </c>
      <c r="O2110" t="s">
        <v>72</v>
      </c>
      <c r="P2110">
        <v>19</v>
      </c>
      <c r="Q2110" t="s">
        <v>73</v>
      </c>
      <c r="R2110" t="s">
        <v>41</v>
      </c>
      <c r="S2110" t="s">
        <v>9622</v>
      </c>
      <c r="T2110" s="4">
        <v>45539</v>
      </c>
      <c r="U2110">
        <v>9</v>
      </c>
      <c r="V2110" t="s">
        <v>20252</v>
      </c>
      <c r="W2110" t="s">
        <v>9623</v>
      </c>
      <c r="X2110" t="s">
        <v>9624</v>
      </c>
      <c r="Y2110" t="s">
        <v>8025</v>
      </c>
      <c r="Z2110">
        <v>1316</v>
      </c>
      <c r="AA2110">
        <v>2</v>
      </c>
      <c r="AB2110">
        <v>1052.8</v>
      </c>
      <c r="AC2110">
        <v>526.4</v>
      </c>
      <c r="AD2110" s="8">
        <v>0.35</v>
      </c>
      <c r="AE2110" s="7">
        <v>368.47999999999996</v>
      </c>
      <c r="AF2110">
        <v>0.35</v>
      </c>
      <c r="AG2110" t="str">
        <f t="shared" si="32"/>
        <v>₹1 K</v>
      </c>
    </row>
    <row r="2111" spans="1:33" x14ac:dyDescent="0.3">
      <c r="A2111" t="s">
        <v>181</v>
      </c>
      <c r="B2111" t="s">
        <v>369</v>
      </c>
      <c r="C2111" t="s">
        <v>49</v>
      </c>
      <c r="D2111" t="s">
        <v>109</v>
      </c>
      <c r="E2111" t="s">
        <v>183</v>
      </c>
      <c r="F2111" t="s">
        <v>9653</v>
      </c>
      <c r="G2111" t="s">
        <v>96</v>
      </c>
      <c r="H2111" s="4">
        <v>44976</v>
      </c>
      <c r="I2111">
        <v>1400</v>
      </c>
      <c r="J2111" t="s">
        <v>9654</v>
      </c>
      <c r="K2111" t="s">
        <v>1293</v>
      </c>
      <c r="L2111" t="s">
        <v>9655</v>
      </c>
      <c r="M2111" t="s">
        <v>37</v>
      </c>
      <c r="N2111" t="s">
        <v>9656</v>
      </c>
      <c r="O2111" t="s">
        <v>72</v>
      </c>
      <c r="P2111">
        <v>19</v>
      </c>
      <c r="Q2111" t="s">
        <v>73</v>
      </c>
      <c r="R2111" t="s">
        <v>101</v>
      </c>
      <c r="S2111" t="s">
        <v>9657</v>
      </c>
      <c r="T2111" s="4">
        <v>45538</v>
      </c>
      <c r="U2111">
        <v>9</v>
      </c>
      <c r="V2111" t="s">
        <v>20252</v>
      </c>
      <c r="W2111" t="s">
        <v>9658</v>
      </c>
      <c r="X2111" t="s">
        <v>9659</v>
      </c>
      <c r="Y2111" t="s">
        <v>6191</v>
      </c>
      <c r="Z2111">
        <v>2080</v>
      </c>
      <c r="AA2111">
        <v>4</v>
      </c>
      <c r="AB2111">
        <v>3328</v>
      </c>
      <c r="AC2111">
        <v>832</v>
      </c>
      <c r="AD2111" s="8">
        <v>0.22</v>
      </c>
      <c r="AE2111" s="7">
        <v>732.16</v>
      </c>
      <c r="AF2111">
        <v>0.22</v>
      </c>
      <c r="AG2111" t="str">
        <f t="shared" si="32"/>
        <v>₹3 K</v>
      </c>
    </row>
    <row r="2112" spans="1:33" x14ac:dyDescent="0.3">
      <c r="A2112" t="s">
        <v>93</v>
      </c>
      <c r="B2112" t="s">
        <v>1118</v>
      </c>
      <c r="C2112" t="s">
        <v>49</v>
      </c>
      <c r="D2112" t="s">
        <v>370</v>
      </c>
      <c r="E2112" t="s">
        <v>242</v>
      </c>
      <c r="F2112" t="s">
        <v>9667</v>
      </c>
      <c r="G2112" t="s">
        <v>96</v>
      </c>
      <c r="H2112" s="4">
        <v>44132</v>
      </c>
      <c r="I2112">
        <v>1200</v>
      </c>
      <c r="J2112" t="s">
        <v>9668</v>
      </c>
      <c r="K2112" t="s">
        <v>861</v>
      </c>
      <c r="L2112" t="s">
        <v>9669</v>
      </c>
      <c r="M2112" t="s">
        <v>37</v>
      </c>
      <c r="N2112" t="s">
        <v>9670</v>
      </c>
      <c r="O2112" t="s">
        <v>57</v>
      </c>
      <c r="P2112">
        <v>5</v>
      </c>
      <c r="Q2112" t="s">
        <v>40</v>
      </c>
      <c r="R2112" t="s">
        <v>101</v>
      </c>
      <c r="S2112" t="s">
        <v>9671</v>
      </c>
      <c r="T2112" s="4">
        <v>45557</v>
      </c>
      <c r="U2112">
        <v>9</v>
      </c>
      <c r="V2112" t="s">
        <v>20252</v>
      </c>
      <c r="W2112" t="s">
        <v>9672</v>
      </c>
      <c r="X2112" t="s">
        <v>9673</v>
      </c>
      <c r="Y2112" t="s">
        <v>9674</v>
      </c>
      <c r="Z2112">
        <v>1979</v>
      </c>
      <c r="AA2112">
        <v>4</v>
      </c>
      <c r="AB2112">
        <v>3166.4</v>
      </c>
      <c r="AC2112">
        <v>791.6</v>
      </c>
      <c r="AD2112" s="8">
        <v>0.22</v>
      </c>
      <c r="AE2112" s="7">
        <v>696.60800000000006</v>
      </c>
      <c r="AF2112">
        <v>0.22</v>
      </c>
      <c r="AG2112" t="str">
        <f t="shared" si="32"/>
        <v>₹3 K</v>
      </c>
    </row>
    <row r="2113" spans="1:33" x14ac:dyDescent="0.3">
      <c r="A2113" t="s">
        <v>181</v>
      </c>
      <c r="B2113" t="s">
        <v>470</v>
      </c>
      <c r="C2113" t="s">
        <v>80</v>
      </c>
      <c r="D2113" t="s">
        <v>81</v>
      </c>
      <c r="E2113" t="s">
        <v>1092</v>
      </c>
      <c r="F2113" t="s">
        <v>9705</v>
      </c>
      <c r="G2113" t="s">
        <v>96</v>
      </c>
      <c r="H2113" s="4">
        <v>44460</v>
      </c>
      <c r="I2113">
        <v>1200</v>
      </c>
      <c r="J2113" t="s">
        <v>9706</v>
      </c>
      <c r="K2113" t="s">
        <v>2295</v>
      </c>
      <c r="L2113" t="s">
        <v>9707</v>
      </c>
      <c r="M2113" t="s">
        <v>37</v>
      </c>
      <c r="N2113" t="s">
        <v>9708</v>
      </c>
      <c r="O2113" t="s">
        <v>116</v>
      </c>
      <c r="P2113">
        <v>15</v>
      </c>
      <c r="Q2113" t="s">
        <v>40</v>
      </c>
      <c r="R2113" t="s">
        <v>41</v>
      </c>
      <c r="S2113" t="s">
        <v>9709</v>
      </c>
      <c r="T2113" s="4">
        <v>45559</v>
      </c>
      <c r="U2113">
        <v>9</v>
      </c>
      <c r="V2113" t="s">
        <v>20252</v>
      </c>
      <c r="W2113" t="s">
        <v>9710</v>
      </c>
      <c r="X2113" t="s">
        <v>9711</v>
      </c>
      <c r="Y2113" t="s">
        <v>132</v>
      </c>
      <c r="Z2113">
        <v>2231</v>
      </c>
      <c r="AA2113">
        <v>2</v>
      </c>
      <c r="AB2113">
        <v>1784.8000000000002</v>
      </c>
      <c r="AC2113">
        <v>892.40000000000009</v>
      </c>
      <c r="AD2113" s="8">
        <v>0.35</v>
      </c>
      <c r="AE2113" s="7">
        <v>624.68000000000006</v>
      </c>
      <c r="AF2113">
        <v>0.35</v>
      </c>
      <c r="AG2113" t="str">
        <f t="shared" si="32"/>
        <v>₹2 K</v>
      </c>
    </row>
    <row r="2114" spans="1:33" x14ac:dyDescent="0.3">
      <c r="A2114" t="s">
        <v>357</v>
      </c>
      <c r="B2114" t="s">
        <v>357</v>
      </c>
      <c r="C2114" t="s">
        <v>80</v>
      </c>
      <c r="D2114" t="s">
        <v>146</v>
      </c>
      <c r="E2114" t="s">
        <v>687</v>
      </c>
      <c r="F2114" t="s">
        <v>9725</v>
      </c>
      <c r="G2114" t="s">
        <v>33</v>
      </c>
      <c r="H2114" s="4">
        <v>44331</v>
      </c>
      <c r="I2114">
        <v>1300</v>
      </c>
      <c r="J2114" t="s">
        <v>9726</v>
      </c>
      <c r="K2114" t="s">
        <v>245</v>
      </c>
      <c r="L2114" t="s">
        <v>9727</v>
      </c>
      <c r="M2114" t="s">
        <v>37</v>
      </c>
      <c r="N2114" t="s">
        <v>9728</v>
      </c>
      <c r="O2114" t="s">
        <v>57</v>
      </c>
      <c r="P2114">
        <v>3</v>
      </c>
      <c r="Q2114" t="s">
        <v>40</v>
      </c>
      <c r="R2114" t="s">
        <v>58</v>
      </c>
      <c r="S2114" t="s">
        <v>9729</v>
      </c>
      <c r="T2114" s="4">
        <v>45549</v>
      </c>
      <c r="U2114">
        <v>9</v>
      </c>
      <c r="V2114" t="s">
        <v>20252</v>
      </c>
      <c r="W2114" t="s">
        <v>9730</v>
      </c>
      <c r="X2114" t="s">
        <v>9731</v>
      </c>
      <c r="Y2114" t="s">
        <v>4498</v>
      </c>
      <c r="Z2114">
        <v>1023</v>
      </c>
      <c r="AA2114">
        <v>6</v>
      </c>
      <c r="AB2114">
        <v>2455.2000000000003</v>
      </c>
      <c r="AC2114">
        <v>409.20000000000005</v>
      </c>
      <c r="AD2114" s="8">
        <v>0.35</v>
      </c>
      <c r="AE2114" s="7">
        <v>859.32</v>
      </c>
      <c r="AF2114">
        <v>0.35</v>
      </c>
      <c r="AG2114" t="str">
        <f t="shared" ref="AG2114:AG2177" si="33">IF(AB2114&gt;=100000,"₹"&amp;TEXT(AB2114/100000,"0.0")&amp;" L",
IF(AB2114&gt;=1000,"₹"&amp;TEXT(AB2114/1000,"0")&amp;" K",
"₹"&amp;AB2114))</f>
        <v>₹2 K</v>
      </c>
    </row>
    <row r="2115" spans="1:33" x14ac:dyDescent="0.3">
      <c r="A2115" t="s">
        <v>181</v>
      </c>
      <c r="B2115" t="s">
        <v>380</v>
      </c>
      <c r="C2115" t="s">
        <v>49</v>
      </c>
      <c r="D2115" t="s">
        <v>370</v>
      </c>
      <c r="E2115" t="s">
        <v>371</v>
      </c>
      <c r="F2115" t="s">
        <v>9732</v>
      </c>
      <c r="G2115" t="s">
        <v>96</v>
      </c>
      <c r="H2115" s="4">
        <v>43866</v>
      </c>
      <c r="I2115">
        <v>1100</v>
      </c>
      <c r="J2115" t="s">
        <v>9733</v>
      </c>
      <c r="K2115" t="s">
        <v>670</v>
      </c>
      <c r="L2115" t="s">
        <v>9734</v>
      </c>
      <c r="M2115" t="s">
        <v>87</v>
      </c>
      <c r="N2115" t="s">
        <v>9735</v>
      </c>
      <c r="O2115" t="s">
        <v>72</v>
      </c>
      <c r="P2115">
        <v>4</v>
      </c>
      <c r="Q2115" t="s">
        <v>40</v>
      </c>
      <c r="R2115" t="s">
        <v>41</v>
      </c>
      <c r="S2115" t="s">
        <v>9736</v>
      </c>
      <c r="T2115" s="4">
        <v>45540</v>
      </c>
      <c r="U2115">
        <v>9</v>
      </c>
      <c r="V2115" t="s">
        <v>20252</v>
      </c>
      <c r="W2115" t="s">
        <v>9737</v>
      </c>
      <c r="X2115" t="s">
        <v>9738</v>
      </c>
      <c r="Y2115" t="s">
        <v>1997</v>
      </c>
      <c r="Z2115">
        <v>1151</v>
      </c>
      <c r="AA2115">
        <v>5</v>
      </c>
      <c r="AB2115">
        <v>2302</v>
      </c>
      <c r="AC2115">
        <v>460.4</v>
      </c>
      <c r="AD2115" s="8">
        <v>0.22</v>
      </c>
      <c r="AE2115" s="7">
        <v>506.44</v>
      </c>
      <c r="AF2115">
        <v>0.22</v>
      </c>
      <c r="AG2115" t="str">
        <f t="shared" si="33"/>
        <v>₹2 K</v>
      </c>
    </row>
    <row r="2116" spans="1:33" x14ac:dyDescent="0.3">
      <c r="A2116" t="s">
        <v>336</v>
      </c>
      <c r="B2116" t="s">
        <v>262</v>
      </c>
      <c r="C2116" t="s">
        <v>80</v>
      </c>
      <c r="D2116" t="s">
        <v>677</v>
      </c>
      <c r="E2116" t="s">
        <v>1005</v>
      </c>
      <c r="F2116" t="s">
        <v>9842</v>
      </c>
      <c r="G2116" t="s">
        <v>96</v>
      </c>
      <c r="H2116" s="4">
        <v>44602</v>
      </c>
      <c r="I2116">
        <v>950</v>
      </c>
      <c r="J2116" t="s">
        <v>9843</v>
      </c>
      <c r="K2116" t="s">
        <v>1821</v>
      </c>
      <c r="L2116" t="s">
        <v>9844</v>
      </c>
      <c r="M2116" t="s">
        <v>37</v>
      </c>
      <c r="N2116" t="s">
        <v>9845</v>
      </c>
      <c r="O2116" t="s">
        <v>72</v>
      </c>
      <c r="P2116">
        <v>6</v>
      </c>
      <c r="Q2116" t="s">
        <v>40</v>
      </c>
      <c r="R2116" t="s">
        <v>58</v>
      </c>
      <c r="S2116" t="s">
        <v>9846</v>
      </c>
      <c r="T2116" s="4">
        <v>45556</v>
      </c>
      <c r="U2116">
        <v>9</v>
      </c>
      <c r="V2116" t="s">
        <v>20252</v>
      </c>
      <c r="W2116" t="s">
        <v>9847</v>
      </c>
      <c r="X2116" t="s">
        <v>9848</v>
      </c>
      <c r="Y2116" t="s">
        <v>5442</v>
      </c>
      <c r="Z2116">
        <v>1366</v>
      </c>
      <c r="AA2116">
        <v>3</v>
      </c>
      <c r="AB2116">
        <v>1639.2</v>
      </c>
      <c r="AC2116">
        <v>546.4</v>
      </c>
      <c r="AD2116" s="8">
        <v>0.35</v>
      </c>
      <c r="AE2116" s="7">
        <v>573.72</v>
      </c>
      <c r="AF2116">
        <v>0.35</v>
      </c>
      <c r="AG2116" t="str">
        <f t="shared" si="33"/>
        <v>₹2 K</v>
      </c>
    </row>
    <row r="2117" spans="1:33" x14ac:dyDescent="0.3">
      <c r="A2117" t="s">
        <v>181</v>
      </c>
      <c r="B2117" t="s">
        <v>64</v>
      </c>
      <c r="C2117" t="s">
        <v>80</v>
      </c>
      <c r="D2117" t="s">
        <v>677</v>
      </c>
      <c r="E2117" t="s">
        <v>740</v>
      </c>
      <c r="F2117" t="s">
        <v>9856</v>
      </c>
      <c r="G2117" t="s">
        <v>96</v>
      </c>
      <c r="H2117" s="4">
        <v>44819</v>
      </c>
      <c r="I2117">
        <v>1000</v>
      </c>
      <c r="J2117" t="s">
        <v>9857</v>
      </c>
      <c r="K2117" t="s">
        <v>2083</v>
      </c>
      <c r="L2117" t="s">
        <v>9858</v>
      </c>
      <c r="M2117" t="s">
        <v>87</v>
      </c>
      <c r="N2117" t="s">
        <v>9859</v>
      </c>
      <c r="O2117" t="s">
        <v>116</v>
      </c>
      <c r="P2117">
        <v>15</v>
      </c>
      <c r="Q2117" t="s">
        <v>40</v>
      </c>
      <c r="R2117" t="s">
        <v>101</v>
      </c>
      <c r="S2117" t="s">
        <v>9860</v>
      </c>
      <c r="T2117" s="4">
        <v>45536</v>
      </c>
      <c r="U2117">
        <v>9</v>
      </c>
      <c r="V2117" t="s">
        <v>20252</v>
      </c>
      <c r="W2117" t="s">
        <v>9861</v>
      </c>
      <c r="X2117" t="s">
        <v>9862</v>
      </c>
      <c r="Y2117" t="s">
        <v>9863</v>
      </c>
      <c r="Z2117">
        <v>1862</v>
      </c>
      <c r="AA2117">
        <v>6</v>
      </c>
      <c r="AB2117">
        <v>4468.8</v>
      </c>
      <c r="AC2117">
        <v>744.80000000000007</v>
      </c>
      <c r="AD2117" s="8">
        <v>0.35</v>
      </c>
      <c r="AE2117" s="7">
        <v>1564.08</v>
      </c>
      <c r="AF2117">
        <v>0.35</v>
      </c>
      <c r="AG2117" t="str">
        <f t="shared" si="33"/>
        <v>₹4 K</v>
      </c>
    </row>
    <row r="2118" spans="1:33" x14ac:dyDescent="0.3">
      <c r="A2118" t="s">
        <v>20238</v>
      </c>
      <c r="B2118" t="s">
        <v>650</v>
      </c>
      <c r="C2118" t="s">
        <v>49</v>
      </c>
      <c r="D2118" t="s">
        <v>109</v>
      </c>
      <c r="E2118" t="s">
        <v>471</v>
      </c>
      <c r="F2118" t="s">
        <v>9987</v>
      </c>
      <c r="G2118" t="s">
        <v>96</v>
      </c>
      <c r="H2118" s="4">
        <v>45067</v>
      </c>
      <c r="I2118">
        <v>1100</v>
      </c>
      <c r="J2118" t="s">
        <v>9988</v>
      </c>
      <c r="K2118" t="s">
        <v>493</v>
      </c>
      <c r="L2118" t="s">
        <v>9989</v>
      </c>
      <c r="M2118" t="s">
        <v>37</v>
      </c>
      <c r="N2118" t="s">
        <v>9990</v>
      </c>
      <c r="O2118" t="s">
        <v>116</v>
      </c>
      <c r="P2118">
        <v>19</v>
      </c>
      <c r="Q2118" t="s">
        <v>40</v>
      </c>
      <c r="R2118" t="s">
        <v>74</v>
      </c>
      <c r="S2118" t="s">
        <v>9991</v>
      </c>
      <c r="T2118" s="4">
        <v>45545</v>
      </c>
      <c r="U2118">
        <v>9</v>
      </c>
      <c r="V2118" t="s">
        <v>20252</v>
      </c>
      <c r="W2118" t="s">
        <v>9992</v>
      </c>
      <c r="X2118" t="s">
        <v>9993</v>
      </c>
      <c r="Y2118" t="s">
        <v>3788</v>
      </c>
      <c r="Z2118">
        <v>559</v>
      </c>
      <c r="AA2118">
        <v>2</v>
      </c>
      <c r="AB2118">
        <v>447.20000000000005</v>
      </c>
      <c r="AC2118">
        <v>223.60000000000002</v>
      </c>
      <c r="AD2118" s="8">
        <v>0.22</v>
      </c>
      <c r="AE2118" s="7">
        <v>98.384000000000015</v>
      </c>
      <c r="AF2118">
        <v>0.22</v>
      </c>
      <c r="AG2118" t="str">
        <f t="shared" si="33"/>
        <v>₹447.2</v>
      </c>
    </row>
    <row r="2119" spans="1:33" x14ac:dyDescent="0.3">
      <c r="A2119" t="s">
        <v>181</v>
      </c>
      <c r="B2119" t="s">
        <v>64</v>
      </c>
      <c r="C2119" t="s">
        <v>49</v>
      </c>
      <c r="D2119" t="s">
        <v>50</v>
      </c>
      <c r="E2119" t="s">
        <v>3122</v>
      </c>
      <c r="F2119" t="s">
        <v>10008</v>
      </c>
      <c r="G2119" t="s">
        <v>33</v>
      </c>
      <c r="H2119" s="4">
        <v>44279</v>
      </c>
      <c r="I2119">
        <v>1200</v>
      </c>
      <c r="J2119" t="s">
        <v>10009</v>
      </c>
      <c r="K2119" t="s">
        <v>796</v>
      </c>
      <c r="L2119" t="s">
        <v>10010</v>
      </c>
      <c r="M2119" t="s">
        <v>87</v>
      </c>
      <c r="N2119" t="s">
        <v>10011</v>
      </c>
      <c r="O2119" t="s">
        <v>39</v>
      </c>
      <c r="P2119">
        <v>5</v>
      </c>
      <c r="Q2119" t="s">
        <v>73</v>
      </c>
      <c r="R2119" t="s">
        <v>58</v>
      </c>
      <c r="S2119" t="s">
        <v>10012</v>
      </c>
      <c r="T2119" s="4">
        <v>45546</v>
      </c>
      <c r="U2119">
        <v>9</v>
      </c>
      <c r="V2119" t="s">
        <v>20252</v>
      </c>
      <c r="W2119" t="s">
        <v>10013</v>
      </c>
      <c r="X2119" t="s">
        <v>10014</v>
      </c>
      <c r="Y2119" t="s">
        <v>2137</v>
      </c>
      <c r="Z2119">
        <v>1774</v>
      </c>
      <c r="AA2119">
        <v>7</v>
      </c>
      <c r="AB2119">
        <v>4967.2000000000007</v>
      </c>
      <c r="AC2119">
        <v>709.60000000000014</v>
      </c>
      <c r="AD2119" s="8">
        <v>0.22</v>
      </c>
      <c r="AE2119" s="7">
        <v>1092.7840000000001</v>
      </c>
      <c r="AF2119">
        <v>0.22</v>
      </c>
      <c r="AG2119" t="str">
        <f t="shared" si="33"/>
        <v>₹5 K</v>
      </c>
    </row>
    <row r="2120" spans="1:33" x14ac:dyDescent="0.3">
      <c r="A2120" t="s">
        <v>336</v>
      </c>
      <c r="B2120" t="s">
        <v>1023</v>
      </c>
      <c r="C2120" t="s">
        <v>29</v>
      </c>
      <c r="D2120" t="s">
        <v>370</v>
      </c>
      <c r="E2120" t="s">
        <v>207</v>
      </c>
      <c r="F2120" t="s">
        <v>10093</v>
      </c>
      <c r="G2120" t="s">
        <v>96</v>
      </c>
      <c r="H2120" s="4">
        <v>43847</v>
      </c>
      <c r="I2120">
        <v>1100</v>
      </c>
      <c r="J2120" t="s">
        <v>10266</v>
      </c>
      <c r="K2120" t="s">
        <v>670</v>
      </c>
      <c r="L2120" t="s">
        <v>10267</v>
      </c>
      <c r="M2120" t="s">
        <v>37</v>
      </c>
      <c r="N2120" t="s">
        <v>10268</v>
      </c>
      <c r="O2120" t="s">
        <v>116</v>
      </c>
      <c r="P2120">
        <v>12</v>
      </c>
      <c r="Q2120" t="s">
        <v>40</v>
      </c>
      <c r="R2120" t="s">
        <v>74</v>
      </c>
      <c r="S2120" t="s">
        <v>10269</v>
      </c>
      <c r="T2120" s="4">
        <v>45536</v>
      </c>
      <c r="U2120">
        <v>9</v>
      </c>
      <c r="V2120" t="s">
        <v>20252</v>
      </c>
      <c r="W2120" t="s">
        <v>10270</v>
      </c>
      <c r="X2120" t="s">
        <v>10271</v>
      </c>
      <c r="Y2120" t="s">
        <v>1332</v>
      </c>
      <c r="Z2120">
        <v>2643</v>
      </c>
      <c r="AA2120">
        <v>2</v>
      </c>
      <c r="AB2120">
        <v>2114.4</v>
      </c>
      <c r="AC2120">
        <v>1057.2</v>
      </c>
      <c r="AD2120" s="8">
        <v>0.28000000000000003</v>
      </c>
      <c r="AE2120" s="7">
        <v>592.03200000000004</v>
      </c>
      <c r="AF2120">
        <v>0.28000000000000003</v>
      </c>
      <c r="AG2120" t="str">
        <f t="shared" si="33"/>
        <v>₹2 K</v>
      </c>
    </row>
    <row r="2121" spans="1:33" x14ac:dyDescent="0.3">
      <c r="A2121" t="s">
        <v>20237</v>
      </c>
      <c r="B2121" t="s">
        <v>1483</v>
      </c>
      <c r="C2121" t="s">
        <v>49</v>
      </c>
      <c r="D2121" t="s">
        <v>81</v>
      </c>
      <c r="E2121" t="s">
        <v>490</v>
      </c>
      <c r="F2121" t="s">
        <v>10435</v>
      </c>
      <c r="G2121" t="s">
        <v>96</v>
      </c>
      <c r="H2121" s="4">
        <v>44193</v>
      </c>
      <c r="I2121">
        <v>950</v>
      </c>
      <c r="J2121" t="s">
        <v>10436</v>
      </c>
      <c r="K2121" t="s">
        <v>85</v>
      </c>
      <c r="L2121" t="s">
        <v>10437</v>
      </c>
      <c r="M2121" t="s">
        <v>87</v>
      </c>
      <c r="N2121" t="s">
        <v>10438</v>
      </c>
      <c r="O2121" t="s">
        <v>72</v>
      </c>
      <c r="P2121">
        <v>6</v>
      </c>
      <c r="Q2121" t="s">
        <v>40</v>
      </c>
      <c r="R2121" t="s">
        <v>41</v>
      </c>
      <c r="S2121" t="s">
        <v>10439</v>
      </c>
      <c r="T2121" s="4">
        <v>45562</v>
      </c>
      <c r="U2121">
        <v>9</v>
      </c>
      <c r="V2121" t="s">
        <v>20252</v>
      </c>
      <c r="W2121" t="s">
        <v>10440</v>
      </c>
      <c r="X2121" t="s">
        <v>10441</v>
      </c>
      <c r="Y2121" t="s">
        <v>192</v>
      </c>
      <c r="Z2121">
        <v>1820</v>
      </c>
      <c r="AA2121">
        <v>3</v>
      </c>
      <c r="AB2121">
        <v>2184</v>
      </c>
      <c r="AC2121">
        <v>728</v>
      </c>
      <c r="AD2121" s="8">
        <v>0.22</v>
      </c>
      <c r="AE2121" s="7">
        <v>480.48</v>
      </c>
      <c r="AF2121">
        <v>0.22</v>
      </c>
      <c r="AG2121" t="str">
        <f t="shared" si="33"/>
        <v>₹2 K</v>
      </c>
    </row>
    <row r="2122" spans="1:33" x14ac:dyDescent="0.3">
      <c r="A2122" t="s">
        <v>181</v>
      </c>
      <c r="B2122" t="s">
        <v>64</v>
      </c>
      <c r="C2122" t="s">
        <v>80</v>
      </c>
      <c r="D2122" t="s">
        <v>109</v>
      </c>
      <c r="E2122" t="s">
        <v>596</v>
      </c>
      <c r="F2122" t="s">
        <v>10478</v>
      </c>
      <c r="G2122" t="s">
        <v>96</v>
      </c>
      <c r="H2122" s="4">
        <v>44750</v>
      </c>
      <c r="I2122">
        <v>1300</v>
      </c>
      <c r="J2122" t="s">
        <v>10479</v>
      </c>
      <c r="K2122" t="s">
        <v>434</v>
      </c>
      <c r="L2122" t="s">
        <v>10480</v>
      </c>
      <c r="M2122" t="s">
        <v>87</v>
      </c>
      <c r="N2122" t="s">
        <v>10481</v>
      </c>
      <c r="O2122" t="s">
        <v>116</v>
      </c>
      <c r="P2122">
        <v>9</v>
      </c>
      <c r="Q2122" t="s">
        <v>40</v>
      </c>
      <c r="R2122" t="s">
        <v>101</v>
      </c>
      <c r="S2122" t="s">
        <v>10482</v>
      </c>
      <c r="T2122" s="4">
        <v>45539</v>
      </c>
      <c r="U2122">
        <v>9</v>
      </c>
      <c r="V2122" t="s">
        <v>20252</v>
      </c>
      <c r="W2122" t="s">
        <v>10483</v>
      </c>
      <c r="X2122" t="s">
        <v>10484</v>
      </c>
      <c r="Y2122" t="s">
        <v>3201</v>
      </c>
      <c r="Z2122">
        <v>2373</v>
      </c>
      <c r="AA2122">
        <v>3</v>
      </c>
      <c r="AB2122">
        <v>2847.6000000000004</v>
      </c>
      <c r="AC2122">
        <v>949.20000000000016</v>
      </c>
      <c r="AD2122" s="8">
        <v>0.35</v>
      </c>
      <c r="AE2122" s="7">
        <v>996.66000000000008</v>
      </c>
      <c r="AF2122">
        <v>0.35</v>
      </c>
      <c r="AG2122" t="str">
        <f t="shared" si="33"/>
        <v>₹3 K</v>
      </c>
    </row>
    <row r="2123" spans="1:33" x14ac:dyDescent="0.3">
      <c r="A2123" t="s">
        <v>181</v>
      </c>
      <c r="B2123" t="s">
        <v>380</v>
      </c>
      <c r="C2123" t="s">
        <v>49</v>
      </c>
      <c r="D2123" t="s">
        <v>50</v>
      </c>
      <c r="E2123" t="s">
        <v>540</v>
      </c>
      <c r="F2123" t="s">
        <v>10485</v>
      </c>
      <c r="G2123" t="s">
        <v>96</v>
      </c>
      <c r="H2123" s="4">
        <v>45173</v>
      </c>
      <c r="I2123">
        <v>1400</v>
      </c>
      <c r="J2123" t="s">
        <v>10486</v>
      </c>
      <c r="K2123" t="s">
        <v>989</v>
      </c>
      <c r="L2123" t="s">
        <v>10487</v>
      </c>
      <c r="M2123" t="s">
        <v>87</v>
      </c>
      <c r="N2123" t="s">
        <v>10488</v>
      </c>
      <c r="O2123" t="s">
        <v>72</v>
      </c>
      <c r="P2123">
        <v>8</v>
      </c>
      <c r="Q2123" t="s">
        <v>73</v>
      </c>
      <c r="R2123" t="s">
        <v>74</v>
      </c>
      <c r="S2123" t="s">
        <v>10489</v>
      </c>
      <c r="T2123" s="4">
        <v>45552</v>
      </c>
      <c r="U2123">
        <v>9</v>
      </c>
      <c r="V2123" t="s">
        <v>20252</v>
      </c>
      <c r="W2123" t="s">
        <v>10490</v>
      </c>
      <c r="X2123" t="s">
        <v>10491</v>
      </c>
      <c r="Y2123" t="s">
        <v>4564</v>
      </c>
      <c r="Z2123">
        <v>2094</v>
      </c>
      <c r="AA2123">
        <v>8</v>
      </c>
      <c r="AB2123">
        <v>6700.8</v>
      </c>
      <c r="AC2123">
        <v>837.6</v>
      </c>
      <c r="AD2123" s="8">
        <v>0.22</v>
      </c>
      <c r="AE2123" s="7">
        <v>1474.1760000000002</v>
      </c>
      <c r="AF2123">
        <v>0.22</v>
      </c>
      <c r="AG2123" t="str">
        <f t="shared" si="33"/>
        <v>₹7 K</v>
      </c>
    </row>
    <row r="2124" spans="1:33" x14ac:dyDescent="0.3">
      <c r="A2124" t="s">
        <v>181</v>
      </c>
      <c r="B2124" t="s">
        <v>813</v>
      </c>
      <c r="C2124" t="s">
        <v>49</v>
      </c>
      <c r="D2124" t="s">
        <v>30</v>
      </c>
      <c r="E2124" t="s">
        <v>850</v>
      </c>
      <c r="F2124" t="s">
        <v>10541</v>
      </c>
      <c r="G2124" t="s">
        <v>96</v>
      </c>
      <c r="H2124" s="4">
        <v>45345</v>
      </c>
      <c r="I2124">
        <v>1000</v>
      </c>
      <c r="J2124" t="s">
        <v>10542</v>
      </c>
      <c r="K2124" t="s">
        <v>493</v>
      </c>
      <c r="L2124" t="s">
        <v>10543</v>
      </c>
      <c r="M2124" t="s">
        <v>87</v>
      </c>
      <c r="N2124" t="s">
        <v>10544</v>
      </c>
      <c r="O2124" t="s">
        <v>116</v>
      </c>
      <c r="P2124">
        <v>6</v>
      </c>
      <c r="Q2124" t="s">
        <v>73</v>
      </c>
      <c r="R2124" t="s">
        <v>58</v>
      </c>
      <c r="S2124" t="s">
        <v>10545</v>
      </c>
      <c r="T2124" s="4">
        <v>45542</v>
      </c>
      <c r="U2124">
        <v>9</v>
      </c>
      <c r="V2124" t="s">
        <v>20252</v>
      </c>
      <c r="W2124" t="s">
        <v>10546</v>
      </c>
      <c r="X2124" t="s">
        <v>10547</v>
      </c>
      <c r="Y2124" t="s">
        <v>937</v>
      </c>
      <c r="Z2124">
        <v>2683</v>
      </c>
      <c r="AA2124">
        <v>6</v>
      </c>
      <c r="AB2124">
        <v>6439.2000000000007</v>
      </c>
      <c r="AC2124">
        <v>1073.2</v>
      </c>
      <c r="AD2124" s="8">
        <v>0.22</v>
      </c>
      <c r="AE2124" s="7">
        <v>1416.6240000000003</v>
      </c>
      <c r="AF2124">
        <v>0.22</v>
      </c>
      <c r="AG2124" t="str">
        <f t="shared" si="33"/>
        <v>₹6 K</v>
      </c>
    </row>
    <row r="2125" spans="1:33" x14ac:dyDescent="0.3">
      <c r="A2125" t="s">
        <v>336</v>
      </c>
      <c r="B2125" t="s">
        <v>500</v>
      </c>
      <c r="C2125" t="s">
        <v>80</v>
      </c>
      <c r="D2125" t="s">
        <v>206</v>
      </c>
      <c r="E2125" t="s">
        <v>314</v>
      </c>
      <c r="F2125" t="s">
        <v>10848</v>
      </c>
      <c r="G2125" t="s">
        <v>96</v>
      </c>
      <c r="H2125" s="4">
        <v>44552</v>
      </c>
      <c r="I2125">
        <v>1100</v>
      </c>
      <c r="J2125" t="s">
        <v>10849</v>
      </c>
      <c r="K2125" t="s">
        <v>307</v>
      </c>
      <c r="L2125" t="s">
        <v>10850</v>
      </c>
      <c r="M2125" t="s">
        <v>87</v>
      </c>
      <c r="N2125" t="s">
        <v>10851</v>
      </c>
      <c r="O2125" t="s">
        <v>72</v>
      </c>
      <c r="P2125">
        <v>13</v>
      </c>
      <c r="Q2125" t="s">
        <v>73</v>
      </c>
      <c r="R2125" t="s">
        <v>101</v>
      </c>
      <c r="S2125" t="s">
        <v>10852</v>
      </c>
      <c r="T2125" s="4">
        <v>45548</v>
      </c>
      <c r="U2125">
        <v>9</v>
      </c>
      <c r="V2125" t="s">
        <v>20252</v>
      </c>
      <c r="W2125" t="s">
        <v>10853</v>
      </c>
      <c r="X2125" t="s">
        <v>10854</v>
      </c>
      <c r="Y2125" t="s">
        <v>6519</v>
      </c>
      <c r="Z2125">
        <v>2364</v>
      </c>
      <c r="AA2125">
        <v>5</v>
      </c>
      <c r="AB2125">
        <v>4728</v>
      </c>
      <c r="AC2125">
        <v>945.6</v>
      </c>
      <c r="AD2125" s="8">
        <v>0.35</v>
      </c>
      <c r="AE2125" s="7">
        <v>1654.8</v>
      </c>
      <c r="AF2125">
        <v>0.35</v>
      </c>
      <c r="AG2125" t="str">
        <f t="shared" si="33"/>
        <v>₹5 K</v>
      </c>
    </row>
    <row r="2126" spans="1:33" x14ac:dyDescent="0.3">
      <c r="A2126" t="s">
        <v>20242</v>
      </c>
      <c r="B2126" t="s">
        <v>390</v>
      </c>
      <c r="C2126" t="s">
        <v>29</v>
      </c>
      <c r="D2126" t="s">
        <v>219</v>
      </c>
      <c r="E2126" t="s">
        <v>391</v>
      </c>
      <c r="F2126" t="s">
        <v>10877</v>
      </c>
      <c r="G2126" t="s">
        <v>33</v>
      </c>
      <c r="H2126" s="4">
        <v>44678</v>
      </c>
      <c r="I2126">
        <v>950</v>
      </c>
      <c r="J2126" t="s">
        <v>10878</v>
      </c>
      <c r="K2126" t="s">
        <v>161</v>
      </c>
      <c r="L2126" t="s">
        <v>10879</v>
      </c>
      <c r="M2126" t="s">
        <v>37</v>
      </c>
      <c r="N2126" t="s">
        <v>10880</v>
      </c>
      <c r="O2126" t="s">
        <v>116</v>
      </c>
      <c r="P2126">
        <v>6</v>
      </c>
      <c r="Q2126" t="s">
        <v>40</v>
      </c>
      <c r="R2126" t="s">
        <v>41</v>
      </c>
      <c r="S2126" t="s">
        <v>10881</v>
      </c>
      <c r="T2126" s="4">
        <v>45556</v>
      </c>
      <c r="U2126">
        <v>9</v>
      </c>
      <c r="V2126" t="s">
        <v>20252</v>
      </c>
      <c r="W2126" t="s">
        <v>10882</v>
      </c>
      <c r="X2126" t="s">
        <v>10883</v>
      </c>
      <c r="Y2126" t="s">
        <v>614</v>
      </c>
      <c r="Z2126">
        <v>2339</v>
      </c>
      <c r="AA2126">
        <v>1</v>
      </c>
      <c r="AB2126">
        <v>935.6</v>
      </c>
      <c r="AC2126">
        <v>935.6</v>
      </c>
      <c r="AD2126" s="8">
        <v>0.28000000000000003</v>
      </c>
      <c r="AE2126" s="7">
        <v>261.96800000000002</v>
      </c>
      <c r="AF2126">
        <v>0.28000000000000003</v>
      </c>
      <c r="AG2126" t="str">
        <f t="shared" si="33"/>
        <v>₹935.6</v>
      </c>
    </row>
    <row r="2127" spans="1:33" x14ac:dyDescent="0.3">
      <c r="A2127" t="s">
        <v>336</v>
      </c>
      <c r="B2127" t="s">
        <v>500</v>
      </c>
      <c r="C2127" t="s">
        <v>80</v>
      </c>
      <c r="D2127" t="s">
        <v>677</v>
      </c>
      <c r="E2127" t="s">
        <v>110</v>
      </c>
      <c r="F2127" t="s">
        <v>10884</v>
      </c>
      <c r="G2127" t="s">
        <v>33</v>
      </c>
      <c r="H2127" s="4">
        <v>44966</v>
      </c>
      <c r="I2127">
        <v>800</v>
      </c>
      <c r="J2127" t="s">
        <v>10885</v>
      </c>
      <c r="K2127" t="s">
        <v>835</v>
      </c>
      <c r="L2127" t="s">
        <v>10886</v>
      </c>
      <c r="M2127" t="s">
        <v>87</v>
      </c>
      <c r="N2127" t="s">
        <v>10887</v>
      </c>
      <c r="O2127" t="s">
        <v>39</v>
      </c>
      <c r="P2127">
        <v>13</v>
      </c>
      <c r="Q2127" t="s">
        <v>40</v>
      </c>
      <c r="R2127" t="s">
        <v>74</v>
      </c>
      <c r="S2127" t="s">
        <v>10888</v>
      </c>
      <c r="T2127" s="4">
        <v>45543</v>
      </c>
      <c r="U2127">
        <v>9</v>
      </c>
      <c r="V2127" t="s">
        <v>20252</v>
      </c>
      <c r="W2127" t="s">
        <v>10889</v>
      </c>
      <c r="X2127" t="s">
        <v>10890</v>
      </c>
      <c r="Y2127" t="s">
        <v>867</v>
      </c>
      <c r="Z2127">
        <v>2392</v>
      </c>
      <c r="AA2127">
        <v>2</v>
      </c>
      <c r="AB2127">
        <v>1913.6000000000001</v>
      </c>
      <c r="AC2127">
        <v>956.80000000000007</v>
      </c>
      <c r="AD2127" s="8">
        <v>0.35</v>
      </c>
      <c r="AE2127" s="7">
        <v>669.76</v>
      </c>
      <c r="AF2127">
        <v>0.35</v>
      </c>
      <c r="AG2127" t="str">
        <f t="shared" si="33"/>
        <v>₹2 K</v>
      </c>
    </row>
    <row r="2128" spans="1:33" x14ac:dyDescent="0.3">
      <c r="A2128" t="s">
        <v>181</v>
      </c>
      <c r="B2128" t="s">
        <v>369</v>
      </c>
      <c r="C2128" t="s">
        <v>49</v>
      </c>
      <c r="D2128" t="s">
        <v>30</v>
      </c>
      <c r="E2128" t="s">
        <v>110</v>
      </c>
      <c r="F2128" t="s">
        <v>11141</v>
      </c>
      <c r="G2128" t="s">
        <v>96</v>
      </c>
      <c r="H2128" s="4">
        <v>44933</v>
      </c>
      <c r="I2128">
        <v>1300</v>
      </c>
      <c r="J2128" t="s">
        <v>11142</v>
      </c>
      <c r="K2128" t="s">
        <v>463</v>
      </c>
      <c r="L2128" t="s">
        <v>11143</v>
      </c>
      <c r="M2128" t="s">
        <v>37</v>
      </c>
      <c r="N2128" t="s">
        <v>11144</v>
      </c>
      <c r="O2128" t="s">
        <v>116</v>
      </c>
      <c r="P2128">
        <v>18</v>
      </c>
      <c r="Q2128" t="s">
        <v>73</v>
      </c>
      <c r="R2128" t="s">
        <v>41</v>
      </c>
      <c r="S2128" t="s">
        <v>11145</v>
      </c>
      <c r="T2128" s="4">
        <v>45562</v>
      </c>
      <c r="U2128">
        <v>9</v>
      </c>
      <c r="V2128" t="s">
        <v>20252</v>
      </c>
      <c r="W2128" t="s">
        <v>11146</v>
      </c>
      <c r="X2128" t="s">
        <v>11147</v>
      </c>
      <c r="Y2128" t="s">
        <v>8460</v>
      </c>
      <c r="Z2128">
        <v>2109</v>
      </c>
      <c r="AA2128">
        <v>2</v>
      </c>
      <c r="AB2128">
        <v>1687.2</v>
      </c>
      <c r="AC2128">
        <v>843.6</v>
      </c>
      <c r="AD2128" s="8">
        <v>0.22</v>
      </c>
      <c r="AE2128" s="7">
        <v>371.18400000000003</v>
      </c>
      <c r="AF2128">
        <v>0.22</v>
      </c>
      <c r="AG2128" t="str">
        <f t="shared" si="33"/>
        <v>₹2 K</v>
      </c>
    </row>
    <row r="2129" spans="1:33" x14ac:dyDescent="0.3">
      <c r="A2129" t="s">
        <v>336</v>
      </c>
      <c r="B2129" t="s">
        <v>1023</v>
      </c>
      <c r="C2129" t="s">
        <v>29</v>
      </c>
      <c r="D2129" t="s">
        <v>81</v>
      </c>
      <c r="E2129" t="s">
        <v>134</v>
      </c>
      <c r="F2129" t="s">
        <v>11210</v>
      </c>
      <c r="G2129" t="s">
        <v>96</v>
      </c>
      <c r="H2129" s="4">
        <v>45505</v>
      </c>
      <c r="I2129">
        <v>950</v>
      </c>
      <c r="J2129" t="s">
        <v>11211</v>
      </c>
      <c r="K2129" t="s">
        <v>897</v>
      </c>
      <c r="L2129" t="s">
        <v>11212</v>
      </c>
      <c r="M2129" t="s">
        <v>87</v>
      </c>
      <c r="N2129" t="s">
        <v>11213</v>
      </c>
      <c r="O2129" t="s">
        <v>57</v>
      </c>
      <c r="P2129">
        <v>11</v>
      </c>
      <c r="Q2129" t="s">
        <v>73</v>
      </c>
      <c r="R2129" t="s">
        <v>58</v>
      </c>
      <c r="S2129" t="s">
        <v>11214</v>
      </c>
      <c r="T2129" s="4">
        <v>45548</v>
      </c>
      <c r="U2129">
        <v>9</v>
      </c>
      <c r="V2129" t="s">
        <v>20252</v>
      </c>
      <c r="W2129" t="s">
        <v>11215</v>
      </c>
      <c r="X2129" t="s">
        <v>11216</v>
      </c>
      <c r="Y2129" t="s">
        <v>2910</v>
      </c>
      <c r="Z2129">
        <v>2373</v>
      </c>
      <c r="AA2129">
        <v>8</v>
      </c>
      <c r="AB2129">
        <v>7593.6</v>
      </c>
      <c r="AC2129">
        <v>949.2</v>
      </c>
      <c r="AD2129" s="8">
        <v>0.28000000000000003</v>
      </c>
      <c r="AE2129" s="7">
        <v>2126.2080000000001</v>
      </c>
      <c r="AF2129">
        <v>0.28000000000000003</v>
      </c>
      <c r="AG2129" t="str">
        <f t="shared" si="33"/>
        <v>₹8 K</v>
      </c>
    </row>
    <row r="2130" spans="1:33" x14ac:dyDescent="0.3">
      <c r="A2130" t="s">
        <v>336</v>
      </c>
      <c r="B2130" t="s">
        <v>262</v>
      </c>
      <c r="C2130" t="s">
        <v>29</v>
      </c>
      <c r="D2130" t="s">
        <v>206</v>
      </c>
      <c r="E2130" t="s">
        <v>578</v>
      </c>
      <c r="F2130" t="s">
        <v>11224</v>
      </c>
      <c r="G2130" t="s">
        <v>96</v>
      </c>
      <c r="H2130" s="4">
        <v>45109</v>
      </c>
      <c r="I2130">
        <v>1000</v>
      </c>
      <c r="J2130" t="s">
        <v>11225</v>
      </c>
      <c r="K2130" t="s">
        <v>653</v>
      </c>
      <c r="L2130" t="s">
        <v>11226</v>
      </c>
      <c r="M2130" t="s">
        <v>37</v>
      </c>
      <c r="N2130" t="s">
        <v>11227</v>
      </c>
      <c r="O2130" t="s">
        <v>57</v>
      </c>
      <c r="P2130">
        <v>16</v>
      </c>
      <c r="Q2130" t="s">
        <v>40</v>
      </c>
      <c r="R2130" t="s">
        <v>58</v>
      </c>
      <c r="S2130" t="s">
        <v>11228</v>
      </c>
      <c r="T2130" s="4">
        <v>45546</v>
      </c>
      <c r="U2130">
        <v>9</v>
      </c>
      <c r="V2130" t="s">
        <v>20252</v>
      </c>
      <c r="W2130" t="s">
        <v>11229</v>
      </c>
      <c r="X2130" t="s">
        <v>11230</v>
      </c>
      <c r="Y2130" t="s">
        <v>5591</v>
      </c>
      <c r="Z2130">
        <v>703</v>
      </c>
      <c r="AA2130">
        <v>5</v>
      </c>
      <c r="AB2130">
        <v>1406</v>
      </c>
      <c r="AC2130">
        <v>281.2</v>
      </c>
      <c r="AD2130" s="8">
        <v>0.28000000000000003</v>
      </c>
      <c r="AE2130" s="7">
        <v>393.68000000000006</v>
      </c>
      <c r="AF2130">
        <v>0.28000000000000003</v>
      </c>
      <c r="AG2130" t="str">
        <f t="shared" si="33"/>
        <v>₹1 K</v>
      </c>
    </row>
    <row r="2131" spans="1:33" x14ac:dyDescent="0.3">
      <c r="A2131" t="s">
        <v>20236</v>
      </c>
      <c r="B2131" t="s">
        <v>79</v>
      </c>
      <c r="C2131" t="s">
        <v>49</v>
      </c>
      <c r="D2131" t="s">
        <v>30</v>
      </c>
      <c r="E2131" t="s">
        <v>1225</v>
      </c>
      <c r="F2131" t="s">
        <v>11296</v>
      </c>
      <c r="G2131" t="s">
        <v>96</v>
      </c>
      <c r="H2131" s="4">
        <v>45028</v>
      </c>
      <c r="I2131">
        <v>1200</v>
      </c>
      <c r="J2131" t="s">
        <v>11297</v>
      </c>
      <c r="K2131" t="s">
        <v>1153</v>
      </c>
      <c r="L2131" t="s">
        <v>11298</v>
      </c>
      <c r="M2131" t="s">
        <v>37</v>
      </c>
      <c r="N2131" t="s">
        <v>11299</v>
      </c>
      <c r="O2131" t="s">
        <v>39</v>
      </c>
      <c r="P2131">
        <v>13</v>
      </c>
      <c r="Q2131" t="s">
        <v>73</v>
      </c>
      <c r="R2131" t="s">
        <v>101</v>
      </c>
      <c r="S2131" t="s">
        <v>11300</v>
      </c>
      <c r="T2131" s="4">
        <v>45541</v>
      </c>
      <c r="U2131">
        <v>9</v>
      </c>
      <c r="V2131" t="s">
        <v>20252</v>
      </c>
      <c r="W2131" t="s">
        <v>11301</v>
      </c>
      <c r="X2131" t="s">
        <v>11302</v>
      </c>
      <c r="Y2131" t="s">
        <v>876</v>
      </c>
      <c r="Z2131">
        <v>911</v>
      </c>
      <c r="AA2131">
        <v>7</v>
      </c>
      <c r="AB2131">
        <v>2550.8000000000002</v>
      </c>
      <c r="AC2131">
        <v>364.40000000000003</v>
      </c>
      <c r="AD2131" s="8">
        <v>0.22</v>
      </c>
      <c r="AE2131" s="7">
        <v>561.17600000000004</v>
      </c>
      <c r="AF2131">
        <v>0.22</v>
      </c>
      <c r="AG2131" t="str">
        <f t="shared" si="33"/>
        <v>₹3 K</v>
      </c>
    </row>
    <row r="2132" spans="1:33" x14ac:dyDescent="0.3">
      <c r="A2132" t="s">
        <v>93</v>
      </c>
      <c r="B2132" t="s">
        <v>169</v>
      </c>
      <c r="C2132" t="s">
        <v>49</v>
      </c>
      <c r="D2132" t="s">
        <v>50</v>
      </c>
      <c r="E2132" t="s">
        <v>986</v>
      </c>
      <c r="F2132" t="s">
        <v>11310</v>
      </c>
      <c r="G2132" t="s">
        <v>33</v>
      </c>
      <c r="H2132" s="4">
        <v>44004</v>
      </c>
      <c r="I2132">
        <v>1000</v>
      </c>
      <c r="J2132" t="s">
        <v>11311</v>
      </c>
      <c r="K2132" t="s">
        <v>424</v>
      </c>
      <c r="L2132" t="s">
        <v>11312</v>
      </c>
      <c r="M2132" t="s">
        <v>37</v>
      </c>
      <c r="N2132" t="s">
        <v>11313</v>
      </c>
      <c r="O2132" t="s">
        <v>72</v>
      </c>
      <c r="P2132">
        <v>20</v>
      </c>
      <c r="Q2132" t="s">
        <v>40</v>
      </c>
      <c r="R2132" t="s">
        <v>74</v>
      </c>
      <c r="S2132" t="s">
        <v>11314</v>
      </c>
      <c r="T2132" s="4">
        <v>45556</v>
      </c>
      <c r="U2132">
        <v>9</v>
      </c>
      <c r="V2132" t="s">
        <v>20252</v>
      </c>
      <c r="W2132" t="s">
        <v>11315</v>
      </c>
      <c r="X2132" t="s">
        <v>11316</v>
      </c>
      <c r="Y2132" t="s">
        <v>1810</v>
      </c>
      <c r="Z2132">
        <v>2433</v>
      </c>
      <c r="AA2132">
        <v>2</v>
      </c>
      <c r="AB2132">
        <v>1946.4</v>
      </c>
      <c r="AC2132">
        <v>973.2</v>
      </c>
      <c r="AD2132" s="8">
        <v>0.22</v>
      </c>
      <c r="AE2132" s="7">
        <v>428.20800000000003</v>
      </c>
      <c r="AF2132">
        <v>0.22</v>
      </c>
      <c r="AG2132" t="str">
        <f t="shared" si="33"/>
        <v>₹2 K</v>
      </c>
    </row>
    <row r="2133" spans="1:33" x14ac:dyDescent="0.3">
      <c r="A2133" t="s">
        <v>121</v>
      </c>
      <c r="B2133" t="s">
        <v>946</v>
      </c>
      <c r="C2133" t="s">
        <v>80</v>
      </c>
      <c r="D2133" t="s">
        <v>30</v>
      </c>
      <c r="E2133" t="s">
        <v>66</v>
      </c>
      <c r="F2133" t="s">
        <v>11346</v>
      </c>
      <c r="G2133" t="s">
        <v>96</v>
      </c>
      <c r="H2133" s="4">
        <v>45319</v>
      </c>
      <c r="I2133">
        <v>1400</v>
      </c>
      <c r="J2133" t="s">
        <v>11347</v>
      </c>
      <c r="K2133" t="s">
        <v>861</v>
      </c>
      <c r="L2133" t="s">
        <v>11348</v>
      </c>
      <c r="M2133" t="s">
        <v>87</v>
      </c>
      <c r="N2133" t="s">
        <v>11349</v>
      </c>
      <c r="O2133" t="s">
        <v>57</v>
      </c>
      <c r="P2133">
        <v>14</v>
      </c>
      <c r="Q2133" t="s">
        <v>73</v>
      </c>
      <c r="R2133" t="s">
        <v>58</v>
      </c>
      <c r="S2133" t="s">
        <v>11350</v>
      </c>
      <c r="T2133" s="4">
        <v>45552</v>
      </c>
      <c r="U2133">
        <v>9</v>
      </c>
      <c r="V2133" t="s">
        <v>20252</v>
      </c>
      <c r="W2133" t="s">
        <v>11351</v>
      </c>
      <c r="X2133" t="s">
        <v>11352</v>
      </c>
      <c r="Y2133" t="s">
        <v>11353</v>
      </c>
      <c r="Z2133">
        <v>1678</v>
      </c>
      <c r="AA2133">
        <v>7</v>
      </c>
      <c r="AB2133">
        <v>4698.4000000000015</v>
      </c>
      <c r="AC2133">
        <v>671.20000000000016</v>
      </c>
      <c r="AD2133" s="8">
        <v>0.35</v>
      </c>
      <c r="AE2133" s="7">
        <v>1644.4400000000005</v>
      </c>
      <c r="AF2133">
        <v>0.35</v>
      </c>
      <c r="AG2133" t="str">
        <f t="shared" si="33"/>
        <v>₹5 K</v>
      </c>
    </row>
    <row r="2134" spans="1:33" x14ac:dyDescent="0.3">
      <c r="A2134" t="s">
        <v>93</v>
      </c>
      <c r="B2134" t="s">
        <v>169</v>
      </c>
      <c r="C2134" t="s">
        <v>49</v>
      </c>
      <c r="D2134" t="s">
        <v>81</v>
      </c>
      <c r="E2134" t="s">
        <v>641</v>
      </c>
      <c r="F2134" t="s">
        <v>11580</v>
      </c>
      <c r="G2134" t="s">
        <v>33</v>
      </c>
      <c r="H2134" s="4">
        <v>43967</v>
      </c>
      <c r="I2134">
        <v>950</v>
      </c>
      <c r="J2134" t="s">
        <v>11581</v>
      </c>
      <c r="K2134" t="s">
        <v>599</v>
      </c>
      <c r="L2134" t="s">
        <v>11582</v>
      </c>
      <c r="M2134" t="s">
        <v>87</v>
      </c>
      <c r="N2134" t="s">
        <v>11583</v>
      </c>
      <c r="O2134" t="s">
        <v>57</v>
      </c>
      <c r="P2134">
        <v>20</v>
      </c>
      <c r="Q2134" t="s">
        <v>40</v>
      </c>
      <c r="R2134" t="s">
        <v>101</v>
      </c>
      <c r="S2134" t="s">
        <v>11584</v>
      </c>
      <c r="T2134" s="4">
        <v>45551</v>
      </c>
      <c r="U2134">
        <v>9</v>
      </c>
      <c r="V2134" t="s">
        <v>20252</v>
      </c>
      <c r="W2134" t="s">
        <v>11585</v>
      </c>
      <c r="X2134" t="s">
        <v>11586</v>
      </c>
      <c r="Y2134" t="s">
        <v>2857</v>
      </c>
      <c r="Z2134">
        <v>2330</v>
      </c>
      <c r="AA2134">
        <v>4</v>
      </c>
      <c r="AB2134">
        <v>3728</v>
      </c>
      <c r="AC2134">
        <v>932</v>
      </c>
      <c r="AD2134" s="8">
        <v>0.22</v>
      </c>
      <c r="AE2134" s="7">
        <v>820.16</v>
      </c>
      <c r="AF2134">
        <v>0.22</v>
      </c>
      <c r="AG2134" t="str">
        <f t="shared" si="33"/>
        <v>₹4 K</v>
      </c>
    </row>
    <row r="2135" spans="1:33" x14ac:dyDescent="0.3">
      <c r="A2135" t="s">
        <v>181</v>
      </c>
      <c r="B2135" t="s">
        <v>920</v>
      </c>
      <c r="C2135" t="s">
        <v>80</v>
      </c>
      <c r="D2135" t="s">
        <v>206</v>
      </c>
      <c r="E2135" t="s">
        <v>294</v>
      </c>
      <c r="F2135" t="s">
        <v>11594</v>
      </c>
      <c r="G2135" t="s">
        <v>33</v>
      </c>
      <c r="H2135" s="4">
        <v>45332</v>
      </c>
      <c r="I2135">
        <v>950</v>
      </c>
      <c r="J2135" t="s">
        <v>11595</v>
      </c>
      <c r="K2135" t="s">
        <v>137</v>
      </c>
      <c r="L2135" t="s">
        <v>11596</v>
      </c>
      <c r="M2135" t="s">
        <v>37</v>
      </c>
      <c r="N2135" t="s">
        <v>11597</v>
      </c>
      <c r="O2135" t="s">
        <v>39</v>
      </c>
      <c r="P2135">
        <v>6</v>
      </c>
      <c r="Q2135" t="s">
        <v>40</v>
      </c>
      <c r="R2135" t="s">
        <v>58</v>
      </c>
      <c r="S2135" t="s">
        <v>11598</v>
      </c>
      <c r="T2135" s="4">
        <v>45542</v>
      </c>
      <c r="U2135">
        <v>9</v>
      </c>
      <c r="V2135" t="s">
        <v>20252</v>
      </c>
      <c r="W2135" t="s">
        <v>11599</v>
      </c>
      <c r="X2135" t="s">
        <v>11600</v>
      </c>
      <c r="Y2135" t="s">
        <v>11295</v>
      </c>
      <c r="Z2135">
        <v>2422</v>
      </c>
      <c r="AA2135">
        <v>2</v>
      </c>
      <c r="AB2135">
        <v>1937.6000000000001</v>
      </c>
      <c r="AC2135">
        <v>968.80000000000007</v>
      </c>
      <c r="AD2135" s="8">
        <v>0.35</v>
      </c>
      <c r="AE2135" s="7">
        <v>678.16</v>
      </c>
      <c r="AF2135">
        <v>0.35</v>
      </c>
      <c r="AG2135" t="str">
        <f t="shared" si="33"/>
        <v>₹2 K</v>
      </c>
    </row>
    <row r="2136" spans="1:33" x14ac:dyDescent="0.3">
      <c r="A2136" t="s">
        <v>145</v>
      </c>
      <c r="B2136" t="s">
        <v>145</v>
      </c>
      <c r="C2136" t="s">
        <v>80</v>
      </c>
      <c r="D2136" t="s">
        <v>206</v>
      </c>
      <c r="E2136" t="s">
        <v>481</v>
      </c>
      <c r="F2136" t="s">
        <v>11635</v>
      </c>
      <c r="G2136" t="s">
        <v>96</v>
      </c>
      <c r="H2136" s="4">
        <v>45006</v>
      </c>
      <c r="I2136">
        <v>1100</v>
      </c>
      <c r="J2136" t="s">
        <v>11636</v>
      </c>
      <c r="K2136" t="s">
        <v>571</v>
      </c>
      <c r="L2136" t="s">
        <v>11637</v>
      </c>
      <c r="M2136" t="s">
        <v>87</v>
      </c>
      <c r="N2136" t="s">
        <v>11638</v>
      </c>
      <c r="O2136" t="s">
        <v>72</v>
      </c>
      <c r="P2136">
        <v>15</v>
      </c>
      <c r="Q2136" t="s">
        <v>40</v>
      </c>
      <c r="R2136" t="s">
        <v>101</v>
      </c>
      <c r="S2136" t="s">
        <v>11639</v>
      </c>
      <c r="T2136" s="4">
        <v>45553</v>
      </c>
      <c r="U2136">
        <v>9</v>
      </c>
      <c r="V2136" t="s">
        <v>20252</v>
      </c>
      <c r="W2136" t="s">
        <v>11640</v>
      </c>
      <c r="X2136" t="s">
        <v>11641</v>
      </c>
      <c r="Y2136" t="s">
        <v>1533</v>
      </c>
      <c r="Z2136">
        <v>1015</v>
      </c>
      <c r="AA2136">
        <v>5</v>
      </c>
      <c r="AB2136">
        <v>2030</v>
      </c>
      <c r="AC2136">
        <v>406</v>
      </c>
      <c r="AD2136" s="8">
        <v>0.35</v>
      </c>
      <c r="AE2136" s="7">
        <v>710.5</v>
      </c>
      <c r="AF2136">
        <v>0.35</v>
      </c>
      <c r="AG2136" t="str">
        <f t="shared" si="33"/>
        <v>₹2 K</v>
      </c>
    </row>
    <row r="2137" spans="1:33" x14ac:dyDescent="0.3">
      <c r="A2137" t="s">
        <v>20233</v>
      </c>
      <c r="B2137" t="s">
        <v>240</v>
      </c>
      <c r="C2137" t="s">
        <v>49</v>
      </c>
      <c r="D2137" t="s">
        <v>206</v>
      </c>
      <c r="E2137" t="s">
        <v>1560</v>
      </c>
      <c r="F2137" t="s">
        <v>11677</v>
      </c>
      <c r="G2137" t="s">
        <v>96</v>
      </c>
      <c r="H2137" s="4">
        <v>44458</v>
      </c>
      <c r="I2137">
        <v>1200</v>
      </c>
      <c r="J2137" t="s">
        <v>11678</v>
      </c>
      <c r="K2137" t="s">
        <v>725</v>
      </c>
      <c r="L2137" t="s">
        <v>11679</v>
      </c>
      <c r="M2137" t="s">
        <v>87</v>
      </c>
      <c r="N2137" t="s">
        <v>11680</v>
      </c>
      <c r="O2137" t="s">
        <v>72</v>
      </c>
      <c r="P2137">
        <v>7</v>
      </c>
      <c r="Q2137" t="s">
        <v>73</v>
      </c>
      <c r="R2137" t="s">
        <v>101</v>
      </c>
      <c r="S2137" t="s">
        <v>11681</v>
      </c>
      <c r="T2137" s="4">
        <v>45536</v>
      </c>
      <c r="U2137">
        <v>9</v>
      </c>
      <c r="V2137" t="s">
        <v>20252</v>
      </c>
      <c r="W2137" t="s">
        <v>11682</v>
      </c>
      <c r="X2137" t="s">
        <v>11683</v>
      </c>
      <c r="Y2137" t="s">
        <v>2887</v>
      </c>
      <c r="Z2137">
        <v>808</v>
      </c>
      <c r="AA2137">
        <v>8</v>
      </c>
      <c r="AB2137">
        <v>2585.6000000000004</v>
      </c>
      <c r="AC2137">
        <v>323.20000000000005</v>
      </c>
      <c r="AD2137" s="8">
        <v>0.22</v>
      </c>
      <c r="AE2137" s="7">
        <v>568.83200000000011</v>
      </c>
      <c r="AF2137">
        <v>0.22</v>
      </c>
      <c r="AG2137" t="str">
        <f t="shared" si="33"/>
        <v>₹3 K</v>
      </c>
    </row>
    <row r="2138" spans="1:33" x14ac:dyDescent="0.3">
      <c r="A2138" t="s">
        <v>336</v>
      </c>
      <c r="B2138" t="s">
        <v>500</v>
      </c>
      <c r="C2138" t="s">
        <v>80</v>
      </c>
      <c r="D2138" t="s">
        <v>109</v>
      </c>
      <c r="E2138" t="s">
        <v>703</v>
      </c>
      <c r="F2138" t="s">
        <v>11684</v>
      </c>
      <c r="G2138" t="s">
        <v>96</v>
      </c>
      <c r="H2138" s="4">
        <v>44462</v>
      </c>
      <c r="I2138">
        <v>1000</v>
      </c>
      <c r="J2138" t="s">
        <v>11685</v>
      </c>
      <c r="K2138" t="s">
        <v>150</v>
      </c>
      <c r="L2138" t="s">
        <v>11686</v>
      </c>
      <c r="M2138" t="s">
        <v>87</v>
      </c>
      <c r="N2138" t="s">
        <v>11687</v>
      </c>
      <c r="O2138" t="s">
        <v>57</v>
      </c>
      <c r="P2138">
        <v>11</v>
      </c>
      <c r="Q2138" t="s">
        <v>73</v>
      </c>
      <c r="R2138" t="s">
        <v>58</v>
      </c>
      <c r="S2138" t="s">
        <v>11688</v>
      </c>
      <c r="T2138" s="4">
        <v>45545</v>
      </c>
      <c r="U2138">
        <v>9</v>
      </c>
      <c r="V2138" t="s">
        <v>20252</v>
      </c>
      <c r="W2138" t="s">
        <v>11689</v>
      </c>
      <c r="X2138" t="s">
        <v>11690</v>
      </c>
      <c r="Y2138" t="s">
        <v>3004</v>
      </c>
      <c r="Z2138">
        <v>1720</v>
      </c>
      <c r="AA2138">
        <v>6</v>
      </c>
      <c r="AB2138">
        <v>4128</v>
      </c>
      <c r="AC2138">
        <v>688</v>
      </c>
      <c r="AD2138" s="8">
        <v>0.35</v>
      </c>
      <c r="AE2138" s="7">
        <v>1444.8</v>
      </c>
      <c r="AF2138">
        <v>0.35</v>
      </c>
      <c r="AG2138" t="str">
        <f t="shared" si="33"/>
        <v>₹4 K</v>
      </c>
    </row>
    <row r="2139" spans="1:33" x14ac:dyDescent="0.3">
      <c r="A2139" t="s">
        <v>181</v>
      </c>
      <c r="B2139" t="s">
        <v>64</v>
      </c>
      <c r="C2139" t="s">
        <v>49</v>
      </c>
      <c r="D2139" t="s">
        <v>30</v>
      </c>
      <c r="E2139" t="s">
        <v>207</v>
      </c>
      <c r="F2139" t="s">
        <v>11691</v>
      </c>
      <c r="G2139" t="s">
        <v>96</v>
      </c>
      <c r="H2139" s="4">
        <v>43914</v>
      </c>
      <c r="I2139">
        <v>1400</v>
      </c>
      <c r="J2139" t="s">
        <v>11692</v>
      </c>
      <c r="K2139" t="s">
        <v>853</v>
      </c>
      <c r="L2139" t="s">
        <v>11693</v>
      </c>
      <c r="M2139" t="s">
        <v>37</v>
      </c>
      <c r="N2139" t="s">
        <v>11694</v>
      </c>
      <c r="O2139" t="s">
        <v>39</v>
      </c>
      <c r="P2139">
        <v>12</v>
      </c>
      <c r="Q2139" t="s">
        <v>40</v>
      </c>
      <c r="R2139" t="s">
        <v>41</v>
      </c>
      <c r="S2139" t="s">
        <v>11695</v>
      </c>
      <c r="T2139" s="4">
        <v>45563</v>
      </c>
      <c r="U2139">
        <v>9</v>
      </c>
      <c r="V2139" t="s">
        <v>20252</v>
      </c>
      <c r="W2139" t="s">
        <v>11696</v>
      </c>
      <c r="X2139" t="s">
        <v>11697</v>
      </c>
      <c r="Y2139" t="s">
        <v>509</v>
      </c>
      <c r="Z2139">
        <v>2723</v>
      </c>
      <c r="AA2139">
        <v>3</v>
      </c>
      <c r="AB2139">
        <v>3267.6000000000004</v>
      </c>
      <c r="AC2139">
        <v>1089.2</v>
      </c>
      <c r="AD2139" s="8">
        <v>0.22</v>
      </c>
      <c r="AE2139" s="7">
        <v>718.87200000000007</v>
      </c>
      <c r="AF2139">
        <v>0.22</v>
      </c>
      <c r="AG2139" t="str">
        <f t="shared" si="33"/>
        <v>₹3 K</v>
      </c>
    </row>
    <row r="2140" spans="1:33" x14ac:dyDescent="0.3">
      <c r="A2140" t="s">
        <v>181</v>
      </c>
      <c r="B2140" t="s">
        <v>920</v>
      </c>
      <c r="C2140" t="s">
        <v>29</v>
      </c>
      <c r="D2140" t="s">
        <v>370</v>
      </c>
      <c r="E2140" t="s">
        <v>481</v>
      </c>
      <c r="F2140" t="s">
        <v>11780</v>
      </c>
      <c r="G2140" t="s">
        <v>96</v>
      </c>
      <c r="H2140" s="4">
        <v>44179</v>
      </c>
      <c r="I2140">
        <v>1200</v>
      </c>
      <c r="J2140" t="s">
        <v>11781</v>
      </c>
      <c r="K2140" t="s">
        <v>1643</v>
      </c>
      <c r="L2140" t="s">
        <v>11782</v>
      </c>
      <c r="M2140" t="s">
        <v>87</v>
      </c>
      <c r="N2140" t="s">
        <v>11783</v>
      </c>
      <c r="O2140" t="s">
        <v>72</v>
      </c>
      <c r="P2140">
        <v>16</v>
      </c>
      <c r="Q2140" t="s">
        <v>40</v>
      </c>
      <c r="R2140" t="s">
        <v>58</v>
      </c>
      <c r="S2140" t="s">
        <v>11784</v>
      </c>
      <c r="T2140" s="4">
        <v>45549</v>
      </c>
      <c r="U2140">
        <v>9</v>
      </c>
      <c r="V2140" t="s">
        <v>20252</v>
      </c>
      <c r="W2140" t="s">
        <v>11785</v>
      </c>
      <c r="X2140" t="s">
        <v>11786</v>
      </c>
      <c r="Y2140" t="s">
        <v>2686</v>
      </c>
      <c r="Z2140">
        <v>777</v>
      </c>
      <c r="AA2140">
        <v>5</v>
      </c>
      <c r="AB2140">
        <v>1554</v>
      </c>
      <c r="AC2140">
        <v>310.8</v>
      </c>
      <c r="AD2140" s="8">
        <v>0.28000000000000003</v>
      </c>
      <c r="AE2140" s="7">
        <v>435.12000000000006</v>
      </c>
      <c r="AF2140">
        <v>0.28000000000000003</v>
      </c>
      <c r="AG2140" t="str">
        <f t="shared" si="33"/>
        <v>₹2 K</v>
      </c>
    </row>
    <row r="2141" spans="1:33" x14ac:dyDescent="0.3">
      <c r="A2141" t="s">
        <v>27</v>
      </c>
      <c r="B2141" t="s">
        <v>803</v>
      </c>
      <c r="C2141" t="s">
        <v>49</v>
      </c>
      <c r="D2141" t="s">
        <v>81</v>
      </c>
      <c r="E2141" t="s">
        <v>814</v>
      </c>
      <c r="F2141" t="s">
        <v>11787</v>
      </c>
      <c r="G2141" t="s">
        <v>33</v>
      </c>
      <c r="H2141" s="4">
        <v>45167</v>
      </c>
      <c r="I2141">
        <v>1400</v>
      </c>
      <c r="J2141" t="s">
        <v>11788</v>
      </c>
      <c r="K2141" t="s">
        <v>493</v>
      </c>
      <c r="L2141" t="s">
        <v>11789</v>
      </c>
      <c r="M2141" t="s">
        <v>87</v>
      </c>
      <c r="N2141" t="s">
        <v>11790</v>
      </c>
      <c r="O2141" t="s">
        <v>116</v>
      </c>
      <c r="P2141">
        <v>5</v>
      </c>
      <c r="Q2141" t="s">
        <v>40</v>
      </c>
      <c r="R2141" t="s">
        <v>41</v>
      </c>
      <c r="S2141" t="s">
        <v>11791</v>
      </c>
      <c r="T2141" s="4">
        <v>45557</v>
      </c>
      <c r="U2141">
        <v>9</v>
      </c>
      <c r="V2141" t="s">
        <v>20252</v>
      </c>
      <c r="W2141" t="s">
        <v>11792</v>
      </c>
      <c r="X2141" t="s">
        <v>983</v>
      </c>
      <c r="Y2141" t="s">
        <v>1649</v>
      </c>
      <c r="Z2141">
        <v>1897</v>
      </c>
      <c r="AA2141">
        <v>7</v>
      </c>
      <c r="AB2141">
        <v>5311.6</v>
      </c>
      <c r="AC2141">
        <v>758.80000000000007</v>
      </c>
      <c r="AD2141" s="8">
        <v>0.22</v>
      </c>
      <c r="AE2141" s="7">
        <v>1168.5520000000001</v>
      </c>
      <c r="AF2141">
        <v>0.22</v>
      </c>
      <c r="AG2141" t="str">
        <f t="shared" si="33"/>
        <v>₹5 K</v>
      </c>
    </row>
    <row r="2142" spans="1:33" x14ac:dyDescent="0.3">
      <c r="A2142" t="s">
        <v>181</v>
      </c>
      <c r="B2142" t="s">
        <v>920</v>
      </c>
      <c r="C2142" t="s">
        <v>49</v>
      </c>
      <c r="D2142" t="s">
        <v>50</v>
      </c>
      <c r="E2142" t="s">
        <v>66</v>
      </c>
      <c r="F2142" t="s">
        <v>11888</v>
      </c>
      <c r="G2142" t="s">
        <v>33</v>
      </c>
      <c r="H2142" s="4">
        <v>44013</v>
      </c>
      <c r="I2142">
        <v>950</v>
      </c>
      <c r="J2142" t="s">
        <v>11889</v>
      </c>
      <c r="K2142" t="s">
        <v>743</v>
      </c>
      <c r="L2142" t="s">
        <v>11890</v>
      </c>
      <c r="M2142" t="s">
        <v>37</v>
      </c>
      <c r="N2142" t="s">
        <v>11891</v>
      </c>
      <c r="O2142" t="s">
        <v>116</v>
      </c>
      <c r="P2142">
        <v>5</v>
      </c>
      <c r="Q2142" t="s">
        <v>73</v>
      </c>
      <c r="R2142" t="s">
        <v>41</v>
      </c>
      <c r="S2142" t="s">
        <v>11892</v>
      </c>
      <c r="T2142" s="4">
        <v>45565</v>
      </c>
      <c r="U2142">
        <v>9</v>
      </c>
      <c r="V2142" t="s">
        <v>20252</v>
      </c>
      <c r="W2142" t="s">
        <v>11893</v>
      </c>
      <c r="X2142" t="s">
        <v>11894</v>
      </c>
      <c r="Y2142" t="s">
        <v>11895</v>
      </c>
      <c r="Z2142">
        <v>1009</v>
      </c>
      <c r="AA2142">
        <v>6</v>
      </c>
      <c r="AB2142">
        <v>2421.6</v>
      </c>
      <c r="AC2142">
        <v>403.59999999999997</v>
      </c>
      <c r="AD2142" s="8">
        <v>0.22</v>
      </c>
      <c r="AE2142" s="7">
        <v>532.75199999999995</v>
      </c>
      <c r="AF2142">
        <v>0.22</v>
      </c>
      <c r="AG2142" t="str">
        <f t="shared" si="33"/>
        <v>₹2 K</v>
      </c>
    </row>
    <row r="2143" spans="1:33" x14ac:dyDescent="0.3">
      <c r="A2143" t="s">
        <v>93</v>
      </c>
      <c r="B2143" t="s">
        <v>568</v>
      </c>
      <c r="C2143" t="s">
        <v>49</v>
      </c>
      <c r="D2143" t="s">
        <v>81</v>
      </c>
      <c r="E2143" t="s">
        <v>481</v>
      </c>
      <c r="F2143" t="s">
        <v>11999</v>
      </c>
      <c r="G2143" t="s">
        <v>96</v>
      </c>
      <c r="H2143" s="4">
        <v>43851</v>
      </c>
      <c r="I2143">
        <v>1300</v>
      </c>
      <c r="J2143" t="s">
        <v>12000</v>
      </c>
      <c r="K2143" t="s">
        <v>2286</v>
      </c>
      <c r="L2143" t="s">
        <v>12001</v>
      </c>
      <c r="M2143" t="s">
        <v>37</v>
      </c>
      <c r="N2143" t="s">
        <v>12002</v>
      </c>
      <c r="O2143" t="s">
        <v>57</v>
      </c>
      <c r="P2143">
        <v>17</v>
      </c>
      <c r="Q2143" t="s">
        <v>73</v>
      </c>
      <c r="R2143" t="s">
        <v>58</v>
      </c>
      <c r="S2143" t="s">
        <v>12003</v>
      </c>
      <c r="T2143" s="4">
        <v>45545</v>
      </c>
      <c r="U2143">
        <v>9</v>
      </c>
      <c r="V2143" t="s">
        <v>20252</v>
      </c>
      <c r="W2143" t="s">
        <v>12004</v>
      </c>
      <c r="X2143" t="s">
        <v>12005</v>
      </c>
      <c r="Y2143" t="s">
        <v>5029</v>
      </c>
      <c r="Z2143">
        <v>2364</v>
      </c>
      <c r="AA2143">
        <v>8</v>
      </c>
      <c r="AB2143">
        <v>7564.8</v>
      </c>
      <c r="AC2143">
        <v>945.6</v>
      </c>
      <c r="AD2143" s="8">
        <v>0.22</v>
      </c>
      <c r="AE2143" s="7">
        <v>1664.2560000000001</v>
      </c>
      <c r="AF2143">
        <v>0.22</v>
      </c>
      <c r="AG2143" t="str">
        <f t="shared" si="33"/>
        <v>₹8 K</v>
      </c>
    </row>
    <row r="2144" spans="1:33" x14ac:dyDescent="0.3">
      <c r="A2144" t="s">
        <v>336</v>
      </c>
      <c r="B2144" t="s">
        <v>1023</v>
      </c>
      <c r="C2144" t="s">
        <v>49</v>
      </c>
      <c r="D2144" t="s">
        <v>50</v>
      </c>
      <c r="E2144" t="s">
        <v>1168</v>
      </c>
      <c r="F2144" t="s">
        <v>12236</v>
      </c>
      <c r="G2144" t="s">
        <v>96</v>
      </c>
      <c r="H2144" s="4">
        <v>44204</v>
      </c>
      <c r="I2144">
        <v>950</v>
      </c>
      <c r="J2144" t="s">
        <v>12237</v>
      </c>
      <c r="K2144" t="s">
        <v>276</v>
      </c>
      <c r="L2144" t="s">
        <v>12238</v>
      </c>
      <c r="M2144" t="s">
        <v>37</v>
      </c>
      <c r="N2144" t="s">
        <v>12239</v>
      </c>
      <c r="O2144" t="s">
        <v>57</v>
      </c>
      <c r="P2144">
        <v>16</v>
      </c>
      <c r="Q2144" t="s">
        <v>73</v>
      </c>
      <c r="R2144" t="s">
        <v>101</v>
      </c>
      <c r="S2144" t="s">
        <v>12240</v>
      </c>
      <c r="T2144" s="4">
        <v>45563</v>
      </c>
      <c r="U2144">
        <v>9</v>
      </c>
      <c r="V2144" t="s">
        <v>20252</v>
      </c>
      <c r="W2144" t="s">
        <v>12241</v>
      </c>
      <c r="X2144" t="s">
        <v>12242</v>
      </c>
      <c r="Y2144" t="s">
        <v>1075</v>
      </c>
      <c r="Z2144">
        <v>1260</v>
      </c>
      <c r="AA2144">
        <v>7</v>
      </c>
      <c r="AB2144">
        <v>3528</v>
      </c>
      <c r="AC2144">
        <v>504</v>
      </c>
      <c r="AD2144" s="8">
        <v>0.22</v>
      </c>
      <c r="AE2144" s="7">
        <v>776.16</v>
      </c>
      <c r="AF2144">
        <v>0.22</v>
      </c>
      <c r="AG2144" t="str">
        <f t="shared" si="33"/>
        <v>₹4 K</v>
      </c>
    </row>
    <row r="2145" spans="1:33" x14ac:dyDescent="0.3">
      <c r="A2145" t="s">
        <v>336</v>
      </c>
      <c r="B2145" t="s">
        <v>1023</v>
      </c>
      <c r="C2145" t="s">
        <v>49</v>
      </c>
      <c r="D2145" t="s">
        <v>65</v>
      </c>
      <c r="E2145" t="s">
        <v>2215</v>
      </c>
      <c r="F2145" t="s">
        <v>12243</v>
      </c>
      <c r="G2145" t="s">
        <v>96</v>
      </c>
      <c r="H2145" s="4">
        <v>44704</v>
      </c>
      <c r="I2145">
        <v>800</v>
      </c>
      <c r="J2145" t="s">
        <v>12244</v>
      </c>
      <c r="K2145" t="s">
        <v>125</v>
      </c>
      <c r="L2145" t="s">
        <v>12245</v>
      </c>
      <c r="M2145" t="s">
        <v>87</v>
      </c>
      <c r="N2145" t="s">
        <v>12246</v>
      </c>
      <c r="O2145" t="s">
        <v>116</v>
      </c>
      <c r="P2145">
        <v>13</v>
      </c>
      <c r="Q2145" t="s">
        <v>40</v>
      </c>
      <c r="R2145" t="s">
        <v>41</v>
      </c>
      <c r="S2145" t="s">
        <v>12247</v>
      </c>
      <c r="T2145" s="4">
        <v>45542</v>
      </c>
      <c r="U2145">
        <v>9</v>
      </c>
      <c r="V2145" t="s">
        <v>20252</v>
      </c>
      <c r="W2145" t="s">
        <v>12248</v>
      </c>
      <c r="X2145" t="s">
        <v>12249</v>
      </c>
      <c r="Y2145" t="s">
        <v>2639</v>
      </c>
      <c r="Z2145">
        <v>1771</v>
      </c>
      <c r="AA2145">
        <v>7</v>
      </c>
      <c r="AB2145">
        <v>4958.8</v>
      </c>
      <c r="AC2145">
        <v>708.4</v>
      </c>
      <c r="AD2145" s="8">
        <v>0.22</v>
      </c>
      <c r="AE2145" s="7">
        <v>1090.9360000000001</v>
      </c>
      <c r="AF2145">
        <v>0.22</v>
      </c>
      <c r="AG2145" t="str">
        <f t="shared" si="33"/>
        <v>₹5 K</v>
      </c>
    </row>
    <row r="2146" spans="1:33" x14ac:dyDescent="0.3">
      <c r="A2146" t="s">
        <v>20237</v>
      </c>
      <c r="B2146" t="s">
        <v>1483</v>
      </c>
      <c r="C2146" t="s">
        <v>49</v>
      </c>
      <c r="D2146" t="s">
        <v>241</v>
      </c>
      <c r="E2146" t="s">
        <v>391</v>
      </c>
      <c r="F2146" t="s">
        <v>12257</v>
      </c>
      <c r="G2146" t="s">
        <v>96</v>
      </c>
      <c r="H2146" s="4">
        <v>45254</v>
      </c>
      <c r="I2146">
        <v>1200</v>
      </c>
      <c r="J2146" t="s">
        <v>12258</v>
      </c>
      <c r="K2146" t="s">
        <v>825</v>
      </c>
      <c r="L2146" t="s">
        <v>12259</v>
      </c>
      <c r="M2146" t="s">
        <v>37</v>
      </c>
      <c r="N2146" t="s">
        <v>12260</v>
      </c>
      <c r="O2146" t="s">
        <v>57</v>
      </c>
      <c r="P2146">
        <v>18</v>
      </c>
      <c r="Q2146" t="s">
        <v>40</v>
      </c>
      <c r="R2146" t="s">
        <v>74</v>
      </c>
      <c r="S2146" t="s">
        <v>12261</v>
      </c>
      <c r="T2146" s="4">
        <v>45548</v>
      </c>
      <c r="U2146">
        <v>9</v>
      </c>
      <c r="V2146" t="s">
        <v>20252</v>
      </c>
      <c r="W2146" t="s">
        <v>12262</v>
      </c>
      <c r="X2146" t="s">
        <v>12263</v>
      </c>
      <c r="Y2146" t="s">
        <v>12264</v>
      </c>
      <c r="Z2146">
        <v>1481</v>
      </c>
      <c r="AA2146">
        <v>6</v>
      </c>
      <c r="AB2146">
        <v>3554.4</v>
      </c>
      <c r="AC2146">
        <v>592.4</v>
      </c>
      <c r="AD2146" s="8">
        <v>0.22</v>
      </c>
      <c r="AE2146" s="7">
        <v>781.96800000000007</v>
      </c>
      <c r="AF2146">
        <v>0.22</v>
      </c>
      <c r="AG2146" t="str">
        <f t="shared" si="33"/>
        <v>₹4 K</v>
      </c>
    </row>
    <row r="2147" spans="1:33" x14ac:dyDescent="0.3">
      <c r="A2147" t="s">
        <v>357</v>
      </c>
      <c r="B2147" t="s">
        <v>357</v>
      </c>
      <c r="C2147" t="s">
        <v>49</v>
      </c>
      <c r="D2147" t="s">
        <v>370</v>
      </c>
      <c r="E2147" t="s">
        <v>531</v>
      </c>
      <c r="F2147" t="s">
        <v>12336</v>
      </c>
      <c r="G2147" t="s">
        <v>33</v>
      </c>
      <c r="H2147" s="4">
        <v>44890</v>
      </c>
      <c r="I2147">
        <v>1200</v>
      </c>
      <c r="J2147" t="s">
        <v>12337</v>
      </c>
      <c r="K2147" t="s">
        <v>384</v>
      </c>
      <c r="L2147" t="s">
        <v>12338</v>
      </c>
      <c r="M2147" t="s">
        <v>37</v>
      </c>
      <c r="N2147" t="s">
        <v>12339</v>
      </c>
      <c r="O2147" t="s">
        <v>116</v>
      </c>
      <c r="P2147">
        <v>17</v>
      </c>
      <c r="Q2147" t="s">
        <v>73</v>
      </c>
      <c r="R2147" t="s">
        <v>58</v>
      </c>
      <c r="S2147" t="s">
        <v>12340</v>
      </c>
      <c r="T2147" s="4">
        <v>45537</v>
      </c>
      <c r="U2147">
        <v>9</v>
      </c>
      <c r="V2147" t="s">
        <v>20252</v>
      </c>
      <c r="W2147" t="s">
        <v>12341</v>
      </c>
      <c r="X2147" t="s">
        <v>12342</v>
      </c>
      <c r="Y2147" t="s">
        <v>6382</v>
      </c>
      <c r="Z2147">
        <v>2549</v>
      </c>
      <c r="AA2147">
        <v>6</v>
      </c>
      <c r="AB2147">
        <v>6117.6</v>
      </c>
      <c r="AC2147">
        <v>1019.6</v>
      </c>
      <c r="AD2147" s="8">
        <v>0.22</v>
      </c>
      <c r="AE2147" s="7">
        <v>1345.8720000000001</v>
      </c>
      <c r="AF2147">
        <v>0.22</v>
      </c>
      <c r="AG2147" t="str">
        <f t="shared" si="33"/>
        <v>₹6 K</v>
      </c>
    </row>
    <row r="2148" spans="1:33" x14ac:dyDescent="0.3">
      <c r="A2148" t="s">
        <v>181</v>
      </c>
      <c r="B2148" t="s">
        <v>920</v>
      </c>
      <c r="C2148" t="s">
        <v>80</v>
      </c>
      <c r="D2148" t="s">
        <v>370</v>
      </c>
      <c r="E2148" t="s">
        <v>894</v>
      </c>
      <c r="F2148" t="s">
        <v>12365</v>
      </c>
      <c r="G2148" t="s">
        <v>33</v>
      </c>
      <c r="H2148" s="4">
        <v>44790</v>
      </c>
      <c r="I2148">
        <v>1200</v>
      </c>
      <c r="J2148" t="s">
        <v>11435</v>
      </c>
      <c r="K2148" t="s">
        <v>1686</v>
      </c>
      <c r="L2148" t="s">
        <v>12366</v>
      </c>
      <c r="M2148" t="s">
        <v>37</v>
      </c>
      <c r="N2148" t="s">
        <v>12367</v>
      </c>
      <c r="O2148" t="s">
        <v>57</v>
      </c>
      <c r="P2148">
        <v>15</v>
      </c>
      <c r="Q2148" t="s">
        <v>40</v>
      </c>
      <c r="R2148" t="s">
        <v>58</v>
      </c>
      <c r="S2148" t="s">
        <v>12368</v>
      </c>
      <c r="T2148" s="4">
        <v>45536</v>
      </c>
      <c r="U2148">
        <v>9</v>
      </c>
      <c r="V2148" t="s">
        <v>20252</v>
      </c>
      <c r="W2148" t="s">
        <v>12369</v>
      </c>
      <c r="X2148" t="s">
        <v>12370</v>
      </c>
      <c r="Y2148" t="s">
        <v>9752</v>
      </c>
      <c r="Z2148">
        <v>977</v>
      </c>
      <c r="AA2148">
        <v>3</v>
      </c>
      <c r="AB2148">
        <v>1172.4000000000001</v>
      </c>
      <c r="AC2148">
        <v>390.8</v>
      </c>
      <c r="AD2148" s="8">
        <v>0.35</v>
      </c>
      <c r="AE2148" s="7">
        <v>410.34000000000003</v>
      </c>
      <c r="AF2148">
        <v>0.35</v>
      </c>
      <c r="AG2148" t="str">
        <f t="shared" si="33"/>
        <v>₹1 K</v>
      </c>
    </row>
    <row r="2149" spans="1:33" x14ac:dyDescent="0.3">
      <c r="A2149" t="s">
        <v>450</v>
      </c>
      <c r="B2149" t="s">
        <v>450</v>
      </c>
      <c r="C2149" t="s">
        <v>49</v>
      </c>
      <c r="D2149" t="s">
        <v>30</v>
      </c>
      <c r="E2149" t="s">
        <v>1534</v>
      </c>
      <c r="F2149" t="s">
        <v>12461</v>
      </c>
      <c r="G2149" t="s">
        <v>96</v>
      </c>
      <c r="H2149" s="4">
        <v>44023</v>
      </c>
      <c r="I2149">
        <v>1000</v>
      </c>
      <c r="J2149" t="s">
        <v>12462</v>
      </c>
      <c r="K2149" t="s">
        <v>1511</v>
      </c>
      <c r="L2149" t="s">
        <v>12463</v>
      </c>
      <c r="M2149" t="s">
        <v>87</v>
      </c>
      <c r="N2149" t="s">
        <v>12464</v>
      </c>
      <c r="O2149" t="s">
        <v>116</v>
      </c>
      <c r="P2149">
        <v>20</v>
      </c>
      <c r="Q2149" t="s">
        <v>73</v>
      </c>
      <c r="R2149" t="s">
        <v>58</v>
      </c>
      <c r="S2149" t="s">
        <v>12465</v>
      </c>
      <c r="T2149" s="4">
        <v>45540</v>
      </c>
      <c r="U2149">
        <v>9</v>
      </c>
      <c r="V2149" t="s">
        <v>20252</v>
      </c>
      <c r="W2149" t="s">
        <v>12466</v>
      </c>
      <c r="X2149" t="s">
        <v>12467</v>
      </c>
      <c r="Y2149" t="s">
        <v>4275</v>
      </c>
      <c r="Z2149">
        <v>1874</v>
      </c>
      <c r="AA2149">
        <v>2</v>
      </c>
      <c r="AB2149">
        <v>1499.2</v>
      </c>
      <c r="AC2149">
        <v>749.6</v>
      </c>
      <c r="AD2149" s="8">
        <v>0.22</v>
      </c>
      <c r="AE2149" s="7">
        <v>329.82400000000001</v>
      </c>
      <c r="AF2149">
        <v>0.22</v>
      </c>
      <c r="AG2149" t="str">
        <f t="shared" si="33"/>
        <v>₹1 K</v>
      </c>
    </row>
    <row r="2150" spans="1:33" x14ac:dyDescent="0.3">
      <c r="A2150" t="s">
        <v>181</v>
      </c>
      <c r="B2150" t="s">
        <v>64</v>
      </c>
      <c r="C2150" t="s">
        <v>49</v>
      </c>
      <c r="D2150" t="s">
        <v>30</v>
      </c>
      <c r="E2150" t="s">
        <v>2957</v>
      </c>
      <c r="F2150" t="s">
        <v>12620</v>
      </c>
      <c r="G2150" t="s">
        <v>96</v>
      </c>
      <c r="H2150" s="4">
        <v>45454</v>
      </c>
      <c r="I2150">
        <v>950</v>
      </c>
      <c r="J2150" t="s">
        <v>12621</v>
      </c>
      <c r="K2150" t="s">
        <v>653</v>
      </c>
      <c r="L2150" t="s">
        <v>12622</v>
      </c>
      <c r="M2150" t="s">
        <v>37</v>
      </c>
      <c r="N2150" t="s">
        <v>12623</v>
      </c>
      <c r="O2150" t="s">
        <v>116</v>
      </c>
      <c r="P2150">
        <v>4</v>
      </c>
      <c r="Q2150" t="s">
        <v>40</v>
      </c>
      <c r="R2150" t="s">
        <v>101</v>
      </c>
      <c r="S2150" t="s">
        <v>12624</v>
      </c>
      <c r="T2150" s="4">
        <v>45563</v>
      </c>
      <c r="U2150">
        <v>9</v>
      </c>
      <c r="V2150" t="s">
        <v>20252</v>
      </c>
      <c r="W2150" t="s">
        <v>12625</v>
      </c>
      <c r="X2150" t="s">
        <v>12626</v>
      </c>
      <c r="Y2150" t="s">
        <v>7171</v>
      </c>
      <c r="Z2150">
        <v>831</v>
      </c>
      <c r="AA2150">
        <v>5</v>
      </c>
      <c r="AB2150">
        <v>1662</v>
      </c>
      <c r="AC2150">
        <v>332.4</v>
      </c>
      <c r="AD2150" s="8">
        <v>0.22</v>
      </c>
      <c r="AE2150" s="7">
        <v>365.64</v>
      </c>
      <c r="AF2150">
        <v>0.22</v>
      </c>
      <c r="AG2150" t="str">
        <f t="shared" si="33"/>
        <v>₹2 K</v>
      </c>
    </row>
    <row r="2151" spans="1:33" x14ac:dyDescent="0.3">
      <c r="A2151" t="s">
        <v>93</v>
      </c>
      <c r="B2151" t="s">
        <v>568</v>
      </c>
      <c r="C2151" t="s">
        <v>49</v>
      </c>
      <c r="D2151" t="s">
        <v>677</v>
      </c>
      <c r="E2151" t="s">
        <v>326</v>
      </c>
      <c r="F2151" t="s">
        <v>12761</v>
      </c>
      <c r="G2151" t="s">
        <v>96</v>
      </c>
      <c r="H2151" s="4">
        <v>45227</v>
      </c>
      <c r="I2151">
        <v>800</v>
      </c>
      <c r="J2151" t="s">
        <v>12762</v>
      </c>
      <c r="K2151" t="s">
        <v>350</v>
      </c>
      <c r="L2151" t="s">
        <v>12763</v>
      </c>
      <c r="M2151" t="s">
        <v>87</v>
      </c>
      <c r="N2151" t="s">
        <v>12764</v>
      </c>
      <c r="O2151" t="s">
        <v>116</v>
      </c>
      <c r="P2151">
        <v>11</v>
      </c>
      <c r="Q2151" t="s">
        <v>73</v>
      </c>
      <c r="R2151" t="s">
        <v>41</v>
      </c>
      <c r="S2151" t="s">
        <v>12765</v>
      </c>
      <c r="T2151" s="4">
        <v>45565</v>
      </c>
      <c r="U2151">
        <v>9</v>
      </c>
      <c r="V2151" t="s">
        <v>20252</v>
      </c>
      <c r="W2151" t="s">
        <v>12766</v>
      </c>
      <c r="X2151" t="s">
        <v>12767</v>
      </c>
      <c r="Y2151" t="s">
        <v>410</v>
      </c>
      <c r="Z2151">
        <v>1637</v>
      </c>
      <c r="AA2151">
        <v>5</v>
      </c>
      <c r="AB2151">
        <v>3274</v>
      </c>
      <c r="AC2151">
        <v>654.79999999999995</v>
      </c>
      <c r="AD2151" s="8">
        <v>0.22</v>
      </c>
      <c r="AE2151" s="7">
        <v>720.28</v>
      </c>
      <c r="AF2151">
        <v>0.22</v>
      </c>
      <c r="AG2151" t="str">
        <f t="shared" si="33"/>
        <v>₹3 K</v>
      </c>
    </row>
    <row r="2152" spans="1:33" x14ac:dyDescent="0.3">
      <c r="A2152" t="s">
        <v>121</v>
      </c>
      <c r="B2152" t="s">
        <v>946</v>
      </c>
      <c r="C2152" t="s">
        <v>80</v>
      </c>
      <c r="D2152" t="s">
        <v>241</v>
      </c>
      <c r="E2152" t="s">
        <v>283</v>
      </c>
      <c r="F2152" t="s">
        <v>12837</v>
      </c>
      <c r="G2152" t="s">
        <v>96</v>
      </c>
      <c r="H2152" s="4">
        <v>44588</v>
      </c>
      <c r="I2152">
        <v>1400</v>
      </c>
      <c r="J2152" t="s">
        <v>12838</v>
      </c>
      <c r="K2152" t="s">
        <v>796</v>
      </c>
      <c r="L2152" t="s">
        <v>12839</v>
      </c>
      <c r="M2152" t="s">
        <v>87</v>
      </c>
      <c r="N2152" t="s">
        <v>12840</v>
      </c>
      <c r="O2152" t="s">
        <v>39</v>
      </c>
      <c r="P2152">
        <v>19</v>
      </c>
      <c r="Q2152" t="s">
        <v>40</v>
      </c>
      <c r="R2152" t="s">
        <v>101</v>
      </c>
      <c r="S2152" t="s">
        <v>12841</v>
      </c>
      <c r="T2152" s="4">
        <v>45539</v>
      </c>
      <c r="U2152">
        <v>9</v>
      </c>
      <c r="V2152" t="s">
        <v>20252</v>
      </c>
      <c r="W2152" t="s">
        <v>12842</v>
      </c>
      <c r="X2152" t="s">
        <v>12843</v>
      </c>
      <c r="Y2152" t="s">
        <v>2384</v>
      </c>
      <c r="Z2152">
        <v>2064</v>
      </c>
      <c r="AA2152">
        <v>4</v>
      </c>
      <c r="AB2152">
        <v>3302.4</v>
      </c>
      <c r="AC2152">
        <v>825.6</v>
      </c>
      <c r="AD2152" s="8">
        <v>0.35</v>
      </c>
      <c r="AE2152" s="7">
        <v>1155.8399999999999</v>
      </c>
      <c r="AF2152">
        <v>0.35</v>
      </c>
      <c r="AG2152" t="str">
        <f t="shared" si="33"/>
        <v>₹3 K</v>
      </c>
    </row>
    <row r="2153" spans="1:33" x14ac:dyDescent="0.3">
      <c r="A2153" t="s">
        <v>20239</v>
      </c>
      <c r="B2153" t="s">
        <v>28</v>
      </c>
      <c r="C2153" t="s">
        <v>80</v>
      </c>
      <c r="D2153" t="s">
        <v>81</v>
      </c>
      <c r="E2153" t="s">
        <v>531</v>
      </c>
      <c r="F2153" t="s">
        <v>12977</v>
      </c>
      <c r="G2153" t="s">
        <v>33</v>
      </c>
      <c r="H2153" s="4">
        <v>45336</v>
      </c>
      <c r="I2153">
        <v>1400</v>
      </c>
      <c r="J2153" t="s">
        <v>12978</v>
      </c>
      <c r="K2153" t="s">
        <v>69</v>
      </c>
      <c r="L2153" t="s">
        <v>12979</v>
      </c>
      <c r="M2153" t="s">
        <v>37</v>
      </c>
      <c r="N2153" t="s">
        <v>12980</v>
      </c>
      <c r="O2153" t="s">
        <v>57</v>
      </c>
      <c r="P2153">
        <v>8</v>
      </c>
      <c r="Q2153" t="s">
        <v>73</v>
      </c>
      <c r="R2153" t="s">
        <v>41</v>
      </c>
      <c r="S2153" t="s">
        <v>12981</v>
      </c>
      <c r="T2153" s="4">
        <v>45554</v>
      </c>
      <c r="U2153">
        <v>9</v>
      </c>
      <c r="V2153" t="s">
        <v>20252</v>
      </c>
      <c r="W2153" t="s">
        <v>12982</v>
      </c>
      <c r="X2153" t="s">
        <v>12983</v>
      </c>
      <c r="Y2153" t="s">
        <v>5236</v>
      </c>
      <c r="Z2153">
        <v>868</v>
      </c>
      <c r="AA2153">
        <v>4</v>
      </c>
      <c r="AB2153">
        <v>1388.8000000000002</v>
      </c>
      <c r="AC2153">
        <v>347.20000000000005</v>
      </c>
      <c r="AD2153" s="8">
        <v>0.35</v>
      </c>
      <c r="AE2153" s="7">
        <v>486.08000000000004</v>
      </c>
      <c r="AF2153">
        <v>0.35</v>
      </c>
      <c r="AG2153" t="str">
        <f t="shared" si="33"/>
        <v>₹1 K</v>
      </c>
    </row>
    <row r="2154" spans="1:33" x14ac:dyDescent="0.3">
      <c r="A2154" t="s">
        <v>20235</v>
      </c>
      <c r="B2154" t="s">
        <v>48</v>
      </c>
      <c r="C2154" t="s">
        <v>29</v>
      </c>
      <c r="D2154" t="s">
        <v>109</v>
      </c>
      <c r="E2154" t="s">
        <v>1543</v>
      </c>
      <c r="F2154" t="s">
        <v>13150</v>
      </c>
      <c r="G2154" t="s">
        <v>33</v>
      </c>
      <c r="H2154" s="4">
        <v>45427</v>
      </c>
      <c r="I2154">
        <v>1300</v>
      </c>
      <c r="J2154" t="s">
        <v>13151</v>
      </c>
      <c r="K2154" t="s">
        <v>35</v>
      </c>
      <c r="L2154" t="s">
        <v>13152</v>
      </c>
      <c r="M2154" t="s">
        <v>87</v>
      </c>
      <c r="N2154" t="s">
        <v>13153</v>
      </c>
      <c r="O2154" t="s">
        <v>39</v>
      </c>
      <c r="P2154">
        <v>10</v>
      </c>
      <c r="Q2154" t="s">
        <v>73</v>
      </c>
      <c r="R2154" t="s">
        <v>41</v>
      </c>
      <c r="S2154" t="s">
        <v>13154</v>
      </c>
      <c r="T2154" s="4">
        <v>45551</v>
      </c>
      <c r="U2154">
        <v>9</v>
      </c>
      <c r="V2154" t="s">
        <v>20252</v>
      </c>
      <c r="W2154" t="s">
        <v>13155</v>
      </c>
      <c r="X2154" t="s">
        <v>13156</v>
      </c>
      <c r="Y2154" t="s">
        <v>4237</v>
      </c>
      <c r="Z2154">
        <v>2717</v>
      </c>
      <c r="AA2154">
        <v>2</v>
      </c>
      <c r="AB2154">
        <v>2173.6</v>
      </c>
      <c r="AC2154">
        <v>1086.8</v>
      </c>
      <c r="AD2154" s="8">
        <v>0.28000000000000003</v>
      </c>
      <c r="AE2154" s="7">
        <v>608.60800000000006</v>
      </c>
      <c r="AF2154">
        <v>0.28000000000000003</v>
      </c>
      <c r="AG2154" t="str">
        <f t="shared" si="33"/>
        <v>₹2 K</v>
      </c>
    </row>
    <row r="2155" spans="1:33" x14ac:dyDescent="0.3">
      <c r="A2155" t="s">
        <v>107</v>
      </c>
      <c r="B2155" t="s">
        <v>510</v>
      </c>
      <c r="C2155" t="s">
        <v>49</v>
      </c>
      <c r="D2155" t="s">
        <v>50</v>
      </c>
      <c r="E2155" t="s">
        <v>1005</v>
      </c>
      <c r="F2155" t="s">
        <v>13190</v>
      </c>
      <c r="G2155" t="s">
        <v>96</v>
      </c>
      <c r="H2155" s="4">
        <v>45226</v>
      </c>
      <c r="I2155">
        <v>1400</v>
      </c>
      <c r="J2155" t="s">
        <v>10730</v>
      </c>
      <c r="K2155" t="s">
        <v>599</v>
      </c>
      <c r="L2155" t="s">
        <v>13191</v>
      </c>
      <c r="M2155" t="s">
        <v>37</v>
      </c>
      <c r="N2155" t="s">
        <v>13192</v>
      </c>
      <c r="O2155" t="s">
        <v>72</v>
      </c>
      <c r="P2155">
        <v>20</v>
      </c>
      <c r="Q2155" t="s">
        <v>73</v>
      </c>
      <c r="R2155" t="s">
        <v>74</v>
      </c>
      <c r="S2155" t="s">
        <v>13193</v>
      </c>
      <c r="T2155" s="4">
        <v>45563</v>
      </c>
      <c r="U2155">
        <v>9</v>
      </c>
      <c r="V2155" t="s">
        <v>20252</v>
      </c>
      <c r="W2155" t="s">
        <v>13194</v>
      </c>
      <c r="X2155" t="s">
        <v>13195</v>
      </c>
      <c r="Y2155" t="s">
        <v>1224</v>
      </c>
      <c r="Z2155">
        <v>608</v>
      </c>
      <c r="AA2155">
        <v>7</v>
      </c>
      <c r="AB2155">
        <v>1702.4</v>
      </c>
      <c r="AC2155">
        <v>243.20000000000002</v>
      </c>
      <c r="AD2155" s="8">
        <v>0.22</v>
      </c>
      <c r="AE2155" s="7">
        <v>374.52800000000002</v>
      </c>
      <c r="AF2155">
        <v>0.22</v>
      </c>
      <c r="AG2155" t="str">
        <f t="shared" si="33"/>
        <v>₹2 K</v>
      </c>
    </row>
    <row r="2156" spans="1:33" x14ac:dyDescent="0.3">
      <c r="A2156" t="s">
        <v>27</v>
      </c>
      <c r="B2156" t="s">
        <v>193</v>
      </c>
      <c r="C2156" t="s">
        <v>29</v>
      </c>
      <c r="D2156" t="s">
        <v>241</v>
      </c>
      <c r="E2156" t="s">
        <v>230</v>
      </c>
      <c r="F2156" t="s">
        <v>13231</v>
      </c>
      <c r="G2156" t="s">
        <v>33</v>
      </c>
      <c r="H2156" s="4">
        <v>43943</v>
      </c>
      <c r="I2156">
        <v>800</v>
      </c>
      <c r="J2156" t="s">
        <v>13232</v>
      </c>
      <c r="K2156" t="s">
        <v>1034</v>
      </c>
      <c r="L2156" t="s">
        <v>13233</v>
      </c>
      <c r="M2156" t="s">
        <v>87</v>
      </c>
      <c r="N2156" t="s">
        <v>13234</v>
      </c>
      <c r="O2156" t="s">
        <v>57</v>
      </c>
      <c r="P2156">
        <v>12</v>
      </c>
      <c r="Q2156" t="s">
        <v>73</v>
      </c>
      <c r="R2156" t="s">
        <v>101</v>
      </c>
      <c r="S2156" t="s">
        <v>13235</v>
      </c>
      <c r="T2156" s="4">
        <v>45551</v>
      </c>
      <c r="U2156">
        <v>9</v>
      </c>
      <c r="V2156" t="s">
        <v>20252</v>
      </c>
      <c r="W2156" t="s">
        <v>13236</v>
      </c>
      <c r="X2156" t="s">
        <v>13237</v>
      </c>
      <c r="Y2156" t="s">
        <v>5744</v>
      </c>
      <c r="Z2156">
        <v>1637</v>
      </c>
      <c r="AA2156">
        <v>2</v>
      </c>
      <c r="AB2156">
        <v>1309.6000000000001</v>
      </c>
      <c r="AC2156">
        <v>654.80000000000007</v>
      </c>
      <c r="AD2156" s="8">
        <v>0.28000000000000003</v>
      </c>
      <c r="AE2156" s="7">
        <v>366.68800000000005</v>
      </c>
      <c r="AF2156">
        <v>0.28000000000000003</v>
      </c>
      <c r="AG2156" t="str">
        <f t="shared" si="33"/>
        <v>₹1 K</v>
      </c>
    </row>
    <row r="2157" spans="1:33" x14ac:dyDescent="0.3">
      <c r="A2157" t="s">
        <v>107</v>
      </c>
      <c r="B2157" t="s">
        <v>510</v>
      </c>
      <c r="C2157" t="s">
        <v>29</v>
      </c>
      <c r="D2157" t="s">
        <v>206</v>
      </c>
      <c r="E2157" t="s">
        <v>170</v>
      </c>
      <c r="F2157" t="s">
        <v>13345</v>
      </c>
      <c r="G2157" t="s">
        <v>33</v>
      </c>
      <c r="H2157" s="4">
        <v>44134</v>
      </c>
      <c r="I2157">
        <v>800</v>
      </c>
      <c r="J2157" t="s">
        <v>13346</v>
      </c>
      <c r="K2157" t="s">
        <v>1418</v>
      </c>
      <c r="L2157" t="s">
        <v>13347</v>
      </c>
      <c r="M2157" t="s">
        <v>37</v>
      </c>
      <c r="N2157" t="s">
        <v>13348</v>
      </c>
      <c r="O2157" t="s">
        <v>39</v>
      </c>
      <c r="P2157">
        <v>10</v>
      </c>
      <c r="Q2157" t="s">
        <v>73</v>
      </c>
      <c r="R2157" t="s">
        <v>41</v>
      </c>
      <c r="S2157" t="s">
        <v>13349</v>
      </c>
      <c r="T2157" s="4">
        <v>45551</v>
      </c>
      <c r="U2157">
        <v>9</v>
      </c>
      <c r="V2157" t="s">
        <v>20252</v>
      </c>
      <c r="W2157" t="s">
        <v>13350</v>
      </c>
      <c r="X2157" t="s">
        <v>13351</v>
      </c>
      <c r="Y2157" t="s">
        <v>10335</v>
      </c>
      <c r="Z2157">
        <v>2659</v>
      </c>
      <c r="AA2157">
        <v>7</v>
      </c>
      <c r="AB2157">
        <v>7445.2000000000007</v>
      </c>
      <c r="AC2157">
        <v>1063.6000000000001</v>
      </c>
      <c r="AD2157" s="8">
        <v>0.28000000000000003</v>
      </c>
      <c r="AE2157" s="7">
        <v>2084.6560000000004</v>
      </c>
      <c r="AF2157">
        <v>0.28000000000000003</v>
      </c>
      <c r="AG2157" t="str">
        <f t="shared" si="33"/>
        <v>₹7 K</v>
      </c>
    </row>
    <row r="2158" spans="1:33" x14ac:dyDescent="0.3">
      <c r="A2158" t="s">
        <v>336</v>
      </c>
      <c r="B2158" t="s">
        <v>1023</v>
      </c>
      <c r="C2158" t="s">
        <v>49</v>
      </c>
      <c r="D2158" t="s">
        <v>219</v>
      </c>
      <c r="E2158" t="s">
        <v>632</v>
      </c>
      <c r="F2158" t="s">
        <v>13478</v>
      </c>
      <c r="G2158" t="s">
        <v>33</v>
      </c>
      <c r="H2158" s="4">
        <v>44520</v>
      </c>
      <c r="I2158">
        <v>800</v>
      </c>
      <c r="J2158" t="s">
        <v>13479</v>
      </c>
      <c r="K2158" t="s">
        <v>404</v>
      </c>
      <c r="L2158" t="s">
        <v>13480</v>
      </c>
      <c r="M2158" t="s">
        <v>37</v>
      </c>
      <c r="N2158" t="s">
        <v>13481</v>
      </c>
      <c r="O2158" t="s">
        <v>72</v>
      </c>
      <c r="P2158">
        <v>16</v>
      </c>
      <c r="Q2158" t="s">
        <v>73</v>
      </c>
      <c r="R2158" t="s">
        <v>74</v>
      </c>
      <c r="S2158" t="s">
        <v>13482</v>
      </c>
      <c r="T2158" s="4">
        <v>45536</v>
      </c>
      <c r="U2158">
        <v>9</v>
      </c>
      <c r="V2158" t="s">
        <v>20252</v>
      </c>
      <c r="W2158" t="s">
        <v>13483</v>
      </c>
      <c r="X2158" t="s">
        <v>13484</v>
      </c>
      <c r="Y2158" t="s">
        <v>10335</v>
      </c>
      <c r="Z2158">
        <v>2590</v>
      </c>
      <c r="AA2158">
        <v>3</v>
      </c>
      <c r="AB2158">
        <v>3108</v>
      </c>
      <c r="AC2158">
        <v>1036</v>
      </c>
      <c r="AD2158" s="8">
        <v>0.22</v>
      </c>
      <c r="AE2158" s="7">
        <v>683.76</v>
      </c>
      <c r="AF2158">
        <v>0.22</v>
      </c>
      <c r="AG2158" t="str">
        <f t="shared" si="33"/>
        <v>₹3 K</v>
      </c>
    </row>
    <row r="2159" spans="1:33" x14ac:dyDescent="0.3">
      <c r="A2159" t="s">
        <v>145</v>
      </c>
      <c r="B2159" t="s">
        <v>145</v>
      </c>
      <c r="C2159" t="s">
        <v>29</v>
      </c>
      <c r="D2159" t="s">
        <v>677</v>
      </c>
      <c r="E2159" t="s">
        <v>170</v>
      </c>
      <c r="F2159" t="s">
        <v>13533</v>
      </c>
      <c r="G2159" t="s">
        <v>96</v>
      </c>
      <c r="H2159" s="4">
        <v>44167</v>
      </c>
      <c r="I2159">
        <v>1000</v>
      </c>
      <c r="J2159" t="s">
        <v>13534</v>
      </c>
      <c r="K2159" t="s">
        <v>716</v>
      </c>
      <c r="L2159" t="s">
        <v>13535</v>
      </c>
      <c r="M2159" t="s">
        <v>37</v>
      </c>
      <c r="N2159" t="s">
        <v>13536</v>
      </c>
      <c r="O2159" t="s">
        <v>72</v>
      </c>
      <c r="P2159">
        <v>8</v>
      </c>
      <c r="Q2159" t="s">
        <v>40</v>
      </c>
      <c r="R2159" t="s">
        <v>58</v>
      </c>
      <c r="S2159" t="s">
        <v>13537</v>
      </c>
      <c r="T2159" s="4">
        <v>45565</v>
      </c>
      <c r="U2159">
        <v>9</v>
      </c>
      <c r="V2159" t="s">
        <v>20252</v>
      </c>
      <c r="W2159" t="s">
        <v>13538</v>
      </c>
      <c r="X2159" t="s">
        <v>13539</v>
      </c>
      <c r="Y2159" t="s">
        <v>5177</v>
      </c>
      <c r="Z2159">
        <v>558</v>
      </c>
      <c r="AA2159">
        <v>5</v>
      </c>
      <c r="AB2159">
        <v>1116</v>
      </c>
      <c r="AC2159">
        <v>223.2</v>
      </c>
      <c r="AD2159" s="8">
        <v>0.28000000000000003</v>
      </c>
      <c r="AE2159" s="7">
        <v>312.48</v>
      </c>
      <c r="AF2159">
        <v>0.28000000000000003</v>
      </c>
      <c r="AG2159" t="str">
        <f t="shared" si="33"/>
        <v>₹1 K</v>
      </c>
    </row>
    <row r="2160" spans="1:33" x14ac:dyDescent="0.3">
      <c r="A2160" t="s">
        <v>20242</v>
      </c>
      <c r="B2160" t="s">
        <v>390</v>
      </c>
      <c r="C2160" t="s">
        <v>80</v>
      </c>
      <c r="D2160" t="s">
        <v>206</v>
      </c>
      <c r="E2160" t="s">
        <v>850</v>
      </c>
      <c r="F2160" t="s">
        <v>13567</v>
      </c>
      <c r="G2160" t="s">
        <v>33</v>
      </c>
      <c r="H2160" s="4">
        <v>43941</v>
      </c>
      <c r="I2160">
        <v>1300</v>
      </c>
      <c r="J2160" t="s">
        <v>13568</v>
      </c>
      <c r="K2160" t="s">
        <v>3813</v>
      </c>
      <c r="L2160" t="s">
        <v>13569</v>
      </c>
      <c r="M2160" t="s">
        <v>87</v>
      </c>
      <c r="N2160" t="s">
        <v>13570</v>
      </c>
      <c r="O2160" t="s">
        <v>57</v>
      </c>
      <c r="P2160">
        <v>16</v>
      </c>
      <c r="Q2160" t="s">
        <v>40</v>
      </c>
      <c r="R2160" t="s">
        <v>58</v>
      </c>
      <c r="S2160" t="s">
        <v>13571</v>
      </c>
      <c r="T2160" s="4">
        <v>45538</v>
      </c>
      <c r="U2160">
        <v>9</v>
      </c>
      <c r="V2160" t="s">
        <v>20252</v>
      </c>
      <c r="W2160" t="s">
        <v>13572</v>
      </c>
      <c r="X2160" t="s">
        <v>13573</v>
      </c>
      <c r="Y2160" t="s">
        <v>120</v>
      </c>
      <c r="Z2160">
        <v>1156</v>
      </c>
      <c r="AA2160">
        <v>1</v>
      </c>
      <c r="AB2160">
        <v>462.40000000000003</v>
      </c>
      <c r="AC2160">
        <v>462.40000000000003</v>
      </c>
      <c r="AD2160" s="8">
        <v>0.35</v>
      </c>
      <c r="AE2160" s="7">
        <v>161.84</v>
      </c>
      <c r="AF2160">
        <v>0.35</v>
      </c>
      <c r="AG2160" t="str">
        <f t="shared" si="33"/>
        <v>₹462.4</v>
      </c>
    </row>
    <row r="2161" spans="1:33" x14ac:dyDescent="0.3">
      <c r="A2161" t="s">
        <v>20240</v>
      </c>
      <c r="B2161" t="s">
        <v>347</v>
      </c>
      <c r="C2161" t="s">
        <v>49</v>
      </c>
      <c r="D2161" t="s">
        <v>81</v>
      </c>
      <c r="E2161" t="s">
        <v>578</v>
      </c>
      <c r="F2161" t="s">
        <v>13602</v>
      </c>
      <c r="G2161" t="s">
        <v>96</v>
      </c>
      <c r="H2161" s="4">
        <v>43905</v>
      </c>
      <c r="I2161">
        <v>1000</v>
      </c>
      <c r="J2161" t="s">
        <v>13603</v>
      </c>
      <c r="K2161" t="s">
        <v>670</v>
      </c>
      <c r="L2161" t="s">
        <v>13604</v>
      </c>
      <c r="M2161" t="s">
        <v>37</v>
      </c>
      <c r="N2161" t="s">
        <v>13605</v>
      </c>
      <c r="O2161" t="s">
        <v>39</v>
      </c>
      <c r="P2161">
        <v>9</v>
      </c>
      <c r="Q2161" t="s">
        <v>40</v>
      </c>
      <c r="R2161" t="s">
        <v>101</v>
      </c>
      <c r="S2161" t="s">
        <v>13606</v>
      </c>
      <c r="T2161" s="4">
        <v>45560</v>
      </c>
      <c r="U2161">
        <v>9</v>
      </c>
      <c r="V2161" t="s">
        <v>20252</v>
      </c>
      <c r="W2161" t="s">
        <v>13607</v>
      </c>
      <c r="X2161" t="s">
        <v>13608</v>
      </c>
      <c r="Y2161" t="s">
        <v>1810</v>
      </c>
      <c r="Z2161">
        <v>2724</v>
      </c>
      <c r="AA2161">
        <v>3</v>
      </c>
      <c r="AB2161">
        <v>3268.8</v>
      </c>
      <c r="AC2161">
        <v>1089.6000000000001</v>
      </c>
      <c r="AD2161" s="8">
        <v>0.22</v>
      </c>
      <c r="AE2161" s="7">
        <v>719.13600000000008</v>
      </c>
      <c r="AF2161">
        <v>0.22</v>
      </c>
      <c r="AG2161" t="str">
        <f t="shared" si="33"/>
        <v>₹3 K</v>
      </c>
    </row>
    <row r="2162" spans="1:33" x14ac:dyDescent="0.3">
      <c r="A2162" t="s">
        <v>27</v>
      </c>
      <c r="B2162" t="s">
        <v>558</v>
      </c>
      <c r="C2162" t="s">
        <v>49</v>
      </c>
      <c r="D2162" t="s">
        <v>206</v>
      </c>
      <c r="E2162" t="s">
        <v>894</v>
      </c>
      <c r="F2162" t="s">
        <v>13623</v>
      </c>
      <c r="G2162" t="s">
        <v>33</v>
      </c>
      <c r="H2162" s="4">
        <v>45251</v>
      </c>
      <c r="I2162">
        <v>950</v>
      </c>
      <c r="J2162" t="s">
        <v>13624</v>
      </c>
      <c r="K2162" t="s">
        <v>2083</v>
      </c>
      <c r="L2162" t="s">
        <v>13625</v>
      </c>
      <c r="M2162" t="s">
        <v>37</v>
      </c>
      <c r="N2162" t="s">
        <v>13626</v>
      </c>
      <c r="O2162" t="s">
        <v>116</v>
      </c>
      <c r="P2162">
        <v>16</v>
      </c>
      <c r="Q2162" t="s">
        <v>73</v>
      </c>
      <c r="R2162" t="s">
        <v>74</v>
      </c>
      <c r="S2162" t="s">
        <v>13627</v>
      </c>
      <c r="T2162" s="4">
        <v>45562</v>
      </c>
      <c r="U2162">
        <v>9</v>
      </c>
      <c r="V2162" t="s">
        <v>20252</v>
      </c>
      <c r="W2162" t="s">
        <v>13628</v>
      </c>
      <c r="X2162" t="s">
        <v>13629</v>
      </c>
      <c r="Y2162" t="s">
        <v>13630</v>
      </c>
      <c r="Z2162">
        <v>2459</v>
      </c>
      <c r="AA2162">
        <v>5</v>
      </c>
      <c r="AB2162">
        <v>4918</v>
      </c>
      <c r="AC2162">
        <v>983.6</v>
      </c>
      <c r="AD2162" s="8">
        <v>0.22</v>
      </c>
      <c r="AE2162" s="7">
        <v>1081.96</v>
      </c>
      <c r="AF2162">
        <v>0.22</v>
      </c>
      <c r="AG2162" t="str">
        <f t="shared" si="33"/>
        <v>₹5 K</v>
      </c>
    </row>
    <row r="2163" spans="1:33" x14ac:dyDescent="0.3">
      <c r="A2163" t="s">
        <v>145</v>
      </c>
      <c r="B2163" t="s">
        <v>145</v>
      </c>
      <c r="C2163" t="s">
        <v>29</v>
      </c>
      <c r="D2163" t="s">
        <v>30</v>
      </c>
      <c r="E2163" t="s">
        <v>337</v>
      </c>
      <c r="F2163" t="s">
        <v>13631</v>
      </c>
      <c r="G2163" t="s">
        <v>96</v>
      </c>
      <c r="H2163" s="4">
        <v>44533</v>
      </c>
      <c r="I2163">
        <v>950</v>
      </c>
      <c r="J2163" t="s">
        <v>13632</v>
      </c>
      <c r="K2163" t="s">
        <v>2286</v>
      </c>
      <c r="L2163" t="s">
        <v>13633</v>
      </c>
      <c r="M2163" t="s">
        <v>37</v>
      </c>
      <c r="N2163" t="s">
        <v>13634</v>
      </c>
      <c r="O2163" t="s">
        <v>57</v>
      </c>
      <c r="P2163">
        <v>19</v>
      </c>
      <c r="Q2163" t="s">
        <v>73</v>
      </c>
      <c r="R2163" t="s">
        <v>58</v>
      </c>
      <c r="S2163" t="s">
        <v>13635</v>
      </c>
      <c r="T2163" s="4">
        <v>45542</v>
      </c>
      <c r="U2163">
        <v>9</v>
      </c>
      <c r="V2163" t="s">
        <v>20252</v>
      </c>
      <c r="W2163" t="s">
        <v>13636</v>
      </c>
      <c r="X2163" t="s">
        <v>13637</v>
      </c>
      <c r="Y2163" t="s">
        <v>3772</v>
      </c>
      <c r="Z2163">
        <v>2195</v>
      </c>
      <c r="AA2163">
        <v>1</v>
      </c>
      <c r="AB2163">
        <v>878</v>
      </c>
      <c r="AC2163">
        <v>878</v>
      </c>
      <c r="AD2163" s="8">
        <v>0.28000000000000003</v>
      </c>
      <c r="AE2163" s="7">
        <v>245.84000000000003</v>
      </c>
      <c r="AF2163">
        <v>0.28000000000000003</v>
      </c>
      <c r="AG2163" t="str">
        <f t="shared" si="33"/>
        <v>₹878</v>
      </c>
    </row>
    <row r="2164" spans="1:33" x14ac:dyDescent="0.3">
      <c r="A2164" t="s">
        <v>181</v>
      </c>
      <c r="B2164" t="s">
        <v>606</v>
      </c>
      <c r="C2164" t="s">
        <v>80</v>
      </c>
      <c r="D2164" t="s">
        <v>81</v>
      </c>
      <c r="E2164" t="s">
        <v>94</v>
      </c>
      <c r="F2164" t="s">
        <v>13664</v>
      </c>
      <c r="G2164" t="s">
        <v>33</v>
      </c>
      <c r="H2164" s="4">
        <v>44213</v>
      </c>
      <c r="I2164">
        <v>1200</v>
      </c>
      <c r="J2164" t="s">
        <v>13665</v>
      </c>
      <c r="K2164" t="s">
        <v>394</v>
      </c>
      <c r="L2164" t="s">
        <v>13666</v>
      </c>
      <c r="M2164" t="s">
        <v>37</v>
      </c>
      <c r="N2164" t="s">
        <v>13667</v>
      </c>
      <c r="O2164" t="s">
        <v>72</v>
      </c>
      <c r="P2164">
        <v>14</v>
      </c>
      <c r="Q2164" t="s">
        <v>40</v>
      </c>
      <c r="R2164" t="s">
        <v>101</v>
      </c>
      <c r="S2164" t="s">
        <v>13668</v>
      </c>
      <c r="T2164" s="4">
        <v>45559</v>
      </c>
      <c r="U2164">
        <v>9</v>
      </c>
      <c r="V2164" t="s">
        <v>20252</v>
      </c>
      <c r="W2164" t="s">
        <v>13669</v>
      </c>
      <c r="X2164" t="s">
        <v>13670</v>
      </c>
      <c r="Y2164" t="s">
        <v>5503</v>
      </c>
      <c r="Z2164">
        <v>1811</v>
      </c>
      <c r="AA2164">
        <v>7</v>
      </c>
      <c r="AB2164">
        <v>5070.8</v>
      </c>
      <c r="AC2164">
        <v>724.4</v>
      </c>
      <c r="AD2164" s="8">
        <v>0.35</v>
      </c>
      <c r="AE2164" s="7">
        <v>1774.78</v>
      </c>
      <c r="AF2164">
        <v>0.35</v>
      </c>
      <c r="AG2164" t="str">
        <f t="shared" si="33"/>
        <v>₹5 K</v>
      </c>
    </row>
    <row r="2165" spans="1:33" x14ac:dyDescent="0.3">
      <c r="A2165" t="s">
        <v>181</v>
      </c>
      <c r="B2165" t="s">
        <v>985</v>
      </c>
      <c r="C2165" t="s">
        <v>29</v>
      </c>
      <c r="D2165" t="s">
        <v>677</v>
      </c>
      <c r="E2165" t="s">
        <v>947</v>
      </c>
      <c r="F2165" t="s">
        <v>13692</v>
      </c>
      <c r="G2165" t="s">
        <v>96</v>
      </c>
      <c r="H2165" s="4">
        <v>45457</v>
      </c>
      <c r="I2165">
        <v>1200</v>
      </c>
      <c r="J2165" t="s">
        <v>13693</v>
      </c>
      <c r="K2165" t="s">
        <v>161</v>
      </c>
      <c r="L2165" t="s">
        <v>13694</v>
      </c>
      <c r="M2165" t="s">
        <v>87</v>
      </c>
      <c r="N2165" t="s">
        <v>13695</v>
      </c>
      <c r="O2165" t="s">
        <v>57</v>
      </c>
      <c r="P2165">
        <v>20</v>
      </c>
      <c r="Q2165" t="s">
        <v>73</v>
      </c>
      <c r="R2165" t="s">
        <v>74</v>
      </c>
      <c r="S2165" t="s">
        <v>13696</v>
      </c>
      <c r="T2165" s="4">
        <v>45542</v>
      </c>
      <c r="U2165">
        <v>9</v>
      </c>
      <c r="V2165" t="s">
        <v>20252</v>
      </c>
      <c r="W2165" t="s">
        <v>13697</v>
      </c>
      <c r="X2165" t="s">
        <v>13698</v>
      </c>
      <c r="Y2165" t="s">
        <v>7704</v>
      </c>
      <c r="Z2165">
        <v>2401</v>
      </c>
      <c r="AA2165">
        <v>4</v>
      </c>
      <c r="AB2165">
        <v>3841.6000000000004</v>
      </c>
      <c r="AC2165">
        <v>960.40000000000009</v>
      </c>
      <c r="AD2165" s="8">
        <v>0.28000000000000003</v>
      </c>
      <c r="AE2165" s="7">
        <v>1075.6480000000001</v>
      </c>
      <c r="AF2165">
        <v>0.28000000000000003</v>
      </c>
      <c r="AG2165" t="str">
        <f t="shared" si="33"/>
        <v>₹4 K</v>
      </c>
    </row>
    <row r="2166" spans="1:33" x14ac:dyDescent="0.3">
      <c r="A2166" t="s">
        <v>20236</v>
      </c>
      <c r="B2166" t="s">
        <v>79</v>
      </c>
      <c r="C2166" t="s">
        <v>80</v>
      </c>
      <c r="D2166" t="s">
        <v>30</v>
      </c>
      <c r="E2166" t="s">
        <v>371</v>
      </c>
      <c r="F2166" t="s">
        <v>14218</v>
      </c>
      <c r="G2166" t="s">
        <v>33</v>
      </c>
      <c r="H2166" s="4">
        <v>44071</v>
      </c>
      <c r="I2166">
        <v>1000</v>
      </c>
      <c r="J2166" t="s">
        <v>14219</v>
      </c>
      <c r="K2166" t="s">
        <v>254</v>
      </c>
      <c r="L2166" t="s">
        <v>14220</v>
      </c>
      <c r="M2166" t="s">
        <v>37</v>
      </c>
      <c r="N2166" t="s">
        <v>14221</v>
      </c>
      <c r="O2166" t="s">
        <v>57</v>
      </c>
      <c r="P2166">
        <v>10</v>
      </c>
      <c r="Q2166" t="s">
        <v>40</v>
      </c>
      <c r="R2166" t="s">
        <v>74</v>
      </c>
      <c r="S2166" t="s">
        <v>14222</v>
      </c>
      <c r="T2166" s="4">
        <v>45543</v>
      </c>
      <c r="U2166">
        <v>9</v>
      </c>
      <c r="V2166" t="s">
        <v>20252</v>
      </c>
      <c r="W2166" t="s">
        <v>14223</v>
      </c>
      <c r="X2166" t="s">
        <v>14224</v>
      </c>
      <c r="Y2166" t="s">
        <v>14013</v>
      </c>
      <c r="Z2166">
        <v>1213</v>
      </c>
      <c r="AA2166">
        <v>3</v>
      </c>
      <c r="AB2166">
        <v>1455.6000000000001</v>
      </c>
      <c r="AC2166">
        <v>485.20000000000005</v>
      </c>
      <c r="AD2166" s="8">
        <v>0.35</v>
      </c>
      <c r="AE2166" s="7">
        <v>509.46000000000004</v>
      </c>
      <c r="AF2166">
        <v>0.35</v>
      </c>
      <c r="AG2166" t="str">
        <f t="shared" si="33"/>
        <v>₹1 K</v>
      </c>
    </row>
    <row r="2167" spans="1:33" x14ac:dyDescent="0.3">
      <c r="A2167" t="s">
        <v>93</v>
      </c>
      <c r="B2167" t="s">
        <v>205</v>
      </c>
      <c r="C2167" t="s">
        <v>29</v>
      </c>
      <c r="D2167" t="s">
        <v>81</v>
      </c>
      <c r="E2167" t="s">
        <v>3122</v>
      </c>
      <c r="F2167" t="s">
        <v>14247</v>
      </c>
      <c r="G2167" t="s">
        <v>96</v>
      </c>
      <c r="H2167" s="4">
        <v>44000</v>
      </c>
      <c r="I2167">
        <v>1300</v>
      </c>
      <c r="J2167" t="s">
        <v>14248</v>
      </c>
      <c r="K2167" t="s">
        <v>653</v>
      </c>
      <c r="L2167" t="s">
        <v>14249</v>
      </c>
      <c r="M2167" t="s">
        <v>87</v>
      </c>
      <c r="N2167" t="s">
        <v>14250</v>
      </c>
      <c r="O2167" t="s">
        <v>72</v>
      </c>
      <c r="P2167">
        <v>12</v>
      </c>
      <c r="Q2167" t="s">
        <v>40</v>
      </c>
      <c r="R2167" t="s">
        <v>41</v>
      </c>
      <c r="S2167" t="s">
        <v>14251</v>
      </c>
      <c r="T2167" s="4">
        <v>45536</v>
      </c>
      <c r="U2167">
        <v>9</v>
      </c>
      <c r="V2167" t="s">
        <v>20252</v>
      </c>
      <c r="W2167" t="s">
        <v>14252</v>
      </c>
      <c r="X2167" t="s">
        <v>14253</v>
      </c>
      <c r="Y2167" t="s">
        <v>14254</v>
      </c>
      <c r="Z2167">
        <v>1948</v>
      </c>
      <c r="AA2167">
        <v>5</v>
      </c>
      <c r="AB2167">
        <v>3896</v>
      </c>
      <c r="AC2167">
        <v>779.2</v>
      </c>
      <c r="AD2167" s="8">
        <v>0.28000000000000003</v>
      </c>
      <c r="AE2167" s="7">
        <v>1090.8800000000001</v>
      </c>
      <c r="AF2167">
        <v>0.28000000000000003</v>
      </c>
      <c r="AG2167" t="str">
        <f t="shared" si="33"/>
        <v>₹4 K</v>
      </c>
    </row>
    <row r="2168" spans="1:33" x14ac:dyDescent="0.3">
      <c r="A2168" t="s">
        <v>336</v>
      </c>
      <c r="B2168" t="s">
        <v>500</v>
      </c>
      <c r="C2168" t="s">
        <v>29</v>
      </c>
      <c r="D2168" t="s">
        <v>241</v>
      </c>
      <c r="E2168" t="s">
        <v>2849</v>
      </c>
      <c r="F2168" t="s">
        <v>14338</v>
      </c>
      <c r="G2168" t="s">
        <v>33</v>
      </c>
      <c r="H2168" s="4">
        <v>45298</v>
      </c>
      <c r="I2168">
        <v>1200</v>
      </c>
      <c r="J2168" t="s">
        <v>14339</v>
      </c>
      <c r="K2168" t="s">
        <v>1260</v>
      </c>
      <c r="L2168" t="s">
        <v>14340</v>
      </c>
      <c r="M2168" t="s">
        <v>37</v>
      </c>
      <c r="N2168" t="s">
        <v>14341</v>
      </c>
      <c r="O2168" t="s">
        <v>57</v>
      </c>
      <c r="P2168">
        <v>18</v>
      </c>
      <c r="Q2168" t="s">
        <v>73</v>
      </c>
      <c r="R2168" t="s">
        <v>101</v>
      </c>
      <c r="S2168" t="s">
        <v>14342</v>
      </c>
      <c r="T2168" s="4">
        <v>45546</v>
      </c>
      <c r="U2168">
        <v>9</v>
      </c>
      <c r="V2168" t="s">
        <v>20252</v>
      </c>
      <c r="W2168" t="s">
        <v>14343</v>
      </c>
      <c r="X2168" t="s">
        <v>14344</v>
      </c>
      <c r="Y2168" t="s">
        <v>14345</v>
      </c>
      <c r="Z2168">
        <v>1144</v>
      </c>
      <c r="AA2168">
        <v>6</v>
      </c>
      <c r="AB2168">
        <v>2745.6000000000004</v>
      </c>
      <c r="AC2168">
        <v>457.60000000000008</v>
      </c>
      <c r="AD2168" s="8">
        <v>0.28000000000000003</v>
      </c>
      <c r="AE2168" s="7">
        <v>768.76800000000014</v>
      </c>
      <c r="AF2168">
        <v>0.28000000000000003</v>
      </c>
      <c r="AG2168" t="str">
        <f t="shared" si="33"/>
        <v>₹3 K</v>
      </c>
    </row>
    <row r="2169" spans="1:33" x14ac:dyDescent="0.3">
      <c r="A2169" t="s">
        <v>181</v>
      </c>
      <c r="B2169" t="s">
        <v>380</v>
      </c>
      <c r="C2169" t="s">
        <v>29</v>
      </c>
      <c r="D2169" t="s">
        <v>677</v>
      </c>
      <c r="E2169" t="s">
        <v>986</v>
      </c>
      <c r="F2169" t="s">
        <v>14420</v>
      </c>
      <c r="G2169" t="s">
        <v>33</v>
      </c>
      <c r="H2169" s="4">
        <v>45548</v>
      </c>
      <c r="I2169">
        <v>1400</v>
      </c>
      <c r="J2169" t="s">
        <v>14421</v>
      </c>
      <c r="K2169" t="s">
        <v>1260</v>
      </c>
      <c r="L2169" t="s">
        <v>14422</v>
      </c>
      <c r="M2169" t="s">
        <v>37</v>
      </c>
      <c r="N2169" t="s">
        <v>14423</v>
      </c>
      <c r="O2169" t="s">
        <v>39</v>
      </c>
      <c r="P2169">
        <v>16</v>
      </c>
      <c r="Q2169" t="s">
        <v>73</v>
      </c>
      <c r="R2169" t="s">
        <v>41</v>
      </c>
      <c r="S2169" t="s">
        <v>14424</v>
      </c>
      <c r="T2169" s="4">
        <v>45545</v>
      </c>
      <c r="U2169">
        <v>9</v>
      </c>
      <c r="V2169" t="s">
        <v>20252</v>
      </c>
      <c r="W2169" t="s">
        <v>14425</v>
      </c>
      <c r="X2169" t="s">
        <v>14426</v>
      </c>
      <c r="Y2169" t="s">
        <v>1818</v>
      </c>
      <c r="Z2169">
        <v>668</v>
      </c>
      <c r="AA2169">
        <v>7</v>
      </c>
      <c r="AB2169">
        <v>1870.4</v>
      </c>
      <c r="AC2169">
        <v>267.2</v>
      </c>
      <c r="AD2169" s="8">
        <v>0.28000000000000003</v>
      </c>
      <c r="AE2169" s="7">
        <v>523.7120000000001</v>
      </c>
      <c r="AF2169">
        <v>0.28000000000000003</v>
      </c>
      <c r="AG2169" t="str">
        <f t="shared" si="33"/>
        <v>₹2 K</v>
      </c>
    </row>
    <row r="2170" spans="1:33" x14ac:dyDescent="0.3">
      <c r="A2170" t="s">
        <v>450</v>
      </c>
      <c r="B2170" t="s">
        <v>450</v>
      </c>
      <c r="C2170" t="s">
        <v>80</v>
      </c>
      <c r="D2170" t="s">
        <v>206</v>
      </c>
      <c r="E2170" t="s">
        <v>531</v>
      </c>
      <c r="F2170" t="s">
        <v>14468</v>
      </c>
      <c r="G2170" t="s">
        <v>33</v>
      </c>
      <c r="H2170" s="4">
        <v>44917</v>
      </c>
      <c r="I2170">
        <v>1300</v>
      </c>
      <c r="J2170" t="s">
        <v>14469</v>
      </c>
      <c r="K2170" t="s">
        <v>276</v>
      </c>
      <c r="L2170" t="s">
        <v>14470</v>
      </c>
      <c r="M2170" t="s">
        <v>87</v>
      </c>
      <c r="N2170" t="s">
        <v>14471</v>
      </c>
      <c r="O2170" t="s">
        <v>72</v>
      </c>
      <c r="P2170">
        <v>11</v>
      </c>
      <c r="Q2170" t="s">
        <v>40</v>
      </c>
      <c r="R2170" t="s">
        <v>58</v>
      </c>
      <c r="S2170" t="s">
        <v>14472</v>
      </c>
      <c r="T2170" s="4">
        <v>45552</v>
      </c>
      <c r="U2170">
        <v>9</v>
      </c>
      <c r="V2170" t="s">
        <v>20252</v>
      </c>
      <c r="W2170" t="s">
        <v>14473</v>
      </c>
      <c r="X2170" t="s">
        <v>14474</v>
      </c>
      <c r="Y2170" t="s">
        <v>132</v>
      </c>
      <c r="Z2170">
        <v>883</v>
      </c>
      <c r="AA2170">
        <v>8</v>
      </c>
      <c r="AB2170">
        <v>2825.6000000000004</v>
      </c>
      <c r="AC2170">
        <v>353.20000000000005</v>
      </c>
      <c r="AD2170" s="8">
        <v>0.35</v>
      </c>
      <c r="AE2170" s="7">
        <v>988.96</v>
      </c>
      <c r="AF2170">
        <v>0.35</v>
      </c>
      <c r="AG2170" t="str">
        <f t="shared" si="33"/>
        <v>₹3 K</v>
      </c>
    </row>
    <row r="2171" spans="1:33" x14ac:dyDescent="0.3">
      <c r="A2171" t="s">
        <v>336</v>
      </c>
      <c r="B2171" t="s">
        <v>500</v>
      </c>
      <c r="C2171" t="s">
        <v>80</v>
      </c>
      <c r="D2171" t="s">
        <v>370</v>
      </c>
      <c r="E2171" t="s">
        <v>986</v>
      </c>
      <c r="F2171" t="s">
        <v>14607</v>
      </c>
      <c r="G2171" t="s">
        <v>96</v>
      </c>
      <c r="H2171" s="4">
        <v>44659</v>
      </c>
      <c r="I2171">
        <v>800</v>
      </c>
      <c r="J2171" t="s">
        <v>14608</v>
      </c>
      <c r="K2171" t="s">
        <v>960</v>
      </c>
      <c r="L2171" t="s">
        <v>14609</v>
      </c>
      <c r="M2171" t="s">
        <v>37</v>
      </c>
      <c r="N2171" t="s">
        <v>14610</v>
      </c>
      <c r="O2171" t="s">
        <v>57</v>
      </c>
      <c r="P2171">
        <v>18</v>
      </c>
      <c r="Q2171" t="s">
        <v>73</v>
      </c>
      <c r="R2171" t="s">
        <v>101</v>
      </c>
      <c r="S2171" t="s">
        <v>14611</v>
      </c>
      <c r="T2171" s="4">
        <v>45536</v>
      </c>
      <c r="U2171">
        <v>9</v>
      </c>
      <c r="V2171" t="s">
        <v>20252</v>
      </c>
      <c r="W2171" t="s">
        <v>14612</v>
      </c>
      <c r="X2171" t="s">
        <v>14613</v>
      </c>
      <c r="Y2171" t="s">
        <v>3593</v>
      </c>
      <c r="Z2171">
        <v>584</v>
      </c>
      <c r="AA2171">
        <v>2</v>
      </c>
      <c r="AB2171">
        <v>467.20000000000005</v>
      </c>
      <c r="AC2171">
        <v>233.60000000000002</v>
      </c>
      <c r="AD2171" s="8">
        <v>0.35</v>
      </c>
      <c r="AE2171" s="7">
        <v>163.52000000000001</v>
      </c>
      <c r="AF2171">
        <v>0.35</v>
      </c>
      <c r="AG2171" t="str">
        <f t="shared" si="33"/>
        <v>₹467.2</v>
      </c>
    </row>
    <row r="2172" spans="1:33" x14ac:dyDescent="0.3">
      <c r="A2172" t="s">
        <v>20239</v>
      </c>
      <c r="B2172" t="s">
        <v>28</v>
      </c>
      <c r="C2172" t="s">
        <v>80</v>
      </c>
      <c r="D2172" t="s">
        <v>370</v>
      </c>
      <c r="E2172" t="s">
        <v>947</v>
      </c>
      <c r="F2172" t="s">
        <v>14711</v>
      </c>
      <c r="G2172" t="s">
        <v>33</v>
      </c>
      <c r="H2172" s="4">
        <v>45063</v>
      </c>
      <c r="I2172">
        <v>1300</v>
      </c>
      <c r="J2172" t="s">
        <v>14712</v>
      </c>
      <c r="K2172" t="s">
        <v>317</v>
      </c>
      <c r="L2172" t="s">
        <v>14713</v>
      </c>
      <c r="M2172" t="s">
        <v>37</v>
      </c>
      <c r="N2172" t="s">
        <v>14714</v>
      </c>
      <c r="O2172" t="s">
        <v>57</v>
      </c>
      <c r="P2172">
        <v>3</v>
      </c>
      <c r="Q2172" t="s">
        <v>40</v>
      </c>
      <c r="R2172" t="s">
        <v>58</v>
      </c>
      <c r="S2172" t="s">
        <v>14715</v>
      </c>
      <c r="T2172" s="4">
        <v>45545</v>
      </c>
      <c r="U2172">
        <v>9</v>
      </c>
      <c r="V2172" t="s">
        <v>20252</v>
      </c>
      <c r="W2172" t="s">
        <v>14716</v>
      </c>
      <c r="X2172" t="s">
        <v>14717</v>
      </c>
      <c r="Y2172" t="s">
        <v>10477</v>
      </c>
      <c r="Z2172">
        <v>2025</v>
      </c>
      <c r="AA2172">
        <v>8</v>
      </c>
      <c r="AB2172">
        <v>6480</v>
      </c>
      <c r="AC2172">
        <v>810</v>
      </c>
      <c r="AD2172" s="8">
        <v>0.35</v>
      </c>
      <c r="AE2172" s="7">
        <v>2268</v>
      </c>
      <c r="AF2172">
        <v>0.35</v>
      </c>
      <c r="AG2172" t="str">
        <f t="shared" si="33"/>
        <v>₹6 K</v>
      </c>
    </row>
    <row r="2173" spans="1:33" x14ac:dyDescent="0.3">
      <c r="A2173" t="s">
        <v>336</v>
      </c>
      <c r="B2173" t="s">
        <v>500</v>
      </c>
      <c r="C2173" t="s">
        <v>29</v>
      </c>
      <c r="D2173" t="s">
        <v>370</v>
      </c>
      <c r="E2173" t="s">
        <v>841</v>
      </c>
      <c r="F2173" t="s">
        <v>14911</v>
      </c>
      <c r="G2173" t="s">
        <v>96</v>
      </c>
      <c r="H2173" s="4">
        <v>44465</v>
      </c>
      <c r="I2173">
        <v>950</v>
      </c>
      <c r="J2173" t="s">
        <v>14912</v>
      </c>
      <c r="K2173" t="s">
        <v>85</v>
      </c>
      <c r="L2173" t="s">
        <v>14913</v>
      </c>
      <c r="M2173" t="s">
        <v>37</v>
      </c>
      <c r="N2173" t="s">
        <v>14914</v>
      </c>
      <c r="O2173" t="s">
        <v>116</v>
      </c>
      <c r="P2173">
        <v>5</v>
      </c>
      <c r="Q2173" t="s">
        <v>73</v>
      </c>
      <c r="R2173" t="s">
        <v>74</v>
      </c>
      <c r="S2173" t="s">
        <v>14915</v>
      </c>
      <c r="T2173" s="4">
        <v>45542</v>
      </c>
      <c r="U2173">
        <v>9</v>
      </c>
      <c r="V2173" t="s">
        <v>20252</v>
      </c>
      <c r="W2173" t="s">
        <v>14916</v>
      </c>
      <c r="X2173" t="s">
        <v>14917</v>
      </c>
      <c r="Y2173" t="s">
        <v>5465</v>
      </c>
      <c r="Z2173">
        <v>873</v>
      </c>
      <c r="AA2173">
        <v>3</v>
      </c>
      <c r="AB2173">
        <v>1047.6000000000001</v>
      </c>
      <c r="AC2173">
        <v>349.20000000000005</v>
      </c>
      <c r="AD2173" s="8">
        <v>0.28000000000000003</v>
      </c>
      <c r="AE2173" s="7">
        <v>293.32800000000009</v>
      </c>
      <c r="AF2173">
        <v>0.28000000000000003</v>
      </c>
      <c r="AG2173" t="str">
        <f t="shared" si="33"/>
        <v>₹1 K</v>
      </c>
    </row>
    <row r="2174" spans="1:33" x14ac:dyDescent="0.3">
      <c r="A2174" t="s">
        <v>20233</v>
      </c>
      <c r="B2174" t="s">
        <v>218</v>
      </c>
      <c r="C2174" t="s">
        <v>80</v>
      </c>
      <c r="D2174" t="s">
        <v>206</v>
      </c>
      <c r="E2174" t="s">
        <v>559</v>
      </c>
      <c r="F2174" t="s">
        <v>14996</v>
      </c>
      <c r="G2174" t="s">
        <v>96</v>
      </c>
      <c r="H2174" s="4">
        <v>44136</v>
      </c>
      <c r="I2174">
        <v>1300</v>
      </c>
      <c r="J2174" t="s">
        <v>14997</v>
      </c>
      <c r="K2174" t="s">
        <v>266</v>
      </c>
      <c r="L2174" t="s">
        <v>14998</v>
      </c>
      <c r="M2174" t="s">
        <v>87</v>
      </c>
      <c r="N2174" t="s">
        <v>14999</v>
      </c>
      <c r="O2174" t="s">
        <v>72</v>
      </c>
      <c r="P2174">
        <v>18</v>
      </c>
      <c r="Q2174" t="s">
        <v>40</v>
      </c>
      <c r="R2174" t="s">
        <v>74</v>
      </c>
      <c r="S2174" t="s">
        <v>15000</v>
      </c>
      <c r="T2174" s="4">
        <v>45558</v>
      </c>
      <c r="U2174">
        <v>9</v>
      </c>
      <c r="V2174" t="s">
        <v>20252</v>
      </c>
      <c r="W2174" t="s">
        <v>15001</v>
      </c>
      <c r="X2174" t="s">
        <v>15002</v>
      </c>
      <c r="Y2174" t="s">
        <v>5314</v>
      </c>
      <c r="Z2174">
        <v>1719</v>
      </c>
      <c r="AA2174">
        <v>6</v>
      </c>
      <c r="AB2174">
        <v>4125.6000000000004</v>
      </c>
      <c r="AC2174">
        <v>687.6</v>
      </c>
      <c r="AD2174" s="8">
        <v>0.35</v>
      </c>
      <c r="AE2174" s="7">
        <v>1443.96</v>
      </c>
      <c r="AF2174">
        <v>0.35</v>
      </c>
      <c r="AG2174" t="str">
        <f t="shared" si="33"/>
        <v>₹4 K</v>
      </c>
    </row>
    <row r="2175" spans="1:33" x14ac:dyDescent="0.3">
      <c r="A2175" t="s">
        <v>181</v>
      </c>
      <c r="B2175" t="s">
        <v>411</v>
      </c>
      <c r="C2175" t="s">
        <v>49</v>
      </c>
      <c r="D2175" t="s">
        <v>50</v>
      </c>
      <c r="E2175" t="s">
        <v>894</v>
      </c>
      <c r="F2175" t="s">
        <v>15050</v>
      </c>
      <c r="G2175" t="s">
        <v>96</v>
      </c>
      <c r="H2175" s="4">
        <v>45394</v>
      </c>
      <c r="I2175">
        <v>1300</v>
      </c>
      <c r="J2175" t="s">
        <v>15051</v>
      </c>
      <c r="K2175" t="s">
        <v>222</v>
      </c>
      <c r="L2175" t="s">
        <v>15052</v>
      </c>
      <c r="M2175" t="s">
        <v>37</v>
      </c>
      <c r="N2175" t="s">
        <v>15053</v>
      </c>
      <c r="O2175" t="s">
        <v>39</v>
      </c>
      <c r="P2175">
        <v>3</v>
      </c>
      <c r="Q2175" t="s">
        <v>40</v>
      </c>
      <c r="R2175" t="s">
        <v>101</v>
      </c>
      <c r="S2175" t="s">
        <v>15054</v>
      </c>
      <c r="T2175" s="4">
        <v>45537</v>
      </c>
      <c r="U2175">
        <v>9</v>
      </c>
      <c r="V2175" t="s">
        <v>20252</v>
      </c>
      <c r="W2175" t="s">
        <v>15055</v>
      </c>
      <c r="X2175" t="s">
        <v>15056</v>
      </c>
      <c r="Y2175" t="s">
        <v>11098</v>
      </c>
      <c r="Z2175">
        <v>2832</v>
      </c>
      <c r="AA2175">
        <v>5</v>
      </c>
      <c r="AB2175">
        <v>5664</v>
      </c>
      <c r="AC2175">
        <v>1132.8</v>
      </c>
      <c r="AD2175" s="8">
        <v>0.22</v>
      </c>
      <c r="AE2175" s="7">
        <v>1246.08</v>
      </c>
      <c r="AF2175">
        <v>0.22</v>
      </c>
      <c r="AG2175" t="str">
        <f t="shared" si="33"/>
        <v>₹6 K</v>
      </c>
    </row>
    <row r="2176" spans="1:33" x14ac:dyDescent="0.3">
      <c r="A2176" t="s">
        <v>336</v>
      </c>
      <c r="B2176" t="s">
        <v>500</v>
      </c>
      <c r="C2176" t="s">
        <v>80</v>
      </c>
      <c r="D2176" t="s">
        <v>206</v>
      </c>
      <c r="E2176" t="s">
        <v>134</v>
      </c>
      <c r="F2176" t="s">
        <v>15445</v>
      </c>
      <c r="G2176" t="s">
        <v>33</v>
      </c>
      <c r="H2176" s="4">
        <v>45317</v>
      </c>
      <c r="I2176">
        <v>800</v>
      </c>
      <c r="J2176" t="s">
        <v>15446</v>
      </c>
      <c r="K2176" t="s">
        <v>3069</v>
      </c>
      <c r="L2176" t="s">
        <v>15447</v>
      </c>
      <c r="M2176" t="s">
        <v>37</v>
      </c>
      <c r="N2176" t="s">
        <v>15448</v>
      </c>
      <c r="O2176" t="s">
        <v>72</v>
      </c>
      <c r="P2176">
        <v>15</v>
      </c>
      <c r="Q2176" t="s">
        <v>40</v>
      </c>
      <c r="R2176" t="s">
        <v>58</v>
      </c>
      <c r="S2176" t="s">
        <v>15449</v>
      </c>
      <c r="T2176" s="4">
        <v>45536</v>
      </c>
      <c r="U2176">
        <v>9</v>
      </c>
      <c r="V2176" t="s">
        <v>20252</v>
      </c>
      <c r="W2176" t="s">
        <v>15450</v>
      </c>
      <c r="X2176" t="s">
        <v>15451</v>
      </c>
      <c r="Y2176" t="s">
        <v>3293</v>
      </c>
      <c r="Z2176">
        <v>836</v>
      </c>
      <c r="AA2176">
        <v>8</v>
      </c>
      <c r="AB2176">
        <v>2675.2000000000003</v>
      </c>
      <c r="AC2176">
        <v>334.40000000000003</v>
      </c>
      <c r="AD2176" s="8">
        <v>0.35</v>
      </c>
      <c r="AE2176" s="7">
        <v>936.32</v>
      </c>
      <c r="AF2176">
        <v>0.35</v>
      </c>
      <c r="AG2176" t="str">
        <f t="shared" si="33"/>
        <v>₹3 K</v>
      </c>
    </row>
    <row r="2177" spans="1:33" x14ac:dyDescent="0.3">
      <c r="A2177" t="s">
        <v>107</v>
      </c>
      <c r="B2177" t="s">
        <v>510</v>
      </c>
      <c r="C2177" t="s">
        <v>80</v>
      </c>
      <c r="D2177" t="s">
        <v>109</v>
      </c>
      <c r="E2177" t="s">
        <v>521</v>
      </c>
      <c r="F2177" t="s">
        <v>15741</v>
      </c>
      <c r="G2177" t="s">
        <v>96</v>
      </c>
      <c r="H2177" s="4">
        <v>45014</v>
      </c>
      <c r="I2177">
        <v>1400</v>
      </c>
      <c r="J2177" t="s">
        <v>15742</v>
      </c>
      <c r="K2177" t="s">
        <v>1846</v>
      </c>
      <c r="L2177" t="s">
        <v>15743</v>
      </c>
      <c r="M2177" t="s">
        <v>37</v>
      </c>
      <c r="N2177" t="s">
        <v>15744</v>
      </c>
      <c r="O2177" t="s">
        <v>57</v>
      </c>
      <c r="P2177">
        <v>4</v>
      </c>
      <c r="Q2177" t="s">
        <v>40</v>
      </c>
      <c r="R2177" t="s">
        <v>74</v>
      </c>
      <c r="S2177" t="s">
        <v>15745</v>
      </c>
      <c r="T2177" s="4">
        <v>45541</v>
      </c>
      <c r="U2177">
        <v>9</v>
      </c>
      <c r="V2177" t="s">
        <v>20252</v>
      </c>
      <c r="W2177" t="s">
        <v>15746</v>
      </c>
      <c r="X2177" t="s">
        <v>15747</v>
      </c>
      <c r="Y2177" t="s">
        <v>3154</v>
      </c>
      <c r="Z2177">
        <v>2782</v>
      </c>
      <c r="AA2177">
        <v>2</v>
      </c>
      <c r="AB2177">
        <v>2225.6</v>
      </c>
      <c r="AC2177">
        <v>1112.8</v>
      </c>
      <c r="AD2177" s="8">
        <v>0.35</v>
      </c>
      <c r="AE2177" s="7">
        <v>778.95999999999992</v>
      </c>
      <c r="AF2177">
        <v>0.35</v>
      </c>
      <c r="AG2177" t="str">
        <f t="shared" si="33"/>
        <v>₹2 K</v>
      </c>
    </row>
    <row r="2178" spans="1:33" x14ac:dyDescent="0.3">
      <c r="A2178" t="s">
        <v>336</v>
      </c>
      <c r="B2178" t="s">
        <v>262</v>
      </c>
      <c r="C2178" t="s">
        <v>80</v>
      </c>
      <c r="D2178" t="s">
        <v>146</v>
      </c>
      <c r="E2178" t="s">
        <v>158</v>
      </c>
      <c r="F2178" t="s">
        <v>15803</v>
      </c>
      <c r="G2178" t="s">
        <v>96</v>
      </c>
      <c r="H2178" s="4">
        <v>44997</v>
      </c>
      <c r="I2178">
        <v>1100</v>
      </c>
      <c r="J2178" t="s">
        <v>15804</v>
      </c>
      <c r="K2178" t="s">
        <v>197</v>
      </c>
      <c r="L2178" t="s">
        <v>15805</v>
      </c>
      <c r="M2178" t="s">
        <v>37</v>
      </c>
      <c r="N2178" t="s">
        <v>15806</v>
      </c>
      <c r="O2178" t="s">
        <v>116</v>
      </c>
      <c r="P2178">
        <v>8</v>
      </c>
      <c r="Q2178" t="s">
        <v>73</v>
      </c>
      <c r="R2178" t="s">
        <v>101</v>
      </c>
      <c r="S2178" t="s">
        <v>15807</v>
      </c>
      <c r="T2178" s="4">
        <v>45555</v>
      </c>
      <c r="U2178">
        <v>9</v>
      </c>
      <c r="V2178" t="s">
        <v>20252</v>
      </c>
      <c r="W2178" t="s">
        <v>15808</v>
      </c>
      <c r="X2178" t="s">
        <v>15809</v>
      </c>
      <c r="Y2178" t="s">
        <v>1508</v>
      </c>
      <c r="Z2178">
        <v>982</v>
      </c>
      <c r="AA2178">
        <v>6</v>
      </c>
      <c r="AB2178">
        <v>2356.8000000000002</v>
      </c>
      <c r="AC2178">
        <v>392.8</v>
      </c>
      <c r="AD2178" s="8">
        <v>0.35</v>
      </c>
      <c r="AE2178" s="7">
        <v>824.88</v>
      </c>
      <c r="AF2178">
        <v>0.35</v>
      </c>
      <c r="AG2178" t="str">
        <f t="shared" ref="AG2178:AG2241" si="34">IF(AB2178&gt;=100000,"₹"&amp;TEXT(AB2178/100000,"0.0")&amp;" L",
IF(AB2178&gt;=1000,"₹"&amp;TEXT(AB2178/1000,"0")&amp;" K",
"₹"&amp;AB2178))</f>
        <v>₹2 K</v>
      </c>
    </row>
    <row r="2179" spans="1:33" x14ac:dyDescent="0.3">
      <c r="A2179" t="s">
        <v>20233</v>
      </c>
      <c r="B2179" t="s">
        <v>240</v>
      </c>
      <c r="C2179" t="s">
        <v>80</v>
      </c>
      <c r="D2179" t="s">
        <v>65</v>
      </c>
      <c r="E2179" t="s">
        <v>294</v>
      </c>
      <c r="F2179" t="s">
        <v>16037</v>
      </c>
      <c r="G2179" t="s">
        <v>96</v>
      </c>
      <c r="H2179" s="4">
        <v>44610</v>
      </c>
      <c r="I2179">
        <v>1100</v>
      </c>
      <c r="J2179" t="s">
        <v>16038</v>
      </c>
      <c r="K2179" t="s">
        <v>69</v>
      </c>
      <c r="L2179" t="s">
        <v>16039</v>
      </c>
      <c r="M2179" t="s">
        <v>87</v>
      </c>
      <c r="N2179" t="s">
        <v>16040</v>
      </c>
      <c r="O2179" t="s">
        <v>116</v>
      </c>
      <c r="P2179">
        <v>8</v>
      </c>
      <c r="Q2179" t="s">
        <v>73</v>
      </c>
      <c r="R2179" t="s">
        <v>41</v>
      </c>
      <c r="S2179" t="s">
        <v>16041</v>
      </c>
      <c r="T2179" s="4">
        <v>45560</v>
      </c>
      <c r="U2179">
        <v>9</v>
      </c>
      <c r="V2179" t="s">
        <v>20252</v>
      </c>
      <c r="W2179" t="s">
        <v>16042</v>
      </c>
      <c r="X2179" t="s">
        <v>16043</v>
      </c>
      <c r="Y2179" t="s">
        <v>2616</v>
      </c>
      <c r="Z2179">
        <v>840</v>
      </c>
      <c r="AA2179">
        <v>4</v>
      </c>
      <c r="AB2179">
        <v>1344</v>
      </c>
      <c r="AC2179">
        <v>336</v>
      </c>
      <c r="AD2179" s="8">
        <v>0.35</v>
      </c>
      <c r="AE2179" s="7">
        <v>470.4</v>
      </c>
      <c r="AF2179">
        <v>0.35</v>
      </c>
      <c r="AG2179" t="str">
        <f t="shared" si="34"/>
        <v>₹1 K</v>
      </c>
    </row>
    <row r="2180" spans="1:33" x14ac:dyDescent="0.3">
      <c r="A2180" t="s">
        <v>27</v>
      </c>
      <c r="B2180" t="s">
        <v>803</v>
      </c>
      <c r="C2180" t="s">
        <v>80</v>
      </c>
      <c r="D2180" t="s">
        <v>219</v>
      </c>
      <c r="E2180" t="s">
        <v>1683</v>
      </c>
      <c r="F2180" t="s">
        <v>16151</v>
      </c>
      <c r="G2180" t="s">
        <v>33</v>
      </c>
      <c r="H2180" s="4">
        <v>44063</v>
      </c>
      <c r="I2180">
        <v>1200</v>
      </c>
      <c r="J2180" t="s">
        <v>16152</v>
      </c>
      <c r="K2180" t="s">
        <v>1486</v>
      </c>
      <c r="L2180" t="s">
        <v>16153</v>
      </c>
      <c r="M2180" t="s">
        <v>37</v>
      </c>
      <c r="N2180" t="s">
        <v>16154</v>
      </c>
      <c r="O2180" t="s">
        <v>57</v>
      </c>
      <c r="P2180">
        <v>4</v>
      </c>
      <c r="Q2180" t="s">
        <v>73</v>
      </c>
      <c r="R2180" t="s">
        <v>101</v>
      </c>
      <c r="S2180" t="s">
        <v>16155</v>
      </c>
      <c r="T2180" s="4">
        <v>45549</v>
      </c>
      <c r="U2180">
        <v>9</v>
      </c>
      <c r="V2180" t="s">
        <v>20252</v>
      </c>
      <c r="W2180" t="s">
        <v>16156</v>
      </c>
      <c r="X2180" t="s">
        <v>16157</v>
      </c>
      <c r="Y2180" t="s">
        <v>1948</v>
      </c>
      <c r="Z2180">
        <v>2744</v>
      </c>
      <c r="AA2180">
        <v>5</v>
      </c>
      <c r="AB2180">
        <v>5488</v>
      </c>
      <c r="AC2180">
        <v>1097.5999999999999</v>
      </c>
      <c r="AD2180" s="8">
        <v>0.35</v>
      </c>
      <c r="AE2180" s="7">
        <v>1920.8</v>
      </c>
      <c r="AF2180">
        <v>0.35</v>
      </c>
      <c r="AG2180" t="str">
        <f t="shared" si="34"/>
        <v>₹5 K</v>
      </c>
    </row>
    <row r="2181" spans="1:33" x14ac:dyDescent="0.3">
      <c r="A2181" t="s">
        <v>357</v>
      </c>
      <c r="B2181" t="s">
        <v>357</v>
      </c>
      <c r="C2181" t="s">
        <v>29</v>
      </c>
      <c r="D2181" t="s">
        <v>109</v>
      </c>
      <c r="E2181" t="s">
        <v>2215</v>
      </c>
      <c r="F2181" t="s">
        <v>16254</v>
      </c>
      <c r="G2181" t="s">
        <v>33</v>
      </c>
      <c r="H2181" s="4">
        <v>43962</v>
      </c>
      <c r="I2181">
        <v>1000</v>
      </c>
      <c r="J2181" t="s">
        <v>16255</v>
      </c>
      <c r="K2181" t="s">
        <v>1078</v>
      </c>
      <c r="L2181" t="s">
        <v>16256</v>
      </c>
      <c r="M2181" t="s">
        <v>37</v>
      </c>
      <c r="N2181" t="s">
        <v>16257</v>
      </c>
      <c r="O2181" t="s">
        <v>57</v>
      </c>
      <c r="P2181">
        <v>5</v>
      </c>
      <c r="Q2181" t="s">
        <v>40</v>
      </c>
      <c r="R2181" t="s">
        <v>58</v>
      </c>
      <c r="S2181" t="s">
        <v>16258</v>
      </c>
      <c r="T2181" s="4">
        <v>45543</v>
      </c>
      <c r="U2181">
        <v>9</v>
      </c>
      <c r="V2181" t="s">
        <v>20252</v>
      </c>
      <c r="W2181" t="s">
        <v>16259</v>
      </c>
      <c r="X2181" t="s">
        <v>16260</v>
      </c>
      <c r="Y2181" t="s">
        <v>622</v>
      </c>
      <c r="Z2181">
        <v>2439</v>
      </c>
      <c r="AA2181">
        <v>5</v>
      </c>
      <c r="AB2181">
        <v>4878</v>
      </c>
      <c r="AC2181">
        <v>975.6</v>
      </c>
      <c r="AD2181" s="8">
        <v>0.28000000000000003</v>
      </c>
      <c r="AE2181" s="7">
        <v>1365.8400000000001</v>
      </c>
      <c r="AF2181">
        <v>0.28000000000000003</v>
      </c>
      <c r="AG2181" t="str">
        <f t="shared" si="34"/>
        <v>₹5 K</v>
      </c>
    </row>
    <row r="2182" spans="1:33" x14ac:dyDescent="0.3">
      <c r="A2182" t="s">
        <v>20234</v>
      </c>
      <c r="B2182" t="s">
        <v>325</v>
      </c>
      <c r="C2182" t="s">
        <v>49</v>
      </c>
      <c r="D2182" t="s">
        <v>65</v>
      </c>
      <c r="E2182" t="s">
        <v>1908</v>
      </c>
      <c r="F2182" t="s">
        <v>16666</v>
      </c>
      <c r="G2182" t="s">
        <v>96</v>
      </c>
      <c r="H2182" s="4">
        <v>44372</v>
      </c>
      <c r="I2182">
        <v>1100</v>
      </c>
      <c r="J2182" t="s">
        <v>16667</v>
      </c>
      <c r="K2182" t="s">
        <v>137</v>
      </c>
      <c r="L2182" t="s">
        <v>16668</v>
      </c>
      <c r="M2182" t="s">
        <v>37</v>
      </c>
      <c r="N2182" t="s">
        <v>16669</v>
      </c>
      <c r="O2182" t="s">
        <v>116</v>
      </c>
      <c r="P2182">
        <v>3</v>
      </c>
      <c r="Q2182" t="s">
        <v>73</v>
      </c>
      <c r="R2182" t="s">
        <v>101</v>
      </c>
      <c r="S2182" t="s">
        <v>16670</v>
      </c>
      <c r="T2182" s="4">
        <v>45544</v>
      </c>
      <c r="U2182">
        <v>9</v>
      </c>
      <c r="V2182" t="s">
        <v>20252</v>
      </c>
      <c r="W2182" t="s">
        <v>16671</v>
      </c>
      <c r="X2182" t="s">
        <v>16672</v>
      </c>
      <c r="Y2182" t="s">
        <v>4237</v>
      </c>
      <c r="Z2182">
        <v>1843</v>
      </c>
      <c r="AA2182">
        <v>8</v>
      </c>
      <c r="AB2182">
        <v>5897.6</v>
      </c>
      <c r="AC2182">
        <v>737.2</v>
      </c>
      <c r="AD2182" s="8">
        <v>0.22</v>
      </c>
      <c r="AE2182" s="7">
        <v>1297.472</v>
      </c>
      <c r="AF2182">
        <v>0.22</v>
      </c>
      <c r="AG2182" t="str">
        <f t="shared" si="34"/>
        <v>₹6 K</v>
      </c>
    </row>
    <row r="2183" spans="1:33" x14ac:dyDescent="0.3">
      <c r="A2183" t="s">
        <v>181</v>
      </c>
      <c r="B2183" t="s">
        <v>182</v>
      </c>
      <c r="C2183" t="s">
        <v>80</v>
      </c>
      <c r="D2183" t="s">
        <v>81</v>
      </c>
      <c r="E2183" t="s">
        <v>1693</v>
      </c>
      <c r="F2183" t="s">
        <v>16755</v>
      </c>
      <c r="G2183" t="s">
        <v>33</v>
      </c>
      <c r="H2183" s="4">
        <v>45232</v>
      </c>
      <c r="I2183">
        <v>1000</v>
      </c>
      <c r="J2183" t="s">
        <v>16756</v>
      </c>
      <c r="K2183" t="s">
        <v>825</v>
      </c>
      <c r="L2183" t="s">
        <v>16757</v>
      </c>
      <c r="M2183" t="s">
        <v>37</v>
      </c>
      <c r="N2183" t="s">
        <v>16758</v>
      </c>
      <c r="O2183" t="s">
        <v>116</v>
      </c>
      <c r="P2183">
        <v>13</v>
      </c>
      <c r="Q2183" t="s">
        <v>40</v>
      </c>
      <c r="R2183" t="s">
        <v>58</v>
      </c>
      <c r="S2183" t="s">
        <v>16759</v>
      </c>
      <c r="T2183" s="4">
        <v>45546</v>
      </c>
      <c r="U2183">
        <v>9</v>
      </c>
      <c r="V2183" t="s">
        <v>20252</v>
      </c>
      <c r="W2183" t="s">
        <v>16760</v>
      </c>
      <c r="X2183" t="s">
        <v>16761</v>
      </c>
      <c r="Y2183" t="s">
        <v>1517</v>
      </c>
      <c r="Z2183">
        <v>2211</v>
      </c>
      <c r="AA2183">
        <v>2</v>
      </c>
      <c r="AB2183">
        <v>1768.8000000000002</v>
      </c>
      <c r="AC2183">
        <v>884.40000000000009</v>
      </c>
      <c r="AD2183" s="8">
        <v>0.35</v>
      </c>
      <c r="AE2183" s="7">
        <v>619.08000000000004</v>
      </c>
      <c r="AF2183">
        <v>0.35</v>
      </c>
      <c r="AG2183" t="str">
        <f t="shared" si="34"/>
        <v>₹2 K</v>
      </c>
    </row>
    <row r="2184" spans="1:33" x14ac:dyDescent="0.3">
      <c r="A2184" t="s">
        <v>181</v>
      </c>
      <c r="B2184" t="s">
        <v>380</v>
      </c>
      <c r="C2184" t="s">
        <v>29</v>
      </c>
      <c r="D2184" t="s">
        <v>370</v>
      </c>
      <c r="E2184" t="s">
        <v>1005</v>
      </c>
      <c r="F2184" t="s">
        <v>16858</v>
      </c>
      <c r="G2184" t="s">
        <v>33</v>
      </c>
      <c r="H2184" s="4">
        <v>44451</v>
      </c>
      <c r="I2184">
        <v>1300</v>
      </c>
      <c r="J2184" t="s">
        <v>16859</v>
      </c>
      <c r="K2184" t="s">
        <v>753</v>
      </c>
      <c r="L2184" t="s">
        <v>16860</v>
      </c>
      <c r="M2184" t="s">
        <v>87</v>
      </c>
      <c r="N2184" t="s">
        <v>16861</v>
      </c>
      <c r="O2184" t="s">
        <v>57</v>
      </c>
      <c r="P2184">
        <v>4</v>
      </c>
      <c r="Q2184" t="s">
        <v>40</v>
      </c>
      <c r="R2184" t="s">
        <v>41</v>
      </c>
      <c r="S2184" t="s">
        <v>16862</v>
      </c>
      <c r="T2184" s="4">
        <v>45558</v>
      </c>
      <c r="U2184">
        <v>9</v>
      </c>
      <c r="V2184" t="s">
        <v>20252</v>
      </c>
      <c r="W2184" t="s">
        <v>16863</v>
      </c>
      <c r="X2184" t="s">
        <v>16864</v>
      </c>
      <c r="Y2184" t="s">
        <v>6483</v>
      </c>
      <c r="Z2184">
        <v>823</v>
      </c>
      <c r="AA2184">
        <v>6</v>
      </c>
      <c r="AB2184">
        <v>1975.2</v>
      </c>
      <c r="AC2184">
        <v>329.2</v>
      </c>
      <c r="AD2184" s="8">
        <v>0.28000000000000003</v>
      </c>
      <c r="AE2184" s="7">
        <v>553.05600000000004</v>
      </c>
      <c r="AF2184">
        <v>0.28000000000000003</v>
      </c>
      <c r="AG2184" t="str">
        <f t="shared" si="34"/>
        <v>₹2 K</v>
      </c>
    </row>
    <row r="2185" spans="1:33" x14ac:dyDescent="0.3">
      <c r="A2185" t="s">
        <v>20234</v>
      </c>
      <c r="B2185" t="s">
        <v>325</v>
      </c>
      <c r="C2185" t="s">
        <v>29</v>
      </c>
      <c r="D2185" t="s">
        <v>370</v>
      </c>
      <c r="E2185" t="s">
        <v>3309</v>
      </c>
      <c r="F2185" t="s">
        <v>16935</v>
      </c>
      <c r="G2185" t="s">
        <v>96</v>
      </c>
      <c r="H2185" s="4">
        <v>45561</v>
      </c>
      <c r="I2185">
        <v>800</v>
      </c>
      <c r="J2185" t="s">
        <v>16936</v>
      </c>
      <c r="K2185" t="s">
        <v>725</v>
      </c>
      <c r="L2185" t="s">
        <v>16937</v>
      </c>
      <c r="M2185" t="s">
        <v>37</v>
      </c>
      <c r="N2185" t="s">
        <v>16938</v>
      </c>
      <c r="O2185" t="s">
        <v>57</v>
      </c>
      <c r="P2185">
        <v>9</v>
      </c>
      <c r="Q2185" t="s">
        <v>73</v>
      </c>
      <c r="R2185" t="s">
        <v>101</v>
      </c>
      <c r="S2185" t="s">
        <v>16939</v>
      </c>
      <c r="T2185" s="4">
        <v>45543</v>
      </c>
      <c r="U2185">
        <v>9</v>
      </c>
      <c r="V2185" t="s">
        <v>20252</v>
      </c>
      <c r="W2185" t="s">
        <v>16940</v>
      </c>
      <c r="X2185" t="s">
        <v>16941</v>
      </c>
      <c r="Y2185" t="s">
        <v>767</v>
      </c>
      <c r="Z2185">
        <v>2209</v>
      </c>
      <c r="AA2185">
        <v>8</v>
      </c>
      <c r="AB2185">
        <v>7068.8</v>
      </c>
      <c r="AC2185">
        <v>883.6</v>
      </c>
      <c r="AD2185" s="8">
        <v>0.28000000000000003</v>
      </c>
      <c r="AE2185" s="7">
        <v>1979.2640000000004</v>
      </c>
      <c r="AF2185">
        <v>0.28000000000000003</v>
      </c>
      <c r="AG2185" t="str">
        <f t="shared" si="34"/>
        <v>₹7 K</v>
      </c>
    </row>
    <row r="2186" spans="1:33" x14ac:dyDescent="0.3">
      <c r="A2186" t="s">
        <v>20239</v>
      </c>
      <c r="B2186" t="s">
        <v>28</v>
      </c>
      <c r="C2186" t="s">
        <v>29</v>
      </c>
      <c r="D2186" t="s">
        <v>146</v>
      </c>
      <c r="E2186" t="s">
        <v>703</v>
      </c>
      <c r="F2186" t="s">
        <v>17027</v>
      </c>
      <c r="G2186" t="s">
        <v>33</v>
      </c>
      <c r="H2186" s="4">
        <v>45318</v>
      </c>
      <c r="I2186">
        <v>950</v>
      </c>
      <c r="J2186" t="s">
        <v>17028</v>
      </c>
      <c r="K2186" t="s">
        <v>254</v>
      </c>
      <c r="L2186" t="s">
        <v>17029</v>
      </c>
      <c r="M2186" t="s">
        <v>37</v>
      </c>
      <c r="N2186" t="s">
        <v>17030</v>
      </c>
      <c r="O2186" t="s">
        <v>39</v>
      </c>
      <c r="P2186">
        <v>9</v>
      </c>
      <c r="Q2186" t="s">
        <v>40</v>
      </c>
      <c r="R2186" t="s">
        <v>101</v>
      </c>
      <c r="S2186" t="s">
        <v>17031</v>
      </c>
      <c r="T2186" s="4">
        <v>45544</v>
      </c>
      <c r="U2186">
        <v>9</v>
      </c>
      <c r="V2186" t="s">
        <v>20252</v>
      </c>
      <c r="W2186" t="s">
        <v>17032</v>
      </c>
      <c r="X2186" t="s">
        <v>8092</v>
      </c>
      <c r="Y2186" t="s">
        <v>9704</v>
      </c>
      <c r="Z2186">
        <v>2910</v>
      </c>
      <c r="AA2186">
        <v>3</v>
      </c>
      <c r="AB2186">
        <v>3492</v>
      </c>
      <c r="AC2186">
        <v>1164</v>
      </c>
      <c r="AD2186" s="8">
        <v>0.28000000000000003</v>
      </c>
      <c r="AE2186" s="7">
        <v>977.7600000000001</v>
      </c>
      <c r="AF2186">
        <v>0.28000000000000003</v>
      </c>
      <c r="AG2186" t="str">
        <f t="shared" si="34"/>
        <v>₹3 K</v>
      </c>
    </row>
    <row r="2187" spans="1:33" x14ac:dyDescent="0.3">
      <c r="A2187" t="s">
        <v>181</v>
      </c>
      <c r="B2187" t="s">
        <v>920</v>
      </c>
      <c r="C2187" t="s">
        <v>49</v>
      </c>
      <c r="D2187" t="s">
        <v>146</v>
      </c>
      <c r="E2187" t="s">
        <v>1917</v>
      </c>
      <c r="F2187" t="s">
        <v>4253</v>
      </c>
      <c r="G2187" t="s">
        <v>33</v>
      </c>
      <c r="H2187" s="4">
        <v>43838</v>
      </c>
      <c r="I2187">
        <v>1300</v>
      </c>
      <c r="J2187" t="s">
        <v>17137</v>
      </c>
      <c r="K2187" t="s">
        <v>35</v>
      </c>
      <c r="L2187" t="s">
        <v>17138</v>
      </c>
      <c r="M2187" t="s">
        <v>37</v>
      </c>
      <c r="N2187" t="s">
        <v>17139</v>
      </c>
      <c r="O2187" t="s">
        <v>39</v>
      </c>
      <c r="P2187">
        <v>6</v>
      </c>
      <c r="Q2187" t="s">
        <v>73</v>
      </c>
      <c r="R2187" t="s">
        <v>74</v>
      </c>
      <c r="S2187" t="s">
        <v>17140</v>
      </c>
      <c r="T2187" s="4">
        <v>45558</v>
      </c>
      <c r="U2187">
        <v>9</v>
      </c>
      <c r="V2187" t="s">
        <v>20252</v>
      </c>
      <c r="W2187" t="s">
        <v>17141</v>
      </c>
      <c r="X2187" t="s">
        <v>17142</v>
      </c>
      <c r="Y2187" t="s">
        <v>6404</v>
      </c>
      <c r="Z2187">
        <v>2672</v>
      </c>
      <c r="AA2187">
        <v>3</v>
      </c>
      <c r="AB2187">
        <v>3206.4</v>
      </c>
      <c r="AC2187">
        <v>1068.8</v>
      </c>
      <c r="AD2187" s="8">
        <v>0.22</v>
      </c>
      <c r="AE2187" s="7">
        <v>705.40800000000002</v>
      </c>
      <c r="AF2187">
        <v>0.22</v>
      </c>
      <c r="AG2187" t="str">
        <f t="shared" si="34"/>
        <v>₹3 K</v>
      </c>
    </row>
    <row r="2188" spans="1:33" x14ac:dyDescent="0.3">
      <c r="A2188" t="s">
        <v>20236</v>
      </c>
      <c r="B2188" t="s">
        <v>79</v>
      </c>
      <c r="C2188" t="s">
        <v>49</v>
      </c>
      <c r="D2188" t="s">
        <v>30</v>
      </c>
      <c r="E2188" t="s">
        <v>1949</v>
      </c>
      <c r="F2188" t="s">
        <v>17493</v>
      </c>
      <c r="G2188" t="s">
        <v>33</v>
      </c>
      <c r="H2188" s="4">
        <v>44621</v>
      </c>
      <c r="I2188">
        <v>1300</v>
      </c>
      <c r="J2188" t="s">
        <v>17494</v>
      </c>
      <c r="K2188" t="s">
        <v>796</v>
      </c>
      <c r="L2188" t="s">
        <v>17495</v>
      </c>
      <c r="M2188" t="s">
        <v>37</v>
      </c>
      <c r="N2188" t="s">
        <v>17496</v>
      </c>
      <c r="O2188" t="s">
        <v>39</v>
      </c>
      <c r="P2188">
        <v>18</v>
      </c>
      <c r="Q2188" t="s">
        <v>40</v>
      </c>
      <c r="R2188" t="s">
        <v>41</v>
      </c>
      <c r="S2188" t="s">
        <v>17497</v>
      </c>
      <c r="T2188" s="4">
        <v>45555</v>
      </c>
      <c r="U2188">
        <v>9</v>
      </c>
      <c r="V2188" t="s">
        <v>20252</v>
      </c>
      <c r="W2188" t="s">
        <v>17498</v>
      </c>
      <c r="X2188" t="s">
        <v>17499</v>
      </c>
      <c r="Y2188" t="s">
        <v>2639</v>
      </c>
      <c r="Z2188">
        <v>1942</v>
      </c>
      <c r="AA2188">
        <v>6</v>
      </c>
      <c r="AB2188">
        <v>4660.8</v>
      </c>
      <c r="AC2188">
        <v>776.80000000000007</v>
      </c>
      <c r="AD2188" s="8">
        <v>0.22</v>
      </c>
      <c r="AE2188" s="7">
        <v>1025.376</v>
      </c>
      <c r="AF2188">
        <v>0.22</v>
      </c>
      <c r="AG2188" t="str">
        <f t="shared" si="34"/>
        <v>₹5 K</v>
      </c>
    </row>
    <row r="2189" spans="1:33" x14ac:dyDescent="0.3">
      <c r="A2189" t="s">
        <v>181</v>
      </c>
      <c r="B2189" t="s">
        <v>606</v>
      </c>
      <c r="C2189" t="s">
        <v>49</v>
      </c>
      <c r="D2189" t="s">
        <v>30</v>
      </c>
      <c r="E2189" t="s">
        <v>511</v>
      </c>
      <c r="F2189" t="s">
        <v>17562</v>
      </c>
      <c r="G2189" t="s">
        <v>96</v>
      </c>
      <c r="H2189" s="4">
        <v>44514</v>
      </c>
      <c r="I2189">
        <v>1300</v>
      </c>
      <c r="J2189" t="s">
        <v>17563</v>
      </c>
      <c r="K2189" t="s">
        <v>524</v>
      </c>
      <c r="L2189" t="s">
        <v>17564</v>
      </c>
      <c r="M2189" t="s">
        <v>37</v>
      </c>
      <c r="N2189" t="s">
        <v>17565</v>
      </c>
      <c r="O2189" t="s">
        <v>116</v>
      </c>
      <c r="P2189">
        <v>19</v>
      </c>
      <c r="Q2189" t="s">
        <v>40</v>
      </c>
      <c r="R2189" t="s">
        <v>58</v>
      </c>
      <c r="S2189" t="s">
        <v>17566</v>
      </c>
      <c r="T2189" s="4">
        <v>45553</v>
      </c>
      <c r="U2189">
        <v>9</v>
      </c>
      <c r="V2189" t="s">
        <v>20252</v>
      </c>
      <c r="W2189" t="s">
        <v>17567</v>
      </c>
      <c r="X2189" t="s">
        <v>17568</v>
      </c>
      <c r="Y2189" t="s">
        <v>5192</v>
      </c>
      <c r="Z2189">
        <v>2792</v>
      </c>
      <c r="AA2189">
        <v>4</v>
      </c>
      <c r="AB2189">
        <v>4467.2</v>
      </c>
      <c r="AC2189">
        <v>1116.8</v>
      </c>
      <c r="AD2189" s="8">
        <v>0.22</v>
      </c>
      <c r="AE2189" s="7">
        <v>982.78399999999999</v>
      </c>
      <c r="AF2189">
        <v>0.22</v>
      </c>
      <c r="AG2189" t="str">
        <f t="shared" si="34"/>
        <v>₹4 K</v>
      </c>
    </row>
    <row r="2190" spans="1:33" x14ac:dyDescent="0.3">
      <c r="A2190" t="s">
        <v>181</v>
      </c>
      <c r="B2190" t="s">
        <v>813</v>
      </c>
      <c r="C2190" t="s">
        <v>80</v>
      </c>
      <c r="D2190" t="s">
        <v>241</v>
      </c>
      <c r="E2190" t="s">
        <v>1560</v>
      </c>
      <c r="F2190" t="s">
        <v>17596</v>
      </c>
      <c r="G2190" t="s">
        <v>96</v>
      </c>
      <c r="H2190" s="4">
        <v>45122</v>
      </c>
      <c r="I2190">
        <v>800</v>
      </c>
      <c r="J2190" t="s">
        <v>17597</v>
      </c>
      <c r="K2190" t="s">
        <v>424</v>
      </c>
      <c r="L2190" t="s">
        <v>17598</v>
      </c>
      <c r="M2190" t="s">
        <v>37</v>
      </c>
      <c r="N2190" t="s">
        <v>17599</v>
      </c>
      <c r="O2190" t="s">
        <v>57</v>
      </c>
      <c r="P2190">
        <v>5</v>
      </c>
      <c r="Q2190" t="s">
        <v>73</v>
      </c>
      <c r="R2190" t="s">
        <v>74</v>
      </c>
      <c r="S2190" t="s">
        <v>17600</v>
      </c>
      <c r="T2190" s="4">
        <v>45540</v>
      </c>
      <c r="U2190">
        <v>9</v>
      </c>
      <c r="V2190" t="s">
        <v>20252</v>
      </c>
      <c r="W2190" t="s">
        <v>17601</v>
      </c>
      <c r="X2190" t="s">
        <v>17602</v>
      </c>
      <c r="Y2190" t="s">
        <v>17603</v>
      </c>
      <c r="Z2190">
        <v>1053</v>
      </c>
      <c r="AA2190">
        <v>2</v>
      </c>
      <c r="AB2190">
        <v>842.40000000000009</v>
      </c>
      <c r="AC2190">
        <v>421.20000000000005</v>
      </c>
      <c r="AD2190" s="8">
        <v>0.35</v>
      </c>
      <c r="AE2190" s="7">
        <v>294.84000000000003</v>
      </c>
      <c r="AF2190">
        <v>0.35</v>
      </c>
      <c r="AG2190" t="str">
        <f t="shared" si="34"/>
        <v>₹842.4</v>
      </c>
    </row>
    <row r="2191" spans="1:33" x14ac:dyDescent="0.3">
      <c r="A2191" t="s">
        <v>20240</v>
      </c>
      <c r="B2191" t="s">
        <v>347</v>
      </c>
      <c r="C2191" t="s">
        <v>29</v>
      </c>
      <c r="D2191" t="s">
        <v>81</v>
      </c>
      <c r="E2191" t="s">
        <v>391</v>
      </c>
      <c r="F2191" t="s">
        <v>17611</v>
      </c>
      <c r="G2191" t="s">
        <v>33</v>
      </c>
      <c r="H2191" s="4">
        <v>44693</v>
      </c>
      <c r="I2191">
        <v>800</v>
      </c>
      <c r="J2191" t="s">
        <v>17612</v>
      </c>
      <c r="K2191" t="s">
        <v>276</v>
      </c>
      <c r="L2191" t="s">
        <v>17613</v>
      </c>
      <c r="M2191" t="s">
        <v>87</v>
      </c>
      <c r="N2191" t="s">
        <v>17614</v>
      </c>
      <c r="O2191" t="s">
        <v>72</v>
      </c>
      <c r="P2191">
        <v>7</v>
      </c>
      <c r="Q2191" t="s">
        <v>73</v>
      </c>
      <c r="R2191" t="s">
        <v>74</v>
      </c>
      <c r="S2191" t="s">
        <v>17615</v>
      </c>
      <c r="T2191" s="4">
        <v>45546</v>
      </c>
      <c r="U2191">
        <v>9</v>
      </c>
      <c r="V2191" t="s">
        <v>20252</v>
      </c>
      <c r="W2191" t="s">
        <v>17616</v>
      </c>
      <c r="X2191" t="s">
        <v>17617</v>
      </c>
      <c r="Y2191" t="s">
        <v>16187</v>
      </c>
      <c r="Z2191">
        <v>1910</v>
      </c>
      <c r="AA2191">
        <v>7</v>
      </c>
      <c r="AB2191">
        <v>5348</v>
      </c>
      <c r="AC2191">
        <v>764</v>
      </c>
      <c r="AD2191" s="8">
        <v>0.28000000000000003</v>
      </c>
      <c r="AE2191" s="7">
        <v>1497.44</v>
      </c>
      <c r="AF2191">
        <v>0.28000000000000003</v>
      </c>
      <c r="AG2191" t="str">
        <f t="shared" si="34"/>
        <v>₹5 K</v>
      </c>
    </row>
    <row r="2192" spans="1:33" x14ac:dyDescent="0.3">
      <c r="A2192" t="s">
        <v>357</v>
      </c>
      <c r="B2192" t="s">
        <v>357</v>
      </c>
      <c r="C2192" t="s">
        <v>29</v>
      </c>
      <c r="D2192" t="s">
        <v>81</v>
      </c>
      <c r="E2192" t="s">
        <v>1949</v>
      </c>
      <c r="F2192" t="s">
        <v>17804</v>
      </c>
      <c r="G2192" t="s">
        <v>96</v>
      </c>
      <c r="H2192" s="4">
        <v>44306</v>
      </c>
      <c r="I2192">
        <v>1300</v>
      </c>
      <c r="J2192" t="s">
        <v>17805</v>
      </c>
      <c r="K2192" t="s">
        <v>989</v>
      </c>
      <c r="L2192" t="s">
        <v>17806</v>
      </c>
      <c r="M2192" t="s">
        <v>37</v>
      </c>
      <c r="N2192" t="s">
        <v>17807</v>
      </c>
      <c r="O2192" t="s">
        <v>116</v>
      </c>
      <c r="P2192">
        <v>8</v>
      </c>
      <c r="Q2192" t="s">
        <v>40</v>
      </c>
      <c r="R2192" t="s">
        <v>74</v>
      </c>
      <c r="S2192" t="s">
        <v>17808</v>
      </c>
      <c r="T2192" s="4">
        <v>45556</v>
      </c>
      <c r="U2192">
        <v>9</v>
      </c>
      <c r="V2192" t="s">
        <v>20252</v>
      </c>
      <c r="W2192" t="s">
        <v>17809</v>
      </c>
      <c r="X2192" t="s">
        <v>17810</v>
      </c>
      <c r="Y2192" t="s">
        <v>2554</v>
      </c>
      <c r="Z2192">
        <v>1638</v>
      </c>
      <c r="AA2192">
        <v>1</v>
      </c>
      <c r="AB2192">
        <v>655.20000000000005</v>
      </c>
      <c r="AC2192">
        <v>655.20000000000005</v>
      </c>
      <c r="AD2192" s="8">
        <v>0.28000000000000003</v>
      </c>
      <c r="AE2192" s="7">
        <v>183.45600000000002</v>
      </c>
      <c r="AF2192">
        <v>0.28000000000000003</v>
      </c>
      <c r="AG2192" t="str">
        <f t="shared" si="34"/>
        <v>₹655.2</v>
      </c>
    </row>
    <row r="2193" spans="1:33" x14ac:dyDescent="0.3">
      <c r="A2193" t="s">
        <v>27</v>
      </c>
      <c r="B2193" t="s">
        <v>803</v>
      </c>
      <c r="C2193" t="s">
        <v>29</v>
      </c>
      <c r="D2193" t="s">
        <v>65</v>
      </c>
      <c r="E2193" t="s">
        <v>1290</v>
      </c>
      <c r="F2193" t="s">
        <v>17837</v>
      </c>
      <c r="G2193" t="s">
        <v>33</v>
      </c>
      <c r="H2193" s="4">
        <v>43891</v>
      </c>
      <c r="I2193">
        <v>950</v>
      </c>
      <c r="J2193" t="s">
        <v>17838</v>
      </c>
      <c r="K2193" t="s">
        <v>404</v>
      </c>
      <c r="L2193" t="s">
        <v>17839</v>
      </c>
      <c r="M2193" t="s">
        <v>87</v>
      </c>
      <c r="N2193" t="s">
        <v>17840</v>
      </c>
      <c r="O2193" t="s">
        <v>57</v>
      </c>
      <c r="P2193">
        <v>6</v>
      </c>
      <c r="Q2193" t="s">
        <v>40</v>
      </c>
      <c r="R2193" t="s">
        <v>101</v>
      </c>
      <c r="S2193" t="s">
        <v>17841</v>
      </c>
      <c r="T2193" s="4">
        <v>45544</v>
      </c>
      <c r="U2193">
        <v>9</v>
      </c>
      <c r="V2193" t="s">
        <v>20252</v>
      </c>
      <c r="W2193" t="s">
        <v>17842</v>
      </c>
      <c r="X2193" t="s">
        <v>17843</v>
      </c>
      <c r="Y2193" t="s">
        <v>849</v>
      </c>
      <c r="Z2193">
        <v>2247</v>
      </c>
      <c r="AA2193">
        <v>6</v>
      </c>
      <c r="AB2193">
        <v>5392.8</v>
      </c>
      <c r="AC2193">
        <v>898.80000000000007</v>
      </c>
      <c r="AD2193" s="8">
        <v>0.28000000000000003</v>
      </c>
      <c r="AE2193" s="7">
        <v>1509.9840000000002</v>
      </c>
      <c r="AF2193">
        <v>0.28000000000000003</v>
      </c>
      <c r="AG2193" t="str">
        <f t="shared" si="34"/>
        <v>₹5 K</v>
      </c>
    </row>
    <row r="2194" spans="1:33" x14ac:dyDescent="0.3">
      <c r="A2194" t="s">
        <v>93</v>
      </c>
      <c r="B2194" t="s">
        <v>205</v>
      </c>
      <c r="C2194" t="s">
        <v>29</v>
      </c>
      <c r="D2194" t="s">
        <v>206</v>
      </c>
      <c r="E2194" t="s">
        <v>1949</v>
      </c>
      <c r="F2194" t="s">
        <v>17844</v>
      </c>
      <c r="G2194" t="s">
        <v>96</v>
      </c>
      <c r="H2194" s="4">
        <v>43847</v>
      </c>
      <c r="I2194">
        <v>1200</v>
      </c>
      <c r="J2194" t="s">
        <v>17845</v>
      </c>
      <c r="K2194" t="s">
        <v>1749</v>
      </c>
      <c r="L2194" t="s">
        <v>17846</v>
      </c>
      <c r="M2194" t="s">
        <v>87</v>
      </c>
      <c r="N2194" t="s">
        <v>17847</v>
      </c>
      <c r="O2194" t="s">
        <v>116</v>
      </c>
      <c r="P2194">
        <v>13</v>
      </c>
      <c r="Q2194" t="s">
        <v>40</v>
      </c>
      <c r="R2194" t="s">
        <v>58</v>
      </c>
      <c r="S2194" t="s">
        <v>17848</v>
      </c>
      <c r="T2194" s="4">
        <v>45549</v>
      </c>
      <c r="U2194">
        <v>9</v>
      </c>
      <c r="V2194" t="s">
        <v>20252</v>
      </c>
      <c r="W2194" t="s">
        <v>17849</v>
      </c>
      <c r="X2194" t="s">
        <v>17850</v>
      </c>
      <c r="Y2194" t="s">
        <v>10577</v>
      </c>
      <c r="Z2194">
        <v>1311</v>
      </c>
      <c r="AA2194">
        <v>7</v>
      </c>
      <c r="AB2194">
        <v>3670.8</v>
      </c>
      <c r="AC2194">
        <v>524.4</v>
      </c>
      <c r="AD2194" s="8">
        <v>0.28000000000000003</v>
      </c>
      <c r="AE2194" s="7">
        <v>1027.8240000000001</v>
      </c>
      <c r="AF2194">
        <v>0.28000000000000003</v>
      </c>
      <c r="AG2194" t="str">
        <f t="shared" si="34"/>
        <v>₹4 K</v>
      </c>
    </row>
    <row r="2195" spans="1:33" x14ac:dyDescent="0.3">
      <c r="A2195" t="s">
        <v>93</v>
      </c>
      <c r="B2195" t="s">
        <v>568</v>
      </c>
      <c r="C2195" t="s">
        <v>49</v>
      </c>
      <c r="D2195" t="s">
        <v>370</v>
      </c>
      <c r="E2195" t="s">
        <v>832</v>
      </c>
      <c r="F2195" t="s">
        <v>17926</v>
      </c>
      <c r="G2195" t="s">
        <v>96</v>
      </c>
      <c r="H2195" s="4">
        <v>44461</v>
      </c>
      <c r="I2195">
        <v>1200</v>
      </c>
      <c r="J2195" t="s">
        <v>17927</v>
      </c>
      <c r="K2195" t="s">
        <v>361</v>
      </c>
      <c r="L2195" t="s">
        <v>17928</v>
      </c>
      <c r="M2195" t="s">
        <v>37</v>
      </c>
      <c r="N2195" t="s">
        <v>17929</v>
      </c>
      <c r="O2195" t="s">
        <v>72</v>
      </c>
      <c r="P2195">
        <v>4</v>
      </c>
      <c r="Q2195" t="s">
        <v>40</v>
      </c>
      <c r="R2195" t="s">
        <v>41</v>
      </c>
      <c r="S2195" t="s">
        <v>17930</v>
      </c>
      <c r="T2195" s="4">
        <v>45550</v>
      </c>
      <c r="U2195">
        <v>9</v>
      </c>
      <c r="V2195" t="s">
        <v>20252</v>
      </c>
      <c r="W2195" t="s">
        <v>17931</v>
      </c>
      <c r="X2195" t="s">
        <v>17932</v>
      </c>
      <c r="Y2195" t="s">
        <v>2020</v>
      </c>
      <c r="Z2195">
        <v>2265</v>
      </c>
      <c r="AA2195">
        <v>6</v>
      </c>
      <c r="AB2195">
        <v>5436</v>
      </c>
      <c r="AC2195">
        <v>906</v>
      </c>
      <c r="AD2195" s="8">
        <v>0.22</v>
      </c>
      <c r="AE2195" s="7">
        <v>1195.92</v>
      </c>
      <c r="AF2195">
        <v>0.22</v>
      </c>
      <c r="AG2195" t="str">
        <f t="shared" si="34"/>
        <v>₹5 K</v>
      </c>
    </row>
    <row r="2196" spans="1:33" x14ac:dyDescent="0.3">
      <c r="A2196" t="s">
        <v>450</v>
      </c>
      <c r="B2196" t="s">
        <v>450</v>
      </c>
      <c r="C2196" t="s">
        <v>49</v>
      </c>
      <c r="D2196" t="s">
        <v>81</v>
      </c>
      <c r="E2196" t="s">
        <v>263</v>
      </c>
      <c r="F2196" t="s">
        <v>17985</v>
      </c>
      <c r="G2196" t="s">
        <v>33</v>
      </c>
      <c r="H2196" s="4">
        <v>44219</v>
      </c>
      <c r="I2196">
        <v>1300</v>
      </c>
      <c r="J2196" t="s">
        <v>17986</v>
      </c>
      <c r="K2196" t="s">
        <v>1749</v>
      </c>
      <c r="L2196" t="s">
        <v>17987</v>
      </c>
      <c r="M2196" t="s">
        <v>37</v>
      </c>
      <c r="N2196" t="s">
        <v>17988</v>
      </c>
      <c r="O2196" t="s">
        <v>72</v>
      </c>
      <c r="P2196">
        <v>3</v>
      </c>
      <c r="Q2196" t="s">
        <v>40</v>
      </c>
      <c r="R2196" t="s">
        <v>74</v>
      </c>
      <c r="S2196" t="s">
        <v>17989</v>
      </c>
      <c r="T2196" s="4">
        <v>45550</v>
      </c>
      <c r="U2196">
        <v>9</v>
      </c>
      <c r="V2196" t="s">
        <v>20252</v>
      </c>
      <c r="W2196" t="s">
        <v>17990</v>
      </c>
      <c r="X2196" t="s">
        <v>17991</v>
      </c>
      <c r="Y2196" t="s">
        <v>6302</v>
      </c>
      <c r="Z2196">
        <v>1507</v>
      </c>
      <c r="AA2196">
        <v>2</v>
      </c>
      <c r="AB2196">
        <v>1205.6000000000001</v>
      </c>
      <c r="AC2196">
        <v>602.80000000000007</v>
      </c>
      <c r="AD2196" s="8">
        <v>0.22</v>
      </c>
      <c r="AE2196" s="7">
        <v>265.23200000000003</v>
      </c>
      <c r="AF2196">
        <v>0.22</v>
      </c>
      <c r="AG2196" t="str">
        <f t="shared" si="34"/>
        <v>₹1 K</v>
      </c>
    </row>
    <row r="2197" spans="1:33" x14ac:dyDescent="0.3">
      <c r="A2197" t="s">
        <v>181</v>
      </c>
      <c r="B2197" t="s">
        <v>411</v>
      </c>
      <c r="C2197" t="s">
        <v>49</v>
      </c>
      <c r="D2197" t="s">
        <v>30</v>
      </c>
      <c r="E2197" t="s">
        <v>283</v>
      </c>
      <c r="F2197" t="s">
        <v>18583</v>
      </c>
      <c r="G2197" t="s">
        <v>96</v>
      </c>
      <c r="H2197" s="4">
        <v>44776</v>
      </c>
      <c r="I2197">
        <v>1300</v>
      </c>
      <c r="J2197" t="s">
        <v>18584</v>
      </c>
      <c r="K2197" t="s">
        <v>463</v>
      </c>
      <c r="L2197" t="s">
        <v>18585</v>
      </c>
      <c r="M2197" t="s">
        <v>87</v>
      </c>
      <c r="N2197" t="s">
        <v>18586</v>
      </c>
      <c r="O2197" t="s">
        <v>39</v>
      </c>
      <c r="P2197">
        <v>4</v>
      </c>
      <c r="Q2197" t="s">
        <v>73</v>
      </c>
      <c r="R2197" t="s">
        <v>41</v>
      </c>
      <c r="S2197" t="s">
        <v>18587</v>
      </c>
      <c r="T2197" s="4">
        <v>45561</v>
      </c>
      <c r="U2197">
        <v>9</v>
      </c>
      <c r="V2197" t="s">
        <v>20252</v>
      </c>
      <c r="W2197" t="s">
        <v>18588</v>
      </c>
      <c r="X2197" t="s">
        <v>18589</v>
      </c>
      <c r="Y2197" t="s">
        <v>3356</v>
      </c>
      <c r="Z2197">
        <v>1766</v>
      </c>
      <c r="AA2197">
        <v>5</v>
      </c>
      <c r="AB2197">
        <v>3532</v>
      </c>
      <c r="AC2197">
        <v>706.4</v>
      </c>
      <c r="AD2197" s="8">
        <v>0.22</v>
      </c>
      <c r="AE2197" s="7">
        <v>777.04</v>
      </c>
      <c r="AF2197">
        <v>0.22</v>
      </c>
      <c r="AG2197" t="str">
        <f t="shared" si="34"/>
        <v>₹4 K</v>
      </c>
    </row>
    <row r="2198" spans="1:33" x14ac:dyDescent="0.3">
      <c r="A2198" t="s">
        <v>20241</v>
      </c>
      <c r="B2198" t="s">
        <v>157</v>
      </c>
      <c r="C2198" t="s">
        <v>29</v>
      </c>
      <c r="D2198" t="s">
        <v>241</v>
      </c>
      <c r="E2198" t="s">
        <v>975</v>
      </c>
      <c r="F2198" t="s">
        <v>18703</v>
      </c>
      <c r="G2198" t="s">
        <v>33</v>
      </c>
      <c r="H2198" s="4">
        <v>44179</v>
      </c>
      <c r="I2198">
        <v>1000</v>
      </c>
      <c r="J2198" t="s">
        <v>18704</v>
      </c>
      <c r="K2198" t="s">
        <v>137</v>
      </c>
      <c r="L2198" t="s">
        <v>18705</v>
      </c>
      <c r="M2198" t="s">
        <v>87</v>
      </c>
      <c r="N2198" t="s">
        <v>18706</v>
      </c>
      <c r="O2198" t="s">
        <v>72</v>
      </c>
      <c r="P2198">
        <v>4</v>
      </c>
      <c r="Q2198" t="s">
        <v>73</v>
      </c>
      <c r="R2198" t="s">
        <v>41</v>
      </c>
      <c r="S2198" t="s">
        <v>18707</v>
      </c>
      <c r="T2198" s="4">
        <v>45539</v>
      </c>
      <c r="U2198">
        <v>9</v>
      </c>
      <c r="V2198" t="s">
        <v>20252</v>
      </c>
      <c r="W2198" t="s">
        <v>18708</v>
      </c>
      <c r="X2198" t="s">
        <v>18709</v>
      </c>
      <c r="Y2198" t="s">
        <v>8628</v>
      </c>
      <c r="Z2198">
        <v>2283</v>
      </c>
      <c r="AA2198">
        <v>7</v>
      </c>
      <c r="AB2198">
        <v>6392.4000000000015</v>
      </c>
      <c r="AC2198">
        <v>913.20000000000016</v>
      </c>
      <c r="AD2198" s="8">
        <v>0.28000000000000003</v>
      </c>
      <c r="AE2198" s="7">
        <v>1789.8720000000005</v>
      </c>
      <c r="AF2198">
        <v>0.28000000000000003</v>
      </c>
      <c r="AG2198" t="str">
        <f t="shared" si="34"/>
        <v>₹6 K</v>
      </c>
    </row>
    <row r="2199" spans="1:33" x14ac:dyDescent="0.3">
      <c r="A2199" t="s">
        <v>20233</v>
      </c>
      <c r="B2199" t="s">
        <v>240</v>
      </c>
      <c r="C2199" t="s">
        <v>80</v>
      </c>
      <c r="D2199" t="s">
        <v>219</v>
      </c>
      <c r="E2199" t="s">
        <v>1560</v>
      </c>
      <c r="F2199" t="s">
        <v>18977</v>
      </c>
      <c r="G2199" t="s">
        <v>33</v>
      </c>
      <c r="H2199" s="4">
        <v>44053</v>
      </c>
      <c r="I2199">
        <v>1400</v>
      </c>
      <c r="J2199" t="s">
        <v>18978</v>
      </c>
      <c r="K2199" t="s">
        <v>581</v>
      </c>
      <c r="L2199" t="s">
        <v>18979</v>
      </c>
      <c r="M2199" t="s">
        <v>37</v>
      </c>
      <c r="N2199" t="s">
        <v>18980</v>
      </c>
      <c r="O2199" t="s">
        <v>116</v>
      </c>
      <c r="P2199">
        <v>13</v>
      </c>
      <c r="Q2199" t="s">
        <v>40</v>
      </c>
      <c r="R2199" t="s">
        <v>41</v>
      </c>
      <c r="S2199" t="s">
        <v>18981</v>
      </c>
      <c r="T2199" s="4">
        <v>45544</v>
      </c>
      <c r="U2199">
        <v>9</v>
      </c>
      <c r="V2199" t="s">
        <v>20252</v>
      </c>
      <c r="W2199" t="s">
        <v>18982</v>
      </c>
      <c r="X2199" t="s">
        <v>18983</v>
      </c>
      <c r="Y2199" t="s">
        <v>5192</v>
      </c>
      <c r="Z2199">
        <v>2550</v>
      </c>
      <c r="AA2199">
        <v>4</v>
      </c>
      <c r="AB2199">
        <v>4080</v>
      </c>
      <c r="AC2199">
        <v>1020</v>
      </c>
      <c r="AD2199" s="8">
        <v>0.35</v>
      </c>
      <c r="AE2199" s="7">
        <v>1428</v>
      </c>
      <c r="AF2199">
        <v>0.35</v>
      </c>
      <c r="AG2199" t="str">
        <f t="shared" si="34"/>
        <v>₹4 K</v>
      </c>
    </row>
    <row r="2200" spans="1:33" x14ac:dyDescent="0.3">
      <c r="A2200" t="s">
        <v>181</v>
      </c>
      <c r="B2200" t="s">
        <v>64</v>
      </c>
      <c r="C2200" t="s">
        <v>80</v>
      </c>
      <c r="D2200" t="s">
        <v>50</v>
      </c>
      <c r="E2200" t="s">
        <v>501</v>
      </c>
      <c r="F2200" t="s">
        <v>19003</v>
      </c>
      <c r="G2200" t="s">
        <v>33</v>
      </c>
      <c r="H2200" s="4">
        <v>43951</v>
      </c>
      <c r="I2200">
        <v>950</v>
      </c>
      <c r="J2200" t="s">
        <v>19004</v>
      </c>
      <c r="K2200" t="s">
        <v>361</v>
      </c>
      <c r="L2200" t="s">
        <v>19005</v>
      </c>
      <c r="M2200" t="s">
        <v>37</v>
      </c>
      <c r="N2200" t="s">
        <v>19006</v>
      </c>
      <c r="O2200" t="s">
        <v>72</v>
      </c>
      <c r="P2200">
        <v>8</v>
      </c>
      <c r="Q2200" t="s">
        <v>40</v>
      </c>
      <c r="R2200" t="s">
        <v>101</v>
      </c>
      <c r="S2200" t="s">
        <v>19007</v>
      </c>
      <c r="T2200" s="4">
        <v>45548</v>
      </c>
      <c r="U2200">
        <v>9</v>
      </c>
      <c r="V2200" t="s">
        <v>20252</v>
      </c>
      <c r="W2200" t="s">
        <v>19008</v>
      </c>
      <c r="X2200" t="s">
        <v>19009</v>
      </c>
      <c r="Y2200" t="s">
        <v>1876</v>
      </c>
      <c r="Z2200">
        <v>1026</v>
      </c>
      <c r="AA2200">
        <v>8</v>
      </c>
      <c r="AB2200">
        <v>3283.2000000000003</v>
      </c>
      <c r="AC2200">
        <v>410.40000000000003</v>
      </c>
      <c r="AD2200" s="8">
        <v>0.35</v>
      </c>
      <c r="AE2200" s="7">
        <v>1149.1200000000001</v>
      </c>
      <c r="AF2200">
        <v>0.35</v>
      </c>
      <c r="AG2200" t="str">
        <f t="shared" si="34"/>
        <v>₹3 K</v>
      </c>
    </row>
    <row r="2201" spans="1:33" x14ac:dyDescent="0.3">
      <c r="A2201" t="s">
        <v>93</v>
      </c>
      <c r="B2201" t="s">
        <v>1118</v>
      </c>
      <c r="C2201" t="s">
        <v>49</v>
      </c>
      <c r="D2201" t="s">
        <v>81</v>
      </c>
      <c r="E2201" t="s">
        <v>1225</v>
      </c>
      <c r="F2201" t="s">
        <v>19084</v>
      </c>
      <c r="G2201" t="s">
        <v>96</v>
      </c>
      <c r="H2201" s="4">
        <v>44510</v>
      </c>
      <c r="I2201">
        <v>1300</v>
      </c>
      <c r="J2201" t="s">
        <v>19085</v>
      </c>
      <c r="K2201" t="s">
        <v>1293</v>
      </c>
      <c r="L2201" t="s">
        <v>19086</v>
      </c>
      <c r="M2201" t="s">
        <v>87</v>
      </c>
      <c r="N2201" t="s">
        <v>19087</v>
      </c>
      <c r="O2201" t="s">
        <v>116</v>
      </c>
      <c r="P2201">
        <v>11</v>
      </c>
      <c r="Q2201" t="s">
        <v>73</v>
      </c>
      <c r="R2201" t="s">
        <v>58</v>
      </c>
      <c r="S2201" t="s">
        <v>19088</v>
      </c>
      <c r="T2201" s="4">
        <v>45551</v>
      </c>
      <c r="U2201">
        <v>9</v>
      </c>
      <c r="V2201" t="s">
        <v>20252</v>
      </c>
      <c r="W2201" t="s">
        <v>19089</v>
      </c>
      <c r="X2201" t="s">
        <v>19090</v>
      </c>
      <c r="Y2201" t="s">
        <v>7236</v>
      </c>
      <c r="Z2201">
        <v>1826</v>
      </c>
      <c r="AA2201">
        <v>4</v>
      </c>
      <c r="AB2201">
        <v>2921.6000000000004</v>
      </c>
      <c r="AC2201">
        <v>730.40000000000009</v>
      </c>
      <c r="AD2201" s="8">
        <v>0.22</v>
      </c>
      <c r="AE2201" s="7">
        <v>642.75200000000007</v>
      </c>
      <c r="AF2201">
        <v>0.22</v>
      </c>
      <c r="AG2201" t="str">
        <f t="shared" si="34"/>
        <v>₹3 K</v>
      </c>
    </row>
    <row r="2202" spans="1:33" x14ac:dyDescent="0.3">
      <c r="A2202" t="s">
        <v>336</v>
      </c>
      <c r="B2202" t="s">
        <v>262</v>
      </c>
      <c r="C2202" t="s">
        <v>80</v>
      </c>
      <c r="D2202" t="s">
        <v>370</v>
      </c>
      <c r="E2202" t="s">
        <v>441</v>
      </c>
      <c r="F2202" t="s">
        <v>19112</v>
      </c>
      <c r="G2202" t="s">
        <v>96</v>
      </c>
      <c r="H2202" s="4">
        <v>44024</v>
      </c>
      <c r="I2202">
        <v>1000</v>
      </c>
      <c r="J2202" t="s">
        <v>19113</v>
      </c>
      <c r="K2202" t="s">
        <v>3813</v>
      </c>
      <c r="L2202" t="s">
        <v>19114</v>
      </c>
      <c r="M2202" t="s">
        <v>87</v>
      </c>
      <c r="N2202" t="s">
        <v>19115</v>
      </c>
      <c r="O2202" t="s">
        <v>39</v>
      </c>
      <c r="P2202">
        <v>4</v>
      </c>
      <c r="Q2202" t="s">
        <v>40</v>
      </c>
      <c r="R2202" t="s">
        <v>41</v>
      </c>
      <c r="S2202" t="s">
        <v>19116</v>
      </c>
      <c r="T2202" s="4">
        <v>45547</v>
      </c>
      <c r="U2202">
        <v>9</v>
      </c>
      <c r="V2202" t="s">
        <v>20252</v>
      </c>
      <c r="W2202" t="s">
        <v>19117</v>
      </c>
      <c r="X2202" t="s">
        <v>19118</v>
      </c>
      <c r="Y2202" t="s">
        <v>4498</v>
      </c>
      <c r="Z2202">
        <v>739</v>
      </c>
      <c r="AA2202">
        <v>7</v>
      </c>
      <c r="AB2202">
        <v>2069.2000000000003</v>
      </c>
      <c r="AC2202">
        <v>295.60000000000002</v>
      </c>
      <c r="AD2202" s="8">
        <v>0.35</v>
      </c>
      <c r="AE2202" s="7">
        <v>724.22</v>
      </c>
      <c r="AF2202">
        <v>0.35</v>
      </c>
      <c r="AG2202" t="str">
        <f t="shared" si="34"/>
        <v>₹2 K</v>
      </c>
    </row>
    <row r="2203" spans="1:33" x14ac:dyDescent="0.3">
      <c r="A2203" t="s">
        <v>20233</v>
      </c>
      <c r="B2203" t="s">
        <v>240</v>
      </c>
      <c r="C2203" t="s">
        <v>29</v>
      </c>
      <c r="D2203" t="s">
        <v>109</v>
      </c>
      <c r="E2203" t="s">
        <v>2215</v>
      </c>
      <c r="F2203" t="s">
        <v>19179</v>
      </c>
      <c r="G2203" t="s">
        <v>96</v>
      </c>
      <c r="H2203" s="4">
        <v>44959</v>
      </c>
      <c r="I2203">
        <v>950</v>
      </c>
      <c r="J2203" t="s">
        <v>19180</v>
      </c>
      <c r="K2203" t="s">
        <v>286</v>
      </c>
      <c r="L2203" t="s">
        <v>19181</v>
      </c>
      <c r="M2203" t="s">
        <v>87</v>
      </c>
      <c r="N2203" t="s">
        <v>19182</v>
      </c>
      <c r="O2203" t="s">
        <v>116</v>
      </c>
      <c r="P2203">
        <v>8</v>
      </c>
      <c r="Q2203" t="s">
        <v>40</v>
      </c>
      <c r="R2203" t="s">
        <v>41</v>
      </c>
      <c r="S2203" t="s">
        <v>19183</v>
      </c>
      <c r="T2203" s="4">
        <v>45550</v>
      </c>
      <c r="U2203">
        <v>9</v>
      </c>
      <c r="V2203" t="s">
        <v>20252</v>
      </c>
      <c r="W2203" t="s">
        <v>19184</v>
      </c>
      <c r="X2203" t="s">
        <v>19185</v>
      </c>
      <c r="Y2203" t="s">
        <v>3325</v>
      </c>
      <c r="Z2203">
        <v>2257</v>
      </c>
      <c r="AA2203">
        <v>5</v>
      </c>
      <c r="AB2203">
        <v>4514</v>
      </c>
      <c r="AC2203">
        <v>902.8</v>
      </c>
      <c r="AD2203" s="8">
        <v>0.28000000000000003</v>
      </c>
      <c r="AE2203" s="7">
        <v>1263.92</v>
      </c>
      <c r="AF2203">
        <v>0.28000000000000003</v>
      </c>
      <c r="AG2203" t="str">
        <f t="shared" si="34"/>
        <v>₹5 K</v>
      </c>
    </row>
    <row r="2204" spans="1:33" x14ac:dyDescent="0.3">
      <c r="A2204" t="s">
        <v>181</v>
      </c>
      <c r="B2204" t="s">
        <v>380</v>
      </c>
      <c r="C2204" t="s">
        <v>29</v>
      </c>
      <c r="D2204" t="s">
        <v>219</v>
      </c>
      <c r="E2204" t="s">
        <v>1049</v>
      </c>
      <c r="F2204" t="s">
        <v>19258</v>
      </c>
      <c r="G2204" t="s">
        <v>33</v>
      </c>
      <c r="H2204" s="4">
        <v>45403</v>
      </c>
      <c r="I2204">
        <v>950</v>
      </c>
      <c r="J2204" t="s">
        <v>19259</v>
      </c>
      <c r="K2204" t="s">
        <v>297</v>
      </c>
      <c r="L2204" t="s">
        <v>19260</v>
      </c>
      <c r="M2204" t="s">
        <v>37</v>
      </c>
      <c r="N2204" t="s">
        <v>19261</v>
      </c>
      <c r="O2204" t="s">
        <v>39</v>
      </c>
      <c r="P2204">
        <v>19</v>
      </c>
      <c r="Q2204" t="s">
        <v>40</v>
      </c>
      <c r="R2204" t="s">
        <v>58</v>
      </c>
      <c r="S2204" t="s">
        <v>19262</v>
      </c>
      <c r="T2204" s="4">
        <v>45540</v>
      </c>
      <c r="U2204">
        <v>9</v>
      </c>
      <c r="V2204" t="s">
        <v>20252</v>
      </c>
      <c r="W2204" t="s">
        <v>19263</v>
      </c>
      <c r="X2204" t="s">
        <v>19264</v>
      </c>
      <c r="Y2204" t="s">
        <v>2223</v>
      </c>
      <c r="Z2204">
        <v>1106</v>
      </c>
      <c r="AA2204">
        <v>3</v>
      </c>
      <c r="AB2204">
        <v>1327.2</v>
      </c>
      <c r="AC2204">
        <v>442.40000000000003</v>
      </c>
      <c r="AD2204" s="8">
        <v>0.28000000000000003</v>
      </c>
      <c r="AE2204" s="7">
        <v>371.61600000000004</v>
      </c>
      <c r="AF2204">
        <v>0.28000000000000003</v>
      </c>
      <c r="AG2204" t="str">
        <f t="shared" si="34"/>
        <v>₹1 K</v>
      </c>
    </row>
    <row r="2205" spans="1:33" x14ac:dyDescent="0.3">
      <c r="A2205" t="s">
        <v>20241</v>
      </c>
      <c r="B2205" t="s">
        <v>157</v>
      </c>
      <c r="C2205" t="s">
        <v>29</v>
      </c>
      <c r="D2205" t="s">
        <v>206</v>
      </c>
      <c r="E2205" t="s">
        <v>183</v>
      </c>
      <c r="F2205" t="s">
        <v>19279</v>
      </c>
      <c r="G2205" t="s">
        <v>96</v>
      </c>
      <c r="H2205" s="4">
        <v>44681</v>
      </c>
      <c r="I2205">
        <v>1400</v>
      </c>
      <c r="J2205" t="s">
        <v>19280</v>
      </c>
      <c r="K2205" t="s">
        <v>1821</v>
      </c>
      <c r="L2205" t="s">
        <v>19281</v>
      </c>
      <c r="M2205" t="s">
        <v>37</v>
      </c>
      <c r="N2205" t="s">
        <v>19282</v>
      </c>
      <c r="O2205" t="s">
        <v>116</v>
      </c>
      <c r="P2205">
        <v>19</v>
      </c>
      <c r="Q2205" t="s">
        <v>73</v>
      </c>
      <c r="R2205" t="s">
        <v>58</v>
      </c>
      <c r="S2205" t="s">
        <v>19283</v>
      </c>
      <c r="T2205" s="4">
        <v>45562</v>
      </c>
      <c r="U2205">
        <v>9</v>
      </c>
      <c r="V2205" t="s">
        <v>20252</v>
      </c>
      <c r="W2205" t="s">
        <v>19284</v>
      </c>
      <c r="X2205" t="s">
        <v>19285</v>
      </c>
      <c r="Y2205" t="s">
        <v>4878</v>
      </c>
      <c r="Z2205">
        <v>935</v>
      </c>
      <c r="AA2205">
        <v>4</v>
      </c>
      <c r="AB2205">
        <v>1496</v>
      </c>
      <c r="AC2205">
        <v>374</v>
      </c>
      <c r="AD2205" s="8">
        <v>0.28000000000000003</v>
      </c>
      <c r="AE2205" s="7">
        <v>418.88000000000005</v>
      </c>
      <c r="AF2205">
        <v>0.28000000000000003</v>
      </c>
      <c r="AG2205" t="str">
        <f t="shared" si="34"/>
        <v>₹1 K</v>
      </c>
    </row>
    <row r="2206" spans="1:33" x14ac:dyDescent="0.3">
      <c r="A2206" t="s">
        <v>181</v>
      </c>
      <c r="B2206" t="s">
        <v>411</v>
      </c>
      <c r="C2206" t="s">
        <v>80</v>
      </c>
      <c r="D2206" t="s">
        <v>109</v>
      </c>
      <c r="E2206" t="s">
        <v>1908</v>
      </c>
      <c r="F2206" t="s">
        <v>19286</v>
      </c>
      <c r="G2206" t="s">
        <v>33</v>
      </c>
      <c r="H2206" s="4">
        <v>44491</v>
      </c>
      <c r="I2206">
        <v>1200</v>
      </c>
      <c r="J2206" t="s">
        <v>19287</v>
      </c>
      <c r="K2206" t="s">
        <v>125</v>
      </c>
      <c r="L2206" t="s">
        <v>19288</v>
      </c>
      <c r="M2206" t="s">
        <v>87</v>
      </c>
      <c r="N2206" t="s">
        <v>19289</v>
      </c>
      <c r="O2206" t="s">
        <v>39</v>
      </c>
      <c r="P2206">
        <v>11</v>
      </c>
      <c r="Q2206" t="s">
        <v>73</v>
      </c>
      <c r="R2206" t="s">
        <v>101</v>
      </c>
      <c r="S2206" t="s">
        <v>19290</v>
      </c>
      <c r="T2206" s="4">
        <v>45562</v>
      </c>
      <c r="U2206">
        <v>9</v>
      </c>
      <c r="V2206" t="s">
        <v>20252</v>
      </c>
      <c r="W2206" t="s">
        <v>19291</v>
      </c>
      <c r="X2206" t="s">
        <v>19292</v>
      </c>
      <c r="Y2206" t="s">
        <v>7309</v>
      </c>
      <c r="Z2206">
        <v>2614</v>
      </c>
      <c r="AA2206">
        <v>5</v>
      </c>
      <c r="AB2206">
        <v>5228</v>
      </c>
      <c r="AC2206">
        <v>1045.5999999999999</v>
      </c>
      <c r="AD2206" s="8">
        <v>0.35</v>
      </c>
      <c r="AE2206" s="7">
        <v>1829.8</v>
      </c>
      <c r="AF2206">
        <v>0.35</v>
      </c>
      <c r="AG2206" t="str">
        <f t="shared" si="34"/>
        <v>₹5 K</v>
      </c>
    </row>
    <row r="2207" spans="1:33" x14ac:dyDescent="0.3">
      <c r="A2207" t="s">
        <v>93</v>
      </c>
      <c r="B2207" t="s">
        <v>169</v>
      </c>
      <c r="C2207" t="s">
        <v>80</v>
      </c>
      <c r="D2207" t="s">
        <v>206</v>
      </c>
      <c r="E2207" t="s">
        <v>1683</v>
      </c>
      <c r="F2207" t="s">
        <v>8621</v>
      </c>
      <c r="G2207" t="s">
        <v>96</v>
      </c>
      <c r="H2207" s="4">
        <v>44803</v>
      </c>
      <c r="I2207">
        <v>800</v>
      </c>
      <c r="J2207" t="s">
        <v>19547</v>
      </c>
      <c r="K2207" t="s">
        <v>150</v>
      </c>
      <c r="L2207" t="s">
        <v>19548</v>
      </c>
      <c r="M2207" t="s">
        <v>87</v>
      </c>
      <c r="N2207" t="s">
        <v>19549</v>
      </c>
      <c r="O2207" t="s">
        <v>57</v>
      </c>
      <c r="P2207">
        <v>8</v>
      </c>
      <c r="Q2207" t="s">
        <v>73</v>
      </c>
      <c r="R2207" t="s">
        <v>101</v>
      </c>
      <c r="S2207" t="s">
        <v>19550</v>
      </c>
      <c r="T2207" s="4">
        <v>45554</v>
      </c>
      <c r="U2207">
        <v>9</v>
      </c>
      <c r="V2207" t="s">
        <v>20252</v>
      </c>
      <c r="W2207" t="s">
        <v>19551</v>
      </c>
      <c r="X2207" t="s">
        <v>19552</v>
      </c>
      <c r="Y2207" t="s">
        <v>8059</v>
      </c>
      <c r="Z2207">
        <v>1589</v>
      </c>
      <c r="AA2207">
        <v>8</v>
      </c>
      <c r="AB2207">
        <v>5084.8</v>
      </c>
      <c r="AC2207">
        <v>635.6</v>
      </c>
      <c r="AD2207" s="8">
        <v>0.35</v>
      </c>
      <c r="AE2207" s="7">
        <v>1779.68</v>
      </c>
      <c r="AF2207">
        <v>0.35</v>
      </c>
      <c r="AG2207" t="str">
        <f t="shared" si="34"/>
        <v>₹5 K</v>
      </c>
    </row>
    <row r="2208" spans="1:33" x14ac:dyDescent="0.3">
      <c r="A2208" t="s">
        <v>20234</v>
      </c>
      <c r="B2208" t="s">
        <v>325</v>
      </c>
      <c r="C2208" t="s">
        <v>29</v>
      </c>
      <c r="D2208" t="s">
        <v>146</v>
      </c>
      <c r="E2208" t="s">
        <v>559</v>
      </c>
      <c r="F2208" t="s">
        <v>19790</v>
      </c>
      <c r="G2208" t="s">
        <v>96</v>
      </c>
      <c r="H2208" s="4">
        <v>45051</v>
      </c>
      <c r="I2208">
        <v>1000</v>
      </c>
      <c r="J2208" t="s">
        <v>19791</v>
      </c>
      <c r="K2208" t="s">
        <v>835</v>
      </c>
      <c r="L2208" t="s">
        <v>19792</v>
      </c>
      <c r="M2208" t="s">
        <v>37</v>
      </c>
      <c r="N2208" t="s">
        <v>19793</v>
      </c>
      <c r="O2208" t="s">
        <v>39</v>
      </c>
      <c r="P2208">
        <v>10</v>
      </c>
      <c r="Q2208" t="s">
        <v>40</v>
      </c>
      <c r="R2208" t="s">
        <v>74</v>
      </c>
      <c r="S2208" t="s">
        <v>19794</v>
      </c>
      <c r="T2208" s="4">
        <v>45543</v>
      </c>
      <c r="U2208">
        <v>9</v>
      </c>
      <c r="V2208" t="s">
        <v>20252</v>
      </c>
      <c r="W2208" t="s">
        <v>19795</v>
      </c>
      <c r="X2208" t="s">
        <v>19796</v>
      </c>
      <c r="Y2208" t="s">
        <v>6839</v>
      </c>
      <c r="Z2208">
        <v>1322</v>
      </c>
      <c r="AA2208">
        <v>2</v>
      </c>
      <c r="AB2208">
        <v>1057.6000000000001</v>
      </c>
      <c r="AC2208">
        <v>528.80000000000007</v>
      </c>
      <c r="AD2208" s="8">
        <v>0.28000000000000003</v>
      </c>
      <c r="AE2208" s="7">
        <v>296.12800000000004</v>
      </c>
      <c r="AF2208">
        <v>0.28000000000000003</v>
      </c>
      <c r="AG2208" t="str">
        <f t="shared" si="34"/>
        <v>₹1 K</v>
      </c>
    </row>
    <row r="2209" spans="1:33" x14ac:dyDescent="0.3">
      <c r="A2209" t="s">
        <v>181</v>
      </c>
      <c r="B2209" t="s">
        <v>64</v>
      </c>
      <c r="C2209" t="s">
        <v>80</v>
      </c>
      <c r="D2209" t="s">
        <v>206</v>
      </c>
      <c r="E2209" t="s">
        <v>481</v>
      </c>
      <c r="F2209" t="s">
        <v>19932</v>
      </c>
      <c r="G2209" t="s">
        <v>33</v>
      </c>
      <c r="H2209" s="4">
        <v>45193</v>
      </c>
      <c r="I2209">
        <v>1300</v>
      </c>
      <c r="J2209" t="s">
        <v>19933</v>
      </c>
      <c r="K2209" t="s">
        <v>1626</v>
      </c>
      <c r="L2209" t="s">
        <v>19934</v>
      </c>
      <c r="M2209" t="s">
        <v>37</v>
      </c>
      <c r="N2209" t="s">
        <v>19935</v>
      </c>
      <c r="O2209" t="s">
        <v>116</v>
      </c>
      <c r="P2209">
        <v>16</v>
      </c>
      <c r="Q2209" t="s">
        <v>73</v>
      </c>
      <c r="R2209" t="s">
        <v>41</v>
      </c>
      <c r="S2209" t="s">
        <v>19936</v>
      </c>
      <c r="T2209" s="4">
        <v>45564</v>
      </c>
      <c r="U2209">
        <v>9</v>
      </c>
      <c r="V2209" t="s">
        <v>20252</v>
      </c>
      <c r="W2209" t="s">
        <v>19937</v>
      </c>
      <c r="X2209" t="s">
        <v>19938</v>
      </c>
      <c r="Y2209" t="s">
        <v>6511</v>
      </c>
      <c r="Z2209">
        <v>1199</v>
      </c>
      <c r="AA2209">
        <v>4</v>
      </c>
      <c r="AB2209">
        <v>1918.4</v>
      </c>
      <c r="AC2209">
        <v>479.6</v>
      </c>
      <c r="AD2209" s="8">
        <v>0.35</v>
      </c>
      <c r="AE2209" s="7">
        <v>671.43999999999994</v>
      </c>
      <c r="AF2209">
        <v>0.35</v>
      </c>
      <c r="AG2209" t="str">
        <f t="shared" si="34"/>
        <v>₹2 K</v>
      </c>
    </row>
    <row r="2210" spans="1:33" x14ac:dyDescent="0.3">
      <c r="A2210" t="s">
        <v>181</v>
      </c>
      <c r="B2210" t="s">
        <v>470</v>
      </c>
      <c r="C2210" t="s">
        <v>80</v>
      </c>
      <c r="D2210" t="s">
        <v>241</v>
      </c>
      <c r="E2210" t="s">
        <v>242</v>
      </c>
      <c r="F2210" t="s">
        <v>20025</v>
      </c>
      <c r="G2210" t="s">
        <v>96</v>
      </c>
      <c r="H2210" s="4">
        <v>44315</v>
      </c>
      <c r="I2210">
        <v>1200</v>
      </c>
      <c r="J2210" t="s">
        <v>20026</v>
      </c>
      <c r="K2210" t="s">
        <v>1686</v>
      </c>
      <c r="L2210" t="s">
        <v>20027</v>
      </c>
      <c r="M2210" t="s">
        <v>37</v>
      </c>
      <c r="N2210" t="s">
        <v>20028</v>
      </c>
      <c r="O2210" t="s">
        <v>72</v>
      </c>
      <c r="P2210">
        <v>16</v>
      </c>
      <c r="Q2210" t="s">
        <v>73</v>
      </c>
      <c r="R2210" t="s">
        <v>74</v>
      </c>
      <c r="S2210" t="s">
        <v>20029</v>
      </c>
      <c r="T2210" s="4">
        <v>45555</v>
      </c>
      <c r="U2210">
        <v>9</v>
      </c>
      <c r="V2210" t="s">
        <v>20252</v>
      </c>
      <c r="W2210" t="s">
        <v>20030</v>
      </c>
      <c r="X2210" t="s">
        <v>20031</v>
      </c>
      <c r="Y2210" t="s">
        <v>2214</v>
      </c>
      <c r="Z2210">
        <v>1097</v>
      </c>
      <c r="AA2210">
        <v>2</v>
      </c>
      <c r="AB2210">
        <v>877.6</v>
      </c>
      <c r="AC2210">
        <v>438.8</v>
      </c>
      <c r="AD2210" s="8">
        <v>0.35</v>
      </c>
      <c r="AE2210" s="7">
        <v>307.15999999999997</v>
      </c>
      <c r="AF2210">
        <v>0.35</v>
      </c>
      <c r="AG2210" t="str">
        <f t="shared" si="34"/>
        <v>₹877.6</v>
      </c>
    </row>
    <row r="2211" spans="1:33" x14ac:dyDescent="0.3">
      <c r="A2211" t="s">
        <v>20239</v>
      </c>
      <c r="B2211" t="s">
        <v>28</v>
      </c>
      <c r="C2211" t="s">
        <v>80</v>
      </c>
      <c r="D2211" t="s">
        <v>241</v>
      </c>
      <c r="E2211" t="s">
        <v>1415</v>
      </c>
      <c r="F2211" t="s">
        <v>20059</v>
      </c>
      <c r="G2211" t="s">
        <v>33</v>
      </c>
      <c r="H2211" s="4">
        <v>44113</v>
      </c>
      <c r="I2211">
        <v>1100</v>
      </c>
      <c r="J2211" t="s">
        <v>20060</v>
      </c>
      <c r="K2211" t="s">
        <v>2083</v>
      </c>
      <c r="L2211" t="s">
        <v>20061</v>
      </c>
      <c r="M2211" t="s">
        <v>37</v>
      </c>
      <c r="N2211" t="s">
        <v>20062</v>
      </c>
      <c r="O2211" t="s">
        <v>116</v>
      </c>
      <c r="P2211">
        <v>11</v>
      </c>
      <c r="Q2211" t="s">
        <v>73</v>
      </c>
      <c r="R2211" t="s">
        <v>41</v>
      </c>
      <c r="S2211" t="s">
        <v>20063</v>
      </c>
      <c r="T2211" s="4">
        <v>45558</v>
      </c>
      <c r="U2211">
        <v>9</v>
      </c>
      <c r="V2211" t="s">
        <v>20252</v>
      </c>
      <c r="W2211" t="s">
        <v>20064</v>
      </c>
      <c r="X2211" t="s">
        <v>20065</v>
      </c>
      <c r="Y2211" t="s">
        <v>10427</v>
      </c>
      <c r="Z2211">
        <v>2733</v>
      </c>
      <c r="AA2211">
        <v>5</v>
      </c>
      <c r="AB2211">
        <v>5466</v>
      </c>
      <c r="AC2211">
        <v>1093.2</v>
      </c>
      <c r="AD2211" s="8">
        <v>0.35</v>
      </c>
      <c r="AE2211" s="7">
        <v>1913.1</v>
      </c>
      <c r="AF2211">
        <v>0.35</v>
      </c>
      <c r="AG2211" t="str">
        <f t="shared" si="34"/>
        <v>₹5 K</v>
      </c>
    </row>
    <row r="2212" spans="1:33" x14ac:dyDescent="0.3">
      <c r="A2212" t="s">
        <v>181</v>
      </c>
      <c r="B2212" t="s">
        <v>411</v>
      </c>
      <c r="C2212" t="s">
        <v>29</v>
      </c>
      <c r="D2212" t="s">
        <v>81</v>
      </c>
      <c r="E2212" t="s">
        <v>531</v>
      </c>
      <c r="F2212" t="s">
        <v>20178</v>
      </c>
      <c r="G2212" t="s">
        <v>96</v>
      </c>
      <c r="H2212" s="4">
        <v>45299</v>
      </c>
      <c r="I2212">
        <v>1300</v>
      </c>
      <c r="J2212" t="s">
        <v>20179</v>
      </c>
      <c r="K2212" t="s">
        <v>1418</v>
      </c>
      <c r="L2212" t="s">
        <v>20180</v>
      </c>
      <c r="M2212" t="s">
        <v>37</v>
      </c>
      <c r="N2212" t="s">
        <v>20181</v>
      </c>
      <c r="O2212" t="s">
        <v>72</v>
      </c>
      <c r="P2212">
        <v>20</v>
      </c>
      <c r="Q2212" t="s">
        <v>73</v>
      </c>
      <c r="R2212" t="s">
        <v>74</v>
      </c>
      <c r="S2212" t="s">
        <v>20182</v>
      </c>
      <c r="T2212" s="4">
        <v>45539</v>
      </c>
      <c r="U2212">
        <v>9</v>
      </c>
      <c r="V2212" t="s">
        <v>20252</v>
      </c>
      <c r="W2212" t="s">
        <v>20183</v>
      </c>
      <c r="X2212" t="s">
        <v>20184</v>
      </c>
      <c r="Y2212" t="s">
        <v>8265</v>
      </c>
      <c r="Z2212">
        <v>640</v>
      </c>
      <c r="AA2212">
        <v>3</v>
      </c>
      <c r="AB2212">
        <v>768</v>
      </c>
      <c r="AC2212">
        <v>256</v>
      </c>
      <c r="AD2212" s="8">
        <v>0.28000000000000003</v>
      </c>
      <c r="AE2212" s="7">
        <v>215.04000000000002</v>
      </c>
      <c r="AF2212">
        <v>0.28000000000000003</v>
      </c>
      <c r="AG2212" t="str">
        <f t="shared" si="34"/>
        <v>₹768</v>
      </c>
    </row>
    <row r="2213" spans="1:33" x14ac:dyDescent="0.3">
      <c r="A2213" t="s">
        <v>181</v>
      </c>
      <c r="B2213" t="s">
        <v>813</v>
      </c>
      <c r="C2213" t="s">
        <v>49</v>
      </c>
      <c r="D2213" t="s">
        <v>241</v>
      </c>
      <c r="E2213" t="s">
        <v>1917</v>
      </c>
      <c r="F2213" t="s">
        <v>20199</v>
      </c>
      <c r="G2213" t="s">
        <v>96</v>
      </c>
      <c r="H2213" s="4">
        <v>44105</v>
      </c>
      <c r="I2213">
        <v>1000</v>
      </c>
      <c r="J2213" t="s">
        <v>20200</v>
      </c>
      <c r="K2213" t="s">
        <v>743</v>
      </c>
      <c r="L2213" t="s">
        <v>20201</v>
      </c>
      <c r="M2213" t="s">
        <v>37</v>
      </c>
      <c r="N2213" t="s">
        <v>20202</v>
      </c>
      <c r="O2213" t="s">
        <v>72</v>
      </c>
      <c r="P2213">
        <v>11</v>
      </c>
      <c r="Q2213" t="s">
        <v>73</v>
      </c>
      <c r="R2213" t="s">
        <v>41</v>
      </c>
      <c r="S2213" t="s">
        <v>20203</v>
      </c>
      <c r="T2213" s="4">
        <v>45561</v>
      </c>
      <c r="U2213">
        <v>9</v>
      </c>
      <c r="V2213" t="s">
        <v>20252</v>
      </c>
      <c r="W2213" t="s">
        <v>20204</v>
      </c>
      <c r="X2213" t="s">
        <v>20205</v>
      </c>
      <c r="Y2213" t="s">
        <v>686</v>
      </c>
      <c r="Z2213">
        <v>2259</v>
      </c>
      <c r="AA2213">
        <v>2</v>
      </c>
      <c r="AB2213">
        <v>1807.2</v>
      </c>
      <c r="AC2213">
        <v>903.6</v>
      </c>
      <c r="AD2213" s="8">
        <v>0.22</v>
      </c>
      <c r="AE2213" s="7">
        <v>397.584</v>
      </c>
      <c r="AF2213">
        <v>0.22</v>
      </c>
      <c r="AG2213" t="str">
        <f t="shared" si="34"/>
        <v>₹2 K</v>
      </c>
    </row>
    <row r="2214" spans="1:33" x14ac:dyDescent="0.3">
      <c r="A2214" t="s">
        <v>20239</v>
      </c>
      <c r="B2214" t="s">
        <v>28</v>
      </c>
      <c r="C2214" t="s">
        <v>49</v>
      </c>
      <c r="D2214" t="s">
        <v>50</v>
      </c>
      <c r="E2214" t="s">
        <v>431</v>
      </c>
      <c r="F2214" t="s">
        <v>432</v>
      </c>
      <c r="G2214" t="s">
        <v>33</v>
      </c>
      <c r="H2214" s="4">
        <v>45460</v>
      </c>
      <c r="I2214">
        <v>950</v>
      </c>
      <c r="J2214" t="s">
        <v>433</v>
      </c>
      <c r="K2214" t="s">
        <v>434</v>
      </c>
      <c r="L2214" t="s">
        <v>435</v>
      </c>
      <c r="M2214" t="s">
        <v>37</v>
      </c>
      <c r="N2214" t="s">
        <v>436</v>
      </c>
      <c r="O2214" t="s">
        <v>116</v>
      </c>
      <c r="P2214">
        <v>4</v>
      </c>
      <c r="Q2214" t="s">
        <v>73</v>
      </c>
      <c r="R2214" t="s">
        <v>41</v>
      </c>
      <c r="S2214" t="s">
        <v>437</v>
      </c>
      <c r="T2214" s="4">
        <v>45596</v>
      </c>
      <c r="U2214">
        <v>10</v>
      </c>
      <c r="V2214" t="s">
        <v>20249</v>
      </c>
      <c r="W2214" t="s">
        <v>438</v>
      </c>
      <c r="X2214" t="s">
        <v>439</v>
      </c>
      <c r="Y2214" t="s">
        <v>440</v>
      </c>
      <c r="Z2214">
        <v>1221</v>
      </c>
      <c r="AA2214">
        <v>2</v>
      </c>
      <c r="AB2214">
        <v>976.80000000000007</v>
      </c>
      <c r="AC2214">
        <v>488.40000000000003</v>
      </c>
      <c r="AD2214" s="8">
        <v>0.22</v>
      </c>
      <c r="AE2214" s="7">
        <v>214.89600000000002</v>
      </c>
      <c r="AF2214">
        <v>0.22</v>
      </c>
      <c r="AG2214" t="str">
        <f t="shared" si="34"/>
        <v>₹976.8</v>
      </c>
    </row>
    <row r="2215" spans="1:33" x14ac:dyDescent="0.3">
      <c r="A2215" t="s">
        <v>93</v>
      </c>
      <c r="B2215" t="s">
        <v>169</v>
      </c>
      <c r="C2215" t="s">
        <v>29</v>
      </c>
      <c r="D2215" t="s">
        <v>109</v>
      </c>
      <c r="E2215" t="s">
        <v>170</v>
      </c>
      <c r="F2215" t="s">
        <v>171</v>
      </c>
      <c r="G2215" t="s">
        <v>96</v>
      </c>
      <c r="H2215" s="4">
        <v>45364</v>
      </c>
      <c r="I2215">
        <v>1100</v>
      </c>
      <c r="J2215" t="s">
        <v>172</v>
      </c>
      <c r="K2215" t="s">
        <v>173</v>
      </c>
      <c r="L2215" t="s">
        <v>174</v>
      </c>
      <c r="M2215" t="s">
        <v>37</v>
      </c>
      <c r="N2215" t="s">
        <v>175</v>
      </c>
      <c r="O2215" t="s">
        <v>116</v>
      </c>
      <c r="P2215">
        <v>8</v>
      </c>
      <c r="Q2215" t="s">
        <v>73</v>
      </c>
      <c r="R2215" t="s">
        <v>41</v>
      </c>
      <c r="S2215" t="s">
        <v>176</v>
      </c>
      <c r="T2215" s="4">
        <v>45580</v>
      </c>
      <c r="U2215">
        <v>10</v>
      </c>
      <c r="V2215" t="s">
        <v>20249</v>
      </c>
      <c r="W2215" t="s">
        <v>178</v>
      </c>
      <c r="X2215" t="s">
        <v>179</v>
      </c>
      <c r="Y2215" t="s">
        <v>180</v>
      </c>
      <c r="Z2215">
        <v>1524</v>
      </c>
      <c r="AA2215">
        <v>6</v>
      </c>
      <c r="AB2215">
        <v>3657.6000000000004</v>
      </c>
      <c r="AC2215">
        <v>609.6</v>
      </c>
      <c r="AD2215" s="8">
        <v>0.28000000000000003</v>
      </c>
      <c r="AE2215" s="7">
        <v>1024.1280000000002</v>
      </c>
      <c r="AF2215">
        <v>0.28000000000000003</v>
      </c>
      <c r="AG2215" t="str">
        <f t="shared" si="34"/>
        <v>₹4 K</v>
      </c>
    </row>
    <row r="2216" spans="1:33" x14ac:dyDescent="0.3">
      <c r="A2216" t="s">
        <v>181</v>
      </c>
      <c r="B2216" t="s">
        <v>182</v>
      </c>
      <c r="C2216" t="s">
        <v>80</v>
      </c>
      <c r="D2216" t="s">
        <v>109</v>
      </c>
      <c r="E2216" t="s">
        <v>183</v>
      </c>
      <c r="F2216" t="s">
        <v>184</v>
      </c>
      <c r="G2216" t="s">
        <v>96</v>
      </c>
      <c r="H2216" s="4">
        <v>43920</v>
      </c>
      <c r="I2216">
        <v>800</v>
      </c>
      <c r="J2216" t="s">
        <v>185</v>
      </c>
      <c r="K2216" t="s">
        <v>186</v>
      </c>
      <c r="L2216" t="s">
        <v>187</v>
      </c>
      <c r="M2216" t="s">
        <v>37</v>
      </c>
      <c r="N2216" t="s">
        <v>188</v>
      </c>
      <c r="O2216" t="s">
        <v>39</v>
      </c>
      <c r="P2216">
        <v>10</v>
      </c>
      <c r="Q2216" t="s">
        <v>73</v>
      </c>
      <c r="R2216" t="s">
        <v>41</v>
      </c>
      <c r="S2216" t="s">
        <v>189</v>
      </c>
      <c r="T2216" s="4">
        <v>45590</v>
      </c>
      <c r="U2216">
        <v>10</v>
      </c>
      <c r="V2216" t="s">
        <v>20249</v>
      </c>
      <c r="W2216" t="s">
        <v>190</v>
      </c>
      <c r="X2216" t="s">
        <v>191</v>
      </c>
      <c r="Y2216" t="s">
        <v>192</v>
      </c>
      <c r="Z2216">
        <v>1089</v>
      </c>
      <c r="AA2216">
        <v>2</v>
      </c>
      <c r="AB2216">
        <v>871.2</v>
      </c>
      <c r="AC2216">
        <v>435.6</v>
      </c>
      <c r="AD2216" s="8">
        <v>0.35</v>
      </c>
      <c r="AE2216" s="7">
        <v>304.92</v>
      </c>
      <c r="AF2216">
        <v>0.35</v>
      </c>
      <c r="AG2216" t="str">
        <f t="shared" si="34"/>
        <v>₹871.2</v>
      </c>
    </row>
    <row r="2217" spans="1:33" x14ac:dyDescent="0.3">
      <c r="A2217" t="s">
        <v>20240</v>
      </c>
      <c r="B2217" t="s">
        <v>347</v>
      </c>
      <c r="C2217" t="s">
        <v>80</v>
      </c>
      <c r="D2217" t="s">
        <v>50</v>
      </c>
      <c r="E2217" t="s">
        <v>314</v>
      </c>
      <c r="F2217" t="s">
        <v>348</v>
      </c>
      <c r="G2217" t="s">
        <v>33</v>
      </c>
      <c r="H2217" s="4">
        <v>43845</v>
      </c>
      <c r="I2217">
        <v>800</v>
      </c>
      <c r="J2217" t="s">
        <v>349</v>
      </c>
      <c r="K2217" t="s">
        <v>350</v>
      </c>
      <c r="L2217" t="s">
        <v>351</v>
      </c>
      <c r="M2217" t="s">
        <v>87</v>
      </c>
      <c r="N2217" t="s">
        <v>352</v>
      </c>
      <c r="O2217" t="s">
        <v>57</v>
      </c>
      <c r="P2217">
        <v>16</v>
      </c>
      <c r="Q2217" t="s">
        <v>73</v>
      </c>
      <c r="R2217" t="s">
        <v>101</v>
      </c>
      <c r="S2217" t="s">
        <v>353</v>
      </c>
      <c r="T2217" s="4">
        <v>45592</v>
      </c>
      <c r="U2217">
        <v>10</v>
      </c>
      <c r="V2217" t="s">
        <v>20249</v>
      </c>
      <c r="W2217" t="s">
        <v>354</v>
      </c>
      <c r="X2217" t="s">
        <v>355</v>
      </c>
      <c r="Y2217" t="s">
        <v>356</v>
      </c>
      <c r="Z2217">
        <v>2711</v>
      </c>
      <c r="AA2217">
        <v>1</v>
      </c>
      <c r="AB2217">
        <v>1084.4000000000001</v>
      </c>
      <c r="AC2217">
        <v>1084.4000000000001</v>
      </c>
      <c r="AD2217" s="8">
        <v>0.35</v>
      </c>
      <c r="AE2217" s="7">
        <v>379.54</v>
      </c>
      <c r="AF2217">
        <v>0.35</v>
      </c>
      <c r="AG2217" t="str">
        <f t="shared" si="34"/>
        <v>₹1 K</v>
      </c>
    </row>
    <row r="2218" spans="1:33" x14ac:dyDescent="0.3">
      <c r="A2218" t="s">
        <v>181</v>
      </c>
      <c r="B2218" t="s">
        <v>470</v>
      </c>
      <c r="C2218" t="s">
        <v>80</v>
      </c>
      <c r="D2218" t="s">
        <v>241</v>
      </c>
      <c r="E2218" t="s">
        <v>481</v>
      </c>
      <c r="F2218" t="s">
        <v>482</v>
      </c>
      <c r="G2218" t="s">
        <v>96</v>
      </c>
      <c r="H2218" s="4">
        <v>44080</v>
      </c>
      <c r="I2218">
        <v>800</v>
      </c>
      <c r="J2218" t="s">
        <v>483</v>
      </c>
      <c r="K2218" t="s">
        <v>173</v>
      </c>
      <c r="L2218" t="s">
        <v>484</v>
      </c>
      <c r="M2218" t="s">
        <v>37</v>
      </c>
      <c r="N2218" t="s">
        <v>485</v>
      </c>
      <c r="O2218" t="s">
        <v>72</v>
      </c>
      <c r="P2218">
        <v>6</v>
      </c>
      <c r="Q2218" t="s">
        <v>73</v>
      </c>
      <c r="R2218" t="s">
        <v>58</v>
      </c>
      <c r="S2218" t="s">
        <v>486</v>
      </c>
      <c r="T2218" s="4">
        <v>45578</v>
      </c>
      <c r="U2218">
        <v>10</v>
      </c>
      <c r="V2218" t="s">
        <v>20249</v>
      </c>
      <c r="W2218" t="s">
        <v>487</v>
      </c>
      <c r="X2218" t="s">
        <v>488</v>
      </c>
      <c r="Y2218" t="s">
        <v>489</v>
      </c>
      <c r="Z2218">
        <v>2581</v>
      </c>
      <c r="AA2218">
        <v>1</v>
      </c>
      <c r="AB2218">
        <v>1032.4000000000001</v>
      </c>
      <c r="AC2218">
        <v>1032.4000000000001</v>
      </c>
      <c r="AD2218" s="8">
        <v>0.35</v>
      </c>
      <c r="AE2218" s="7">
        <v>361.34000000000003</v>
      </c>
      <c r="AF2218">
        <v>0.35</v>
      </c>
      <c r="AG2218" t="str">
        <f t="shared" si="34"/>
        <v>₹1 K</v>
      </c>
    </row>
    <row r="2219" spans="1:33" x14ac:dyDescent="0.3">
      <c r="A2219" t="s">
        <v>336</v>
      </c>
      <c r="B2219" t="s">
        <v>500</v>
      </c>
      <c r="C2219" t="s">
        <v>80</v>
      </c>
      <c r="D2219" t="s">
        <v>370</v>
      </c>
      <c r="E2219" t="s">
        <v>521</v>
      </c>
      <c r="F2219" t="s">
        <v>522</v>
      </c>
      <c r="G2219" t="s">
        <v>96</v>
      </c>
      <c r="H2219" s="4">
        <v>44208</v>
      </c>
      <c r="I2219">
        <v>1300</v>
      </c>
      <c r="J2219" t="s">
        <v>523</v>
      </c>
      <c r="K2219" t="s">
        <v>524</v>
      </c>
      <c r="L2219" t="s">
        <v>525</v>
      </c>
      <c r="M2219" t="s">
        <v>37</v>
      </c>
      <c r="N2219" t="s">
        <v>526</v>
      </c>
      <c r="O2219" t="s">
        <v>116</v>
      </c>
      <c r="P2219">
        <v>20</v>
      </c>
      <c r="Q2219" t="s">
        <v>40</v>
      </c>
      <c r="R2219" t="s">
        <v>58</v>
      </c>
      <c r="S2219" t="s">
        <v>527</v>
      </c>
      <c r="T2219" s="4">
        <v>45583</v>
      </c>
      <c r="U2219">
        <v>10</v>
      </c>
      <c r="V2219" t="s">
        <v>20249</v>
      </c>
      <c r="W2219" t="s">
        <v>528</v>
      </c>
      <c r="X2219" t="s">
        <v>529</v>
      </c>
      <c r="Y2219" t="s">
        <v>530</v>
      </c>
      <c r="Z2219">
        <v>2175</v>
      </c>
      <c r="AA2219">
        <v>1</v>
      </c>
      <c r="AB2219">
        <v>870</v>
      </c>
      <c r="AC2219">
        <v>870</v>
      </c>
      <c r="AD2219" s="8">
        <v>0.35</v>
      </c>
      <c r="AE2219" s="7">
        <v>304.5</v>
      </c>
      <c r="AF2219">
        <v>0.35</v>
      </c>
      <c r="AG2219" t="str">
        <f t="shared" si="34"/>
        <v>₹870</v>
      </c>
    </row>
    <row r="2220" spans="1:33" x14ac:dyDescent="0.3">
      <c r="A2220" t="s">
        <v>133</v>
      </c>
      <c r="B2220" t="s">
        <v>229</v>
      </c>
      <c r="C2220" t="s">
        <v>80</v>
      </c>
      <c r="D2220" t="s">
        <v>30</v>
      </c>
      <c r="E2220" t="s">
        <v>94</v>
      </c>
      <c r="F2220" t="s">
        <v>623</v>
      </c>
      <c r="G2220" t="s">
        <v>96</v>
      </c>
      <c r="H2220" s="4">
        <v>45317</v>
      </c>
      <c r="I2220">
        <v>800</v>
      </c>
      <c r="J2220" t="s">
        <v>624</v>
      </c>
      <c r="K2220" t="s">
        <v>625</v>
      </c>
      <c r="L2220" t="s">
        <v>626</v>
      </c>
      <c r="M2220" t="s">
        <v>37</v>
      </c>
      <c r="N2220" t="s">
        <v>627</v>
      </c>
      <c r="O2220" t="s">
        <v>39</v>
      </c>
      <c r="P2220">
        <v>15</v>
      </c>
      <c r="Q2220" t="s">
        <v>40</v>
      </c>
      <c r="R2220" t="s">
        <v>58</v>
      </c>
      <c r="S2220" t="s">
        <v>628</v>
      </c>
      <c r="T2220" s="4">
        <v>45569</v>
      </c>
      <c r="U2220">
        <v>10</v>
      </c>
      <c r="V2220" t="s">
        <v>20249</v>
      </c>
      <c r="W2220" t="s">
        <v>629</v>
      </c>
      <c r="X2220" t="s">
        <v>630</v>
      </c>
      <c r="Y2220" t="s">
        <v>631</v>
      </c>
      <c r="Z2220">
        <v>1780</v>
      </c>
      <c r="AA2220">
        <v>3</v>
      </c>
      <c r="AB2220">
        <v>2136</v>
      </c>
      <c r="AC2220">
        <v>712</v>
      </c>
      <c r="AD2220" s="8">
        <v>0.35</v>
      </c>
      <c r="AE2220" s="7">
        <v>747.59999999999991</v>
      </c>
      <c r="AF2220">
        <v>0.35</v>
      </c>
      <c r="AG2220" t="str">
        <f t="shared" si="34"/>
        <v>₹2 K</v>
      </c>
    </row>
    <row r="2221" spans="1:33" x14ac:dyDescent="0.3">
      <c r="A2221" t="s">
        <v>357</v>
      </c>
      <c r="B2221" t="s">
        <v>357</v>
      </c>
      <c r="C2221" t="s">
        <v>80</v>
      </c>
      <c r="D2221" t="s">
        <v>109</v>
      </c>
      <c r="E2221" t="s">
        <v>134</v>
      </c>
      <c r="F2221" t="s">
        <v>760</v>
      </c>
      <c r="G2221" t="s">
        <v>33</v>
      </c>
      <c r="H2221" s="4">
        <v>44054</v>
      </c>
      <c r="I2221">
        <v>1000</v>
      </c>
      <c r="J2221" t="s">
        <v>761</v>
      </c>
      <c r="K2221" t="s">
        <v>276</v>
      </c>
      <c r="L2221" t="s">
        <v>762</v>
      </c>
      <c r="M2221" t="s">
        <v>87</v>
      </c>
      <c r="N2221" t="s">
        <v>763</v>
      </c>
      <c r="O2221" t="s">
        <v>116</v>
      </c>
      <c r="P2221">
        <v>7</v>
      </c>
      <c r="Q2221" t="s">
        <v>40</v>
      </c>
      <c r="R2221" t="s">
        <v>101</v>
      </c>
      <c r="S2221" t="s">
        <v>764</v>
      </c>
      <c r="T2221" s="4">
        <v>45594</v>
      </c>
      <c r="U2221">
        <v>10</v>
      </c>
      <c r="V2221" t="s">
        <v>20249</v>
      </c>
      <c r="W2221" t="s">
        <v>765</v>
      </c>
      <c r="X2221" t="s">
        <v>766</v>
      </c>
      <c r="Y2221" t="s">
        <v>767</v>
      </c>
      <c r="Z2221">
        <v>1557</v>
      </c>
      <c r="AA2221">
        <v>6</v>
      </c>
      <c r="AB2221">
        <v>3736.8</v>
      </c>
      <c r="AC2221">
        <v>622.80000000000007</v>
      </c>
      <c r="AD2221" s="8">
        <v>0.35</v>
      </c>
      <c r="AE2221" s="7">
        <v>1307.8799999999999</v>
      </c>
      <c r="AF2221">
        <v>0.35</v>
      </c>
      <c r="AG2221" t="str">
        <f t="shared" si="34"/>
        <v>₹4 K</v>
      </c>
    </row>
    <row r="2222" spans="1:33" x14ac:dyDescent="0.3">
      <c r="A2222" t="s">
        <v>133</v>
      </c>
      <c r="B2222" t="s">
        <v>229</v>
      </c>
      <c r="C2222" t="s">
        <v>49</v>
      </c>
      <c r="D2222" t="s">
        <v>81</v>
      </c>
      <c r="E2222" t="s">
        <v>750</v>
      </c>
      <c r="F2222" t="s">
        <v>776</v>
      </c>
      <c r="G2222" t="s">
        <v>96</v>
      </c>
      <c r="H2222" s="4">
        <v>45325</v>
      </c>
      <c r="I2222">
        <v>1300</v>
      </c>
      <c r="J2222" t="s">
        <v>777</v>
      </c>
      <c r="K2222" t="s">
        <v>276</v>
      </c>
      <c r="L2222" t="s">
        <v>778</v>
      </c>
      <c r="M2222" t="s">
        <v>87</v>
      </c>
      <c r="N2222" t="s">
        <v>779</v>
      </c>
      <c r="O2222" t="s">
        <v>57</v>
      </c>
      <c r="P2222">
        <v>3</v>
      </c>
      <c r="Q2222" t="s">
        <v>73</v>
      </c>
      <c r="R2222" t="s">
        <v>101</v>
      </c>
      <c r="S2222" t="s">
        <v>780</v>
      </c>
      <c r="T2222" s="4">
        <v>45566</v>
      </c>
      <c r="U2222">
        <v>10</v>
      </c>
      <c r="V2222" t="s">
        <v>20249</v>
      </c>
      <c r="W2222" t="s">
        <v>781</v>
      </c>
      <c r="X2222" t="s">
        <v>782</v>
      </c>
      <c r="Y2222" t="s">
        <v>783</v>
      </c>
      <c r="Z2222">
        <v>2441</v>
      </c>
      <c r="AA2222">
        <v>7</v>
      </c>
      <c r="AB2222">
        <v>6834.8</v>
      </c>
      <c r="AC2222">
        <v>976.4</v>
      </c>
      <c r="AD2222" s="8">
        <v>0.22</v>
      </c>
      <c r="AE2222" s="7">
        <v>1503.6559999999999</v>
      </c>
      <c r="AF2222">
        <v>0.22</v>
      </c>
      <c r="AG2222" t="str">
        <f t="shared" si="34"/>
        <v>₹7 K</v>
      </c>
    </row>
    <row r="2223" spans="1:33" x14ac:dyDescent="0.3">
      <c r="A2223" t="s">
        <v>181</v>
      </c>
      <c r="B2223" t="s">
        <v>813</v>
      </c>
      <c r="C2223" t="s">
        <v>49</v>
      </c>
      <c r="D2223" t="s">
        <v>241</v>
      </c>
      <c r="E2223" t="s">
        <v>894</v>
      </c>
      <c r="F2223" t="s">
        <v>904</v>
      </c>
      <c r="G2223" t="s">
        <v>96</v>
      </c>
      <c r="H2223" s="4">
        <v>44114</v>
      </c>
      <c r="I2223">
        <v>1000</v>
      </c>
      <c r="J2223" t="s">
        <v>905</v>
      </c>
      <c r="K2223" t="s">
        <v>716</v>
      </c>
      <c r="L2223" t="s">
        <v>906</v>
      </c>
      <c r="M2223" t="s">
        <v>37</v>
      </c>
      <c r="N2223" t="s">
        <v>907</v>
      </c>
      <c r="O2223" t="s">
        <v>39</v>
      </c>
      <c r="P2223">
        <v>9</v>
      </c>
      <c r="Q2223" t="s">
        <v>73</v>
      </c>
      <c r="R2223" t="s">
        <v>101</v>
      </c>
      <c r="S2223" t="s">
        <v>908</v>
      </c>
      <c r="T2223" s="4">
        <v>45579</v>
      </c>
      <c r="U2223">
        <v>10</v>
      </c>
      <c r="V2223" t="s">
        <v>20249</v>
      </c>
      <c r="W2223" t="s">
        <v>909</v>
      </c>
      <c r="X2223" t="s">
        <v>910</v>
      </c>
      <c r="Y2223" t="s">
        <v>911</v>
      </c>
      <c r="Z2223">
        <v>1185</v>
      </c>
      <c r="AA2223">
        <v>1</v>
      </c>
      <c r="AB2223">
        <v>474</v>
      </c>
      <c r="AC2223">
        <v>474</v>
      </c>
      <c r="AD2223" s="8">
        <v>0.22</v>
      </c>
      <c r="AE2223" s="7">
        <v>104.28</v>
      </c>
      <c r="AF2223">
        <v>0.22</v>
      </c>
      <c r="AG2223" t="str">
        <f t="shared" si="34"/>
        <v>₹474</v>
      </c>
    </row>
    <row r="2224" spans="1:33" x14ac:dyDescent="0.3">
      <c r="A2224" t="s">
        <v>357</v>
      </c>
      <c r="B2224" t="s">
        <v>357</v>
      </c>
      <c r="C2224" t="s">
        <v>29</v>
      </c>
      <c r="D2224" t="s">
        <v>206</v>
      </c>
      <c r="E2224" t="s">
        <v>996</v>
      </c>
      <c r="F2224" t="s">
        <v>997</v>
      </c>
      <c r="G2224" t="s">
        <v>96</v>
      </c>
      <c r="H2224" s="4">
        <v>43896</v>
      </c>
      <c r="I2224">
        <v>800</v>
      </c>
      <c r="J2224" t="s">
        <v>998</v>
      </c>
      <c r="K2224" t="s">
        <v>254</v>
      </c>
      <c r="L2224" t="s">
        <v>999</v>
      </c>
      <c r="M2224" t="s">
        <v>87</v>
      </c>
      <c r="N2224" t="s">
        <v>1000</v>
      </c>
      <c r="O2224" t="s">
        <v>116</v>
      </c>
      <c r="P2224">
        <v>5</v>
      </c>
      <c r="Q2224" t="s">
        <v>73</v>
      </c>
      <c r="R2224" t="s">
        <v>74</v>
      </c>
      <c r="S2224" t="s">
        <v>1001</v>
      </c>
      <c r="T2224" s="4">
        <v>45573</v>
      </c>
      <c r="U2224">
        <v>10</v>
      </c>
      <c r="V2224" t="s">
        <v>20249</v>
      </c>
      <c r="W2224" t="s">
        <v>1002</v>
      </c>
      <c r="X2224" t="s">
        <v>1003</v>
      </c>
      <c r="Y2224" t="s">
        <v>1004</v>
      </c>
      <c r="Z2224">
        <v>2250</v>
      </c>
      <c r="AA2224">
        <v>8</v>
      </c>
      <c r="AB2224">
        <v>7200</v>
      </c>
      <c r="AC2224">
        <v>900</v>
      </c>
      <c r="AD2224" s="8">
        <v>0.28000000000000003</v>
      </c>
      <c r="AE2224" s="7">
        <v>2016.0000000000002</v>
      </c>
      <c r="AF2224">
        <v>0.28000000000000003</v>
      </c>
      <c r="AG2224" t="str">
        <f t="shared" si="34"/>
        <v>₹7 K</v>
      </c>
    </row>
    <row r="2225" spans="1:33" x14ac:dyDescent="0.3">
      <c r="A2225" t="s">
        <v>27</v>
      </c>
      <c r="B2225" t="s">
        <v>731</v>
      </c>
      <c r="C2225" t="s">
        <v>80</v>
      </c>
      <c r="D2225" t="s">
        <v>241</v>
      </c>
      <c r="E2225" t="s">
        <v>740</v>
      </c>
      <c r="F2225" t="s">
        <v>1144</v>
      </c>
      <c r="G2225" t="s">
        <v>33</v>
      </c>
      <c r="H2225" s="4">
        <v>44684</v>
      </c>
      <c r="I2225">
        <v>800</v>
      </c>
      <c r="J2225" t="s">
        <v>1145</v>
      </c>
      <c r="K2225" t="s">
        <v>317</v>
      </c>
      <c r="L2225" t="s">
        <v>1146</v>
      </c>
      <c r="M2225" t="s">
        <v>37</v>
      </c>
      <c r="N2225" t="s">
        <v>1147</v>
      </c>
      <c r="O2225" t="s">
        <v>57</v>
      </c>
      <c r="P2225">
        <v>17</v>
      </c>
      <c r="Q2225" t="s">
        <v>73</v>
      </c>
      <c r="R2225" t="s">
        <v>41</v>
      </c>
      <c r="S2225" t="s">
        <v>1148</v>
      </c>
      <c r="T2225" s="4">
        <v>45574</v>
      </c>
      <c r="U2225">
        <v>10</v>
      </c>
      <c r="V2225" t="s">
        <v>20249</v>
      </c>
      <c r="W2225" t="s">
        <v>1149</v>
      </c>
      <c r="X2225" t="s">
        <v>1150</v>
      </c>
      <c r="Y2225" t="s">
        <v>1127</v>
      </c>
      <c r="Z2225">
        <v>2073</v>
      </c>
      <c r="AA2225">
        <v>5</v>
      </c>
      <c r="AB2225">
        <v>4146</v>
      </c>
      <c r="AC2225">
        <v>829.2</v>
      </c>
      <c r="AD2225" s="8">
        <v>0.35</v>
      </c>
      <c r="AE2225" s="7">
        <v>1451.1</v>
      </c>
      <c r="AF2225">
        <v>0.35</v>
      </c>
      <c r="AG2225" t="str">
        <f t="shared" si="34"/>
        <v>₹4 K</v>
      </c>
    </row>
    <row r="2226" spans="1:33" x14ac:dyDescent="0.3">
      <c r="A2226" t="s">
        <v>181</v>
      </c>
      <c r="B2226" t="s">
        <v>182</v>
      </c>
      <c r="C2226" t="s">
        <v>29</v>
      </c>
      <c r="D2226" t="s">
        <v>30</v>
      </c>
      <c r="E2226" t="s">
        <v>996</v>
      </c>
      <c r="F2226" t="s">
        <v>1242</v>
      </c>
      <c r="G2226" t="s">
        <v>96</v>
      </c>
      <c r="H2226" s="4">
        <v>45141</v>
      </c>
      <c r="I2226">
        <v>1300</v>
      </c>
      <c r="J2226" t="s">
        <v>1243</v>
      </c>
      <c r="K2226" t="s">
        <v>571</v>
      </c>
      <c r="L2226" t="s">
        <v>1244</v>
      </c>
      <c r="M2226" t="s">
        <v>37</v>
      </c>
      <c r="N2226" t="s">
        <v>1245</v>
      </c>
      <c r="O2226" t="s">
        <v>72</v>
      </c>
      <c r="P2226">
        <v>11</v>
      </c>
      <c r="Q2226" t="s">
        <v>73</v>
      </c>
      <c r="R2226" t="s">
        <v>101</v>
      </c>
      <c r="S2226" t="s">
        <v>1246</v>
      </c>
      <c r="T2226" s="4">
        <v>45580</v>
      </c>
      <c r="U2226">
        <v>10</v>
      </c>
      <c r="V2226" t="s">
        <v>20249</v>
      </c>
      <c r="W2226" t="s">
        <v>1247</v>
      </c>
      <c r="X2226" t="s">
        <v>1248</v>
      </c>
      <c r="Y2226" t="s">
        <v>1249</v>
      </c>
      <c r="Z2226">
        <v>2311</v>
      </c>
      <c r="AA2226">
        <v>5</v>
      </c>
      <c r="AB2226">
        <v>4622</v>
      </c>
      <c r="AC2226">
        <v>924.4</v>
      </c>
      <c r="AD2226" s="8">
        <v>0.28000000000000003</v>
      </c>
      <c r="AE2226" s="7">
        <v>1294.1600000000001</v>
      </c>
      <c r="AF2226">
        <v>0.28000000000000003</v>
      </c>
      <c r="AG2226" t="str">
        <f t="shared" si="34"/>
        <v>₹5 K</v>
      </c>
    </row>
    <row r="2227" spans="1:33" x14ac:dyDescent="0.3">
      <c r="A2227" t="s">
        <v>145</v>
      </c>
      <c r="B2227" t="s">
        <v>145</v>
      </c>
      <c r="C2227" t="s">
        <v>49</v>
      </c>
      <c r="D2227" t="s">
        <v>146</v>
      </c>
      <c r="E2227" t="s">
        <v>170</v>
      </c>
      <c r="F2227" t="s">
        <v>1258</v>
      </c>
      <c r="G2227" t="s">
        <v>96</v>
      </c>
      <c r="H2227" s="4">
        <v>44648</v>
      </c>
      <c r="I2227">
        <v>1100</v>
      </c>
      <c r="J2227" t="s">
        <v>1259</v>
      </c>
      <c r="K2227" t="s">
        <v>1260</v>
      </c>
      <c r="L2227" t="s">
        <v>1261</v>
      </c>
      <c r="M2227" t="s">
        <v>87</v>
      </c>
      <c r="N2227" t="s">
        <v>1262</v>
      </c>
      <c r="O2227" t="s">
        <v>57</v>
      </c>
      <c r="P2227">
        <v>14</v>
      </c>
      <c r="Q2227" t="s">
        <v>40</v>
      </c>
      <c r="R2227" t="s">
        <v>74</v>
      </c>
      <c r="S2227" t="s">
        <v>1263</v>
      </c>
      <c r="T2227" s="4">
        <v>45593</v>
      </c>
      <c r="U2227">
        <v>10</v>
      </c>
      <c r="V2227" t="s">
        <v>20249</v>
      </c>
      <c r="W2227" t="s">
        <v>1264</v>
      </c>
      <c r="X2227" t="s">
        <v>1265</v>
      </c>
      <c r="Y2227" t="s">
        <v>1266</v>
      </c>
      <c r="Z2227">
        <v>828</v>
      </c>
      <c r="AA2227">
        <v>2</v>
      </c>
      <c r="AB2227">
        <v>662.40000000000009</v>
      </c>
      <c r="AC2227">
        <v>331.20000000000005</v>
      </c>
      <c r="AD2227" s="8">
        <v>0.22</v>
      </c>
      <c r="AE2227" s="7">
        <v>145.72800000000001</v>
      </c>
      <c r="AF2227">
        <v>0.22</v>
      </c>
      <c r="AG2227" t="str">
        <f t="shared" si="34"/>
        <v>₹662.4</v>
      </c>
    </row>
    <row r="2228" spans="1:33" x14ac:dyDescent="0.3">
      <c r="A2228" t="s">
        <v>27</v>
      </c>
      <c r="B2228" t="s">
        <v>193</v>
      </c>
      <c r="C2228" t="s">
        <v>49</v>
      </c>
      <c r="D2228" t="s">
        <v>30</v>
      </c>
      <c r="E2228" t="s">
        <v>1543</v>
      </c>
      <c r="F2228" t="s">
        <v>1544</v>
      </c>
      <c r="G2228" t="s">
        <v>33</v>
      </c>
      <c r="H2228" s="4">
        <v>43921</v>
      </c>
      <c r="I2228">
        <v>1000</v>
      </c>
      <c r="J2228" t="s">
        <v>1545</v>
      </c>
      <c r="K2228" t="s">
        <v>787</v>
      </c>
      <c r="L2228" t="s">
        <v>1546</v>
      </c>
      <c r="M2228" t="s">
        <v>87</v>
      </c>
      <c r="N2228" t="s">
        <v>1547</v>
      </c>
      <c r="O2228" t="s">
        <v>116</v>
      </c>
      <c r="P2228">
        <v>14</v>
      </c>
      <c r="Q2228" t="s">
        <v>73</v>
      </c>
      <c r="R2228" t="s">
        <v>58</v>
      </c>
      <c r="S2228" t="s">
        <v>1548</v>
      </c>
      <c r="T2228" s="4">
        <v>45573</v>
      </c>
      <c r="U2228">
        <v>10</v>
      </c>
      <c r="V2228" t="s">
        <v>20249</v>
      </c>
      <c r="W2228" t="s">
        <v>1549</v>
      </c>
      <c r="X2228" t="s">
        <v>1550</v>
      </c>
      <c r="Y2228" t="s">
        <v>1551</v>
      </c>
      <c r="Z2228">
        <v>2323</v>
      </c>
      <c r="AA2228">
        <v>5</v>
      </c>
      <c r="AB2228">
        <v>4646</v>
      </c>
      <c r="AC2228">
        <v>929.2</v>
      </c>
      <c r="AD2228" s="8">
        <v>0.22</v>
      </c>
      <c r="AE2228" s="7">
        <v>1022.12</v>
      </c>
      <c r="AF2228">
        <v>0.22</v>
      </c>
      <c r="AG2228" t="str">
        <f t="shared" si="34"/>
        <v>₹5 K</v>
      </c>
    </row>
    <row r="2229" spans="1:33" x14ac:dyDescent="0.3">
      <c r="A2229" t="s">
        <v>27</v>
      </c>
      <c r="B2229" t="s">
        <v>731</v>
      </c>
      <c r="C2229" t="s">
        <v>49</v>
      </c>
      <c r="D2229" t="s">
        <v>50</v>
      </c>
      <c r="E2229" t="s">
        <v>471</v>
      </c>
      <c r="F2229" t="s">
        <v>1552</v>
      </c>
      <c r="G2229" t="s">
        <v>33</v>
      </c>
      <c r="H2229" s="4">
        <v>44723</v>
      </c>
      <c r="I2229">
        <v>1000</v>
      </c>
      <c r="J2229" t="s">
        <v>1553</v>
      </c>
      <c r="K2229" t="s">
        <v>474</v>
      </c>
      <c r="L2229" t="s">
        <v>1554</v>
      </c>
      <c r="M2229" t="s">
        <v>37</v>
      </c>
      <c r="N2229" t="s">
        <v>1555</v>
      </c>
      <c r="O2229" t="s">
        <v>72</v>
      </c>
      <c r="P2229">
        <v>11</v>
      </c>
      <c r="Q2229" t="s">
        <v>40</v>
      </c>
      <c r="R2229" t="s">
        <v>101</v>
      </c>
      <c r="S2229" t="s">
        <v>1556</v>
      </c>
      <c r="T2229" s="4">
        <v>45569</v>
      </c>
      <c r="U2229">
        <v>10</v>
      </c>
      <c r="V2229" t="s">
        <v>20249</v>
      </c>
      <c r="W2229" t="s">
        <v>1557</v>
      </c>
      <c r="X2229" t="s">
        <v>1558</v>
      </c>
      <c r="Y2229" t="s">
        <v>1559</v>
      </c>
      <c r="Z2229">
        <v>1697</v>
      </c>
      <c r="AA2229">
        <v>8</v>
      </c>
      <c r="AB2229">
        <v>5430.4000000000015</v>
      </c>
      <c r="AC2229">
        <v>678.80000000000018</v>
      </c>
      <c r="AD2229" s="8">
        <v>0.22</v>
      </c>
      <c r="AE2229" s="7">
        <v>1194.6880000000003</v>
      </c>
      <c r="AF2229">
        <v>0.22</v>
      </c>
      <c r="AG2229" t="str">
        <f t="shared" si="34"/>
        <v>₹5 K</v>
      </c>
    </row>
    <row r="2230" spans="1:33" x14ac:dyDescent="0.3">
      <c r="A2230" t="s">
        <v>336</v>
      </c>
      <c r="B2230" t="s">
        <v>500</v>
      </c>
      <c r="C2230" t="s">
        <v>49</v>
      </c>
      <c r="D2230" t="s">
        <v>206</v>
      </c>
      <c r="E2230" t="s">
        <v>868</v>
      </c>
      <c r="F2230" t="s">
        <v>1593</v>
      </c>
      <c r="G2230" t="s">
        <v>96</v>
      </c>
      <c r="H2230" s="4">
        <v>44096</v>
      </c>
      <c r="I2230">
        <v>1100</v>
      </c>
      <c r="J2230" t="s">
        <v>1594</v>
      </c>
      <c r="K2230" t="s">
        <v>514</v>
      </c>
      <c r="L2230" t="s">
        <v>1595</v>
      </c>
      <c r="M2230" t="s">
        <v>87</v>
      </c>
      <c r="N2230" t="s">
        <v>1596</v>
      </c>
      <c r="O2230" t="s">
        <v>57</v>
      </c>
      <c r="P2230">
        <v>10</v>
      </c>
      <c r="Q2230" t="s">
        <v>40</v>
      </c>
      <c r="R2230" t="s">
        <v>101</v>
      </c>
      <c r="S2230" t="s">
        <v>1597</v>
      </c>
      <c r="T2230" s="4">
        <v>45580</v>
      </c>
      <c r="U2230">
        <v>10</v>
      </c>
      <c r="V2230" t="s">
        <v>20249</v>
      </c>
      <c r="W2230" t="s">
        <v>1598</v>
      </c>
      <c r="X2230" t="s">
        <v>1599</v>
      </c>
      <c r="Y2230" t="s">
        <v>1406</v>
      </c>
      <c r="Z2230">
        <v>2256</v>
      </c>
      <c r="AA2230">
        <v>4</v>
      </c>
      <c r="AB2230">
        <v>3609.6000000000004</v>
      </c>
      <c r="AC2230">
        <v>902.40000000000009</v>
      </c>
      <c r="AD2230" s="8">
        <v>0.22</v>
      </c>
      <c r="AE2230" s="7">
        <v>794.11200000000008</v>
      </c>
      <c r="AF2230">
        <v>0.22</v>
      </c>
      <c r="AG2230" t="str">
        <f t="shared" si="34"/>
        <v>₹4 K</v>
      </c>
    </row>
    <row r="2231" spans="1:33" x14ac:dyDescent="0.3">
      <c r="A2231" t="s">
        <v>93</v>
      </c>
      <c r="B2231" t="s">
        <v>784</v>
      </c>
      <c r="C2231" t="s">
        <v>80</v>
      </c>
      <c r="D2231" t="s">
        <v>219</v>
      </c>
      <c r="E2231" t="s">
        <v>501</v>
      </c>
      <c r="F2231" t="s">
        <v>1650</v>
      </c>
      <c r="G2231" t="s">
        <v>33</v>
      </c>
      <c r="H2231" s="4">
        <v>45375</v>
      </c>
      <c r="I2231">
        <v>1000</v>
      </c>
      <c r="J2231" t="s">
        <v>1651</v>
      </c>
      <c r="K2231" t="s">
        <v>233</v>
      </c>
      <c r="L2231" t="s">
        <v>1652</v>
      </c>
      <c r="M2231" t="s">
        <v>37</v>
      </c>
      <c r="N2231" t="s">
        <v>1653</v>
      </c>
      <c r="O2231" t="s">
        <v>72</v>
      </c>
      <c r="P2231">
        <v>17</v>
      </c>
      <c r="Q2231" t="s">
        <v>73</v>
      </c>
      <c r="R2231" t="s">
        <v>101</v>
      </c>
      <c r="S2231" t="s">
        <v>1654</v>
      </c>
      <c r="T2231" s="4">
        <v>45596</v>
      </c>
      <c r="U2231">
        <v>10</v>
      </c>
      <c r="V2231" t="s">
        <v>20249</v>
      </c>
      <c r="W2231" t="s">
        <v>1655</v>
      </c>
      <c r="X2231" t="s">
        <v>1656</v>
      </c>
      <c r="Y2231" t="s">
        <v>1657</v>
      </c>
      <c r="Z2231">
        <v>2503</v>
      </c>
      <c r="AA2231">
        <v>8</v>
      </c>
      <c r="AB2231">
        <v>8009.6</v>
      </c>
      <c r="AC2231">
        <v>1001.2</v>
      </c>
      <c r="AD2231" s="8">
        <v>0.35</v>
      </c>
      <c r="AE2231" s="7">
        <v>2803.36</v>
      </c>
      <c r="AF2231">
        <v>0.35</v>
      </c>
      <c r="AG2231" t="str">
        <f t="shared" si="34"/>
        <v>₹8 K</v>
      </c>
    </row>
    <row r="2232" spans="1:33" x14ac:dyDescent="0.3">
      <c r="A2232" t="s">
        <v>20233</v>
      </c>
      <c r="B2232" t="s">
        <v>218</v>
      </c>
      <c r="C2232" t="s">
        <v>49</v>
      </c>
      <c r="D2232" t="s">
        <v>50</v>
      </c>
      <c r="E2232" t="s">
        <v>51</v>
      </c>
      <c r="F2232" t="s">
        <v>1828</v>
      </c>
      <c r="G2232" t="s">
        <v>33</v>
      </c>
      <c r="H2232" s="4">
        <v>45426</v>
      </c>
      <c r="I2232">
        <v>950</v>
      </c>
      <c r="J2232" t="s">
        <v>1829</v>
      </c>
      <c r="K2232" t="s">
        <v>706</v>
      </c>
      <c r="L2232" t="s">
        <v>1830</v>
      </c>
      <c r="M2232" t="s">
        <v>37</v>
      </c>
      <c r="N2232" t="s">
        <v>1831</v>
      </c>
      <c r="O2232" t="s">
        <v>57</v>
      </c>
      <c r="P2232">
        <v>19</v>
      </c>
      <c r="Q2232" t="s">
        <v>73</v>
      </c>
      <c r="R2232" t="s">
        <v>58</v>
      </c>
      <c r="S2232" t="s">
        <v>1832</v>
      </c>
      <c r="T2232" s="4">
        <v>45578</v>
      </c>
      <c r="U2232">
        <v>10</v>
      </c>
      <c r="V2232" t="s">
        <v>20249</v>
      </c>
      <c r="W2232" t="s">
        <v>1833</v>
      </c>
      <c r="X2232" t="s">
        <v>1834</v>
      </c>
      <c r="Y2232" t="s">
        <v>1835</v>
      </c>
      <c r="Z2232">
        <v>560</v>
      </c>
      <c r="AA2232">
        <v>5</v>
      </c>
      <c r="AB2232">
        <v>1120</v>
      </c>
      <c r="AC2232">
        <v>224</v>
      </c>
      <c r="AD2232" s="8">
        <v>0.22</v>
      </c>
      <c r="AE2232" s="7">
        <v>246.4</v>
      </c>
      <c r="AF2232">
        <v>0.22</v>
      </c>
      <c r="AG2232" t="str">
        <f t="shared" si="34"/>
        <v>₹1 K</v>
      </c>
    </row>
    <row r="2233" spans="1:33" x14ac:dyDescent="0.3">
      <c r="A2233" t="s">
        <v>93</v>
      </c>
      <c r="B2233" t="s">
        <v>205</v>
      </c>
      <c r="C2233" t="s">
        <v>49</v>
      </c>
      <c r="D2233" t="s">
        <v>50</v>
      </c>
      <c r="E2233" t="s">
        <v>1917</v>
      </c>
      <c r="F2233" t="s">
        <v>1918</v>
      </c>
      <c r="G2233" t="s">
        <v>96</v>
      </c>
      <c r="H2233" s="4">
        <v>44955</v>
      </c>
      <c r="I2233">
        <v>950</v>
      </c>
      <c r="J2233" t="s">
        <v>1919</v>
      </c>
      <c r="K2233" t="s">
        <v>960</v>
      </c>
      <c r="L2233" t="s">
        <v>1920</v>
      </c>
      <c r="M2233" t="s">
        <v>87</v>
      </c>
      <c r="N2233" t="s">
        <v>1921</v>
      </c>
      <c r="O2233" t="s">
        <v>72</v>
      </c>
      <c r="P2233">
        <v>3</v>
      </c>
      <c r="Q2233" t="s">
        <v>73</v>
      </c>
      <c r="R2233" t="s">
        <v>74</v>
      </c>
      <c r="S2233" t="s">
        <v>1922</v>
      </c>
      <c r="T2233" s="4">
        <v>45579</v>
      </c>
      <c r="U2233">
        <v>10</v>
      </c>
      <c r="V2233" t="s">
        <v>20249</v>
      </c>
      <c r="W2233" t="s">
        <v>1923</v>
      </c>
      <c r="X2233" t="s">
        <v>1924</v>
      </c>
      <c r="Y2233" t="s">
        <v>1925</v>
      </c>
      <c r="Z2233">
        <v>2968</v>
      </c>
      <c r="AA2233">
        <v>1</v>
      </c>
      <c r="AB2233">
        <v>1187.2</v>
      </c>
      <c r="AC2233">
        <v>1187.2</v>
      </c>
      <c r="AD2233" s="8">
        <v>0.22</v>
      </c>
      <c r="AE2233" s="7">
        <v>261.18400000000003</v>
      </c>
      <c r="AF2233">
        <v>0.22</v>
      </c>
      <c r="AG2233" t="str">
        <f t="shared" si="34"/>
        <v>₹1 K</v>
      </c>
    </row>
    <row r="2234" spans="1:33" x14ac:dyDescent="0.3">
      <c r="A2234" t="s">
        <v>181</v>
      </c>
      <c r="B2234" t="s">
        <v>470</v>
      </c>
      <c r="C2234" t="s">
        <v>49</v>
      </c>
      <c r="D2234" t="s">
        <v>206</v>
      </c>
      <c r="E2234" t="s">
        <v>501</v>
      </c>
      <c r="F2234" t="s">
        <v>1934</v>
      </c>
      <c r="G2234" t="s">
        <v>33</v>
      </c>
      <c r="H2234" s="4">
        <v>43832</v>
      </c>
      <c r="I2234">
        <v>1300</v>
      </c>
      <c r="J2234" t="s">
        <v>1935</v>
      </c>
      <c r="K2234" t="s">
        <v>85</v>
      </c>
      <c r="L2234" t="s">
        <v>1936</v>
      </c>
      <c r="M2234" t="s">
        <v>87</v>
      </c>
      <c r="N2234" t="s">
        <v>1937</v>
      </c>
      <c r="O2234" t="s">
        <v>72</v>
      </c>
      <c r="P2234">
        <v>12</v>
      </c>
      <c r="Q2234" t="s">
        <v>40</v>
      </c>
      <c r="R2234" t="s">
        <v>58</v>
      </c>
      <c r="S2234" t="s">
        <v>1938</v>
      </c>
      <c r="T2234" s="4">
        <v>45571</v>
      </c>
      <c r="U2234">
        <v>10</v>
      </c>
      <c r="V2234" t="s">
        <v>20249</v>
      </c>
      <c r="W2234" t="s">
        <v>1939</v>
      </c>
      <c r="X2234" t="s">
        <v>1940</v>
      </c>
      <c r="Y2234" t="s">
        <v>1632</v>
      </c>
      <c r="Z2234">
        <v>1324</v>
      </c>
      <c r="AA2234">
        <v>5</v>
      </c>
      <c r="AB2234">
        <v>2648</v>
      </c>
      <c r="AC2234">
        <v>529.6</v>
      </c>
      <c r="AD2234" s="8">
        <v>0.22</v>
      </c>
      <c r="AE2234" s="7">
        <v>582.56000000000006</v>
      </c>
      <c r="AF2234">
        <v>0.22</v>
      </c>
      <c r="AG2234" t="str">
        <f t="shared" si="34"/>
        <v>₹3 K</v>
      </c>
    </row>
    <row r="2235" spans="1:33" x14ac:dyDescent="0.3">
      <c r="A2235" t="s">
        <v>133</v>
      </c>
      <c r="B2235" t="s">
        <v>108</v>
      </c>
      <c r="C2235" t="s">
        <v>29</v>
      </c>
      <c r="D2235" t="s">
        <v>219</v>
      </c>
      <c r="E2235" t="s">
        <v>170</v>
      </c>
      <c r="F2235" t="s">
        <v>1966</v>
      </c>
      <c r="G2235" t="s">
        <v>33</v>
      </c>
      <c r="H2235" s="4">
        <v>45011</v>
      </c>
      <c r="I2235">
        <v>950</v>
      </c>
      <c r="J2235" t="s">
        <v>1967</v>
      </c>
      <c r="K2235" t="s">
        <v>161</v>
      </c>
      <c r="L2235" t="s">
        <v>1968</v>
      </c>
      <c r="M2235" t="s">
        <v>37</v>
      </c>
      <c r="N2235" t="s">
        <v>1969</v>
      </c>
      <c r="O2235" t="s">
        <v>116</v>
      </c>
      <c r="P2235">
        <v>12</v>
      </c>
      <c r="Q2235" t="s">
        <v>73</v>
      </c>
      <c r="R2235" t="s">
        <v>41</v>
      </c>
      <c r="S2235" t="s">
        <v>1970</v>
      </c>
      <c r="T2235" s="4">
        <v>45573</v>
      </c>
      <c r="U2235">
        <v>10</v>
      </c>
      <c r="V2235" t="s">
        <v>20249</v>
      </c>
      <c r="W2235" t="s">
        <v>1971</v>
      </c>
      <c r="X2235" t="s">
        <v>1972</v>
      </c>
      <c r="Y2235" t="s">
        <v>1973</v>
      </c>
      <c r="Z2235">
        <v>2628</v>
      </c>
      <c r="AA2235">
        <v>8</v>
      </c>
      <c r="AB2235">
        <v>8409.6</v>
      </c>
      <c r="AC2235">
        <v>1051.2</v>
      </c>
      <c r="AD2235" s="8">
        <v>0.28000000000000003</v>
      </c>
      <c r="AE2235" s="7">
        <v>2354.6880000000001</v>
      </c>
      <c r="AF2235">
        <v>0.28000000000000003</v>
      </c>
      <c r="AG2235" t="str">
        <f t="shared" si="34"/>
        <v>₹8 K</v>
      </c>
    </row>
    <row r="2236" spans="1:33" x14ac:dyDescent="0.3">
      <c r="A2236" t="s">
        <v>20239</v>
      </c>
      <c r="B2236" t="s">
        <v>28</v>
      </c>
      <c r="C2236" t="s">
        <v>49</v>
      </c>
      <c r="D2236" t="s">
        <v>30</v>
      </c>
      <c r="E2236" t="s">
        <v>1917</v>
      </c>
      <c r="F2236" t="s">
        <v>2058</v>
      </c>
      <c r="G2236" t="s">
        <v>96</v>
      </c>
      <c r="H2236" s="4">
        <v>45061</v>
      </c>
      <c r="I2236">
        <v>950</v>
      </c>
      <c r="J2236" t="s">
        <v>2059</v>
      </c>
      <c r="K2236" t="s">
        <v>581</v>
      </c>
      <c r="L2236" t="s">
        <v>2060</v>
      </c>
      <c r="M2236" t="s">
        <v>87</v>
      </c>
      <c r="N2236" t="s">
        <v>2061</v>
      </c>
      <c r="O2236" t="s">
        <v>72</v>
      </c>
      <c r="P2236">
        <v>10</v>
      </c>
      <c r="Q2236" t="s">
        <v>73</v>
      </c>
      <c r="R2236" t="s">
        <v>101</v>
      </c>
      <c r="S2236" t="s">
        <v>2062</v>
      </c>
      <c r="T2236" s="4">
        <v>45592</v>
      </c>
      <c r="U2236">
        <v>10</v>
      </c>
      <c r="V2236" t="s">
        <v>20249</v>
      </c>
      <c r="W2236" t="s">
        <v>2063</v>
      </c>
      <c r="X2236" t="s">
        <v>2064</v>
      </c>
      <c r="Y2236" t="s">
        <v>2065</v>
      </c>
      <c r="Z2236">
        <v>1309</v>
      </c>
      <c r="AA2236">
        <v>4</v>
      </c>
      <c r="AB2236">
        <v>2094.4</v>
      </c>
      <c r="AC2236">
        <v>523.6</v>
      </c>
      <c r="AD2236" s="8">
        <v>0.22</v>
      </c>
      <c r="AE2236" s="7">
        <v>460.76800000000003</v>
      </c>
      <c r="AF2236">
        <v>0.22</v>
      </c>
      <c r="AG2236" t="str">
        <f t="shared" si="34"/>
        <v>₹2 K</v>
      </c>
    </row>
    <row r="2237" spans="1:33" x14ac:dyDescent="0.3">
      <c r="A2237" t="s">
        <v>20242</v>
      </c>
      <c r="B2237" t="s">
        <v>390</v>
      </c>
      <c r="C2237" t="s">
        <v>80</v>
      </c>
      <c r="D2237" t="s">
        <v>81</v>
      </c>
      <c r="E2237" t="s">
        <v>1168</v>
      </c>
      <c r="F2237" t="s">
        <v>2138</v>
      </c>
      <c r="G2237" t="s">
        <v>33</v>
      </c>
      <c r="H2237" s="4">
        <v>45134</v>
      </c>
      <c r="I2237">
        <v>1400</v>
      </c>
      <c r="J2237" t="s">
        <v>2139</v>
      </c>
      <c r="K2237" t="s">
        <v>787</v>
      </c>
      <c r="L2237" t="s">
        <v>2140</v>
      </c>
      <c r="M2237" t="s">
        <v>87</v>
      </c>
      <c r="N2237" t="s">
        <v>2141</v>
      </c>
      <c r="O2237" t="s">
        <v>72</v>
      </c>
      <c r="P2237">
        <v>9</v>
      </c>
      <c r="Q2237" t="s">
        <v>73</v>
      </c>
      <c r="R2237" t="s">
        <v>58</v>
      </c>
      <c r="S2237" t="s">
        <v>2142</v>
      </c>
      <c r="T2237" s="4">
        <v>45592</v>
      </c>
      <c r="U2237">
        <v>10</v>
      </c>
      <c r="V2237" t="s">
        <v>20249</v>
      </c>
      <c r="W2237" t="s">
        <v>2143</v>
      </c>
      <c r="X2237" t="s">
        <v>2144</v>
      </c>
      <c r="Y2237" t="s">
        <v>2145</v>
      </c>
      <c r="Z2237">
        <v>1266</v>
      </c>
      <c r="AA2237">
        <v>8</v>
      </c>
      <c r="AB2237">
        <v>4051.2000000000003</v>
      </c>
      <c r="AC2237">
        <v>506.40000000000003</v>
      </c>
      <c r="AD2237" s="8">
        <v>0.35</v>
      </c>
      <c r="AE2237" s="7">
        <v>1417.92</v>
      </c>
      <c r="AF2237">
        <v>0.35</v>
      </c>
      <c r="AG2237" t="str">
        <f t="shared" si="34"/>
        <v>₹4 K</v>
      </c>
    </row>
    <row r="2238" spans="1:33" x14ac:dyDescent="0.3">
      <c r="A2238" t="s">
        <v>133</v>
      </c>
      <c r="B2238" t="s">
        <v>108</v>
      </c>
      <c r="C2238" t="s">
        <v>29</v>
      </c>
      <c r="D2238" t="s">
        <v>370</v>
      </c>
      <c r="E2238" t="s">
        <v>1917</v>
      </c>
      <c r="F2238" t="s">
        <v>2170</v>
      </c>
      <c r="G2238" t="s">
        <v>96</v>
      </c>
      <c r="H2238" s="4">
        <v>44623</v>
      </c>
      <c r="I2238">
        <v>1400</v>
      </c>
      <c r="J2238" t="s">
        <v>2171</v>
      </c>
      <c r="K2238" t="s">
        <v>245</v>
      </c>
      <c r="L2238" t="s">
        <v>2172</v>
      </c>
      <c r="M2238" t="s">
        <v>37</v>
      </c>
      <c r="N2238" t="s">
        <v>2173</v>
      </c>
      <c r="O2238" t="s">
        <v>72</v>
      </c>
      <c r="P2238">
        <v>15</v>
      </c>
      <c r="Q2238" t="s">
        <v>73</v>
      </c>
      <c r="R2238" t="s">
        <v>41</v>
      </c>
      <c r="S2238" t="s">
        <v>2174</v>
      </c>
      <c r="T2238" s="4">
        <v>45586</v>
      </c>
      <c r="U2238">
        <v>10</v>
      </c>
      <c r="V2238" t="s">
        <v>20249</v>
      </c>
      <c r="W2238" t="s">
        <v>2175</v>
      </c>
      <c r="X2238" t="s">
        <v>2176</v>
      </c>
      <c r="Y2238" t="s">
        <v>974</v>
      </c>
      <c r="Z2238">
        <v>1879</v>
      </c>
      <c r="AA2238">
        <v>4</v>
      </c>
      <c r="AB2238">
        <v>3006.4</v>
      </c>
      <c r="AC2238">
        <v>751.6</v>
      </c>
      <c r="AD2238" s="8">
        <v>0.28000000000000003</v>
      </c>
      <c r="AE2238" s="7">
        <v>841.79200000000014</v>
      </c>
      <c r="AF2238">
        <v>0.28000000000000003</v>
      </c>
      <c r="AG2238" t="str">
        <f t="shared" si="34"/>
        <v>₹3 K</v>
      </c>
    </row>
    <row r="2239" spans="1:33" x14ac:dyDescent="0.3">
      <c r="A2239" t="s">
        <v>20233</v>
      </c>
      <c r="B2239" t="s">
        <v>240</v>
      </c>
      <c r="C2239" t="s">
        <v>29</v>
      </c>
      <c r="D2239" t="s">
        <v>50</v>
      </c>
      <c r="E2239" t="s">
        <v>1683</v>
      </c>
      <c r="F2239" t="s">
        <v>2238</v>
      </c>
      <c r="G2239" t="s">
        <v>33</v>
      </c>
      <c r="H2239" s="4">
        <v>45432</v>
      </c>
      <c r="I2239">
        <v>1200</v>
      </c>
      <c r="J2239" t="s">
        <v>2239</v>
      </c>
      <c r="K2239" t="s">
        <v>137</v>
      </c>
      <c r="L2239" t="s">
        <v>2240</v>
      </c>
      <c r="M2239" t="s">
        <v>87</v>
      </c>
      <c r="N2239" t="s">
        <v>2241</v>
      </c>
      <c r="O2239" t="s">
        <v>39</v>
      </c>
      <c r="P2239">
        <v>3</v>
      </c>
      <c r="Q2239" t="s">
        <v>73</v>
      </c>
      <c r="R2239" t="s">
        <v>58</v>
      </c>
      <c r="S2239" t="s">
        <v>2242</v>
      </c>
      <c r="T2239" s="4">
        <v>45573</v>
      </c>
      <c r="U2239">
        <v>10</v>
      </c>
      <c r="V2239" t="s">
        <v>20249</v>
      </c>
      <c r="W2239" t="s">
        <v>2243</v>
      </c>
      <c r="X2239" t="s">
        <v>2244</v>
      </c>
      <c r="Y2239" t="s">
        <v>2245</v>
      </c>
      <c r="Z2239">
        <v>2122</v>
      </c>
      <c r="AA2239">
        <v>2</v>
      </c>
      <c r="AB2239">
        <v>1697.6000000000001</v>
      </c>
      <c r="AC2239">
        <v>848.80000000000007</v>
      </c>
      <c r="AD2239" s="8">
        <v>0.28000000000000003</v>
      </c>
      <c r="AE2239" s="7">
        <v>475.32800000000009</v>
      </c>
      <c r="AF2239">
        <v>0.28000000000000003</v>
      </c>
      <c r="AG2239" t="str">
        <f t="shared" si="34"/>
        <v>₹2 K</v>
      </c>
    </row>
    <row r="2240" spans="1:33" x14ac:dyDescent="0.3">
      <c r="A2240" t="s">
        <v>181</v>
      </c>
      <c r="B2240" t="s">
        <v>411</v>
      </c>
      <c r="C2240" t="s">
        <v>49</v>
      </c>
      <c r="D2240" t="s">
        <v>219</v>
      </c>
      <c r="E2240" t="s">
        <v>431</v>
      </c>
      <c r="F2240" t="s">
        <v>2246</v>
      </c>
      <c r="G2240" t="s">
        <v>33</v>
      </c>
      <c r="H2240" s="4">
        <v>44819</v>
      </c>
      <c r="I2240">
        <v>1000</v>
      </c>
      <c r="J2240" t="s">
        <v>2247</v>
      </c>
      <c r="K2240" t="s">
        <v>743</v>
      </c>
      <c r="L2240" t="s">
        <v>2248</v>
      </c>
      <c r="M2240" t="s">
        <v>37</v>
      </c>
      <c r="N2240" t="s">
        <v>2249</v>
      </c>
      <c r="O2240" t="s">
        <v>57</v>
      </c>
      <c r="P2240">
        <v>20</v>
      </c>
      <c r="Q2240" t="s">
        <v>40</v>
      </c>
      <c r="R2240" t="s">
        <v>58</v>
      </c>
      <c r="S2240" t="s">
        <v>2250</v>
      </c>
      <c r="T2240" s="4">
        <v>45579</v>
      </c>
      <c r="U2240">
        <v>10</v>
      </c>
      <c r="V2240" t="s">
        <v>20249</v>
      </c>
      <c r="W2240" t="s">
        <v>2251</v>
      </c>
      <c r="X2240" t="s">
        <v>2252</v>
      </c>
      <c r="Y2240" t="s">
        <v>2253</v>
      </c>
      <c r="Z2240">
        <v>2801</v>
      </c>
      <c r="AA2240">
        <v>5</v>
      </c>
      <c r="AB2240">
        <v>5602</v>
      </c>
      <c r="AC2240">
        <v>1120.4000000000001</v>
      </c>
      <c r="AD2240" s="8">
        <v>0.22</v>
      </c>
      <c r="AE2240" s="7">
        <v>1232.44</v>
      </c>
      <c r="AF2240">
        <v>0.22</v>
      </c>
      <c r="AG2240" t="str">
        <f t="shared" si="34"/>
        <v>₹6 K</v>
      </c>
    </row>
    <row r="2241" spans="1:33" x14ac:dyDescent="0.3">
      <c r="A2241" t="s">
        <v>20239</v>
      </c>
      <c r="B2241" t="s">
        <v>28</v>
      </c>
      <c r="C2241" t="s">
        <v>80</v>
      </c>
      <c r="D2241" t="s">
        <v>219</v>
      </c>
      <c r="E2241" t="s">
        <v>975</v>
      </c>
      <c r="F2241" t="s">
        <v>2261</v>
      </c>
      <c r="G2241" t="s">
        <v>96</v>
      </c>
      <c r="H2241" s="4">
        <v>44196</v>
      </c>
      <c r="I2241">
        <v>1300</v>
      </c>
      <c r="J2241" t="s">
        <v>2262</v>
      </c>
      <c r="K2241" t="s">
        <v>725</v>
      </c>
      <c r="L2241" t="s">
        <v>2263</v>
      </c>
      <c r="M2241" t="s">
        <v>37</v>
      </c>
      <c r="N2241" t="s">
        <v>2264</v>
      </c>
      <c r="O2241" t="s">
        <v>39</v>
      </c>
      <c r="P2241">
        <v>7</v>
      </c>
      <c r="Q2241" t="s">
        <v>40</v>
      </c>
      <c r="R2241" t="s">
        <v>41</v>
      </c>
      <c r="S2241" t="s">
        <v>2265</v>
      </c>
      <c r="T2241" s="4">
        <v>45592</v>
      </c>
      <c r="U2241">
        <v>10</v>
      </c>
      <c r="V2241" t="s">
        <v>20249</v>
      </c>
      <c r="W2241" t="s">
        <v>2266</v>
      </c>
      <c r="X2241" t="s">
        <v>2267</v>
      </c>
      <c r="Y2241" t="s">
        <v>2268</v>
      </c>
      <c r="Z2241">
        <v>2152</v>
      </c>
      <c r="AA2241">
        <v>1</v>
      </c>
      <c r="AB2241">
        <v>860.80000000000007</v>
      </c>
      <c r="AC2241">
        <v>860.80000000000007</v>
      </c>
      <c r="AD2241" s="8">
        <v>0.35</v>
      </c>
      <c r="AE2241" s="7">
        <v>301.28000000000003</v>
      </c>
      <c r="AF2241">
        <v>0.35</v>
      </c>
      <c r="AG2241" t="str">
        <f t="shared" si="34"/>
        <v>₹860.8</v>
      </c>
    </row>
    <row r="2242" spans="1:33" x14ac:dyDescent="0.3">
      <c r="A2242" t="s">
        <v>93</v>
      </c>
      <c r="B2242" t="s">
        <v>784</v>
      </c>
      <c r="C2242" t="s">
        <v>49</v>
      </c>
      <c r="D2242" t="s">
        <v>50</v>
      </c>
      <c r="E2242" t="s">
        <v>194</v>
      </c>
      <c r="F2242" t="s">
        <v>2400</v>
      </c>
      <c r="G2242" t="s">
        <v>33</v>
      </c>
      <c r="H2242" s="4">
        <v>45217</v>
      </c>
      <c r="I2242">
        <v>1400</v>
      </c>
      <c r="J2242" t="s">
        <v>2401</v>
      </c>
      <c r="K2242" t="s">
        <v>186</v>
      </c>
      <c r="L2242" t="s">
        <v>2402</v>
      </c>
      <c r="M2242" t="s">
        <v>37</v>
      </c>
      <c r="N2242" t="s">
        <v>2403</v>
      </c>
      <c r="O2242" t="s">
        <v>116</v>
      </c>
      <c r="P2242">
        <v>11</v>
      </c>
      <c r="Q2242" t="s">
        <v>40</v>
      </c>
      <c r="R2242" t="s">
        <v>58</v>
      </c>
      <c r="S2242" t="s">
        <v>2404</v>
      </c>
      <c r="T2242" s="4">
        <v>45579</v>
      </c>
      <c r="U2242">
        <v>10</v>
      </c>
      <c r="V2242" t="s">
        <v>20249</v>
      </c>
      <c r="W2242" t="s">
        <v>2405</v>
      </c>
      <c r="X2242" t="s">
        <v>2406</v>
      </c>
      <c r="Y2242" t="s">
        <v>2407</v>
      </c>
      <c r="Z2242">
        <v>2287</v>
      </c>
      <c r="AA2242">
        <v>6</v>
      </c>
      <c r="AB2242">
        <v>5488.8</v>
      </c>
      <c r="AC2242">
        <v>914.80000000000007</v>
      </c>
      <c r="AD2242" s="8">
        <v>0.22</v>
      </c>
      <c r="AE2242" s="7">
        <v>1207.5360000000001</v>
      </c>
      <c r="AF2242">
        <v>0.22</v>
      </c>
      <c r="AG2242" t="str">
        <f t="shared" ref="AG2242:AG2305" si="35">IF(AB2242&gt;=100000,"₹"&amp;TEXT(AB2242/100000,"0.0")&amp;" L",
IF(AB2242&gt;=1000,"₹"&amp;TEXT(AB2242/1000,"0")&amp;" K",
"₹"&amp;AB2242))</f>
        <v>₹5 K</v>
      </c>
    </row>
    <row r="2243" spans="1:33" x14ac:dyDescent="0.3">
      <c r="A2243" t="s">
        <v>181</v>
      </c>
      <c r="B2243" t="s">
        <v>369</v>
      </c>
      <c r="C2243" t="s">
        <v>49</v>
      </c>
      <c r="D2243" t="s">
        <v>370</v>
      </c>
      <c r="E2243" t="s">
        <v>230</v>
      </c>
      <c r="F2243" t="s">
        <v>2416</v>
      </c>
      <c r="G2243" t="s">
        <v>96</v>
      </c>
      <c r="H2243" s="4">
        <v>45154</v>
      </c>
      <c r="I2243">
        <v>800</v>
      </c>
      <c r="J2243" t="s">
        <v>2417</v>
      </c>
      <c r="K2243" t="s">
        <v>825</v>
      </c>
      <c r="L2243" t="s">
        <v>2418</v>
      </c>
      <c r="M2243" t="s">
        <v>87</v>
      </c>
      <c r="N2243" t="s">
        <v>2419</v>
      </c>
      <c r="O2243" t="s">
        <v>72</v>
      </c>
      <c r="P2243">
        <v>19</v>
      </c>
      <c r="Q2243" t="s">
        <v>40</v>
      </c>
      <c r="R2243" t="s">
        <v>74</v>
      </c>
      <c r="S2243" t="s">
        <v>2420</v>
      </c>
      <c r="T2243" s="4">
        <v>45591</v>
      </c>
      <c r="U2243">
        <v>10</v>
      </c>
      <c r="V2243" t="s">
        <v>20249</v>
      </c>
      <c r="W2243" t="s">
        <v>2421</v>
      </c>
      <c r="X2243" t="s">
        <v>2422</v>
      </c>
      <c r="Y2243" t="s">
        <v>2423</v>
      </c>
      <c r="Z2243">
        <v>1606</v>
      </c>
      <c r="AA2243">
        <v>4</v>
      </c>
      <c r="AB2243">
        <v>2569.6000000000004</v>
      </c>
      <c r="AC2243">
        <v>642.40000000000009</v>
      </c>
      <c r="AD2243" s="8">
        <v>0.22</v>
      </c>
      <c r="AE2243" s="7">
        <v>565.31200000000013</v>
      </c>
      <c r="AF2243">
        <v>0.22</v>
      </c>
      <c r="AG2243" t="str">
        <f t="shared" si="35"/>
        <v>₹3 K</v>
      </c>
    </row>
    <row r="2244" spans="1:33" x14ac:dyDescent="0.3">
      <c r="A2244" t="s">
        <v>93</v>
      </c>
      <c r="B2244" t="s">
        <v>784</v>
      </c>
      <c r="C2244" t="s">
        <v>80</v>
      </c>
      <c r="D2244" t="s">
        <v>65</v>
      </c>
      <c r="E2244" t="s">
        <v>501</v>
      </c>
      <c r="F2244" t="s">
        <v>2555</v>
      </c>
      <c r="G2244" t="s">
        <v>33</v>
      </c>
      <c r="H2244" s="4">
        <v>44735</v>
      </c>
      <c r="I2244">
        <v>1100</v>
      </c>
      <c r="J2244" t="s">
        <v>2556</v>
      </c>
      <c r="K2244" t="s">
        <v>978</v>
      </c>
      <c r="L2244" t="s">
        <v>2557</v>
      </c>
      <c r="M2244" t="s">
        <v>87</v>
      </c>
      <c r="N2244" t="s">
        <v>2558</v>
      </c>
      <c r="O2244" t="s">
        <v>116</v>
      </c>
      <c r="P2244">
        <v>17</v>
      </c>
      <c r="Q2244" t="s">
        <v>40</v>
      </c>
      <c r="R2244" t="s">
        <v>41</v>
      </c>
      <c r="S2244" t="s">
        <v>2559</v>
      </c>
      <c r="T2244" s="4">
        <v>45575</v>
      </c>
      <c r="U2244">
        <v>10</v>
      </c>
      <c r="V2244" t="s">
        <v>20249</v>
      </c>
      <c r="W2244" t="s">
        <v>2560</v>
      </c>
      <c r="X2244" t="s">
        <v>2561</v>
      </c>
      <c r="Y2244" t="s">
        <v>2562</v>
      </c>
      <c r="Z2244">
        <v>1255</v>
      </c>
      <c r="AA2244">
        <v>2</v>
      </c>
      <c r="AB2244">
        <v>1004</v>
      </c>
      <c r="AC2244">
        <v>502</v>
      </c>
      <c r="AD2244" s="8">
        <v>0.35</v>
      </c>
      <c r="AE2244" s="7">
        <v>351.4</v>
      </c>
      <c r="AF2244">
        <v>0.35</v>
      </c>
      <c r="AG2244" t="str">
        <f t="shared" si="35"/>
        <v>₹1 K</v>
      </c>
    </row>
    <row r="2245" spans="1:33" x14ac:dyDescent="0.3">
      <c r="A2245" t="s">
        <v>181</v>
      </c>
      <c r="B2245" t="s">
        <v>470</v>
      </c>
      <c r="C2245" t="s">
        <v>80</v>
      </c>
      <c r="D2245" t="s">
        <v>109</v>
      </c>
      <c r="E2245" t="s">
        <v>1724</v>
      </c>
      <c r="F2245" t="s">
        <v>2648</v>
      </c>
      <c r="G2245" t="s">
        <v>33</v>
      </c>
      <c r="H2245" s="4">
        <v>45524</v>
      </c>
      <c r="I2245">
        <v>1100</v>
      </c>
      <c r="J2245" t="s">
        <v>2649</v>
      </c>
      <c r="K2245" t="s">
        <v>897</v>
      </c>
      <c r="L2245" t="s">
        <v>2650</v>
      </c>
      <c r="M2245" t="s">
        <v>37</v>
      </c>
      <c r="N2245" t="s">
        <v>2651</v>
      </c>
      <c r="O2245" t="s">
        <v>116</v>
      </c>
      <c r="P2245">
        <v>10</v>
      </c>
      <c r="Q2245" t="s">
        <v>73</v>
      </c>
      <c r="R2245" t="s">
        <v>101</v>
      </c>
      <c r="S2245" t="s">
        <v>2652</v>
      </c>
      <c r="T2245" s="4">
        <v>45574</v>
      </c>
      <c r="U2245">
        <v>10</v>
      </c>
      <c r="V2245" t="s">
        <v>20249</v>
      </c>
      <c r="W2245" t="s">
        <v>2653</v>
      </c>
      <c r="X2245" t="s">
        <v>2654</v>
      </c>
      <c r="Y2245" t="s">
        <v>2655</v>
      </c>
      <c r="Z2245">
        <v>1418</v>
      </c>
      <c r="AA2245">
        <v>3</v>
      </c>
      <c r="AB2245">
        <v>1701.6000000000001</v>
      </c>
      <c r="AC2245">
        <v>567.20000000000005</v>
      </c>
      <c r="AD2245" s="8">
        <v>0.35</v>
      </c>
      <c r="AE2245" s="7">
        <v>595.56000000000006</v>
      </c>
      <c r="AF2245">
        <v>0.35</v>
      </c>
      <c r="AG2245" t="str">
        <f t="shared" si="35"/>
        <v>₹2 K</v>
      </c>
    </row>
    <row r="2246" spans="1:33" x14ac:dyDescent="0.3">
      <c r="A2246" t="s">
        <v>93</v>
      </c>
      <c r="B2246" t="s">
        <v>1118</v>
      </c>
      <c r="C2246" t="s">
        <v>49</v>
      </c>
      <c r="D2246" t="s">
        <v>370</v>
      </c>
      <c r="E2246" t="s">
        <v>501</v>
      </c>
      <c r="F2246" t="s">
        <v>2771</v>
      </c>
      <c r="G2246" t="s">
        <v>96</v>
      </c>
      <c r="H2246" s="4">
        <v>44616</v>
      </c>
      <c r="I2246">
        <v>800</v>
      </c>
      <c r="J2246" t="s">
        <v>2772</v>
      </c>
      <c r="K2246" t="s">
        <v>1359</v>
      </c>
      <c r="L2246" t="s">
        <v>2773</v>
      </c>
      <c r="M2246" t="s">
        <v>87</v>
      </c>
      <c r="N2246" t="s">
        <v>2774</v>
      </c>
      <c r="O2246" t="s">
        <v>39</v>
      </c>
      <c r="P2246">
        <v>3</v>
      </c>
      <c r="Q2246" t="s">
        <v>40</v>
      </c>
      <c r="R2246" t="s">
        <v>41</v>
      </c>
      <c r="S2246" t="s">
        <v>2775</v>
      </c>
      <c r="T2246" s="4">
        <v>45579</v>
      </c>
      <c r="U2246">
        <v>10</v>
      </c>
      <c r="V2246" t="s">
        <v>20249</v>
      </c>
      <c r="W2246" t="s">
        <v>2776</v>
      </c>
      <c r="X2246" t="s">
        <v>2777</v>
      </c>
      <c r="Y2246" t="s">
        <v>2778</v>
      </c>
      <c r="Z2246">
        <v>2447</v>
      </c>
      <c r="AA2246">
        <v>2</v>
      </c>
      <c r="AB2246">
        <v>1957.6000000000001</v>
      </c>
      <c r="AC2246">
        <v>978.80000000000007</v>
      </c>
      <c r="AD2246" s="8">
        <v>0.22</v>
      </c>
      <c r="AE2246" s="7">
        <v>430.67200000000003</v>
      </c>
      <c r="AF2246">
        <v>0.22</v>
      </c>
      <c r="AG2246" t="str">
        <f t="shared" si="35"/>
        <v>₹2 K</v>
      </c>
    </row>
    <row r="2247" spans="1:33" x14ac:dyDescent="0.3">
      <c r="A2247" t="s">
        <v>20234</v>
      </c>
      <c r="B2247" t="s">
        <v>325</v>
      </c>
      <c r="C2247" t="s">
        <v>29</v>
      </c>
      <c r="D2247" t="s">
        <v>30</v>
      </c>
      <c r="E2247" t="s">
        <v>632</v>
      </c>
      <c r="F2247" t="s">
        <v>2926</v>
      </c>
      <c r="G2247" t="s">
        <v>96</v>
      </c>
      <c r="H2247" s="4">
        <v>44072</v>
      </c>
      <c r="I2247">
        <v>800</v>
      </c>
      <c r="J2247" t="s">
        <v>2927</v>
      </c>
      <c r="K2247" t="s">
        <v>716</v>
      </c>
      <c r="L2247" t="s">
        <v>2928</v>
      </c>
      <c r="M2247" t="s">
        <v>37</v>
      </c>
      <c r="N2247" t="s">
        <v>2929</v>
      </c>
      <c r="O2247" t="s">
        <v>116</v>
      </c>
      <c r="P2247">
        <v>14</v>
      </c>
      <c r="Q2247" t="s">
        <v>73</v>
      </c>
      <c r="R2247" t="s">
        <v>58</v>
      </c>
      <c r="S2247" t="s">
        <v>2930</v>
      </c>
      <c r="T2247" s="4">
        <v>45573</v>
      </c>
      <c r="U2247">
        <v>10</v>
      </c>
      <c r="V2247" t="s">
        <v>20249</v>
      </c>
      <c r="W2247" t="s">
        <v>2931</v>
      </c>
      <c r="X2247" t="s">
        <v>2932</v>
      </c>
      <c r="Y2247" t="s">
        <v>2933</v>
      </c>
      <c r="Z2247">
        <v>2412</v>
      </c>
      <c r="AA2247">
        <v>6</v>
      </c>
      <c r="AB2247">
        <v>5788.8</v>
      </c>
      <c r="AC2247">
        <v>964.80000000000007</v>
      </c>
      <c r="AD2247" s="8">
        <v>0.28000000000000003</v>
      </c>
      <c r="AE2247" s="7">
        <v>1620.8640000000003</v>
      </c>
      <c r="AF2247">
        <v>0.28000000000000003</v>
      </c>
      <c r="AG2247" t="str">
        <f t="shared" si="35"/>
        <v>₹6 K</v>
      </c>
    </row>
    <row r="2248" spans="1:33" x14ac:dyDescent="0.3">
      <c r="A2248" t="s">
        <v>336</v>
      </c>
      <c r="B2248" t="s">
        <v>262</v>
      </c>
      <c r="C2248" t="s">
        <v>49</v>
      </c>
      <c r="D2248" t="s">
        <v>677</v>
      </c>
      <c r="E2248" t="s">
        <v>1365</v>
      </c>
      <c r="F2248" t="s">
        <v>2966</v>
      </c>
      <c r="G2248" t="s">
        <v>96</v>
      </c>
      <c r="H2248" s="4">
        <v>45438</v>
      </c>
      <c r="I2248">
        <v>1400</v>
      </c>
      <c r="J2248" t="s">
        <v>2967</v>
      </c>
      <c r="K2248" t="s">
        <v>113</v>
      </c>
      <c r="L2248" t="s">
        <v>2968</v>
      </c>
      <c r="M2248" t="s">
        <v>87</v>
      </c>
      <c r="N2248" t="s">
        <v>2969</v>
      </c>
      <c r="O2248" t="s">
        <v>39</v>
      </c>
      <c r="P2248">
        <v>4</v>
      </c>
      <c r="Q2248" t="s">
        <v>73</v>
      </c>
      <c r="R2248" t="s">
        <v>74</v>
      </c>
      <c r="S2248" t="s">
        <v>2970</v>
      </c>
      <c r="T2248" s="4">
        <v>45572</v>
      </c>
      <c r="U2248">
        <v>10</v>
      </c>
      <c r="V2248" t="s">
        <v>20249</v>
      </c>
      <c r="W2248" t="s">
        <v>2971</v>
      </c>
      <c r="X2248" t="s">
        <v>2972</v>
      </c>
      <c r="Y2248" t="s">
        <v>2973</v>
      </c>
      <c r="Z2248">
        <v>1434</v>
      </c>
      <c r="AA2248">
        <v>8</v>
      </c>
      <c r="AB2248">
        <v>4588.8</v>
      </c>
      <c r="AC2248">
        <v>573.6</v>
      </c>
      <c r="AD2248" s="8">
        <v>0.22</v>
      </c>
      <c r="AE2248" s="7">
        <v>1009.5360000000001</v>
      </c>
      <c r="AF2248">
        <v>0.22</v>
      </c>
      <c r="AG2248" t="str">
        <f t="shared" si="35"/>
        <v>₹5 K</v>
      </c>
    </row>
    <row r="2249" spans="1:33" x14ac:dyDescent="0.3">
      <c r="A2249" t="s">
        <v>93</v>
      </c>
      <c r="B2249" t="s">
        <v>205</v>
      </c>
      <c r="C2249" t="s">
        <v>49</v>
      </c>
      <c r="D2249" t="s">
        <v>30</v>
      </c>
      <c r="E2249" t="s">
        <v>2215</v>
      </c>
      <c r="F2249" t="s">
        <v>2997</v>
      </c>
      <c r="G2249" t="s">
        <v>33</v>
      </c>
      <c r="H2249" s="4">
        <v>43949</v>
      </c>
      <c r="I2249">
        <v>950</v>
      </c>
      <c r="J2249" t="s">
        <v>2998</v>
      </c>
      <c r="K2249" t="s">
        <v>914</v>
      </c>
      <c r="L2249" t="s">
        <v>2999</v>
      </c>
      <c r="M2249" t="s">
        <v>37</v>
      </c>
      <c r="N2249" t="s">
        <v>3000</v>
      </c>
      <c r="O2249" t="s">
        <v>57</v>
      </c>
      <c r="P2249">
        <v>18</v>
      </c>
      <c r="Q2249" t="s">
        <v>40</v>
      </c>
      <c r="R2249" t="s">
        <v>74</v>
      </c>
      <c r="S2249" t="s">
        <v>3001</v>
      </c>
      <c r="T2249" s="4">
        <v>45593</v>
      </c>
      <c r="U2249">
        <v>10</v>
      </c>
      <c r="V2249" t="s">
        <v>20249</v>
      </c>
      <c r="W2249" t="s">
        <v>3002</v>
      </c>
      <c r="X2249" t="s">
        <v>3003</v>
      </c>
      <c r="Y2249" t="s">
        <v>3004</v>
      </c>
      <c r="Z2249">
        <v>2190</v>
      </c>
      <c r="AA2249">
        <v>5</v>
      </c>
      <c r="AB2249">
        <v>4380</v>
      </c>
      <c r="AC2249">
        <v>876</v>
      </c>
      <c r="AD2249" s="8">
        <v>0.22</v>
      </c>
      <c r="AE2249" s="7">
        <v>963.6</v>
      </c>
      <c r="AF2249">
        <v>0.22</v>
      </c>
      <c r="AG2249" t="str">
        <f t="shared" si="35"/>
        <v>₹4 K</v>
      </c>
    </row>
    <row r="2250" spans="1:33" x14ac:dyDescent="0.3">
      <c r="A2250" t="s">
        <v>27</v>
      </c>
      <c r="B2250" t="s">
        <v>558</v>
      </c>
      <c r="C2250" t="s">
        <v>80</v>
      </c>
      <c r="D2250" t="s">
        <v>206</v>
      </c>
      <c r="E2250" t="s">
        <v>540</v>
      </c>
      <c r="F2250" t="s">
        <v>3028</v>
      </c>
      <c r="G2250" t="s">
        <v>33</v>
      </c>
      <c r="H2250" s="4">
        <v>45521</v>
      </c>
      <c r="I2250">
        <v>1400</v>
      </c>
      <c r="J2250" t="s">
        <v>3029</v>
      </c>
      <c r="K2250" t="s">
        <v>706</v>
      </c>
      <c r="L2250" t="s">
        <v>3030</v>
      </c>
      <c r="M2250" t="s">
        <v>37</v>
      </c>
      <c r="N2250" t="s">
        <v>3031</v>
      </c>
      <c r="O2250" t="s">
        <v>39</v>
      </c>
      <c r="P2250">
        <v>19</v>
      </c>
      <c r="Q2250" t="s">
        <v>40</v>
      </c>
      <c r="R2250" t="s">
        <v>41</v>
      </c>
      <c r="S2250" t="s">
        <v>3032</v>
      </c>
      <c r="T2250" s="4">
        <v>45589</v>
      </c>
      <c r="U2250">
        <v>10</v>
      </c>
      <c r="V2250" t="s">
        <v>20249</v>
      </c>
      <c r="W2250" t="s">
        <v>3033</v>
      </c>
      <c r="X2250" t="s">
        <v>3034</v>
      </c>
      <c r="Y2250" t="s">
        <v>480</v>
      </c>
      <c r="Z2250">
        <v>1407</v>
      </c>
      <c r="AA2250">
        <v>7</v>
      </c>
      <c r="AB2250">
        <v>3939.6000000000004</v>
      </c>
      <c r="AC2250">
        <v>562.80000000000007</v>
      </c>
      <c r="AD2250" s="8">
        <v>0.35</v>
      </c>
      <c r="AE2250" s="7">
        <v>1378.8600000000001</v>
      </c>
      <c r="AF2250">
        <v>0.35</v>
      </c>
      <c r="AG2250" t="str">
        <f t="shared" si="35"/>
        <v>₹4 K</v>
      </c>
    </row>
    <row r="2251" spans="1:33" x14ac:dyDescent="0.3">
      <c r="A2251" t="s">
        <v>20238</v>
      </c>
      <c r="B2251" t="s">
        <v>650</v>
      </c>
      <c r="C2251" t="s">
        <v>80</v>
      </c>
      <c r="D2251" t="s">
        <v>50</v>
      </c>
      <c r="E2251" t="s">
        <v>273</v>
      </c>
      <c r="F2251" t="s">
        <v>3100</v>
      </c>
      <c r="G2251" t="s">
        <v>96</v>
      </c>
      <c r="H2251" s="4">
        <v>45303</v>
      </c>
      <c r="I2251">
        <v>950</v>
      </c>
      <c r="J2251" t="s">
        <v>3101</v>
      </c>
      <c r="K2251" t="s">
        <v>625</v>
      </c>
      <c r="L2251" t="s">
        <v>3102</v>
      </c>
      <c r="M2251" t="s">
        <v>37</v>
      </c>
      <c r="N2251" t="s">
        <v>3103</v>
      </c>
      <c r="O2251" t="s">
        <v>39</v>
      </c>
      <c r="P2251">
        <v>19</v>
      </c>
      <c r="Q2251" t="s">
        <v>40</v>
      </c>
      <c r="R2251" t="s">
        <v>58</v>
      </c>
      <c r="S2251" t="s">
        <v>3104</v>
      </c>
      <c r="T2251" s="4">
        <v>45584</v>
      </c>
      <c r="U2251">
        <v>10</v>
      </c>
      <c r="V2251" t="s">
        <v>20249</v>
      </c>
      <c r="W2251" t="s">
        <v>3105</v>
      </c>
      <c r="X2251" t="s">
        <v>3106</v>
      </c>
      <c r="Y2251" t="s">
        <v>1542</v>
      </c>
      <c r="Z2251">
        <v>1159</v>
      </c>
      <c r="AA2251">
        <v>1</v>
      </c>
      <c r="AB2251">
        <v>463.6</v>
      </c>
      <c r="AC2251">
        <v>463.6</v>
      </c>
      <c r="AD2251" s="8">
        <v>0.35</v>
      </c>
      <c r="AE2251" s="7">
        <v>162.26</v>
      </c>
      <c r="AF2251">
        <v>0.35</v>
      </c>
      <c r="AG2251" t="str">
        <f t="shared" si="35"/>
        <v>₹463.6</v>
      </c>
    </row>
    <row r="2252" spans="1:33" x14ac:dyDescent="0.3">
      <c r="A2252" t="s">
        <v>93</v>
      </c>
      <c r="B2252" t="s">
        <v>568</v>
      </c>
      <c r="C2252" t="s">
        <v>49</v>
      </c>
      <c r="D2252" t="s">
        <v>677</v>
      </c>
      <c r="E2252" t="s">
        <v>2215</v>
      </c>
      <c r="F2252" t="s">
        <v>3107</v>
      </c>
      <c r="G2252" t="s">
        <v>96</v>
      </c>
      <c r="H2252" s="4">
        <v>44040</v>
      </c>
      <c r="I2252">
        <v>800</v>
      </c>
      <c r="J2252" t="s">
        <v>3108</v>
      </c>
      <c r="K2252" t="s">
        <v>914</v>
      </c>
      <c r="L2252" t="s">
        <v>3109</v>
      </c>
      <c r="M2252" t="s">
        <v>87</v>
      </c>
      <c r="N2252" t="s">
        <v>3110</v>
      </c>
      <c r="O2252" t="s">
        <v>72</v>
      </c>
      <c r="P2252">
        <v>7</v>
      </c>
      <c r="Q2252" t="s">
        <v>40</v>
      </c>
      <c r="R2252" t="s">
        <v>58</v>
      </c>
      <c r="S2252" t="s">
        <v>3111</v>
      </c>
      <c r="T2252" s="4">
        <v>45569</v>
      </c>
      <c r="U2252">
        <v>10</v>
      </c>
      <c r="V2252" t="s">
        <v>20249</v>
      </c>
      <c r="W2252" t="s">
        <v>3112</v>
      </c>
      <c r="X2252" t="s">
        <v>3113</v>
      </c>
      <c r="Y2252" t="s">
        <v>3114</v>
      </c>
      <c r="Z2252">
        <v>2192</v>
      </c>
      <c r="AA2252">
        <v>3</v>
      </c>
      <c r="AB2252">
        <v>2630.4</v>
      </c>
      <c r="AC2252">
        <v>876.80000000000007</v>
      </c>
      <c r="AD2252" s="8">
        <v>0.22</v>
      </c>
      <c r="AE2252" s="7">
        <v>578.68799999999999</v>
      </c>
      <c r="AF2252">
        <v>0.22</v>
      </c>
      <c r="AG2252" t="str">
        <f t="shared" si="35"/>
        <v>₹3 K</v>
      </c>
    </row>
    <row r="2253" spans="1:33" x14ac:dyDescent="0.3">
      <c r="A2253" t="s">
        <v>181</v>
      </c>
      <c r="B2253" t="s">
        <v>813</v>
      </c>
      <c r="C2253" t="s">
        <v>49</v>
      </c>
      <c r="D2253" t="s">
        <v>370</v>
      </c>
      <c r="E2253" t="s">
        <v>531</v>
      </c>
      <c r="F2253" t="s">
        <v>3131</v>
      </c>
      <c r="G2253" t="s">
        <v>96</v>
      </c>
      <c r="H2253" s="4">
        <v>44112</v>
      </c>
      <c r="I2253">
        <v>1200</v>
      </c>
      <c r="J2253" t="s">
        <v>3132</v>
      </c>
      <c r="K2253" t="s">
        <v>197</v>
      </c>
      <c r="L2253" t="s">
        <v>3133</v>
      </c>
      <c r="M2253" t="s">
        <v>37</v>
      </c>
      <c r="N2253" t="s">
        <v>3134</v>
      </c>
      <c r="O2253" t="s">
        <v>72</v>
      </c>
      <c r="P2253">
        <v>14</v>
      </c>
      <c r="Q2253" t="s">
        <v>40</v>
      </c>
      <c r="R2253" t="s">
        <v>41</v>
      </c>
      <c r="S2253" t="s">
        <v>3135</v>
      </c>
      <c r="T2253" s="4">
        <v>45590</v>
      </c>
      <c r="U2253">
        <v>10</v>
      </c>
      <c r="V2253" t="s">
        <v>20249</v>
      </c>
      <c r="W2253" t="s">
        <v>3136</v>
      </c>
      <c r="X2253" t="s">
        <v>3137</v>
      </c>
      <c r="Y2253" t="s">
        <v>3138</v>
      </c>
      <c r="Z2253">
        <v>2664</v>
      </c>
      <c r="AA2253">
        <v>8</v>
      </c>
      <c r="AB2253">
        <v>8524.8000000000011</v>
      </c>
      <c r="AC2253">
        <v>1065.6000000000001</v>
      </c>
      <c r="AD2253" s="8">
        <v>0.22</v>
      </c>
      <c r="AE2253" s="7">
        <v>1875.4560000000004</v>
      </c>
      <c r="AF2253">
        <v>0.22</v>
      </c>
      <c r="AG2253" t="str">
        <f t="shared" si="35"/>
        <v>₹9 K</v>
      </c>
    </row>
    <row r="2254" spans="1:33" x14ac:dyDescent="0.3">
      <c r="A2254" t="s">
        <v>181</v>
      </c>
      <c r="B2254" t="s">
        <v>470</v>
      </c>
      <c r="C2254" t="s">
        <v>80</v>
      </c>
      <c r="D2254" t="s">
        <v>206</v>
      </c>
      <c r="E2254" t="s">
        <v>1608</v>
      </c>
      <c r="F2254" t="s">
        <v>3224</v>
      </c>
      <c r="G2254" t="s">
        <v>33</v>
      </c>
      <c r="H2254" s="4">
        <v>44215</v>
      </c>
      <c r="I2254">
        <v>800</v>
      </c>
      <c r="J2254" t="s">
        <v>3225</v>
      </c>
      <c r="K2254" t="s">
        <v>474</v>
      </c>
      <c r="L2254" t="s">
        <v>3226</v>
      </c>
      <c r="M2254" t="s">
        <v>87</v>
      </c>
      <c r="N2254" t="s">
        <v>3227</v>
      </c>
      <c r="O2254" t="s">
        <v>57</v>
      </c>
      <c r="P2254">
        <v>12</v>
      </c>
      <c r="Q2254" t="s">
        <v>40</v>
      </c>
      <c r="R2254" t="s">
        <v>58</v>
      </c>
      <c r="S2254" t="s">
        <v>3228</v>
      </c>
      <c r="T2254" s="4">
        <v>45578</v>
      </c>
      <c r="U2254">
        <v>10</v>
      </c>
      <c r="V2254" t="s">
        <v>20249</v>
      </c>
      <c r="W2254" t="s">
        <v>3229</v>
      </c>
      <c r="X2254" t="s">
        <v>3230</v>
      </c>
      <c r="Y2254" t="s">
        <v>3231</v>
      </c>
      <c r="Z2254">
        <v>1425</v>
      </c>
      <c r="AA2254">
        <v>3</v>
      </c>
      <c r="AB2254">
        <v>1710</v>
      </c>
      <c r="AC2254">
        <v>570</v>
      </c>
      <c r="AD2254" s="8">
        <v>0.35</v>
      </c>
      <c r="AE2254" s="7">
        <v>598.5</v>
      </c>
      <c r="AF2254">
        <v>0.35</v>
      </c>
      <c r="AG2254" t="str">
        <f t="shared" si="35"/>
        <v>₹2 K</v>
      </c>
    </row>
    <row r="2255" spans="1:33" x14ac:dyDescent="0.3">
      <c r="A2255" t="s">
        <v>181</v>
      </c>
      <c r="B2255" t="s">
        <v>470</v>
      </c>
      <c r="C2255" t="s">
        <v>49</v>
      </c>
      <c r="D2255" t="s">
        <v>241</v>
      </c>
      <c r="E2255" t="s">
        <v>304</v>
      </c>
      <c r="F2255" t="s">
        <v>3448</v>
      </c>
      <c r="G2255" t="s">
        <v>96</v>
      </c>
      <c r="H2255" s="4">
        <v>44681</v>
      </c>
      <c r="I2255">
        <v>1400</v>
      </c>
      <c r="J2255" t="s">
        <v>3449</v>
      </c>
      <c r="K2255" t="s">
        <v>1086</v>
      </c>
      <c r="L2255" t="s">
        <v>3450</v>
      </c>
      <c r="M2255" t="s">
        <v>37</v>
      </c>
      <c r="N2255" t="s">
        <v>3451</v>
      </c>
      <c r="O2255" t="s">
        <v>39</v>
      </c>
      <c r="P2255">
        <v>4</v>
      </c>
      <c r="Q2255" t="s">
        <v>73</v>
      </c>
      <c r="R2255" t="s">
        <v>101</v>
      </c>
      <c r="S2255" t="s">
        <v>3452</v>
      </c>
      <c r="T2255" s="4">
        <v>45588</v>
      </c>
      <c r="U2255">
        <v>10</v>
      </c>
      <c r="V2255" t="s">
        <v>20249</v>
      </c>
      <c r="W2255" t="s">
        <v>3453</v>
      </c>
      <c r="X2255" t="s">
        <v>3454</v>
      </c>
      <c r="Y2255" t="s">
        <v>595</v>
      </c>
      <c r="Z2255">
        <v>1738</v>
      </c>
      <c r="AA2255">
        <v>4</v>
      </c>
      <c r="AB2255">
        <v>2780.8</v>
      </c>
      <c r="AC2255">
        <v>695.2</v>
      </c>
      <c r="AD2255" s="8">
        <v>0.22</v>
      </c>
      <c r="AE2255" s="7">
        <v>611.77600000000007</v>
      </c>
      <c r="AF2255">
        <v>0.22</v>
      </c>
      <c r="AG2255" t="str">
        <f t="shared" si="35"/>
        <v>₹3 K</v>
      </c>
    </row>
    <row r="2256" spans="1:33" x14ac:dyDescent="0.3">
      <c r="A2256" t="s">
        <v>181</v>
      </c>
      <c r="B2256" t="s">
        <v>470</v>
      </c>
      <c r="C2256" t="s">
        <v>49</v>
      </c>
      <c r="D2256" t="s">
        <v>50</v>
      </c>
      <c r="E2256" t="s">
        <v>2849</v>
      </c>
      <c r="F2256" t="s">
        <v>3499</v>
      </c>
      <c r="G2256" t="s">
        <v>96</v>
      </c>
      <c r="H2256" s="4">
        <v>44697</v>
      </c>
      <c r="I2256">
        <v>1400</v>
      </c>
      <c r="J2256" t="s">
        <v>3500</v>
      </c>
      <c r="K2256" t="s">
        <v>474</v>
      </c>
      <c r="L2256" t="s">
        <v>3501</v>
      </c>
      <c r="M2256" t="s">
        <v>87</v>
      </c>
      <c r="N2256" t="s">
        <v>3502</v>
      </c>
      <c r="O2256" t="s">
        <v>57</v>
      </c>
      <c r="P2256">
        <v>20</v>
      </c>
      <c r="Q2256" t="s">
        <v>73</v>
      </c>
      <c r="R2256" t="s">
        <v>74</v>
      </c>
      <c r="S2256" t="s">
        <v>3503</v>
      </c>
      <c r="T2256" s="4">
        <v>45596</v>
      </c>
      <c r="U2256">
        <v>10</v>
      </c>
      <c r="V2256" t="s">
        <v>20249</v>
      </c>
      <c r="W2256" t="s">
        <v>3504</v>
      </c>
      <c r="X2256" t="s">
        <v>3505</v>
      </c>
      <c r="Y2256" t="s">
        <v>46</v>
      </c>
      <c r="Z2256">
        <v>1809</v>
      </c>
      <c r="AA2256">
        <v>3</v>
      </c>
      <c r="AB2256">
        <v>2170.8000000000002</v>
      </c>
      <c r="AC2256">
        <v>723.6</v>
      </c>
      <c r="AD2256" s="8">
        <v>0.22</v>
      </c>
      <c r="AE2256" s="7">
        <v>477.57600000000002</v>
      </c>
      <c r="AF2256">
        <v>0.22</v>
      </c>
      <c r="AG2256" t="str">
        <f t="shared" si="35"/>
        <v>₹2 K</v>
      </c>
    </row>
    <row r="2257" spans="1:33" x14ac:dyDescent="0.3">
      <c r="A2257" t="s">
        <v>181</v>
      </c>
      <c r="B2257" t="s">
        <v>369</v>
      </c>
      <c r="C2257" t="s">
        <v>29</v>
      </c>
      <c r="D2257" t="s">
        <v>65</v>
      </c>
      <c r="E2257" t="s">
        <v>2408</v>
      </c>
      <c r="F2257" t="s">
        <v>3586</v>
      </c>
      <c r="G2257" t="s">
        <v>33</v>
      </c>
      <c r="H2257" s="4">
        <v>44588</v>
      </c>
      <c r="I2257">
        <v>1100</v>
      </c>
      <c r="J2257" t="s">
        <v>3587</v>
      </c>
      <c r="K2257" t="s">
        <v>960</v>
      </c>
      <c r="L2257" t="s">
        <v>3588</v>
      </c>
      <c r="M2257" t="s">
        <v>87</v>
      </c>
      <c r="N2257" t="s">
        <v>3589</v>
      </c>
      <c r="O2257" t="s">
        <v>57</v>
      </c>
      <c r="P2257">
        <v>16</v>
      </c>
      <c r="Q2257" t="s">
        <v>73</v>
      </c>
      <c r="R2257" t="s">
        <v>101</v>
      </c>
      <c r="S2257" t="s">
        <v>3590</v>
      </c>
      <c r="T2257" s="4">
        <v>45572</v>
      </c>
      <c r="U2257">
        <v>10</v>
      </c>
      <c r="V2257" t="s">
        <v>20249</v>
      </c>
      <c r="W2257" t="s">
        <v>3591</v>
      </c>
      <c r="X2257" t="s">
        <v>3592</v>
      </c>
      <c r="Y2257" t="s">
        <v>3593</v>
      </c>
      <c r="Z2257">
        <v>2394</v>
      </c>
      <c r="AA2257">
        <v>3</v>
      </c>
      <c r="AB2257">
        <v>2872.8</v>
      </c>
      <c r="AC2257">
        <v>957.6</v>
      </c>
      <c r="AD2257" s="8">
        <v>0.28000000000000003</v>
      </c>
      <c r="AE2257" s="7">
        <v>804.38400000000013</v>
      </c>
      <c r="AF2257">
        <v>0.28000000000000003</v>
      </c>
      <c r="AG2257" t="str">
        <f t="shared" si="35"/>
        <v>₹3 K</v>
      </c>
    </row>
    <row r="2258" spans="1:33" x14ac:dyDescent="0.3">
      <c r="A2258" t="s">
        <v>93</v>
      </c>
      <c r="B2258" t="s">
        <v>293</v>
      </c>
      <c r="C2258" t="s">
        <v>80</v>
      </c>
      <c r="D2258" t="s">
        <v>30</v>
      </c>
      <c r="E2258" t="s">
        <v>632</v>
      </c>
      <c r="F2258" t="s">
        <v>3699</v>
      </c>
      <c r="G2258" t="s">
        <v>96</v>
      </c>
      <c r="H2258" s="4">
        <v>44560</v>
      </c>
      <c r="I2258">
        <v>1400</v>
      </c>
      <c r="J2258" t="s">
        <v>3700</v>
      </c>
      <c r="K2258" t="s">
        <v>1796</v>
      </c>
      <c r="L2258" t="s">
        <v>3701</v>
      </c>
      <c r="M2258" t="s">
        <v>37</v>
      </c>
      <c r="N2258" t="s">
        <v>3702</v>
      </c>
      <c r="O2258" t="s">
        <v>57</v>
      </c>
      <c r="P2258">
        <v>16</v>
      </c>
      <c r="Q2258" t="s">
        <v>40</v>
      </c>
      <c r="R2258" t="s">
        <v>41</v>
      </c>
      <c r="S2258" t="s">
        <v>3703</v>
      </c>
      <c r="T2258" s="4">
        <v>45578</v>
      </c>
      <c r="U2258">
        <v>10</v>
      </c>
      <c r="V2258" t="s">
        <v>20249</v>
      </c>
      <c r="W2258" t="s">
        <v>3704</v>
      </c>
      <c r="X2258" t="s">
        <v>3705</v>
      </c>
      <c r="Y2258" t="s">
        <v>1340</v>
      </c>
      <c r="Z2258">
        <v>2824</v>
      </c>
      <c r="AA2258">
        <v>4</v>
      </c>
      <c r="AB2258">
        <v>4518.4000000000015</v>
      </c>
      <c r="AC2258">
        <v>1129.6000000000004</v>
      </c>
      <c r="AD2258" s="8">
        <v>0.35</v>
      </c>
      <c r="AE2258" s="7">
        <v>1581.4400000000005</v>
      </c>
      <c r="AF2258">
        <v>0.35</v>
      </c>
      <c r="AG2258" t="str">
        <f t="shared" si="35"/>
        <v>₹5 K</v>
      </c>
    </row>
    <row r="2259" spans="1:33" x14ac:dyDescent="0.3">
      <c r="A2259" t="s">
        <v>93</v>
      </c>
      <c r="B2259" t="s">
        <v>568</v>
      </c>
      <c r="C2259" t="s">
        <v>29</v>
      </c>
      <c r="D2259" t="s">
        <v>30</v>
      </c>
      <c r="E2259" t="s">
        <v>1365</v>
      </c>
      <c r="F2259" t="s">
        <v>3773</v>
      </c>
      <c r="G2259" t="s">
        <v>96</v>
      </c>
      <c r="H2259" s="4">
        <v>44323</v>
      </c>
      <c r="I2259">
        <v>950</v>
      </c>
      <c r="J2259" t="s">
        <v>3774</v>
      </c>
      <c r="K2259" t="s">
        <v>54</v>
      </c>
      <c r="L2259" t="s">
        <v>3775</v>
      </c>
      <c r="M2259" t="s">
        <v>87</v>
      </c>
      <c r="N2259" t="s">
        <v>3776</v>
      </c>
      <c r="O2259" t="s">
        <v>72</v>
      </c>
      <c r="P2259">
        <v>8</v>
      </c>
      <c r="Q2259" t="s">
        <v>40</v>
      </c>
      <c r="R2259" t="s">
        <v>74</v>
      </c>
      <c r="S2259" t="s">
        <v>3777</v>
      </c>
      <c r="T2259" s="4">
        <v>45585</v>
      </c>
      <c r="U2259">
        <v>10</v>
      </c>
      <c r="V2259" t="s">
        <v>20249</v>
      </c>
      <c r="W2259" t="s">
        <v>3778</v>
      </c>
      <c r="X2259" t="s">
        <v>3779</v>
      </c>
      <c r="Y2259" t="s">
        <v>3780</v>
      </c>
      <c r="Z2259">
        <v>2941</v>
      </c>
      <c r="AA2259">
        <v>7</v>
      </c>
      <c r="AB2259">
        <v>8234.8000000000011</v>
      </c>
      <c r="AC2259">
        <v>1176.4000000000001</v>
      </c>
      <c r="AD2259" s="8">
        <v>0.28000000000000003</v>
      </c>
      <c r="AE2259" s="7">
        <v>2305.7440000000006</v>
      </c>
      <c r="AF2259">
        <v>0.28000000000000003</v>
      </c>
      <c r="AG2259" t="str">
        <f t="shared" si="35"/>
        <v>₹8 K</v>
      </c>
    </row>
    <row r="2260" spans="1:33" x14ac:dyDescent="0.3">
      <c r="A2260" t="s">
        <v>27</v>
      </c>
      <c r="B2260" t="s">
        <v>803</v>
      </c>
      <c r="C2260" t="s">
        <v>49</v>
      </c>
      <c r="D2260" t="s">
        <v>50</v>
      </c>
      <c r="E2260" t="s">
        <v>471</v>
      </c>
      <c r="F2260" t="s">
        <v>3954</v>
      </c>
      <c r="G2260" t="s">
        <v>96</v>
      </c>
      <c r="H2260" s="4">
        <v>45463</v>
      </c>
      <c r="I2260">
        <v>1000</v>
      </c>
      <c r="J2260" t="s">
        <v>3955</v>
      </c>
      <c r="K2260" t="s">
        <v>1319</v>
      </c>
      <c r="L2260" t="s">
        <v>3956</v>
      </c>
      <c r="M2260" t="s">
        <v>37</v>
      </c>
      <c r="N2260" t="s">
        <v>3957</v>
      </c>
      <c r="O2260" t="s">
        <v>39</v>
      </c>
      <c r="P2260">
        <v>5</v>
      </c>
      <c r="Q2260" t="s">
        <v>73</v>
      </c>
      <c r="R2260" t="s">
        <v>101</v>
      </c>
      <c r="S2260" t="s">
        <v>3958</v>
      </c>
      <c r="T2260" s="4">
        <v>45590</v>
      </c>
      <c r="U2260">
        <v>10</v>
      </c>
      <c r="V2260" t="s">
        <v>20249</v>
      </c>
      <c r="W2260" t="s">
        <v>3959</v>
      </c>
      <c r="X2260" t="s">
        <v>3960</v>
      </c>
      <c r="Y2260" t="s">
        <v>2407</v>
      </c>
      <c r="Z2260">
        <v>874</v>
      </c>
      <c r="AA2260">
        <v>6</v>
      </c>
      <c r="AB2260">
        <v>2097.6</v>
      </c>
      <c r="AC2260">
        <v>349.59999999999997</v>
      </c>
      <c r="AD2260" s="8">
        <v>0.22</v>
      </c>
      <c r="AE2260" s="7">
        <v>461.47199999999998</v>
      </c>
      <c r="AF2260">
        <v>0.22</v>
      </c>
      <c r="AG2260" t="str">
        <f t="shared" si="35"/>
        <v>₹2 K</v>
      </c>
    </row>
    <row r="2261" spans="1:33" x14ac:dyDescent="0.3">
      <c r="A2261" t="s">
        <v>181</v>
      </c>
      <c r="B2261" t="s">
        <v>182</v>
      </c>
      <c r="C2261" t="s">
        <v>29</v>
      </c>
      <c r="D2261" t="s">
        <v>219</v>
      </c>
      <c r="E2261" t="s">
        <v>740</v>
      </c>
      <c r="F2261" t="s">
        <v>4000</v>
      </c>
      <c r="G2261" t="s">
        <v>96</v>
      </c>
      <c r="H2261" s="4">
        <v>45307</v>
      </c>
      <c r="I2261">
        <v>1300</v>
      </c>
      <c r="J2261" t="s">
        <v>4001</v>
      </c>
      <c r="K2261" t="s">
        <v>989</v>
      </c>
      <c r="L2261" t="s">
        <v>4002</v>
      </c>
      <c r="M2261" t="s">
        <v>37</v>
      </c>
      <c r="N2261" t="s">
        <v>4003</v>
      </c>
      <c r="O2261" t="s">
        <v>57</v>
      </c>
      <c r="P2261">
        <v>18</v>
      </c>
      <c r="Q2261" t="s">
        <v>40</v>
      </c>
      <c r="R2261" t="s">
        <v>58</v>
      </c>
      <c r="S2261" t="s">
        <v>4004</v>
      </c>
      <c r="T2261" s="4">
        <v>45581</v>
      </c>
      <c r="U2261">
        <v>10</v>
      </c>
      <c r="V2261" t="s">
        <v>20249</v>
      </c>
      <c r="W2261" t="s">
        <v>4005</v>
      </c>
      <c r="X2261" t="s">
        <v>4006</v>
      </c>
      <c r="Y2261" t="s">
        <v>4007</v>
      </c>
      <c r="Z2261">
        <v>1853</v>
      </c>
      <c r="AA2261">
        <v>1</v>
      </c>
      <c r="AB2261">
        <v>741.2</v>
      </c>
      <c r="AC2261">
        <v>741.2</v>
      </c>
      <c r="AD2261" s="8">
        <v>0.28000000000000003</v>
      </c>
      <c r="AE2261" s="7">
        <v>207.53600000000003</v>
      </c>
      <c r="AF2261">
        <v>0.28000000000000003</v>
      </c>
      <c r="AG2261" t="str">
        <f t="shared" si="35"/>
        <v>₹741.2</v>
      </c>
    </row>
    <row r="2262" spans="1:33" x14ac:dyDescent="0.3">
      <c r="A2262" t="s">
        <v>107</v>
      </c>
      <c r="B2262" t="s">
        <v>510</v>
      </c>
      <c r="C2262" t="s">
        <v>29</v>
      </c>
      <c r="D2262" t="s">
        <v>30</v>
      </c>
      <c r="E2262" t="s">
        <v>242</v>
      </c>
      <c r="F2262" t="s">
        <v>4055</v>
      </c>
      <c r="G2262" t="s">
        <v>33</v>
      </c>
      <c r="H2262" s="4">
        <v>44298</v>
      </c>
      <c r="I2262">
        <v>800</v>
      </c>
      <c r="J2262" t="s">
        <v>4056</v>
      </c>
      <c r="K2262" t="s">
        <v>1086</v>
      </c>
      <c r="L2262" t="s">
        <v>4057</v>
      </c>
      <c r="M2262" t="s">
        <v>87</v>
      </c>
      <c r="N2262" t="s">
        <v>4058</v>
      </c>
      <c r="O2262" t="s">
        <v>116</v>
      </c>
      <c r="P2262">
        <v>3</v>
      </c>
      <c r="Q2262" t="s">
        <v>40</v>
      </c>
      <c r="R2262" t="s">
        <v>41</v>
      </c>
      <c r="S2262" t="s">
        <v>4059</v>
      </c>
      <c r="T2262" s="4">
        <v>45579</v>
      </c>
      <c r="U2262">
        <v>10</v>
      </c>
      <c r="V2262" t="s">
        <v>20249</v>
      </c>
      <c r="W2262" t="s">
        <v>4060</v>
      </c>
      <c r="X2262" t="s">
        <v>4061</v>
      </c>
      <c r="Y2262" t="s">
        <v>4062</v>
      </c>
      <c r="Z2262">
        <v>732</v>
      </c>
      <c r="AA2262">
        <v>3</v>
      </c>
      <c r="AB2262">
        <v>878.40000000000009</v>
      </c>
      <c r="AC2262">
        <v>292.8</v>
      </c>
      <c r="AD2262" s="8">
        <v>0.28000000000000003</v>
      </c>
      <c r="AE2262" s="7">
        <v>245.95200000000006</v>
      </c>
      <c r="AF2262">
        <v>0.28000000000000003</v>
      </c>
      <c r="AG2262" t="str">
        <f t="shared" si="35"/>
        <v>₹878.4</v>
      </c>
    </row>
    <row r="2263" spans="1:33" x14ac:dyDescent="0.3">
      <c r="A2263" t="s">
        <v>93</v>
      </c>
      <c r="B2263" t="s">
        <v>205</v>
      </c>
      <c r="C2263" t="s">
        <v>80</v>
      </c>
      <c r="D2263" t="s">
        <v>65</v>
      </c>
      <c r="E2263" t="s">
        <v>134</v>
      </c>
      <c r="F2263" t="s">
        <v>4140</v>
      </c>
      <c r="G2263" t="s">
        <v>33</v>
      </c>
      <c r="H2263" s="4">
        <v>45192</v>
      </c>
      <c r="I2263">
        <v>1300</v>
      </c>
      <c r="J2263" t="s">
        <v>4141</v>
      </c>
      <c r="K2263" t="s">
        <v>1418</v>
      </c>
      <c r="L2263" t="s">
        <v>4142</v>
      </c>
      <c r="M2263" t="s">
        <v>37</v>
      </c>
      <c r="N2263" t="s">
        <v>4143</v>
      </c>
      <c r="O2263" t="s">
        <v>39</v>
      </c>
      <c r="P2263">
        <v>3</v>
      </c>
      <c r="Q2263" t="s">
        <v>73</v>
      </c>
      <c r="R2263" t="s">
        <v>74</v>
      </c>
      <c r="S2263" t="s">
        <v>4144</v>
      </c>
      <c r="T2263" s="4">
        <v>45569</v>
      </c>
      <c r="U2263">
        <v>10</v>
      </c>
      <c r="V2263" t="s">
        <v>20249</v>
      </c>
      <c r="W2263" t="s">
        <v>4145</v>
      </c>
      <c r="X2263" t="s">
        <v>4146</v>
      </c>
      <c r="Y2263" t="s">
        <v>1492</v>
      </c>
      <c r="Z2263">
        <v>2741</v>
      </c>
      <c r="AA2263">
        <v>7</v>
      </c>
      <c r="AB2263">
        <v>7674.8</v>
      </c>
      <c r="AC2263">
        <v>1096.4000000000001</v>
      </c>
      <c r="AD2263" s="8">
        <v>0.35</v>
      </c>
      <c r="AE2263" s="7">
        <v>2686.18</v>
      </c>
      <c r="AF2263">
        <v>0.35</v>
      </c>
      <c r="AG2263" t="str">
        <f t="shared" si="35"/>
        <v>₹8 K</v>
      </c>
    </row>
    <row r="2264" spans="1:33" x14ac:dyDescent="0.3">
      <c r="A2264" t="s">
        <v>93</v>
      </c>
      <c r="B2264" t="s">
        <v>568</v>
      </c>
      <c r="C2264" t="s">
        <v>29</v>
      </c>
      <c r="D2264" t="s">
        <v>109</v>
      </c>
      <c r="E2264" t="s">
        <v>401</v>
      </c>
      <c r="F2264" t="s">
        <v>4201</v>
      </c>
      <c r="G2264" t="s">
        <v>33</v>
      </c>
      <c r="H2264" s="4">
        <v>44673</v>
      </c>
      <c r="I2264">
        <v>1400</v>
      </c>
      <c r="J2264" t="s">
        <v>4202</v>
      </c>
      <c r="K2264" t="s">
        <v>1260</v>
      </c>
      <c r="L2264" t="s">
        <v>4203</v>
      </c>
      <c r="M2264" t="s">
        <v>37</v>
      </c>
      <c r="N2264" t="s">
        <v>4204</v>
      </c>
      <c r="O2264" t="s">
        <v>57</v>
      </c>
      <c r="P2264">
        <v>12</v>
      </c>
      <c r="Q2264" t="s">
        <v>40</v>
      </c>
      <c r="R2264" t="s">
        <v>74</v>
      </c>
      <c r="S2264" t="s">
        <v>4205</v>
      </c>
      <c r="T2264" s="4">
        <v>45596</v>
      </c>
      <c r="U2264">
        <v>10</v>
      </c>
      <c r="V2264" t="s">
        <v>20249</v>
      </c>
      <c r="W2264" t="s">
        <v>4206</v>
      </c>
      <c r="X2264" t="s">
        <v>4207</v>
      </c>
      <c r="Y2264" t="s">
        <v>649</v>
      </c>
      <c r="Z2264">
        <v>2586</v>
      </c>
      <c r="AA2264">
        <v>1</v>
      </c>
      <c r="AB2264">
        <v>1034.4000000000001</v>
      </c>
      <c r="AC2264">
        <v>1034.4000000000001</v>
      </c>
      <c r="AD2264" s="8">
        <v>0.28000000000000003</v>
      </c>
      <c r="AE2264" s="7">
        <v>289.63200000000006</v>
      </c>
      <c r="AF2264">
        <v>0.28000000000000003</v>
      </c>
      <c r="AG2264" t="str">
        <f t="shared" si="35"/>
        <v>₹1 K</v>
      </c>
    </row>
    <row r="2265" spans="1:33" x14ac:dyDescent="0.3">
      <c r="A2265" t="s">
        <v>181</v>
      </c>
      <c r="B2265" t="s">
        <v>182</v>
      </c>
      <c r="C2265" t="s">
        <v>29</v>
      </c>
      <c r="D2265" t="s">
        <v>219</v>
      </c>
      <c r="E2265" t="s">
        <v>1683</v>
      </c>
      <c r="F2265" t="s">
        <v>4350</v>
      </c>
      <c r="G2265" t="s">
        <v>33</v>
      </c>
      <c r="H2265" s="4">
        <v>45102</v>
      </c>
      <c r="I2265">
        <v>1200</v>
      </c>
      <c r="J2265" t="s">
        <v>4351</v>
      </c>
      <c r="K2265" t="s">
        <v>307</v>
      </c>
      <c r="L2265" t="s">
        <v>4352</v>
      </c>
      <c r="M2265" t="s">
        <v>37</v>
      </c>
      <c r="N2265" t="s">
        <v>4353</v>
      </c>
      <c r="O2265" t="s">
        <v>72</v>
      </c>
      <c r="P2265">
        <v>5</v>
      </c>
      <c r="Q2265" t="s">
        <v>40</v>
      </c>
      <c r="R2265" t="s">
        <v>101</v>
      </c>
      <c r="S2265" t="s">
        <v>4354</v>
      </c>
      <c r="T2265" s="4">
        <v>45595</v>
      </c>
      <c r="U2265">
        <v>10</v>
      </c>
      <c r="V2265" t="s">
        <v>20249</v>
      </c>
      <c r="W2265" t="s">
        <v>4355</v>
      </c>
      <c r="X2265" t="s">
        <v>4356</v>
      </c>
      <c r="Y2265" t="s">
        <v>4357</v>
      </c>
      <c r="Z2265">
        <v>993</v>
      </c>
      <c r="AA2265">
        <v>3</v>
      </c>
      <c r="AB2265">
        <v>1191.6000000000001</v>
      </c>
      <c r="AC2265">
        <v>397.20000000000005</v>
      </c>
      <c r="AD2265" s="8">
        <v>0.28000000000000003</v>
      </c>
      <c r="AE2265" s="7">
        <v>333.64800000000008</v>
      </c>
      <c r="AF2265">
        <v>0.28000000000000003</v>
      </c>
      <c r="AG2265" t="str">
        <f t="shared" si="35"/>
        <v>₹1 K</v>
      </c>
    </row>
    <row r="2266" spans="1:33" x14ac:dyDescent="0.3">
      <c r="A2266" t="s">
        <v>27</v>
      </c>
      <c r="B2266" t="s">
        <v>803</v>
      </c>
      <c r="C2266" t="s">
        <v>49</v>
      </c>
      <c r="D2266" t="s">
        <v>219</v>
      </c>
      <c r="E2266" t="s">
        <v>1168</v>
      </c>
      <c r="F2266" t="s">
        <v>4358</v>
      </c>
      <c r="G2266" t="s">
        <v>33</v>
      </c>
      <c r="H2266" s="4">
        <v>45565</v>
      </c>
      <c r="I2266">
        <v>950</v>
      </c>
      <c r="J2266" t="s">
        <v>4359</v>
      </c>
      <c r="K2266" t="s">
        <v>879</v>
      </c>
      <c r="L2266" t="s">
        <v>4360</v>
      </c>
      <c r="M2266" t="s">
        <v>87</v>
      </c>
      <c r="N2266" t="s">
        <v>4361</v>
      </c>
      <c r="O2266" t="s">
        <v>72</v>
      </c>
      <c r="P2266">
        <v>10</v>
      </c>
      <c r="Q2266" t="s">
        <v>73</v>
      </c>
      <c r="R2266" t="s">
        <v>41</v>
      </c>
      <c r="S2266" t="s">
        <v>4362</v>
      </c>
      <c r="T2266" s="4">
        <v>45574</v>
      </c>
      <c r="U2266">
        <v>10</v>
      </c>
      <c r="V2266" t="s">
        <v>20249</v>
      </c>
      <c r="W2266" t="s">
        <v>4363</v>
      </c>
      <c r="X2266" t="s">
        <v>4364</v>
      </c>
      <c r="Y2266" t="s">
        <v>4365</v>
      </c>
      <c r="Z2266">
        <v>2502</v>
      </c>
      <c r="AA2266">
        <v>7</v>
      </c>
      <c r="AB2266">
        <v>7005.6</v>
      </c>
      <c r="AC2266">
        <v>1000.8000000000001</v>
      </c>
      <c r="AD2266" s="8">
        <v>0.22</v>
      </c>
      <c r="AE2266" s="7">
        <v>1541.2320000000002</v>
      </c>
      <c r="AF2266">
        <v>0.22</v>
      </c>
      <c r="AG2266" t="str">
        <f t="shared" si="35"/>
        <v>₹7 K</v>
      </c>
    </row>
    <row r="2267" spans="1:33" x14ac:dyDescent="0.3">
      <c r="A2267" t="s">
        <v>20239</v>
      </c>
      <c r="B2267" t="s">
        <v>28</v>
      </c>
      <c r="C2267" t="s">
        <v>29</v>
      </c>
      <c r="D2267" t="s">
        <v>50</v>
      </c>
      <c r="E2267" t="s">
        <v>957</v>
      </c>
      <c r="F2267" t="s">
        <v>4403</v>
      </c>
      <c r="G2267" t="s">
        <v>96</v>
      </c>
      <c r="H2267" s="4">
        <v>45096</v>
      </c>
      <c r="I2267">
        <v>1400</v>
      </c>
      <c r="J2267" t="s">
        <v>4404</v>
      </c>
      <c r="K2267" t="s">
        <v>493</v>
      </c>
      <c r="L2267" t="s">
        <v>4405</v>
      </c>
      <c r="M2267" t="s">
        <v>37</v>
      </c>
      <c r="N2267" t="s">
        <v>4406</v>
      </c>
      <c r="O2267" t="s">
        <v>116</v>
      </c>
      <c r="P2267">
        <v>7</v>
      </c>
      <c r="Q2267" t="s">
        <v>40</v>
      </c>
      <c r="R2267" t="s">
        <v>58</v>
      </c>
      <c r="S2267" t="s">
        <v>4407</v>
      </c>
      <c r="T2267" s="4">
        <v>45566</v>
      </c>
      <c r="U2267">
        <v>10</v>
      </c>
      <c r="V2267" t="s">
        <v>20249</v>
      </c>
      <c r="W2267" t="s">
        <v>4408</v>
      </c>
      <c r="X2267" t="s">
        <v>4409</v>
      </c>
      <c r="Y2267" t="s">
        <v>614</v>
      </c>
      <c r="Z2267">
        <v>1646</v>
      </c>
      <c r="AA2267">
        <v>3</v>
      </c>
      <c r="AB2267">
        <v>1975.2</v>
      </c>
      <c r="AC2267">
        <v>658.4</v>
      </c>
      <c r="AD2267" s="8">
        <v>0.28000000000000003</v>
      </c>
      <c r="AE2267" s="7">
        <v>553.05600000000004</v>
      </c>
      <c r="AF2267">
        <v>0.28000000000000003</v>
      </c>
      <c r="AG2267" t="str">
        <f t="shared" si="35"/>
        <v>₹2 K</v>
      </c>
    </row>
    <row r="2268" spans="1:33" x14ac:dyDescent="0.3">
      <c r="A2268" t="s">
        <v>20238</v>
      </c>
      <c r="B2268" t="s">
        <v>650</v>
      </c>
      <c r="C2268" t="s">
        <v>80</v>
      </c>
      <c r="D2268" t="s">
        <v>370</v>
      </c>
      <c r="E2268" t="s">
        <v>273</v>
      </c>
      <c r="F2268" t="s">
        <v>4447</v>
      </c>
      <c r="G2268" t="s">
        <v>33</v>
      </c>
      <c r="H2268" s="4">
        <v>45328</v>
      </c>
      <c r="I2268">
        <v>800</v>
      </c>
      <c r="J2268" t="s">
        <v>4448</v>
      </c>
      <c r="K2268" t="s">
        <v>753</v>
      </c>
      <c r="L2268" t="s">
        <v>4449</v>
      </c>
      <c r="M2268" t="s">
        <v>37</v>
      </c>
      <c r="N2268" t="s">
        <v>4450</v>
      </c>
      <c r="O2268" t="s">
        <v>72</v>
      </c>
      <c r="P2268">
        <v>4</v>
      </c>
      <c r="Q2268" t="s">
        <v>40</v>
      </c>
      <c r="R2268" t="s">
        <v>101</v>
      </c>
      <c r="S2268" t="s">
        <v>4451</v>
      </c>
      <c r="T2268" s="4">
        <v>45566</v>
      </c>
      <c r="U2268">
        <v>10</v>
      </c>
      <c r="V2268" t="s">
        <v>20249</v>
      </c>
      <c r="W2268" t="s">
        <v>4452</v>
      </c>
      <c r="X2268" t="s">
        <v>4453</v>
      </c>
      <c r="Y2268" t="s">
        <v>4454</v>
      </c>
      <c r="Z2268">
        <v>923</v>
      </c>
      <c r="AA2268">
        <v>8</v>
      </c>
      <c r="AB2268">
        <v>2953.6000000000004</v>
      </c>
      <c r="AC2268">
        <v>369.20000000000005</v>
      </c>
      <c r="AD2268" s="8">
        <v>0.35</v>
      </c>
      <c r="AE2268" s="7">
        <v>1033.76</v>
      </c>
      <c r="AF2268">
        <v>0.35</v>
      </c>
      <c r="AG2268" t="str">
        <f t="shared" si="35"/>
        <v>₹3 K</v>
      </c>
    </row>
    <row r="2269" spans="1:33" x14ac:dyDescent="0.3">
      <c r="A2269" t="s">
        <v>20240</v>
      </c>
      <c r="B2269" t="s">
        <v>347</v>
      </c>
      <c r="C2269" t="s">
        <v>80</v>
      </c>
      <c r="D2269" t="s">
        <v>370</v>
      </c>
      <c r="E2269" t="s">
        <v>183</v>
      </c>
      <c r="F2269" t="s">
        <v>4513</v>
      </c>
      <c r="G2269" t="s">
        <v>96</v>
      </c>
      <c r="H2269" s="4">
        <v>44665</v>
      </c>
      <c r="I2269">
        <v>1300</v>
      </c>
      <c r="J2269" t="s">
        <v>4514</v>
      </c>
      <c r="K2269" t="s">
        <v>307</v>
      </c>
      <c r="L2269" t="s">
        <v>4515</v>
      </c>
      <c r="M2269" t="s">
        <v>37</v>
      </c>
      <c r="N2269" t="s">
        <v>4516</v>
      </c>
      <c r="O2269" t="s">
        <v>39</v>
      </c>
      <c r="P2269">
        <v>12</v>
      </c>
      <c r="Q2269" t="s">
        <v>40</v>
      </c>
      <c r="R2269" t="s">
        <v>58</v>
      </c>
      <c r="S2269" t="s">
        <v>4517</v>
      </c>
      <c r="T2269" s="4">
        <v>45579</v>
      </c>
      <c r="U2269">
        <v>10</v>
      </c>
      <c r="V2269" t="s">
        <v>20249</v>
      </c>
      <c r="W2269" t="s">
        <v>4518</v>
      </c>
      <c r="X2269" t="s">
        <v>4519</v>
      </c>
      <c r="Y2269" t="s">
        <v>4520</v>
      </c>
      <c r="Z2269">
        <v>2099</v>
      </c>
      <c r="AA2269">
        <v>2</v>
      </c>
      <c r="AB2269">
        <v>1679.2</v>
      </c>
      <c r="AC2269">
        <v>839.6</v>
      </c>
      <c r="AD2269" s="8">
        <v>0.35</v>
      </c>
      <c r="AE2269" s="7">
        <v>587.72</v>
      </c>
      <c r="AF2269">
        <v>0.35</v>
      </c>
      <c r="AG2269" t="str">
        <f t="shared" si="35"/>
        <v>₹2 K</v>
      </c>
    </row>
    <row r="2270" spans="1:33" x14ac:dyDescent="0.3">
      <c r="A2270" t="s">
        <v>336</v>
      </c>
      <c r="B2270" t="s">
        <v>500</v>
      </c>
      <c r="C2270" t="s">
        <v>29</v>
      </c>
      <c r="D2270" t="s">
        <v>65</v>
      </c>
      <c r="E2270" t="s">
        <v>1177</v>
      </c>
      <c r="F2270" t="s">
        <v>4572</v>
      </c>
      <c r="G2270" t="s">
        <v>96</v>
      </c>
      <c r="H2270" s="4">
        <v>45125</v>
      </c>
      <c r="I2270">
        <v>1300</v>
      </c>
      <c r="J2270" t="s">
        <v>4573</v>
      </c>
      <c r="K2270" t="s">
        <v>222</v>
      </c>
      <c r="L2270" t="s">
        <v>4574</v>
      </c>
      <c r="M2270" t="s">
        <v>37</v>
      </c>
      <c r="N2270" t="s">
        <v>4575</v>
      </c>
      <c r="O2270" t="s">
        <v>116</v>
      </c>
      <c r="P2270">
        <v>13</v>
      </c>
      <c r="Q2270" t="s">
        <v>73</v>
      </c>
      <c r="R2270" t="s">
        <v>101</v>
      </c>
      <c r="S2270" t="s">
        <v>4576</v>
      </c>
      <c r="T2270" s="4">
        <v>45584</v>
      </c>
      <c r="U2270">
        <v>10</v>
      </c>
      <c r="V2270" t="s">
        <v>20249</v>
      </c>
      <c r="W2270" t="s">
        <v>4577</v>
      </c>
      <c r="X2270" t="s">
        <v>4578</v>
      </c>
      <c r="Y2270" t="s">
        <v>4579</v>
      </c>
      <c r="Z2270">
        <v>2545</v>
      </c>
      <c r="AA2270">
        <v>6</v>
      </c>
      <c r="AB2270">
        <v>6108</v>
      </c>
      <c r="AC2270">
        <v>1018</v>
      </c>
      <c r="AD2270" s="8">
        <v>0.28000000000000003</v>
      </c>
      <c r="AE2270" s="7">
        <v>1710.2400000000002</v>
      </c>
      <c r="AF2270">
        <v>0.28000000000000003</v>
      </c>
      <c r="AG2270" t="str">
        <f t="shared" si="35"/>
        <v>₹6 K</v>
      </c>
    </row>
    <row r="2271" spans="1:33" x14ac:dyDescent="0.3">
      <c r="A2271" t="s">
        <v>336</v>
      </c>
      <c r="B2271" t="s">
        <v>500</v>
      </c>
      <c r="C2271" t="s">
        <v>80</v>
      </c>
      <c r="D2271" t="s">
        <v>677</v>
      </c>
      <c r="E2271" t="s">
        <v>66</v>
      </c>
      <c r="F2271" t="s">
        <v>4616</v>
      </c>
      <c r="G2271" t="s">
        <v>33</v>
      </c>
      <c r="H2271" s="4">
        <v>44908</v>
      </c>
      <c r="I2271">
        <v>1400</v>
      </c>
      <c r="J2271" t="s">
        <v>4617</v>
      </c>
      <c r="K2271" t="s">
        <v>1643</v>
      </c>
      <c r="L2271" t="s">
        <v>4618</v>
      </c>
      <c r="M2271" t="s">
        <v>37</v>
      </c>
      <c r="N2271" t="s">
        <v>4619</v>
      </c>
      <c r="O2271" t="s">
        <v>39</v>
      </c>
      <c r="P2271">
        <v>14</v>
      </c>
      <c r="Q2271" t="s">
        <v>40</v>
      </c>
      <c r="R2271" t="s">
        <v>41</v>
      </c>
      <c r="S2271" t="s">
        <v>4620</v>
      </c>
      <c r="T2271" s="4">
        <v>45586</v>
      </c>
      <c r="U2271">
        <v>10</v>
      </c>
      <c r="V2271" t="s">
        <v>20249</v>
      </c>
      <c r="W2271" t="s">
        <v>4621</v>
      </c>
      <c r="X2271" t="s">
        <v>4622</v>
      </c>
      <c r="Y2271" t="s">
        <v>622</v>
      </c>
      <c r="Z2271">
        <v>2309</v>
      </c>
      <c r="AA2271">
        <v>1</v>
      </c>
      <c r="AB2271">
        <v>923.6</v>
      </c>
      <c r="AC2271">
        <v>923.6</v>
      </c>
      <c r="AD2271" s="8">
        <v>0.35</v>
      </c>
      <c r="AE2271" s="7">
        <v>323.26</v>
      </c>
      <c r="AF2271">
        <v>0.35</v>
      </c>
      <c r="AG2271" t="str">
        <f t="shared" si="35"/>
        <v>₹923.6</v>
      </c>
    </row>
    <row r="2272" spans="1:33" x14ac:dyDescent="0.3">
      <c r="A2272" t="s">
        <v>181</v>
      </c>
      <c r="B2272" t="s">
        <v>470</v>
      </c>
      <c r="C2272" t="s">
        <v>49</v>
      </c>
      <c r="D2272" t="s">
        <v>109</v>
      </c>
      <c r="E2272" t="s">
        <v>158</v>
      </c>
      <c r="F2272" t="s">
        <v>4668</v>
      </c>
      <c r="G2272" t="s">
        <v>33</v>
      </c>
      <c r="H2272" s="4">
        <v>44403</v>
      </c>
      <c r="I2272">
        <v>1300</v>
      </c>
      <c r="J2272" t="s">
        <v>4669</v>
      </c>
      <c r="K2272" t="s">
        <v>914</v>
      </c>
      <c r="L2272" t="s">
        <v>4670</v>
      </c>
      <c r="M2272" t="s">
        <v>37</v>
      </c>
      <c r="N2272" t="s">
        <v>4671</v>
      </c>
      <c r="O2272" t="s">
        <v>72</v>
      </c>
      <c r="P2272">
        <v>5</v>
      </c>
      <c r="Q2272" t="s">
        <v>73</v>
      </c>
      <c r="R2272" t="s">
        <v>101</v>
      </c>
      <c r="S2272" t="s">
        <v>4672</v>
      </c>
      <c r="T2272" s="4">
        <v>45567</v>
      </c>
      <c r="U2272">
        <v>10</v>
      </c>
      <c r="V2272" t="s">
        <v>20249</v>
      </c>
      <c r="W2272" t="s">
        <v>4673</v>
      </c>
      <c r="X2272" t="s">
        <v>4674</v>
      </c>
      <c r="Y2272" t="s">
        <v>4675</v>
      </c>
      <c r="Z2272">
        <v>1476</v>
      </c>
      <c r="AA2272">
        <v>2</v>
      </c>
      <c r="AB2272">
        <v>1180.8</v>
      </c>
      <c r="AC2272">
        <v>590.4</v>
      </c>
      <c r="AD2272" s="8">
        <v>0.22</v>
      </c>
      <c r="AE2272" s="7">
        <v>259.77600000000001</v>
      </c>
      <c r="AF2272">
        <v>0.22</v>
      </c>
      <c r="AG2272" t="str">
        <f t="shared" si="35"/>
        <v>₹1 K</v>
      </c>
    </row>
    <row r="2273" spans="1:33" x14ac:dyDescent="0.3">
      <c r="A2273" t="s">
        <v>450</v>
      </c>
      <c r="B2273" t="s">
        <v>450</v>
      </c>
      <c r="C2273" t="s">
        <v>29</v>
      </c>
      <c r="D2273" t="s">
        <v>370</v>
      </c>
      <c r="E2273" t="s">
        <v>381</v>
      </c>
      <c r="F2273" t="s">
        <v>4684</v>
      </c>
      <c r="G2273" t="s">
        <v>96</v>
      </c>
      <c r="H2273" s="4">
        <v>44488</v>
      </c>
      <c r="I2273">
        <v>800</v>
      </c>
      <c r="J2273" t="s">
        <v>4685</v>
      </c>
      <c r="K2273" t="s">
        <v>197</v>
      </c>
      <c r="L2273" t="s">
        <v>4686</v>
      </c>
      <c r="M2273" t="s">
        <v>37</v>
      </c>
      <c r="N2273" t="s">
        <v>4687</v>
      </c>
      <c r="O2273" t="s">
        <v>39</v>
      </c>
      <c r="P2273">
        <v>9</v>
      </c>
      <c r="Q2273" t="s">
        <v>73</v>
      </c>
      <c r="R2273" t="s">
        <v>74</v>
      </c>
      <c r="S2273" t="s">
        <v>4688</v>
      </c>
      <c r="T2273" s="4">
        <v>45570</v>
      </c>
      <c r="U2273">
        <v>10</v>
      </c>
      <c r="V2273" t="s">
        <v>20249</v>
      </c>
      <c r="W2273" t="s">
        <v>4689</v>
      </c>
      <c r="X2273" t="s">
        <v>4690</v>
      </c>
      <c r="Y2273" t="s">
        <v>2857</v>
      </c>
      <c r="Z2273">
        <v>2247</v>
      </c>
      <c r="AA2273">
        <v>8</v>
      </c>
      <c r="AB2273">
        <v>7190.4000000000015</v>
      </c>
      <c r="AC2273">
        <v>898.80000000000018</v>
      </c>
      <c r="AD2273" s="8">
        <v>0.28000000000000003</v>
      </c>
      <c r="AE2273" s="7">
        <v>2013.3120000000006</v>
      </c>
      <c r="AF2273">
        <v>0.28000000000000003</v>
      </c>
      <c r="AG2273" t="str">
        <f t="shared" si="35"/>
        <v>₹7 K</v>
      </c>
    </row>
    <row r="2274" spans="1:33" x14ac:dyDescent="0.3">
      <c r="A2274" t="s">
        <v>450</v>
      </c>
      <c r="B2274" t="s">
        <v>450</v>
      </c>
      <c r="C2274" t="s">
        <v>80</v>
      </c>
      <c r="D2274" t="s">
        <v>30</v>
      </c>
      <c r="E2274" t="s">
        <v>194</v>
      </c>
      <c r="F2274" t="s">
        <v>4902</v>
      </c>
      <c r="G2274" t="s">
        <v>96</v>
      </c>
      <c r="H2274" s="4">
        <v>44091</v>
      </c>
      <c r="I2274">
        <v>950</v>
      </c>
      <c r="J2274" t="s">
        <v>4903</v>
      </c>
      <c r="K2274" t="s">
        <v>222</v>
      </c>
      <c r="L2274" t="s">
        <v>4904</v>
      </c>
      <c r="M2274" t="s">
        <v>37</v>
      </c>
      <c r="N2274" t="s">
        <v>4905</v>
      </c>
      <c r="O2274" t="s">
        <v>116</v>
      </c>
      <c r="P2274">
        <v>10</v>
      </c>
      <c r="Q2274" t="s">
        <v>40</v>
      </c>
      <c r="R2274" t="s">
        <v>101</v>
      </c>
      <c r="S2274" t="s">
        <v>4906</v>
      </c>
      <c r="T2274" s="4">
        <v>45590</v>
      </c>
      <c r="U2274">
        <v>10</v>
      </c>
      <c r="V2274" t="s">
        <v>20249</v>
      </c>
      <c r="W2274" t="s">
        <v>4907</v>
      </c>
      <c r="X2274" t="s">
        <v>4908</v>
      </c>
      <c r="Y2274" t="s">
        <v>4909</v>
      </c>
      <c r="Z2274">
        <v>2151</v>
      </c>
      <c r="AA2274">
        <v>3</v>
      </c>
      <c r="AB2274">
        <v>2581.2000000000003</v>
      </c>
      <c r="AC2274">
        <v>860.40000000000009</v>
      </c>
      <c r="AD2274" s="8">
        <v>0.35</v>
      </c>
      <c r="AE2274" s="7">
        <v>903.42000000000007</v>
      </c>
      <c r="AF2274">
        <v>0.35</v>
      </c>
      <c r="AG2274" t="str">
        <f t="shared" si="35"/>
        <v>₹3 K</v>
      </c>
    </row>
    <row r="2275" spans="1:33" x14ac:dyDescent="0.3">
      <c r="A2275" t="s">
        <v>181</v>
      </c>
      <c r="B2275" t="s">
        <v>985</v>
      </c>
      <c r="C2275" t="s">
        <v>80</v>
      </c>
      <c r="D2275" t="s">
        <v>677</v>
      </c>
      <c r="E2275" t="s">
        <v>66</v>
      </c>
      <c r="F2275" t="s">
        <v>5185</v>
      </c>
      <c r="G2275" t="s">
        <v>96</v>
      </c>
      <c r="H2275" s="4">
        <v>44326</v>
      </c>
      <c r="I2275">
        <v>1200</v>
      </c>
      <c r="J2275" t="s">
        <v>5186</v>
      </c>
      <c r="K2275" t="s">
        <v>1796</v>
      </c>
      <c r="L2275" t="s">
        <v>5187</v>
      </c>
      <c r="M2275" t="s">
        <v>37</v>
      </c>
      <c r="N2275" t="s">
        <v>5188</v>
      </c>
      <c r="O2275" t="s">
        <v>39</v>
      </c>
      <c r="P2275">
        <v>17</v>
      </c>
      <c r="Q2275" t="s">
        <v>40</v>
      </c>
      <c r="R2275" t="s">
        <v>101</v>
      </c>
      <c r="S2275" t="s">
        <v>5189</v>
      </c>
      <c r="T2275" s="4">
        <v>45595</v>
      </c>
      <c r="U2275">
        <v>10</v>
      </c>
      <c r="V2275" t="s">
        <v>20249</v>
      </c>
      <c r="W2275" t="s">
        <v>5190</v>
      </c>
      <c r="X2275" t="s">
        <v>5191</v>
      </c>
      <c r="Y2275" t="s">
        <v>5192</v>
      </c>
      <c r="Z2275">
        <v>1914</v>
      </c>
      <c r="AA2275">
        <v>6</v>
      </c>
      <c r="AB2275">
        <v>4593.6000000000004</v>
      </c>
      <c r="AC2275">
        <v>765.6</v>
      </c>
      <c r="AD2275" s="8">
        <v>0.35</v>
      </c>
      <c r="AE2275" s="7">
        <v>1607.76</v>
      </c>
      <c r="AF2275">
        <v>0.35</v>
      </c>
      <c r="AG2275" t="str">
        <f t="shared" si="35"/>
        <v>₹5 K</v>
      </c>
    </row>
    <row r="2276" spans="1:33" x14ac:dyDescent="0.3">
      <c r="A2276" t="s">
        <v>450</v>
      </c>
      <c r="B2276" t="s">
        <v>450</v>
      </c>
      <c r="C2276" t="s">
        <v>80</v>
      </c>
      <c r="D2276" t="s">
        <v>81</v>
      </c>
      <c r="E2276" t="s">
        <v>194</v>
      </c>
      <c r="F2276" t="s">
        <v>5358</v>
      </c>
      <c r="G2276" t="s">
        <v>33</v>
      </c>
      <c r="H2276" s="4">
        <v>45069</v>
      </c>
      <c r="I2276">
        <v>1000</v>
      </c>
      <c r="J2276" t="s">
        <v>5359</v>
      </c>
      <c r="K2276" t="s">
        <v>2286</v>
      </c>
      <c r="L2276" t="s">
        <v>5360</v>
      </c>
      <c r="M2276" t="s">
        <v>87</v>
      </c>
      <c r="N2276" t="s">
        <v>5361</v>
      </c>
      <c r="O2276" t="s">
        <v>57</v>
      </c>
      <c r="P2276">
        <v>16</v>
      </c>
      <c r="Q2276" t="s">
        <v>40</v>
      </c>
      <c r="R2276" t="s">
        <v>41</v>
      </c>
      <c r="S2276" t="s">
        <v>5362</v>
      </c>
      <c r="T2276" s="4">
        <v>45586</v>
      </c>
      <c r="U2276">
        <v>10</v>
      </c>
      <c r="V2276" t="s">
        <v>20249</v>
      </c>
      <c r="W2276" t="s">
        <v>5363</v>
      </c>
      <c r="X2276" t="s">
        <v>5364</v>
      </c>
      <c r="Y2276" t="s">
        <v>5365</v>
      </c>
      <c r="Z2276">
        <v>1477</v>
      </c>
      <c r="AA2276">
        <v>7</v>
      </c>
      <c r="AB2276">
        <v>4135.6000000000004</v>
      </c>
      <c r="AC2276">
        <v>590.80000000000007</v>
      </c>
      <c r="AD2276" s="8">
        <v>0.35</v>
      </c>
      <c r="AE2276" s="7">
        <v>1447.46</v>
      </c>
      <c r="AF2276">
        <v>0.35</v>
      </c>
      <c r="AG2276" t="str">
        <f t="shared" si="35"/>
        <v>₹4 K</v>
      </c>
    </row>
    <row r="2277" spans="1:33" x14ac:dyDescent="0.3">
      <c r="A2277" t="s">
        <v>133</v>
      </c>
      <c r="B2277" t="s">
        <v>108</v>
      </c>
      <c r="C2277" t="s">
        <v>29</v>
      </c>
      <c r="D2277" t="s">
        <v>109</v>
      </c>
      <c r="E2277" t="s">
        <v>1049</v>
      </c>
      <c r="F2277" t="s">
        <v>5427</v>
      </c>
      <c r="G2277" t="s">
        <v>96</v>
      </c>
      <c r="H2277" s="4">
        <v>44664</v>
      </c>
      <c r="I2277">
        <v>1200</v>
      </c>
      <c r="J2277" t="s">
        <v>5428</v>
      </c>
      <c r="K2277" t="s">
        <v>1511</v>
      </c>
      <c r="L2277" t="s">
        <v>5429</v>
      </c>
      <c r="M2277" t="s">
        <v>87</v>
      </c>
      <c r="N2277" t="s">
        <v>5430</v>
      </c>
      <c r="O2277" t="s">
        <v>39</v>
      </c>
      <c r="P2277">
        <v>14</v>
      </c>
      <c r="Q2277" t="s">
        <v>40</v>
      </c>
      <c r="R2277" t="s">
        <v>74</v>
      </c>
      <c r="S2277" t="s">
        <v>5431</v>
      </c>
      <c r="T2277" s="4">
        <v>45586</v>
      </c>
      <c r="U2277">
        <v>10</v>
      </c>
      <c r="V2277" t="s">
        <v>20249</v>
      </c>
      <c r="W2277" t="s">
        <v>5432</v>
      </c>
      <c r="X2277" t="s">
        <v>5433</v>
      </c>
      <c r="Y2277" t="s">
        <v>5434</v>
      </c>
      <c r="Z2277">
        <v>1648</v>
      </c>
      <c r="AA2277">
        <v>4</v>
      </c>
      <c r="AB2277">
        <v>2636.8</v>
      </c>
      <c r="AC2277">
        <v>659.2</v>
      </c>
      <c r="AD2277" s="8">
        <v>0.28000000000000003</v>
      </c>
      <c r="AE2277" s="7">
        <v>738.30400000000009</v>
      </c>
      <c r="AF2277">
        <v>0.28000000000000003</v>
      </c>
      <c r="AG2277" t="str">
        <f t="shared" si="35"/>
        <v>₹3 K</v>
      </c>
    </row>
    <row r="2278" spans="1:33" x14ac:dyDescent="0.3">
      <c r="A2278" t="s">
        <v>450</v>
      </c>
      <c r="B2278" t="s">
        <v>450</v>
      </c>
      <c r="C2278" t="s">
        <v>80</v>
      </c>
      <c r="D2278" t="s">
        <v>206</v>
      </c>
      <c r="E2278" t="s">
        <v>1543</v>
      </c>
      <c r="F2278" t="s">
        <v>5443</v>
      </c>
      <c r="G2278" t="s">
        <v>33</v>
      </c>
      <c r="H2278" s="4">
        <v>45283</v>
      </c>
      <c r="I2278">
        <v>1000</v>
      </c>
      <c r="J2278" t="s">
        <v>5444</v>
      </c>
      <c r="K2278" t="s">
        <v>670</v>
      </c>
      <c r="L2278" t="s">
        <v>5445</v>
      </c>
      <c r="M2278" t="s">
        <v>87</v>
      </c>
      <c r="N2278" t="s">
        <v>5446</v>
      </c>
      <c r="O2278" t="s">
        <v>116</v>
      </c>
      <c r="P2278">
        <v>11</v>
      </c>
      <c r="Q2278" t="s">
        <v>73</v>
      </c>
      <c r="R2278" t="s">
        <v>101</v>
      </c>
      <c r="S2278" t="s">
        <v>5447</v>
      </c>
      <c r="T2278" s="4">
        <v>45582</v>
      </c>
      <c r="U2278">
        <v>10</v>
      </c>
      <c r="V2278" t="s">
        <v>20249</v>
      </c>
      <c r="W2278" t="s">
        <v>5448</v>
      </c>
      <c r="X2278" t="s">
        <v>5449</v>
      </c>
      <c r="Y2278" t="s">
        <v>2554</v>
      </c>
      <c r="Z2278">
        <v>848</v>
      </c>
      <c r="AA2278">
        <v>3</v>
      </c>
      <c r="AB2278">
        <v>1017.6</v>
      </c>
      <c r="AC2278">
        <v>339.2</v>
      </c>
      <c r="AD2278" s="8">
        <v>0.35</v>
      </c>
      <c r="AE2278" s="7">
        <v>356.15999999999997</v>
      </c>
      <c r="AF2278">
        <v>0.35</v>
      </c>
      <c r="AG2278" t="str">
        <f t="shared" si="35"/>
        <v>₹1 K</v>
      </c>
    </row>
    <row r="2279" spans="1:33" x14ac:dyDescent="0.3">
      <c r="A2279" t="s">
        <v>107</v>
      </c>
      <c r="B2279" t="s">
        <v>510</v>
      </c>
      <c r="C2279" t="s">
        <v>49</v>
      </c>
      <c r="D2279" t="s">
        <v>677</v>
      </c>
      <c r="E2279" t="s">
        <v>66</v>
      </c>
      <c r="F2279" t="s">
        <v>5527</v>
      </c>
      <c r="G2279" t="s">
        <v>96</v>
      </c>
      <c r="H2279" s="4">
        <v>44436</v>
      </c>
      <c r="I2279">
        <v>1000</v>
      </c>
      <c r="J2279" t="s">
        <v>5528</v>
      </c>
      <c r="K2279" t="s">
        <v>581</v>
      </c>
      <c r="L2279" t="s">
        <v>5529</v>
      </c>
      <c r="M2279" t="s">
        <v>37</v>
      </c>
      <c r="N2279" t="s">
        <v>5530</v>
      </c>
      <c r="O2279" t="s">
        <v>39</v>
      </c>
      <c r="P2279">
        <v>4</v>
      </c>
      <c r="Q2279" t="s">
        <v>73</v>
      </c>
      <c r="R2279" t="s">
        <v>58</v>
      </c>
      <c r="S2279" t="s">
        <v>5531</v>
      </c>
      <c r="T2279" s="4">
        <v>45580</v>
      </c>
      <c r="U2279">
        <v>10</v>
      </c>
      <c r="V2279" t="s">
        <v>20249</v>
      </c>
      <c r="W2279" t="s">
        <v>5532</v>
      </c>
      <c r="X2279" t="s">
        <v>5533</v>
      </c>
      <c r="Y2279" t="s">
        <v>3193</v>
      </c>
      <c r="Z2279">
        <v>1010</v>
      </c>
      <c r="AA2279">
        <v>4</v>
      </c>
      <c r="AB2279">
        <v>1616</v>
      </c>
      <c r="AC2279">
        <v>404</v>
      </c>
      <c r="AD2279" s="8">
        <v>0.22</v>
      </c>
      <c r="AE2279" s="7">
        <v>355.52</v>
      </c>
      <c r="AF2279">
        <v>0.22</v>
      </c>
      <c r="AG2279" t="str">
        <f t="shared" si="35"/>
        <v>₹2 K</v>
      </c>
    </row>
    <row r="2280" spans="1:33" x14ac:dyDescent="0.3">
      <c r="A2280" t="s">
        <v>336</v>
      </c>
      <c r="B2280" t="s">
        <v>262</v>
      </c>
      <c r="C2280" t="s">
        <v>49</v>
      </c>
      <c r="D2280" t="s">
        <v>241</v>
      </c>
      <c r="E2280" t="s">
        <v>66</v>
      </c>
      <c r="F2280" t="s">
        <v>5555</v>
      </c>
      <c r="G2280" t="s">
        <v>33</v>
      </c>
      <c r="H2280" s="4">
        <v>45182</v>
      </c>
      <c r="I2280">
        <v>800</v>
      </c>
      <c r="J2280" t="s">
        <v>5556</v>
      </c>
      <c r="K2280" t="s">
        <v>2433</v>
      </c>
      <c r="L2280" t="s">
        <v>5557</v>
      </c>
      <c r="M2280" t="s">
        <v>87</v>
      </c>
      <c r="N2280" t="s">
        <v>5558</v>
      </c>
      <c r="O2280" t="s">
        <v>57</v>
      </c>
      <c r="P2280">
        <v>9</v>
      </c>
      <c r="Q2280" t="s">
        <v>40</v>
      </c>
      <c r="R2280" t="s">
        <v>101</v>
      </c>
      <c r="S2280" t="s">
        <v>5559</v>
      </c>
      <c r="T2280" s="4">
        <v>45586</v>
      </c>
      <c r="U2280">
        <v>10</v>
      </c>
      <c r="V2280" t="s">
        <v>20249</v>
      </c>
      <c r="W2280" t="s">
        <v>5560</v>
      </c>
      <c r="X2280" t="s">
        <v>5561</v>
      </c>
      <c r="Y2280" t="s">
        <v>5213</v>
      </c>
      <c r="Z2280">
        <v>1004</v>
      </c>
      <c r="AA2280">
        <v>6</v>
      </c>
      <c r="AB2280">
        <v>2409.6</v>
      </c>
      <c r="AC2280">
        <v>401.59999999999997</v>
      </c>
      <c r="AD2280" s="8">
        <v>0.22</v>
      </c>
      <c r="AE2280" s="7">
        <v>530.11199999999997</v>
      </c>
      <c r="AF2280">
        <v>0.22</v>
      </c>
      <c r="AG2280" t="str">
        <f t="shared" si="35"/>
        <v>₹2 K</v>
      </c>
    </row>
    <row r="2281" spans="1:33" x14ac:dyDescent="0.3">
      <c r="A2281" t="s">
        <v>20237</v>
      </c>
      <c r="B2281" t="s">
        <v>1483</v>
      </c>
      <c r="C2281" t="s">
        <v>29</v>
      </c>
      <c r="D2281" t="s">
        <v>206</v>
      </c>
      <c r="E2281" t="s">
        <v>207</v>
      </c>
      <c r="F2281" t="s">
        <v>5562</v>
      </c>
      <c r="G2281" t="s">
        <v>96</v>
      </c>
      <c r="H2281" s="4">
        <v>44905</v>
      </c>
      <c r="I2281">
        <v>1200</v>
      </c>
      <c r="J2281" t="s">
        <v>5563</v>
      </c>
      <c r="K2281" t="s">
        <v>960</v>
      </c>
      <c r="L2281" t="s">
        <v>5564</v>
      </c>
      <c r="M2281" t="s">
        <v>37</v>
      </c>
      <c r="N2281" t="s">
        <v>5565</v>
      </c>
      <c r="O2281" t="s">
        <v>72</v>
      </c>
      <c r="P2281">
        <v>13</v>
      </c>
      <c r="Q2281" t="s">
        <v>40</v>
      </c>
      <c r="R2281" t="s">
        <v>101</v>
      </c>
      <c r="S2281" t="s">
        <v>5566</v>
      </c>
      <c r="T2281" s="4">
        <v>45594</v>
      </c>
      <c r="U2281">
        <v>10</v>
      </c>
      <c r="V2281" t="s">
        <v>20249</v>
      </c>
      <c r="W2281" t="s">
        <v>5567</v>
      </c>
      <c r="X2281" t="s">
        <v>5568</v>
      </c>
      <c r="Y2281" t="s">
        <v>2686</v>
      </c>
      <c r="Z2281">
        <v>831</v>
      </c>
      <c r="AA2281">
        <v>4</v>
      </c>
      <c r="AB2281">
        <v>1329.6000000000001</v>
      </c>
      <c r="AC2281">
        <v>332.40000000000003</v>
      </c>
      <c r="AD2281" s="8">
        <v>0.28000000000000003</v>
      </c>
      <c r="AE2281" s="7">
        <v>372.28800000000007</v>
      </c>
      <c r="AF2281">
        <v>0.28000000000000003</v>
      </c>
      <c r="AG2281" t="str">
        <f t="shared" si="35"/>
        <v>₹1 K</v>
      </c>
    </row>
    <row r="2282" spans="1:33" x14ac:dyDescent="0.3">
      <c r="A2282" t="s">
        <v>181</v>
      </c>
      <c r="B2282" t="s">
        <v>64</v>
      </c>
      <c r="C2282" t="s">
        <v>80</v>
      </c>
      <c r="D2282" t="s">
        <v>81</v>
      </c>
      <c r="E2282" t="s">
        <v>207</v>
      </c>
      <c r="F2282" t="s">
        <v>5709</v>
      </c>
      <c r="G2282" t="s">
        <v>33</v>
      </c>
      <c r="H2282" s="4">
        <v>44051</v>
      </c>
      <c r="I2282">
        <v>1100</v>
      </c>
      <c r="J2282" t="s">
        <v>1137</v>
      </c>
      <c r="K2282" t="s">
        <v>3054</v>
      </c>
      <c r="L2282" t="s">
        <v>5710</v>
      </c>
      <c r="M2282" t="s">
        <v>87</v>
      </c>
      <c r="N2282" t="s">
        <v>5711</v>
      </c>
      <c r="O2282" t="s">
        <v>116</v>
      </c>
      <c r="P2282">
        <v>20</v>
      </c>
      <c r="Q2282" t="s">
        <v>73</v>
      </c>
      <c r="R2282" t="s">
        <v>74</v>
      </c>
      <c r="S2282" t="s">
        <v>5712</v>
      </c>
      <c r="T2282" s="4">
        <v>45586</v>
      </c>
      <c r="U2282">
        <v>10</v>
      </c>
      <c r="V2282" t="s">
        <v>20249</v>
      </c>
      <c r="W2282" t="s">
        <v>5713</v>
      </c>
      <c r="X2282" t="s">
        <v>5714</v>
      </c>
      <c r="Y2282" t="s">
        <v>1058</v>
      </c>
      <c r="Z2282">
        <v>1773</v>
      </c>
      <c r="AA2282">
        <v>6</v>
      </c>
      <c r="AB2282">
        <v>4255.2</v>
      </c>
      <c r="AC2282">
        <v>709.19999999999993</v>
      </c>
      <c r="AD2282" s="8">
        <v>0.35</v>
      </c>
      <c r="AE2282" s="7">
        <v>1489.32</v>
      </c>
      <c r="AF2282">
        <v>0.35</v>
      </c>
      <c r="AG2282" t="str">
        <f t="shared" si="35"/>
        <v>₹4 K</v>
      </c>
    </row>
    <row r="2283" spans="1:33" x14ac:dyDescent="0.3">
      <c r="A2283" t="s">
        <v>121</v>
      </c>
      <c r="B2283" t="s">
        <v>946</v>
      </c>
      <c r="C2283" t="s">
        <v>49</v>
      </c>
      <c r="D2283" t="s">
        <v>109</v>
      </c>
      <c r="E2283" t="s">
        <v>242</v>
      </c>
      <c r="F2283" t="s">
        <v>5737</v>
      </c>
      <c r="G2283" t="s">
        <v>96</v>
      </c>
      <c r="H2283" s="4">
        <v>45423</v>
      </c>
      <c r="I2283">
        <v>1200</v>
      </c>
      <c r="J2283" t="s">
        <v>5738</v>
      </c>
      <c r="K2283" t="s">
        <v>1052</v>
      </c>
      <c r="L2283" t="s">
        <v>5739</v>
      </c>
      <c r="M2283" t="s">
        <v>87</v>
      </c>
      <c r="N2283" t="s">
        <v>5740</v>
      </c>
      <c r="O2283" t="s">
        <v>72</v>
      </c>
      <c r="P2283">
        <v>6</v>
      </c>
      <c r="Q2283" t="s">
        <v>40</v>
      </c>
      <c r="R2283" t="s">
        <v>74</v>
      </c>
      <c r="S2283" t="s">
        <v>5741</v>
      </c>
      <c r="T2283" s="4">
        <v>45572</v>
      </c>
      <c r="U2283">
        <v>10</v>
      </c>
      <c r="V2283" t="s">
        <v>20249</v>
      </c>
      <c r="W2283" t="s">
        <v>5742</v>
      </c>
      <c r="X2283" t="s">
        <v>5743</v>
      </c>
      <c r="Y2283" t="s">
        <v>5744</v>
      </c>
      <c r="Z2283">
        <v>1867</v>
      </c>
      <c r="AA2283">
        <v>3</v>
      </c>
      <c r="AB2283">
        <v>2240.4</v>
      </c>
      <c r="AC2283">
        <v>746.80000000000007</v>
      </c>
      <c r="AD2283" s="8">
        <v>0.22</v>
      </c>
      <c r="AE2283" s="7">
        <v>492.88800000000003</v>
      </c>
      <c r="AF2283">
        <v>0.22</v>
      </c>
      <c r="AG2283" t="str">
        <f t="shared" si="35"/>
        <v>₹2 K</v>
      </c>
    </row>
    <row r="2284" spans="1:33" x14ac:dyDescent="0.3">
      <c r="A2284" t="s">
        <v>357</v>
      </c>
      <c r="B2284" t="s">
        <v>357</v>
      </c>
      <c r="C2284" t="s">
        <v>49</v>
      </c>
      <c r="D2284" t="s">
        <v>65</v>
      </c>
      <c r="E2284" t="s">
        <v>596</v>
      </c>
      <c r="F2284" t="s">
        <v>5761</v>
      </c>
      <c r="G2284" t="s">
        <v>96</v>
      </c>
      <c r="H2284" s="4">
        <v>45377</v>
      </c>
      <c r="I2284">
        <v>800</v>
      </c>
      <c r="J2284" t="s">
        <v>5762</v>
      </c>
      <c r="K2284" t="s">
        <v>254</v>
      </c>
      <c r="L2284" t="s">
        <v>5763</v>
      </c>
      <c r="M2284" t="s">
        <v>87</v>
      </c>
      <c r="N2284" t="s">
        <v>5764</v>
      </c>
      <c r="O2284" t="s">
        <v>39</v>
      </c>
      <c r="P2284">
        <v>7</v>
      </c>
      <c r="Q2284" t="s">
        <v>40</v>
      </c>
      <c r="R2284" t="s">
        <v>41</v>
      </c>
      <c r="S2284" t="s">
        <v>5765</v>
      </c>
      <c r="T2284" s="4">
        <v>45585</v>
      </c>
      <c r="U2284">
        <v>10</v>
      </c>
      <c r="V2284" t="s">
        <v>20249</v>
      </c>
      <c r="W2284" t="s">
        <v>5766</v>
      </c>
      <c r="X2284" t="s">
        <v>5767</v>
      </c>
      <c r="Y2284" t="s">
        <v>3848</v>
      </c>
      <c r="Z2284">
        <v>2456</v>
      </c>
      <c r="AA2284">
        <v>1</v>
      </c>
      <c r="AB2284">
        <v>982.40000000000009</v>
      </c>
      <c r="AC2284">
        <v>982.40000000000009</v>
      </c>
      <c r="AD2284" s="8">
        <v>0.22</v>
      </c>
      <c r="AE2284" s="7">
        <v>216.12800000000001</v>
      </c>
      <c r="AF2284">
        <v>0.22</v>
      </c>
      <c r="AG2284" t="str">
        <f t="shared" si="35"/>
        <v>₹982.4</v>
      </c>
    </row>
    <row r="2285" spans="1:33" x14ac:dyDescent="0.3">
      <c r="A2285" t="s">
        <v>450</v>
      </c>
      <c r="B2285" t="s">
        <v>450</v>
      </c>
      <c r="C2285" t="s">
        <v>49</v>
      </c>
      <c r="D2285" t="s">
        <v>50</v>
      </c>
      <c r="E2285" t="s">
        <v>703</v>
      </c>
      <c r="F2285" t="s">
        <v>5768</v>
      </c>
      <c r="G2285" t="s">
        <v>33</v>
      </c>
      <c r="H2285" s="4">
        <v>44643</v>
      </c>
      <c r="I2285">
        <v>1300</v>
      </c>
      <c r="J2285" t="s">
        <v>5769</v>
      </c>
      <c r="K2285" t="s">
        <v>1103</v>
      </c>
      <c r="L2285" t="s">
        <v>5770</v>
      </c>
      <c r="M2285" t="s">
        <v>37</v>
      </c>
      <c r="N2285" t="s">
        <v>5771</v>
      </c>
      <c r="O2285" t="s">
        <v>57</v>
      </c>
      <c r="P2285">
        <v>10</v>
      </c>
      <c r="Q2285" t="s">
        <v>73</v>
      </c>
      <c r="R2285" t="s">
        <v>58</v>
      </c>
      <c r="S2285" t="s">
        <v>5772</v>
      </c>
      <c r="T2285" s="4">
        <v>45578</v>
      </c>
      <c r="U2285">
        <v>10</v>
      </c>
      <c r="V2285" t="s">
        <v>20249</v>
      </c>
      <c r="W2285" t="s">
        <v>5773</v>
      </c>
      <c r="X2285" t="s">
        <v>5774</v>
      </c>
      <c r="Y2285" t="s">
        <v>885</v>
      </c>
      <c r="Z2285">
        <v>1472</v>
      </c>
      <c r="AA2285">
        <v>3</v>
      </c>
      <c r="AB2285">
        <v>1766.4</v>
      </c>
      <c r="AC2285">
        <v>588.80000000000007</v>
      </c>
      <c r="AD2285" s="8">
        <v>0.22</v>
      </c>
      <c r="AE2285" s="7">
        <v>388.608</v>
      </c>
      <c r="AF2285">
        <v>0.22</v>
      </c>
      <c r="AG2285" t="str">
        <f t="shared" si="35"/>
        <v>₹2 K</v>
      </c>
    </row>
    <row r="2286" spans="1:33" x14ac:dyDescent="0.3">
      <c r="A2286" t="s">
        <v>107</v>
      </c>
      <c r="B2286" t="s">
        <v>510</v>
      </c>
      <c r="C2286" t="s">
        <v>29</v>
      </c>
      <c r="D2286" t="s">
        <v>30</v>
      </c>
      <c r="E2286" t="s">
        <v>170</v>
      </c>
      <c r="F2286" t="s">
        <v>5790</v>
      </c>
      <c r="G2286" t="s">
        <v>96</v>
      </c>
      <c r="H2286" s="4">
        <v>45590</v>
      </c>
      <c r="I2286">
        <v>1400</v>
      </c>
      <c r="J2286" t="s">
        <v>5791</v>
      </c>
      <c r="K2286" t="s">
        <v>297</v>
      </c>
      <c r="L2286" t="s">
        <v>5792</v>
      </c>
      <c r="M2286" t="s">
        <v>87</v>
      </c>
      <c r="N2286" t="s">
        <v>5793</v>
      </c>
      <c r="O2286" t="s">
        <v>72</v>
      </c>
      <c r="P2286">
        <v>7</v>
      </c>
      <c r="Q2286" t="s">
        <v>73</v>
      </c>
      <c r="R2286" t="s">
        <v>74</v>
      </c>
      <c r="S2286" t="s">
        <v>5794</v>
      </c>
      <c r="T2286" s="4">
        <v>45594</v>
      </c>
      <c r="U2286">
        <v>10</v>
      </c>
      <c r="V2286" t="s">
        <v>20249</v>
      </c>
      <c r="W2286" t="s">
        <v>5795</v>
      </c>
      <c r="X2286" t="s">
        <v>5796</v>
      </c>
      <c r="Y2286" t="s">
        <v>5797</v>
      </c>
      <c r="Z2286">
        <v>975</v>
      </c>
      <c r="AA2286">
        <v>8</v>
      </c>
      <c r="AB2286">
        <v>3120</v>
      </c>
      <c r="AC2286">
        <v>390</v>
      </c>
      <c r="AD2286" s="8">
        <v>0.28000000000000003</v>
      </c>
      <c r="AE2286" s="7">
        <v>873.60000000000014</v>
      </c>
      <c r="AF2286">
        <v>0.28000000000000003</v>
      </c>
      <c r="AG2286" t="str">
        <f t="shared" si="35"/>
        <v>₹3 K</v>
      </c>
    </row>
    <row r="2287" spans="1:33" x14ac:dyDescent="0.3">
      <c r="A2287" t="s">
        <v>336</v>
      </c>
      <c r="B2287" t="s">
        <v>262</v>
      </c>
      <c r="C2287" t="s">
        <v>80</v>
      </c>
      <c r="D2287" t="s">
        <v>219</v>
      </c>
      <c r="E2287" t="s">
        <v>358</v>
      </c>
      <c r="F2287" t="s">
        <v>5820</v>
      </c>
      <c r="G2287" t="s">
        <v>33</v>
      </c>
      <c r="H2287" s="4">
        <v>44523</v>
      </c>
      <c r="I2287">
        <v>1000</v>
      </c>
      <c r="J2287" t="s">
        <v>5821</v>
      </c>
      <c r="K2287" t="s">
        <v>197</v>
      </c>
      <c r="L2287" t="s">
        <v>5822</v>
      </c>
      <c r="M2287" t="s">
        <v>37</v>
      </c>
      <c r="N2287" t="s">
        <v>5823</v>
      </c>
      <c r="O2287" t="s">
        <v>57</v>
      </c>
      <c r="P2287">
        <v>8</v>
      </c>
      <c r="Q2287" t="s">
        <v>40</v>
      </c>
      <c r="R2287" t="s">
        <v>58</v>
      </c>
      <c r="S2287" t="s">
        <v>5824</v>
      </c>
      <c r="T2287" s="4">
        <v>45583</v>
      </c>
      <c r="U2287">
        <v>10</v>
      </c>
      <c r="V2287" t="s">
        <v>20249</v>
      </c>
      <c r="W2287" t="s">
        <v>5825</v>
      </c>
      <c r="X2287" t="s">
        <v>5826</v>
      </c>
      <c r="Y2287" t="s">
        <v>2485</v>
      </c>
      <c r="Z2287">
        <v>2693</v>
      </c>
      <c r="AA2287">
        <v>2</v>
      </c>
      <c r="AB2287">
        <v>2154.4</v>
      </c>
      <c r="AC2287">
        <v>1077.2</v>
      </c>
      <c r="AD2287" s="8">
        <v>0.35</v>
      </c>
      <c r="AE2287" s="7">
        <v>754.04</v>
      </c>
      <c r="AF2287">
        <v>0.35</v>
      </c>
      <c r="AG2287" t="str">
        <f t="shared" si="35"/>
        <v>₹2 K</v>
      </c>
    </row>
    <row r="2288" spans="1:33" x14ac:dyDescent="0.3">
      <c r="A2288" t="s">
        <v>27</v>
      </c>
      <c r="B2288" t="s">
        <v>803</v>
      </c>
      <c r="C2288" t="s">
        <v>49</v>
      </c>
      <c r="D2288" t="s">
        <v>241</v>
      </c>
      <c r="E2288" t="s">
        <v>986</v>
      </c>
      <c r="F2288" t="s">
        <v>6031</v>
      </c>
      <c r="G2288" t="s">
        <v>33</v>
      </c>
      <c r="H2288" s="4">
        <v>45361</v>
      </c>
      <c r="I2288">
        <v>800</v>
      </c>
      <c r="J2288" t="s">
        <v>6032</v>
      </c>
      <c r="K2288" t="s">
        <v>493</v>
      </c>
      <c r="L2288" t="s">
        <v>6033</v>
      </c>
      <c r="M2288" t="s">
        <v>87</v>
      </c>
      <c r="N2288" t="s">
        <v>6034</v>
      </c>
      <c r="O2288" t="s">
        <v>116</v>
      </c>
      <c r="P2288">
        <v>11</v>
      </c>
      <c r="Q2288" t="s">
        <v>73</v>
      </c>
      <c r="R2288" t="s">
        <v>74</v>
      </c>
      <c r="S2288" t="s">
        <v>6035</v>
      </c>
      <c r="T2288" s="4">
        <v>45581</v>
      </c>
      <c r="U2288">
        <v>10</v>
      </c>
      <c r="V2288" t="s">
        <v>20249</v>
      </c>
      <c r="W2288" t="s">
        <v>6036</v>
      </c>
      <c r="X2288" t="s">
        <v>6037</v>
      </c>
      <c r="Y2288" t="s">
        <v>6038</v>
      </c>
      <c r="Z2288">
        <v>2760</v>
      </c>
      <c r="AA2288">
        <v>7</v>
      </c>
      <c r="AB2288">
        <v>7728</v>
      </c>
      <c r="AC2288">
        <v>1104</v>
      </c>
      <c r="AD2288" s="8">
        <v>0.22</v>
      </c>
      <c r="AE2288" s="7">
        <v>1700.16</v>
      </c>
      <c r="AF2288">
        <v>0.22</v>
      </c>
      <c r="AG2288" t="str">
        <f t="shared" si="35"/>
        <v>₹8 K</v>
      </c>
    </row>
    <row r="2289" spans="1:33" x14ac:dyDescent="0.3">
      <c r="A2289" t="s">
        <v>107</v>
      </c>
      <c r="B2289" t="s">
        <v>510</v>
      </c>
      <c r="C2289" t="s">
        <v>49</v>
      </c>
      <c r="D2289" t="s">
        <v>146</v>
      </c>
      <c r="E2289" t="s">
        <v>687</v>
      </c>
      <c r="F2289" t="s">
        <v>6085</v>
      </c>
      <c r="G2289" t="s">
        <v>33</v>
      </c>
      <c r="H2289" s="4">
        <v>44532</v>
      </c>
      <c r="I2289">
        <v>1100</v>
      </c>
      <c r="J2289" t="s">
        <v>6086</v>
      </c>
      <c r="K2289" t="s">
        <v>197</v>
      </c>
      <c r="L2289" t="s">
        <v>6087</v>
      </c>
      <c r="M2289" t="s">
        <v>37</v>
      </c>
      <c r="N2289" t="s">
        <v>6088</v>
      </c>
      <c r="O2289" t="s">
        <v>39</v>
      </c>
      <c r="P2289">
        <v>11</v>
      </c>
      <c r="Q2289" t="s">
        <v>73</v>
      </c>
      <c r="R2289" t="s">
        <v>74</v>
      </c>
      <c r="S2289" t="s">
        <v>6089</v>
      </c>
      <c r="T2289" s="4">
        <v>45584</v>
      </c>
      <c r="U2289">
        <v>10</v>
      </c>
      <c r="V2289" t="s">
        <v>20249</v>
      </c>
      <c r="W2289" t="s">
        <v>6090</v>
      </c>
      <c r="X2289" t="s">
        <v>6091</v>
      </c>
      <c r="Y2289" t="s">
        <v>5299</v>
      </c>
      <c r="Z2289">
        <v>1569</v>
      </c>
      <c r="AA2289">
        <v>5</v>
      </c>
      <c r="AB2289">
        <v>3138</v>
      </c>
      <c r="AC2289">
        <v>627.6</v>
      </c>
      <c r="AD2289" s="8">
        <v>0.22</v>
      </c>
      <c r="AE2289" s="7">
        <v>690.36</v>
      </c>
      <c r="AF2289">
        <v>0.22</v>
      </c>
      <c r="AG2289" t="str">
        <f t="shared" si="35"/>
        <v>₹3 K</v>
      </c>
    </row>
    <row r="2290" spans="1:33" x14ac:dyDescent="0.3">
      <c r="A2290" t="s">
        <v>133</v>
      </c>
      <c r="B2290" t="s">
        <v>108</v>
      </c>
      <c r="C2290" t="s">
        <v>80</v>
      </c>
      <c r="D2290" t="s">
        <v>241</v>
      </c>
      <c r="E2290" t="s">
        <v>441</v>
      </c>
      <c r="F2290" t="s">
        <v>6092</v>
      </c>
      <c r="G2290" t="s">
        <v>33</v>
      </c>
      <c r="H2290" s="4">
        <v>45434</v>
      </c>
      <c r="I2290">
        <v>1300</v>
      </c>
      <c r="J2290" t="s">
        <v>6093</v>
      </c>
      <c r="K2290" t="s">
        <v>307</v>
      </c>
      <c r="L2290" t="s">
        <v>6094</v>
      </c>
      <c r="M2290" t="s">
        <v>37</v>
      </c>
      <c r="N2290" t="s">
        <v>6095</v>
      </c>
      <c r="O2290" t="s">
        <v>39</v>
      </c>
      <c r="P2290">
        <v>14</v>
      </c>
      <c r="Q2290" t="s">
        <v>73</v>
      </c>
      <c r="R2290" t="s">
        <v>101</v>
      </c>
      <c r="S2290" t="s">
        <v>6096</v>
      </c>
      <c r="T2290" s="4">
        <v>45577</v>
      </c>
      <c r="U2290">
        <v>10</v>
      </c>
      <c r="V2290" t="s">
        <v>20249</v>
      </c>
      <c r="W2290" t="s">
        <v>6097</v>
      </c>
      <c r="X2290" t="s">
        <v>6098</v>
      </c>
      <c r="Y2290" t="s">
        <v>3269</v>
      </c>
      <c r="Z2290">
        <v>2812</v>
      </c>
      <c r="AA2290">
        <v>7</v>
      </c>
      <c r="AB2290">
        <v>7873.6</v>
      </c>
      <c r="AC2290">
        <v>1124.8</v>
      </c>
      <c r="AD2290" s="8">
        <v>0.35</v>
      </c>
      <c r="AE2290" s="7">
        <v>2755.7599999999998</v>
      </c>
      <c r="AF2290">
        <v>0.35</v>
      </c>
      <c r="AG2290" t="str">
        <f t="shared" si="35"/>
        <v>₹8 K</v>
      </c>
    </row>
    <row r="2291" spans="1:33" x14ac:dyDescent="0.3">
      <c r="A2291" t="s">
        <v>336</v>
      </c>
      <c r="B2291" t="s">
        <v>500</v>
      </c>
      <c r="C2291" t="s">
        <v>29</v>
      </c>
      <c r="D2291" t="s">
        <v>677</v>
      </c>
      <c r="E2291" t="s">
        <v>441</v>
      </c>
      <c r="F2291" t="s">
        <v>6099</v>
      </c>
      <c r="G2291" t="s">
        <v>96</v>
      </c>
      <c r="H2291" s="4">
        <v>45092</v>
      </c>
      <c r="I2291">
        <v>1300</v>
      </c>
      <c r="J2291" t="s">
        <v>6100</v>
      </c>
      <c r="K2291" t="s">
        <v>524</v>
      </c>
      <c r="L2291" t="s">
        <v>6101</v>
      </c>
      <c r="M2291" t="s">
        <v>37</v>
      </c>
      <c r="N2291" t="s">
        <v>6102</v>
      </c>
      <c r="O2291" t="s">
        <v>39</v>
      </c>
      <c r="P2291">
        <v>10</v>
      </c>
      <c r="Q2291" t="s">
        <v>73</v>
      </c>
      <c r="R2291" t="s">
        <v>101</v>
      </c>
      <c r="S2291" t="s">
        <v>6103</v>
      </c>
      <c r="T2291" s="4">
        <v>45577</v>
      </c>
      <c r="U2291">
        <v>10</v>
      </c>
      <c r="V2291" t="s">
        <v>20249</v>
      </c>
      <c r="W2291" t="s">
        <v>6104</v>
      </c>
      <c r="X2291" t="s">
        <v>6105</v>
      </c>
      <c r="Y2291" t="s">
        <v>3333</v>
      </c>
      <c r="Z2291">
        <v>1848</v>
      </c>
      <c r="AA2291">
        <v>2</v>
      </c>
      <c r="AB2291">
        <v>1478.4</v>
      </c>
      <c r="AC2291">
        <v>739.2</v>
      </c>
      <c r="AD2291" s="8">
        <v>0.28000000000000003</v>
      </c>
      <c r="AE2291" s="7">
        <v>413.95200000000006</v>
      </c>
      <c r="AF2291">
        <v>0.28000000000000003</v>
      </c>
      <c r="AG2291" t="str">
        <f t="shared" si="35"/>
        <v>₹1 K</v>
      </c>
    </row>
    <row r="2292" spans="1:33" x14ac:dyDescent="0.3">
      <c r="A2292" t="s">
        <v>181</v>
      </c>
      <c r="B2292" t="s">
        <v>470</v>
      </c>
      <c r="C2292" t="s">
        <v>29</v>
      </c>
      <c r="D2292" t="s">
        <v>241</v>
      </c>
      <c r="E2292" t="s">
        <v>868</v>
      </c>
      <c r="F2292" t="s">
        <v>6192</v>
      </c>
      <c r="G2292" t="s">
        <v>33</v>
      </c>
      <c r="H2292" s="4">
        <v>43880</v>
      </c>
      <c r="I2292">
        <v>950</v>
      </c>
      <c r="J2292" t="s">
        <v>6193</v>
      </c>
      <c r="K2292" t="s">
        <v>1319</v>
      </c>
      <c r="L2292" t="s">
        <v>6194</v>
      </c>
      <c r="M2292" t="s">
        <v>37</v>
      </c>
      <c r="N2292" t="s">
        <v>6195</v>
      </c>
      <c r="O2292" t="s">
        <v>116</v>
      </c>
      <c r="P2292">
        <v>7</v>
      </c>
      <c r="Q2292" t="s">
        <v>40</v>
      </c>
      <c r="R2292" t="s">
        <v>41</v>
      </c>
      <c r="S2292" t="s">
        <v>6196</v>
      </c>
      <c r="T2292" s="4">
        <v>45595</v>
      </c>
      <c r="U2292">
        <v>10</v>
      </c>
      <c r="V2292" t="s">
        <v>20249</v>
      </c>
      <c r="W2292" t="s">
        <v>6197</v>
      </c>
      <c r="X2292" t="s">
        <v>6198</v>
      </c>
      <c r="Y2292" t="s">
        <v>6199</v>
      </c>
      <c r="Z2292">
        <v>791</v>
      </c>
      <c r="AA2292">
        <v>8</v>
      </c>
      <c r="AB2292">
        <v>2531.2000000000003</v>
      </c>
      <c r="AC2292">
        <v>316.40000000000003</v>
      </c>
      <c r="AD2292" s="8">
        <v>0.28000000000000003</v>
      </c>
      <c r="AE2292" s="7">
        <v>708.7360000000001</v>
      </c>
      <c r="AF2292">
        <v>0.28000000000000003</v>
      </c>
      <c r="AG2292" t="str">
        <f t="shared" si="35"/>
        <v>₹3 K</v>
      </c>
    </row>
    <row r="2293" spans="1:33" x14ac:dyDescent="0.3">
      <c r="A2293" t="s">
        <v>450</v>
      </c>
      <c r="B2293" t="s">
        <v>450</v>
      </c>
      <c r="C2293" t="s">
        <v>29</v>
      </c>
      <c r="D2293" t="s">
        <v>81</v>
      </c>
      <c r="E2293" t="s">
        <v>421</v>
      </c>
      <c r="F2293" t="s">
        <v>6207</v>
      </c>
      <c r="G2293" t="s">
        <v>96</v>
      </c>
      <c r="H2293" s="4">
        <v>44842</v>
      </c>
      <c r="I2293">
        <v>950</v>
      </c>
      <c r="J2293" t="s">
        <v>6208</v>
      </c>
      <c r="K2293" t="s">
        <v>98</v>
      </c>
      <c r="L2293" t="s">
        <v>6209</v>
      </c>
      <c r="M2293" t="s">
        <v>37</v>
      </c>
      <c r="N2293" t="s">
        <v>6210</v>
      </c>
      <c r="O2293" t="s">
        <v>116</v>
      </c>
      <c r="P2293">
        <v>13</v>
      </c>
      <c r="Q2293" t="s">
        <v>73</v>
      </c>
      <c r="R2293" t="s">
        <v>58</v>
      </c>
      <c r="S2293" t="s">
        <v>6211</v>
      </c>
      <c r="T2293" s="4">
        <v>45591</v>
      </c>
      <c r="U2293">
        <v>10</v>
      </c>
      <c r="V2293" t="s">
        <v>20249</v>
      </c>
      <c r="W2293" t="s">
        <v>6212</v>
      </c>
      <c r="X2293" t="s">
        <v>6213</v>
      </c>
      <c r="Y2293" t="s">
        <v>4498</v>
      </c>
      <c r="Z2293">
        <v>1007</v>
      </c>
      <c r="AA2293">
        <v>4</v>
      </c>
      <c r="AB2293">
        <v>1611.2</v>
      </c>
      <c r="AC2293">
        <v>402.8</v>
      </c>
      <c r="AD2293" s="8">
        <v>0.28000000000000003</v>
      </c>
      <c r="AE2293" s="7">
        <v>451.13600000000008</v>
      </c>
      <c r="AF2293">
        <v>0.28000000000000003</v>
      </c>
      <c r="AG2293" t="str">
        <f t="shared" si="35"/>
        <v>₹2 K</v>
      </c>
    </row>
    <row r="2294" spans="1:33" x14ac:dyDescent="0.3">
      <c r="A2294" t="s">
        <v>20234</v>
      </c>
      <c r="B2294" t="s">
        <v>325</v>
      </c>
      <c r="C2294" t="s">
        <v>80</v>
      </c>
      <c r="D2294" t="s">
        <v>30</v>
      </c>
      <c r="E2294" t="s">
        <v>501</v>
      </c>
      <c r="F2294" t="s">
        <v>6251</v>
      </c>
      <c r="G2294" t="s">
        <v>96</v>
      </c>
      <c r="H2294" s="4">
        <v>45378</v>
      </c>
      <c r="I2294">
        <v>1400</v>
      </c>
      <c r="J2294" t="s">
        <v>6252</v>
      </c>
      <c r="K2294" t="s">
        <v>463</v>
      </c>
      <c r="L2294" t="s">
        <v>6253</v>
      </c>
      <c r="M2294" t="s">
        <v>87</v>
      </c>
      <c r="N2294" t="s">
        <v>6254</v>
      </c>
      <c r="O2294" t="s">
        <v>72</v>
      </c>
      <c r="P2294">
        <v>20</v>
      </c>
      <c r="Q2294" t="s">
        <v>40</v>
      </c>
      <c r="R2294" t="s">
        <v>74</v>
      </c>
      <c r="S2294" t="s">
        <v>6255</v>
      </c>
      <c r="T2294" s="4">
        <v>45585</v>
      </c>
      <c r="U2294">
        <v>10</v>
      </c>
      <c r="V2294" t="s">
        <v>20249</v>
      </c>
      <c r="W2294" t="s">
        <v>6256</v>
      </c>
      <c r="X2294" t="s">
        <v>6257</v>
      </c>
      <c r="Y2294" t="s">
        <v>5236</v>
      </c>
      <c r="Z2294">
        <v>2755</v>
      </c>
      <c r="AA2294">
        <v>6</v>
      </c>
      <c r="AB2294">
        <v>6612</v>
      </c>
      <c r="AC2294">
        <v>1102</v>
      </c>
      <c r="AD2294" s="8">
        <v>0.35</v>
      </c>
      <c r="AE2294" s="7">
        <v>2314.1999999999998</v>
      </c>
      <c r="AF2294">
        <v>0.35</v>
      </c>
      <c r="AG2294" t="str">
        <f t="shared" si="35"/>
        <v>₹7 K</v>
      </c>
    </row>
    <row r="2295" spans="1:33" x14ac:dyDescent="0.3">
      <c r="A2295" t="s">
        <v>336</v>
      </c>
      <c r="B2295" t="s">
        <v>1023</v>
      </c>
      <c r="C2295" t="s">
        <v>80</v>
      </c>
      <c r="D2295" t="s">
        <v>65</v>
      </c>
      <c r="E2295" t="s">
        <v>94</v>
      </c>
      <c r="F2295" t="s">
        <v>6280</v>
      </c>
      <c r="G2295" t="s">
        <v>33</v>
      </c>
      <c r="H2295" s="4">
        <v>44478</v>
      </c>
      <c r="I2295">
        <v>1100</v>
      </c>
      <c r="J2295" t="s">
        <v>6281</v>
      </c>
      <c r="K2295" t="s">
        <v>861</v>
      </c>
      <c r="L2295" t="s">
        <v>6282</v>
      </c>
      <c r="M2295" t="s">
        <v>37</v>
      </c>
      <c r="N2295" t="s">
        <v>6283</v>
      </c>
      <c r="O2295" t="s">
        <v>39</v>
      </c>
      <c r="P2295">
        <v>6</v>
      </c>
      <c r="Q2295" t="s">
        <v>73</v>
      </c>
      <c r="R2295" t="s">
        <v>41</v>
      </c>
      <c r="S2295" t="s">
        <v>6284</v>
      </c>
      <c r="T2295" s="4">
        <v>45584</v>
      </c>
      <c r="U2295">
        <v>10</v>
      </c>
      <c r="V2295" t="s">
        <v>20249</v>
      </c>
      <c r="W2295" t="s">
        <v>6285</v>
      </c>
      <c r="X2295" t="s">
        <v>6286</v>
      </c>
      <c r="Y2295" t="s">
        <v>6287</v>
      </c>
      <c r="Z2295">
        <v>859</v>
      </c>
      <c r="AA2295">
        <v>1</v>
      </c>
      <c r="AB2295">
        <v>343.6</v>
      </c>
      <c r="AC2295">
        <v>343.6</v>
      </c>
      <c r="AD2295" s="8">
        <v>0.35</v>
      </c>
      <c r="AE2295" s="7">
        <v>120.26</v>
      </c>
      <c r="AF2295">
        <v>0.35</v>
      </c>
      <c r="AG2295" t="str">
        <f t="shared" si="35"/>
        <v>₹343.6</v>
      </c>
    </row>
    <row r="2296" spans="1:33" x14ac:dyDescent="0.3">
      <c r="A2296" t="s">
        <v>181</v>
      </c>
      <c r="B2296" t="s">
        <v>606</v>
      </c>
      <c r="C2296" t="s">
        <v>80</v>
      </c>
      <c r="D2296" t="s">
        <v>65</v>
      </c>
      <c r="E2296" t="s">
        <v>687</v>
      </c>
      <c r="F2296" t="s">
        <v>6311</v>
      </c>
      <c r="G2296" t="s">
        <v>96</v>
      </c>
      <c r="H2296" s="4">
        <v>43872</v>
      </c>
      <c r="I2296">
        <v>1000</v>
      </c>
      <c r="J2296" t="s">
        <v>6312</v>
      </c>
      <c r="K2296" t="s">
        <v>3054</v>
      </c>
      <c r="L2296" t="s">
        <v>6313</v>
      </c>
      <c r="M2296" t="s">
        <v>37</v>
      </c>
      <c r="N2296" t="s">
        <v>6314</v>
      </c>
      <c r="O2296" t="s">
        <v>39</v>
      </c>
      <c r="P2296">
        <v>7</v>
      </c>
      <c r="Q2296" t="s">
        <v>73</v>
      </c>
      <c r="R2296" t="s">
        <v>74</v>
      </c>
      <c r="S2296" t="s">
        <v>6315</v>
      </c>
      <c r="T2296" s="4">
        <v>45569</v>
      </c>
      <c r="U2296">
        <v>10</v>
      </c>
      <c r="V2296" t="s">
        <v>20249</v>
      </c>
      <c r="W2296" t="s">
        <v>6316</v>
      </c>
      <c r="X2296" t="s">
        <v>6317</v>
      </c>
      <c r="Y2296" t="s">
        <v>2292</v>
      </c>
      <c r="Z2296">
        <v>1482</v>
      </c>
      <c r="AA2296">
        <v>7</v>
      </c>
      <c r="AB2296">
        <v>4149.6000000000004</v>
      </c>
      <c r="AC2296">
        <v>592.80000000000007</v>
      </c>
      <c r="AD2296" s="8">
        <v>0.35</v>
      </c>
      <c r="AE2296" s="7">
        <v>1452.3600000000001</v>
      </c>
      <c r="AF2296">
        <v>0.35</v>
      </c>
      <c r="AG2296" t="str">
        <f t="shared" si="35"/>
        <v>₹4 K</v>
      </c>
    </row>
    <row r="2297" spans="1:33" x14ac:dyDescent="0.3">
      <c r="A2297" t="s">
        <v>20235</v>
      </c>
      <c r="B2297" t="s">
        <v>48</v>
      </c>
      <c r="C2297" t="s">
        <v>29</v>
      </c>
      <c r="D2297" t="s">
        <v>206</v>
      </c>
      <c r="E2297" t="s">
        <v>511</v>
      </c>
      <c r="F2297" t="s">
        <v>6418</v>
      </c>
      <c r="G2297" t="s">
        <v>33</v>
      </c>
      <c r="H2297" s="4">
        <v>44667</v>
      </c>
      <c r="I2297">
        <v>1200</v>
      </c>
      <c r="J2297" t="s">
        <v>6419</v>
      </c>
      <c r="K2297" t="s">
        <v>1626</v>
      </c>
      <c r="L2297" t="s">
        <v>6420</v>
      </c>
      <c r="M2297" t="s">
        <v>37</v>
      </c>
      <c r="N2297" t="s">
        <v>6421</v>
      </c>
      <c r="O2297" t="s">
        <v>116</v>
      </c>
      <c r="P2297">
        <v>16</v>
      </c>
      <c r="Q2297" t="s">
        <v>40</v>
      </c>
      <c r="R2297" t="s">
        <v>74</v>
      </c>
      <c r="S2297" t="s">
        <v>6422</v>
      </c>
      <c r="T2297" s="4">
        <v>45593</v>
      </c>
      <c r="U2297">
        <v>10</v>
      </c>
      <c r="V2297" t="s">
        <v>20249</v>
      </c>
      <c r="W2297" t="s">
        <v>6423</v>
      </c>
      <c r="X2297" t="s">
        <v>6424</v>
      </c>
      <c r="Y2297" t="s">
        <v>5789</v>
      </c>
      <c r="Z2297">
        <v>1678</v>
      </c>
      <c r="AA2297">
        <v>3</v>
      </c>
      <c r="AB2297">
        <v>2013.6000000000001</v>
      </c>
      <c r="AC2297">
        <v>671.2</v>
      </c>
      <c r="AD2297" s="8">
        <v>0.28000000000000003</v>
      </c>
      <c r="AE2297" s="7">
        <v>563.80800000000011</v>
      </c>
      <c r="AF2297">
        <v>0.28000000000000003</v>
      </c>
      <c r="AG2297" t="str">
        <f t="shared" si="35"/>
        <v>₹2 K</v>
      </c>
    </row>
    <row r="2298" spans="1:33" x14ac:dyDescent="0.3">
      <c r="A2298" t="s">
        <v>181</v>
      </c>
      <c r="B2298" t="s">
        <v>182</v>
      </c>
      <c r="C2298" t="s">
        <v>80</v>
      </c>
      <c r="D2298" t="s">
        <v>81</v>
      </c>
      <c r="E2298" t="s">
        <v>1014</v>
      </c>
      <c r="F2298" t="s">
        <v>3533</v>
      </c>
      <c r="G2298" t="s">
        <v>96</v>
      </c>
      <c r="H2298" s="4">
        <v>44943</v>
      </c>
      <c r="I2298">
        <v>1200</v>
      </c>
      <c r="J2298" t="s">
        <v>6491</v>
      </c>
      <c r="K2298" t="s">
        <v>1477</v>
      </c>
      <c r="L2298" t="s">
        <v>6492</v>
      </c>
      <c r="M2298" t="s">
        <v>87</v>
      </c>
      <c r="N2298" t="s">
        <v>6493</v>
      </c>
      <c r="O2298" t="s">
        <v>72</v>
      </c>
      <c r="P2298">
        <v>20</v>
      </c>
      <c r="Q2298" t="s">
        <v>40</v>
      </c>
      <c r="R2298" t="s">
        <v>41</v>
      </c>
      <c r="S2298" t="s">
        <v>6494</v>
      </c>
      <c r="T2298" s="4">
        <v>45583</v>
      </c>
      <c r="U2298">
        <v>10</v>
      </c>
      <c r="V2298" t="s">
        <v>20249</v>
      </c>
      <c r="W2298" t="s">
        <v>6495</v>
      </c>
      <c r="X2298" t="s">
        <v>6496</v>
      </c>
      <c r="Y2298" t="s">
        <v>6497</v>
      </c>
      <c r="Z2298">
        <v>590</v>
      </c>
      <c r="AA2298">
        <v>5</v>
      </c>
      <c r="AB2298">
        <v>1180</v>
      </c>
      <c r="AC2298">
        <v>236</v>
      </c>
      <c r="AD2298" s="8">
        <v>0.35</v>
      </c>
      <c r="AE2298" s="7">
        <v>413</v>
      </c>
      <c r="AF2298">
        <v>0.35</v>
      </c>
      <c r="AG2298" t="str">
        <f t="shared" si="35"/>
        <v>₹1 K</v>
      </c>
    </row>
    <row r="2299" spans="1:33" x14ac:dyDescent="0.3">
      <c r="A2299" t="s">
        <v>181</v>
      </c>
      <c r="B2299" t="s">
        <v>380</v>
      </c>
      <c r="C2299" t="s">
        <v>49</v>
      </c>
      <c r="D2299" t="s">
        <v>241</v>
      </c>
      <c r="E2299" t="s">
        <v>326</v>
      </c>
      <c r="F2299" t="s">
        <v>6512</v>
      </c>
      <c r="G2299" t="s">
        <v>96</v>
      </c>
      <c r="H2299" s="4">
        <v>45520</v>
      </c>
      <c r="I2299">
        <v>1200</v>
      </c>
      <c r="J2299" t="s">
        <v>6513</v>
      </c>
      <c r="K2299" t="s">
        <v>3086</v>
      </c>
      <c r="L2299" t="s">
        <v>6514</v>
      </c>
      <c r="M2299" t="s">
        <v>37</v>
      </c>
      <c r="N2299" t="s">
        <v>6515</v>
      </c>
      <c r="O2299" t="s">
        <v>72</v>
      </c>
      <c r="P2299">
        <v>18</v>
      </c>
      <c r="Q2299" t="s">
        <v>40</v>
      </c>
      <c r="R2299" t="s">
        <v>41</v>
      </c>
      <c r="S2299" t="s">
        <v>6516</v>
      </c>
      <c r="T2299" s="4">
        <v>45587</v>
      </c>
      <c r="U2299">
        <v>10</v>
      </c>
      <c r="V2299" t="s">
        <v>20249</v>
      </c>
      <c r="W2299" t="s">
        <v>6517</v>
      </c>
      <c r="X2299" t="s">
        <v>6518</v>
      </c>
      <c r="Y2299" t="s">
        <v>6519</v>
      </c>
      <c r="Z2299">
        <v>1739</v>
      </c>
      <c r="AA2299">
        <v>7</v>
      </c>
      <c r="AB2299">
        <v>4869.2</v>
      </c>
      <c r="AC2299">
        <v>695.6</v>
      </c>
      <c r="AD2299" s="8">
        <v>0.22</v>
      </c>
      <c r="AE2299" s="7">
        <v>1071.2239999999999</v>
      </c>
      <c r="AF2299">
        <v>0.22</v>
      </c>
      <c r="AG2299" t="str">
        <f t="shared" si="35"/>
        <v>₹5 K</v>
      </c>
    </row>
    <row r="2300" spans="1:33" x14ac:dyDescent="0.3">
      <c r="A2300" t="s">
        <v>181</v>
      </c>
      <c r="B2300" t="s">
        <v>411</v>
      </c>
      <c r="C2300" t="s">
        <v>49</v>
      </c>
      <c r="D2300" t="s">
        <v>65</v>
      </c>
      <c r="E2300" t="s">
        <v>750</v>
      </c>
      <c r="F2300" t="s">
        <v>6606</v>
      </c>
      <c r="G2300" t="s">
        <v>33</v>
      </c>
      <c r="H2300" s="4">
        <v>43994</v>
      </c>
      <c r="I2300">
        <v>1000</v>
      </c>
      <c r="J2300" t="s">
        <v>6607</v>
      </c>
      <c r="K2300" t="s">
        <v>853</v>
      </c>
      <c r="L2300" t="s">
        <v>6608</v>
      </c>
      <c r="M2300" t="s">
        <v>87</v>
      </c>
      <c r="N2300" t="s">
        <v>6609</v>
      </c>
      <c r="O2300" t="s">
        <v>72</v>
      </c>
      <c r="P2300">
        <v>3</v>
      </c>
      <c r="Q2300" t="s">
        <v>40</v>
      </c>
      <c r="R2300" t="s">
        <v>58</v>
      </c>
      <c r="S2300" t="s">
        <v>6610</v>
      </c>
      <c r="T2300" s="4">
        <v>45590</v>
      </c>
      <c r="U2300">
        <v>10</v>
      </c>
      <c r="V2300" t="s">
        <v>20249</v>
      </c>
      <c r="W2300" t="s">
        <v>6611</v>
      </c>
      <c r="X2300" t="s">
        <v>6612</v>
      </c>
      <c r="Y2300" t="s">
        <v>6613</v>
      </c>
      <c r="Z2300">
        <v>2946</v>
      </c>
      <c r="AA2300">
        <v>5</v>
      </c>
      <c r="AB2300">
        <v>5892</v>
      </c>
      <c r="AC2300">
        <v>1178.4000000000001</v>
      </c>
      <c r="AD2300" s="8">
        <v>0.22</v>
      </c>
      <c r="AE2300" s="7">
        <v>1296.24</v>
      </c>
      <c r="AF2300">
        <v>0.22</v>
      </c>
      <c r="AG2300" t="str">
        <f t="shared" si="35"/>
        <v>₹6 K</v>
      </c>
    </row>
    <row r="2301" spans="1:33" x14ac:dyDescent="0.3">
      <c r="A2301" t="s">
        <v>20234</v>
      </c>
      <c r="B2301" t="s">
        <v>325</v>
      </c>
      <c r="C2301" t="s">
        <v>80</v>
      </c>
      <c r="D2301" t="s">
        <v>677</v>
      </c>
      <c r="E2301" t="s">
        <v>703</v>
      </c>
      <c r="F2301" t="s">
        <v>6797</v>
      </c>
      <c r="G2301" t="s">
        <v>33</v>
      </c>
      <c r="H2301" s="4">
        <v>43929</v>
      </c>
      <c r="I2301">
        <v>1300</v>
      </c>
      <c r="J2301" t="s">
        <v>6798</v>
      </c>
      <c r="K2301" t="s">
        <v>524</v>
      </c>
      <c r="L2301" t="s">
        <v>6799</v>
      </c>
      <c r="M2301" t="s">
        <v>37</v>
      </c>
      <c r="N2301" t="s">
        <v>6800</v>
      </c>
      <c r="O2301" t="s">
        <v>116</v>
      </c>
      <c r="P2301">
        <v>11</v>
      </c>
      <c r="Q2301" t="s">
        <v>73</v>
      </c>
      <c r="R2301" t="s">
        <v>101</v>
      </c>
      <c r="S2301" t="s">
        <v>6801</v>
      </c>
      <c r="T2301" s="4">
        <v>45584</v>
      </c>
      <c r="U2301">
        <v>10</v>
      </c>
      <c r="V2301" t="s">
        <v>20249</v>
      </c>
      <c r="W2301" t="s">
        <v>6802</v>
      </c>
      <c r="X2301" t="s">
        <v>6803</v>
      </c>
      <c r="Y2301" t="s">
        <v>261</v>
      </c>
      <c r="Z2301">
        <v>2913</v>
      </c>
      <c r="AA2301">
        <v>1</v>
      </c>
      <c r="AB2301">
        <v>1165.2</v>
      </c>
      <c r="AC2301">
        <v>1165.2</v>
      </c>
      <c r="AD2301" s="8">
        <v>0.35</v>
      </c>
      <c r="AE2301" s="7">
        <v>407.82</v>
      </c>
      <c r="AF2301">
        <v>0.35</v>
      </c>
      <c r="AG2301" t="str">
        <f t="shared" si="35"/>
        <v>₹1 K</v>
      </c>
    </row>
    <row r="2302" spans="1:33" x14ac:dyDescent="0.3">
      <c r="A2302" t="s">
        <v>20239</v>
      </c>
      <c r="B2302" t="s">
        <v>28</v>
      </c>
      <c r="C2302" t="s">
        <v>49</v>
      </c>
      <c r="D2302" t="s">
        <v>50</v>
      </c>
      <c r="E2302" t="s">
        <v>110</v>
      </c>
      <c r="F2302" t="s">
        <v>6825</v>
      </c>
      <c r="G2302" t="s">
        <v>33</v>
      </c>
      <c r="H2302" s="4">
        <v>45298</v>
      </c>
      <c r="I2302">
        <v>800</v>
      </c>
      <c r="J2302" t="s">
        <v>6826</v>
      </c>
      <c r="K2302" t="s">
        <v>524</v>
      </c>
      <c r="L2302" t="s">
        <v>6827</v>
      </c>
      <c r="M2302" t="s">
        <v>37</v>
      </c>
      <c r="N2302" t="s">
        <v>6828</v>
      </c>
      <c r="O2302" t="s">
        <v>39</v>
      </c>
      <c r="P2302">
        <v>18</v>
      </c>
      <c r="Q2302" t="s">
        <v>73</v>
      </c>
      <c r="R2302" t="s">
        <v>101</v>
      </c>
      <c r="S2302" t="s">
        <v>6829</v>
      </c>
      <c r="T2302" s="4">
        <v>45581</v>
      </c>
      <c r="U2302">
        <v>10</v>
      </c>
      <c r="V2302" t="s">
        <v>20249</v>
      </c>
      <c r="W2302" t="s">
        <v>6830</v>
      </c>
      <c r="X2302" t="s">
        <v>6831</v>
      </c>
      <c r="Y2302" t="s">
        <v>4894</v>
      </c>
      <c r="Z2302">
        <v>1665</v>
      </c>
      <c r="AA2302">
        <v>7</v>
      </c>
      <c r="AB2302">
        <v>4662</v>
      </c>
      <c r="AC2302">
        <v>666</v>
      </c>
      <c r="AD2302" s="8">
        <v>0.22</v>
      </c>
      <c r="AE2302" s="7">
        <v>1025.6400000000001</v>
      </c>
      <c r="AF2302">
        <v>0.22</v>
      </c>
      <c r="AG2302" t="str">
        <f t="shared" si="35"/>
        <v>₹5 K</v>
      </c>
    </row>
    <row r="2303" spans="1:33" x14ac:dyDescent="0.3">
      <c r="A2303" t="s">
        <v>27</v>
      </c>
      <c r="B2303" t="s">
        <v>558</v>
      </c>
      <c r="C2303" t="s">
        <v>80</v>
      </c>
      <c r="D2303" t="s">
        <v>241</v>
      </c>
      <c r="E2303" t="s">
        <v>559</v>
      </c>
      <c r="F2303" t="s">
        <v>6840</v>
      </c>
      <c r="G2303" t="s">
        <v>33</v>
      </c>
      <c r="H2303" s="4">
        <v>44638</v>
      </c>
      <c r="I2303">
        <v>1300</v>
      </c>
      <c r="J2303" t="s">
        <v>6841</v>
      </c>
      <c r="K2303" t="s">
        <v>474</v>
      </c>
      <c r="L2303" t="s">
        <v>6842</v>
      </c>
      <c r="M2303" t="s">
        <v>37</v>
      </c>
      <c r="N2303" t="s">
        <v>6843</v>
      </c>
      <c r="O2303" t="s">
        <v>57</v>
      </c>
      <c r="P2303">
        <v>14</v>
      </c>
      <c r="Q2303" t="s">
        <v>73</v>
      </c>
      <c r="R2303" t="s">
        <v>41</v>
      </c>
      <c r="S2303" t="s">
        <v>6844</v>
      </c>
      <c r="T2303" s="4">
        <v>45572</v>
      </c>
      <c r="U2303">
        <v>10</v>
      </c>
      <c r="V2303" t="s">
        <v>20249</v>
      </c>
      <c r="W2303" t="s">
        <v>6845</v>
      </c>
      <c r="X2303" t="s">
        <v>6846</v>
      </c>
      <c r="Y2303" t="s">
        <v>6847</v>
      </c>
      <c r="Z2303">
        <v>2433</v>
      </c>
      <c r="AA2303">
        <v>1</v>
      </c>
      <c r="AB2303">
        <v>973.2</v>
      </c>
      <c r="AC2303">
        <v>973.2</v>
      </c>
      <c r="AD2303" s="8">
        <v>0.35</v>
      </c>
      <c r="AE2303" s="7">
        <v>340.62</v>
      </c>
      <c r="AF2303">
        <v>0.35</v>
      </c>
      <c r="AG2303" t="str">
        <f t="shared" si="35"/>
        <v>₹973.2</v>
      </c>
    </row>
    <row r="2304" spans="1:33" x14ac:dyDescent="0.3">
      <c r="A2304" t="s">
        <v>27</v>
      </c>
      <c r="B2304" t="s">
        <v>803</v>
      </c>
      <c r="C2304" t="s">
        <v>49</v>
      </c>
      <c r="D2304" t="s">
        <v>146</v>
      </c>
      <c r="E2304" t="s">
        <v>1067</v>
      </c>
      <c r="F2304" t="s">
        <v>6848</v>
      </c>
      <c r="G2304" t="s">
        <v>96</v>
      </c>
      <c r="H2304" s="4">
        <v>44154</v>
      </c>
      <c r="I2304">
        <v>1000</v>
      </c>
      <c r="J2304" t="s">
        <v>6849</v>
      </c>
      <c r="K2304" t="s">
        <v>1418</v>
      </c>
      <c r="L2304" t="s">
        <v>6850</v>
      </c>
      <c r="M2304" t="s">
        <v>87</v>
      </c>
      <c r="N2304" t="s">
        <v>6851</v>
      </c>
      <c r="O2304" t="s">
        <v>116</v>
      </c>
      <c r="P2304">
        <v>4</v>
      </c>
      <c r="Q2304" t="s">
        <v>40</v>
      </c>
      <c r="R2304" t="s">
        <v>41</v>
      </c>
      <c r="S2304" t="s">
        <v>6852</v>
      </c>
      <c r="T2304" s="4">
        <v>45584</v>
      </c>
      <c r="U2304">
        <v>10</v>
      </c>
      <c r="V2304" t="s">
        <v>20249</v>
      </c>
      <c r="W2304" t="s">
        <v>6853</v>
      </c>
      <c r="X2304" t="s">
        <v>6854</v>
      </c>
      <c r="Y2304" t="s">
        <v>6855</v>
      </c>
      <c r="Z2304">
        <v>2791</v>
      </c>
      <c r="AA2304">
        <v>3</v>
      </c>
      <c r="AB2304">
        <v>3349.2000000000003</v>
      </c>
      <c r="AC2304">
        <v>1116.4000000000001</v>
      </c>
      <c r="AD2304" s="8">
        <v>0.22</v>
      </c>
      <c r="AE2304" s="7">
        <v>736.82400000000007</v>
      </c>
      <c r="AF2304">
        <v>0.22</v>
      </c>
      <c r="AG2304" t="str">
        <f t="shared" si="35"/>
        <v>₹3 K</v>
      </c>
    </row>
    <row r="2305" spans="1:33" x14ac:dyDescent="0.3">
      <c r="A2305" t="s">
        <v>145</v>
      </c>
      <c r="B2305" t="s">
        <v>145</v>
      </c>
      <c r="C2305" t="s">
        <v>29</v>
      </c>
      <c r="D2305" t="s">
        <v>146</v>
      </c>
      <c r="E2305" t="s">
        <v>1365</v>
      </c>
      <c r="F2305" t="s">
        <v>6919</v>
      </c>
      <c r="G2305" t="s">
        <v>33</v>
      </c>
      <c r="H2305" s="4">
        <v>44794</v>
      </c>
      <c r="I2305">
        <v>950</v>
      </c>
      <c r="J2305" t="s">
        <v>6920</v>
      </c>
      <c r="K2305" t="s">
        <v>161</v>
      </c>
      <c r="L2305" t="s">
        <v>6921</v>
      </c>
      <c r="M2305" t="s">
        <v>87</v>
      </c>
      <c r="N2305" t="s">
        <v>6922</v>
      </c>
      <c r="O2305" t="s">
        <v>57</v>
      </c>
      <c r="P2305">
        <v>4</v>
      </c>
      <c r="Q2305" t="s">
        <v>73</v>
      </c>
      <c r="R2305" t="s">
        <v>58</v>
      </c>
      <c r="S2305" t="s">
        <v>6923</v>
      </c>
      <c r="T2305" s="4">
        <v>45571</v>
      </c>
      <c r="U2305">
        <v>10</v>
      </c>
      <c r="V2305" t="s">
        <v>20249</v>
      </c>
      <c r="W2305" t="s">
        <v>6924</v>
      </c>
      <c r="X2305" t="s">
        <v>6925</v>
      </c>
      <c r="Y2305" t="s">
        <v>6926</v>
      </c>
      <c r="Z2305">
        <v>2354</v>
      </c>
      <c r="AA2305">
        <v>1</v>
      </c>
      <c r="AB2305">
        <v>941.6</v>
      </c>
      <c r="AC2305">
        <v>941.6</v>
      </c>
      <c r="AD2305" s="8">
        <v>0.28000000000000003</v>
      </c>
      <c r="AE2305" s="7">
        <v>263.64800000000002</v>
      </c>
      <c r="AF2305">
        <v>0.28000000000000003</v>
      </c>
      <c r="AG2305" t="str">
        <f t="shared" si="35"/>
        <v>₹941.6</v>
      </c>
    </row>
    <row r="2306" spans="1:33" x14ac:dyDescent="0.3">
      <c r="A2306" t="s">
        <v>27</v>
      </c>
      <c r="B2306" t="s">
        <v>731</v>
      </c>
      <c r="C2306" t="s">
        <v>49</v>
      </c>
      <c r="D2306" t="s">
        <v>65</v>
      </c>
      <c r="E2306" t="s">
        <v>326</v>
      </c>
      <c r="F2306" t="s">
        <v>7179</v>
      </c>
      <c r="G2306" t="s">
        <v>96</v>
      </c>
      <c r="H2306" s="4">
        <v>45359</v>
      </c>
      <c r="I2306">
        <v>1400</v>
      </c>
      <c r="J2306" t="s">
        <v>7180</v>
      </c>
      <c r="K2306" t="s">
        <v>286</v>
      </c>
      <c r="L2306" t="s">
        <v>7181</v>
      </c>
      <c r="M2306" t="s">
        <v>87</v>
      </c>
      <c r="N2306" t="s">
        <v>7182</v>
      </c>
      <c r="O2306" t="s">
        <v>116</v>
      </c>
      <c r="P2306">
        <v>3</v>
      </c>
      <c r="Q2306" t="s">
        <v>73</v>
      </c>
      <c r="R2306" t="s">
        <v>58</v>
      </c>
      <c r="S2306" t="s">
        <v>7183</v>
      </c>
      <c r="T2306" s="4">
        <v>45578</v>
      </c>
      <c r="U2306">
        <v>10</v>
      </c>
      <c r="V2306" t="s">
        <v>20249</v>
      </c>
      <c r="W2306" t="s">
        <v>7184</v>
      </c>
      <c r="X2306" t="s">
        <v>7185</v>
      </c>
      <c r="Y2306" t="s">
        <v>7186</v>
      </c>
      <c r="Z2306">
        <v>1467</v>
      </c>
      <c r="AA2306">
        <v>1</v>
      </c>
      <c r="AB2306">
        <v>586.80000000000007</v>
      </c>
      <c r="AC2306">
        <v>586.80000000000007</v>
      </c>
      <c r="AD2306" s="8">
        <v>0.22</v>
      </c>
      <c r="AE2306" s="7">
        <v>129.096</v>
      </c>
      <c r="AF2306">
        <v>0.22</v>
      </c>
      <c r="AG2306" t="str">
        <f t="shared" ref="AG2306:AG2369" si="36">IF(AB2306&gt;=100000,"₹"&amp;TEXT(AB2306/100000,"0.0")&amp;" L",
IF(AB2306&gt;=1000,"₹"&amp;TEXT(AB2306/1000,"0")&amp;" K",
"₹"&amp;AB2306))</f>
        <v>₹586.8</v>
      </c>
    </row>
    <row r="2307" spans="1:33" x14ac:dyDescent="0.3">
      <c r="A2307" t="s">
        <v>93</v>
      </c>
      <c r="B2307" t="s">
        <v>1118</v>
      </c>
      <c r="C2307" t="s">
        <v>29</v>
      </c>
      <c r="D2307" t="s">
        <v>65</v>
      </c>
      <c r="E2307" t="s">
        <v>3122</v>
      </c>
      <c r="F2307" t="s">
        <v>7222</v>
      </c>
      <c r="G2307" t="s">
        <v>96</v>
      </c>
      <c r="H2307" s="4">
        <v>45305</v>
      </c>
      <c r="I2307">
        <v>800</v>
      </c>
      <c r="J2307" t="s">
        <v>7223</v>
      </c>
      <c r="K2307" t="s">
        <v>463</v>
      </c>
      <c r="L2307" t="s">
        <v>7224</v>
      </c>
      <c r="M2307" t="s">
        <v>87</v>
      </c>
      <c r="N2307" t="s">
        <v>7225</v>
      </c>
      <c r="O2307" t="s">
        <v>72</v>
      </c>
      <c r="P2307">
        <v>13</v>
      </c>
      <c r="Q2307" t="s">
        <v>73</v>
      </c>
      <c r="R2307" t="s">
        <v>74</v>
      </c>
      <c r="S2307" t="s">
        <v>7226</v>
      </c>
      <c r="T2307" s="4">
        <v>45567</v>
      </c>
      <c r="U2307">
        <v>10</v>
      </c>
      <c r="V2307" t="s">
        <v>20249</v>
      </c>
      <c r="W2307" t="s">
        <v>7227</v>
      </c>
      <c r="X2307" t="s">
        <v>7228</v>
      </c>
      <c r="Y2307" t="s">
        <v>587</v>
      </c>
      <c r="Z2307">
        <v>1798</v>
      </c>
      <c r="AA2307">
        <v>2</v>
      </c>
      <c r="AB2307">
        <v>1438.4</v>
      </c>
      <c r="AC2307">
        <v>719.2</v>
      </c>
      <c r="AD2307" s="8">
        <v>0.28000000000000003</v>
      </c>
      <c r="AE2307" s="7">
        <v>402.75200000000007</v>
      </c>
      <c r="AF2307">
        <v>0.28000000000000003</v>
      </c>
      <c r="AG2307" t="str">
        <f t="shared" si="36"/>
        <v>₹1 K</v>
      </c>
    </row>
    <row r="2308" spans="1:33" x14ac:dyDescent="0.3">
      <c r="A2308" t="s">
        <v>20239</v>
      </c>
      <c r="B2308" t="s">
        <v>28</v>
      </c>
      <c r="C2308" t="s">
        <v>29</v>
      </c>
      <c r="D2308" t="s">
        <v>219</v>
      </c>
      <c r="E2308" t="s">
        <v>183</v>
      </c>
      <c r="F2308" t="s">
        <v>7229</v>
      </c>
      <c r="G2308" t="s">
        <v>33</v>
      </c>
      <c r="H2308" s="4">
        <v>45414</v>
      </c>
      <c r="I2308">
        <v>1200</v>
      </c>
      <c r="J2308" t="s">
        <v>7230</v>
      </c>
      <c r="K2308" t="s">
        <v>286</v>
      </c>
      <c r="L2308" t="s">
        <v>7231</v>
      </c>
      <c r="M2308" t="s">
        <v>37</v>
      </c>
      <c r="N2308" t="s">
        <v>7232</v>
      </c>
      <c r="O2308" t="s">
        <v>57</v>
      </c>
      <c r="P2308">
        <v>10</v>
      </c>
      <c r="Q2308" t="s">
        <v>73</v>
      </c>
      <c r="R2308" t="s">
        <v>101</v>
      </c>
      <c r="S2308" t="s">
        <v>7233</v>
      </c>
      <c r="T2308" s="4">
        <v>45592</v>
      </c>
      <c r="U2308">
        <v>10</v>
      </c>
      <c r="V2308" t="s">
        <v>20249</v>
      </c>
      <c r="W2308" t="s">
        <v>7234</v>
      </c>
      <c r="X2308" t="s">
        <v>7235</v>
      </c>
      <c r="Y2308" t="s">
        <v>7236</v>
      </c>
      <c r="Z2308">
        <v>1393</v>
      </c>
      <c r="AA2308">
        <v>4</v>
      </c>
      <c r="AB2308">
        <v>2228.8000000000002</v>
      </c>
      <c r="AC2308">
        <v>557.20000000000005</v>
      </c>
      <c r="AD2308" s="8">
        <v>0.28000000000000003</v>
      </c>
      <c r="AE2308" s="7">
        <v>624.06400000000008</v>
      </c>
      <c r="AF2308">
        <v>0.28000000000000003</v>
      </c>
      <c r="AG2308" t="str">
        <f t="shared" si="36"/>
        <v>₹2 K</v>
      </c>
    </row>
    <row r="2309" spans="1:33" x14ac:dyDescent="0.3">
      <c r="A2309" t="s">
        <v>133</v>
      </c>
      <c r="B2309" t="s">
        <v>229</v>
      </c>
      <c r="C2309" t="s">
        <v>29</v>
      </c>
      <c r="D2309" t="s">
        <v>370</v>
      </c>
      <c r="E2309" t="s">
        <v>850</v>
      </c>
      <c r="F2309" t="s">
        <v>7244</v>
      </c>
      <c r="G2309" t="s">
        <v>33</v>
      </c>
      <c r="H2309" s="4">
        <v>44783</v>
      </c>
      <c r="I2309">
        <v>950</v>
      </c>
      <c r="J2309" t="s">
        <v>7245</v>
      </c>
      <c r="K2309" t="s">
        <v>384</v>
      </c>
      <c r="L2309" t="s">
        <v>7246</v>
      </c>
      <c r="M2309" t="s">
        <v>37</v>
      </c>
      <c r="N2309" t="s">
        <v>7247</v>
      </c>
      <c r="O2309" t="s">
        <v>57</v>
      </c>
      <c r="P2309">
        <v>5</v>
      </c>
      <c r="Q2309" t="s">
        <v>40</v>
      </c>
      <c r="R2309" t="s">
        <v>58</v>
      </c>
      <c r="S2309" t="s">
        <v>7248</v>
      </c>
      <c r="T2309" s="4">
        <v>45575</v>
      </c>
      <c r="U2309">
        <v>10</v>
      </c>
      <c r="V2309" t="s">
        <v>20249</v>
      </c>
      <c r="W2309" t="s">
        <v>7249</v>
      </c>
      <c r="X2309" t="s">
        <v>7250</v>
      </c>
      <c r="Y2309" t="s">
        <v>7251</v>
      </c>
      <c r="Z2309">
        <v>2837</v>
      </c>
      <c r="AA2309">
        <v>2</v>
      </c>
      <c r="AB2309">
        <v>2269.6</v>
      </c>
      <c r="AC2309">
        <v>1134.8</v>
      </c>
      <c r="AD2309" s="8">
        <v>0.28000000000000003</v>
      </c>
      <c r="AE2309" s="7">
        <v>635.48800000000006</v>
      </c>
      <c r="AF2309">
        <v>0.28000000000000003</v>
      </c>
      <c r="AG2309" t="str">
        <f t="shared" si="36"/>
        <v>₹2 K</v>
      </c>
    </row>
    <row r="2310" spans="1:33" x14ac:dyDescent="0.3">
      <c r="A2310" t="s">
        <v>133</v>
      </c>
      <c r="B2310" t="s">
        <v>229</v>
      </c>
      <c r="C2310" t="s">
        <v>49</v>
      </c>
      <c r="D2310" t="s">
        <v>65</v>
      </c>
      <c r="E2310" t="s">
        <v>841</v>
      </c>
      <c r="F2310" t="s">
        <v>7252</v>
      </c>
      <c r="G2310" t="s">
        <v>33</v>
      </c>
      <c r="H2310" s="4">
        <v>45361</v>
      </c>
      <c r="I2310">
        <v>950</v>
      </c>
      <c r="J2310" t="s">
        <v>1706</v>
      </c>
      <c r="K2310" t="s">
        <v>1643</v>
      </c>
      <c r="L2310" t="s">
        <v>7253</v>
      </c>
      <c r="M2310" t="s">
        <v>37</v>
      </c>
      <c r="N2310" t="s">
        <v>7254</v>
      </c>
      <c r="O2310" t="s">
        <v>72</v>
      </c>
      <c r="P2310">
        <v>13</v>
      </c>
      <c r="Q2310" t="s">
        <v>40</v>
      </c>
      <c r="R2310" t="s">
        <v>74</v>
      </c>
      <c r="S2310" t="s">
        <v>7255</v>
      </c>
      <c r="T2310" s="4">
        <v>45590</v>
      </c>
      <c r="U2310">
        <v>10</v>
      </c>
      <c r="V2310" t="s">
        <v>20249</v>
      </c>
      <c r="W2310" t="s">
        <v>7256</v>
      </c>
      <c r="X2310" t="s">
        <v>7257</v>
      </c>
      <c r="Y2310" t="s">
        <v>2129</v>
      </c>
      <c r="Z2310">
        <v>644</v>
      </c>
      <c r="AA2310">
        <v>5</v>
      </c>
      <c r="AB2310">
        <v>1288</v>
      </c>
      <c r="AC2310">
        <v>257.60000000000002</v>
      </c>
      <c r="AD2310" s="8">
        <v>0.22</v>
      </c>
      <c r="AE2310" s="7">
        <v>283.36</v>
      </c>
      <c r="AF2310">
        <v>0.22</v>
      </c>
      <c r="AG2310" t="str">
        <f t="shared" si="36"/>
        <v>₹1 K</v>
      </c>
    </row>
    <row r="2311" spans="1:33" x14ac:dyDescent="0.3">
      <c r="A2311" t="s">
        <v>181</v>
      </c>
      <c r="B2311" t="s">
        <v>369</v>
      </c>
      <c r="C2311" t="s">
        <v>49</v>
      </c>
      <c r="D2311" t="s">
        <v>146</v>
      </c>
      <c r="E2311" t="s">
        <v>110</v>
      </c>
      <c r="F2311" t="s">
        <v>7355</v>
      </c>
      <c r="G2311" t="s">
        <v>96</v>
      </c>
      <c r="H2311" s="4">
        <v>43984</v>
      </c>
      <c r="I2311">
        <v>950</v>
      </c>
      <c r="J2311" t="s">
        <v>7356</v>
      </c>
      <c r="K2311" t="s">
        <v>1796</v>
      </c>
      <c r="L2311" t="s">
        <v>7357</v>
      </c>
      <c r="M2311" t="s">
        <v>37</v>
      </c>
      <c r="N2311" t="s">
        <v>7358</v>
      </c>
      <c r="O2311" t="s">
        <v>72</v>
      </c>
      <c r="P2311">
        <v>16</v>
      </c>
      <c r="Q2311" t="s">
        <v>40</v>
      </c>
      <c r="R2311" t="s">
        <v>58</v>
      </c>
      <c r="S2311" t="s">
        <v>7359</v>
      </c>
      <c r="T2311" s="4">
        <v>45571</v>
      </c>
      <c r="U2311">
        <v>10</v>
      </c>
      <c r="V2311" t="s">
        <v>20249</v>
      </c>
      <c r="W2311" t="s">
        <v>7360</v>
      </c>
      <c r="X2311" t="s">
        <v>7361</v>
      </c>
      <c r="Y2311" t="s">
        <v>1406</v>
      </c>
      <c r="Z2311">
        <v>1873</v>
      </c>
      <c r="AA2311">
        <v>8</v>
      </c>
      <c r="AB2311">
        <v>5993.6</v>
      </c>
      <c r="AC2311">
        <v>749.2</v>
      </c>
      <c r="AD2311" s="8">
        <v>0.22</v>
      </c>
      <c r="AE2311" s="7">
        <v>1318.5920000000001</v>
      </c>
      <c r="AF2311">
        <v>0.22</v>
      </c>
      <c r="AG2311" t="str">
        <f t="shared" si="36"/>
        <v>₹6 K</v>
      </c>
    </row>
    <row r="2312" spans="1:33" x14ac:dyDescent="0.3">
      <c r="A2312" t="s">
        <v>20242</v>
      </c>
      <c r="B2312" t="s">
        <v>390</v>
      </c>
      <c r="C2312" t="s">
        <v>49</v>
      </c>
      <c r="D2312" t="s">
        <v>241</v>
      </c>
      <c r="E2312" t="s">
        <v>263</v>
      </c>
      <c r="F2312" t="s">
        <v>7412</v>
      </c>
      <c r="G2312" t="s">
        <v>33</v>
      </c>
      <c r="H2312" s="4">
        <v>43892</v>
      </c>
      <c r="I2312">
        <v>1200</v>
      </c>
      <c r="J2312" t="s">
        <v>7413</v>
      </c>
      <c r="K2312" t="s">
        <v>2083</v>
      </c>
      <c r="L2312" t="s">
        <v>7414</v>
      </c>
      <c r="M2312" t="s">
        <v>87</v>
      </c>
      <c r="N2312" t="s">
        <v>7415</v>
      </c>
      <c r="O2312" t="s">
        <v>72</v>
      </c>
      <c r="P2312">
        <v>14</v>
      </c>
      <c r="Q2312" t="s">
        <v>40</v>
      </c>
      <c r="R2312" t="s">
        <v>101</v>
      </c>
      <c r="S2312" t="s">
        <v>7416</v>
      </c>
      <c r="T2312" s="4">
        <v>45581</v>
      </c>
      <c r="U2312">
        <v>10</v>
      </c>
      <c r="V2312" t="s">
        <v>20249</v>
      </c>
      <c r="W2312" t="s">
        <v>7417</v>
      </c>
      <c r="X2312" t="s">
        <v>7418</v>
      </c>
      <c r="Y2312" t="s">
        <v>7419</v>
      </c>
      <c r="Z2312">
        <v>771</v>
      </c>
      <c r="AA2312">
        <v>5</v>
      </c>
      <c r="AB2312">
        <v>1542</v>
      </c>
      <c r="AC2312">
        <v>308.39999999999998</v>
      </c>
      <c r="AD2312" s="8">
        <v>0.22</v>
      </c>
      <c r="AE2312" s="7">
        <v>339.24</v>
      </c>
      <c r="AF2312">
        <v>0.22</v>
      </c>
      <c r="AG2312" t="str">
        <f t="shared" si="36"/>
        <v>₹2 K</v>
      </c>
    </row>
    <row r="2313" spans="1:33" x14ac:dyDescent="0.3">
      <c r="A2313" t="s">
        <v>450</v>
      </c>
      <c r="B2313" t="s">
        <v>450</v>
      </c>
      <c r="C2313" t="s">
        <v>29</v>
      </c>
      <c r="D2313" t="s">
        <v>370</v>
      </c>
      <c r="E2313" t="s">
        <v>1365</v>
      </c>
      <c r="F2313" t="s">
        <v>7464</v>
      </c>
      <c r="G2313" t="s">
        <v>96</v>
      </c>
      <c r="H2313" s="4">
        <v>45006</v>
      </c>
      <c r="I2313">
        <v>1200</v>
      </c>
      <c r="J2313" t="s">
        <v>7465</v>
      </c>
      <c r="K2313" t="s">
        <v>1319</v>
      </c>
      <c r="L2313" t="s">
        <v>7466</v>
      </c>
      <c r="M2313" t="s">
        <v>87</v>
      </c>
      <c r="N2313" t="s">
        <v>7467</v>
      </c>
      <c r="O2313" t="s">
        <v>39</v>
      </c>
      <c r="P2313">
        <v>8</v>
      </c>
      <c r="Q2313" t="s">
        <v>40</v>
      </c>
      <c r="R2313" t="s">
        <v>74</v>
      </c>
      <c r="S2313" t="s">
        <v>7468</v>
      </c>
      <c r="T2313" s="4">
        <v>45574</v>
      </c>
      <c r="U2313">
        <v>10</v>
      </c>
      <c r="V2313" t="s">
        <v>20249</v>
      </c>
      <c r="W2313" t="s">
        <v>7469</v>
      </c>
      <c r="X2313" t="s">
        <v>7470</v>
      </c>
      <c r="Y2313" t="s">
        <v>7471</v>
      </c>
      <c r="Z2313">
        <v>2152</v>
      </c>
      <c r="AA2313">
        <v>8</v>
      </c>
      <c r="AB2313">
        <v>6886.4000000000015</v>
      </c>
      <c r="AC2313">
        <v>860.80000000000018</v>
      </c>
      <c r="AD2313" s="8">
        <v>0.28000000000000003</v>
      </c>
      <c r="AE2313" s="7">
        <v>1928.1920000000007</v>
      </c>
      <c r="AF2313">
        <v>0.28000000000000003</v>
      </c>
      <c r="AG2313" t="str">
        <f t="shared" si="36"/>
        <v>₹7 K</v>
      </c>
    </row>
    <row r="2314" spans="1:33" x14ac:dyDescent="0.3">
      <c r="A2314" t="s">
        <v>181</v>
      </c>
      <c r="B2314" t="s">
        <v>182</v>
      </c>
      <c r="C2314" t="s">
        <v>49</v>
      </c>
      <c r="D2314" t="s">
        <v>30</v>
      </c>
      <c r="E2314" t="s">
        <v>3122</v>
      </c>
      <c r="F2314" t="s">
        <v>7551</v>
      </c>
      <c r="G2314" t="s">
        <v>33</v>
      </c>
      <c r="H2314" s="4">
        <v>44389</v>
      </c>
      <c r="I2314">
        <v>1300</v>
      </c>
      <c r="J2314" t="s">
        <v>7552</v>
      </c>
      <c r="K2314" t="s">
        <v>923</v>
      </c>
      <c r="L2314" t="s">
        <v>7553</v>
      </c>
      <c r="M2314" t="s">
        <v>87</v>
      </c>
      <c r="N2314" t="s">
        <v>7554</v>
      </c>
      <c r="O2314" t="s">
        <v>116</v>
      </c>
      <c r="P2314">
        <v>16</v>
      </c>
      <c r="Q2314" t="s">
        <v>73</v>
      </c>
      <c r="R2314" t="s">
        <v>74</v>
      </c>
      <c r="S2314" t="s">
        <v>7555</v>
      </c>
      <c r="T2314" s="4">
        <v>45583</v>
      </c>
      <c r="U2314">
        <v>10</v>
      </c>
      <c r="V2314" t="s">
        <v>20249</v>
      </c>
      <c r="W2314" t="s">
        <v>7556</v>
      </c>
      <c r="X2314" t="s">
        <v>2441</v>
      </c>
      <c r="Y2314" t="s">
        <v>7557</v>
      </c>
      <c r="Z2314">
        <v>2168</v>
      </c>
      <c r="AA2314">
        <v>1</v>
      </c>
      <c r="AB2314">
        <v>867.2</v>
      </c>
      <c r="AC2314">
        <v>867.2</v>
      </c>
      <c r="AD2314" s="8">
        <v>0.22</v>
      </c>
      <c r="AE2314" s="7">
        <v>190.78400000000002</v>
      </c>
      <c r="AF2314">
        <v>0.22</v>
      </c>
      <c r="AG2314" t="str">
        <f t="shared" si="36"/>
        <v>₹867.2</v>
      </c>
    </row>
    <row r="2315" spans="1:33" x14ac:dyDescent="0.3">
      <c r="A2315" t="s">
        <v>20235</v>
      </c>
      <c r="B2315" t="s">
        <v>48</v>
      </c>
      <c r="C2315" t="s">
        <v>49</v>
      </c>
      <c r="D2315" t="s">
        <v>219</v>
      </c>
      <c r="E2315" t="s">
        <v>1949</v>
      </c>
      <c r="F2315" t="s">
        <v>7733</v>
      </c>
      <c r="G2315" t="s">
        <v>33</v>
      </c>
      <c r="H2315" s="4">
        <v>45568</v>
      </c>
      <c r="I2315">
        <v>1000</v>
      </c>
      <c r="J2315" t="s">
        <v>7734</v>
      </c>
      <c r="K2315" t="s">
        <v>1293</v>
      </c>
      <c r="L2315" t="s">
        <v>7735</v>
      </c>
      <c r="M2315" t="s">
        <v>37</v>
      </c>
      <c r="N2315" t="s">
        <v>7736</v>
      </c>
      <c r="O2315" t="s">
        <v>57</v>
      </c>
      <c r="P2315">
        <v>7</v>
      </c>
      <c r="Q2315" t="s">
        <v>73</v>
      </c>
      <c r="R2315" t="s">
        <v>41</v>
      </c>
      <c r="S2315" t="s">
        <v>7737</v>
      </c>
      <c r="T2315" s="4">
        <v>45573</v>
      </c>
      <c r="U2315">
        <v>10</v>
      </c>
      <c r="V2315" t="s">
        <v>20249</v>
      </c>
      <c r="W2315" t="s">
        <v>7738</v>
      </c>
      <c r="X2315" t="s">
        <v>7739</v>
      </c>
      <c r="Y2315" t="s">
        <v>7740</v>
      </c>
      <c r="Z2315">
        <v>1521</v>
      </c>
      <c r="AA2315">
        <v>7</v>
      </c>
      <c r="AB2315">
        <v>4258.8</v>
      </c>
      <c r="AC2315">
        <v>608.4</v>
      </c>
      <c r="AD2315" s="8">
        <v>0.22</v>
      </c>
      <c r="AE2315" s="7">
        <v>936.93600000000004</v>
      </c>
      <c r="AF2315">
        <v>0.22</v>
      </c>
      <c r="AG2315" t="str">
        <f t="shared" si="36"/>
        <v>₹4 K</v>
      </c>
    </row>
    <row r="2316" spans="1:33" x14ac:dyDescent="0.3">
      <c r="A2316" t="s">
        <v>20235</v>
      </c>
      <c r="B2316" t="s">
        <v>48</v>
      </c>
      <c r="C2316" t="s">
        <v>49</v>
      </c>
      <c r="D2316" t="s">
        <v>677</v>
      </c>
      <c r="E2316" t="s">
        <v>326</v>
      </c>
      <c r="F2316" t="s">
        <v>7874</v>
      </c>
      <c r="G2316" t="s">
        <v>96</v>
      </c>
      <c r="H2316" s="4">
        <v>44308</v>
      </c>
      <c r="I2316">
        <v>1200</v>
      </c>
      <c r="J2316" t="s">
        <v>7875</v>
      </c>
      <c r="K2316" t="s">
        <v>1368</v>
      </c>
      <c r="L2316" t="s">
        <v>7876</v>
      </c>
      <c r="M2316" t="s">
        <v>37</v>
      </c>
      <c r="N2316" t="s">
        <v>7877</v>
      </c>
      <c r="O2316" t="s">
        <v>39</v>
      </c>
      <c r="P2316">
        <v>3</v>
      </c>
      <c r="Q2316" t="s">
        <v>73</v>
      </c>
      <c r="R2316" t="s">
        <v>58</v>
      </c>
      <c r="S2316" t="s">
        <v>7878</v>
      </c>
      <c r="T2316" s="4">
        <v>45590</v>
      </c>
      <c r="U2316">
        <v>10</v>
      </c>
      <c r="V2316" t="s">
        <v>20249</v>
      </c>
      <c r="W2316" t="s">
        <v>7879</v>
      </c>
      <c r="X2316" t="s">
        <v>7880</v>
      </c>
      <c r="Y2316" t="s">
        <v>7881</v>
      </c>
      <c r="Z2316">
        <v>2301</v>
      </c>
      <c r="AA2316">
        <v>8</v>
      </c>
      <c r="AB2316">
        <v>7363.2000000000007</v>
      </c>
      <c r="AC2316">
        <v>920.40000000000009</v>
      </c>
      <c r="AD2316" s="8">
        <v>0.22</v>
      </c>
      <c r="AE2316" s="7">
        <v>1619.9040000000002</v>
      </c>
      <c r="AF2316">
        <v>0.22</v>
      </c>
      <c r="AG2316" t="str">
        <f t="shared" si="36"/>
        <v>₹7 K</v>
      </c>
    </row>
    <row r="2317" spans="1:33" x14ac:dyDescent="0.3">
      <c r="A2317" t="s">
        <v>27</v>
      </c>
      <c r="B2317" t="s">
        <v>731</v>
      </c>
      <c r="C2317" t="s">
        <v>49</v>
      </c>
      <c r="D2317" t="s">
        <v>65</v>
      </c>
      <c r="E2317" t="s">
        <v>1441</v>
      </c>
      <c r="F2317" t="s">
        <v>8033</v>
      </c>
      <c r="G2317" t="s">
        <v>96</v>
      </c>
      <c r="H2317" s="4">
        <v>44591</v>
      </c>
      <c r="I2317">
        <v>1200</v>
      </c>
      <c r="J2317" t="s">
        <v>8034</v>
      </c>
      <c r="K2317" t="s">
        <v>454</v>
      </c>
      <c r="L2317" t="s">
        <v>8035</v>
      </c>
      <c r="M2317" t="s">
        <v>37</v>
      </c>
      <c r="N2317" t="s">
        <v>8036</v>
      </c>
      <c r="O2317" t="s">
        <v>57</v>
      </c>
      <c r="P2317">
        <v>11</v>
      </c>
      <c r="Q2317" t="s">
        <v>73</v>
      </c>
      <c r="R2317" t="s">
        <v>58</v>
      </c>
      <c r="S2317" t="s">
        <v>8037</v>
      </c>
      <c r="T2317" s="4">
        <v>45592</v>
      </c>
      <c r="U2317">
        <v>10</v>
      </c>
      <c r="V2317" t="s">
        <v>20249</v>
      </c>
      <c r="W2317" t="s">
        <v>8038</v>
      </c>
      <c r="X2317" t="s">
        <v>6170</v>
      </c>
      <c r="Y2317" t="s">
        <v>3075</v>
      </c>
      <c r="Z2317">
        <v>1547</v>
      </c>
      <c r="AA2317">
        <v>6</v>
      </c>
      <c r="AB2317">
        <v>3712.8</v>
      </c>
      <c r="AC2317">
        <v>618.80000000000007</v>
      </c>
      <c r="AD2317" s="8">
        <v>0.22</v>
      </c>
      <c r="AE2317" s="7">
        <v>816.81600000000003</v>
      </c>
      <c r="AF2317">
        <v>0.22</v>
      </c>
      <c r="AG2317" t="str">
        <f t="shared" si="36"/>
        <v>₹4 K</v>
      </c>
    </row>
    <row r="2318" spans="1:33" x14ac:dyDescent="0.3">
      <c r="A2318" t="s">
        <v>336</v>
      </c>
      <c r="B2318" t="s">
        <v>500</v>
      </c>
      <c r="C2318" t="s">
        <v>49</v>
      </c>
      <c r="D2318" t="s">
        <v>81</v>
      </c>
      <c r="E2318" t="s">
        <v>170</v>
      </c>
      <c r="F2318" t="s">
        <v>8067</v>
      </c>
      <c r="G2318" t="s">
        <v>96</v>
      </c>
      <c r="H2318" s="4">
        <v>45602</v>
      </c>
      <c r="I2318">
        <v>1200</v>
      </c>
      <c r="J2318" t="s">
        <v>8068</v>
      </c>
      <c r="K2318" t="s">
        <v>897</v>
      </c>
      <c r="L2318" t="s">
        <v>8069</v>
      </c>
      <c r="M2318" t="s">
        <v>37</v>
      </c>
      <c r="N2318" t="s">
        <v>8070</v>
      </c>
      <c r="O2318" t="s">
        <v>116</v>
      </c>
      <c r="P2318">
        <v>7</v>
      </c>
      <c r="Q2318" t="s">
        <v>40</v>
      </c>
      <c r="R2318" t="s">
        <v>101</v>
      </c>
      <c r="S2318" t="s">
        <v>8071</v>
      </c>
      <c r="T2318" s="4">
        <v>45587</v>
      </c>
      <c r="U2318">
        <v>10</v>
      </c>
      <c r="V2318" t="s">
        <v>20249</v>
      </c>
      <c r="W2318" t="s">
        <v>8072</v>
      </c>
      <c r="X2318" t="s">
        <v>8073</v>
      </c>
      <c r="Y2318" t="s">
        <v>2145</v>
      </c>
      <c r="Z2318">
        <v>1458</v>
      </c>
      <c r="AA2318">
        <v>2</v>
      </c>
      <c r="AB2318">
        <v>1166.4000000000001</v>
      </c>
      <c r="AC2318">
        <v>583.20000000000005</v>
      </c>
      <c r="AD2318" s="8">
        <v>0.22</v>
      </c>
      <c r="AE2318" s="7">
        <v>256.608</v>
      </c>
      <c r="AF2318">
        <v>0.22</v>
      </c>
      <c r="AG2318" t="str">
        <f t="shared" si="36"/>
        <v>₹1 K</v>
      </c>
    </row>
    <row r="2319" spans="1:33" x14ac:dyDescent="0.3">
      <c r="A2319" t="s">
        <v>181</v>
      </c>
      <c r="B2319" t="s">
        <v>411</v>
      </c>
      <c r="C2319" t="s">
        <v>80</v>
      </c>
      <c r="D2319" t="s">
        <v>65</v>
      </c>
      <c r="E2319" t="s">
        <v>868</v>
      </c>
      <c r="F2319" t="s">
        <v>8273</v>
      </c>
      <c r="G2319" t="s">
        <v>33</v>
      </c>
      <c r="H2319" s="4">
        <v>44101</v>
      </c>
      <c r="I2319">
        <v>1300</v>
      </c>
      <c r="J2319" t="s">
        <v>8274</v>
      </c>
      <c r="K2319" t="s">
        <v>210</v>
      </c>
      <c r="L2319" t="s">
        <v>8275</v>
      </c>
      <c r="M2319" t="s">
        <v>87</v>
      </c>
      <c r="N2319" t="s">
        <v>8276</v>
      </c>
      <c r="O2319" t="s">
        <v>72</v>
      </c>
      <c r="P2319">
        <v>17</v>
      </c>
      <c r="Q2319" t="s">
        <v>73</v>
      </c>
      <c r="R2319" t="s">
        <v>101</v>
      </c>
      <c r="S2319" t="s">
        <v>8277</v>
      </c>
      <c r="T2319" s="4">
        <v>45568</v>
      </c>
      <c r="U2319">
        <v>10</v>
      </c>
      <c r="V2319" t="s">
        <v>20249</v>
      </c>
      <c r="W2319" t="s">
        <v>8278</v>
      </c>
      <c r="X2319" t="s">
        <v>8279</v>
      </c>
      <c r="Y2319" t="s">
        <v>984</v>
      </c>
      <c r="Z2319">
        <v>1072</v>
      </c>
      <c r="AA2319">
        <v>6</v>
      </c>
      <c r="AB2319">
        <v>2572.8000000000002</v>
      </c>
      <c r="AC2319">
        <v>428.8</v>
      </c>
      <c r="AD2319" s="8">
        <v>0.35</v>
      </c>
      <c r="AE2319" s="7">
        <v>900.48</v>
      </c>
      <c r="AF2319">
        <v>0.35</v>
      </c>
      <c r="AG2319" t="str">
        <f t="shared" si="36"/>
        <v>₹3 K</v>
      </c>
    </row>
    <row r="2320" spans="1:33" x14ac:dyDescent="0.3">
      <c r="A2320" t="s">
        <v>20236</v>
      </c>
      <c r="B2320" t="s">
        <v>79</v>
      </c>
      <c r="C2320" t="s">
        <v>49</v>
      </c>
      <c r="D2320" t="s">
        <v>206</v>
      </c>
      <c r="E2320" t="s">
        <v>1877</v>
      </c>
      <c r="F2320" t="s">
        <v>8345</v>
      </c>
      <c r="G2320" t="s">
        <v>33</v>
      </c>
      <c r="H2320" s="4">
        <v>44180</v>
      </c>
      <c r="I2320">
        <v>1300</v>
      </c>
      <c r="J2320" t="s">
        <v>8346</v>
      </c>
      <c r="K2320" t="s">
        <v>454</v>
      </c>
      <c r="L2320" t="s">
        <v>8347</v>
      </c>
      <c r="M2320" t="s">
        <v>37</v>
      </c>
      <c r="N2320" t="s">
        <v>8348</v>
      </c>
      <c r="O2320" t="s">
        <v>57</v>
      </c>
      <c r="P2320">
        <v>10</v>
      </c>
      <c r="Q2320" t="s">
        <v>40</v>
      </c>
      <c r="R2320" t="s">
        <v>41</v>
      </c>
      <c r="S2320" t="s">
        <v>8349</v>
      </c>
      <c r="T2320" s="4">
        <v>45581</v>
      </c>
      <c r="U2320">
        <v>10</v>
      </c>
      <c r="V2320" t="s">
        <v>20249</v>
      </c>
      <c r="W2320" t="s">
        <v>8350</v>
      </c>
      <c r="X2320" t="s">
        <v>8351</v>
      </c>
      <c r="Y2320" t="s">
        <v>831</v>
      </c>
      <c r="Z2320">
        <v>2668</v>
      </c>
      <c r="AA2320">
        <v>2</v>
      </c>
      <c r="AB2320">
        <v>2134.4</v>
      </c>
      <c r="AC2320">
        <v>1067.2</v>
      </c>
      <c r="AD2320" s="8">
        <v>0.22</v>
      </c>
      <c r="AE2320" s="7">
        <v>469.56800000000004</v>
      </c>
      <c r="AF2320">
        <v>0.22</v>
      </c>
      <c r="AG2320" t="str">
        <f t="shared" si="36"/>
        <v>₹2 K</v>
      </c>
    </row>
    <row r="2321" spans="1:33" x14ac:dyDescent="0.3">
      <c r="A2321" t="s">
        <v>20241</v>
      </c>
      <c r="B2321" t="s">
        <v>157</v>
      </c>
      <c r="C2321" t="s">
        <v>80</v>
      </c>
      <c r="D2321" t="s">
        <v>206</v>
      </c>
      <c r="E2321" t="s">
        <v>170</v>
      </c>
      <c r="F2321" t="s">
        <v>8366</v>
      </c>
      <c r="G2321" t="s">
        <v>96</v>
      </c>
      <c r="H2321" s="4">
        <v>44590</v>
      </c>
      <c r="I2321">
        <v>1400</v>
      </c>
      <c r="J2321" t="s">
        <v>8367</v>
      </c>
      <c r="K2321" t="s">
        <v>978</v>
      </c>
      <c r="L2321" t="s">
        <v>8368</v>
      </c>
      <c r="M2321" t="s">
        <v>37</v>
      </c>
      <c r="N2321" t="s">
        <v>8369</v>
      </c>
      <c r="O2321" t="s">
        <v>57</v>
      </c>
      <c r="P2321">
        <v>12</v>
      </c>
      <c r="Q2321" t="s">
        <v>73</v>
      </c>
      <c r="R2321" t="s">
        <v>101</v>
      </c>
      <c r="S2321" t="s">
        <v>8370</v>
      </c>
      <c r="T2321" s="4">
        <v>45585</v>
      </c>
      <c r="U2321">
        <v>10</v>
      </c>
      <c r="V2321" t="s">
        <v>20249</v>
      </c>
      <c r="W2321" t="s">
        <v>8371</v>
      </c>
      <c r="X2321" t="s">
        <v>8372</v>
      </c>
      <c r="Y2321" t="s">
        <v>995</v>
      </c>
      <c r="Z2321">
        <v>634</v>
      </c>
      <c r="AA2321">
        <v>1</v>
      </c>
      <c r="AB2321">
        <v>253.60000000000002</v>
      </c>
      <c r="AC2321">
        <v>253.60000000000002</v>
      </c>
      <c r="AD2321" s="8">
        <v>0.35</v>
      </c>
      <c r="AE2321" s="7">
        <v>88.76</v>
      </c>
      <c r="AF2321">
        <v>0.35</v>
      </c>
      <c r="AG2321" t="str">
        <f t="shared" si="36"/>
        <v>₹253.6</v>
      </c>
    </row>
    <row r="2322" spans="1:33" x14ac:dyDescent="0.3">
      <c r="A2322" t="s">
        <v>47</v>
      </c>
      <c r="B2322" t="s">
        <v>1128</v>
      </c>
      <c r="C2322" t="s">
        <v>80</v>
      </c>
      <c r="D2322" t="s">
        <v>30</v>
      </c>
      <c r="E2322" t="s">
        <v>632</v>
      </c>
      <c r="F2322" t="s">
        <v>8461</v>
      </c>
      <c r="G2322" t="s">
        <v>96</v>
      </c>
      <c r="H2322" s="4">
        <v>44542</v>
      </c>
      <c r="I2322">
        <v>1200</v>
      </c>
      <c r="J2322" t="s">
        <v>8462</v>
      </c>
      <c r="K2322" t="s">
        <v>625</v>
      </c>
      <c r="L2322" t="s">
        <v>8463</v>
      </c>
      <c r="M2322" t="s">
        <v>37</v>
      </c>
      <c r="N2322" t="s">
        <v>8464</v>
      </c>
      <c r="O2322" t="s">
        <v>57</v>
      </c>
      <c r="P2322">
        <v>7</v>
      </c>
      <c r="Q2322" t="s">
        <v>73</v>
      </c>
      <c r="R2322" t="s">
        <v>74</v>
      </c>
      <c r="S2322" t="s">
        <v>7344</v>
      </c>
      <c r="T2322" s="4">
        <v>45570</v>
      </c>
      <c r="U2322">
        <v>10</v>
      </c>
      <c r="V2322" t="s">
        <v>20249</v>
      </c>
      <c r="W2322" t="s">
        <v>8465</v>
      </c>
      <c r="X2322" t="s">
        <v>8466</v>
      </c>
      <c r="Y2322" t="s">
        <v>4833</v>
      </c>
      <c r="Z2322">
        <v>2033</v>
      </c>
      <c r="AA2322">
        <v>2</v>
      </c>
      <c r="AB2322">
        <v>1626.4</v>
      </c>
      <c r="AC2322">
        <v>813.2</v>
      </c>
      <c r="AD2322" s="8">
        <v>0.35</v>
      </c>
      <c r="AE2322" s="7">
        <v>569.24</v>
      </c>
      <c r="AF2322">
        <v>0.35</v>
      </c>
      <c r="AG2322" t="str">
        <f t="shared" si="36"/>
        <v>₹2 K</v>
      </c>
    </row>
    <row r="2323" spans="1:33" x14ac:dyDescent="0.3">
      <c r="A2323" t="s">
        <v>27</v>
      </c>
      <c r="B2323" t="s">
        <v>193</v>
      </c>
      <c r="C2323" t="s">
        <v>80</v>
      </c>
      <c r="D2323" t="s">
        <v>241</v>
      </c>
      <c r="E2323" t="s">
        <v>147</v>
      </c>
      <c r="F2323" t="s">
        <v>8495</v>
      </c>
      <c r="G2323" t="s">
        <v>96</v>
      </c>
      <c r="H2323" s="4">
        <v>45268</v>
      </c>
      <c r="I2323">
        <v>1400</v>
      </c>
      <c r="J2323" t="s">
        <v>8496</v>
      </c>
      <c r="K2323" t="s">
        <v>384</v>
      </c>
      <c r="L2323" t="s">
        <v>8497</v>
      </c>
      <c r="M2323" t="s">
        <v>37</v>
      </c>
      <c r="N2323" t="s">
        <v>8498</v>
      </c>
      <c r="O2323" t="s">
        <v>39</v>
      </c>
      <c r="P2323">
        <v>7</v>
      </c>
      <c r="Q2323" t="s">
        <v>40</v>
      </c>
      <c r="R2323" t="s">
        <v>58</v>
      </c>
      <c r="S2323" t="s">
        <v>8499</v>
      </c>
      <c r="T2323" s="4">
        <v>45579</v>
      </c>
      <c r="U2323">
        <v>10</v>
      </c>
      <c r="V2323" t="s">
        <v>20249</v>
      </c>
      <c r="W2323" t="s">
        <v>8500</v>
      </c>
      <c r="X2323" t="s">
        <v>8501</v>
      </c>
      <c r="Y2323" t="s">
        <v>4498</v>
      </c>
      <c r="Z2323">
        <v>2010</v>
      </c>
      <c r="AA2323">
        <v>8</v>
      </c>
      <c r="AB2323">
        <v>6432</v>
      </c>
      <c r="AC2323">
        <v>804</v>
      </c>
      <c r="AD2323" s="8">
        <v>0.35</v>
      </c>
      <c r="AE2323" s="7">
        <v>2251.1999999999998</v>
      </c>
      <c r="AF2323">
        <v>0.35</v>
      </c>
      <c r="AG2323" t="str">
        <f t="shared" si="36"/>
        <v>₹6 K</v>
      </c>
    </row>
    <row r="2324" spans="1:33" x14ac:dyDescent="0.3">
      <c r="A2324" t="s">
        <v>181</v>
      </c>
      <c r="B2324" t="s">
        <v>64</v>
      </c>
      <c r="C2324" t="s">
        <v>49</v>
      </c>
      <c r="D2324" t="s">
        <v>206</v>
      </c>
      <c r="E2324" t="s">
        <v>1560</v>
      </c>
      <c r="F2324" t="s">
        <v>8567</v>
      </c>
      <c r="G2324" t="s">
        <v>96</v>
      </c>
      <c r="H2324" s="4">
        <v>45153</v>
      </c>
      <c r="I2324">
        <v>1300</v>
      </c>
      <c r="J2324" t="s">
        <v>8568</v>
      </c>
      <c r="K2324" t="s">
        <v>3069</v>
      </c>
      <c r="L2324" t="s">
        <v>8569</v>
      </c>
      <c r="M2324" t="s">
        <v>37</v>
      </c>
      <c r="N2324" t="s">
        <v>8570</v>
      </c>
      <c r="O2324" t="s">
        <v>116</v>
      </c>
      <c r="P2324">
        <v>7</v>
      </c>
      <c r="Q2324" t="s">
        <v>40</v>
      </c>
      <c r="R2324" t="s">
        <v>58</v>
      </c>
      <c r="S2324" t="s">
        <v>8571</v>
      </c>
      <c r="T2324" s="4">
        <v>45571</v>
      </c>
      <c r="U2324">
        <v>10</v>
      </c>
      <c r="V2324" t="s">
        <v>20249</v>
      </c>
      <c r="W2324" t="s">
        <v>8572</v>
      </c>
      <c r="X2324" t="s">
        <v>8573</v>
      </c>
      <c r="Y2324" t="s">
        <v>7456</v>
      </c>
      <c r="Z2324">
        <v>2400</v>
      </c>
      <c r="AA2324">
        <v>1</v>
      </c>
      <c r="AB2324">
        <v>960</v>
      </c>
      <c r="AC2324">
        <v>960</v>
      </c>
      <c r="AD2324" s="8">
        <v>0.22</v>
      </c>
      <c r="AE2324" s="7">
        <v>211.2</v>
      </c>
      <c r="AF2324">
        <v>0.22</v>
      </c>
      <c r="AG2324" t="str">
        <f t="shared" si="36"/>
        <v>₹960</v>
      </c>
    </row>
    <row r="2325" spans="1:33" x14ac:dyDescent="0.3">
      <c r="A2325" t="s">
        <v>336</v>
      </c>
      <c r="B2325" t="s">
        <v>262</v>
      </c>
      <c r="C2325" t="s">
        <v>49</v>
      </c>
      <c r="D2325" t="s">
        <v>677</v>
      </c>
      <c r="E2325" t="s">
        <v>451</v>
      </c>
      <c r="F2325" t="s">
        <v>8581</v>
      </c>
      <c r="G2325" t="s">
        <v>33</v>
      </c>
      <c r="H2325" s="4">
        <v>45549</v>
      </c>
      <c r="I2325">
        <v>1300</v>
      </c>
      <c r="J2325" t="s">
        <v>8582</v>
      </c>
      <c r="K2325" t="s">
        <v>3054</v>
      </c>
      <c r="L2325" t="s">
        <v>8583</v>
      </c>
      <c r="M2325" t="s">
        <v>37</v>
      </c>
      <c r="N2325" t="s">
        <v>8584</v>
      </c>
      <c r="O2325" t="s">
        <v>116</v>
      </c>
      <c r="P2325">
        <v>6</v>
      </c>
      <c r="Q2325" t="s">
        <v>40</v>
      </c>
      <c r="R2325" t="s">
        <v>41</v>
      </c>
      <c r="S2325" t="s">
        <v>2668</v>
      </c>
      <c r="T2325" s="4">
        <v>45580</v>
      </c>
      <c r="U2325">
        <v>10</v>
      </c>
      <c r="V2325" t="s">
        <v>20249</v>
      </c>
      <c r="W2325" t="s">
        <v>8585</v>
      </c>
      <c r="X2325" t="s">
        <v>8586</v>
      </c>
      <c r="Y2325" t="s">
        <v>2631</v>
      </c>
      <c r="Z2325">
        <v>1242</v>
      </c>
      <c r="AA2325">
        <v>3</v>
      </c>
      <c r="AB2325">
        <v>1490.4</v>
      </c>
      <c r="AC2325">
        <v>496.8</v>
      </c>
      <c r="AD2325" s="8">
        <v>0.22</v>
      </c>
      <c r="AE2325" s="7">
        <v>327.88800000000003</v>
      </c>
      <c r="AF2325">
        <v>0.22</v>
      </c>
      <c r="AG2325" t="str">
        <f t="shared" si="36"/>
        <v>₹1 K</v>
      </c>
    </row>
    <row r="2326" spans="1:33" x14ac:dyDescent="0.3">
      <c r="A2326" t="s">
        <v>133</v>
      </c>
      <c r="B2326" t="s">
        <v>108</v>
      </c>
      <c r="C2326" t="s">
        <v>49</v>
      </c>
      <c r="D2326" t="s">
        <v>241</v>
      </c>
      <c r="E2326" t="s">
        <v>511</v>
      </c>
      <c r="F2326" t="s">
        <v>8608</v>
      </c>
      <c r="G2326" t="s">
        <v>33</v>
      </c>
      <c r="H2326" s="4">
        <v>44037</v>
      </c>
      <c r="I2326">
        <v>1200</v>
      </c>
      <c r="J2326" t="s">
        <v>8609</v>
      </c>
      <c r="K2326" t="s">
        <v>599</v>
      </c>
      <c r="L2326" t="s">
        <v>8610</v>
      </c>
      <c r="M2326" t="s">
        <v>37</v>
      </c>
      <c r="N2326" t="s">
        <v>8611</v>
      </c>
      <c r="O2326" t="s">
        <v>116</v>
      </c>
      <c r="P2326">
        <v>10</v>
      </c>
      <c r="Q2326" t="s">
        <v>40</v>
      </c>
      <c r="R2326" t="s">
        <v>41</v>
      </c>
      <c r="S2326" t="s">
        <v>8612</v>
      </c>
      <c r="T2326" s="4">
        <v>45568</v>
      </c>
      <c r="U2326">
        <v>10</v>
      </c>
      <c r="V2326" t="s">
        <v>20249</v>
      </c>
      <c r="W2326" t="s">
        <v>8613</v>
      </c>
      <c r="X2326" t="s">
        <v>6990</v>
      </c>
      <c r="Y2326" t="s">
        <v>2686</v>
      </c>
      <c r="Z2326">
        <v>2310</v>
      </c>
      <c r="AA2326">
        <v>1</v>
      </c>
      <c r="AB2326">
        <v>924</v>
      </c>
      <c r="AC2326">
        <v>924</v>
      </c>
      <c r="AD2326" s="8">
        <v>0.22</v>
      </c>
      <c r="AE2326" s="7">
        <v>203.28</v>
      </c>
      <c r="AF2326">
        <v>0.22</v>
      </c>
      <c r="AG2326" t="str">
        <f t="shared" si="36"/>
        <v>₹924</v>
      </c>
    </row>
    <row r="2327" spans="1:33" x14ac:dyDescent="0.3">
      <c r="A2327" t="s">
        <v>93</v>
      </c>
      <c r="B2327" t="s">
        <v>1118</v>
      </c>
      <c r="C2327" t="s">
        <v>29</v>
      </c>
      <c r="D2327" t="s">
        <v>677</v>
      </c>
      <c r="E2327" t="s">
        <v>326</v>
      </c>
      <c r="F2327" t="s">
        <v>8874</v>
      </c>
      <c r="G2327" t="s">
        <v>33</v>
      </c>
      <c r="H2327" s="4">
        <v>44372</v>
      </c>
      <c r="I2327">
        <v>1100</v>
      </c>
      <c r="J2327" t="s">
        <v>8875</v>
      </c>
      <c r="K2327" t="s">
        <v>1821</v>
      </c>
      <c r="L2327" t="s">
        <v>8876</v>
      </c>
      <c r="M2327" t="s">
        <v>37</v>
      </c>
      <c r="N2327" t="s">
        <v>8877</v>
      </c>
      <c r="O2327" t="s">
        <v>72</v>
      </c>
      <c r="P2327">
        <v>11</v>
      </c>
      <c r="Q2327" t="s">
        <v>73</v>
      </c>
      <c r="R2327" t="s">
        <v>101</v>
      </c>
      <c r="S2327" t="s">
        <v>8878</v>
      </c>
      <c r="T2327" s="4">
        <v>45592</v>
      </c>
      <c r="U2327">
        <v>10</v>
      </c>
      <c r="V2327" t="s">
        <v>20249</v>
      </c>
      <c r="W2327" t="s">
        <v>8879</v>
      </c>
      <c r="X2327" t="s">
        <v>8880</v>
      </c>
      <c r="Y2327" t="s">
        <v>5283</v>
      </c>
      <c r="Z2327">
        <v>616</v>
      </c>
      <c r="AA2327">
        <v>8</v>
      </c>
      <c r="AB2327">
        <v>1971.2</v>
      </c>
      <c r="AC2327">
        <v>246.4</v>
      </c>
      <c r="AD2327" s="8">
        <v>0.28000000000000003</v>
      </c>
      <c r="AE2327" s="7">
        <v>551.93600000000004</v>
      </c>
      <c r="AF2327">
        <v>0.28000000000000003</v>
      </c>
      <c r="AG2327" t="str">
        <f t="shared" si="36"/>
        <v>₹2 K</v>
      </c>
    </row>
    <row r="2328" spans="1:33" x14ac:dyDescent="0.3">
      <c r="A2328" t="s">
        <v>336</v>
      </c>
      <c r="B2328" t="s">
        <v>262</v>
      </c>
      <c r="C2328" t="s">
        <v>49</v>
      </c>
      <c r="D2328" t="s">
        <v>30</v>
      </c>
      <c r="E2328" t="s">
        <v>1908</v>
      </c>
      <c r="F2328" t="s">
        <v>9160</v>
      </c>
      <c r="G2328" t="s">
        <v>96</v>
      </c>
      <c r="H2328" s="4">
        <v>43942</v>
      </c>
      <c r="I2328">
        <v>1400</v>
      </c>
      <c r="J2328" t="s">
        <v>9161</v>
      </c>
      <c r="K2328" t="s">
        <v>787</v>
      </c>
      <c r="L2328" t="s">
        <v>9162</v>
      </c>
      <c r="M2328" t="s">
        <v>87</v>
      </c>
      <c r="N2328" t="s">
        <v>9163</v>
      </c>
      <c r="O2328" t="s">
        <v>116</v>
      </c>
      <c r="P2328">
        <v>12</v>
      </c>
      <c r="Q2328" t="s">
        <v>73</v>
      </c>
      <c r="R2328" t="s">
        <v>58</v>
      </c>
      <c r="S2328" t="s">
        <v>9164</v>
      </c>
      <c r="T2328" s="4">
        <v>45583</v>
      </c>
      <c r="U2328">
        <v>10</v>
      </c>
      <c r="V2328" t="s">
        <v>20249</v>
      </c>
      <c r="W2328" t="s">
        <v>9165</v>
      </c>
      <c r="X2328" t="s">
        <v>9166</v>
      </c>
      <c r="Y2328" t="s">
        <v>7682</v>
      </c>
      <c r="Z2328">
        <v>1368</v>
      </c>
      <c r="AA2328">
        <v>8</v>
      </c>
      <c r="AB2328">
        <v>4377.6000000000004</v>
      </c>
      <c r="AC2328">
        <v>547.20000000000005</v>
      </c>
      <c r="AD2328" s="8">
        <v>0.22</v>
      </c>
      <c r="AE2328" s="7">
        <v>963.07200000000012</v>
      </c>
      <c r="AF2328">
        <v>0.22</v>
      </c>
      <c r="AG2328" t="str">
        <f t="shared" si="36"/>
        <v>₹4 K</v>
      </c>
    </row>
    <row r="2329" spans="1:33" x14ac:dyDescent="0.3">
      <c r="A2329" t="s">
        <v>336</v>
      </c>
      <c r="B2329" t="s">
        <v>1023</v>
      </c>
      <c r="C2329" t="s">
        <v>29</v>
      </c>
      <c r="D2329" t="s">
        <v>241</v>
      </c>
      <c r="E2329" t="s">
        <v>3309</v>
      </c>
      <c r="F2329" t="s">
        <v>9181</v>
      </c>
      <c r="G2329" t="s">
        <v>96</v>
      </c>
      <c r="H2329" s="4">
        <v>45205</v>
      </c>
      <c r="I2329">
        <v>1100</v>
      </c>
      <c r="J2329" t="s">
        <v>9182</v>
      </c>
      <c r="K2329" t="s">
        <v>1153</v>
      </c>
      <c r="L2329" t="s">
        <v>9183</v>
      </c>
      <c r="M2329" t="s">
        <v>87</v>
      </c>
      <c r="N2329" t="s">
        <v>9184</v>
      </c>
      <c r="O2329" t="s">
        <v>57</v>
      </c>
      <c r="P2329">
        <v>6</v>
      </c>
      <c r="Q2329" t="s">
        <v>73</v>
      </c>
      <c r="R2329" t="s">
        <v>58</v>
      </c>
      <c r="S2329" t="s">
        <v>9185</v>
      </c>
      <c r="T2329" s="4">
        <v>45572</v>
      </c>
      <c r="U2329">
        <v>10</v>
      </c>
      <c r="V2329" t="s">
        <v>20249</v>
      </c>
      <c r="W2329" t="s">
        <v>9186</v>
      </c>
      <c r="X2329" t="s">
        <v>9187</v>
      </c>
      <c r="Y2329" t="s">
        <v>9188</v>
      </c>
      <c r="Z2329">
        <v>1008</v>
      </c>
      <c r="AA2329">
        <v>3</v>
      </c>
      <c r="AB2329">
        <v>1209.6000000000001</v>
      </c>
      <c r="AC2329">
        <v>403.20000000000005</v>
      </c>
      <c r="AD2329" s="8">
        <v>0.28000000000000003</v>
      </c>
      <c r="AE2329" s="7">
        <v>338.68800000000005</v>
      </c>
      <c r="AF2329">
        <v>0.28000000000000003</v>
      </c>
      <c r="AG2329" t="str">
        <f t="shared" si="36"/>
        <v>₹1 K</v>
      </c>
    </row>
    <row r="2330" spans="1:33" x14ac:dyDescent="0.3">
      <c r="A2330" t="s">
        <v>20238</v>
      </c>
      <c r="B2330" t="s">
        <v>650</v>
      </c>
      <c r="C2330" t="s">
        <v>49</v>
      </c>
      <c r="D2330" t="s">
        <v>81</v>
      </c>
      <c r="E2330" t="s">
        <v>326</v>
      </c>
      <c r="F2330" t="s">
        <v>9209</v>
      </c>
      <c r="G2330" t="s">
        <v>96</v>
      </c>
      <c r="H2330" s="4">
        <v>45321</v>
      </c>
      <c r="I2330">
        <v>950</v>
      </c>
      <c r="J2330" t="s">
        <v>9210</v>
      </c>
      <c r="K2330" t="s">
        <v>796</v>
      </c>
      <c r="L2330" t="s">
        <v>9211</v>
      </c>
      <c r="M2330" t="s">
        <v>87</v>
      </c>
      <c r="N2330" t="s">
        <v>9212</v>
      </c>
      <c r="O2330" t="s">
        <v>57</v>
      </c>
      <c r="P2330">
        <v>13</v>
      </c>
      <c r="Q2330" t="s">
        <v>73</v>
      </c>
      <c r="R2330" t="s">
        <v>101</v>
      </c>
      <c r="S2330" t="s">
        <v>9213</v>
      </c>
      <c r="T2330" s="4">
        <v>45582</v>
      </c>
      <c r="U2330">
        <v>10</v>
      </c>
      <c r="V2330" t="s">
        <v>20249</v>
      </c>
      <c r="W2330" t="s">
        <v>9214</v>
      </c>
      <c r="X2330" t="s">
        <v>9215</v>
      </c>
      <c r="Y2330" t="s">
        <v>3177</v>
      </c>
      <c r="Z2330">
        <v>2961</v>
      </c>
      <c r="AA2330">
        <v>5</v>
      </c>
      <c r="AB2330">
        <v>5922</v>
      </c>
      <c r="AC2330">
        <v>1184.4000000000001</v>
      </c>
      <c r="AD2330" s="8">
        <v>0.22</v>
      </c>
      <c r="AE2330" s="7">
        <v>1302.8399999999999</v>
      </c>
      <c r="AF2330">
        <v>0.22</v>
      </c>
      <c r="AG2330" t="str">
        <f t="shared" si="36"/>
        <v>₹6 K</v>
      </c>
    </row>
    <row r="2331" spans="1:33" x14ac:dyDescent="0.3">
      <c r="A2331" t="s">
        <v>20237</v>
      </c>
      <c r="B2331" t="s">
        <v>1483</v>
      </c>
      <c r="C2331" t="s">
        <v>49</v>
      </c>
      <c r="D2331" t="s">
        <v>65</v>
      </c>
      <c r="E2331" t="s">
        <v>273</v>
      </c>
      <c r="F2331" t="s">
        <v>9251</v>
      </c>
      <c r="G2331" t="s">
        <v>96</v>
      </c>
      <c r="H2331" s="4">
        <v>45282</v>
      </c>
      <c r="I2331">
        <v>1100</v>
      </c>
      <c r="J2331" t="s">
        <v>9252</v>
      </c>
      <c r="K2331" t="s">
        <v>1749</v>
      </c>
      <c r="L2331" t="s">
        <v>9253</v>
      </c>
      <c r="M2331" t="s">
        <v>87</v>
      </c>
      <c r="N2331" t="s">
        <v>9254</v>
      </c>
      <c r="O2331" t="s">
        <v>57</v>
      </c>
      <c r="P2331">
        <v>15</v>
      </c>
      <c r="Q2331" t="s">
        <v>40</v>
      </c>
      <c r="R2331" t="s">
        <v>101</v>
      </c>
      <c r="S2331" t="s">
        <v>9255</v>
      </c>
      <c r="T2331" s="4">
        <v>45569</v>
      </c>
      <c r="U2331">
        <v>10</v>
      </c>
      <c r="V2331" t="s">
        <v>20249</v>
      </c>
      <c r="W2331" t="s">
        <v>9256</v>
      </c>
      <c r="X2331" t="s">
        <v>9257</v>
      </c>
      <c r="Y2331" t="s">
        <v>9258</v>
      </c>
      <c r="Z2331">
        <v>2549</v>
      </c>
      <c r="AA2331">
        <v>1</v>
      </c>
      <c r="AB2331">
        <v>1019.6</v>
      </c>
      <c r="AC2331">
        <v>1019.6</v>
      </c>
      <c r="AD2331" s="8">
        <v>0.22</v>
      </c>
      <c r="AE2331" s="7">
        <v>224.31200000000001</v>
      </c>
      <c r="AF2331">
        <v>0.22</v>
      </c>
      <c r="AG2331" t="str">
        <f t="shared" si="36"/>
        <v>₹1 K</v>
      </c>
    </row>
    <row r="2332" spans="1:33" x14ac:dyDescent="0.3">
      <c r="A2332" t="s">
        <v>20234</v>
      </c>
      <c r="B2332" t="s">
        <v>325</v>
      </c>
      <c r="C2332" t="s">
        <v>49</v>
      </c>
      <c r="D2332" t="s">
        <v>241</v>
      </c>
      <c r="E2332" t="s">
        <v>451</v>
      </c>
      <c r="F2332" t="s">
        <v>9329</v>
      </c>
      <c r="G2332" t="s">
        <v>33</v>
      </c>
      <c r="H2332" s="4">
        <v>45586</v>
      </c>
      <c r="I2332">
        <v>800</v>
      </c>
      <c r="J2332" t="s">
        <v>9330</v>
      </c>
      <c r="K2332" t="s">
        <v>599</v>
      </c>
      <c r="L2332" t="s">
        <v>9331</v>
      </c>
      <c r="M2332" t="s">
        <v>87</v>
      </c>
      <c r="N2332" t="s">
        <v>9332</v>
      </c>
      <c r="O2332" t="s">
        <v>116</v>
      </c>
      <c r="P2332">
        <v>3</v>
      </c>
      <c r="Q2332" t="s">
        <v>40</v>
      </c>
      <c r="R2332" t="s">
        <v>101</v>
      </c>
      <c r="S2332" t="s">
        <v>9333</v>
      </c>
      <c r="T2332" s="4">
        <v>45593</v>
      </c>
      <c r="U2332">
        <v>10</v>
      </c>
      <c r="V2332" t="s">
        <v>20249</v>
      </c>
      <c r="W2332" t="s">
        <v>9334</v>
      </c>
      <c r="X2332" t="s">
        <v>9335</v>
      </c>
      <c r="Y2332" t="s">
        <v>4817</v>
      </c>
      <c r="Z2332">
        <v>2400</v>
      </c>
      <c r="AA2332">
        <v>1</v>
      </c>
      <c r="AB2332">
        <v>960</v>
      </c>
      <c r="AC2332">
        <v>960</v>
      </c>
      <c r="AD2332" s="8">
        <v>0.22</v>
      </c>
      <c r="AE2332" s="7">
        <v>211.2</v>
      </c>
      <c r="AF2332">
        <v>0.22</v>
      </c>
      <c r="AG2332" t="str">
        <f t="shared" si="36"/>
        <v>₹960</v>
      </c>
    </row>
    <row r="2333" spans="1:33" x14ac:dyDescent="0.3">
      <c r="A2333" t="s">
        <v>181</v>
      </c>
      <c r="B2333" t="s">
        <v>182</v>
      </c>
      <c r="C2333" t="s">
        <v>49</v>
      </c>
      <c r="D2333" t="s">
        <v>370</v>
      </c>
      <c r="E2333" t="s">
        <v>814</v>
      </c>
      <c r="F2333" t="s">
        <v>9355</v>
      </c>
      <c r="G2333" t="s">
        <v>33</v>
      </c>
      <c r="H2333" s="4">
        <v>44666</v>
      </c>
      <c r="I2333">
        <v>1100</v>
      </c>
      <c r="J2333" t="s">
        <v>9356</v>
      </c>
      <c r="K2333" t="s">
        <v>161</v>
      </c>
      <c r="L2333" t="s">
        <v>9357</v>
      </c>
      <c r="M2333" t="s">
        <v>37</v>
      </c>
      <c r="N2333" t="s">
        <v>9358</v>
      </c>
      <c r="O2333" t="s">
        <v>39</v>
      </c>
      <c r="P2333">
        <v>18</v>
      </c>
      <c r="Q2333" t="s">
        <v>73</v>
      </c>
      <c r="R2333" t="s">
        <v>41</v>
      </c>
      <c r="S2333" t="s">
        <v>9359</v>
      </c>
      <c r="T2333" s="4">
        <v>45590</v>
      </c>
      <c r="U2333">
        <v>10</v>
      </c>
      <c r="V2333" t="s">
        <v>20249</v>
      </c>
      <c r="W2333" t="s">
        <v>9360</v>
      </c>
      <c r="X2333" t="s">
        <v>9361</v>
      </c>
      <c r="Y2333" t="s">
        <v>9362</v>
      </c>
      <c r="Z2333">
        <v>1335</v>
      </c>
      <c r="AA2333">
        <v>3</v>
      </c>
      <c r="AB2333">
        <v>1602</v>
      </c>
      <c r="AC2333">
        <v>534</v>
      </c>
      <c r="AD2333" s="8">
        <v>0.22</v>
      </c>
      <c r="AE2333" s="7">
        <v>352.44</v>
      </c>
      <c r="AF2333">
        <v>0.22</v>
      </c>
      <c r="AG2333" t="str">
        <f t="shared" si="36"/>
        <v>₹2 K</v>
      </c>
    </row>
    <row r="2334" spans="1:33" x14ac:dyDescent="0.3">
      <c r="A2334" t="s">
        <v>181</v>
      </c>
      <c r="B2334" t="s">
        <v>920</v>
      </c>
      <c r="C2334" t="s">
        <v>80</v>
      </c>
      <c r="D2334" t="s">
        <v>206</v>
      </c>
      <c r="E2334" t="s">
        <v>632</v>
      </c>
      <c r="F2334" t="s">
        <v>9554</v>
      </c>
      <c r="G2334" t="s">
        <v>96</v>
      </c>
      <c r="H2334" s="4">
        <v>44893</v>
      </c>
      <c r="I2334">
        <v>1200</v>
      </c>
      <c r="J2334" t="s">
        <v>9555</v>
      </c>
      <c r="K2334" t="s">
        <v>361</v>
      </c>
      <c r="L2334" t="s">
        <v>9556</v>
      </c>
      <c r="M2334" t="s">
        <v>37</v>
      </c>
      <c r="N2334" t="s">
        <v>9557</v>
      </c>
      <c r="O2334" t="s">
        <v>57</v>
      </c>
      <c r="P2334">
        <v>19</v>
      </c>
      <c r="Q2334" t="s">
        <v>73</v>
      </c>
      <c r="R2334" t="s">
        <v>41</v>
      </c>
      <c r="S2334" t="s">
        <v>9558</v>
      </c>
      <c r="T2334" s="4">
        <v>45592</v>
      </c>
      <c r="U2334">
        <v>10</v>
      </c>
      <c r="V2334" t="s">
        <v>20249</v>
      </c>
      <c r="W2334" t="s">
        <v>9559</v>
      </c>
      <c r="X2334" t="s">
        <v>9560</v>
      </c>
      <c r="Y2334" t="s">
        <v>9561</v>
      </c>
      <c r="Z2334">
        <v>1527</v>
      </c>
      <c r="AA2334">
        <v>7</v>
      </c>
      <c r="AB2334">
        <v>4275.6000000000004</v>
      </c>
      <c r="AC2334">
        <v>610.80000000000007</v>
      </c>
      <c r="AD2334" s="8">
        <v>0.35</v>
      </c>
      <c r="AE2334" s="7">
        <v>1496.46</v>
      </c>
      <c r="AF2334">
        <v>0.35</v>
      </c>
      <c r="AG2334" t="str">
        <f t="shared" si="36"/>
        <v>₹4 K</v>
      </c>
    </row>
    <row r="2335" spans="1:33" x14ac:dyDescent="0.3">
      <c r="A2335" t="s">
        <v>27</v>
      </c>
      <c r="B2335" t="s">
        <v>803</v>
      </c>
      <c r="C2335" t="s">
        <v>49</v>
      </c>
      <c r="D2335" t="s">
        <v>677</v>
      </c>
      <c r="E2335" t="s">
        <v>2957</v>
      </c>
      <c r="F2335" t="s">
        <v>9598</v>
      </c>
      <c r="G2335" t="s">
        <v>96</v>
      </c>
      <c r="H2335" s="4">
        <v>44551</v>
      </c>
      <c r="I2335">
        <v>800</v>
      </c>
      <c r="J2335" t="s">
        <v>9599</v>
      </c>
      <c r="K2335" t="s">
        <v>424</v>
      </c>
      <c r="L2335" t="s">
        <v>9600</v>
      </c>
      <c r="M2335" t="s">
        <v>87</v>
      </c>
      <c r="N2335" t="s">
        <v>9601</v>
      </c>
      <c r="O2335" t="s">
        <v>72</v>
      </c>
      <c r="P2335">
        <v>9</v>
      </c>
      <c r="Q2335" t="s">
        <v>73</v>
      </c>
      <c r="R2335" t="s">
        <v>74</v>
      </c>
      <c r="S2335" t="s">
        <v>2459</v>
      </c>
      <c r="T2335" s="4">
        <v>45587</v>
      </c>
      <c r="U2335">
        <v>10</v>
      </c>
      <c r="V2335" t="s">
        <v>20249</v>
      </c>
      <c r="W2335" t="s">
        <v>9602</v>
      </c>
      <c r="X2335" t="s">
        <v>9603</v>
      </c>
      <c r="Y2335" t="s">
        <v>3269</v>
      </c>
      <c r="Z2335">
        <v>946</v>
      </c>
      <c r="AA2335">
        <v>3</v>
      </c>
      <c r="AB2335">
        <v>1135.2</v>
      </c>
      <c r="AC2335">
        <v>378.40000000000003</v>
      </c>
      <c r="AD2335" s="8">
        <v>0.22</v>
      </c>
      <c r="AE2335" s="7">
        <v>249.744</v>
      </c>
      <c r="AF2335">
        <v>0.22</v>
      </c>
      <c r="AG2335" t="str">
        <f t="shared" si="36"/>
        <v>₹1 K</v>
      </c>
    </row>
    <row r="2336" spans="1:33" x14ac:dyDescent="0.3">
      <c r="A2336" t="s">
        <v>181</v>
      </c>
      <c r="B2336" t="s">
        <v>606</v>
      </c>
      <c r="C2336" t="s">
        <v>49</v>
      </c>
      <c r="D2336" t="s">
        <v>677</v>
      </c>
      <c r="E2336" t="s">
        <v>632</v>
      </c>
      <c r="F2336" t="s">
        <v>9739</v>
      </c>
      <c r="G2336" t="s">
        <v>33</v>
      </c>
      <c r="H2336" s="4">
        <v>43896</v>
      </c>
      <c r="I2336">
        <v>800</v>
      </c>
      <c r="J2336" t="s">
        <v>9740</v>
      </c>
      <c r="K2336" t="s">
        <v>329</v>
      </c>
      <c r="L2336" t="s">
        <v>9741</v>
      </c>
      <c r="M2336" t="s">
        <v>37</v>
      </c>
      <c r="N2336" t="s">
        <v>9742</v>
      </c>
      <c r="O2336" t="s">
        <v>39</v>
      </c>
      <c r="P2336">
        <v>4</v>
      </c>
      <c r="Q2336" t="s">
        <v>73</v>
      </c>
      <c r="R2336" t="s">
        <v>58</v>
      </c>
      <c r="S2336" t="s">
        <v>9743</v>
      </c>
      <c r="T2336" s="4">
        <v>45566</v>
      </c>
      <c r="U2336">
        <v>10</v>
      </c>
      <c r="V2336" t="s">
        <v>20249</v>
      </c>
      <c r="W2336" t="s">
        <v>9744</v>
      </c>
      <c r="X2336" t="s">
        <v>9745</v>
      </c>
      <c r="Y2336" t="s">
        <v>577</v>
      </c>
      <c r="Z2336">
        <v>606</v>
      </c>
      <c r="AA2336">
        <v>7</v>
      </c>
      <c r="AB2336">
        <v>1696.8000000000002</v>
      </c>
      <c r="AC2336">
        <v>242.40000000000003</v>
      </c>
      <c r="AD2336" s="8">
        <v>0.22</v>
      </c>
      <c r="AE2336" s="7">
        <v>373.29600000000005</v>
      </c>
      <c r="AF2336">
        <v>0.22</v>
      </c>
      <c r="AG2336" t="str">
        <f t="shared" si="36"/>
        <v>₹2 K</v>
      </c>
    </row>
    <row r="2337" spans="1:33" x14ac:dyDescent="0.3">
      <c r="A2337" t="s">
        <v>336</v>
      </c>
      <c r="B2337" t="s">
        <v>262</v>
      </c>
      <c r="C2337" t="s">
        <v>29</v>
      </c>
      <c r="D2337" t="s">
        <v>241</v>
      </c>
      <c r="E2337" t="s">
        <v>2215</v>
      </c>
      <c r="F2337" t="s">
        <v>10100</v>
      </c>
      <c r="G2337" t="s">
        <v>33</v>
      </c>
      <c r="H2337" s="4">
        <v>43954</v>
      </c>
      <c r="I2337">
        <v>950</v>
      </c>
      <c r="J2337" t="s">
        <v>10101</v>
      </c>
      <c r="K2337" t="s">
        <v>1302</v>
      </c>
      <c r="L2337" t="s">
        <v>10102</v>
      </c>
      <c r="M2337" t="s">
        <v>87</v>
      </c>
      <c r="N2337" t="s">
        <v>10103</v>
      </c>
      <c r="O2337" t="s">
        <v>57</v>
      </c>
      <c r="P2337">
        <v>12</v>
      </c>
      <c r="Q2337" t="s">
        <v>40</v>
      </c>
      <c r="R2337" t="s">
        <v>58</v>
      </c>
      <c r="S2337" t="s">
        <v>10104</v>
      </c>
      <c r="T2337" s="4">
        <v>45581</v>
      </c>
      <c r="U2337">
        <v>10</v>
      </c>
      <c r="V2337" t="s">
        <v>20249</v>
      </c>
      <c r="W2337" t="s">
        <v>10105</v>
      </c>
      <c r="X2337" t="s">
        <v>10106</v>
      </c>
      <c r="Y2337" t="s">
        <v>10107</v>
      </c>
      <c r="Z2337">
        <v>2026</v>
      </c>
      <c r="AA2337">
        <v>5</v>
      </c>
      <c r="AB2337">
        <v>4052</v>
      </c>
      <c r="AC2337">
        <v>810.4</v>
      </c>
      <c r="AD2337" s="8">
        <v>0.28000000000000003</v>
      </c>
      <c r="AE2337" s="7">
        <v>1134.5600000000002</v>
      </c>
      <c r="AF2337">
        <v>0.28000000000000003</v>
      </c>
      <c r="AG2337" t="str">
        <f t="shared" si="36"/>
        <v>₹4 K</v>
      </c>
    </row>
    <row r="2338" spans="1:33" x14ac:dyDescent="0.3">
      <c r="A2338" t="s">
        <v>20233</v>
      </c>
      <c r="B2338" t="s">
        <v>240</v>
      </c>
      <c r="C2338" t="s">
        <v>80</v>
      </c>
      <c r="D2338" t="s">
        <v>109</v>
      </c>
      <c r="E2338" t="s">
        <v>1724</v>
      </c>
      <c r="F2338" t="s">
        <v>10122</v>
      </c>
      <c r="G2338" t="s">
        <v>33</v>
      </c>
      <c r="H2338" s="4">
        <v>44946</v>
      </c>
      <c r="I2338">
        <v>1000</v>
      </c>
      <c r="J2338" t="s">
        <v>10123</v>
      </c>
      <c r="K2338" t="s">
        <v>960</v>
      </c>
      <c r="L2338" t="s">
        <v>10124</v>
      </c>
      <c r="M2338" t="s">
        <v>87</v>
      </c>
      <c r="N2338" t="s">
        <v>10125</v>
      </c>
      <c r="O2338" t="s">
        <v>116</v>
      </c>
      <c r="P2338">
        <v>12</v>
      </c>
      <c r="Q2338" t="s">
        <v>73</v>
      </c>
      <c r="R2338" t="s">
        <v>41</v>
      </c>
      <c r="S2338" t="s">
        <v>10126</v>
      </c>
      <c r="T2338" s="4">
        <v>45587</v>
      </c>
      <c r="U2338">
        <v>10</v>
      </c>
      <c r="V2338" t="s">
        <v>20249</v>
      </c>
      <c r="W2338" t="s">
        <v>10127</v>
      </c>
      <c r="X2338" t="s">
        <v>10128</v>
      </c>
      <c r="Y2338" t="s">
        <v>10129</v>
      </c>
      <c r="Z2338">
        <v>2018</v>
      </c>
      <c r="AA2338">
        <v>7</v>
      </c>
      <c r="AB2338">
        <v>5650.4000000000015</v>
      </c>
      <c r="AC2338">
        <v>807.20000000000016</v>
      </c>
      <c r="AD2338" s="8">
        <v>0.35</v>
      </c>
      <c r="AE2338" s="7">
        <v>1977.6400000000003</v>
      </c>
      <c r="AF2338">
        <v>0.35</v>
      </c>
      <c r="AG2338" t="str">
        <f t="shared" si="36"/>
        <v>₹6 K</v>
      </c>
    </row>
    <row r="2339" spans="1:33" x14ac:dyDescent="0.3">
      <c r="A2339" t="s">
        <v>20236</v>
      </c>
      <c r="B2339" t="s">
        <v>79</v>
      </c>
      <c r="C2339" t="s">
        <v>49</v>
      </c>
      <c r="D2339" t="s">
        <v>677</v>
      </c>
      <c r="E2339" t="s">
        <v>750</v>
      </c>
      <c r="F2339" t="s">
        <v>10286</v>
      </c>
      <c r="G2339" t="s">
        <v>96</v>
      </c>
      <c r="H2339" s="4">
        <v>45614</v>
      </c>
      <c r="I2339">
        <v>1100</v>
      </c>
      <c r="J2339" t="s">
        <v>10287</v>
      </c>
      <c r="K2339" t="s">
        <v>2083</v>
      </c>
      <c r="L2339" t="s">
        <v>10288</v>
      </c>
      <c r="M2339" t="s">
        <v>37</v>
      </c>
      <c r="N2339" t="s">
        <v>10289</v>
      </c>
      <c r="O2339" t="s">
        <v>116</v>
      </c>
      <c r="P2339">
        <v>4</v>
      </c>
      <c r="Q2339" t="s">
        <v>40</v>
      </c>
      <c r="R2339" t="s">
        <v>41</v>
      </c>
      <c r="S2339" t="s">
        <v>10290</v>
      </c>
      <c r="T2339" s="4">
        <v>45580</v>
      </c>
      <c r="U2339">
        <v>10</v>
      </c>
      <c r="V2339" t="s">
        <v>20249</v>
      </c>
      <c r="W2339" t="s">
        <v>10291</v>
      </c>
      <c r="X2339" t="s">
        <v>10292</v>
      </c>
      <c r="Y2339" t="s">
        <v>676</v>
      </c>
      <c r="Z2339">
        <v>2809</v>
      </c>
      <c r="AA2339">
        <v>2</v>
      </c>
      <c r="AB2339">
        <v>2247.2000000000003</v>
      </c>
      <c r="AC2339">
        <v>1123.6000000000001</v>
      </c>
      <c r="AD2339" s="8">
        <v>0.22</v>
      </c>
      <c r="AE2339" s="7">
        <v>494.38400000000007</v>
      </c>
      <c r="AF2339">
        <v>0.22</v>
      </c>
      <c r="AG2339" t="str">
        <f t="shared" si="36"/>
        <v>₹2 K</v>
      </c>
    </row>
    <row r="2340" spans="1:33" x14ac:dyDescent="0.3">
      <c r="A2340" t="s">
        <v>336</v>
      </c>
      <c r="B2340" t="s">
        <v>500</v>
      </c>
      <c r="C2340" t="s">
        <v>49</v>
      </c>
      <c r="D2340" t="s">
        <v>206</v>
      </c>
      <c r="E2340" t="s">
        <v>2585</v>
      </c>
      <c r="F2340" t="s">
        <v>10313</v>
      </c>
      <c r="G2340" t="s">
        <v>96</v>
      </c>
      <c r="H2340" s="4">
        <v>44392</v>
      </c>
      <c r="I2340">
        <v>1300</v>
      </c>
      <c r="J2340" t="s">
        <v>10314</v>
      </c>
      <c r="K2340" t="s">
        <v>581</v>
      </c>
      <c r="L2340" t="s">
        <v>10315</v>
      </c>
      <c r="M2340" t="s">
        <v>37</v>
      </c>
      <c r="N2340" t="s">
        <v>10316</v>
      </c>
      <c r="O2340" t="s">
        <v>72</v>
      </c>
      <c r="P2340">
        <v>13</v>
      </c>
      <c r="Q2340" t="s">
        <v>73</v>
      </c>
      <c r="R2340" t="s">
        <v>41</v>
      </c>
      <c r="S2340" t="s">
        <v>10317</v>
      </c>
      <c r="T2340" s="4">
        <v>45578</v>
      </c>
      <c r="U2340">
        <v>10</v>
      </c>
      <c r="V2340" t="s">
        <v>20249</v>
      </c>
      <c r="W2340" t="s">
        <v>10318</v>
      </c>
      <c r="X2340" t="s">
        <v>10319</v>
      </c>
      <c r="Y2340" t="s">
        <v>10320</v>
      </c>
      <c r="Z2340">
        <v>589</v>
      </c>
      <c r="AA2340">
        <v>7</v>
      </c>
      <c r="AB2340">
        <v>1649.2</v>
      </c>
      <c r="AC2340">
        <v>235.6</v>
      </c>
      <c r="AD2340" s="8">
        <v>0.22</v>
      </c>
      <c r="AE2340" s="7">
        <v>362.82400000000001</v>
      </c>
      <c r="AF2340">
        <v>0.22</v>
      </c>
      <c r="AG2340" t="str">
        <f t="shared" si="36"/>
        <v>₹2 K</v>
      </c>
    </row>
    <row r="2341" spans="1:33" x14ac:dyDescent="0.3">
      <c r="A2341" t="s">
        <v>20237</v>
      </c>
      <c r="B2341" t="s">
        <v>1483</v>
      </c>
      <c r="C2341" t="s">
        <v>80</v>
      </c>
      <c r="D2341" t="s">
        <v>677</v>
      </c>
      <c r="E2341" t="s">
        <v>1168</v>
      </c>
      <c r="F2341" t="s">
        <v>10328</v>
      </c>
      <c r="G2341" t="s">
        <v>96</v>
      </c>
      <c r="H2341" s="4">
        <v>44532</v>
      </c>
      <c r="I2341">
        <v>1400</v>
      </c>
      <c r="J2341" t="s">
        <v>10329</v>
      </c>
      <c r="K2341" t="s">
        <v>2295</v>
      </c>
      <c r="L2341" t="s">
        <v>10330</v>
      </c>
      <c r="M2341" t="s">
        <v>87</v>
      </c>
      <c r="N2341" t="s">
        <v>10331</v>
      </c>
      <c r="O2341" t="s">
        <v>116</v>
      </c>
      <c r="P2341">
        <v>9</v>
      </c>
      <c r="Q2341" t="s">
        <v>73</v>
      </c>
      <c r="R2341" t="s">
        <v>74</v>
      </c>
      <c r="S2341" t="s">
        <v>10332</v>
      </c>
      <c r="T2341" s="4">
        <v>45567</v>
      </c>
      <c r="U2341">
        <v>10</v>
      </c>
      <c r="V2341" t="s">
        <v>20249</v>
      </c>
      <c r="W2341" t="s">
        <v>10333</v>
      </c>
      <c r="X2341" t="s">
        <v>10334</v>
      </c>
      <c r="Y2341" t="s">
        <v>10335</v>
      </c>
      <c r="Z2341">
        <v>687</v>
      </c>
      <c r="AA2341">
        <v>5</v>
      </c>
      <c r="AB2341">
        <v>1374</v>
      </c>
      <c r="AC2341">
        <v>274.8</v>
      </c>
      <c r="AD2341" s="8">
        <v>0.35</v>
      </c>
      <c r="AE2341" s="7">
        <v>480.9</v>
      </c>
      <c r="AF2341">
        <v>0.35</v>
      </c>
      <c r="AG2341" t="str">
        <f t="shared" si="36"/>
        <v>₹1 K</v>
      </c>
    </row>
    <row r="2342" spans="1:33" x14ac:dyDescent="0.3">
      <c r="A2342" t="s">
        <v>27</v>
      </c>
      <c r="B2342" t="s">
        <v>803</v>
      </c>
      <c r="C2342" t="s">
        <v>29</v>
      </c>
      <c r="D2342" t="s">
        <v>146</v>
      </c>
      <c r="E2342" t="s">
        <v>3051</v>
      </c>
      <c r="F2342" t="s">
        <v>10371</v>
      </c>
      <c r="G2342" t="s">
        <v>33</v>
      </c>
      <c r="H2342" s="4">
        <v>44858</v>
      </c>
      <c r="I2342">
        <v>1000</v>
      </c>
      <c r="J2342" t="s">
        <v>10372</v>
      </c>
      <c r="K2342" t="s">
        <v>350</v>
      </c>
      <c r="L2342" t="s">
        <v>10373</v>
      </c>
      <c r="M2342" t="s">
        <v>37</v>
      </c>
      <c r="N2342" t="s">
        <v>10374</v>
      </c>
      <c r="O2342" t="s">
        <v>72</v>
      </c>
      <c r="P2342">
        <v>12</v>
      </c>
      <c r="Q2342" t="s">
        <v>40</v>
      </c>
      <c r="R2342" t="s">
        <v>74</v>
      </c>
      <c r="S2342" t="s">
        <v>10375</v>
      </c>
      <c r="T2342" s="4">
        <v>45567</v>
      </c>
      <c r="U2342">
        <v>10</v>
      </c>
      <c r="V2342" t="s">
        <v>20249</v>
      </c>
      <c r="W2342" t="s">
        <v>10376</v>
      </c>
      <c r="X2342" t="s">
        <v>10377</v>
      </c>
      <c r="Y2342" t="s">
        <v>5096</v>
      </c>
      <c r="Z2342">
        <v>1535</v>
      </c>
      <c r="AA2342">
        <v>5</v>
      </c>
      <c r="AB2342">
        <v>3070</v>
      </c>
      <c r="AC2342">
        <v>614</v>
      </c>
      <c r="AD2342" s="8">
        <v>0.28000000000000003</v>
      </c>
      <c r="AE2342" s="7">
        <v>859.60000000000014</v>
      </c>
      <c r="AF2342">
        <v>0.28000000000000003</v>
      </c>
      <c r="AG2342" t="str">
        <f t="shared" si="36"/>
        <v>₹3 K</v>
      </c>
    </row>
    <row r="2343" spans="1:33" x14ac:dyDescent="0.3">
      <c r="A2343" t="s">
        <v>181</v>
      </c>
      <c r="B2343" t="s">
        <v>369</v>
      </c>
      <c r="C2343" t="s">
        <v>49</v>
      </c>
      <c r="D2343" t="s">
        <v>65</v>
      </c>
      <c r="E2343" t="s">
        <v>1877</v>
      </c>
      <c r="F2343" t="s">
        <v>10420</v>
      </c>
      <c r="G2343" t="s">
        <v>96</v>
      </c>
      <c r="H2343" s="4">
        <v>45353</v>
      </c>
      <c r="I2343">
        <v>800</v>
      </c>
      <c r="J2343" t="s">
        <v>10421</v>
      </c>
      <c r="K2343" t="s">
        <v>54</v>
      </c>
      <c r="L2343" t="s">
        <v>10422</v>
      </c>
      <c r="M2343" t="s">
        <v>87</v>
      </c>
      <c r="N2343" t="s">
        <v>10423</v>
      </c>
      <c r="O2343" t="s">
        <v>72</v>
      </c>
      <c r="P2343">
        <v>20</v>
      </c>
      <c r="Q2343" t="s">
        <v>73</v>
      </c>
      <c r="R2343" t="s">
        <v>58</v>
      </c>
      <c r="S2343" t="s">
        <v>10424</v>
      </c>
      <c r="T2343" s="4">
        <v>45574</v>
      </c>
      <c r="U2343">
        <v>10</v>
      </c>
      <c r="V2343" t="s">
        <v>20249</v>
      </c>
      <c r="W2343" t="s">
        <v>10425</v>
      </c>
      <c r="X2343" t="s">
        <v>10426</v>
      </c>
      <c r="Y2343" t="s">
        <v>10427</v>
      </c>
      <c r="Z2343">
        <v>2129</v>
      </c>
      <c r="AA2343">
        <v>1</v>
      </c>
      <c r="AB2343">
        <v>851.6</v>
      </c>
      <c r="AC2343">
        <v>851.6</v>
      </c>
      <c r="AD2343" s="8">
        <v>0.22</v>
      </c>
      <c r="AE2343" s="7">
        <v>187.352</v>
      </c>
      <c r="AF2343">
        <v>0.22</v>
      </c>
      <c r="AG2343" t="str">
        <f t="shared" si="36"/>
        <v>₹851.6</v>
      </c>
    </row>
    <row r="2344" spans="1:33" x14ac:dyDescent="0.3">
      <c r="A2344" t="s">
        <v>93</v>
      </c>
      <c r="B2344" t="s">
        <v>293</v>
      </c>
      <c r="C2344" t="s">
        <v>80</v>
      </c>
      <c r="D2344" t="s">
        <v>370</v>
      </c>
      <c r="E2344" t="s">
        <v>894</v>
      </c>
      <c r="F2344" t="s">
        <v>10570</v>
      </c>
      <c r="G2344" t="s">
        <v>96</v>
      </c>
      <c r="H2344" s="4">
        <v>45180</v>
      </c>
      <c r="I2344">
        <v>950</v>
      </c>
      <c r="J2344" t="s">
        <v>10571</v>
      </c>
      <c r="K2344" t="s">
        <v>1821</v>
      </c>
      <c r="L2344" t="s">
        <v>10572</v>
      </c>
      <c r="M2344" t="s">
        <v>87</v>
      </c>
      <c r="N2344" t="s">
        <v>10573</v>
      </c>
      <c r="O2344" t="s">
        <v>57</v>
      </c>
      <c r="P2344">
        <v>6</v>
      </c>
      <c r="Q2344" t="s">
        <v>40</v>
      </c>
      <c r="R2344" t="s">
        <v>101</v>
      </c>
      <c r="S2344" t="s">
        <v>10574</v>
      </c>
      <c r="T2344" s="4">
        <v>45577</v>
      </c>
      <c r="U2344">
        <v>10</v>
      </c>
      <c r="V2344" t="s">
        <v>20249</v>
      </c>
      <c r="W2344" t="s">
        <v>10575</v>
      </c>
      <c r="X2344" t="s">
        <v>10576</v>
      </c>
      <c r="Y2344" t="s">
        <v>10577</v>
      </c>
      <c r="Z2344">
        <v>2054</v>
      </c>
      <c r="AA2344">
        <v>2</v>
      </c>
      <c r="AB2344">
        <v>1643.2</v>
      </c>
      <c r="AC2344">
        <v>821.6</v>
      </c>
      <c r="AD2344" s="8">
        <v>0.35</v>
      </c>
      <c r="AE2344" s="7">
        <v>575.12</v>
      </c>
      <c r="AF2344">
        <v>0.35</v>
      </c>
      <c r="AG2344" t="str">
        <f t="shared" si="36"/>
        <v>₹2 K</v>
      </c>
    </row>
    <row r="2345" spans="1:33" x14ac:dyDescent="0.3">
      <c r="A2345" t="s">
        <v>133</v>
      </c>
      <c r="B2345" t="s">
        <v>108</v>
      </c>
      <c r="C2345" t="s">
        <v>49</v>
      </c>
      <c r="D2345" t="s">
        <v>109</v>
      </c>
      <c r="E2345" t="s">
        <v>1534</v>
      </c>
      <c r="F2345" t="s">
        <v>11120</v>
      </c>
      <c r="G2345" t="s">
        <v>33</v>
      </c>
      <c r="H2345" s="4">
        <v>45437</v>
      </c>
      <c r="I2345">
        <v>1400</v>
      </c>
      <c r="J2345" t="s">
        <v>11121</v>
      </c>
      <c r="K2345" t="s">
        <v>150</v>
      </c>
      <c r="L2345" t="s">
        <v>11122</v>
      </c>
      <c r="M2345" t="s">
        <v>37</v>
      </c>
      <c r="N2345" t="s">
        <v>11123</v>
      </c>
      <c r="O2345" t="s">
        <v>116</v>
      </c>
      <c r="P2345">
        <v>10</v>
      </c>
      <c r="Q2345" t="s">
        <v>40</v>
      </c>
      <c r="R2345" t="s">
        <v>74</v>
      </c>
      <c r="S2345" t="s">
        <v>11124</v>
      </c>
      <c r="T2345" s="4">
        <v>45574</v>
      </c>
      <c r="U2345">
        <v>10</v>
      </c>
      <c r="V2345" t="s">
        <v>20249</v>
      </c>
      <c r="W2345" t="s">
        <v>11125</v>
      </c>
      <c r="X2345" t="s">
        <v>11126</v>
      </c>
      <c r="Y2345" t="s">
        <v>9258</v>
      </c>
      <c r="Z2345">
        <v>1420</v>
      </c>
      <c r="AA2345">
        <v>7</v>
      </c>
      <c r="AB2345">
        <v>3976</v>
      </c>
      <c r="AC2345">
        <v>568</v>
      </c>
      <c r="AD2345" s="8">
        <v>0.22</v>
      </c>
      <c r="AE2345" s="7">
        <v>874.72</v>
      </c>
      <c r="AF2345">
        <v>0.22</v>
      </c>
      <c r="AG2345" t="str">
        <f t="shared" si="36"/>
        <v>₹4 K</v>
      </c>
    </row>
    <row r="2346" spans="1:33" x14ac:dyDescent="0.3">
      <c r="A2346" t="s">
        <v>47</v>
      </c>
      <c r="B2346" t="s">
        <v>1128</v>
      </c>
      <c r="C2346" t="s">
        <v>80</v>
      </c>
      <c r="D2346" t="s">
        <v>219</v>
      </c>
      <c r="E2346" t="s">
        <v>1608</v>
      </c>
      <c r="F2346" t="s">
        <v>11148</v>
      </c>
      <c r="G2346" t="s">
        <v>96</v>
      </c>
      <c r="H2346" s="4">
        <v>44487</v>
      </c>
      <c r="I2346">
        <v>1000</v>
      </c>
      <c r="J2346" t="s">
        <v>11149</v>
      </c>
      <c r="K2346" t="s">
        <v>361</v>
      </c>
      <c r="L2346" t="s">
        <v>11150</v>
      </c>
      <c r="M2346" t="s">
        <v>37</v>
      </c>
      <c r="N2346" t="s">
        <v>11151</v>
      </c>
      <c r="O2346" t="s">
        <v>57</v>
      </c>
      <c r="P2346">
        <v>16</v>
      </c>
      <c r="Q2346" t="s">
        <v>73</v>
      </c>
      <c r="R2346" t="s">
        <v>58</v>
      </c>
      <c r="S2346" t="s">
        <v>11152</v>
      </c>
      <c r="T2346" s="4">
        <v>45573</v>
      </c>
      <c r="U2346">
        <v>10</v>
      </c>
      <c r="V2346" t="s">
        <v>20249</v>
      </c>
      <c r="W2346" t="s">
        <v>11153</v>
      </c>
      <c r="X2346" t="s">
        <v>11154</v>
      </c>
      <c r="Y2346" t="s">
        <v>8636</v>
      </c>
      <c r="Z2346">
        <v>833</v>
      </c>
      <c r="AA2346">
        <v>4</v>
      </c>
      <c r="AB2346">
        <v>1332.8000000000002</v>
      </c>
      <c r="AC2346">
        <v>333.20000000000005</v>
      </c>
      <c r="AD2346" s="8">
        <v>0.35</v>
      </c>
      <c r="AE2346" s="7">
        <v>466.48</v>
      </c>
      <c r="AF2346">
        <v>0.35</v>
      </c>
      <c r="AG2346" t="str">
        <f t="shared" si="36"/>
        <v>₹1 K</v>
      </c>
    </row>
    <row r="2347" spans="1:33" x14ac:dyDescent="0.3">
      <c r="A2347" t="s">
        <v>357</v>
      </c>
      <c r="B2347" t="s">
        <v>357</v>
      </c>
      <c r="C2347" t="s">
        <v>80</v>
      </c>
      <c r="D2347" t="s">
        <v>146</v>
      </c>
      <c r="E2347" t="s">
        <v>740</v>
      </c>
      <c r="F2347" t="s">
        <v>11252</v>
      </c>
      <c r="G2347" t="s">
        <v>33</v>
      </c>
      <c r="H2347" s="4">
        <v>43907</v>
      </c>
      <c r="I2347">
        <v>1200</v>
      </c>
      <c r="J2347" t="s">
        <v>11253</v>
      </c>
      <c r="K2347" t="s">
        <v>98</v>
      </c>
      <c r="L2347" t="s">
        <v>11254</v>
      </c>
      <c r="M2347" t="s">
        <v>87</v>
      </c>
      <c r="N2347" t="s">
        <v>11255</v>
      </c>
      <c r="O2347" t="s">
        <v>72</v>
      </c>
      <c r="P2347">
        <v>11</v>
      </c>
      <c r="Q2347" t="s">
        <v>40</v>
      </c>
      <c r="R2347" t="s">
        <v>41</v>
      </c>
      <c r="S2347" t="s">
        <v>11256</v>
      </c>
      <c r="T2347" s="4">
        <v>45571</v>
      </c>
      <c r="U2347">
        <v>10</v>
      </c>
      <c r="V2347" t="s">
        <v>20249</v>
      </c>
      <c r="W2347" t="s">
        <v>11257</v>
      </c>
      <c r="X2347" t="s">
        <v>11258</v>
      </c>
      <c r="Y2347" t="s">
        <v>11259</v>
      </c>
      <c r="Z2347">
        <v>565</v>
      </c>
      <c r="AA2347">
        <v>1</v>
      </c>
      <c r="AB2347">
        <v>226</v>
      </c>
      <c r="AC2347">
        <v>226</v>
      </c>
      <c r="AD2347" s="8">
        <v>0.35</v>
      </c>
      <c r="AE2347" s="7">
        <v>79.099999999999994</v>
      </c>
      <c r="AF2347">
        <v>0.35</v>
      </c>
      <c r="AG2347" t="str">
        <f t="shared" si="36"/>
        <v>₹226</v>
      </c>
    </row>
    <row r="2348" spans="1:33" x14ac:dyDescent="0.3">
      <c r="A2348" t="s">
        <v>20236</v>
      </c>
      <c r="B2348" t="s">
        <v>79</v>
      </c>
      <c r="C2348" t="s">
        <v>29</v>
      </c>
      <c r="D2348" t="s">
        <v>109</v>
      </c>
      <c r="E2348" t="s">
        <v>326</v>
      </c>
      <c r="F2348" t="s">
        <v>11402</v>
      </c>
      <c r="G2348" t="s">
        <v>33</v>
      </c>
      <c r="H2348" s="4">
        <v>45154</v>
      </c>
      <c r="I2348">
        <v>1400</v>
      </c>
      <c r="J2348" t="s">
        <v>11403</v>
      </c>
      <c r="K2348" t="s">
        <v>653</v>
      </c>
      <c r="L2348" t="s">
        <v>11404</v>
      </c>
      <c r="M2348" t="s">
        <v>37</v>
      </c>
      <c r="N2348" t="s">
        <v>11405</v>
      </c>
      <c r="O2348" t="s">
        <v>116</v>
      </c>
      <c r="P2348">
        <v>4</v>
      </c>
      <c r="Q2348" t="s">
        <v>40</v>
      </c>
      <c r="R2348" t="s">
        <v>58</v>
      </c>
      <c r="S2348" t="s">
        <v>11406</v>
      </c>
      <c r="T2348" s="4">
        <v>45586</v>
      </c>
      <c r="U2348">
        <v>10</v>
      </c>
      <c r="V2348" t="s">
        <v>20249</v>
      </c>
      <c r="W2348" t="s">
        <v>11407</v>
      </c>
      <c r="X2348" t="s">
        <v>11408</v>
      </c>
      <c r="Y2348" t="s">
        <v>11409</v>
      </c>
      <c r="Z2348">
        <v>1095</v>
      </c>
      <c r="AA2348">
        <v>3</v>
      </c>
      <c r="AB2348">
        <v>1314</v>
      </c>
      <c r="AC2348">
        <v>438</v>
      </c>
      <c r="AD2348" s="8">
        <v>0.28000000000000003</v>
      </c>
      <c r="AE2348" s="7">
        <v>367.92</v>
      </c>
      <c r="AF2348">
        <v>0.28000000000000003</v>
      </c>
      <c r="AG2348" t="str">
        <f t="shared" si="36"/>
        <v>₹1 K</v>
      </c>
    </row>
    <row r="2349" spans="1:33" x14ac:dyDescent="0.3">
      <c r="A2349" t="s">
        <v>93</v>
      </c>
      <c r="B2349" t="s">
        <v>784</v>
      </c>
      <c r="C2349" t="s">
        <v>29</v>
      </c>
      <c r="D2349" t="s">
        <v>241</v>
      </c>
      <c r="E2349" t="s">
        <v>170</v>
      </c>
      <c r="F2349" t="s">
        <v>11434</v>
      </c>
      <c r="G2349" t="s">
        <v>33</v>
      </c>
      <c r="H2349" s="4">
        <v>45538</v>
      </c>
      <c r="I2349">
        <v>950</v>
      </c>
      <c r="J2349" t="s">
        <v>11435</v>
      </c>
      <c r="K2349" t="s">
        <v>787</v>
      </c>
      <c r="L2349" t="s">
        <v>11436</v>
      </c>
      <c r="M2349" t="s">
        <v>37</v>
      </c>
      <c r="N2349" t="s">
        <v>11437</v>
      </c>
      <c r="O2349" t="s">
        <v>57</v>
      </c>
      <c r="P2349">
        <v>14</v>
      </c>
      <c r="Q2349" t="s">
        <v>73</v>
      </c>
      <c r="R2349" t="s">
        <v>41</v>
      </c>
      <c r="S2349" t="s">
        <v>11438</v>
      </c>
      <c r="T2349" s="4">
        <v>45583</v>
      </c>
      <c r="U2349">
        <v>10</v>
      </c>
      <c r="V2349" t="s">
        <v>20249</v>
      </c>
      <c r="W2349" t="s">
        <v>11439</v>
      </c>
      <c r="X2349" t="s">
        <v>11432</v>
      </c>
      <c r="Y2349" t="s">
        <v>11440</v>
      </c>
      <c r="Z2349">
        <v>2200</v>
      </c>
      <c r="AA2349">
        <v>7</v>
      </c>
      <c r="AB2349">
        <v>6160</v>
      </c>
      <c r="AC2349">
        <v>880</v>
      </c>
      <c r="AD2349" s="8">
        <v>0.28000000000000003</v>
      </c>
      <c r="AE2349" s="7">
        <v>1724.8000000000002</v>
      </c>
      <c r="AF2349">
        <v>0.28000000000000003</v>
      </c>
      <c r="AG2349" t="str">
        <f t="shared" si="36"/>
        <v>₹6 K</v>
      </c>
    </row>
    <row r="2350" spans="1:33" x14ac:dyDescent="0.3">
      <c r="A2350" t="s">
        <v>27</v>
      </c>
      <c r="B2350" t="s">
        <v>558</v>
      </c>
      <c r="C2350" t="s">
        <v>29</v>
      </c>
      <c r="D2350" t="s">
        <v>65</v>
      </c>
      <c r="E2350" t="s">
        <v>1092</v>
      </c>
      <c r="F2350" t="s">
        <v>11615</v>
      </c>
      <c r="G2350" t="s">
        <v>96</v>
      </c>
      <c r="H2350" s="4">
        <v>45022</v>
      </c>
      <c r="I2350">
        <v>1000</v>
      </c>
      <c r="J2350" t="s">
        <v>11616</v>
      </c>
      <c r="K2350" t="s">
        <v>233</v>
      </c>
      <c r="L2350" t="s">
        <v>11617</v>
      </c>
      <c r="M2350" t="s">
        <v>37</v>
      </c>
      <c r="N2350" t="s">
        <v>11618</v>
      </c>
      <c r="O2350" t="s">
        <v>57</v>
      </c>
      <c r="P2350">
        <v>11</v>
      </c>
      <c r="Q2350" t="s">
        <v>40</v>
      </c>
      <c r="R2350" t="s">
        <v>41</v>
      </c>
      <c r="S2350" t="s">
        <v>11619</v>
      </c>
      <c r="T2350" s="4">
        <v>45591</v>
      </c>
      <c r="U2350">
        <v>10</v>
      </c>
      <c r="V2350" t="s">
        <v>20249</v>
      </c>
      <c r="W2350" t="s">
        <v>11620</v>
      </c>
      <c r="X2350" t="s">
        <v>11621</v>
      </c>
      <c r="Y2350" t="s">
        <v>2501</v>
      </c>
      <c r="Z2350">
        <v>1425</v>
      </c>
      <c r="AA2350">
        <v>4</v>
      </c>
      <c r="AB2350">
        <v>2280</v>
      </c>
      <c r="AC2350">
        <v>570</v>
      </c>
      <c r="AD2350" s="8">
        <v>0.28000000000000003</v>
      </c>
      <c r="AE2350" s="7">
        <v>638.40000000000009</v>
      </c>
      <c r="AF2350">
        <v>0.28000000000000003</v>
      </c>
      <c r="AG2350" t="str">
        <f t="shared" si="36"/>
        <v>₹2 K</v>
      </c>
    </row>
    <row r="2351" spans="1:33" x14ac:dyDescent="0.3">
      <c r="A2351" t="s">
        <v>121</v>
      </c>
      <c r="B2351" t="s">
        <v>946</v>
      </c>
      <c r="C2351" t="s">
        <v>49</v>
      </c>
      <c r="D2351" t="s">
        <v>109</v>
      </c>
      <c r="E2351" t="s">
        <v>1560</v>
      </c>
      <c r="F2351" t="s">
        <v>11670</v>
      </c>
      <c r="G2351" t="s">
        <v>96</v>
      </c>
      <c r="H2351" s="4">
        <v>45331</v>
      </c>
      <c r="I2351">
        <v>800</v>
      </c>
      <c r="J2351" t="s">
        <v>11671</v>
      </c>
      <c r="K2351" t="s">
        <v>725</v>
      </c>
      <c r="L2351" t="s">
        <v>11672</v>
      </c>
      <c r="M2351" t="s">
        <v>87</v>
      </c>
      <c r="N2351" t="s">
        <v>11673</v>
      </c>
      <c r="O2351" t="s">
        <v>39</v>
      </c>
      <c r="P2351">
        <v>13</v>
      </c>
      <c r="Q2351" t="s">
        <v>40</v>
      </c>
      <c r="R2351" t="s">
        <v>101</v>
      </c>
      <c r="S2351" t="s">
        <v>11674</v>
      </c>
      <c r="T2351" s="4">
        <v>45591</v>
      </c>
      <c r="U2351">
        <v>10</v>
      </c>
      <c r="V2351" t="s">
        <v>20249</v>
      </c>
      <c r="W2351" t="s">
        <v>11675</v>
      </c>
      <c r="X2351" t="s">
        <v>11676</v>
      </c>
      <c r="Y2351" t="s">
        <v>6053</v>
      </c>
      <c r="Z2351">
        <v>2231</v>
      </c>
      <c r="AA2351">
        <v>7</v>
      </c>
      <c r="AB2351">
        <v>6246.8</v>
      </c>
      <c r="AC2351">
        <v>892.4</v>
      </c>
      <c r="AD2351" s="8">
        <v>0.22</v>
      </c>
      <c r="AE2351" s="7">
        <v>1374.296</v>
      </c>
      <c r="AF2351">
        <v>0.22</v>
      </c>
      <c r="AG2351" t="str">
        <f t="shared" si="36"/>
        <v>₹6 K</v>
      </c>
    </row>
    <row r="2352" spans="1:33" x14ac:dyDescent="0.3">
      <c r="A2352" t="s">
        <v>181</v>
      </c>
      <c r="B2352" t="s">
        <v>380</v>
      </c>
      <c r="C2352" t="s">
        <v>29</v>
      </c>
      <c r="D2352" t="s">
        <v>65</v>
      </c>
      <c r="E2352" t="s">
        <v>431</v>
      </c>
      <c r="F2352" t="s">
        <v>11705</v>
      </c>
      <c r="G2352" t="s">
        <v>96</v>
      </c>
      <c r="H2352" s="4">
        <v>44373</v>
      </c>
      <c r="I2352">
        <v>1200</v>
      </c>
      <c r="J2352" t="s">
        <v>11706</v>
      </c>
      <c r="K2352" t="s">
        <v>1153</v>
      </c>
      <c r="L2352" t="s">
        <v>11707</v>
      </c>
      <c r="M2352" t="s">
        <v>37</v>
      </c>
      <c r="N2352" t="s">
        <v>11708</v>
      </c>
      <c r="O2352" t="s">
        <v>57</v>
      </c>
      <c r="P2352">
        <v>19</v>
      </c>
      <c r="Q2352" t="s">
        <v>40</v>
      </c>
      <c r="R2352" t="s">
        <v>101</v>
      </c>
      <c r="S2352" t="s">
        <v>11709</v>
      </c>
      <c r="T2352" s="4">
        <v>45574</v>
      </c>
      <c r="U2352">
        <v>10</v>
      </c>
      <c r="V2352" t="s">
        <v>20249</v>
      </c>
      <c r="W2352" t="s">
        <v>11710</v>
      </c>
      <c r="X2352" t="s">
        <v>7770</v>
      </c>
      <c r="Y2352" t="s">
        <v>8396</v>
      </c>
      <c r="Z2352">
        <v>1420</v>
      </c>
      <c r="AA2352">
        <v>6</v>
      </c>
      <c r="AB2352">
        <v>3408</v>
      </c>
      <c r="AC2352">
        <v>568</v>
      </c>
      <c r="AD2352" s="8">
        <v>0.28000000000000003</v>
      </c>
      <c r="AE2352" s="7">
        <v>954.24000000000012</v>
      </c>
      <c r="AF2352">
        <v>0.28000000000000003</v>
      </c>
      <c r="AG2352" t="str">
        <f t="shared" si="36"/>
        <v>₹3 K</v>
      </c>
    </row>
    <row r="2353" spans="1:33" x14ac:dyDescent="0.3">
      <c r="A2353" t="s">
        <v>336</v>
      </c>
      <c r="B2353" t="s">
        <v>262</v>
      </c>
      <c r="C2353" t="s">
        <v>80</v>
      </c>
      <c r="D2353" t="s">
        <v>241</v>
      </c>
      <c r="E2353" t="s">
        <v>814</v>
      </c>
      <c r="F2353" t="s">
        <v>11815</v>
      </c>
      <c r="G2353" t="s">
        <v>33</v>
      </c>
      <c r="H2353" s="4">
        <v>44416</v>
      </c>
      <c r="I2353">
        <v>1000</v>
      </c>
      <c r="J2353" t="s">
        <v>11816</v>
      </c>
      <c r="K2353" t="s">
        <v>1162</v>
      </c>
      <c r="L2353" t="s">
        <v>11817</v>
      </c>
      <c r="M2353" t="s">
        <v>37</v>
      </c>
      <c r="N2353" t="s">
        <v>11818</v>
      </c>
      <c r="O2353" t="s">
        <v>57</v>
      </c>
      <c r="P2353">
        <v>9</v>
      </c>
      <c r="Q2353" t="s">
        <v>40</v>
      </c>
      <c r="R2353" t="s">
        <v>74</v>
      </c>
      <c r="S2353" t="s">
        <v>11819</v>
      </c>
      <c r="T2353" s="4">
        <v>45589</v>
      </c>
      <c r="U2353">
        <v>10</v>
      </c>
      <c r="V2353" t="s">
        <v>20249</v>
      </c>
      <c r="W2353" t="s">
        <v>11820</v>
      </c>
      <c r="X2353" t="s">
        <v>11821</v>
      </c>
      <c r="Y2353" t="s">
        <v>1176</v>
      </c>
      <c r="Z2353">
        <v>2356</v>
      </c>
      <c r="AA2353">
        <v>1</v>
      </c>
      <c r="AB2353">
        <v>942.40000000000009</v>
      </c>
      <c r="AC2353">
        <v>942.40000000000009</v>
      </c>
      <c r="AD2353" s="8">
        <v>0.35</v>
      </c>
      <c r="AE2353" s="7">
        <v>329.84000000000003</v>
      </c>
      <c r="AF2353">
        <v>0.35</v>
      </c>
      <c r="AG2353" t="str">
        <f t="shared" si="36"/>
        <v>₹942.4</v>
      </c>
    </row>
    <row r="2354" spans="1:33" x14ac:dyDescent="0.3">
      <c r="A2354" t="s">
        <v>181</v>
      </c>
      <c r="B2354" t="s">
        <v>813</v>
      </c>
      <c r="C2354" t="s">
        <v>80</v>
      </c>
      <c r="D2354" t="s">
        <v>30</v>
      </c>
      <c r="E2354" t="s">
        <v>381</v>
      </c>
      <c r="F2354" t="s">
        <v>11822</v>
      </c>
      <c r="G2354" t="s">
        <v>33</v>
      </c>
      <c r="H2354" s="4">
        <v>44720</v>
      </c>
      <c r="I2354">
        <v>1000</v>
      </c>
      <c r="J2354" t="s">
        <v>11823</v>
      </c>
      <c r="K2354" t="s">
        <v>853</v>
      </c>
      <c r="L2354" t="s">
        <v>11824</v>
      </c>
      <c r="M2354" t="s">
        <v>87</v>
      </c>
      <c r="N2354" t="s">
        <v>11825</v>
      </c>
      <c r="O2354" t="s">
        <v>39</v>
      </c>
      <c r="P2354">
        <v>8</v>
      </c>
      <c r="Q2354" t="s">
        <v>40</v>
      </c>
      <c r="R2354" t="s">
        <v>58</v>
      </c>
      <c r="S2354" t="s">
        <v>11826</v>
      </c>
      <c r="T2354" s="4">
        <v>45575</v>
      </c>
      <c r="U2354">
        <v>10</v>
      </c>
      <c r="V2354" t="s">
        <v>20249</v>
      </c>
      <c r="W2354" t="s">
        <v>11827</v>
      </c>
      <c r="X2354" t="s">
        <v>11828</v>
      </c>
      <c r="Y2354" t="s">
        <v>11829</v>
      </c>
      <c r="Z2354">
        <v>1706</v>
      </c>
      <c r="AA2354">
        <v>3</v>
      </c>
      <c r="AB2354">
        <v>2047.2</v>
      </c>
      <c r="AC2354">
        <v>682.4</v>
      </c>
      <c r="AD2354" s="8">
        <v>0.35</v>
      </c>
      <c r="AE2354" s="7">
        <v>716.52</v>
      </c>
      <c r="AF2354">
        <v>0.35</v>
      </c>
      <c r="AG2354" t="str">
        <f t="shared" si="36"/>
        <v>₹2 K</v>
      </c>
    </row>
    <row r="2355" spans="1:33" x14ac:dyDescent="0.3">
      <c r="A2355" t="s">
        <v>20234</v>
      </c>
      <c r="B2355" t="s">
        <v>325</v>
      </c>
      <c r="C2355" t="s">
        <v>29</v>
      </c>
      <c r="D2355" t="s">
        <v>81</v>
      </c>
      <c r="E2355" t="s">
        <v>381</v>
      </c>
      <c r="F2355" t="s">
        <v>11896</v>
      </c>
      <c r="G2355" t="s">
        <v>33</v>
      </c>
      <c r="H2355" s="4">
        <v>45093</v>
      </c>
      <c r="I2355">
        <v>1000</v>
      </c>
      <c r="J2355" t="s">
        <v>11897</v>
      </c>
      <c r="K2355" t="s">
        <v>1846</v>
      </c>
      <c r="L2355" t="s">
        <v>11898</v>
      </c>
      <c r="M2355" t="s">
        <v>37</v>
      </c>
      <c r="N2355" t="s">
        <v>11899</v>
      </c>
      <c r="O2355" t="s">
        <v>57</v>
      </c>
      <c r="P2355">
        <v>7</v>
      </c>
      <c r="Q2355" t="s">
        <v>40</v>
      </c>
      <c r="R2355" t="s">
        <v>58</v>
      </c>
      <c r="S2355" t="s">
        <v>11900</v>
      </c>
      <c r="T2355" s="4">
        <v>45596</v>
      </c>
      <c r="U2355">
        <v>10</v>
      </c>
      <c r="V2355" t="s">
        <v>20249</v>
      </c>
      <c r="W2355" t="s">
        <v>11901</v>
      </c>
      <c r="X2355" t="s">
        <v>11902</v>
      </c>
      <c r="Y2355" t="s">
        <v>2121</v>
      </c>
      <c r="Z2355">
        <v>1705</v>
      </c>
      <c r="AA2355">
        <v>8</v>
      </c>
      <c r="AB2355">
        <v>5456</v>
      </c>
      <c r="AC2355">
        <v>682</v>
      </c>
      <c r="AD2355" s="8">
        <v>0.28000000000000003</v>
      </c>
      <c r="AE2355" s="7">
        <v>1527.68</v>
      </c>
      <c r="AF2355">
        <v>0.28000000000000003</v>
      </c>
      <c r="AG2355" t="str">
        <f t="shared" si="36"/>
        <v>₹5 K</v>
      </c>
    </row>
    <row r="2356" spans="1:33" x14ac:dyDescent="0.3">
      <c r="A2356" t="s">
        <v>357</v>
      </c>
      <c r="B2356" t="s">
        <v>357</v>
      </c>
      <c r="C2356" t="s">
        <v>29</v>
      </c>
      <c r="D2356" t="s">
        <v>219</v>
      </c>
      <c r="E2356" t="s">
        <v>703</v>
      </c>
      <c r="F2356" t="s">
        <v>11939</v>
      </c>
      <c r="G2356" t="s">
        <v>96</v>
      </c>
      <c r="H2356" s="4">
        <v>45368</v>
      </c>
      <c r="I2356">
        <v>1000</v>
      </c>
      <c r="J2356" t="s">
        <v>11940</v>
      </c>
      <c r="K2356" t="s">
        <v>1821</v>
      </c>
      <c r="L2356" t="s">
        <v>11941</v>
      </c>
      <c r="M2356" t="s">
        <v>37</v>
      </c>
      <c r="N2356" t="s">
        <v>11942</v>
      </c>
      <c r="O2356" t="s">
        <v>39</v>
      </c>
      <c r="P2356">
        <v>9</v>
      </c>
      <c r="Q2356" t="s">
        <v>73</v>
      </c>
      <c r="R2356" t="s">
        <v>41</v>
      </c>
      <c r="S2356" t="s">
        <v>11943</v>
      </c>
      <c r="T2356" s="4">
        <v>45590</v>
      </c>
      <c r="U2356">
        <v>10</v>
      </c>
      <c r="V2356" t="s">
        <v>20249</v>
      </c>
      <c r="W2356" t="s">
        <v>11944</v>
      </c>
      <c r="X2356" t="s">
        <v>11945</v>
      </c>
      <c r="Y2356" t="s">
        <v>2546</v>
      </c>
      <c r="Z2356">
        <v>2381</v>
      </c>
      <c r="AA2356">
        <v>5</v>
      </c>
      <c r="AB2356">
        <v>4762</v>
      </c>
      <c r="AC2356">
        <v>952.4</v>
      </c>
      <c r="AD2356" s="8">
        <v>0.28000000000000003</v>
      </c>
      <c r="AE2356" s="7">
        <v>1333.3600000000001</v>
      </c>
      <c r="AF2356">
        <v>0.28000000000000003</v>
      </c>
      <c r="AG2356" t="str">
        <f t="shared" si="36"/>
        <v>₹5 K</v>
      </c>
    </row>
    <row r="2357" spans="1:33" x14ac:dyDescent="0.3">
      <c r="A2357" t="s">
        <v>93</v>
      </c>
      <c r="B2357" t="s">
        <v>169</v>
      </c>
      <c r="C2357" t="s">
        <v>80</v>
      </c>
      <c r="D2357" t="s">
        <v>50</v>
      </c>
      <c r="E2357" t="s">
        <v>110</v>
      </c>
      <c r="F2357" t="s">
        <v>11992</v>
      </c>
      <c r="G2357" t="s">
        <v>33</v>
      </c>
      <c r="H2357" s="4">
        <v>44261</v>
      </c>
      <c r="I2357">
        <v>1000</v>
      </c>
      <c r="J2357" t="s">
        <v>11993</v>
      </c>
      <c r="K2357" t="s">
        <v>1121</v>
      </c>
      <c r="L2357" t="s">
        <v>11994</v>
      </c>
      <c r="M2357" t="s">
        <v>87</v>
      </c>
      <c r="N2357" t="s">
        <v>11995</v>
      </c>
      <c r="O2357" t="s">
        <v>39</v>
      </c>
      <c r="P2357">
        <v>6</v>
      </c>
      <c r="Q2357" t="s">
        <v>40</v>
      </c>
      <c r="R2357" t="s">
        <v>101</v>
      </c>
      <c r="S2357" t="s">
        <v>11996</v>
      </c>
      <c r="T2357" s="4">
        <v>45571</v>
      </c>
      <c r="U2357">
        <v>10</v>
      </c>
      <c r="V2357" t="s">
        <v>20249</v>
      </c>
      <c r="W2357" t="s">
        <v>11997</v>
      </c>
      <c r="X2357" t="s">
        <v>11998</v>
      </c>
      <c r="Y2357" t="s">
        <v>9258</v>
      </c>
      <c r="Z2357">
        <v>1493</v>
      </c>
      <c r="AA2357">
        <v>6</v>
      </c>
      <c r="AB2357">
        <v>3583.2000000000003</v>
      </c>
      <c r="AC2357">
        <v>597.20000000000005</v>
      </c>
      <c r="AD2357" s="8">
        <v>0.35</v>
      </c>
      <c r="AE2357" s="7">
        <v>1254.1200000000001</v>
      </c>
      <c r="AF2357">
        <v>0.35</v>
      </c>
      <c r="AG2357" t="str">
        <f t="shared" si="36"/>
        <v>₹4 K</v>
      </c>
    </row>
    <row r="2358" spans="1:33" x14ac:dyDescent="0.3">
      <c r="A2358" t="s">
        <v>20234</v>
      </c>
      <c r="B2358" t="s">
        <v>325</v>
      </c>
      <c r="C2358" t="s">
        <v>80</v>
      </c>
      <c r="D2358" t="s">
        <v>81</v>
      </c>
      <c r="E2358" t="s">
        <v>490</v>
      </c>
      <c r="F2358" t="s">
        <v>12125</v>
      </c>
      <c r="G2358" t="s">
        <v>33</v>
      </c>
      <c r="H2358" s="4">
        <v>44978</v>
      </c>
      <c r="I2358">
        <v>950</v>
      </c>
      <c r="J2358" t="s">
        <v>12126</v>
      </c>
      <c r="K2358" t="s">
        <v>350</v>
      </c>
      <c r="L2358" t="s">
        <v>12127</v>
      </c>
      <c r="M2358" t="s">
        <v>87</v>
      </c>
      <c r="N2358" t="s">
        <v>12128</v>
      </c>
      <c r="O2358" t="s">
        <v>72</v>
      </c>
      <c r="P2358">
        <v>15</v>
      </c>
      <c r="Q2358" t="s">
        <v>73</v>
      </c>
      <c r="R2358" t="s">
        <v>101</v>
      </c>
      <c r="S2358" t="s">
        <v>12129</v>
      </c>
      <c r="T2358" s="4">
        <v>45590</v>
      </c>
      <c r="U2358">
        <v>10</v>
      </c>
      <c r="V2358" t="s">
        <v>20249</v>
      </c>
      <c r="W2358" t="s">
        <v>12130</v>
      </c>
      <c r="X2358" t="s">
        <v>12131</v>
      </c>
      <c r="Y2358" t="s">
        <v>1440</v>
      </c>
      <c r="Z2358">
        <v>1986</v>
      </c>
      <c r="AA2358">
        <v>1</v>
      </c>
      <c r="AB2358">
        <v>794.40000000000009</v>
      </c>
      <c r="AC2358">
        <v>794.40000000000009</v>
      </c>
      <c r="AD2358" s="8">
        <v>0.35</v>
      </c>
      <c r="AE2358" s="7">
        <v>278.04000000000002</v>
      </c>
      <c r="AF2358">
        <v>0.35</v>
      </c>
      <c r="AG2358" t="str">
        <f t="shared" si="36"/>
        <v>₹794.4</v>
      </c>
    </row>
    <row r="2359" spans="1:33" x14ac:dyDescent="0.3">
      <c r="A2359" t="s">
        <v>181</v>
      </c>
      <c r="B2359" t="s">
        <v>985</v>
      </c>
      <c r="C2359" t="s">
        <v>49</v>
      </c>
      <c r="D2359" t="s">
        <v>677</v>
      </c>
      <c r="E2359" t="s">
        <v>82</v>
      </c>
      <c r="F2359" t="s">
        <v>12181</v>
      </c>
      <c r="G2359" t="s">
        <v>33</v>
      </c>
      <c r="H2359" s="4">
        <v>44155</v>
      </c>
      <c r="I2359">
        <v>950</v>
      </c>
      <c r="J2359" t="s">
        <v>12182</v>
      </c>
      <c r="K2359" t="s">
        <v>1477</v>
      </c>
      <c r="L2359" t="s">
        <v>12183</v>
      </c>
      <c r="M2359" t="s">
        <v>87</v>
      </c>
      <c r="N2359" t="s">
        <v>12184</v>
      </c>
      <c r="O2359" t="s">
        <v>116</v>
      </c>
      <c r="P2359">
        <v>13</v>
      </c>
      <c r="Q2359" t="s">
        <v>40</v>
      </c>
      <c r="R2359" t="s">
        <v>58</v>
      </c>
      <c r="S2359" t="s">
        <v>12185</v>
      </c>
      <c r="T2359" s="4">
        <v>45576</v>
      </c>
      <c r="U2359">
        <v>10</v>
      </c>
      <c r="V2359" t="s">
        <v>20249</v>
      </c>
      <c r="W2359" t="s">
        <v>12186</v>
      </c>
      <c r="X2359" t="s">
        <v>12187</v>
      </c>
      <c r="Y2359" t="s">
        <v>1241</v>
      </c>
      <c r="Z2359">
        <v>2626</v>
      </c>
      <c r="AA2359">
        <v>3</v>
      </c>
      <c r="AB2359">
        <v>3151.2000000000003</v>
      </c>
      <c r="AC2359">
        <v>1050.4000000000001</v>
      </c>
      <c r="AD2359" s="8">
        <v>0.22</v>
      </c>
      <c r="AE2359" s="7">
        <v>693.26400000000001</v>
      </c>
      <c r="AF2359">
        <v>0.22</v>
      </c>
      <c r="AG2359" t="str">
        <f t="shared" si="36"/>
        <v>₹3 K</v>
      </c>
    </row>
    <row r="2360" spans="1:33" x14ac:dyDescent="0.3">
      <c r="A2360" t="s">
        <v>20234</v>
      </c>
      <c r="B2360" t="s">
        <v>325</v>
      </c>
      <c r="C2360" t="s">
        <v>29</v>
      </c>
      <c r="D2360" t="s">
        <v>206</v>
      </c>
      <c r="E2360" t="s">
        <v>1474</v>
      </c>
      <c r="F2360" t="s">
        <v>12188</v>
      </c>
      <c r="G2360" t="s">
        <v>33</v>
      </c>
      <c r="H2360" s="4">
        <v>44843</v>
      </c>
      <c r="I2360">
        <v>800</v>
      </c>
      <c r="J2360" t="s">
        <v>12189</v>
      </c>
      <c r="K2360" t="s">
        <v>434</v>
      </c>
      <c r="L2360" t="s">
        <v>12190</v>
      </c>
      <c r="M2360" t="s">
        <v>37</v>
      </c>
      <c r="N2360" t="s">
        <v>12191</v>
      </c>
      <c r="O2360" t="s">
        <v>39</v>
      </c>
      <c r="P2360">
        <v>3</v>
      </c>
      <c r="Q2360" t="s">
        <v>40</v>
      </c>
      <c r="R2360" t="s">
        <v>41</v>
      </c>
      <c r="S2360" t="s">
        <v>12192</v>
      </c>
      <c r="T2360" s="4">
        <v>45590</v>
      </c>
      <c r="U2360">
        <v>10</v>
      </c>
      <c r="V2360" t="s">
        <v>20249</v>
      </c>
      <c r="W2360" t="s">
        <v>12193</v>
      </c>
      <c r="X2360" t="s">
        <v>7099</v>
      </c>
      <c r="Y2360" t="s">
        <v>3185</v>
      </c>
      <c r="Z2360">
        <v>971</v>
      </c>
      <c r="AA2360">
        <v>7</v>
      </c>
      <c r="AB2360">
        <v>2718.8</v>
      </c>
      <c r="AC2360">
        <v>388.40000000000003</v>
      </c>
      <c r="AD2360" s="8">
        <v>0.28000000000000003</v>
      </c>
      <c r="AE2360" s="7">
        <v>761.26400000000012</v>
      </c>
      <c r="AF2360">
        <v>0.28000000000000003</v>
      </c>
      <c r="AG2360" t="str">
        <f t="shared" si="36"/>
        <v>₹3 K</v>
      </c>
    </row>
    <row r="2361" spans="1:33" x14ac:dyDescent="0.3">
      <c r="A2361" t="s">
        <v>20241</v>
      </c>
      <c r="B2361" t="s">
        <v>157</v>
      </c>
      <c r="C2361" t="s">
        <v>49</v>
      </c>
      <c r="D2361" t="s">
        <v>370</v>
      </c>
      <c r="E2361" t="s">
        <v>421</v>
      </c>
      <c r="F2361" t="s">
        <v>12194</v>
      </c>
      <c r="G2361" t="s">
        <v>33</v>
      </c>
      <c r="H2361" s="4">
        <v>45245</v>
      </c>
      <c r="I2361">
        <v>950</v>
      </c>
      <c r="J2361" t="s">
        <v>12195</v>
      </c>
      <c r="K2361" t="s">
        <v>245</v>
      </c>
      <c r="L2361" t="s">
        <v>12196</v>
      </c>
      <c r="M2361" t="s">
        <v>37</v>
      </c>
      <c r="N2361" t="s">
        <v>12197</v>
      </c>
      <c r="O2361" t="s">
        <v>72</v>
      </c>
      <c r="P2361">
        <v>5</v>
      </c>
      <c r="Q2361" t="s">
        <v>40</v>
      </c>
      <c r="R2361" t="s">
        <v>41</v>
      </c>
      <c r="S2361" t="s">
        <v>12198</v>
      </c>
      <c r="T2361" s="4">
        <v>45573</v>
      </c>
      <c r="U2361">
        <v>10</v>
      </c>
      <c r="V2361" t="s">
        <v>20249</v>
      </c>
      <c r="W2361" t="s">
        <v>12199</v>
      </c>
      <c r="X2361" t="s">
        <v>12200</v>
      </c>
      <c r="Y2361" t="s">
        <v>5013</v>
      </c>
      <c r="Z2361">
        <v>1329</v>
      </c>
      <c r="AA2361">
        <v>7</v>
      </c>
      <c r="AB2361">
        <v>3721.2000000000003</v>
      </c>
      <c r="AC2361">
        <v>531.6</v>
      </c>
      <c r="AD2361" s="8">
        <v>0.22</v>
      </c>
      <c r="AE2361" s="7">
        <v>818.6640000000001</v>
      </c>
      <c r="AF2361">
        <v>0.22</v>
      </c>
      <c r="AG2361" t="str">
        <f t="shared" si="36"/>
        <v>₹4 K</v>
      </c>
    </row>
    <row r="2362" spans="1:33" x14ac:dyDescent="0.3">
      <c r="A2362" t="s">
        <v>27</v>
      </c>
      <c r="B2362" t="s">
        <v>803</v>
      </c>
      <c r="C2362" t="s">
        <v>29</v>
      </c>
      <c r="D2362" t="s">
        <v>65</v>
      </c>
      <c r="E2362" t="s">
        <v>841</v>
      </c>
      <c r="F2362" t="s">
        <v>12301</v>
      </c>
      <c r="G2362" t="s">
        <v>96</v>
      </c>
      <c r="H2362" s="4">
        <v>45318</v>
      </c>
      <c r="I2362">
        <v>950</v>
      </c>
      <c r="J2362" t="s">
        <v>12302</v>
      </c>
      <c r="K2362" t="s">
        <v>706</v>
      </c>
      <c r="L2362" t="s">
        <v>12303</v>
      </c>
      <c r="M2362" t="s">
        <v>37</v>
      </c>
      <c r="N2362" t="s">
        <v>12304</v>
      </c>
      <c r="O2362" t="s">
        <v>57</v>
      </c>
      <c r="P2362">
        <v>18</v>
      </c>
      <c r="Q2362" t="s">
        <v>73</v>
      </c>
      <c r="R2362" t="s">
        <v>74</v>
      </c>
      <c r="S2362" t="s">
        <v>12305</v>
      </c>
      <c r="T2362" s="4">
        <v>45568</v>
      </c>
      <c r="U2362">
        <v>10</v>
      </c>
      <c r="V2362" t="s">
        <v>20249</v>
      </c>
      <c r="W2362" t="s">
        <v>12306</v>
      </c>
      <c r="X2362" t="s">
        <v>12307</v>
      </c>
      <c r="Y2362" t="s">
        <v>3736</v>
      </c>
      <c r="Z2362">
        <v>2595</v>
      </c>
      <c r="AA2362">
        <v>1</v>
      </c>
      <c r="AB2362">
        <v>1038</v>
      </c>
      <c r="AC2362">
        <v>1038</v>
      </c>
      <c r="AD2362" s="8">
        <v>0.28000000000000003</v>
      </c>
      <c r="AE2362" s="7">
        <v>290.64000000000004</v>
      </c>
      <c r="AF2362">
        <v>0.28000000000000003</v>
      </c>
      <c r="AG2362" t="str">
        <f t="shared" si="36"/>
        <v>₹1 K</v>
      </c>
    </row>
    <row r="2363" spans="1:33" x14ac:dyDescent="0.3">
      <c r="A2363" t="s">
        <v>181</v>
      </c>
      <c r="B2363" t="s">
        <v>470</v>
      </c>
      <c r="C2363" t="s">
        <v>29</v>
      </c>
      <c r="D2363" t="s">
        <v>206</v>
      </c>
      <c r="E2363" t="s">
        <v>158</v>
      </c>
      <c r="F2363" t="s">
        <v>12308</v>
      </c>
      <c r="G2363" t="s">
        <v>33</v>
      </c>
      <c r="H2363" s="4">
        <v>44383</v>
      </c>
      <c r="I2363">
        <v>1200</v>
      </c>
      <c r="J2363" t="s">
        <v>12309</v>
      </c>
      <c r="K2363" t="s">
        <v>1626</v>
      </c>
      <c r="L2363" t="s">
        <v>12310</v>
      </c>
      <c r="M2363" t="s">
        <v>87</v>
      </c>
      <c r="N2363" t="s">
        <v>12311</v>
      </c>
      <c r="O2363" t="s">
        <v>72</v>
      </c>
      <c r="P2363">
        <v>13</v>
      </c>
      <c r="Q2363" t="s">
        <v>40</v>
      </c>
      <c r="R2363" t="s">
        <v>58</v>
      </c>
      <c r="S2363" t="s">
        <v>12312</v>
      </c>
      <c r="T2363" s="4">
        <v>45576</v>
      </c>
      <c r="U2363">
        <v>10</v>
      </c>
      <c r="V2363" t="s">
        <v>20249</v>
      </c>
      <c r="W2363" t="s">
        <v>12313</v>
      </c>
      <c r="X2363" t="s">
        <v>12314</v>
      </c>
      <c r="Y2363" t="s">
        <v>849</v>
      </c>
      <c r="Z2363">
        <v>2374</v>
      </c>
      <c r="AA2363">
        <v>1</v>
      </c>
      <c r="AB2363">
        <v>949.6</v>
      </c>
      <c r="AC2363">
        <v>949.6</v>
      </c>
      <c r="AD2363" s="8">
        <v>0.28000000000000003</v>
      </c>
      <c r="AE2363" s="7">
        <v>265.88800000000003</v>
      </c>
      <c r="AF2363">
        <v>0.28000000000000003</v>
      </c>
      <c r="AG2363" t="str">
        <f t="shared" si="36"/>
        <v>₹949.6</v>
      </c>
    </row>
    <row r="2364" spans="1:33" x14ac:dyDescent="0.3">
      <c r="A2364" t="s">
        <v>20235</v>
      </c>
      <c r="B2364" t="s">
        <v>48</v>
      </c>
      <c r="C2364" t="s">
        <v>49</v>
      </c>
      <c r="D2364" t="s">
        <v>65</v>
      </c>
      <c r="E2364" t="s">
        <v>549</v>
      </c>
      <c r="F2364" t="s">
        <v>12496</v>
      </c>
      <c r="G2364" t="s">
        <v>33</v>
      </c>
      <c r="H2364" s="4">
        <v>44538</v>
      </c>
      <c r="I2364">
        <v>1400</v>
      </c>
      <c r="J2364" t="s">
        <v>12497</v>
      </c>
      <c r="K2364" t="s">
        <v>1511</v>
      </c>
      <c r="L2364" t="s">
        <v>12498</v>
      </c>
      <c r="M2364" t="s">
        <v>37</v>
      </c>
      <c r="N2364" t="s">
        <v>12499</v>
      </c>
      <c r="O2364" t="s">
        <v>39</v>
      </c>
      <c r="P2364">
        <v>8</v>
      </c>
      <c r="Q2364" t="s">
        <v>73</v>
      </c>
      <c r="R2364" t="s">
        <v>101</v>
      </c>
      <c r="S2364" t="s">
        <v>12500</v>
      </c>
      <c r="T2364" s="4">
        <v>45580</v>
      </c>
      <c r="U2364">
        <v>10</v>
      </c>
      <c r="V2364" t="s">
        <v>20249</v>
      </c>
      <c r="W2364" t="s">
        <v>12501</v>
      </c>
      <c r="X2364" t="s">
        <v>12502</v>
      </c>
      <c r="Y2364" t="s">
        <v>12503</v>
      </c>
      <c r="Z2364">
        <v>639</v>
      </c>
      <c r="AA2364">
        <v>1</v>
      </c>
      <c r="AB2364">
        <v>255.60000000000002</v>
      </c>
      <c r="AC2364">
        <v>255.60000000000002</v>
      </c>
      <c r="AD2364" s="8">
        <v>0.22</v>
      </c>
      <c r="AE2364" s="7">
        <v>56.232000000000006</v>
      </c>
      <c r="AF2364">
        <v>0.22</v>
      </c>
      <c r="AG2364" t="str">
        <f t="shared" si="36"/>
        <v>₹255.6</v>
      </c>
    </row>
    <row r="2365" spans="1:33" x14ac:dyDescent="0.3">
      <c r="A2365" t="s">
        <v>20235</v>
      </c>
      <c r="B2365" t="s">
        <v>48</v>
      </c>
      <c r="C2365" t="s">
        <v>80</v>
      </c>
      <c r="D2365" t="s">
        <v>370</v>
      </c>
      <c r="E2365" t="s">
        <v>326</v>
      </c>
      <c r="F2365" t="s">
        <v>12551</v>
      </c>
      <c r="G2365" t="s">
        <v>33</v>
      </c>
      <c r="H2365" s="4">
        <v>45530</v>
      </c>
      <c r="I2365">
        <v>1400</v>
      </c>
      <c r="J2365" t="s">
        <v>12552</v>
      </c>
      <c r="K2365" t="s">
        <v>35</v>
      </c>
      <c r="L2365" t="s">
        <v>12553</v>
      </c>
      <c r="M2365" t="s">
        <v>87</v>
      </c>
      <c r="N2365" t="s">
        <v>12554</v>
      </c>
      <c r="O2365" t="s">
        <v>57</v>
      </c>
      <c r="P2365">
        <v>17</v>
      </c>
      <c r="Q2365" t="s">
        <v>40</v>
      </c>
      <c r="R2365" t="s">
        <v>41</v>
      </c>
      <c r="S2365" t="s">
        <v>12555</v>
      </c>
      <c r="T2365" s="4">
        <v>45571</v>
      </c>
      <c r="U2365">
        <v>10</v>
      </c>
      <c r="V2365" t="s">
        <v>20249</v>
      </c>
      <c r="W2365" t="s">
        <v>12556</v>
      </c>
      <c r="X2365" t="s">
        <v>12557</v>
      </c>
      <c r="Y2365" t="s">
        <v>9826</v>
      </c>
      <c r="Z2365">
        <v>2874</v>
      </c>
      <c r="AA2365">
        <v>7</v>
      </c>
      <c r="AB2365">
        <v>8047.2000000000007</v>
      </c>
      <c r="AC2365">
        <v>1149.6000000000001</v>
      </c>
      <c r="AD2365" s="8">
        <v>0.35</v>
      </c>
      <c r="AE2365" s="7">
        <v>2816.52</v>
      </c>
      <c r="AF2365">
        <v>0.35</v>
      </c>
      <c r="AG2365" t="str">
        <f t="shared" si="36"/>
        <v>₹8 K</v>
      </c>
    </row>
    <row r="2366" spans="1:33" x14ac:dyDescent="0.3">
      <c r="A2366" t="s">
        <v>20241</v>
      </c>
      <c r="B2366" t="s">
        <v>157</v>
      </c>
      <c r="C2366" t="s">
        <v>49</v>
      </c>
      <c r="D2366" t="s">
        <v>677</v>
      </c>
      <c r="E2366" t="s">
        <v>122</v>
      </c>
      <c r="F2366" t="s">
        <v>12634</v>
      </c>
      <c r="G2366" t="s">
        <v>33</v>
      </c>
      <c r="H2366" s="4">
        <v>44750</v>
      </c>
      <c r="I2366">
        <v>1400</v>
      </c>
      <c r="J2366" t="s">
        <v>12635</v>
      </c>
      <c r="K2366" t="s">
        <v>1749</v>
      </c>
      <c r="L2366" t="s">
        <v>12636</v>
      </c>
      <c r="M2366" t="s">
        <v>87</v>
      </c>
      <c r="N2366" t="s">
        <v>12637</v>
      </c>
      <c r="O2366" t="s">
        <v>116</v>
      </c>
      <c r="P2366">
        <v>17</v>
      </c>
      <c r="Q2366" t="s">
        <v>73</v>
      </c>
      <c r="R2366" t="s">
        <v>101</v>
      </c>
      <c r="S2366" t="s">
        <v>12638</v>
      </c>
      <c r="T2366" s="4">
        <v>45592</v>
      </c>
      <c r="U2366">
        <v>10</v>
      </c>
      <c r="V2366" t="s">
        <v>20249</v>
      </c>
      <c r="W2366" t="s">
        <v>12639</v>
      </c>
      <c r="X2366" t="s">
        <v>12640</v>
      </c>
      <c r="Y2366" t="s">
        <v>8738</v>
      </c>
      <c r="Z2366">
        <v>858</v>
      </c>
      <c r="AA2366">
        <v>4</v>
      </c>
      <c r="AB2366">
        <v>1372.8000000000002</v>
      </c>
      <c r="AC2366">
        <v>343.20000000000005</v>
      </c>
      <c r="AD2366" s="8">
        <v>0.22</v>
      </c>
      <c r="AE2366" s="7">
        <v>302.01600000000002</v>
      </c>
      <c r="AF2366">
        <v>0.22</v>
      </c>
      <c r="AG2366" t="str">
        <f t="shared" si="36"/>
        <v>₹1 K</v>
      </c>
    </row>
    <row r="2367" spans="1:33" x14ac:dyDescent="0.3">
      <c r="A2367" t="s">
        <v>27</v>
      </c>
      <c r="B2367" t="s">
        <v>731</v>
      </c>
      <c r="C2367" t="s">
        <v>29</v>
      </c>
      <c r="D2367" t="s">
        <v>370</v>
      </c>
      <c r="E2367" t="s">
        <v>804</v>
      </c>
      <c r="F2367" t="s">
        <v>12726</v>
      </c>
      <c r="G2367" t="s">
        <v>96</v>
      </c>
      <c r="H2367" s="4">
        <v>44590</v>
      </c>
      <c r="I2367">
        <v>1100</v>
      </c>
      <c r="J2367" t="s">
        <v>12727</v>
      </c>
      <c r="K2367" t="s">
        <v>670</v>
      </c>
      <c r="L2367" t="s">
        <v>12728</v>
      </c>
      <c r="M2367" t="s">
        <v>87</v>
      </c>
      <c r="N2367" t="s">
        <v>12729</v>
      </c>
      <c r="O2367" t="s">
        <v>72</v>
      </c>
      <c r="P2367">
        <v>15</v>
      </c>
      <c r="Q2367" t="s">
        <v>40</v>
      </c>
      <c r="R2367" t="s">
        <v>41</v>
      </c>
      <c r="S2367" t="s">
        <v>12730</v>
      </c>
      <c r="T2367" s="4">
        <v>45587</v>
      </c>
      <c r="U2367">
        <v>10</v>
      </c>
      <c r="V2367" t="s">
        <v>20249</v>
      </c>
      <c r="W2367" t="s">
        <v>12731</v>
      </c>
      <c r="X2367" t="s">
        <v>12732</v>
      </c>
      <c r="Y2367" t="s">
        <v>966</v>
      </c>
      <c r="Z2367">
        <v>596</v>
      </c>
      <c r="AA2367">
        <v>7</v>
      </c>
      <c r="AB2367">
        <v>1668.8000000000002</v>
      </c>
      <c r="AC2367">
        <v>238.40000000000003</v>
      </c>
      <c r="AD2367" s="8">
        <v>0.28000000000000003</v>
      </c>
      <c r="AE2367" s="7">
        <v>467.26400000000012</v>
      </c>
      <c r="AF2367">
        <v>0.28000000000000003</v>
      </c>
      <c r="AG2367" t="str">
        <f t="shared" si="36"/>
        <v>₹2 K</v>
      </c>
    </row>
    <row r="2368" spans="1:33" x14ac:dyDescent="0.3">
      <c r="A2368" t="s">
        <v>121</v>
      </c>
      <c r="B2368" t="s">
        <v>946</v>
      </c>
      <c r="C2368" t="s">
        <v>80</v>
      </c>
      <c r="D2368" t="s">
        <v>50</v>
      </c>
      <c r="E2368" t="s">
        <v>947</v>
      </c>
      <c r="F2368" t="s">
        <v>12816</v>
      </c>
      <c r="G2368" t="s">
        <v>96</v>
      </c>
      <c r="H2368" s="4">
        <v>44232</v>
      </c>
      <c r="I2368">
        <v>1000</v>
      </c>
      <c r="J2368" t="s">
        <v>12817</v>
      </c>
      <c r="K2368" t="s">
        <v>2083</v>
      </c>
      <c r="L2368" t="s">
        <v>12818</v>
      </c>
      <c r="M2368" t="s">
        <v>37</v>
      </c>
      <c r="N2368" t="s">
        <v>12819</v>
      </c>
      <c r="O2368" t="s">
        <v>57</v>
      </c>
      <c r="P2368">
        <v>19</v>
      </c>
      <c r="Q2368" t="s">
        <v>40</v>
      </c>
      <c r="R2368" t="s">
        <v>58</v>
      </c>
      <c r="S2368" t="s">
        <v>12820</v>
      </c>
      <c r="T2368" s="4">
        <v>45586</v>
      </c>
      <c r="U2368">
        <v>10</v>
      </c>
      <c r="V2368" t="s">
        <v>20249</v>
      </c>
      <c r="W2368" t="s">
        <v>12821</v>
      </c>
      <c r="X2368" t="s">
        <v>12822</v>
      </c>
      <c r="Y2368" t="s">
        <v>6667</v>
      </c>
      <c r="Z2368">
        <v>2459</v>
      </c>
      <c r="AA2368">
        <v>8</v>
      </c>
      <c r="AB2368">
        <v>7868.8</v>
      </c>
      <c r="AC2368">
        <v>983.6</v>
      </c>
      <c r="AD2368" s="8">
        <v>0.35</v>
      </c>
      <c r="AE2368" s="7">
        <v>2754.08</v>
      </c>
      <c r="AF2368">
        <v>0.35</v>
      </c>
      <c r="AG2368" t="str">
        <f t="shared" si="36"/>
        <v>₹8 K</v>
      </c>
    </row>
    <row r="2369" spans="1:33" x14ac:dyDescent="0.3">
      <c r="A2369" t="s">
        <v>47</v>
      </c>
      <c r="B2369" t="s">
        <v>1128</v>
      </c>
      <c r="C2369" t="s">
        <v>49</v>
      </c>
      <c r="D2369" t="s">
        <v>50</v>
      </c>
      <c r="E2369" t="s">
        <v>703</v>
      </c>
      <c r="F2369" t="s">
        <v>13018</v>
      </c>
      <c r="G2369" t="s">
        <v>33</v>
      </c>
      <c r="H2369" s="4">
        <v>45477</v>
      </c>
      <c r="I2369">
        <v>1400</v>
      </c>
      <c r="J2369" t="s">
        <v>4244</v>
      </c>
      <c r="K2369" t="s">
        <v>1293</v>
      </c>
      <c r="L2369" t="s">
        <v>13019</v>
      </c>
      <c r="M2369" t="s">
        <v>87</v>
      </c>
      <c r="N2369" t="s">
        <v>13020</v>
      </c>
      <c r="O2369" t="s">
        <v>116</v>
      </c>
      <c r="P2369">
        <v>13</v>
      </c>
      <c r="Q2369" t="s">
        <v>40</v>
      </c>
      <c r="R2369" t="s">
        <v>41</v>
      </c>
      <c r="S2369" t="s">
        <v>13021</v>
      </c>
      <c r="T2369" s="4">
        <v>45577</v>
      </c>
      <c r="U2369">
        <v>10</v>
      </c>
      <c r="V2369" t="s">
        <v>20249</v>
      </c>
      <c r="W2369" t="s">
        <v>13022</v>
      </c>
      <c r="X2369" t="s">
        <v>13023</v>
      </c>
      <c r="Y2369" t="s">
        <v>1449</v>
      </c>
      <c r="Z2369">
        <v>2443</v>
      </c>
      <c r="AA2369">
        <v>7</v>
      </c>
      <c r="AB2369">
        <v>6840.4000000000015</v>
      </c>
      <c r="AC2369">
        <v>977.20000000000016</v>
      </c>
      <c r="AD2369" s="8">
        <v>0.22</v>
      </c>
      <c r="AE2369" s="7">
        <v>1504.8880000000004</v>
      </c>
      <c r="AF2369">
        <v>0.22</v>
      </c>
      <c r="AG2369" t="str">
        <f t="shared" si="36"/>
        <v>₹7 K</v>
      </c>
    </row>
    <row r="2370" spans="1:33" x14ac:dyDescent="0.3">
      <c r="A2370" t="s">
        <v>181</v>
      </c>
      <c r="B2370" t="s">
        <v>411</v>
      </c>
      <c r="C2370" t="s">
        <v>49</v>
      </c>
      <c r="D2370" t="s">
        <v>50</v>
      </c>
      <c r="E2370" t="s">
        <v>147</v>
      </c>
      <c r="F2370" t="s">
        <v>13081</v>
      </c>
      <c r="G2370" t="s">
        <v>96</v>
      </c>
      <c r="H2370" s="4">
        <v>45177</v>
      </c>
      <c r="I2370">
        <v>1400</v>
      </c>
      <c r="J2370" t="s">
        <v>13082</v>
      </c>
      <c r="K2370" t="s">
        <v>2295</v>
      </c>
      <c r="L2370" t="s">
        <v>13083</v>
      </c>
      <c r="M2370" t="s">
        <v>37</v>
      </c>
      <c r="N2370" t="s">
        <v>13084</v>
      </c>
      <c r="O2370" t="s">
        <v>57</v>
      </c>
      <c r="P2370">
        <v>10</v>
      </c>
      <c r="Q2370" t="s">
        <v>40</v>
      </c>
      <c r="R2370" t="s">
        <v>41</v>
      </c>
      <c r="S2370" t="s">
        <v>13085</v>
      </c>
      <c r="T2370" s="4">
        <v>45578</v>
      </c>
      <c r="U2370">
        <v>10</v>
      </c>
      <c r="V2370" t="s">
        <v>20249</v>
      </c>
      <c r="W2370" t="s">
        <v>13086</v>
      </c>
      <c r="X2370" t="s">
        <v>13087</v>
      </c>
      <c r="Y2370" t="s">
        <v>4184</v>
      </c>
      <c r="Z2370">
        <v>1405</v>
      </c>
      <c r="AA2370">
        <v>4</v>
      </c>
      <c r="AB2370">
        <v>2248</v>
      </c>
      <c r="AC2370">
        <v>562</v>
      </c>
      <c r="AD2370" s="8">
        <v>0.22</v>
      </c>
      <c r="AE2370" s="7">
        <v>494.56</v>
      </c>
      <c r="AF2370">
        <v>0.22</v>
      </c>
      <c r="AG2370" t="str">
        <f t="shared" ref="AG2370:AG2433" si="37">IF(AB2370&gt;=100000,"₹"&amp;TEXT(AB2370/100000,"0.0")&amp;" L",
IF(AB2370&gt;=1000,"₹"&amp;TEXT(AB2370/1000,"0")&amp;" K",
"₹"&amp;AB2370))</f>
        <v>₹2 K</v>
      </c>
    </row>
    <row r="2371" spans="1:33" x14ac:dyDescent="0.3">
      <c r="A2371" t="s">
        <v>181</v>
      </c>
      <c r="B2371" t="s">
        <v>470</v>
      </c>
      <c r="C2371" t="s">
        <v>29</v>
      </c>
      <c r="D2371" t="s">
        <v>65</v>
      </c>
      <c r="E2371" t="s">
        <v>2153</v>
      </c>
      <c r="F2371" t="s">
        <v>13170</v>
      </c>
      <c r="G2371" t="s">
        <v>33</v>
      </c>
      <c r="H2371" s="4">
        <v>45074</v>
      </c>
      <c r="I2371">
        <v>1000</v>
      </c>
      <c r="J2371" t="s">
        <v>13171</v>
      </c>
      <c r="K2371" t="s">
        <v>835</v>
      </c>
      <c r="L2371" t="s">
        <v>13172</v>
      </c>
      <c r="M2371" t="s">
        <v>87</v>
      </c>
      <c r="N2371" t="s">
        <v>13173</v>
      </c>
      <c r="O2371" t="s">
        <v>39</v>
      </c>
      <c r="P2371">
        <v>13</v>
      </c>
      <c r="Q2371" t="s">
        <v>73</v>
      </c>
      <c r="R2371" t="s">
        <v>41</v>
      </c>
      <c r="S2371" t="s">
        <v>13174</v>
      </c>
      <c r="T2371" s="4">
        <v>45569</v>
      </c>
      <c r="U2371">
        <v>10</v>
      </c>
      <c r="V2371" t="s">
        <v>20249</v>
      </c>
      <c r="W2371" t="s">
        <v>13175</v>
      </c>
      <c r="X2371" t="s">
        <v>13176</v>
      </c>
      <c r="Y2371" t="s">
        <v>10656</v>
      </c>
      <c r="Z2371">
        <v>2746</v>
      </c>
      <c r="AA2371">
        <v>8</v>
      </c>
      <c r="AB2371">
        <v>8787.2000000000007</v>
      </c>
      <c r="AC2371">
        <v>1098.4000000000001</v>
      </c>
      <c r="AD2371" s="8">
        <v>0.28000000000000003</v>
      </c>
      <c r="AE2371" s="7">
        <v>2460.4160000000006</v>
      </c>
      <c r="AF2371">
        <v>0.28000000000000003</v>
      </c>
      <c r="AG2371" t="str">
        <f t="shared" si="37"/>
        <v>₹9 K</v>
      </c>
    </row>
    <row r="2372" spans="1:33" x14ac:dyDescent="0.3">
      <c r="A2372" t="s">
        <v>27</v>
      </c>
      <c r="B2372" t="s">
        <v>731</v>
      </c>
      <c r="C2372" t="s">
        <v>80</v>
      </c>
      <c r="D2372" t="s">
        <v>677</v>
      </c>
      <c r="E2372" t="s">
        <v>134</v>
      </c>
      <c r="F2372" t="s">
        <v>13253</v>
      </c>
      <c r="G2372" t="s">
        <v>33</v>
      </c>
      <c r="H2372" s="4">
        <v>44634</v>
      </c>
      <c r="I2372">
        <v>1300</v>
      </c>
      <c r="J2372" t="s">
        <v>13254</v>
      </c>
      <c r="K2372" t="s">
        <v>653</v>
      </c>
      <c r="L2372" t="s">
        <v>13255</v>
      </c>
      <c r="M2372" t="s">
        <v>37</v>
      </c>
      <c r="N2372" t="s">
        <v>13256</v>
      </c>
      <c r="O2372" t="s">
        <v>72</v>
      </c>
      <c r="P2372">
        <v>11</v>
      </c>
      <c r="Q2372" t="s">
        <v>40</v>
      </c>
      <c r="R2372" t="s">
        <v>58</v>
      </c>
      <c r="S2372" t="s">
        <v>13257</v>
      </c>
      <c r="T2372" s="4">
        <v>45588</v>
      </c>
      <c r="U2372">
        <v>10</v>
      </c>
      <c r="V2372" t="s">
        <v>20249</v>
      </c>
      <c r="W2372" t="s">
        <v>13258</v>
      </c>
      <c r="X2372" t="s">
        <v>13259</v>
      </c>
      <c r="Y2372" t="s">
        <v>3409</v>
      </c>
      <c r="Z2372">
        <v>1804</v>
      </c>
      <c r="AA2372">
        <v>1</v>
      </c>
      <c r="AB2372">
        <v>721.6</v>
      </c>
      <c r="AC2372">
        <v>721.6</v>
      </c>
      <c r="AD2372" s="8">
        <v>0.35</v>
      </c>
      <c r="AE2372" s="7">
        <v>252.56</v>
      </c>
      <c r="AF2372">
        <v>0.35</v>
      </c>
      <c r="AG2372" t="str">
        <f t="shared" si="37"/>
        <v>₹721.6</v>
      </c>
    </row>
    <row r="2373" spans="1:33" x14ac:dyDescent="0.3">
      <c r="A2373" t="s">
        <v>20241</v>
      </c>
      <c r="B2373" t="s">
        <v>157</v>
      </c>
      <c r="C2373" t="s">
        <v>49</v>
      </c>
      <c r="D2373" t="s">
        <v>65</v>
      </c>
      <c r="E2373" t="s">
        <v>441</v>
      </c>
      <c r="F2373" t="s">
        <v>13309</v>
      </c>
      <c r="G2373" t="s">
        <v>33</v>
      </c>
      <c r="H2373" s="4">
        <v>45195</v>
      </c>
      <c r="I2373">
        <v>950</v>
      </c>
      <c r="J2373" t="s">
        <v>13310</v>
      </c>
      <c r="K2373" t="s">
        <v>706</v>
      </c>
      <c r="L2373" t="s">
        <v>13311</v>
      </c>
      <c r="M2373" t="s">
        <v>37</v>
      </c>
      <c r="N2373" t="s">
        <v>13312</v>
      </c>
      <c r="O2373" t="s">
        <v>39</v>
      </c>
      <c r="P2373">
        <v>14</v>
      </c>
      <c r="Q2373" t="s">
        <v>40</v>
      </c>
      <c r="R2373" t="s">
        <v>41</v>
      </c>
      <c r="S2373" t="s">
        <v>13313</v>
      </c>
      <c r="T2373" s="4">
        <v>45584</v>
      </c>
      <c r="U2373">
        <v>10</v>
      </c>
      <c r="V2373" t="s">
        <v>20249</v>
      </c>
      <c r="W2373" t="s">
        <v>13314</v>
      </c>
      <c r="X2373" t="s">
        <v>13315</v>
      </c>
      <c r="Y2373" t="s">
        <v>1176</v>
      </c>
      <c r="Z2373">
        <v>577</v>
      </c>
      <c r="AA2373">
        <v>7</v>
      </c>
      <c r="AB2373">
        <v>1615.6000000000001</v>
      </c>
      <c r="AC2373">
        <v>230.8</v>
      </c>
      <c r="AD2373" s="8">
        <v>0.22</v>
      </c>
      <c r="AE2373" s="7">
        <v>355.43200000000002</v>
      </c>
      <c r="AF2373">
        <v>0.22</v>
      </c>
      <c r="AG2373" t="str">
        <f t="shared" si="37"/>
        <v>₹2 K</v>
      </c>
    </row>
    <row r="2374" spans="1:33" x14ac:dyDescent="0.3">
      <c r="A2374" t="s">
        <v>145</v>
      </c>
      <c r="B2374" t="s">
        <v>145</v>
      </c>
      <c r="C2374" t="s">
        <v>80</v>
      </c>
      <c r="D2374" t="s">
        <v>219</v>
      </c>
      <c r="E2374" t="s">
        <v>51</v>
      </c>
      <c r="F2374" t="s">
        <v>13338</v>
      </c>
      <c r="G2374" t="s">
        <v>96</v>
      </c>
      <c r="H2374" s="4">
        <v>44431</v>
      </c>
      <c r="I2374">
        <v>950</v>
      </c>
      <c r="J2374" t="s">
        <v>13339</v>
      </c>
      <c r="K2374" t="s">
        <v>2083</v>
      </c>
      <c r="L2374" t="s">
        <v>13340</v>
      </c>
      <c r="M2374" t="s">
        <v>87</v>
      </c>
      <c r="N2374" t="s">
        <v>13341</v>
      </c>
      <c r="O2374" t="s">
        <v>116</v>
      </c>
      <c r="P2374">
        <v>18</v>
      </c>
      <c r="Q2374" t="s">
        <v>40</v>
      </c>
      <c r="R2374" t="s">
        <v>41</v>
      </c>
      <c r="S2374" t="s">
        <v>13342</v>
      </c>
      <c r="T2374" s="4">
        <v>45577</v>
      </c>
      <c r="U2374">
        <v>10</v>
      </c>
      <c r="V2374" t="s">
        <v>20249</v>
      </c>
      <c r="W2374" t="s">
        <v>13343</v>
      </c>
      <c r="X2374" t="s">
        <v>13344</v>
      </c>
      <c r="Y2374" t="s">
        <v>4564</v>
      </c>
      <c r="Z2374">
        <v>2654</v>
      </c>
      <c r="AA2374">
        <v>7</v>
      </c>
      <c r="AB2374">
        <v>7431.2000000000007</v>
      </c>
      <c r="AC2374">
        <v>1061.6000000000001</v>
      </c>
      <c r="AD2374" s="8">
        <v>0.35</v>
      </c>
      <c r="AE2374" s="7">
        <v>2600.92</v>
      </c>
      <c r="AF2374">
        <v>0.35</v>
      </c>
      <c r="AG2374" t="str">
        <f t="shared" si="37"/>
        <v>₹7 K</v>
      </c>
    </row>
    <row r="2375" spans="1:33" x14ac:dyDescent="0.3">
      <c r="A2375" t="s">
        <v>181</v>
      </c>
      <c r="B2375" t="s">
        <v>985</v>
      </c>
      <c r="C2375" t="s">
        <v>80</v>
      </c>
      <c r="D2375" t="s">
        <v>50</v>
      </c>
      <c r="E2375" t="s">
        <v>501</v>
      </c>
      <c r="F2375" t="s">
        <v>13423</v>
      </c>
      <c r="G2375" t="s">
        <v>96</v>
      </c>
      <c r="H2375" s="4">
        <v>43855</v>
      </c>
      <c r="I2375">
        <v>800</v>
      </c>
      <c r="J2375" t="s">
        <v>13424</v>
      </c>
      <c r="K2375" t="s">
        <v>923</v>
      </c>
      <c r="L2375" t="s">
        <v>13425</v>
      </c>
      <c r="M2375" t="s">
        <v>87</v>
      </c>
      <c r="N2375" t="s">
        <v>13426</v>
      </c>
      <c r="O2375" t="s">
        <v>116</v>
      </c>
      <c r="P2375">
        <v>12</v>
      </c>
      <c r="Q2375" t="s">
        <v>73</v>
      </c>
      <c r="R2375" t="s">
        <v>58</v>
      </c>
      <c r="S2375" t="s">
        <v>13427</v>
      </c>
      <c r="T2375" s="4">
        <v>45581</v>
      </c>
      <c r="U2375">
        <v>10</v>
      </c>
      <c r="V2375" t="s">
        <v>20249</v>
      </c>
      <c r="W2375" t="s">
        <v>13428</v>
      </c>
      <c r="X2375" t="s">
        <v>13429</v>
      </c>
      <c r="Y2375" t="s">
        <v>1143</v>
      </c>
      <c r="Z2375">
        <v>1748</v>
      </c>
      <c r="AA2375">
        <v>7</v>
      </c>
      <c r="AB2375">
        <v>4894.4000000000015</v>
      </c>
      <c r="AC2375">
        <v>699.20000000000016</v>
      </c>
      <c r="AD2375" s="8">
        <v>0.35</v>
      </c>
      <c r="AE2375" s="7">
        <v>1713.0400000000004</v>
      </c>
      <c r="AF2375">
        <v>0.35</v>
      </c>
      <c r="AG2375" t="str">
        <f t="shared" si="37"/>
        <v>₹5 K</v>
      </c>
    </row>
    <row r="2376" spans="1:33" x14ac:dyDescent="0.3">
      <c r="A2376" t="s">
        <v>107</v>
      </c>
      <c r="B2376" t="s">
        <v>510</v>
      </c>
      <c r="C2376" t="s">
        <v>80</v>
      </c>
      <c r="D2376" t="s">
        <v>146</v>
      </c>
      <c r="E2376" t="s">
        <v>122</v>
      </c>
      <c r="F2376" t="s">
        <v>13457</v>
      </c>
      <c r="G2376" t="s">
        <v>96</v>
      </c>
      <c r="H2376" s="4">
        <v>45065</v>
      </c>
      <c r="I2376">
        <v>950</v>
      </c>
      <c r="J2376" t="s">
        <v>13458</v>
      </c>
      <c r="K2376" t="s">
        <v>725</v>
      </c>
      <c r="L2376" t="s">
        <v>13459</v>
      </c>
      <c r="M2376" t="s">
        <v>37</v>
      </c>
      <c r="N2376" t="s">
        <v>13460</v>
      </c>
      <c r="O2376" t="s">
        <v>39</v>
      </c>
      <c r="P2376">
        <v>5</v>
      </c>
      <c r="Q2376" t="s">
        <v>40</v>
      </c>
      <c r="R2376" t="s">
        <v>101</v>
      </c>
      <c r="S2376" t="s">
        <v>13461</v>
      </c>
      <c r="T2376" s="4">
        <v>45584</v>
      </c>
      <c r="U2376">
        <v>10</v>
      </c>
      <c r="V2376" t="s">
        <v>20249</v>
      </c>
      <c r="W2376" t="s">
        <v>13462</v>
      </c>
      <c r="X2376" t="s">
        <v>13463</v>
      </c>
      <c r="Y2376" t="s">
        <v>5021</v>
      </c>
      <c r="Z2376">
        <v>1058</v>
      </c>
      <c r="AA2376">
        <v>5</v>
      </c>
      <c r="AB2376">
        <v>2116</v>
      </c>
      <c r="AC2376">
        <v>423.2</v>
      </c>
      <c r="AD2376" s="8">
        <v>0.35</v>
      </c>
      <c r="AE2376" s="7">
        <v>740.59999999999991</v>
      </c>
      <c r="AF2376">
        <v>0.35</v>
      </c>
      <c r="AG2376" t="str">
        <f t="shared" si="37"/>
        <v>₹2 K</v>
      </c>
    </row>
    <row r="2377" spans="1:33" x14ac:dyDescent="0.3">
      <c r="A2377" t="s">
        <v>20234</v>
      </c>
      <c r="B2377" t="s">
        <v>325</v>
      </c>
      <c r="C2377" t="s">
        <v>80</v>
      </c>
      <c r="D2377" t="s">
        <v>370</v>
      </c>
      <c r="E2377" t="s">
        <v>1365</v>
      </c>
      <c r="F2377" t="s">
        <v>13958</v>
      </c>
      <c r="G2377" t="s">
        <v>96</v>
      </c>
      <c r="H2377" s="4">
        <v>44401</v>
      </c>
      <c r="I2377">
        <v>950</v>
      </c>
      <c r="J2377" t="s">
        <v>13959</v>
      </c>
      <c r="K2377" t="s">
        <v>725</v>
      </c>
      <c r="L2377" t="s">
        <v>13960</v>
      </c>
      <c r="M2377" t="s">
        <v>37</v>
      </c>
      <c r="N2377" t="s">
        <v>13961</v>
      </c>
      <c r="O2377" t="s">
        <v>39</v>
      </c>
      <c r="P2377">
        <v>13</v>
      </c>
      <c r="Q2377" t="s">
        <v>40</v>
      </c>
      <c r="R2377" t="s">
        <v>58</v>
      </c>
      <c r="S2377" t="s">
        <v>13962</v>
      </c>
      <c r="T2377" s="4">
        <v>45582</v>
      </c>
      <c r="U2377">
        <v>10</v>
      </c>
      <c r="V2377" t="s">
        <v>20249</v>
      </c>
      <c r="W2377" t="s">
        <v>13963</v>
      </c>
      <c r="X2377" t="s">
        <v>13964</v>
      </c>
      <c r="Y2377" t="s">
        <v>156</v>
      </c>
      <c r="Z2377">
        <v>1694</v>
      </c>
      <c r="AA2377">
        <v>7</v>
      </c>
      <c r="AB2377">
        <v>4743.2</v>
      </c>
      <c r="AC2377">
        <v>677.6</v>
      </c>
      <c r="AD2377" s="8">
        <v>0.35</v>
      </c>
      <c r="AE2377" s="7">
        <v>1660.12</v>
      </c>
      <c r="AF2377">
        <v>0.35</v>
      </c>
      <c r="AG2377" t="str">
        <f t="shared" si="37"/>
        <v>₹5 K</v>
      </c>
    </row>
    <row r="2378" spans="1:33" x14ac:dyDescent="0.3">
      <c r="A2378" t="s">
        <v>20238</v>
      </c>
      <c r="B2378" t="s">
        <v>650</v>
      </c>
      <c r="C2378" t="s">
        <v>80</v>
      </c>
      <c r="D2378" t="s">
        <v>206</v>
      </c>
      <c r="E2378" t="s">
        <v>2486</v>
      </c>
      <c r="F2378" t="s">
        <v>14006</v>
      </c>
      <c r="G2378" t="s">
        <v>33</v>
      </c>
      <c r="H2378" s="4">
        <v>45625</v>
      </c>
      <c r="I2378">
        <v>800</v>
      </c>
      <c r="J2378" t="s">
        <v>14007</v>
      </c>
      <c r="K2378" t="s">
        <v>54</v>
      </c>
      <c r="L2378" t="s">
        <v>14008</v>
      </c>
      <c r="M2378" t="s">
        <v>37</v>
      </c>
      <c r="N2378" t="s">
        <v>14009</v>
      </c>
      <c r="O2378" t="s">
        <v>39</v>
      </c>
      <c r="P2378">
        <v>6</v>
      </c>
      <c r="Q2378" t="s">
        <v>73</v>
      </c>
      <c r="R2378" t="s">
        <v>58</v>
      </c>
      <c r="S2378" t="s">
        <v>14010</v>
      </c>
      <c r="T2378" s="4">
        <v>45578</v>
      </c>
      <c r="U2378">
        <v>10</v>
      </c>
      <c r="V2378" t="s">
        <v>20249</v>
      </c>
      <c r="W2378" t="s">
        <v>14011</v>
      </c>
      <c r="X2378" t="s">
        <v>14012</v>
      </c>
      <c r="Y2378" t="s">
        <v>14013</v>
      </c>
      <c r="Z2378">
        <v>1351</v>
      </c>
      <c r="AA2378">
        <v>5</v>
      </c>
      <c r="AB2378">
        <v>2702</v>
      </c>
      <c r="AC2378">
        <v>540.4</v>
      </c>
      <c r="AD2378" s="8">
        <v>0.35</v>
      </c>
      <c r="AE2378" s="7">
        <v>945.69999999999993</v>
      </c>
      <c r="AF2378">
        <v>0.35</v>
      </c>
      <c r="AG2378" t="str">
        <f t="shared" si="37"/>
        <v>₹3 K</v>
      </c>
    </row>
    <row r="2379" spans="1:33" x14ac:dyDescent="0.3">
      <c r="A2379" t="s">
        <v>336</v>
      </c>
      <c r="B2379" t="s">
        <v>1023</v>
      </c>
      <c r="C2379" t="s">
        <v>80</v>
      </c>
      <c r="D2379" t="s">
        <v>677</v>
      </c>
      <c r="E2379" t="s">
        <v>31</v>
      </c>
      <c r="F2379" t="s">
        <v>14014</v>
      </c>
      <c r="G2379" t="s">
        <v>33</v>
      </c>
      <c r="H2379" s="4">
        <v>45012</v>
      </c>
      <c r="I2379">
        <v>950</v>
      </c>
      <c r="J2379" t="s">
        <v>14015</v>
      </c>
      <c r="K2379" t="s">
        <v>307</v>
      </c>
      <c r="L2379" t="s">
        <v>14016</v>
      </c>
      <c r="M2379" t="s">
        <v>37</v>
      </c>
      <c r="N2379" t="s">
        <v>14017</v>
      </c>
      <c r="O2379" t="s">
        <v>57</v>
      </c>
      <c r="P2379">
        <v>12</v>
      </c>
      <c r="Q2379" t="s">
        <v>40</v>
      </c>
      <c r="R2379" t="s">
        <v>41</v>
      </c>
      <c r="S2379" t="s">
        <v>14018</v>
      </c>
      <c r="T2379" s="4">
        <v>45580</v>
      </c>
      <c r="U2379">
        <v>10</v>
      </c>
      <c r="V2379" t="s">
        <v>20249</v>
      </c>
      <c r="W2379" t="s">
        <v>14019</v>
      </c>
      <c r="X2379" t="s">
        <v>14020</v>
      </c>
      <c r="Y2379" t="s">
        <v>4373</v>
      </c>
      <c r="Z2379">
        <v>2601</v>
      </c>
      <c r="AA2379">
        <v>8</v>
      </c>
      <c r="AB2379">
        <v>8323.2000000000007</v>
      </c>
      <c r="AC2379">
        <v>1040.4000000000001</v>
      </c>
      <c r="AD2379" s="8">
        <v>0.35</v>
      </c>
      <c r="AE2379" s="7">
        <v>2913.12</v>
      </c>
      <c r="AF2379">
        <v>0.35</v>
      </c>
      <c r="AG2379" t="str">
        <f t="shared" si="37"/>
        <v>₹8 K</v>
      </c>
    </row>
    <row r="2380" spans="1:33" x14ac:dyDescent="0.3">
      <c r="A2380" t="s">
        <v>20234</v>
      </c>
      <c r="B2380" t="s">
        <v>325</v>
      </c>
      <c r="C2380" t="s">
        <v>80</v>
      </c>
      <c r="D2380" t="s">
        <v>370</v>
      </c>
      <c r="E2380" t="s">
        <v>596</v>
      </c>
      <c r="F2380" t="s">
        <v>14021</v>
      </c>
      <c r="G2380" t="s">
        <v>33</v>
      </c>
      <c r="H2380" s="4">
        <v>45535</v>
      </c>
      <c r="I2380">
        <v>1100</v>
      </c>
      <c r="J2380" t="s">
        <v>14022</v>
      </c>
      <c r="K2380" t="s">
        <v>879</v>
      </c>
      <c r="L2380" t="s">
        <v>14023</v>
      </c>
      <c r="M2380" t="s">
        <v>87</v>
      </c>
      <c r="N2380" t="s">
        <v>14024</v>
      </c>
      <c r="O2380" t="s">
        <v>72</v>
      </c>
      <c r="P2380">
        <v>17</v>
      </c>
      <c r="Q2380" t="s">
        <v>40</v>
      </c>
      <c r="R2380" t="s">
        <v>58</v>
      </c>
      <c r="S2380" t="s">
        <v>14025</v>
      </c>
      <c r="T2380" s="4">
        <v>45590</v>
      </c>
      <c r="U2380">
        <v>10</v>
      </c>
      <c r="V2380" t="s">
        <v>20249</v>
      </c>
      <c r="W2380" t="s">
        <v>14026</v>
      </c>
      <c r="X2380" t="s">
        <v>14027</v>
      </c>
      <c r="Y2380" t="s">
        <v>13380</v>
      </c>
      <c r="Z2380">
        <v>2117</v>
      </c>
      <c r="AA2380">
        <v>5</v>
      </c>
      <c r="AB2380">
        <v>4234</v>
      </c>
      <c r="AC2380">
        <v>846.8</v>
      </c>
      <c r="AD2380" s="8">
        <v>0.35</v>
      </c>
      <c r="AE2380" s="7">
        <v>1481.8999999999999</v>
      </c>
      <c r="AF2380">
        <v>0.35</v>
      </c>
      <c r="AG2380" t="str">
        <f t="shared" si="37"/>
        <v>₹4 K</v>
      </c>
    </row>
    <row r="2381" spans="1:33" x14ac:dyDescent="0.3">
      <c r="A2381" t="s">
        <v>20242</v>
      </c>
      <c r="B2381" t="s">
        <v>390</v>
      </c>
      <c r="C2381" t="s">
        <v>29</v>
      </c>
      <c r="D2381" t="s">
        <v>677</v>
      </c>
      <c r="E2381" t="s">
        <v>559</v>
      </c>
      <c r="F2381" t="s">
        <v>14042</v>
      </c>
      <c r="G2381" t="s">
        <v>96</v>
      </c>
      <c r="H2381" s="4">
        <v>44013</v>
      </c>
      <c r="I2381">
        <v>1100</v>
      </c>
      <c r="J2381" t="s">
        <v>14043</v>
      </c>
      <c r="K2381" t="s">
        <v>493</v>
      </c>
      <c r="L2381" t="s">
        <v>14044</v>
      </c>
      <c r="M2381" t="s">
        <v>37</v>
      </c>
      <c r="N2381" t="s">
        <v>14045</v>
      </c>
      <c r="O2381" t="s">
        <v>72</v>
      </c>
      <c r="P2381">
        <v>11</v>
      </c>
      <c r="Q2381" t="s">
        <v>40</v>
      </c>
      <c r="R2381" t="s">
        <v>74</v>
      </c>
      <c r="S2381" t="s">
        <v>14046</v>
      </c>
      <c r="T2381" s="4">
        <v>45577</v>
      </c>
      <c r="U2381">
        <v>10</v>
      </c>
      <c r="V2381" t="s">
        <v>20249</v>
      </c>
      <c r="W2381" t="s">
        <v>14047</v>
      </c>
      <c r="X2381" t="s">
        <v>14048</v>
      </c>
      <c r="Y2381" t="s">
        <v>7536</v>
      </c>
      <c r="Z2381">
        <v>2201</v>
      </c>
      <c r="AA2381">
        <v>6</v>
      </c>
      <c r="AB2381">
        <v>5282.4000000000015</v>
      </c>
      <c r="AC2381">
        <v>880.4000000000002</v>
      </c>
      <c r="AD2381" s="8">
        <v>0.28000000000000003</v>
      </c>
      <c r="AE2381" s="7">
        <v>1479.0720000000006</v>
      </c>
      <c r="AF2381">
        <v>0.28000000000000003</v>
      </c>
      <c r="AG2381" t="str">
        <f t="shared" si="37"/>
        <v>₹5 K</v>
      </c>
    </row>
    <row r="2382" spans="1:33" x14ac:dyDescent="0.3">
      <c r="A2382" t="s">
        <v>121</v>
      </c>
      <c r="B2382" t="s">
        <v>946</v>
      </c>
      <c r="C2382" t="s">
        <v>49</v>
      </c>
      <c r="D2382" t="s">
        <v>241</v>
      </c>
      <c r="E2382" t="s">
        <v>1877</v>
      </c>
      <c r="F2382" t="s">
        <v>14317</v>
      </c>
      <c r="G2382" t="s">
        <v>96</v>
      </c>
      <c r="H2382" s="4">
        <v>45193</v>
      </c>
      <c r="I2382">
        <v>1100</v>
      </c>
      <c r="J2382" t="s">
        <v>14318</v>
      </c>
      <c r="K2382" t="s">
        <v>254</v>
      </c>
      <c r="L2382" t="s">
        <v>14319</v>
      </c>
      <c r="M2382" t="s">
        <v>87</v>
      </c>
      <c r="N2382" t="s">
        <v>14320</v>
      </c>
      <c r="O2382" t="s">
        <v>116</v>
      </c>
      <c r="P2382">
        <v>14</v>
      </c>
      <c r="Q2382" t="s">
        <v>73</v>
      </c>
      <c r="R2382" t="s">
        <v>74</v>
      </c>
      <c r="S2382" t="s">
        <v>14321</v>
      </c>
      <c r="T2382" s="4">
        <v>45577</v>
      </c>
      <c r="U2382">
        <v>10</v>
      </c>
      <c r="V2382" t="s">
        <v>20249</v>
      </c>
      <c r="W2382" t="s">
        <v>14322</v>
      </c>
      <c r="X2382" t="s">
        <v>14323</v>
      </c>
      <c r="Y2382" t="s">
        <v>14324</v>
      </c>
      <c r="Z2382">
        <v>1950</v>
      </c>
      <c r="AA2382">
        <v>2</v>
      </c>
      <c r="AB2382">
        <v>1560</v>
      </c>
      <c r="AC2382">
        <v>780</v>
      </c>
      <c r="AD2382" s="8">
        <v>0.22</v>
      </c>
      <c r="AE2382" s="7">
        <v>343.2</v>
      </c>
      <c r="AF2382">
        <v>0.22</v>
      </c>
      <c r="AG2382" t="str">
        <f t="shared" si="37"/>
        <v>₹2 K</v>
      </c>
    </row>
    <row r="2383" spans="1:33" x14ac:dyDescent="0.3">
      <c r="A2383" t="s">
        <v>20234</v>
      </c>
      <c r="B2383" t="s">
        <v>325</v>
      </c>
      <c r="C2383" t="s">
        <v>80</v>
      </c>
      <c r="D2383" t="s">
        <v>30</v>
      </c>
      <c r="E2383" t="s">
        <v>1608</v>
      </c>
      <c r="F2383" t="s">
        <v>14503</v>
      </c>
      <c r="G2383" t="s">
        <v>96</v>
      </c>
      <c r="H2383" s="4">
        <v>45577</v>
      </c>
      <c r="I2383">
        <v>1300</v>
      </c>
      <c r="J2383" t="s">
        <v>14504</v>
      </c>
      <c r="K2383" t="s">
        <v>2286</v>
      </c>
      <c r="L2383" t="s">
        <v>14505</v>
      </c>
      <c r="M2383" t="s">
        <v>37</v>
      </c>
      <c r="N2383" t="s">
        <v>14506</v>
      </c>
      <c r="O2383" t="s">
        <v>116</v>
      </c>
      <c r="P2383">
        <v>3</v>
      </c>
      <c r="Q2383" t="s">
        <v>73</v>
      </c>
      <c r="R2383" t="s">
        <v>74</v>
      </c>
      <c r="S2383" t="s">
        <v>14507</v>
      </c>
      <c r="T2383" s="4">
        <v>45595</v>
      </c>
      <c r="U2383">
        <v>10</v>
      </c>
      <c r="V2383" t="s">
        <v>20249</v>
      </c>
      <c r="W2383" t="s">
        <v>14508</v>
      </c>
      <c r="X2383" t="s">
        <v>14509</v>
      </c>
      <c r="Y2383" t="s">
        <v>4260</v>
      </c>
      <c r="Z2383">
        <v>1409</v>
      </c>
      <c r="AA2383">
        <v>5</v>
      </c>
      <c r="AB2383">
        <v>2818</v>
      </c>
      <c r="AC2383">
        <v>563.6</v>
      </c>
      <c r="AD2383" s="8">
        <v>0.35</v>
      </c>
      <c r="AE2383" s="7">
        <v>986.3</v>
      </c>
      <c r="AF2383">
        <v>0.35</v>
      </c>
      <c r="AG2383" t="str">
        <f t="shared" si="37"/>
        <v>₹3 K</v>
      </c>
    </row>
    <row r="2384" spans="1:33" x14ac:dyDescent="0.3">
      <c r="A2384" t="s">
        <v>336</v>
      </c>
      <c r="B2384" t="s">
        <v>262</v>
      </c>
      <c r="C2384" t="s">
        <v>80</v>
      </c>
      <c r="D2384" t="s">
        <v>65</v>
      </c>
      <c r="E2384" t="s">
        <v>1474</v>
      </c>
      <c r="F2384" t="s">
        <v>14559</v>
      </c>
      <c r="G2384" t="s">
        <v>33</v>
      </c>
      <c r="H2384" s="4">
        <v>44612</v>
      </c>
      <c r="I2384">
        <v>1100</v>
      </c>
      <c r="J2384" t="s">
        <v>14560</v>
      </c>
      <c r="K2384" t="s">
        <v>3054</v>
      </c>
      <c r="L2384" t="s">
        <v>14561</v>
      </c>
      <c r="M2384" t="s">
        <v>37</v>
      </c>
      <c r="N2384" t="s">
        <v>14562</v>
      </c>
      <c r="O2384" t="s">
        <v>39</v>
      </c>
      <c r="P2384">
        <v>20</v>
      </c>
      <c r="Q2384" t="s">
        <v>73</v>
      </c>
      <c r="R2384" t="s">
        <v>58</v>
      </c>
      <c r="S2384" t="s">
        <v>14563</v>
      </c>
      <c r="T2384" s="4">
        <v>45569</v>
      </c>
      <c r="U2384">
        <v>10</v>
      </c>
      <c r="V2384" t="s">
        <v>20249</v>
      </c>
      <c r="W2384" t="s">
        <v>14564</v>
      </c>
      <c r="X2384" t="s">
        <v>14565</v>
      </c>
      <c r="Y2384" t="s">
        <v>3669</v>
      </c>
      <c r="Z2384">
        <v>2519</v>
      </c>
      <c r="AA2384">
        <v>1</v>
      </c>
      <c r="AB2384">
        <v>1007.6</v>
      </c>
      <c r="AC2384">
        <v>1007.6</v>
      </c>
      <c r="AD2384" s="8">
        <v>0.35</v>
      </c>
      <c r="AE2384" s="7">
        <v>352.65999999999997</v>
      </c>
      <c r="AF2384">
        <v>0.35</v>
      </c>
      <c r="AG2384" t="str">
        <f t="shared" si="37"/>
        <v>₹1 K</v>
      </c>
    </row>
    <row r="2385" spans="1:33" x14ac:dyDescent="0.3">
      <c r="A2385" t="s">
        <v>133</v>
      </c>
      <c r="B2385" t="s">
        <v>108</v>
      </c>
      <c r="C2385" t="s">
        <v>80</v>
      </c>
      <c r="D2385" t="s">
        <v>677</v>
      </c>
      <c r="E2385" t="s">
        <v>451</v>
      </c>
      <c r="F2385" t="s">
        <v>14656</v>
      </c>
      <c r="G2385" t="s">
        <v>96</v>
      </c>
      <c r="H2385" s="4">
        <v>45448</v>
      </c>
      <c r="I2385">
        <v>1300</v>
      </c>
      <c r="J2385" t="s">
        <v>1499</v>
      </c>
      <c r="K2385" t="s">
        <v>514</v>
      </c>
      <c r="L2385" t="s">
        <v>14657</v>
      </c>
      <c r="M2385" t="s">
        <v>37</v>
      </c>
      <c r="N2385" t="s">
        <v>14658</v>
      </c>
      <c r="O2385" t="s">
        <v>72</v>
      </c>
      <c r="P2385">
        <v>12</v>
      </c>
      <c r="Q2385" t="s">
        <v>40</v>
      </c>
      <c r="R2385" t="s">
        <v>41</v>
      </c>
      <c r="S2385" t="s">
        <v>14659</v>
      </c>
      <c r="T2385" s="4">
        <v>45572</v>
      </c>
      <c r="U2385">
        <v>10</v>
      </c>
      <c r="V2385" t="s">
        <v>20249</v>
      </c>
      <c r="W2385" t="s">
        <v>14660</v>
      </c>
      <c r="X2385" t="s">
        <v>14661</v>
      </c>
      <c r="Y2385" t="s">
        <v>6732</v>
      </c>
      <c r="Z2385">
        <v>1914</v>
      </c>
      <c r="AA2385">
        <v>4</v>
      </c>
      <c r="AB2385">
        <v>3062.4</v>
      </c>
      <c r="AC2385">
        <v>765.6</v>
      </c>
      <c r="AD2385" s="8">
        <v>0.35</v>
      </c>
      <c r="AE2385" s="7">
        <v>1071.8399999999999</v>
      </c>
      <c r="AF2385">
        <v>0.35</v>
      </c>
      <c r="AG2385" t="str">
        <f t="shared" si="37"/>
        <v>₹3 K</v>
      </c>
    </row>
    <row r="2386" spans="1:33" x14ac:dyDescent="0.3">
      <c r="A2386" t="s">
        <v>181</v>
      </c>
      <c r="B2386" t="s">
        <v>380</v>
      </c>
      <c r="C2386" t="s">
        <v>80</v>
      </c>
      <c r="D2386" t="s">
        <v>65</v>
      </c>
      <c r="E2386" t="s">
        <v>3051</v>
      </c>
      <c r="F2386" t="s">
        <v>6054</v>
      </c>
      <c r="G2386" t="s">
        <v>96</v>
      </c>
      <c r="H2386" s="4">
        <v>44888</v>
      </c>
      <c r="I2386">
        <v>1100</v>
      </c>
      <c r="J2386" t="s">
        <v>14725</v>
      </c>
      <c r="K2386" t="s">
        <v>3086</v>
      </c>
      <c r="L2386" t="s">
        <v>14726</v>
      </c>
      <c r="M2386" t="s">
        <v>87</v>
      </c>
      <c r="N2386" t="s">
        <v>14727</v>
      </c>
      <c r="O2386" t="s">
        <v>116</v>
      </c>
      <c r="P2386">
        <v>3</v>
      </c>
      <c r="Q2386" t="s">
        <v>40</v>
      </c>
      <c r="R2386" t="s">
        <v>101</v>
      </c>
      <c r="S2386" t="s">
        <v>14728</v>
      </c>
      <c r="T2386" s="4">
        <v>45584</v>
      </c>
      <c r="U2386">
        <v>10</v>
      </c>
      <c r="V2386" t="s">
        <v>20249</v>
      </c>
      <c r="W2386" t="s">
        <v>14729</v>
      </c>
      <c r="X2386" t="s">
        <v>14730</v>
      </c>
      <c r="Y2386" t="s">
        <v>4306</v>
      </c>
      <c r="Z2386">
        <v>2698</v>
      </c>
      <c r="AA2386">
        <v>3</v>
      </c>
      <c r="AB2386">
        <v>3237.6000000000004</v>
      </c>
      <c r="AC2386">
        <v>1079.2</v>
      </c>
      <c r="AD2386" s="8">
        <v>0.35</v>
      </c>
      <c r="AE2386" s="7">
        <v>1133.1600000000001</v>
      </c>
      <c r="AF2386">
        <v>0.35</v>
      </c>
      <c r="AG2386" t="str">
        <f t="shared" si="37"/>
        <v>₹3 K</v>
      </c>
    </row>
    <row r="2387" spans="1:33" x14ac:dyDescent="0.3">
      <c r="A2387" t="s">
        <v>27</v>
      </c>
      <c r="B2387" t="s">
        <v>558</v>
      </c>
      <c r="C2387" t="s">
        <v>80</v>
      </c>
      <c r="D2387" t="s">
        <v>146</v>
      </c>
      <c r="E2387" t="s">
        <v>441</v>
      </c>
      <c r="F2387" t="s">
        <v>14738</v>
      </c>
      <c r="G2387" t="s">
        <v>33</v>
      </c>
      <c r="H2387" s="4">
        <v>45208</v>
      </c>
      <c r="I2387">
        <v>1300</v>
      </c>
      <c r="J2387" t="s">
        <v>14739</v>
      </c>
      <c r="K2387" t="s">
        <v>3069</v>
      </c>
      <c r="L2387" t="s">
        <v>14740</v>
      </c>
      <c r="M2387" t="s">
        <v>37</v>
      </c>
      <c r="N2387" t="s">
        <v>14741</v>
      </c>
      <c r="O2387" t="s">
        <v>39</v>
      </c>
      <c r="P2387">
        <v>6</v>
      </c>
      <c r="Q2387" t="s">
        <v>40</v>
      </c>
      <c r="R2387" t="s">
        <v>101</v>
      </c>
      <c r="S2387" t="s">
        <v>14742</v>
      </c>
      <c r="T2387" s="4">
        <v>45575</v>
      </c>
      <c r="U2387">
        <v>10</v>
      </c>
      <c r="V2387" t="s">
        <v>20249</v>
      </c>
      <c r="W2387" t="s">
        <v>14743</v>
      </c>
      <c r="X2387" t="s">
        <v>14744</v>
      </c>
      <c r="Y2387" t="s">
        <v>11837</v>
      </c>
      <c r="Z2387">
        <v>2956</v>
      </c>
      <c r="AA2387">
        <v>1</v>
      </c>
      <c r="AB2387">
        <v>1182.4000000000001</v>
      </c>
      <c r="AC2387">
        <v>1182.4000000000001</v>
      </c>
      <c r="AD2387" s="8">
        <v>0.35</v>
      </c>
      <c r="AE2387" s="7">
        <v>413.84000000000003</v>
      </c>
      <c r="AF2387">
        <v>0.35</v>
      </c>
      <c r="AG2387" t="str">
        <f t="shared" si="37"/>
        <v>₹1 K</v>
      </c>
    </row>
    <row r="2388" spans="1:33" x14ac:dyDescent="0.3">
      <c r="A2388" t="s">
        <v>20239</v>
      </c>
      <c r="B2388" t="s">
        <v>28</v>
      </c>
      <c r="C2388" t="s">
        <v>49</v>
      </c>
      <c r="D2388" t="s">
        <v>241</v>
      </c>
      <c r="E2388" t="s">
        <v>431</v>
      </c>
      <c r="F2388" t="s">
        <v>14788</v>
      </c>
      <c r="G2388" t="s">
        <v>33</v>
      </c>
      <c r="H2388" s="4">
        <v>44862</v>
      </c>
      <c r="I2388">
        <v>950</v>
      </c>
      <c r="J2388" t="s">
        <v>14789</v>
      </c>
      <c r="K2388" t="s">
        <v>1418</v>
      </c>
      <c r="L2388" t="s">
        <v>14790</v>
      </c>
      <c r="M2388" t="s">
        <v>87</v>
      </c>
      <c r="N2388" t="s">
        <v>14791</v>
      </c>
      <c r="O2388" t="s">
        <v>57</v>
      </c>
      <c r="P2388">
        <v>15</v>
      </c>
      <c r="Q2388" t="s">
        <v>40</v>
      </c>
      <c r="R2388" t="s">
        <v>41</v>
      </c>
      <c r="S2388" t="s">
        <v>14792</v>
      </c>
      <c r="T2388" s="4">
        <v>45579</v>
      </c>
      <c r="U2388">
        <v>10</v>
      </c>
      <c r="V2388" t="s">
        <v>20249</v>
      </c>
      <c r="W2388" t="s">
        <v>14793</v>
      </c>
      <c r="X2388" t="s">
        <v>14794</v>
      </c>
      <c r="Y2388" t="s">
        <v>10201</v>
      </c>
      <c r="Z2388">
        <v>1289</v>
      </c>
      <c r="AA2388">
        <v>8</v>
      </c>
      <c r="AB2388">
        <v>4124.8</v>
      </c>
      <c r="AC2388">
        <v>515.6</v>
      </c>
      <c r="AD2388" s="8">
        <v>0.22</v>
      </c>
      <c r="AE2388" s="7">
        <v>907.45600000000002</v>
      </c>
      <c r="AF2388">
        <v>0.22</v>
      </c>
      <c r="AG2388" t="str">
        <f t="shared" si="37"/>
        <v>₹4 K</v>
      </c>
    </row>
    <row r="2389" spans="1:33" x14ac:dyDescent="0.3">
      <c r="A2389" t="s">
        <v>121</v>
      </c>
      <c r="B2389" t="s">
        <v>946</v>
      </c>
      <c r="C2389" t="s">
        <v>29</v>
      </c>
      <c r="D2389" t="s">
        <v>206</v>
      </c>
      <c r="E2389" t="s">
        <v>122</v>
      </c>
      <c r="F2389" t="s">
        <v>14795</v>
      </c>
      <c r="G2389" t="s">
        <v>33</v>
      </c>
      <c r="H2389" s="4">
        <v>45362</v>
      </c>
      <c r="I2389">
        <v>1200</v>
      </c>
      <c r="J2389" t="s">
        <v>14796</v>
      </c>
      <c r="K2389" t="s">
        <v>716</v>
      </c>
      <c r="L2389" t="s">
        <v>14797</v>
      </c>
      <c r="M2389" t="s">
        <v>87</v>
      </c>
      <c r="N2389" t="s">
        <v>14798</v>
      </c>
      <c r="O2389" t="s">
        <v>39</v>
      </c>
      <c r="P2389">
        <v>7</v>
      </c>
      <c r="Q2389" t="s">
        <v>73</v>
      </c>
      <c r="R2389" t="s">
        <v>41</v>
      </c>
      <c r="S2389" t="s">
        <v>14799</v>
      </c>
      <c r="T2389" s="4">
        <v>45570</v>
      </c>
      <c r="U2389">
        <v>10</v>
      </c>
      <c r="V2389" t="s">
        <v>20249</v>
      </c>
      <c r="W2389" t="s">
        <v>14800</v>
      </c>
      <c r="X2389" t="s">
        <v>14801</v>
      </c>
      <c r="Y2389" t="s">
        <v>1779</v>
      </c>
      <c r="Z2389">
        <v>501</v>
      </c>
      <c r="AA2389">
        <v>8</v>
      </c>
      <c r="AB2389">
        <v>1603.2</v>
      </c>
      <c r="AC2389">
        <v>200.4</v>
      </c>
      <c r="AD2389" s="8">
        <v>0.28000000000000003</v>
      </c>
      <c r="AE2389" s="7">
        <v>448.89600000000007</v>
      </c>
      <c r="AF2389">
        <v>0.28000000000000003</v>
      </c>
      <c r="AG2389" t="str">
        <f t="shared" si="37"/>
        <v>₹2 K</v>
      </c>
    </row>
    <row r="2390" spans="1:33" x14ac:dyDescent="0.3">
      <c r="A2390" t="s">
        <v>47</v>
      </c>
      <c r="B2390" t="s">
        <v>1128</v>
      </c>
      <c r="C2390" t="s">
        <v>49</v>
      </c>
      <c r="D2390" t="s">
        <v>677</v>
      </c>
      <c r="E2390" t="s">
        <v>170</v>
      </c>
      <c r="F2390" t="s">
        <v>14829</v>
      </c>
      <c r="G2390" t="s">
        <v>33</v>
      </c>
      <c r="H2390" s="4">
        <v>44228</v>
      </c>
      <c r="I2390">
        <v>1300</v>
      </c>
      <c r="J2390" t="s">
        <v>14830</v>
      </c>
      <c r="K2390" t="s">
        <v>753</v>
      </c>
      <c r="L2390" t="s">
        <v>14831</v>
      </c>
      <c r="M2390" t="s">
        <v>37</v>
      </c>
      <c r="N2390" t="s">
        <v>14832</v>
      </c>
      <c r="O2390" t="s">
        <v>39</v>
      </c>
      <c r="P2390">
        <v>4</v>
      </c>
      <c r="Q2390" t="s">
        <v>73</v>
      </c>
      <c r="R2390" t="s">
        <v>101</v>
      </c>
      <c r="S2390" t="s">
        <v>14833</v>
      </c>
      <c r="T2390" s="4">
        <v>45566</v>
      </c>
      <c r="U2390">
        <v>10</v>
      </c>
      <c r="V2390" t="s">
        <v>20249</v>
      </c>
      <c r="W2390" t="s">
        <v>14834</v>
      </c>
      <c r="X2390" t="s">
        <v>14835</v>
      </c>
      <c r="Y2390" t="s">
        <v>4007</v>
      </c>
      <c r="Z2390">
        <v>1097</v>
      </c>
      <c r="AA2390">
        <v>3</v>
      </c>
      <c r="AB2390">
        <v>1316.4</v>
      </c>
      <c r="AC2390">
        <v>438.8</v>
      </c>
      <c r="AD2390" s="8">
        <v>0.22</v>
      </c>
      <c r="AE2390" s="7">
        <v>289.608</v>
      </c>
      <c r="AF2390">
        <v>0.22</v>
      </c>
      <c r="AG2390" t="str">
        <f t="shared" si="37"/>
        <v>₹1 K</v>
      </c>
    </row>
    <row r="2391" spans="1:33" x14ac:dyDescent="0.3">
      <c r="A2391" t="s">
        <v>93</v>
      </c>
      <c r="B2391" t="s">
        <v>568</v>
      </c>
      <c r="C2391" t="s">
        <v>49</v>
      </c>
      <c r="D2391" t="s">
        <v>50</v>
      </c>
      <c r="E2391" t="s">
        <v>1693</v>
      </c>
      <c r="F2391" t="s">
        <v>14918</v>
      </c>
      <c r="G2391" t="s">
        <v>33</v>
      </c>
      <c r="H2391" s="4">
        <v>44536</v>
      </c>
      <c r="I2391">
        <v>950</v>
      </c>
      <c r="J2391" t="s">
        <v>14919</v>
      </c>
      <c r="K2391" t="s">
        <v>233</v>
      </c>
      <c r="L2391" t="s">
        <v>14920</v>
      </c>
      <c r="M2391" t="s">
        <v>37</v>
      </c>
      <c r="N2391" t="s">
        <v>14921</v>
      </c>
      <c r="O2391" t="s">
        <v>57</v>
      </c>
      <c r="P2391">
        <v>12</v>
      </c>
      <c r="Q2391" t="s">
        <v>40</v>
      </c>
      <c r="R2391" t="s">
        <v>41</v>
      </c>
      <c r="S2391" t="s">
        <v>14922</v>
      </c>
      <c r="T2391" s="4">
        <v>45588</v>
      </c>
      <c r="U2391">
        <v>10</v>
      </c>
      <c r="V2391" t="s">
        <v>20249</v>
      </c>
      <c r="W2391" t="s">
        <v>14923</v>
      </c>
      <c r="X2391" t="s">
        <v>14924</v>
      </c>
      <c r="Y2391" t="s">
        <v>10258</v>
      </c>
      <c r="Z2391">
        <v>2770</v>
      </c>
      <c r="AA2391">
        <v>2</v>
      </c>
      <c r="AB2391">
        <v>2216</v>
      </c>
      <c r="AC2391">
        <v>1108</v>
      </c>
      <c r="AD2391" s="8">
        <v>0.22</v>
      </c>
      <c r="AE2391" s="7">
        <v>487.52</v>
      </c>
      <c r="AF2391">
        <v>0.22</v>
      </c>
      <c r="AG2391" t="str">
        <f t="shared" si="37"/>
        <v>₹2 K</v>
      </c>
    </row>
    <row r="2392" spans="1:33" x14ac:dyDescent="0.3">
      <c r="A2392" t="s">
        <v>20233</v>
      </c>
      <c r="B2392" t="s">
        <v>240</v>
      </c>
      <c r="C2392" t="s">
        <v>49</v>
      </c>
      <c r="D2392" t="s">
        <v>219</v>
      </c>
      <c r="E2392" t="s">
        <v>986</v>
      </c>
      <c r="F2392" t="s">
        <v>14946</v>
      </c>
      <c r="G2392" t="s">
        <v>33</v>
      </c>
      <c r="H2392" s="4">
        <v>45162</v>
      </c>
      <c r="I2392">
        <v>1400</v>
      </c>
      <c r="J2392" t="s">
        <v>14947</v>
      </c>
      <c r="K2392" t="s">
        <v>394</v>
      </c>
      <c r="L2392" t="s">
        <v>14948</v>
      </c>
      <c r="M2392" t="s">
        <v>37</v>
      </c>
      <c r="N2392" t="s">
        <v>14949</v>
      </c>
      <c r="O2392" t="s">
        <v>72</v>
      </c>
      <c r="P2392">
        <v>4</v>
      </c>
      <c r="Q2392" t="s">
        <v>40</v>
      </c>
      <c r="R2392" t="s">
        <v>58</v>
      </c>
      <c r="S2392" t="s">
        <v>14950</v>
      </c>
      <c r="T2392" s="4">
        <v>45570</v>
      </c>
      <c r="U2392">
        <v>10</v>
      </c>
      <c r="V2392" t="s">
        <v>20249</v>
      </c>
      <c r="W2392" t="s">
        <v>14951</v>
      </c>
      <c r="X2392" t="s">
        <v>14952</v>
      </c>
      <c r="Y2392" t="s">
        <v>14953</v>
      </c>
      <c r="Z2392">
        <v>863</v>
      </c>
      <c r="AA2392">
        <v>2</v>
      </c>
      <c r="AB2392">
        <v>690.40000000000009</v>
      </c>
      <c r="AC2392">
        <v>345.20000000000005</v>
      </c>
      <c r="AD2392" s="8">
        <v>0.22</v>
      </c>
      <c r="AE2392" s="7">
        <v>151.88800000000003</v>
      </c>
      <c r="AF2392">
        <v>0.22</v>
      </c>
      <c r="AG2392" t="str">
        <f t="shared" si="37"/>
        <v>₹690.4</v>
      </c>
    </row>
    <row r="2393" spans="1:33" x14ac:dyDescent="0.3">
      <c r="A2393" t="s">
        <v>181</v>
      </c>
      <c r="B2393" t="s">
        <v>985</v>
      </c>
      <c r="C2393" t="s">
        <v>29</v>
      </c>
      <c r="D2393" t="s">
        <v>30</v>
      </c>
      <c r="E2393" t="s">
        <v>511</v>
      </c>
      <c r="F2393" t="s">
        <v>15017</v>
      </c>
      <c r="G2393" t="s">
        <v>96</v>
      </c>
      <c r="H2393" s="4">
        <v>45328</v>
      </c>
      <c r="I2393">
        <v>1200</v>
      </c>
      <c r="J2393" t="s">
        <v>15018</v>
      </c>
      <c r="K2393" t="s">
        <v>524</v>
      </c>
      <c r="L2393" t="s">
        <v>15019</v>
      </c>
      <c r="M2393" t="s">
        <v>37</v>
      </c>
      <c r="N2393" t="s">
        <v>15020</v>
      </c>
      <c r="O2393" t="s">
        <v>72</v>
      </c>
      <c r="P2393">
        <v>15</v>
      </c>
      <c r="Q2393" t="s">
        <v>73</v>
      </c>
      <c r="R2393" t="s">
        <v>74</v>
      </c>
      <c r="S2393" t="s">
        <v>15021</v>
      </c>
      <c r="T2393" s="4">
        <v>45593</v>
      </c>
      <c r="U2393">
        <v>10</v>
      </c>
      <c r="V2393" t="s">
        <v>20249</v>
      </c>
      <c r="W2393" t="s">
        <v>15022</v>
      </c>
      <c r="X2393" t="s">
        <v>15023</v>
      </c>
      <c r="Y2393" t="s">
        <v>10166</v>
      </c>
      <c r="Z2393">
        <v>564</v>
      </c>
      <c r="AA2393">
        <v>1</v>
      </c>
      <c r="AB2393">
        <v>225.60000000000002</v>
      </c>
      <c r="AC2393">
        <v>225.60000000000002</v>
      </c>
      <c r="AD2393" s="8">
        <v>0.28000000000000003</v>
      </c>
      <c r="AE2393" s="7">
        <v>63.168000000000013</v>
      </c>
      <c r="AF2393">
        <v>0.28000000000000003</v>
      </c>
      <c r="AG2393" t="str">
        <f t="shared" si="37"/>
        <v>₹225.6</v>
      </c>
    </row>
    <row r="2394" spans="1:33" x14ac:dyDescent="0.3">
      <c r="A2394" t="s">
        <v>181</v>
      </c>
      <c r="B2394" t="s">
        <v>470</v>
      </c>
      <c r="C2394" t="s">
        <v>80</v>
      </c>
      <c r="D2394" t="s">
        <v>219</v>
      </c>
      <c r="E2394" t="s">
        <v>1917</v>
      </c>
      <c r="F2394" t="s">
        <v>15057</v>
      </c>
      <c r="G2394" t="s">
        <v>96</v>
      </c>
      <c r="H2394" s="4">
        <v>44289</v>
      </c>
      <c r="I2394">
        <v>950</v>
      </c>
      <c r="J2394" t="s">
        <v>15058</v>
      </c>
      <c r="K2394" t="s">
        <v>1626</v>
      </c>
      <c r="L2394" t="s">
        <v>15059</v>
      </c>
      <c r="M2394" t="s">
        <v>87</v>
      </c>
      <c r="N2394" t="s">
        <v>15060</v>
      </c>
      <c r="O2394" t="s">
        <v>72</v>
      </c>
      <c r="P2394">
        <v>12</v>
      </c>
      <c r="Q2394" t="s">
        <v>40</v>
      </c>
      <c r="R2394" t="s">
        <v>58</v>
      </c>
      <c r="S2394" t="s">
        <v>8247</v>
      </c>
      <c r="T2394" s="4">
        <v>45588</v>
      </c>
      <c r="U2394">
        <v>10</v>
      </c>
      <c r="V2394" t="s">
        <v>20249</v>
      </c>
      <c r="W2394" t="s">
        <v>15061</v>
      </c>
      <c r="X2394" t="s">
        <v>15062</v>
      </c>
      <c r="Y2394" t="s">
        <v>4795</v>
      </c>
      <c r="Z2394">
        <v>1003</v>
      </c>
      <c r="AA2394">
        <v>5</v>
      </c>
      <c r="AB2394">
        <v>2006</v>
      </c>
      <c r="AC2394">
        <v>401.2</v>
      </c>
      <c r="AD2394" s="8">
        <v>0.35</v>
      </c>
      <c r="AE2394" s="7">
        <v>702.09999999999991</v>
      </c>
      <c r="AF2394">
        <v>0.35</v>
      </c>
      <c r="AG2394" t="str">
        <f t="shared" si="37"/>
        <v>₹2 K</v>
      </c>
    </row>
    <row r="2395" spans="1:33" x14ac:dyDescent="0.3">
      <c r="A2395" t="s">
        <v>20240</v>
      </c>
      <c r="B2395" t="s">
        <v>347</v>
      </c>
      <c r="C2395" t="s">
        <v>80</v>
      </c>
      <c r="D2395" t="s">
        <v>50</v>
      </c>
      <c r="E2395" t="s">
        <v>1415</v>
      </c>
      <c r="F2395" t="s">
        <v>15097</v>
      </c>
      <c r="G2395" t="s">
        <v>96</v>
      </c>
      <c r="H2395" s="4">
        <v>43962</v>
      </c>
      <c r="I2395">
        <v>1300</v>
      </c>
      <c r="J2395" t="s">
        <v>15098</v>
      </c>
      <c r="K2395" t="s">
        <v>404</v>
      </c>
      <c r="L2395" t="s">
        <v>15099</v>
      </c>
      <c r="M2395" t="s">
        <v>37</v>
      </c>
      <c r="N2395" t="s">
        <v>15100</v>
      </c>
      <c r="O2395" t="s">
        <v>116</v>
      </c>
      <c r="P2395">
        <v>13</v>
      </c>
      <c r="Q2395" t="s">
        <v>73</v>
      </c>
      <c r="R2395" t="s">
        <v>101</v>
      </c>
      <c r="S2395" t="s">
        <v>15101</v>
      </c>
      <c r="T2395" s="4">
        <v>45581</v>
      </c>
      <c r="U2395">
        <v>10</v>
      </c>
      <c r="V2395" t="s">
        <v>20249</v>
      </c>
      <c r="W2395" t="s">
        <v>15102</v>
      </c>
      <c r="X2395" t="s">
        <v>604</v>
      </c>
      <c r="Y2395" t="s">
        <v>4109</v>
      </c>
      <c r="Z2395">
        <v>2073</v>
      </c>
      <c r="AA2395">
        <v>8</v>
      </c>
      <c r="AB2395">
        <v>6633.6</v>
      </c>
      <c r="AC2395">
        <v>829.2</v>
      </c>
      <c r="AD2395" s="8">
        <v>0.35</v>
      </c>
      <c r="AE2395" s="7">
        <v>2321.7599999999998</v>
      </c>
      <c r="AF2395">
        <v>0.35</v>
      </c>
      <c r="AG2395" t="str">
        <f t="shared" si="37"/>
        <v>₹7 K</v>
      </c>
    </row>
    <row r="2396" spans="1:33" x14ac:dyDescent="0.3">
      <c r="A2396" t="s">
        <v>27</v>
      </c>
      <c r="B2396" t="s">
        <v>193</v>
      </c>
      <c r="C2396" t="s">
        <v>29</v>
      </c>
      <c r="D2396" t="s">
        <v>219</v>
      </c>
      <c r="E2396" t="s">
        <v>391</v>
      </c>
      <c r="F2396" t="s">
        <v>15110</v>
      </c>
      <c r="G2396" t="s">
        <v>33</v>
      </c>
      <c r="H2396" s="4">
        <v>44565</v>
      </c>
      <c r="I2396">
        <v>1300</v>
      </c>
      <c r="J2396" t="s">
        <v>15111</v>
      </c>
      <c r="K2396" t="s">
        <v>286</v>
      </c>
      <c r="L2396" t="s">
        <v>15112</v>
      </c>
      <c r="M2396" t="s">
        <v>37</v>
      </c>
      <c r="N2396" t="s">
        <v>15113</v>
      </c>
      <c r="O2396" t="s">
        <v>39</v>
      </c>
      <c r="P2396">
        <v>10</v>
      </c>
      <c r="Q2396" t="s">
        <v>40</v>
      </c>
      <c r="R2396" t="s">
        <v>101</v>
      </c>
      <c r="S2396" t="s">
        <v>15114</v>
      </c>
      <c r="T2396" s="4">
        <v>45576</v>
      </c>
      <c r="U2396">
        <v>10</v>
      </c>
      <c r="V2396" t="s">
        <v>20249</v>
      </c>
      <c r="W2396" t="s">
        <v>15115</v>
      </c>
      <c r="X2396" t="s">
        <v>733</v>
      </c>
      <c r="Y2396" t="s">
        <v>14931</v>
      </c>
      <c r="Z2396">
        <v>1998</v>
      </c>
      <c r="AA2396">
        <v>4</v>
      </c>
      <c r="AB2396">
        <v>3196.8</v>
      </c>
      <c r="AC2396">
        <v>799.2</v>
      </c>
      <c r="AD2396" s="8">
        <v>0.28000000000000003</v>
      </c>
      <c r="AE2396" s="7">
        <v>895.10400000000016</v>
      </c>
      <c r="AF2396">
        <v>0.28000000000000003</v>
      </c>
      <c r="AG2396" t="str">
        <f t="shared" si="37"/>
        <v>₹3 K</v>
      </c>
    </row>
    <row r="2397" spans="1:33" x14ac:dyDescent="0.3">
      <c r="A2397" t="s">
        <v>93</v>
      </c>
      <c r="B2397" t="s">
        <v>1118</v>
      </c>
      <c r="C2397" t="s">
        <v>49</v>
      </c>
      <c r="D2397" t="s">
        <v>206</v>
      </c>
      <c r="E2397" t="s">
        <v>596</v>
      </c>
      <c r="F2397" t="s">
        <v>15231</v>
      </c>
      <c r="G2397" t="s">
        <v>33</v>
      </c>
      <c r="H2397" s="4">
        <v>45110</v>
      </c>
      <c r="I2397">
        <v>1100</v>
      </c>
      <c r="J2397" t="s">
        <v>15232</v>
      </c>
      <c r="K2397" t="s">
        <v>1260</v>
      </c>
      <c r="L2397" t="s">
        <v>15233</v>
      </c>
      <c r="M2397" t="s">
        <v>87</v>
      </c>
      <c r="N2397" t="s">
        <v>15234</v>
      </c>
      <c r="O2397" t="s">
        <v>116</v>
      </c>
      <c r="P2397">
        <v>18</v>
      </c>
      <c r="Q2397" t="s">
        <v>40</v>
      </c>
      <c r="R2397" t="s">
        <v>101</v>
      </c>
      <c r="S2397" t="s">
        <v>15235</v>
      </c>
      <c r="T2397" s="4">
        <v>45574</v>
      </c>
      <c r="U2397">
        <v>10</v>
      </c>
      <c r="V2397" t="s">
        <v>20249</v>
      </c>
      <c r="W2397" t="s">
        <v>15236</v>
      </c>
      <c r="X2397" t="s">
        <v>15237</v>
      </c>
      <c r="Y2397" t="s">
        <v>11353</v>
      </c>
      <c r="Z2397">
        <v>686</v>
      </c>
      <c r="AA2397">
        <v>8</v>
      </c>
      <c r="AB2397">
        <v>2195.2000000000003</v>
      </c>
      <c r="AC2397">
        <v>274.40000000000003</v>
      </c>
      <c r="AD2397" s="8">
        <v>0.22</v>
      </c>
      <c r="AE2397" s="7">
        <v>482.94400000000007</v>
      </c>
      <c r="AF2397">
        <v>0.22</v>
      </c>
      <c r="AG2397" t="str">
        <f t="shared" si="37"/>
        <v>₹2 K</v>
      </c>
    </row>
    <row r="2398" spans="1:33" x14ac:dyDescent="0.3">
      <c r="A2398" t="s">
        <v>93</v>
      </c>
      <c r="B2398" t="s">
        <v>568</v>
      </c>
      <c r="C2398" t="s">
        <v>80</v>
      </c>
      <c r="D2398" t="s">
        <v>30</v>
      </c>
      <c r="E2398" t="s">
        <v>1177</v>
      </c>
      <c r="F2398" t="s">
        <v>15305</v>
      </c>
      <c r="G2398" t="s">
        <v>33</v>
      </c>
      <c r="H2398" s="4">
        <v>43929</v>
      </c>
      <c r="I2398">
        <v>1300</v>
      </c>
      <c r="J2398" t="s">
        <v>15306</v>
      </c>
      <c r="K2398" t="s">
        <v>307</v>
      </c>
      <c r="L2398" t="s">
        <v>15307</v>
      </c>
      <c r="M2398" t="s">
        <v>37</v>
      </c>
      <c r="N2398" t="s">
        <v>15308</v>
      </c>
      <c r="O2398" t="s">
        <v>57</v>
      </c>
      <c r="P2398">
        <v>19</v>
      </c>
      <c r="Q2398" t="s">
        <v>73</v>
      </c>
      <c r="R2398" t="s">
        <v>41</v>
      </c>
      <c r="S2398" t="s">
        <v>15309</v>
      </c>
      <c r="T2398" s="4">
        <v>45577</v>
      </c>
      <c r="U2398">
        <v>10</v>
      </c>
      <c r="V2398" t="s">
        <v>20249</v>
      </c>
      <c r="W2398" t="s">
        <v>15310</v>
      </c>
      <c r="X2398" t="s">
        <v>15311</v>
      </c>
      <c r="Y2398" t="s">
        <v>15312</v>
      </c>
      <c r="Z2398">
        <v>1756</v>
      </c>
      <c r="AA2398">
        <v>6</v>
      </c>
      <c r="AB2398">
        <v>4214.4000000000015</v>
      </c>
      <c r="AC2398">
        <v>702.4000000000002</v>
      </c>
      <c r="AD2398" s="8">
        <v>0.35</v>
      </c>
      <c r="AE2398" s="7">
        <v>1475.0400000000004</v>
      </c>
      <c r="AF2398">
        <v>0.35</v>
      </c>
      <c r="AG2398" t="str">
        <f t="shared" si="37"/>
        <v>₹4 K</v>
      </c>
    </row>
    <row r="2399" spans="1:33" x14ac:dyDescent="0.3">
      <c r="A2399" t="s">
        <v>181</v>
      </c>
      <c r="B2399" t="s">
        <v>411</v>
      </c>
      <c r="C2399" t="s">
        <v>49</v>
      </c>
      <c r="D2399" t="s">
        <v>109</v>
      </c>
      <c r="E2399" t="s">
        <v>481</v>
      </c>
      <c r="F2399" t="s">
        <v>15313</v>
      </c>
      <c r="G2399" t="s">
        <v>96</v>
      </c>
      <c r="H2399" s="4">
        <v>44339</v>
      </c>
      <c r="I2399">
        <v>1200</v>
      </c>
      <c r="J2399" t="s">
        <v>15314</v>
      </c>
      <c r="K2399" t="s">
        <v>1749</v>
      </c>
      <c r="L2399" t="s">
        <v>15315</v>
      </c>
      <c r="M2399" t="s">
        <v>37</v>
      </c>
      <c r="N2399" t="s">
        <v>15316</v>
      </c>
      <c r="O2399" t="s">
        <v>116</v>
      </c>
      <c r="P2399">
        <v>4</v>
      </c>
      <c r="Q2399" t="s">
        <v>40</v>
      </c>
      <c r="R2399" t="s">
        <v>41</v>
      </c>
      <c r="S2399" t="s">
        <v>15317</v>
      </c>
      <c r="T2399" s="4">
        <v>45583</v>
      </c>
      <c r="U2399">
        <v>10</v>
      </c>
      <c r="V2399" t="s">
        <v>20249</v>
      </c>
      <c r="W2399" t="s">
        <v>15318</v>
      </c>
      <c r="X2399" t="s">
        <v>15319</v>
      </c>
      <c r="Y2399" t="s">
        <v>3630</v>
      </c>
      <c r="Z2399">
        <v>2805</v>
      </c>
      <c r="AA2399">
        <v>8</v>
      </c>
      <c r="AB2399">
        <v>8976</v>
      </c>
      <c r="AC2399">
        <v>1122</v>
      </c>
      <c r="AD2399" s="8">
        <v>0.22</v>
      </c>
      <c r="AE2399" s="7">
        <v>1974.72</v>
      </c>
      <c r="AF2399">
        <v>0.22</v>
      </c>
      <c r="AG2399" t="str">
        <f t="shared" si="37"/>
        <v>₹9 K</v>
      </c>
    </row>
    <row r="2400" spans="1:33" x14ac:dyDescent="0.3">
      <c r="A2400" t="s">
        <v>181</v>
      </c>
      <c r="B2400" t="s">
        <v>369</v>
      </c>
      <c r="C2400" t="s">
        <v>80</v>
      </c>
      <c r="D2400" t="s">
        <v>206</v>
      </c>
      <c r="E2400" t="s">
        <v>850</v>
      </c>
      <c r="F2400" t="s">
        <v>15424</v>
      </c>
      <c r="G2400" t="s">
        <v>33</v>
      </c>
      <c r="H2400" s="4">
        <v>43966</v>
      </c>
      <c r="I2400">
        <v>1000</v>
      </c>
      <c r="J2400" t="s">
        <v>15425</v>
      </c>
      <c r="K2400" t="s">
        <v>897</v>
      </c>
      <c r="L2400" t="s">
        <v>15426</v>
      </c>
      <c r="M2400" t="s">
        <v>37</v>
      </c>
      <c r="N2400" t="s">
        <v>15427</v>
      </c>
      <c r="O2400" t="s">
        <v>116</v>
      </c>
      <c r="P2400">
        <v>18</v>
      </c>
      <c r="Q2400" t="s">
        <v>40</v>
      </c>
      <c r="R2400" t="s">
        <v>41</v>
      </c>
      <c r="S2400" t="s">
        <v>15428</v>
      </c>
      <c r="T2400" s="4">
        <v>45581</v>
      </c>
      <c r="U2400">
        <v>10</v>
      </c>
      <c r="V2400" t="s">
        <v>20249</v>
      </c>
      <c r="W2400" t="s">
        <v>15429</v>
      </c>
      <c r="X2400" t="s">
        <v>15430</v>
      </c>
      <c r="Y2400" t="s">
        <v>4667</v>
      </c>
      <c r="Z2400">
        <v>2958</v>
      </c>
      <c r="AA2400">
        <v>4</v>
      </c>
      <c r="AB2400">
        <v>4732.8</v>
      </c>
      <c r="AC2400">
        <v>1183.2</v>
      </c>
      <c r="AD2400" s="8">
        <v>0.35</v>
      </c>
      <c r="AE2400" s="7">
        <v>1656.48</v>
      </c>
      <c r="AF2400">
        <v>0.35</v>
      </c>
      <c r="AG2400" t="str">
        <f t="shared" si="37"/>
        <v>₹5 K</v>
      </c>
    </row>
    <row r="2401" spans="1:33" x14ac:dyDescent="0.3">
      <c r="A2401" t="s">
        <v>93</v>
      </c>
      <c r="B2401" t="s">
        <v>1118</v>
      </c>
      <c r="C2401" t="s">
        <v>29</v>
      </c>
      <c r="D2401" t="s">
        <v>30</v>
      </c>
      <c r="E2401" t="s">
        <v>1560</v>
      </c>
      <c r="F2401" t="s">
        <v>15494</v>
      </c>
      <c r="G2401" t="s">
        <v>33</v>
      </c>
      <c r="H2401" s="4">
        <v>44674</v>
      </c>
      <c r="I2401">
        <v>800</v>
      </c>
      <c r="J2401" t="s">
        <v>1615</v>
      </c>
      <c r="K2401" t="s">
        <v>222</v>
      </c>
      <c r="L2401" t="s">
        <v>15495</v>
      </c>
      <c r="M2401" t="s">
        <v>37</v>
      </c>
      <c r="N2401" t="s">
        <v>15496</v>
      </c>
      <c r="O2401" t="s">
        <v>116</v>
      </c>
      <c r="P2401">
        <v>9</v>
      </c>
      <c r="Q2401" t="s">
        <v>73</v>
      </c>
      <c r="R2401" t="s">
        <v>101</v>
      </c>
      <c r="S2401" t="s">
        <v>15497</v>
      </c>
      <c r="T2401" s="4">
        <v>45568</v>
      </c>
      <c r="U2401">
        <v>10</v>
      </c>
      <c r="V2401" t="s">
        <v>20249</v>
      </c>
      <c r="W2401" t="s">
        <v>15498</v>
      </c>
      <c r="X2401" t="s">
        <v>15499</v>
      </c>
      <c r="Y2401" t="s">
        <v>2616</v>
      </c>
      <c r="Z2401">
        <v>2960</v>
      </c>
      <c r="AA2401">
        <v>2</v>
      </c>
      <c r="AB2401">
        <v>2368</v>
      </c>
      <c r="AC2401">
        <v>1184</v>
      </c>
      <c r="AD2401" s="8">
        <v>0.28000000000000003</v>
      </c>
      <c r="AE2401" s="7">
        <v>663.04000000000008</v>
      </c>
      <c r="AF2401">
        <v>0.28000000000000003</v>
      </c>
      <c r="AG2401" t="str">
        <f t="shared" si="37"/>
        <v>₹2 K</v>
      </c>
    </row>
    <row r="2402" spans="1:33" x14ac:dyDescent="0.3">
      <c r="A2402" t="s">
        <v>181</v>
      </c>
      <c r="B2402" t="s">
        <v>369</v>
      </c>
      <c r="C2402" t="s">
        <v>29</v>
      </c>
      <c r="D2402" t="s">
        <v>219</v>
      </c>
      <c r="E2402" t="s">
        <v>1092</v>
      </c>
      <c r="F2402" t="s">
        <v>15584</v>
      </c>
      <c r="G2402" t="s">
        <v>33</v>
      </c>
      <c r="H2402" s="4">
        <v>44936</v>
      </c>
      <c r="I2402">
        <v>950</v>
      </c>
      <c r="J2402" t="s">
        <v>15585</v>
      </c>
      <c r="K2402" t="s">
        <v>1153</v>
      </c>
      <c r="L2402" t="s">
        <v>15586</v>
      </c>
      <c r="M2402" t="s">
        <v>87</v>
      </c>
      <c r="N2402" t="s">
        <v>15587</v>
      </c>
      <c r="O2402" t="s">
        <v>116</v>
      </c>
      <c r="P2402">
        <v>19</v>
      </c>
      <c r="Q2402" t="s">
        <v>73</v>
      </c>
      <c r="R2402" t="s">
        <v>41</v>
      </c>
      <c r="S2402" t="s">
        <v>15588</v>
      </c>
      <c r="T2402" s="4">
        <v>45573</v>
      </c>
      <c r="U2402">
        <v>10</v>
      </c>
      <c r="V2402" t="s">
        <v>20249</v>
      </c>
      <c r="W2402" t="s">
        <v>15589</v>
      </c>
      <c r="X2402" t="s">
        <v>15590</v>
      </c>
      <c r="Y2402" t="s">
        <v>3317</v>
      </c>
      <c r="Z2402">
        <v>1370</v>
      </c>
      <c r="AA2402">
        <v>8</v>
      </c>
      <c r="AB2402">
        <v>4384</v>
      </c>
      <c r="AC2402">
        <v>548</v>
      </c>
      <c r="AD2402" s="8">
        <v>0.28000000000000003</v>
      </c>
      <c r="AE2402" s="7">
        <v>1227.5200000000002</v>
      </c>
      <c r="AF2402">
        <v>0.28000000000000003</v>
      </c>
      <c r="AG2402" t="str">
        <f t="shared" si="37"/>
        <v>₹4 K</v>
      </c>
    </row>
    <row r="2403" spans="1:33" x14ac:dyDescent="0.3">
      <c r="A2403" t="s">
        <v>20233</v>
      </c>
      <c r="B2403" t="s">
        <v>240</v>
      </c>
      <c r="C2403" t="s">
        <v>80</v>
      </c>
      <c r="D2403" t="s">
        <v>241</v>
      </c>
      <c r="E2403" t="s">
        <v>441</v>
      </c>
      <c r="F2403" t="s">
        <v>3803</v>
      </c>
      <c r="G2403" t="s">
        <v>96</v>
      </c>
      <c r="H2403" s="4">
        <v>45508</v>
      </c>
      <c r="I2403">
        <v>1200</v>
      </c>
      <c r="J2403" t="s">
        <v>15707</v>
      </c>
      <c r="K2403" t="s">
        <v>394</v>
      </c>
      <c r="L2403" t="s">
        <v>15708</v>
      </c>
      <c r="M2403" t="s">
        <v>37</v>
      </c>
      <c r="N2403" t="s">
        <v>15709</v>
      </c>
      <c r="O2403" t="s">
        <v>116</v>
      </c>
      <c r="P2403">
        <v>18</v>
      </c>
      <c r="Q2403" t="s">
        <v>73</v>
      </c>
      <c r="R2403" t="s">
        <v>101</v>
      </c>
      <c r="S2403" t="s">
        <v>15710</v>
      </c>
      <c r="T2403" s="4">
        <v>45569</v>
      </c>
      <c r="U2403">
        <v>10</v>
      </c>
      <c r="V2403" t="s">
        <v>20249</v>
      </c>
      <c r="W2403" t="s">
        <v>15711</v>
      </c>
      <c r="X2403" t="s">
        <v>15712</v>
      </c>
      <c r="Y2403" t="s">
        <v>3826</v>
      </c>
      <c r="Z2403">
        <v>2331</v>
      </c>
      <c r="AA2403">
        <v>5</v>
      </c>
      <c r="AB2403">
        <v>4662</v>
      </c>
      <c r="AC2403">
        <v>932.4</v>
      </c>
      <c r="AD2403" s="8">
        <v>0.35</v>
      </c>
      <c r="AE2403" s="7">
        <v>1631.6999999999998</v>
      </c>
      <c r="AF2403">
        <v>0.35</v>
      </c>
      <c r="AG2403" t="str">
        <f t="shared" si="37"/>
        <v>₹5 K</v>
      </c>
    </row>
    <row r="2404" spans="1:33" x14ac:dyDescent="0.3">
      <c r="A2404" t="s">
        <v>450</v>
      </c>
      <c r="B2404" t="s">
        <v>450</v>
      </c>
      <c r="C2404" t="s">
        <v>29</v>
      </c>
      <c r="D2404" t="s">
        <v>241</v>
      </c>
      <c r="E2404" t="s">
        <v>521</v>
      </c>
      <c r="F2404" t="s">
        <v>15755</v>
      </c>
      <c r="G2404" t="s">
        <v>33</v>
      </c>
      <c r="H2404" s="4">
        <v>44183</v>
      </c>
      <c r="I2404">
        <v>800</v>
      </c>
      <c r="J2404" t="s">
        <v>15756</v>
      </c>
      <c r="K2404" t="s">
        <v>1359</v>
      </c>
      <c r="L2404" t="s">
        <v>15757</v>
      </c>
      <c r="M2404" t="s">
        <v>37</v>
      </c>
      <c r="N2404" t="s">
        <v>15758</v>
      </c>
      <c r="O2404" t="s">
        <v>116</v>
      </c>
      <c r="P2404">
        <v>9</v>
      </c>
      <c r="Q2404" t="s">
        <v>40</v>
      </c>
      <c r="R2404" t="s">
        <v>101</v>
      </c>
      <c r="S2404" t="s">
        <v>15759</v>
      </c>
      <c r="T2404" s="4">
        <v>45588</v>
      </c>
      <c r="U2404">
        <v>10</v>
      </c>
      <c r="V2404" t="s">
        <v>20249</v>
      </c>
      <c r="W2404" t="s">
        <v>15760</v>
      </c>
      <c r="X2404" t="s">
        <v>15761</v>
      </c>
      <c r="Y2404" t="s">
        <v>228</v>
      </c>
      <c r="Z2404">
        <v>1181</v>
      </c>
      <c r="AA2404">
        <v>1</v>
      </c>
      <c r="AB2404">
        <v>472.40000000000003</v>
      </c>
      <c r="AC2404">
        <v>472.40000000000003</v>
      </c>
      <c r="AD2404" s="8">
        <v>0.28000000000000003</v>
      </c>
      <c r="AE2404" s="7">
        <v>132.27200000000002</v>
      </c>
      <c r="AF2404">
        <v>0.28000000000000003</v>
      </c>
      <c r="AG2404" t="str">
        <f t="shared" si="37"/>
        <v>₹472.4</v>
      </c>
    </row>
    <row r="2405" spans="1:33" x14ac:dyDescent="0.3">
      <c r="A2405" t="s">
        <v>20238</v>
      </c>
      <c r="B2405" t="s">
        <v>650</v>
      </c>
      <c r="C2405" t="s">
        <v>80</v>
      </c>
      <c r="D2405" t="s">
        <v>241</v>
      </c>
      <c r="E2405" t="s">
        <v>1674</v>
      </c>
      <c r="F2405" t="s">
        <v>15776</v>
      </c>
      <c r="G2405" t="s">
        <v>33</v>
      </c>
      <c r="H2405" s="4">
        <v>44730</v>
      </c>
      <c r="I2405">
        <v>1000</v>
      </c>
      <c r="J2405" t="s">
        <v>15777</v>
      </c>
      <c r="K2405" t="s">
        <v>3813</v>
      </c>
      <c r="L2405" t="s">
        <v>15778</v>
      </c>
      <c r="M2405" t="s">
        <v>37</v>
      </c>
      <c r="N2405" t="s">
        <v>15779</v>
      </c>
      <c r="O2405" t="s">
        <v>57</v>
      </c>
      <c r="P2405">
        <v>14</v>
      </c>
      <c r="Q2405" t="s">
        <v>40</v>
      </c>
      <c r="R2405" t="s">
        <v>41</v>
      </c>
      <c r="S2405" t="s">
        <v>15780</v>
      </c>
      <c r="T2405" s="4">
        <v>45566</v>
      </c>
      <c r="U2405">
        <v>10</v>
      </c>
      <c r="V2405" t="s">
        <v>20249</v>
      </c>
      <c r="W2405" t="s">
        <v>15781</v>
      </c>
      <c r="X2405" t="s">
        <v>15782</v>
      </c>
      <c r="Y2405" t="s">
        <v>5872</v>
      </c>
      <c r="Z2405">
        <v>2279</v>
      </c>
      <c r="AA2405">
        <v>2</v>
      </c>
      <c r="AB2405">
        <v>1823.2</v>
      </c>
      <c r="AC2405">
        <v>911.6</v>
      </c>
      <c r="AD2405" s="8">
        <v>0.35</v>
      </c>
      <c r="AE2405" s="7">
        <v>638.12</v>
      </c>
      <c r="AF2405">
        <v>0.35</v>
      </c>
      <c r="AG2405" t="str">
        <f t="shared" si="37"/>
        <v>₹2 K</v>
      </c>
    </row>
    <row r="2406" spans="1:33" x14ac:dyDescent="0.3">
      <c r="A2406" t="s">
        <v>181</v>
      </c>
      <c r="B2406" t="s">
        <v>920</v>
      </c>
      <c r="C2406" t="s">
        <v>29</v>
      </c>
      <c r="D2406" t="s">
        <v>146</v>
      </c>
      <c r="E2406" t="s">
        <v>1693</v>
      </c>
      <c r="F2406" t="s">
        <v>15921</v>
      </c>
      <c r="G2406" t="s">
        <v>33</v>
      </c>
      <c r="H2406" s="4">
        <v>45587</v>
      </c>
      <c r="I2406">
        <v>950</v>
      </c>
      <c r="J2406" t="s">
        <v>15922</v>
      </c>
      <c r="K2406" t="s">
        <v>1293</v>
      </c>
      <c r="L2406" t="s">
        <v>15923</v>
      </c>
      <c r="M2406" t="s">
        <v>87</v>
      </c>
      <c r="N2406" t="s">
        <v>15924</v>
      </c>
      <c r="O2406" t="s">
        <v>57</v>
      </c>
      <c r="P2406">
        <v>6</v>
      </c>
      <c r="Q2406" t="s">
        <v>40</v>
      </c>
      <c r="R2406" t="s">
        <v>58</v>
      </c>
      <c r="S2406" t="s">
        <v>15925</v>
      </c>
      <c r="T2406" s="4">
        <v>45577</v>
      </c>
      <c r="U2406">
        <v>10</v>
      </c>
      <c r="V2406" t="s">
        <v>20249</v>
      </c>
      <c r="W2406" t="s">
        <v>15926</v>
      </c>
      <c r="X2406" t="s">
        <v>15927</v>
      </c>
      <c r="Y2406" t="s">
        <v>4909</v>
      </c>
      <c r="Z2406">
        <v>2191</v>
      </c>
      <c r="AA2406">
        <v>8</v>
      </c>
      <c r="AB2406">
        <v>7011.2000000000007</v>
      </c>
      <c r="AC2406">
        <v>876.40000000000009</v>
      </c>
      <c r="AD2406" s="8">
        <v>0.28000000000000003</v>
      </c>
      <c r="AE2406" s="7">
        <v>1963.1360000000004</v>
      </c>
      <c r="AF2406">
        <v>0.28000000000000003</v>
      </c>
      <c r="AG2406" t="str">
        <f t="shared" si="37"/>
        <v>₹7 K</v>
      </c>
    </row>
    <row r="2407" spans="1:33" x14ac:dyDescent="0.3">
      <c r="A2407" t="s">
        <v>181</v>
      </c>
      <c r="B2407" t="s">
        <v>606</v>
      </c>
      <c r="C2407" t="s">
        <v>80</v>
      </c>
      <c r="D2407" t="s">
        <v>109</v>
      </c>
      <c r="E2407" t="s">
        <v>2585</v>
      </c>
      <c r="F2407" t="s">
        <v>16010</v>
      </c>
      <c r="G2407" t="s">
        <v>96</v>
      </c>
      <c r="H2407" s="4">
        <v>44980</v>
      </c>
      <c r="I2407">
        <v>1100</v>
      </c>
      <c r="J2407" t="s">
        <v>16011</v>
      </c>
      <c r="K2407" t="s">
        <v>1846</v>
      </c>
      <c r="L2407" t="s">
        <v>16012</v>
      </c>
      <c r="M2407" t="s">
        <v>87</v>
      </c>
      <c r="N2407" t="s">
        <v>16013</v>
      </c>
      <c r="O2407" t="s">
        <v>39</v>
      </c>
      <c r="P2407">
        <v>11</v>
      </c>
      <c r="Q2407" t="s">
        <v>73</v>
      </c>
      <c r="R2407" t="s">
        <v>74</v>
      </c>
      <c r="S2407" t="s">
        <v>16014</v>
      </c>
      <c r="T2407" s="4">
        <v>45589</v>
      </c>
      <c r="U2407">
        <v>10</v>
      </c>
      <c r="V2407" t="s">
        <v>20249</v>
      </c>
      <c r="W2407" t="s">
        <v>16015</v>
      </c>
      <c r="X2407" t="s">
        <v>16016</v>
      </c>
      <c r="Y2407" t="s">
        <v>6659</v>
      </c>
      <c r="Z2407">
        <v>2823</v>
      </c>
      <c r="AA2407">
        <v>4</v>
      </c>
      <c r="AB2407">
        <v>4516.8</v>
      </c>
      <c r="AC2407">
        <v>1129.2</v>
      </c>
      <c r="AD2407" s="8">
        <v>0.35</v>
      </c>
      <c r="AE2407" s="7">
        <v>1580.8799999999999</v>
      </c>
      <c r="AF2407">
        <v>0.35</v>
      </c>
      <c r="AG2407" t="str">
        <f t="shared" si="37"/>
        <v>₹5 K</v>
      </c>
    </row>
    <row r="2408" spans="1:33" x14ac:dyDescent="0.3">
      <c r="A2408" t="s">
        <v>133</v>
      </c>
      <c r="B2408" t="s">
        <v>108</v>
      </c>
      <c r="C2408" t="s">
        <v>49</v>
      </c>
      <c r="D2408" t="s">
        <v>677</v>
      </c>
      <c r="E2408" t="s">
        <v>501</v>
      </c>
      <c r="F2408" t="s">
        <v>16144</v>
      </c>
      <c r="G2408" t="s">
        <v>96</v>
      </c>
      <c r="H2408" s="4">
        <v>44142</v>
      </c>
      <c r="I2408">
        <v>1100</v>
      </c>
      <c r="J2408" t="s">
        <v>16145</v>
      </c>
      <c r="K2408" t="s">
        <v>706</v>
      </c>
      <c r="L2408" t="s">
        <v>16146</v>
      </c>
      <c r="M2408" t="s">
        <v>37</v>
      </c>
      <c r="N2408" t="s">
        <v>16147</v>
      </c>
      <c r="O2408" t="s">
        <v>72</v>
      </c>
      <c r="P2408">
        <v>16</v>
      </c>
      <c r="Q2408" t="s">
        <v>73</v>
      </c>
      <c r="R2408" t="s">
        <v>41</v>
      </c>
      <c r="S2408" t="s">
        <v>16148</v>
      </c>
      <c r="T2408" s="4">
        <v>45581</v>
      </c>
      <c r="U2408">
        <v>10</v>
      </c>
      <c r="V2408" t="s">
        <v>20249</v>
      </c>
      <c r="W2408" t="s">
        <v>16149</v>
      </c>
      <c r="X2408" t="s">
        <v>16150</v>
      </c>
      <c r="Y2408" t="s">
        <v>9001</v>
      </c>
      <c r="Z2408">
        <v>1827</v>
      </c>
      <c r="AA2408">
        <v>2</v>
      </c>
      <c r="AB2408">
        <v>1461.6000000000001</v>
      </c>
      <c r="AC2408">
        <v>730.80000000000007</v>
      </c>
      <c r="AD2408" s="8">
        <v>0.22</v>
      </c>
      <c r="AE2408" s="7">
        <v>321.55200000000002</v>
      </c>
      <c r="AF2408">
        <v>0.22</v>
      </c>
      <c r="AG2408" t="str">
        <f t="shared" si="37"/>
        <v>₹1 K</v>
      </c>
    </row>
    <row r="2409" spans="1:33" x14ac:dyDescent="0.3">
      <c r="A2409" t="s">
        <v>93</v>
      </c>
      <c r="B2409" t="s">
        <v>205</v>
      </c>
      <c r="C2409" t="s">
        <v>80</v>
      </c>
      <c r="D2409" t="s">
        <v>219</v>
      </c>
      <c r="E2409" t="s">
        <v>401</v>
      </c>
      <c r="F2409" t="s">
        <v>16202</v>
      </c>
      <c r="G2409" t="s">
        <v>33</v>
      </c>
      <c r="H2409" s="4">
        <v>44746</v>
      </c>
      <c r="I2409">
        <v>1200</v>
      </c>
      <c r="J2409" t="s">
        <v>16203</v>
      </c>
      <c r="K2409" t="s">
        <v>1034</v>
      </c>
      <c r="L2409" t="s">
        <v>16204</v>
      </c>
      <c r="M2409" t="s">
        <v>37</v>
      </c>
      <c r="N2409" t="s">
        <v>16205</v>
      </c>
      <c r="O2409" t="s">
        <v>57</v>
      </c>
      <c r="P2409">
        <v>4</v>
      </c>
      <c r="Q2409" t="s">
        <v>73</v>
      </c>
      <c r="R2409" t="s">
        <v>101</v>
      </c>
      <c r="S2409" t="s">
        <v>16206</v>
      </c>
      <c r="T2409" s="4">
        <v>45571</v>
      </c>
      <c r="U2409">
        <v>10</v>
      </c>
      <c r="V2409" t="s">
        <v>20249</v>
      </c>
      <c r="W2409" t="s">
        <v>16207</v>
      </c>
      <c r="X2409" t="s">
        <v>16208</v>
      </c>
      <c r="Y2409" t="s">
        <v>3394</v>
      </c>
      <c r="Z2409">
        <v>1111</v>
      </c>
      <c r="AA2409">
        <v>5</v>
      </c>
      <c r="AB2409">
        <v>2222</v>
      </c>
      <c r="AC2409">
        <v>444.4</v>
      </c>
      <c r="AD2409" s="8">
        <v>0.35</v>
      </c>
      <c r="AE2409" s="7">
        <v>777.69999999999993</v>
      </c>
      <c r="AF2409">
        <v>0.35</v>
      </c>
      <c r="AG2409" t="str">
        <f t="shared" si="37"/>
        <v>₹2 K</v>
      </c>
    </row>
    <row r="2410" spans="1:33" x14ac:dyDescent="0.3">
      <c r="A2410" t="s">
        <v>181</v>
      </c>
      <c r="B2410" t="s">
        <v>369</v>
      </c>
      <c r="C2410" t="s">
        <v>29</v>
      </c>
      <c r="D2410" t="s">
        <v>219</v>
      </c>
      <c r="E2410" t="s">
        <v>2486</v>
      </c>
      <c r="F2410" t="s">
        <v>16228</v>
      </c>
      <c r="G2410" t="s">
        <v>96</v>
      </c>
      <c r="H2410" s="4">
        <v>44316</v>
      </c>
      <c r="I2410">
        <v>1100</v>
      </c>
      <c r="J2410" t="s">
        <v>542</v>
      </c>
      <c r="K2410" t="s">
        <v>2083</v>
      </c>
      <c r="L2410" t="s">
        <v>16229</v>
      </c>
      <c r="M2410" t="s">
        <v>37</v>
      </c>
      <c r="N2410" t="s">
        <v>16230</v>
      </c>
      <c r="O2410" t="s">
        <v>39</v>
      </c>
      <c r="P2410">
        <v>13</v>
      </c>
      <c r="Q2410" t="s">
        <v>73</v>
      </c>
      <c r="R2410" t="s">
        <v>58</v>
      </c>
      <c r="S2410" t="s">
        <v>16231</v>
      </c>
      <c r="T2410" s="4">
        <v>45583</v>
      </c>
      <c r="U2410">
        <v>10</v>
      </c>
      <c r="V2410" t="s">
        <v>20249</v>
      </c>
      <c r="W2410" t="s">
        <v>16232</v>
      </c>
      <c r="X2410" t="s">
        <v>16233</v>
      </c>
      <c r="Y2410" t="s">
        <v>966</v>
      </c>
      <c r="Z2410">
        <v>2093</v>
      </c>
      <c r="AA2410">
        <v>8</v>
      </c>
      <c r="AB2410">
        <v>6697.6</v>
      </c>
      <c r="AC2410">
        <v>837.2</v>
      </c>
      <c r="AD2410" s="8">
        <v>0.28000000000000003</v>
      </c>
      <c r="AE2410" s="7">
        <v>1875.3280000000002</v>
      </c>
      <c r="AF2410">
        <v>0.28000000000000003</v>
      </c>
      <c r="AG2410" t="str">
        <f t="shared" si="37"/>
        <v>₹7 K</v>
      </c>
    </row>
    <row r="2411" spans="1:33" x14ac:dyDescent="0.3">
      <c r="A2411" t="s">
        <v>27</v>
      </c>
      <c r="B2411" t="s">
        <v>731</v>
      </c>
      <c r="C2411" t="s">
        <v>49</v>
      </c>
      <c r="D2411" t="s">
        <v>146</v>
      </c>
      <c r="E2411" t="s">
        <v>294</v>
      </c>
      <c r="F2411" t="s">
        <v>16234</v>
      </c>
      <c r="G2411" t="s">
        <v>33</v>
      </c>
      <c r="H2411" s="4">
        <v>43869</v>
      </c>
      <c r="I2411">
        <v>1200</v>
      </c>
      <c r="J2411" t="s">
        <v>16235</v>
      </c>
      <c r="K2411" t="s">
        <v>653</v>
      </c>
      <c r="L2411" t="s">
        <v>16236</v>
      </c>
      <c r="M2411" t="s">
        <v>87</v>
      </c>
      <c r="N2411" t="s">
        <v>16237</v>
      </c>
      <c r="O2411" t="s">
        <v>57</v>
      </c>
      <c r="P2411">
        <v>20</v>
      </c>
      <c r="Q2411" t="s">
        <v>73</v>
      </c>
      <c r="R2411" t="s">
        <v>58</v>
      </c>
      <c r="S2411" t="s">
        <v>16238</v>
      </c>
      <c r="T2411" s="4">
        <v>45582</v>
      </c>
      <c r="U2411">
        <v>10</v>
      </c>
      <c r="V2411" t="s">
        <v>20249</v>
      </c>
      <c r="W2411" t="s">
        <v>16239</v>
      </c>
      <c r="X2411" t="s">
        <v>16240</v>
      </c>
      <c r="Y2411" t="s">
        <v>8388</v>
      </c>
      <c r="Z2411">
        <v>2254</v>
      </c>
      <c r="AA2411">
        <v>5</v>
      </c>
      <c r="AB2411">
        <v>4508</v>
      </c>
      <c r="AC2411">
        <v>901.6</v>
      </c>
      <c r="AD2411" s="8">
        <v>0.22</v>
      </c>
      <c r="AE2411" s="7">
        <v>991.76</v>
      </c>
      <c r="AF2411">
        <v>0.22</v>
      </c>
      <c r="AG2411" t="str">
        <f t="shared" si="37"/>
        <v>₹5 K</v>
      </c>
    </row>
    <row r="2412" spans="1:33" x14ac:dyDescent="0.3">
      <c r="A2412" t="s">
        <v>20237</v>
      </c>
      <c r="B2412" t="s">
        <v>1483</v>
      </c>
      <c r="C2412" t="s">
        <v>49</v>
      </c>
      <c r="D2412" t="s">
        <v>206</v>
      </c>
      <c r="E2412" t="s">
        <v>326</v>
      </c>
      <c r="F2412" t="s">
        <v>16424</v>
      </c>
      <c r="G2412" t="s">
        <v>96</v>
      </c>
      <c r="H2412" s="4">
        <v>44881</v>
      </c>
      <c r="I2412">
        <v>1100</v>
      </c>
      <c r="J2412" t="s">
        <v>16425</v>
      </c>
      <c r="K2412" t="s">
        <v>317</v>
      </c>
      <c r="L2412" t="s">
        <v>16426</v>
      </c>
      <c r="M2412" t="s">
        <v>37</v>
      </c>
      <c r="N2412" t="s">
        <v>16427</v>
      </c>
      <c r="O2412" t="s">
        <v>72</v>
      </c>
      <c r="P2412">
        <v>14</v>
      </c>
      <c r="Q2412" t="s">
        <v>40</v>
      </c>
      <c r="R2412" t="s">
        <v>74</v>
      </c>
      <c r="S2412" t="s">
        <v>16428</v>
      </c>
      <c r="T2412" s="4">
        <v>45567</v>
      </c>
      <c r="U2412">
        <v>10</v>
      </c>
      <c r="V2412" t="s">
        <v>20249</v>
      </c>
      <c r="W2412" t="s">
        <v>16429</v>
      </c>
      <c r="X2412" t="s">
        <v>16430</v>
      </c>
      <c r="Y2412" t="s">
        <v>5872</v>
      </c>
      <c r="Z2412">
        <v>1151</v>
      </c>
      <c r="AA2412">
        <v>6</v>
      </c>
      <c r="AB2412">
        <v>2762.4</v>
      </c>
      <c r="AC2412">
        <v>460.40000000000003</v>
      </c>
      <c r="AD2412" s="8">
        <v>0.22</v>
      </c>
      <c r="AE2412" s="7">
        <v>607.72800000000007</v>
      </c>
      <c r="AF2412">
        <v>0.22</v>
      </c>
      <c r="AG2412" t="str">
        <f t="shared" si="37"/>
        <v>₹3 K</v>
      </c>
    </row>
    <row r="2413" spans="1:33" x14ac:dyDescent="0.3">
      <c r="A2413" t="s">
        <v>336</v>
      </c>
      <c r="B2413" t="s">
        <v>262</v>
      </c>
      <c r="C2413" t="s">
        <v>80</v>
      </c>
      <c r="D2413" t="s">
        <v>50</v>
      </c>
      <c r="E2413" t="s">
        <v>996</v>
      </c>
      <c r="F2413" t="s">
        <v>16542</v>
      </c>
      <c r="G2413" t="s">
        <v>33</v>
      </c>
      <c r="H2413" s="4">
        <v>44153</v>
      </c>
      <c r="I2413">
        <v>800</v>
      </c>
      <c r="J2413" t="s">
        <v>16543</v>
      </c>
      <c r="K2413" t="s">
        <v>85</v>
      </c>
      <c r="L2413" t="s">
        <v>16544</v>
      </c>
      <c r="M2413" t="s">
        <v>37</v>
      </c>
      <c r="N2413" t="s">
        <v>16545</v>
      </c>
      <c r="O2413" t="s">
        <v>72</v>
      </c>
      <c r="P2413">
        <v>4</v>
      </c>
      <c r="Q2413" t="s">
        <v>73</v>
      </c>
      <c r="R2413" t="s">
        <v>58</v>
      </c>
      <c r="S2413" t="s">
        <v>16546</v>
      </c>
      <c r="T2413" s="4">
        <v>45571</v>
      </c>
      <c r="U2413">
        <v>10</v>
      </c>
      <c r="V2413" t="s">
        <v>20249</v>
      </c>
      <c r="W2413" t="s">
        <v>16547</v>
      </c>
      <c r="X2413" t="s">
        <v>16548</v>
      </c>
      <c r="Y2413" t="s">
        <v>8516</v>
      </c>
      <c r="Z2413">
        <v>1587</v>
      </c>
      <c r="AA2413">
        <v>3</v>
      </c>
      <c r="AB2413">
        <v>1904.4</v>
      </c>
      <c r="AC2413">
        <v>634.80000000000007</v>
      </c>
      <c r="AD2413" s="8">
        <v>0.35</v>
      </c>
      <c r="AE2413" s="7">
        <v>666.54</v>
      </c>
      <c r="AF2413">
        <v>0.35</v>
      </c>
      <c r="AG2413" t="str">
        <f t="shared" si="37"/>
        <v>₹2 K</v>
      </c>
    </row>
    <row r="2414" spans="1:33" x14ac:dyDescent="0.3">
      <c r="A2414" t="s">
        <v>181</v>
      </c>
      <c r="B2414" t="s">
        <v>985</v>
      </c>
      <c r="C2414" t="s">
        <v>49</v>
      </c>
      <c r="D2414" t="s">
        <v>241</v>
      </c>
      <c r="E2414" t="s">
        <v>2153</v>
      </c>
      <c r="F2414" t="s">
        <v>16570</v>
      </c>
      <c r="G2414" t="s">
        <v>96</v>
      </c>
      <c r="H2414" s="4">
        <v>45220</v>
      </c>
      <c r="I2414">
        <v>1000</v>
      </c>
      <c r="J2414" t="s">
        <v>16571</v>
      </c>
      <c r="K2414" t="s">
        <v>787</v>
      </c>
      <c r="L2414" t="s">
        <v>16572</v>
      </c>
      <c r="M2414" t="s">
        <v>37</v>
      </c>
      <c r="N2414" t="s">
        <v>16573</v>
      </c>
      <c r="O2414" t="s">
        <v>57</v>
      </c>
      <c r="P2414">
        <v>10</v>
      </c>
      <c r="Q2414" t="s">
        <v>40</v>
      </c>
      <c r="R2414" t="s">
        <v>74</v>
      </c>
      <c r="S2414" t="s">
        <v>16574</v>
      </c>
      <c r="T2414" s="4">
        <v>45596</v>
      </c>
      <c r="U2414">
        <v>10</v>
      </c>
      <c r="V2414" t="s">
        <v>20249</v>
      </c>
      <c r="W2414" t="s">
        <v>16575</v>
      </c>
      <c r="X2414" t="s">
        <v>16576</v>
      </c>
      <c r="Y2414" t="s">
        <v>1066</v>
      </c>
      <c r="Z2414">
        <v>2002</v>
      </c>
      <c r="AA2414">
        <v>6</v>
      </c>
      <c r="AB2414">
        <v>4804.8</v>
      </c>
      <c r="AC2414">
        <v>800.80000000000007</v>
      </c>
      <c r="AD2414" s="8">
        <v>0.22</v>
      </c>
      <c r="AE2414" s="7">
        <v>1057.056</v>
      </c>
      <c r="AF2414">
        <v>0.22</v>
      </c>
      <c r="AG2414" t="str">
        <f t="shared" si="37"/>
        <v>₹5 K</v>
      </c>
    </row>
    <row r="2415" spans="1:33" x14ac:dyDescent="0.3">
      <c r="A2415" t="s">
        <v>181</v>
      </c>
      <c r="B2415" t="s">
        <v>985</v>
      </c>
      <c r="C2415" t="s">
        <v>80</v>
      </c>
      <c r="D2415" t="s">
        <v>241</v>
      </c>
      <c r="E2415" t="s">
        <v>2957</v>
      </c>
      <c r="F2415" t="s">
        <v>16613</v>
      </c>
      <c r="G2415" t="s">
        <v>96</v>
      </c>
      <c r="H2415" s="4">
        <v>45410</v>
      </c>
      <c r="I2415">
        <v>800</v>
      </c>
      <c r="J2415" t="s">
        <v>16614</v>
      </c>
      <c r="K2415" t="s">
        <v>276</v>
      </c>
      <c r="L2415" t="s">
        <v>16615</v>
      </c>
      <c r="M2415" t="s">
        <v>37</v>
      </c>
      <c r="N2415" t="s">
        <v>16616</v>
      </c>
      <c r="O2415" t="s">
        <v>57</v>
      </c>
      <c r="P2415">
        <v>3</v>
      </c>
      <c r="Q2415" t="s">
        <v>40</v>
      </c>
      <c r="R2415" t="s">
        <v>74</v>
      </c>
      <c r="S2415" t="s">
        <v>16617</v>
      </c>
      <c r="T2415" s="4">
        <v>45570</v>
      </c>
      <c r="U2415">
        <v>10</v>
      </c>
      <c r="V2415" t="s">
        <v>20249</v>
      </c>
      <c r="W2415" t="s">
        <v>16618</v>
      </c>
      <c r="X2415" t="s">
        <v>16117</v>
      </c>
      <c r="Y2415" t="s">
        <v>2981</v>
      </c>
      <c r="Z2415">
        <v>1518</v>
      </c>
      <c r="AA2415">
        <v>7</v>
      </c>
      <c r="AB2415">
        <v>4250.4000000000015</v>
      </c>
      <c r="AC2415">
        <v>607.20000000000016</v>
      </c>
      <c r="AD2415" s="8">
        <v>0.35</v>
      </c>
      <c r="AE2415" s="7">
        <v>1487.6400000000003</v>
      </c>
      <c r="AF2415">
        <v>0.35</v>
      </c>
      <c r="AG2415" t="str">
        <f t="shared" si="37"/>
        <v>₹4 K</v>
      </c>
    </row>
    <row r="2416" spans="1:33" x14ac:dyDescent="0.3">
      <c r="A2416" t="s">
        <v>450</v>
      </c>
      <c r="B2416" t="s">
        <v>450</v>
      </c>
      <c r="C2416" t="s">
        <v>29</v>
      </c>
      <c r="D2416" t="s">
        <v>219</v>
      </c>
      <c r="E2416" t="s">
        <v>2153</v>
      </c>
      <c r="F2416" t="s">
        <v>16693</v>
      </c>
      <c r="G2416" t="s">
        <v>96</v>
      </c>
      <c r="H2416" s="4">
        <v>44227</v>
      </c>
      <c r="I2416">
        <v>1200</v>
      </c>
      <c r="J2416" t="s">
        <v>16694</v>
      </c>
      <c r="K2416" t="s">
        <v>1319</v>
      </c>
      <c r="L2416" t="s">
        <v>16695</v>
      </c>
      <c r="M2416" t="s">
        <v>37</v>
      </c>
      <c r="N2416" t="s">
        <v>16696</v>
      </c>
      <c r="O2416" t="s">
        <v>39</v>
      </c>
      <c r="P2416">
        <v>11</v>
      </c>
      <c r="Q2416" t="s">
        <v>40</v>
      </c>
      <c r="R2416" t="s">
        <v>41</v>
      </c>
      <c r="S2416" t="s">
        <v>16697</v>
      </c>
      <c r="T2416" s="4">
        <v>45566</v>
      </c>
      <c r="U2416">
        <v>10</v>
      </c>
      <c r="V2416" t="s">
        <v>20249</v>
      </c>
      <c r="W2416" t="s">
        <v>16698</v>
      </c>
      <c r="X2416" t="s">
        <v>16699</v>
      </c>
      <c r="Y2416" t="s">
        <v>966</v>
      </c>
      <c r="Z2416">
        <v>2879</v>
      </c>
      <c r="AA2416">
        <v>3</v>
      </c>
      <c r="AB2416">
        <v>3454.8</v>
      </c>
      <c r="AC2416">
        <v>1151.6000000000001</v>
      </c>
      <c r="AD2416" s="8">
        <v>0.28000000000000003</v>
      </c>
      <c r="AE2416" s="7">
        <v>967.34400000000016</v>
      </c>
      <c r="AF2416">
        <v>0.28000000000000003</v>
      </c>
      <c r="AG2416" t="str">
        <f t="shared" si="37"/>
        <v>₹3 K</v>
      </c>
    </row>
    <row r="2417" spans="1:33" x14ac:dyDescent="0.3">
      <c r="A2417" t="s">
        <v>20237</v>
      </c>
      <c r="B2417" t="s">
        <v>1483</v>
      </c>
      <c r="C2417" t="s">
        <v>29</v>
      </c>
      <c r="D2417" t="s">
        <v>65</v>
      </c>
      <c r="E2417" t="s">
        <v>431</v>
      </c>
      <c r="F2417" t="s">
        <v>16734</v>
      </c>
      <c r="G2417" t="s">
        <v>96</v>
      </c>
      <c r="H2417" s="4">
        <v>44413</v>
      </c>
      <c r="I2417">
        <v>1300</v>
      </c>
      <c r="J2417" t="s">
        <v>16735</v>
      </c>
      <c r="K2417" t="s">
        <v>1052</v>
      </c>
      <c r="L2417" t="s">
        <v>16736</v>
      </c>
      <c r="M2417" t="s">
        <v>37</v>
      </c>
      <c r="N2417" t="s">
        <v>16737</v>
      </c>
      <c r="O2417" t="s">
        <v>72</v>
      </c>
      <c r="P2417">
        <v>13</v>
      </c>
      <c r="Q2417" t="s">
        <v>40</v>
      </c>
      <c r="R2417" t="s">
        <v>101</v>
      </c>
      <c r="S2417" t="s">
        <v>16738</v>
      </c>
      <c r="T2417" s="4">
        <v>45591</v>
      </c>
      <c r="U2417">
        <v>10</v>
      </c>
      <c r="V2417" t="s">
        <v>20249</v>
      </c>
      <c r="W2417" t="s">
        <v>16739</v>
      </c>
      <c r="X2417" t="s">
        <v>16740</v>
      </c>
      <c r="Y2417" t="s">
        <v>3348</v>
      </c>
      <c r="Z2417">
        <v>1480</v>
      </c>
      <c r="AA2417">
        <v>8</v>
      </c>
      <c r="AB2417">
        <v>4736</v>
      </c>
      <c r="AC2417">
        <v>592</v>
      </c>
      <c r="AD2417" s="8">
        <v>0.28000000000000003</v>
      </c>
      <c r="AE2417" s="7">
        <v>1326.0800000000002</v>
      </c>
      <c r="AF2417">
        <v>0.28000000000000003</v>
      </c>
      <c r="AG2417" t="str">
        <f t="shared" si="37"/>
        <v>₹5 K</v>
      </c>
    </row>
    <row r="2418" spans="1:33" x14ac:dyDescent="0.3">
      <c r="A2418" t="s">
        <v>133</v>
      </c>
      <c r="B2418" t="s">
        <v>108</v>
      </c>
      <c r="C2418" t="s">
        <v>29</v>
      </c>
      <c r="D2418" t="s">
        <v>65</v>
      </c>
      <c r="E2418" t="s">
        <v>230</v>
      </c>
      <c r="F2418" t="s">
        <v>16783</v>
      </c>
      <c r="G2418" t="s">
        <v>33</v>
      </c>
      <c r="H2418" s="4">
        <v>44888</v>
      </c>
      <c r="I2418">
        <v>950</v>
      </c>
      <c r="J2418" t="s">
        <v>16784</v>
      </c>
      <c r="K2418" t="s">
        <v>150</v>
      </c>
      <c r="L2418" t="s">
        <v>16785</v>
      </c>
      <c r="M2418" t="s">
        <v>87</v>
      </c>
      <c r="N2418" t="s">
        <v>16786</v>
      </c>
      <c r="O2418" t="s">
        <v>57</v>
      </c>
      <c r="P2418">
        <v>10</v>
      </c>
      <c r="Q2418" t="s">
        <v>73</v>
      </c>
      <c r="R2418" t="s">
        <v>101</v>
      </c>
      <c r="S2418" t="s">
        <v>16787</v>
      </c>
      <c r="T2418" s="4">
        <v>45587</v>
      </c>
      <c r="U2418">
        <v>10</v>
      </c>
      <c r="V2418" t="s">
        <v>20249</v>
      </c>
      <c r="W2418" t="s">
        <v>16788</v>
      </c>
      <c r="X2418" t="s">
        <v>16789</v>
      </c>
      <c r="Y2418" t="s">
        <v>4780</v>
      </c>
      <c r="Z2418">
        <v>2919</v>
      </c>
      <c r="AA2418">
        <v>2</v>
      </c>
      <c r="AB2418">
        <v>2335.2000000000003</v>
      </c>
      <c r="AC2418">
        <v>1167.6000000000001</v>
      </c>
      <c r="AD2418" s="8">
        <v>0.28000000000000003</v>
      </c>
      <c r="AE2418" s="7">
        <v>653.85600000000011</v>
      </c>
      <c r="AF2418">
        <v>0.28000000000000003</v>
      </c>
      <c r="AG2418" t="str">
        <f t="shared" si="37"/>
        <v>₹2 K</v>
      </c>
    </row>
    <row r="2419" spans="1:33" x14ac:dyDescent="0.3">
      <c r="A2419" t="s">
        <v>27</v>
      </c>
      <c r="B2419" t="s">
        <v>193</v>
      </c>
      <c r="C2419" t="s">
        <v>80</v>
      </c>
      <c r="D2419" t="s">
        <v>30</v>
      </c>
      <c r="E2419" t="s">
        <v>283</v>
      </c>
      <c r="F2419" t="s">
        <v>16872</v>
      </c>
      <c r="G2419" t="s">
        <v>33</v>
      </c>
      <c r="H2419" s="4">
        <v>44449</v>
      </c>
      <c r="I2419">
        <v>800</v>
      </c>
      <c r="J2419" t="s">
        <v>16873</v>
      </c>
      <c r="K2419" t="s">
        <v>454</v>
      </c>
      <c r="L2419" t="s">
        <v>16874</v>
      </c>
      <c r="M2419" t="s">
        <v>37</v>
      </c>
      <c r="N2419" t="s">
        <v>16875</v>
      </c>
      <c r="O2419" t="s">
        <v>57</v>
      </c>
      <c r="P2419">
        <v>6</v>
      </c>
      <c r="Q2419" t="s">
        <v>73</v>
      </c>
      <c r="R2419" t="s">
        <v>101</v>
      </c>
      <c r="S2419" t="s">
        <v>16876</v>
      </c>
      <c r="T2419" s="4">
        <v>45579</v>
      </c>
      <c r="U2419">
        <v>10</v>
      </c>
      <c r="V2419" t="s">
        <v>20249</v>
      </c>
      <c r="W2419" t="s">
        <v>16877</v>
      </c>
      <c r="X2419" t="s">
        <v>16878</v>
      </c>
      <c r="Y2419" t="s">
        <v>3247</v>
      </c>
      <c r="Z2419">
        <v>2382</v>
      </c>
      <c r="AA2419">
        <v>7</v>
      </c>
      <c r="AB2419">
        <v>6669.6</v>
      </c>
      <c r="AC2419">
        <v>952.80000000000007</v>
      </c>
      <c r="AD2419" s="8">
        <v>0.35</v>
      </c>
      <c r="AE2419" s="7">
        <v>2334.36</v>
      </c>
      <c r="AF2419">
        <v>0.35</v>
      </c>
      <c r="AG2419" t="str">
        <f t="shared" si="37"/>
        <v>₹7 K</v>
      </c>
    </row>
    <row r="2420" spans="1:33" x14ac:dyDescent="0.3">
      <c r="A2420" t="s">
        <v>450</v>
      </c>
      <c r="B2420" t="s">
        <v>450</v>
      </c>
      <c r="C2420" t="s">
        <v>49</v>
      </c>
      <c r="D2420" t="s">
        <v>109</v>
      </c>
      <c r="E2420" t="s">
        <v>2486</v>
      </c>
      <c r="F2420" t="s">
        <v>16879</v>
      </c>
      <c r="G2420" t="s">
        <v>33</v>
      </c>
      <c r="H2420" s="4">
        <v>44103</v>
      </c>
      <c r="I2420">
        <v>1000</v>
      </c>
      <c r="J2420" t="s">
        <v>16880</v>
      </c>
      <c r="K2420" t="s">
        <v>3086</v>
      </c>
      <c r="L2420" t="s">
        <v>16881</v>
      </c>
      <c r="M2420" t="s">
        <v>37</v>
      </c>
      <c r="N2420" t="s">
        <v>16882</v>
      </c>
      <c r="O2420" t="s">
        <v>72</v>
      </c>
      <c r="P2420">
        <v>12</v>
      </c>
      <c r="Q2420" t="s">
        <v>40</v>
      </c>
      <c r="R2420" t="s">
        <v>74</v>
      </c>
      <c r="S2420" t="s">
        <v>16883</v>
      </c>
      <c r="T2420" s="4">
        <v>45590</v>
      </c>
      <c r="U2420">
        <v>10</v>
      </c>
      <c r="V2420" t="s">
        <v>20249</v>
      </c>
      <c r="W2420" t="s">
        <v>16884</v>
      </c>
      <c r="X2420" t="s">
        <v>16885</v>
      </c>
      <c r="Y2420" t="s">
        <v>8775</v>
      </c>
      <c r="Z2420">
        <v>1097</v>
      </c>
      <c r="AA2420">
        <v>3</v>
      </c>
      <c r="AB2420">
        <v>1316.4</v>
      </c>
      <c r="AC2420">
        <v>438.8</v>
      </c>
      <c r="AD2420" s="8">
        <v>0.22</v>
      </c>
      <c r="AE2420" s="7">
        <v>289.608</v>
      </c>
      <c r="AF2420">
        <v>0.22</v>
      </c>
      <c r="AG2420" t="str">
        <f t="shared" si="37"/>
        <v>₹1 K</v>
      </c>
    </row>
    <row r="2421" spans="1:33" x14ac:dyDescent="0.3">
      <c r="A2421" t="s">
        <v>20238</v>
      </c>
      <c r="B2421" t="s">
        <v>650</v>
      </c>
      <c r="C2421" t="s">
        <v>80</v>
      </c>
      <c r="D2421" t="s">
        <v>241</v>
      </c>
      <c r="E2421" t="s">
        <v>273</v>
      </c>
      <c r="F2421" t="s">
        <v>16928</v>
      </c>
      <c r="G2421" t="s">
        <v>33</v>
      </c>
      <c r="H2421" s="4">
        <v>44341</v>
      </c>
      <c r="I2421">
        <v>950</v>
      </c>
      <c r="J2421" t="s">
        <v>16929</v>
      </c>
      <c r="K2421" t="s">
        <v>1359</v>
      </c>
      <c r="L2421" t="s">
        <v>16930</v>
      </c>
      <c r="M2421" t="s">
        <v>87</v>
      </c>
      <c r="N2421" t="s">
        <v>16931</v>
      </c>
      <c r="O2421" t="s">
        <v>116</v>
      </c>
      <c r="P2421">
        <v>17</v>
      </c>
      <c r="Q2421" t="s">
        <v>73</v>
      </c>
      <c r="R2421" t="s">
        <v>101</v>
      </c>
      <c r="S2421" t="s">
        <v>16932</v>
      </c>
      <c r="T2421" s="4">
        <v>45580</v>
      </c>
      <c r="U2421">
        <v>10</v>
      </c>
      <c r="V2421" t="s">
        <v>20249</v>
      </c>
      <c r="W2421" t="s">
        <v>16933</v>
      </c>
      <c r="X2421" t="s">
        <v>16934</v>
      </c>
      <c r="Y2421" t="s">
        <v>1640</v>
      </c>
      <c r="Z2421">
        <v>2972</v>
      </c>
      <c r="AA2421">
        <v>7</v>
      </c>
      <c r="AB2421">
        <v>8321.6</v>
      </c>
      <c r="AC2421">
        <v>1188.8</v>
      </c>
      <c r="AD2421" s="8">
        <v>0.35</v>
      </c>
      <c r="AE2421" s="7">
        <v>2912.56</v>
      </c>
      <c r="AF2421">
        <v>0.35</v>
      </c>
      <c r="AG2421" t="str">
        <f t="shared" si="37"/>
        <v>₹8 K</v>
      </c>
    </row>
    <row r="2422" spans="1:33" x14ac:dyDescent="0.3">
      <c r="A2422" t="s">
        <v>27</v>
      </c>
      <c r="B2422" t="s">
        <v>731</v>
      </c>
      <c r="C2422" t="s">
        <v>29</v>
      </c>
      <c r="D2422" t="s">
        <v>677</v>
      </c>
      <c r="E2422" t="s">
        <v>94</v>
      </c>
      <c r="F2422" t="s">
        <v>16970</v>
      </c>
      <c r="G2422" t="s">
        <v>96</v>
      </c>
      <c r="H2422" s="4">
        <v>44439</v>
      </c>
      <c r="I2422">
        <v>1100</v>
      </c>
      <c r="J2422" t="s">
        <v>16971</v>
      </c>
      <c r="K2422" t="s">
        <v>861</v>
      </c>
      <c r="L2422" t="s">
        <v>16972</v>
      </c>
      <c r="M2422" t="s">
        <v>37</v>
      </c>
      <c r="N2422" t="s">
        <v>16973</v>
      </c>
      <c r="O2422" t="s">
        <v>72</v>
      </c>
      <c r="P2422">
        <v>3</v>
      </c>
      <c r="Q2422" t="s">
        <v>40</v>
      </c>
      <c r="R2422" t="s">
        <v>41</v>
      </c>
      <c r="S2422" t="s">
        <v>16974</v>
      </c>
      <c r="T2422" s="4">
        <v>45584</v>
      </c>
      <c r="U2422">
        <v>10</v>
      </c>
      <c r="V2422" t="s">
        <v>20249</v>
      </c>
      <c r="W2422" t="s">
        <v>16975</v>
      </c>
      <c r="X2422" t="s">
        <v>16976</v>
      </c>
      <c r="Y2422" t="s">
        <v>5244</v>
      </c>
      <c r="Z2422">
        <v>2285</v>
      </c>
      <c r="AA2422">
        <v>4</v>
      </c>
      <c r="AB2422">
        <v>3656</v>
      </c>
      <c r="AC2422">
        <v>914</v>
      </c>
      <c r="AD2422" s="8">
        <v>0.28000000000000003</v>
      </c>
      <c r="AE2422" s="7">
        <v>1023.6800000000001</v>
      </c>
      <c r="AF2422">
        <v>0.28000000000000003</v>
      </c>
      <c r="AG2422" t="str">
        <f t="shared" si="37"/>
        <v>₹4 K</v>
      </c>
    </row>
    <row r="2423" spans="1:33" x14ac:dyDescent="0.3">
      <c r="A2423" t="s">
        <v>20234</v>
      </c>
      <c r="B2423" t="s">
        <v>325</v>
      </c>
      <c r="C2423" t="s">
        <v>49</v>
      </c>
      <c r="D2423" t="s">
        <v>30</v>
      </c>
      <c r="E2423" t="s">
        <v>1608</v>
      </c>
      <c r="F2423" t="s">
        <v>17066</v>
      </c>
      <c r="G2423" t="s">
        <v>96</v>
      </c>
      <c r="H2423" s="4">
        <v>44044</v>
      </c>
      <c r="I2423">
        <v>1000</v>
      </c>
      <c r="J2423" t="s">
        <v>17067</v>
      </c>
      <c r="K2423" t="s">
        <v>1511</v>
      </c>
      <c r="L2423" t="s">
        <v>17068</v>
      </c>
      <c r="M2423" t="s">
        <v>37</v>
      </c>
      <c r="N2423" t="s">
        <v>17069</v>
      </c>
      <c r="O2423" t="s">
        <v>116</v>
      </c>
      <c r="P2423">
        <v>17</v>
      </c>
      <c r="Q2423" t="s">
        <v>40</v>
      </c>
      <c r="R2423" t="s">
        <v>41</v>
      </c>
      <c r="S2423" t="s">
        <v>17070</v>
      </c>
      <c r="T2423" s="4">
        <v>45574</v>
      </c>
      <c r="U2423">
        <v>10</v>
      </c>
      <c r="V2423" t="s">
        <v>20249</v>
      </c>
      <c r="W2423" t="s">
        <v>17071</v>
      </c>
      <c r="X2423" t="s">
        <v>17072</v>
      </c>
      <c r="Y2423" t="s">
        <v>520</v>
      </c>
      <c r="Z2423">
        <v>2298</v>
      </c>
      <c r="AA2423">
        <v>1</v>
      </c>
      <c r="AB2423">
        <v>919.2</v>
      </c>
      <c r="AC2423">
        <v>919.2</v>
      </c>
      <c r="AD2423" s="8">
        <v>0.22</v>
      </c>
      <c r="AE2423" s="7">
        <v>202.22400000000002</v>
      </c>
      <c r="AF2423">
        <v>0.22</v>
      </c>
      <c r="AG2423" t="str">
        <f t="shared" si="37"/>
        <v>₹919.2</v>
      </c>
    </row>
    <row r="2424" spans="1:33" x14ac:dyDescent="0.3">
      <c r="A2424" t="s">
        <v>181</v>
      </c>
      <c r="B2424" t="s">
        <v>470</v>
      </c>
      <c r="C2424" t="s">
        <v>29</v>
      </c>
      <c r="D2424" t="s">
        <v>206</v>
      </c>
      <c r="E2424" t="s">
        <v>1365</v>
      </c>
      <c r="F2424" t="s">
        <v>17189</v>
      </c>
      <c r="G2424" t="s">
        <v>33</v>
      </c>
      <c r="H2424" s="4">
        <v>44096</v>
      </c>
      <c r="I2424">
        <v>1400</v>
      </c>
      <c r="J2424" t="s">
        <v>17190</v>
      </c>
      <c r="K2424" t="s">
        <v>716</v>
      </c>
      <c r="L2424" t="s">
        <v>17191</v>
      </c>
      <c r="M2424" t="s">
        <v>37</v>
      </c>
      <c r="N2424" t="s">
        <v>17192</v>
      </c>
      <c r="O2424" t="s">
        <v>116</v>
      </c>
      <c r="P2424">
        <v>11</v>
      </c>
      <c r="Q2424" t="s">
        <v>73</v>
      </c>
      <c r="R2424" t="s">
        <v>74</v>
      </c>
      <c r="S2424" t="s">
        <v>17193</v>
      </c>
      <c r="T2424" s="4">
        <v>45590</v>
      </c>
      <c r="U2424">
        <v>10</v>
      </c>
      <c r="V2424" t="s">
        <v>20249</v>
      </c>
      <c r="W2424" t="s">
        <v>17194</v>
      </c>
      <c r="X2424" t="s">
        <v>17195</v>
      </c>
      <c r="Y2424" t="s">
        <v>5457</v>
      </c>
      <c r="Z2424">
        <v>2782</v>
      </c>
      <c r="AA2424">
        <v>1</v>
      </c>
      <c r="AB2424">
        <v>1112.8</v>
      </c>
      <c r="AC2424">
        <v>1112.8</v>
      </c>
      <c r="AD2424" s="8">
        <v>0.28000000000000003</v>
      </c>
      <c r="AE2424" s="7">
        <v>311.584</v>
      </c>
      <c r="AF2424">
        <v>0.28000000000000003</v>
      </c>
      <c r="AG2424" t="str">
        <f t="shared" si="37"/>
        <v>₹1 K</v>
      </c>
    </row>
    <row r="2425" spans="1:33" x14ac:dyDescent="0.3">
      <c r="A2425" t="s">
        <v>181</v>
      </c>
      <c r="B2425" t="s">
        <v>606</v>
      </c>
      <c r="C2425" t="s">
        <v>80</v>
      </c>
      <c r="D2425" t="s">
        <v>206</v>
      </c>
      <c r="E2425" t="s">
        <v>471</v>
      </c>
      <c r="F2425" t="s">
        <v>17349</v>
      </c>
      <c r="G2425" t="s">
        <v>33</v>
      </c>
      <c r="H2425" s="4">
        <v>44226</v>
      </c>
      <c r="I2425">
        <v>1400</v>
      </c>
      <c r="J2425" t="s">
        <v>17350</v>
      </c>
      <c r="K2425" t="s">
        <v>1368</v>
      </c>
      <c r="L2425" t="s">
        <v>17351</v>
      </c>
      <c r="M2425" t="s">
        <v>87</v>
      </c>
      <c r="N2425" t="s">
        <v>17352</v>
      </c>
      <c r="O2425" t="s">
        <v>57</v>
      </c>
      <c r="P2425">
        <v>17</v>
      </c>
      <c r="Q2425" t="s">
        <v>73</v>
      </c>
      <c r="R2425" t="s">
        <v>58</v>
      </c>
      <c r="S2425" t="s">
        <v>17353</v>
      </c>
      <c r="T2425" s="4">
        <v>45593</v>
      </c>
      <c r="U2425">
        <v>10</v>
      </c>
      <c r="V2425" t="s">
        <v>20249</v>
      </c>
      <c r="W2425" t="s">
        <v>17354</v>
      </c>
      <c r="X2425" t="s">
        <v>17355</v>
      </c>
      <c r="Y2425" t="s">
        <v>14345</v>
      </c>
      <c r="Z2425">
        <v>2560</v>
      </c>
      <c r="AA2425">
        <v>5</v>
      </c>
      <c r="AB2425">
        <v>5120</v>
      </c>
      <c r="AC2425">
        <v>1024</v>
      </c>
      <c r="AD2425" s="8">
        <v>0.35</v>
      </c>
      <c r="AE2425" s="7">
        <v>1792</v>
      </c>
      <c r="AF2425">
        <v>0.35</v>
      </c>
      <c r="AG2425" t="str">
        <f t="shared" si="37"/>
        <v>₹5 K</v>
      </c>
    </row>
    <row r="2426" spans="1:33" x14ac:dyDescent="0.3">
      <c r="A2426" t="s">
        <v>93</v>
      </c>
      <c r="B2426" t="s">
        <v>784</v>
      </c>
      <c r="C2426" t="s">
        <v>80</v>
      </c>
      <c r="D2426" t="s">
        <v>241</v>
      </c>
      <c r="E2426" t="s">
        <v>975</v>
      </c>
      <c r="F2426" t="s">
        <v>17672</v>
      </c>
      <c r="G2426" t="s">
        <v>33</v>
      </c>
      <c r="H2426" s="4">
        <v>45257</v>
      </c>
      <c r="I2426">
        <v>1200</v>
      </c>
      <c r="J2426" t="s">
        <v>17673</v>
      </c>
      <c r="K2426" t="s">
        <v>210</v>
      </c>
      <c r="L2426" t="s">
        <v>17674</v>
      </c>
      <c r="M2426" t="s">
        <v>37</v>
      </c>
      <c r="N2426" t="s">
        <v>17675</v>
      </c>
      <c r="O2426" t="s">
        <v>39</v>
      </c>
      <c r="P2426">
        <v>6</v>
      </c>
      <c r="Q2426" t="s">
        <v>40</v>
      </c>
      <c r="R2426" t="s">
        <v>41</v>
      </c>
      <c r="S2426" t="s">
        <v>17676</v>
      </c>
      <c r="T2426" s="4">
        <v>45586</v>
      </c>
      <c r="U2426">
        <v>10</v>
      </c>
      <c r="V2426" t="s">
        <v>20249</v>
      </c>
      <c r="W2426" t="s">
        <v>17677</v>
      </c>
      <c r="X2426" t="s">
        <v>17678</v>
      </c>
      <c r="Y2426" t="s">
        <v>420</v>
      </c>
      <c r="Z2426">
        <v>1876</v>
      </c>
      <c r="AA2426">
        <v>6</v>
      </c>
      <c r="AB2426">
        <v>4502.4000000000015</v>
      </c>
      <c r="AC2426">
        <v>750.4000000000002</v>
      </c>
      <c r="AD2426" s="8">
        <v>0.35</v>
      </c>
      <c r="AE2426" s="7">
        <v>1575.8400000000004</v>
      </c>
      <c r="AF2426">
        <v>0.35</v>
      </c>
      <c r="AG2426" t="str">
        <f t="shared" si="37"/>
        <v>₹5 K</v>
      </c>
    </row>
    <row r="2427" spans="1:33" x14ac:dyDescent="0.3">
      <c r="A2427" t="s">
        <v>336</v>
      </c>
      <c r="B2427" t="s">
        <v>262</v>
      </c>
      <c r="C2427" t="s">
        <v>29</v>
      </c>
      <c r="D2427" t="s">
        <v>30</v>
      </c>
      <c r="E2427" t="s">
        <v>1724</v>
      </c>
      <c r="F2427" t="s">
        <v>17763</v>
      </c>
      <c r="G2427" t="s">
        <v>33</v>
      </c>
      <c r="H2427" s="4">
        <v>44441</v>
      </c>
      <c r="I2427">
        <v>1000</v>
      </c>
      <c r="J2427" t="s">
        <v>17764</v>
      </c>
      <c r="K2427" t="s">
        <v>1368</v>
      </c>
      <c r="L2427" t="s">
        <v>17765</v>
      </c>
      <c r="M2427" t="s">
        <v>87</v>
      </c>
      <c r="N2427" t="s">
        <v>17766</v>
      </c>
      <c r="O2427" t="s">
        <v>72</v>
      </c>
      <c r="P2427">
        <v>20</v>
      </c>
      <c r="Q2427" t="s">
        <v>40</v>
      </c>
      <c r="R2427" t="s">
        <v>41</v>
      </c>
      <c r="S2427" t="s">
        <v>17767</v>
      </c>
      <c r="T2427" s="4">
        <v>45568</v>
      </c>
      <c r="U2427">
        <v>10</v>
      </c>
      <c r="V2427" t="s">
        <v>20249</v>
      </c>
      <c r="W2427" t="s">
        <v>17768</v>
      </c>
      <c r="X2427" t="s">
        <v>17769</v>
      </c>
      <c r="Y2427" t="s">
        <v>10085</v>
      </c>
      <c r="Z2427">
        <v>2439</v>
      </c>
      <c r="AA2427">
        <v>7</v>
      </c>
      <c r="AB2427">
        <v>6829.2000000000007</v>
      </c>
      <c r="AC2427">
        <v>975.60000000000014</v>
      </c>
      <c r="AD2427" s="8">
        <v>0.28000000000000003</v>
      </c>
      <c r="AE2427" s="7">
        <v>1912.1760000000004</v>
      </c>
      <c r="AF2427">
        <v>0.28000000000000003</v>
      </c>
      <c r="AG2427" t="str">
        <f t="shared" si="37"/>
        <v>₹7 K</v>
      </c>
    </row>
    <row r="2428" spans="1:33" x14ac:dyDescent="0.3">
      <c r="A2428" t="s">
        <v>181</v>
      </c>
      <c r="B2428" t="s">
        <v>182</v>
      </c>
      <c r="C2428" t="s">
        <v>49</v>
      </c>
      <c r="D2428" t="s">
        <v>146</v>
      </c>
      <c r="E2428" t="s">
        <v>750</v>
      </c>
      <c r="F2428" t="s">
        <v>8446</v>
      </c>
      <c r="G2428" t="s">
        <v>96</v>
      </c>
      <c r="H2428" s="4">
        <v>45010</v>
      </c>
      <c r="I2428">
        <v>950</v>
      </c>
      <c r="J2428" t="s">
        <v>17770</v>
      </c>
      <c r="K2428" t="s">
        <v>1418</v>
      </c>
      <c r="L2428" t="s">
        <v>17771</v>
      </c>
      <c r="M2428" t="s">
        <v>87</v>
      </c>
      <c r="N2428" t="s">
        <v>17772</v>
      </c>
      <c r="O2428" t="s">
        <v>57</v>
      </c>
      <c r="P2428">
        <v>9</v>
      </c>
      <c r="Q2428" t="s">
        <v>73</v>
      </c>
      <c r="R2428" t="s">
        <v>58</v>
      </c>
      <c r="S2428" t="s">
        <v>17773</v>
      </c>
      <c r="T2428" s="4">
        <v>45575</v>
      </c>
      <c r="U2428">
        <v>10</v>
      </c>
      <c r="V2428" t="s">
        <v>20249</v>
      </c>
      <c r="W2428" t="s">
        <v>17774</v>
      </c>
      <c r="X2428" t="s">
        <v>17775</v>
      </c>
      <c r="Y2428" t="s">
        <v>1933</v>
      </c>
      <c r="Z2428">
        <v>2708</v>
      </c>
      <c r="AA2428">
        <v>7</v>
      </c>
      <c r="AB2428">
        <v>7582.4000000000015</v>
      </c>
      <c r="AC2428">
        <v>1083.2000000000003</v>
      </c>
      <c r="AD2428" s="8">
        <v>0.22</v>
      </c>
      <c r="AE2428" s="7">
        <v>1668.1280000000004</v>
      </c>
      <c r="AF2428">
        <v>0.22</v>
      </c>
      <c r="AG2428" t="str">
        <f t="shared" si="37"/>
        <v>₹8 K</v>
      </c>
    </row>
    <row r="2429" spans="1:33" x14ac:dyDescent="0.3">
      <c r="A2429" t="s">
        <v>181</v>
      </c>
      <c r="B2429" t="s">
        <v>369</v>
      </c>
      <c r="C2429" t="s">
        <v>49</v>
      </c>
      <c r="D2429" t="s">
        <v>109</v>
      </c>
      <c r="E2429" t="s">
        <v>401</v>
      </c>
      <c r="F2429" t="s">
        <v>17776</v>
      </c>
      <c r="G2429" t="s">
        <v>33</v>
      </c>
      <c r="H2429" s="4">
        <v>44193</v>
      </c>
      <c r="I2429">
        <v>1000</v>
      </c>
      <c r="J2429" t="s">
        <v>17777</v>
      </c>
      <c r="K2429" t="s">
        <v>54</v>
      </c>
      <c r="L2429" t="s">
        <v>17778</v>
      </c>
      <c r="M2429" t="s">
        <v>37</v>
      </c>
      <c r="N2429" t="s">
        <v>17779</v>
      </c>
      <c r="O2429" t="s">
        <v>72</v>
      </c>
      <c r="P2429">
        <v>15</v>
      </c>
      <c r="Q2429" t="s">
        <v>40</v>
      </c>
      <c r="R2429" t="s">
        <v>74</v>
      </c>
      <c r="S2429" t="s">
        <v>17780</v>
      </c>
      <c r="T2429" s="4">
        <v>45586</v>
      </c>
      <c r="U2429">
        <v>10</v>
      </c>
      <c r="V2429" t="s">
        <v>20249</v>
      </c>
      <c r="W2429" t="s">
        <v>17781</v>
      </c>
      <c r="X2429" t="s">
        <v>17782</v>
      </c>
      <c r="Y2429" t="s">
        <v>5434</v>
      </c>
      <c r="Z2429">
        <v>809</v>
      </c>
      <c r="AA2429">
        <v>3</v>
      </c>
      <c r="AB2429">
        <v>970.80000000000007</v>
      </c>
      <c r="AC2429">
        <v>323.60000000000002</v>
      </c>
      <c r="AD2429" s="8">
        <v>0.22</v>
      </c>
      <c r="AE2429" s="7">
        <v>213.57600000000002</v>
      </c>
      <c r="AF2429">
        <v>0.22</v>
      </c>
      <c r="AG2429" t="str">
        <f t="shared" si="37"/>
        <v>₹970.8</v>
      </c>
    </row>
    <row r="2430" spans="1:33" x14ac:dyDescent="0.3">
      <c r="A2430" t="s">
        <v>47</v>
      </c>
      <c r="B2430" t="s">
        <v>1128</v>
      </c>
      <c r="C2430" t="s">
        <v>49</v>
      </c>
      <c r="D2430" t="s">
        <v>146</v>
      </c>
      <c r="E2430" t="s">
        <v>804</v>
      </c>
      <c r="F2430" t="s">
        <v>17783</v>
      </c>
      <c r="G2430" t="s">
        <v>33</v>
      </c>
      <c r="H2430" s="4">
        <v>45188</v>
      </c>
      <c r="I2430">
        <v>1200</v>
      </c>
      <c r="J2430" t="s">
        <v>17784</v>
      </c>
      <c r="K2430" t="s">
        <v>307</v>
      </c>
      <c r="L2430" t="s">
        <v>17785</v>
      </c>
      <c r="M2430" t="s">
        <v>87</v>
      </c>
      <c r="N2430" t="s">
        <v>17786</v>
      </c>
      <c r="O2430" t="s">
        <v>39</v>
      </c>
      <c r="P2430">
        <v>8</v>
      </c>
      <c r="Q2430" t="s">
        <v>40</v>
      </c>
      <c r="R2430" t="s">
        <v>41</v>
      </c>
      <c r="S2430" t="s">
        <v>17787</v>
      </c>
      <c r="T2430" s="4">
        <v>45578</v>
      </c>
      <c r="U2430">
        <v>10</v>
      </c>
      <c r="V2430" t="s">
        <v>20249</v>
      </c>
      <c r="W2430" t="s">
        <v>17788</v>
      </c>
      <c r="X2430" t="s">
        <v>17789</v>
      </c>
      <c r="Y2430" t="s">
        <v>228</v>
      </c>
      <c r="Z2430">
        <v>1299</v>
      </c>
      <c r="AA2430">
        <v>6</v>
      </c>
      <c r="AB2430">
        <v>3117.6000000000004</v>
      </c>
      <c r="AC2430">
        <v>519.6</v>
      </c>
      <c r="AD2430" s="8">
        <v>0.22</v>
      </c>
      <c r="AE2430" s="7">
        <v>685.87200000000007</v>
      </c>
      <c r="AF2430">
        <v>0.22</v>
      </c>
      <c r="AG2430" t="str">
        <f t="shared" si="37"/>
        <v>₹3 K</v>
      </c>
    </row>
    <row r="2431" spans="1:33" x14ac:dyDescent="0.3">
      <c r="A2431" t="s">
        <v>181</v>
      </c>
      <c r="B2431" t="s">
        <v>369</v>
      </c>
      <c r="C2431" t="s">
        <v>49</v>
      </c>
      <c r="D2431" t="s">
        <v>677</v>
      </c>
      <c r="E2431" t="s">
        <v>263</v>
      </c>
      <c r="F2431" t="s">
        <v>17824</v>
      </c>
      <c r="G2431" t="s">
        <v>33</v>
      </c>
      <c r="H2431" s="4">
        <v>44395</v>
      </c>
      <c r="I2431">
        <v>1400</v>
      </c>
      <c r="J2431" t="s">
        <v>17825</v>
      </c>
      <c r="K2431" t="s">
        <v>210</v>
      </c>
      <c r="L2431" t="s">
        <v>17826</v>
      </c>
      <c r="M2431" t="s">
        <v>87</v>
      </c>
      <c r="N2431" t="s">
        <v>17827</v>
      </c>
      <c r="O2431" t="s">
        <v>57</v>
      </c>
      <c r="P2431">
        <v>15</v>
      </c>
      <c r="Q2431" t="s">
        <v>73</v>
      </c>
      <c r="R2431" t="s">
        <v>101</v>
      </c>
      <c r="S2431" t="s">
        <v>15918</v>
      </c>
      <c r="T2431" s="4">
        <v>45584</v>
      </c>
      <c r="U2431">
        <v>10</v>
      </c>
      <c r="V2431" t="s">
        <v>20249</v>
      </c>
      <c r="W2431" t="s">
        <v>17828</v>
      </c>
      <c r="X2431" t="s">
        <v>17829</v>
      </c>
      <c r="Y2431" t="s">
        <v>3999</v>
      </c>
      <c r="Z2431">
        <v>1056</v>
      </c>
      <c r="AA2431">
        <v>5</v>
      </c>
      <c r="AB2431">
        <v>2112</v>
      </c>
      <c r="AC2431">
        <v>422.4</v>
      </c>
      <c r="AD2431" s="8">
        <v>0.22</v>
      </c>
      <c r="AE2431" s="7">
        <v>464.64</v>
      </c>
      <c r="AF2431">
        <v>0.22</v>
      </c>
      <c r="AG2431" t="str">
        <f t="shared" si="37"/>
        <v>₹2 K</v>
      </c>
    </row>
    <row r="2432" spans="1:33" x14ac:dyDescent="0.3">
      <c r="A2432" t="s">
        <v>27</v>
      </c>
      <c r="B2432" t="s">
        <v>193</v>
      </c>
      <c r="C2432" t="s">
        <v>49</v>
      </c>
      <c r="D2432" t="s">
        <v>146</v>
      </c>
      <c r="E2432" t="s">
        <v>3309</v>
      </c>
      <c r="F2432" t="s">
        <v>17830</v>
      </c>
      <c r="G2432" t="s">
        <v>33</v>
      </c>
      <c r="H2432" s="4">
        <v>45509</v>
      </c>
      <c r="I2432">
        <v>800</v>
      </c>
      <c r="J2432" t="s">
        <v>17831</v>
      </c>
      <c r="K2432" t="s">
        <v>1477</v>
      </c>
      <c r="L2432" t="s">
        <v>17832</v>
      </c>
      <c r="M2432" t="s">
        <v>37</v>
      </c>
      <c r="N2432" t="s">
        <v>17833</v>
      </c>
      <c r="O2432" t="s">
        <v>39</v>
      </c>
      <c r="P2432">
        <v>5</v>
      </c>
      <c r="Q2432" t="s">
        <v>73</v>
      </c>
      <c r="R2432" t="s">
        <v>74</v>
      </c>
      <c r="S2432" t="s">
        <v>17834</v>
      </c>
      <c r="T2432" s="4">
        <v>45583</v>
      </c>
      <c r="U2432">
        <v>10</v>
      </c>
      <c r="V2432" t="s">
        <v>20249</v>
      </c>
      <c r="W2432" t="s">
        <v>17835</v>
      </c>
      <c r="X2432" t="s">
        <v>17836</v>
      </c>
      <c r="Y2432" t="s">
        <v>469</v>
      </c>
      <c r="Z2432">
        <v>1561</v>
      </c>
      <c r="AA2432">
        <v>3</v>
      </c>
      <c r="AB2432">
        <v>1873.2</v>
      </c>
      <c r="AC2432">
        <v>624.4</v>
      </c>
      <c r="AD2432" s="8">
        <v>0.22</v>
      </c>
      <c r="AE2432" s="7">
        <v>412.10399999999998</v>
      </c>
      <c r="AF2432">
        <v>0.22</v>
      </c>
      <c r="AG2432" t="str">
        <f t="shared" si="37"/>
        <v>₹2 K</v>
      </c>
    </row>
    <row r="2433" spans="1:33" x14ac:dyDescent="0.3">
      <c r="A2433" t="s">
        <v>20233</v>
      </c>
      <c r="B2433" t="s">
        <v>218</v>
      </c>
      <c r="C2433" t="s">
        <v>29</v>
      </c>
      <c r="D2433" t="s">
        <v>109</v>
      </c>
      <c r="E2433" t="s">
        <v>894</v>
      </c>
      <c r="F2433" t="s">
        <v>17919</v>
      </c>
      <c r="G2433" t="s">
        <v>33</v>
      </c>
      <c r="H2433" s="4">
        <v>45054</v>
      </c>
      <c r="I2433">
        <v>1400</v>
      </c>
      <c r="J2433" t="s">
        <v>17920</v>
      </c>
      <c r="K2433" t="s">
        <v>1486</v>
      </c>
      <c r="L2433" t="s">
        <v>17921</v>
      </c>
      <c r="M2433" t="s">
        <v>37</v>
      </c>
      <c r="N2433" t="s">
        <v>17922</v>
      </c>
      <c r="O2433" t="s">
        <v>116</v>
      </c>
      <c r="P2433">
        <v>18</v>
      </c>
      <c r="Q2433" t="s">
        <v>40</v>
      </c>
      <c r="R2433" t="s">
        <v>41</v>
      </c>
      <c r="S2433" t="s">
        <v>17923</v>
      </c>
      <c r="T2433" s="4">
        <v>45591</v>
      </c>
      <c r="U2433">
        <v>10</v>
      </c>
      <c r="V2433" t="s">
        <v>20249</v>
      </c>
      <c r="W2433" t="s">
        <v>17924</v>
      </c>
      <c r="X2433" t="s">
        <v>17925</v>
      </c>
      <c r="Y2433" t="s">
        <v>1542</v>
      </c>
      <c r="Z2433">
        <v>840</v>
      </c>
      <c r="AA2433">
        <v>5</v>
      </c>
      <c r="AB2433">
        <v>1680</v>
      </c>
      <c r="AC2433">
        <v>336</v>
      </c>
      <c r="AD2433" s="8">
        <v>0.28000000000000003</v>
      </c>
      <c r="AE2433" s="7">
        <v>470.40000000000003</v>
      </c>
      <c r="AF2433">
        <v>0.28000000000000003</v>
      </c>
      <c r="AG2433" t="str">
        <f t="shared" si="37"/>
        <v>₹2 K</v>
      </c>
    </row>
    <row r="2434" spans="1:33" x14ac:dyDescent="0.3">
      <c r="A2434" t="s">
        <v>93</v>
      </c>
      <c r="B2434" t="s">
        <v>1118</v>
      </c>
      <c r="C2434" t="s">
        <v>49</v>
      </c>
      <c r="D2434" t="s">
        <v>206</v>
      </c>
      <c r="E2434" t="s">
        <v>1877</v>
      </c>
      <c r="F2434" t="s">
        <v>17953</v>
      </c>
      <c r="G2434" t="s">
        <v>96</v>
      </c>
      <c r="H2434" s="4">
        <v>45511</v>
      </c>
      <c r="I2434">
        <v>800</v>
      </c>
      <c r="J2434" t="s">
        <v>2998</v>
      </c>
      <c r="K2434" t="s">
        <v>1477</v>
      </c>
      <c r="L2434" t="s">
        <v>17954</v>
      </c>
      <c r="M2434" t="s">
        <v>87</v>
      </c>
      <c r="N2434" t="s">
        <v>17955</v>
      </c>
      <c r="O2434" t="s">
        <v>116</v>
      </c>
      <c r="P2434">
        <v>7</v>
      </c>
      <c r="Q2434" t="s">
        <v>40</v>
      </c>
      <c r="R2434" t="s">
        <v>101</v>
      </c>
      <c r="S2434" t="s">
        <v>17956</v>
      </c>
      <c r="T2434" s="4">
        <v>45584</v>
      </c>
      <c r="U2434">
        <v>10</v>
      </c>
      <c r="V2434" t="s">
        <v>20249</v>
      </c>
      <c r="W2434" t="s">
        <v>17957</v>
      </c>
      <c r="X2434" t="s">
        <v>17958</v>
      </c>
      <c r="Y2434" t="s">
        <v>929</v>
      </c>
      <c r="Z2434">
        <v>726</v>
      </c>
      <c r="AA2434">
        <v>3</v>
      </c>
      <c r="AB2434">
        <v>871.2</v>
      </c>
      <c r="AC2434">
        <v>290.40000000000003</v>
      </c>
      <c r="AD2434" s="8">
        <v>0.22</v>
      </c>
      <c r="AE2434" s="7">
        <v>191.66400000000002</v>
      </c>
      <c r="AF2434">
        <v>0.22</v>
      </c>
      <c r="AG2434" t="str">
        <f t="shared" ref="AG2434:AG2497" si="38">IF(AB2434&gt;=100000,"₹"&amp;TEXT(AB2434/100000,"0.0")&amp;" L",
IF(AB2434&gt;=1000,"₹"&amp;TEXT(AB2434/1000,"0")&amp;" K",
"₹"&amp;AB2434))</f>
        <v>₹871.2</v>
      </c>
    </row>
    <row r="2435" spans="1:33" x14ac:dyDescent="0.3">
      <c r="A2435" t="s">
        <v>20236</v>
      </c>
      <c r="B2435" t="s">
        <v>79</v>
      </c>
      <c r="C2435" t="s">
        <v>80</v>
      </c>
      <c r="D2435" t="s">
        <v>370</v>
      </c>
      <c r="E2435" t="s">
        <v>66</v>
      </c>
      <c r="F2435" t="s">
        <v>18150</v>
      </c>
      <c r="G2435" t="s">
        <v>33</v>
      </c>
      <c r="H2435" s="4">
        <v>44171</v>
      </c>
      <c r="I2435">
        <v>1300</v>
      </c>
      <c r="J2435" t="s">
        <v>18151</v>
      </c>
      <c r="K2435" t="s">
        <v>424</v>
      </c>
      <c r="L2435" t="s">
        <v>18152</v>
      </c>
      <c r="M2435" t="s">
        <v>87</v>
      </c>
      <c r="N2435" t="s">
        <v>18153</v>
      </c>
      <c r="O2435" t="s">
        <v>57</v>
      </c>
      <c r="P2435">
        <v>7</v>
      </c>
      <c r="Q2435" t="s">
        <v>73</v>
      </c>
      <c r="R2435" t="s">
        <v>58</v>
      </c>
      <c r="S2435" t="s">
        <v>18154</v>
      </c>
      <c r="T2435" s="4">
        <v>45580</v>
      </c>
      <c r="U2435">
        <v>10</v>
      </c>
      <c r="V2435" t="s">
        <v>20249</v>
      </c>
      <c r="W2435" t="s">
        <v>18155</v>
      </c>
      <c r="X2435" t="s">
        <v>18156</v>
      </c>
      <c r="Y2435" t="s">
        <v>1424</v>
      </c>
      <c r="Z2435">
        <v>2649</v>
      </c>
      <c r="AA2435">
        <v>4</v>
      </c>
      <c r="AB2435">
        <v>4238.4000000000015</v>
      </c>
      <c r="AC2435">
        <v>1059.6000000000004</v>
      </c>
      <c r="AD2435" s="8">
        <v>0.35</v>
      </c>
      <c r="AE2435" s="7">
        <v>1483.4400000000005</v>
      </c>
      <c r="AF2435">
        <v>0.35</v>
      </c>
      <c r="AG2435" t="str">
        <f t="shared" si="38"/>
        <v>₹4 K</v>
      </c>
    </row>
    <row r="2436" spans="1:33" x14ac:dyDescent="0.3">
      <c r="A2436" t="s">
        <v>20236</v>
      </c>
      <c r="B2436" t="s">
        <v>79</v>
      </c>
      <c r="C2436" t="s">
        <v>29</v>
      </c>
      <c r="D2436" t="s">
        <v>677</v>
      </c>
      <c r="E2436" t="s">
        <v>2957</v>
      </c>
      <c r="F2436" t="s">
        <v>18226</v>
      </c>
      <c r="G2436" t="s">
        <v>96</v>
      </c>
      <c r="H2436" s="4">
        <v>44361</v>
      </c>
      <c r="I2436">
        <v>1400</v>
      </c>
      <c r="J2436" t="s">
        <v>18227</v>
      </c>
      <c r="K2436" t="s">
        <v>3086</v>
      </c>
      <c r="L2436" t="s">
        <v>18228</v>
      </c>
      <c r="M2436" t="s">
        <v>37</v>
      </c>
      <c r="N2436" t="s">
        <v>18229</v>
      </c>
      <c r="O2436" t="s">
        <v>57</v>
      </c>
      <c r="P2436">
        <v>20</v>
      </c>
      <c r="Q2436" t="s">
        <v>40</v>
      </c>
      <c r="R2436" t="s">
        <v>41</v>
      </c>
      <c r="S2436" t="s">
        <v>18230</v>
      </c>
      <c r="T2436" s="4">
        <v>45595</v>
      </c>
      <c r="U2436">
        <v>10</v>
      </c>
      <c r="V2436" t="s">
        <v>20249</v>
      </c>
      <c r="W2436" t="s">
        <v>18231</v>
      </c>
      <c r="X2436" t="s">
        <v>18232</v>
      </c>
      <c r="Y2436" t="s">
        <v>9767</v>
      </c>
      <c r="Z2436">
        <v>961</v>
      </c>
      <c r="AA2436">
        <v>3</v>
      </c>
      <c r="AB2436">
        <v>1153.2</v>
      </c>
      <c r="AC2436">
        <v>384.40000000000003</v>
      </c>
      <c r="AD2436" s="8">
        <v>0.28000000000000003</v>
      </c>
      <c r="AE2436" s="7">
        <v>322.89600000000007</v>
      </c>
      <c r="AF2436">
        <v>0.28000000000000003</v>
      </c>
      <c r="AG2436" t="str">
        <f t="shared" si="38"/>
        <v>₹1 K</v>
      </c>
    </row>
    <row r="2437" spans="1:33" x14ac:dyDescent="0.3">
      <c r="A2437" t="s">
        <v>336</v>
      </c>
      <c r="B2437" t="s">
        <v>262</v>
      </c>
      <c r="C2437" t="s">
        <v>49</v>
      </c>
      <c r="D2437" t="s">
        <v>30</v>
      </c>
      <c r="E2437" t="s">
        <v>207</v>
      </c>
      <c r="F2437" t="s">
        <v>18233</v>
      </c>
      <c r="G2437" t="s">
        <v>96</v>
      </c>
      <c r="H2437" s="4">
        <v>43936</v>
      </c>
      <c r="I2437">
        <v>1000</v>
      </c>
      <c r="J2437" t="s">
        <v>18234</v>
      </c>
      <c r="K2437" t="s">
        <v>1086</v>
      </c>
      <c r="L2437" t="s">
        <v>18235</v>
      </c>
      <c r="M2437" t="s">
        <v>37</v>
      </c>
      <c r="N2437" t="s">
        <v>18236</v>
      </c>
      <c r="O2437" t="s">
        <v>116</v>
      </c>
      <c r="P2437">
        <v>18</v>
      </c>
      <c r="Q2437" t="s">
        <v>40</v>
      </c>
      <c r="R2437" t="s">
        <v>41</v>
      </c>
      <c r="S2437" t="s">
        <v>18237</v>
      </c>
      <c r="T2437" s="4">
        <v>45595</v>
      </c>
      <c r="U2437">
        <v>10</v>
      </c>
      <c r="V2437" t="s">
        <v>20249</v>
      </c>
      <c r="W2437" t="s">
        <v>18238</v>
      </c>
      <c r="X2437" t="s">
        <v>18239</v>
      </c>
      <c r="Y2437" t="s">
        <v>6651</v>
      </c>
      <c r="Z2437">
        <v>2291</v>
      </c>
      <c r="AA2437">
        <v>6</v>
      </c>
      <c r="AB2437">
        <v>5498.4000000000015</v>
      </c>
      <c r="AC2437">
        <v>916.4000000000002</v>
      </c>
      <c r="AD2437" s="8">
        <v>0.22</v>
      </c>
      <c r="AE2437" s="7">
        <v>1209.6480000000004</v>
      </c>
      <c r="AF2437">
        <v>0.22</v>
      </c>
      <c r="AG2437" t="str">
        <f t="shared" si="38"/>
        <v>₹5 K</v>
      </c>
    </row>
    <row r="2438" spans="1:33" x14ac:dyDescent="0.3">
      <c r="A2438" t="s">
        <v>107</v>
      </c>
      <c r="B2438" t="s">
        <v>510</v>
      </c>
      <c r="C2438" t="s">
        <v>80</v>
      </c>
      <c r="D2438" t="s">
        <v>50</v>
      </c>
      <c r="E2438" t="s">
        <v>304</v>
      </c>
      <c r="F2438" t="s">
        <v>18313</v>
      </c>
      <c r="G2438" t="s">
        <v>96</v>
      </c>
      <c r="H2438" s="4">
        <v>43981</v>
      </c>
      <c r="I2438">
        <v>1000</v>
      </c>
      <c r="J2438" t="s">
        <v>18314</v>
      </c>
      <c r="K2438" t="s">
        <v>3813</v>
      </c>
      <c r="L2438" t="s">
        <v>18315</v>
      </c>
      <c r="M2438" t="s">
        <v>37</v>
      </c>
      <c r="N2438" t="s">
        <v>18316</v>
      </c>
      <c r="O2438" t="s">
        <v>39</v>
      </c>
      <c r="P2438">
        <v>5</v>
      </c>
      <c r="Q2438" t="s">
        <v>73</v>
      </c>
      <c r="R2438" t="s">
        <v>58</v>
      </c>
      <c r="S2438" t="s">
        <v>18317</v>
      </c>
      <c r="T2438" s="4">
        <v>45585</v>
      </c>
      <c r="U2438">
        <v>10</v>
      </c>
      <c r="V2438" t="s">
        <v>20249</v>
      </c>
      <c r="W2438" t="s">
        <v>18318</v>
      </c>
      <c r="X2438" t="s">
        <v>18319</v>
      </c>
      <c r="Y2438" t="s">
        <v>2339</v>
      </c>
      <c r="Z2438">
        <v>1844</v>
      </c>
      <c r="AA2438">
        <v>6</v>
      </c>
      <c r="AB2438">
        <v>4425.6000000000004</v>
      </c>
      <c r="AC2438">
        <v>737.6</v>
      </c>
      <c r="AD2438" s="8">
        <v>0.35</v>
      </c>
      <c r="AE2438" s="7">
        <v>1548.96</v>
      </c>
      <c r="AF2438">
        <v>0.35</v>
      </c>
      <c r="AG2438" t="str">
        <f t="shared" si="38"/>
        <v>₹4 K</v>
      </c>
    </row>
    <row r="2439" spans="1:33" x14ac:dyDescent="0.3">
      <c r="A2439" t="s">
        <v>336</v>
      </c>
      <c r="B2439" t="s">
        <v>500</v>
      </c>
      <c r="C2439" t="s">
        <v>29</v>
      </c>
      <c r="D2439" t="s">
        <v>65</v>
      </c>
      <c r="E2439" t="s">
        <v>304</v>
      </c>
      <c r="F2439" t="s">
        <v>18320</v>
      </c>
      <c r="G2439" t="s">
        <v>33</v>
      </c>
      <c r="H2439" s="4">
        <v>44501</v>
      </c>
      <c r="I2439">
        <v>1300</v>
      </c>
      <c r="J2439" t="s">
        <v>18321</v>
      </c>
      <c r="K2439" t="s">
        <v>329</v>
      </c>
      <c r="L2439" t="s">
        <v>18322</v>
      </c>
      <c r="M2439" t="s">
        <v>37</v>
      </c>
      <c r="N2439" t="s">
        <v>18323</v>
      </c>
      <c r="O2439" t="s">
        <v>57</v>
      </c>
      <c r="P2439">
        <v>15</v>
      </c>
      <c r="Q2439" t="s">
        <v>40</v>
      </c>
      <c r="R2439" t="s">
        <v>101</v>
      </c>
      <c r="S2439" t="s">
        <v>18324</v>
      </c>
      <c r="T2439" s="4">
        <v>45588</v>
      </c>
      <c r="U2439">
        <v>10</v>
      </c>
      <c r="V2439" t="s">
        <v>20249</v>
      </c>
      <c r="W2439" t="s">
        <v>18325</v>
      </c>
      <c r="X2439" t="s">
        <v>18326</v>
      </c>
      <c r="Y2439" t="s">
        <v>3654</v>
      </c>
      <c r="Z2439">
        <v>1541</v>
      </c>
      <c r="AA2439">
        <v>6</v>
      </c>
      <c r="AB2439">
        <v>3698.4</v>
      </c>
      <c r="AC2439">
        <v>616.4</v>
      </c>
      <c r="AD2439" s="8">
        <v>0.28000000000000003</v>
      </c>
      <c r="AE2439" s="7">
        <v>1035.5520000000001</v>
      </c>
      <c r="AF2439">
        <v>0.28000000000000003</v>
      </c>
      <c r="AG2439" t="str">
        <f t="shared" si="38"/>
        <v>₹4 K</v>
      </c>
    </row>
    <row r="2440" spans="1:33" x14ac:dyDescent="0.3">
      <c r="A2440" t="s">
        <v>181</v>
      </c>
      <c r="B2440" t="s">
        <v>470</v>
      </c>
      <c r="C2440" t="s">
        <v>29</v>
      </c>
      <c r="D2440" t="s">
        <v>65</v>
      </c>
      <c r="E2440" t="s">
        <v>1049</v>
      </c>
      <c r="F2440" t="s">
        <v>18368</v>
      </c>
      <c r="G2440" t="s">
        <v>96</v>
      </c>
      <c r="H2440" s="4">
        <v>45119</v>
      </c>
      <c r="I2440">
        <v>1200</v>
      </c>
      <c r="J2440" t="s">
        <v>18369</v>
      </c>
      <c r="K2440" t="s">
        <v>2433</v>
      </c>
      <c r="L2440" t="s">
        <v>18370</v>
      </c>
      <c r="M2440" t="s">
        <v>37</v>
      </c>
      <c r="N2440" t="s">
        <v>18371</v>
      </c>
      <c r="O2440" t="s">
        <v>57</v>
      </c>
      <c r="P2440">
        <v>14</v>
      </c>
      <c r="Q2440" t="s">
        <v>73</v>
      </c>
      <c r="R2440" t="s">
        <v>41</v>
      </c>
      <c r="S2440" t="s">
        <v>18372</v>
      </c>
      <c r="T2440" s="4">
        <v>45594</v>
      </c>
      <c r="U2440">
        <v>10</v>
      </c>
      <c r="V2440" t="s">
        <v>20249</v>
      </c>
      <c r="W2440" t="s">
        <v>18373</v>
      </c>
      <c r="X2440" t="s">
        <v>18374</v>
      </c>
      <c r="Y2440" t="s">
        <v>5457</v>
      </c>
      <c r="Z2440">
        <v>2704</v>
      </c>
      <c r="AA2440">
        <v>1</v>
      </c>
      <c r="AB2440">
        <v>1081.6000000000001</v>
      </c>
      <c r="AC2440">
        <v>1081.6000000000001</v>
      </c>
      <c r="AD2440" s="8">
        <v>0.28000000000000003</v>
      </c>
      <c r="AE2440" s="7">
        <v>302.84800000000007</v>
      </c>
      <c r="AF2440">
        <v>0.28000000000000003</v>
      </c>
      <c r="AG2440" t="str">
        <f t="shared" si="38"/>
        <v>₹1 K</v>
      </c>
    </row>
    <row r="2441" spans="1:33" x14ac:dyDescent="0.3">
      <c r="A2441" t="s">
        <v>336</v>
      </c>
      <c r="B2441" t="s">
        <v>1023</v>
      </c>
      <c r="C2441" t="s">
        <v>49</v>
      </c>
      <c r="D2441" t="s">
        <v>109</v>
      </c>
      <c r="E2441" t="s">
        <v>1415</v>
      </c>
      <c r="F2441" t="s">
        <v>18438</v>
      </c>
      <c r="G2441" t="s">
        <v>33</v>
      </c>
      <c r="H2441" s="4">
        <v>45144</v>
      </c>
      <c r="I2441">
        <v>1400</v>
      </c>
      <c r="J2441" t="s">
        <v>18439</v>
      </c>
      <c r="K2441" t="s">
        <v>210</v>
      </c>
      <c r="L2441" t="s">
        <v>18440</v>
      </c>
      <c r="M2441" t="s">
        <v>37</v>
      </c>
      <c r="N2441" t="s">
        <v>18441</v>
      </c>
      <c r="O2441" t="s">
        <v>116</v>
      </c>
      <c r="P2441">
        <v>5</v>
      </c>
      <c r="Q2441" t="s">
        <v>40</v>
      </c>
      <c r="R2441" t="s">
        <v>101</v>
      </c>
      <c r="S2441" t="s">
        <v>18442</v>
      </c>
      <c r="T2441" s="4">
        <v>45575</v>
      </c>
      <c r="U2441">
        <v>10</v>
      </c>
      <c r="V2441" t="s">
        <v>20249</v>
      </c>
      <c r="W2441" t="s">
        <v>18443</v>
      </c>
      <c r="X2441" t="s">
        <v>18444</v>
      </c>
      <c r="Y2441" t="s">
        <v>11188</v>
      </c>
      <c r="Z2441">
        <v>2861</v>
      </c>
      <c r="AA2441">
        <v>5</v>
      </c>
      <c r="AB2441">
        <v>5722</v>
      </c>
      <c r="AC2441">
        <v>1144.4000000000001</v>
      </c>
      <c r="AD2441" s="8">
        <v>0.22</v>
      </c>
      <c r="AE2441" s="7">
        <v>1258.8399999999999</v>
      </c>
      <c r="AF2441">
        <v>0.22</v>
      </c>
      <c r="AG2441" t="str">
        <f t="shared" si="38"/>
        <v>₹6 K</v>
      </c>
    </row>
    <row r="2442" spans="1:33" x14ac:dyDescent="0.3">
      <c r="A2442" t="s">
        <v>181</v>
      </c>
      <c r="B2442" t="s">
        <v>985</v>
      </c>
      <c r="C2442" t="s">
        <v>80</v>
      </c>
      <c r="D2442" t="s">
        <v>146</v>
      </c>
      <c r="E2442" t="s">
        <v>147</v>
      </c>
      <c r="F2442" t="s">
        <v>18480</v>
      </c>
      <c r="G2442" t="s">
        <v>96</v>
      </c>
      <c r="H2442" s="4">
        <v>44814</v>
      </c>
      <c r="I2442">
        <v>800</v>
      </c>
      <c r="J2442" t="s">
        <v>3744</v>
      </c>
      <c r="K2442" t="s">
        <v>85</v>
      </c>
      <c r="L2442" t="s">
        <v>18481</v>
      </c>
      <c r="M2442" t="s">
        <v>87</v>
      </c>
      <c r="N2442" t="s">
        <v>18482</v>
      </c>
      <c r="O2442" t="s">
        <v>72</v>
      </c>
      <c r="P2442">
        <v>12</v>
      </c>
      <c r="Q2442" t="s">
        <v>40</v>
      </c>
      <c r="R2442" t="s">
        <v>101</v>
      </c>
      <c r="S2442" t="s">
        <v>18483</v>
      </c>
      <c r="T2442" s="4">
        <v>45582</v>
      </c>
      <c r="U2442">
        <v>10</v>
      </c>
      <c r="V2442" t="s">
        <v>20249</v>
      </c>
      <c r="W2442" t="s">
        <v>18484</v>
      </c>
      <c r="X2442" t="s">
        <v>18485</v>
      </c>
      <c r="Y2442" t="s">
        <v>6911</v>
      </c>
      <c r="Z2442">
        <v>1631</v>
      </c>
      <c r="AA2442">
        <v>3</v>
      </c>
      <c r="AB2442">
        <v>1957.2</v>
      </c>
      <c r="AC2442">
        <v>652.4</v>
      </c>
      <c r="AD2442" s="8">
        <v>0.35</v>
      </c>
      <c r="AE2442" s="7">
        <v>685.02</v>
      </c>
      <c r="AF2442">
        <v>0.35</v>
      </c>
      <c r="AG2442" t="str">
        <f t="shared" si="38"/>
        <v>₹2 K</v>
      </c>
    </row>
    <row r="2443" spans="1:33" x14ac:dyDescent="0.3">
      <c r="A2443" t="s">
        <v>133</v>
      </c>
      <c r="B2443" t="s">
        <v>108</v>
      </c>
      <c r="C2443" t="s">
        <v>80</v>
      </c>
      <c r="D2443" t="s">
        <v>677</v>
      </c>
      <c r="E2443" t="s">
        <v>740</v>
      </c>
      <c r="F2443" t="s">
        <v>18535</v>
      </c>
      <c r="G2443" t="s">
        <v>33</v>
      </c>
      <c r="H2443" s="4">
        <v>44387</v>
      </c>
      <c r="I2443">
        <v>1300</v>
      </c>
      <c r="J2443" t="s">
        <v>18536</v>
      </c>
      <c r="K2443" t="s">
        <v>54</v>
      </c>
      <c r="L2443" t="s">
        <v>18537</v>
      </c>
      <c r="M2443" t="s">
        <v>37</v>
      </c>
      <c r="N2443" t="s">
        <v>18538</v>
      </c>
      <c r="O2443" t="s">
        <v>39</v>
      </c>
      <c r="P2443">
        <v>18</v>
      </c>
      <c r="Q2443" t="s">
        <v>73</v>
      </c>
      <c r="R2443" t="s">
        <v>58</v>
      </c>
      <c r="S2443" t="s">
        <v>18539</v>
      </c>
      <c r="T2443" s="4">
        <v>45586</v>
      </c>
      <c r="U2443">
        <v>10</v>
      </c>
      <c r="V2443" t="s">
        <v>20249</v>
      </c>
      <c r="W2443" t="s">
        <v>18540</v>
      </c>
      <c r="X2443" t="s">
        <v>18541</v>
      </c>
      <c r="Y2443" t="s">
        <v>10633</v>
      </c>
      <c r="Z2443">
        <v>1168</v>
      </c>
      <c r="AA2443">
        <v>5</v>
      </c>
      <c r="AB2443">
        <v>2336</v>
      </c>
      <c r="AC2443">
        <v>467.2</v>
      </c>
      <c r="AD2443" s="8">
        <v>0.35</v>
      </c>
      <c r="AE2443" s="7">
        <v>817.59999999999991</v>
      </c>
      <c r="AF2443">
        <v>0.35</v>
      </c>
      <c r="AG2443" t="str">
        <f t="shared" si="38"/>
        <v>₹2 K</v>
      </c>
    </row>
    <row r="2444" spans="1:33" x14ac:dyDescent="0.3">
      <c r="A2444" t="s">
        <v>20241</v>
      </c>
      <c r="B2444" t="s">
        <v>157</v>
      </c>
      <c r="C2444" t="s">
        <v>49</v>
      </c>
      <c r="D2444" t="s">
        <v>219</v>
      </c>
      <c r="E2444" t="s">
        <v>381</v>
      </c>
      <c r="F2444" t="s">
        <v>18626</v>
      </c>
      <c r="G2444" t="s">
        <v>96</v>
      </c>
      <c r="H2444" s="4">
        <v>44829</v>
      </c>
      <c r="I2444">
        <v>1300</v>
      </c>
      <c r="J2444" t="s">
        <v>18627</v>
      </c>
      <c r="K2444" t="s">
        <v>317</v>
      </c>
      <c r="L2444" t="s">
        <v>18628</v>
      </c>
      <c r="M2444" t="s">
        <v>87</v>
      </c>
      <c r="N2444" t="s">
        <v>18629</v>
      </c>
      <c r="O2444" t="s">
        <v>72</v>
      </c>
      <c r="P2444">
        <v>4</v>
      </c>
      <c r="Q2444" t="s">
        <v>40</v>
      </c>
      <c r="R2444" t="s">
        <v>41</v>
      </c>
      <c r="S2444" t="s">
        <v>18630</v>
      </c>
      <c r="T2444" s="4">
        <v>45593</v>
      </c>
      <c r="U2444">
        <v>10</v>
      </c>
      <c r="V2444" t="s">
        <v>20249</v>
      </c>
      <c r="W2444" t="s">
        <v>18631</v>
      </c>
      <c r="X2444" t="s">
        <v>18632</v>
      </c>
      <c r="Y2444" t="s">
        <v>4870</v>
      </c>
      <c r="Z2444">
        <v>2546</v>
      </c>
      <c r="AA2444">
        <v>3</v>
      </c>
      <c r="AB2444">
        <v>3055.2000000000003</v>
      </c>
      <c r="AC2444">
        <v>1018.4000000000001</v>
      </c>
      <c r="AD2444" s="8">
        <v>0.22</v>
      </c>
      <c r="AE2444" s="7">
        <v>672.14400000000012</v>
      </c>
      <c r="AF2444">
        <v>0.22</v>
      </c>
      <c r="AG2444" t="str">
        <f t="shared" si="38"/>
        <v>₹3 K</v>
      </c>
    </row>
    <row r="2445" spans="1:33" x14ac:dyDescent="0.3">
      <c r="A2445" t="s">
        <v>181</v>
      </c>
      <c r="B2445" t="s">
        <v>182</v>
      </c>
      <c r="C2445" t="s">
        <v>29</v>
      </c>
      <c r="D2445" t="s">
        <v>677</v>
      </c>
      <c r="E2445" t="s">
        <v>521</v>
      </c>
      <c r="F2445" t="s">
        <v>18647</v>
      </c>
      <c r="G2445" t="s">
        <v>96</v>
      </c>
      <c r="H2445" s="4">
        <v>44475</v>
      </c>
      <c r="I2445">
        <v>1100</v>
      </c>
      <c r="J2445" t="s">
        <v>18648</v>
      </c>
      <c r="K2445" t="s">
        <v>716</v>
      </c>
      <c r="L2445" t="s">
        <v>18649</v>
      </c>
      <c r="M2445" t="s">
        <v>37</v>
      </c>
      <c r="N2445" t="s">
        <v>18650</v>
      </c>
      <c r="O2445" t="s">
        <v>116</v>
      </c>
      <c r="P2445">
        <v>15</v>
      </c>
      <c r="Q2445" t="s">
        <v>40</v>
      </c>
      <c r="R2445" t="s">
        <v>74</v>
      </c>
      <c r="S2445" t="s">
        <v>18651</v>
      </c>
      <c r="T2445" s="4">
        <v>45567</v>
      </c>
      <c r="U2445">
        <v>10</v>
      </c>
      <c r="V2445" t="s">
        <v>20249</v>
      </c>
      <c r="W2445" t="s">
        <v>18652</v>
      </c>
      <c r="X2445" t="s">
        <v>18653</v>
      </c>
      <c r="Y2445" t="s">
        <v>2663</v>
      </c>
      <c r="Z2445">
        <v>1308</v>
      </c>
      <c r="AA2445">
        <v>3</v>
      </c>
      <c r="AB2445">
        <v>1569.6000000000001</v>
      </c>
      <c r="AC2445">
        <v>523.20000000000005</v>
      </c>
      <c r="AD2445" s="8">
        <v>0.28000000000000003</v>
      </c>
      <c r="AE2445" s="7">
        <v>439.48800000000006</v>
      </c>
      <c r="AF2445">
        <v>0.28000000000000003</v>
      </c>
      <c r="AG2445" t="str">
        <f t="shared" si="38"/>
        <v>₹2 K</v>
      </c>
    </row>
    <row r="2446" spans="1:33" x14ac:dyDescent="0.3">
      <c r="A2446" t="s">
        <v>181</v>
      </c>
      <c r="B2446" t="s">
        <v>64</v>
      </c>
      <c r="C2446" t="s">
        <v>29</v>
      </c>
      <c r="D2446" t="s">
        <v>677</v>
      </c>
      <c r="E2446" t="s">
        <v>381</v>
      </c>
      <c r="F2446" t="s">
        <v>18737</v>
      </c>
      <c r="G2446" t="s">
        <v>33</v>
      </c>
      <c r="H2446" s="4">
        <v>44361</v>
      </c>
      <c r="I2446">
        <v>1200</v>
      </c>
      <c r="J2446" t="s">
        <v>18738</v>
      </c>
      <c r="K2446" t="s">
        <v>960</v>
      </c>
      <c r="L2446" t="s">
        <v>18739</v>
      </c>
      <c r="M2446" t="s">
        <v>37</v>
      </c>
      <c r="N2446" t="s">
        <v>18740</v>
      </c>
      <c r="O2446" t="s">
        <v>39</v>
      </c>
      <c r="P2446">
        <v>5</v>
      </c>
      <c r="Q2446" t="s">
        <v>73</v>
      </c>
      <c r="R2446" t="s">
        <v>74</v>
      </c>
      <c r="S2446" t="s">
        <v>18741</v>
      </c>
      <c r="T2446" s="4">
        <v>45586</v>
      </c>
      <c r="U2446">
        <v>10</v>
      </c>
      <c r="V2446" t="s">
        <v>20249</v>
      </c>
      <c r="W2446" t="s">
        <v>18742</v>
      </c>
      <c r="X2446" t="s">
        <v>18743</v>
      </c>
      <c r="Y2446" t="s">
        <v>1465</v>
      </c>
      <c r="Z2446">
        <v>1046</v>
      </c>
      <c r="AA2446">
        <v>2</v>
      </c>
      <c r="AB2446">
        <v>836.80000000000007</v>
      </c>
      <c r="AC2446">
        <v>418.40000000000003</v>
      </c>
      <c r="AD2446" s="8">
        <v>0.28000000000000003</v>
      </c>
      <c r="AE2446" s="7">
        <v>234.30400000000003</v>
      </c>
      <c r="AF2446">
        <v>0.28000000000000003</v>
      </c>
      <c r="AG2446" t="str">
        <f t="shared" si="38"/>
        <v>₹836.8</v>
      </c>
    </row>
    <row r="2447" spans="1:33" x14ac:dyDescent="0.3">
      <c r="A2447" t="s">
        <v>93</v>
      </c>
      <c r="B2447" t="s">
        <v>568</v>
      </c>
      <c r="C2447" t="s">
        <v>49</v>
      </c>
      <c r="D2447" t="s">
        <v>50</v>
      </c>
      <c r="E2447" t="s">
        <v>996</v>
      </c>
      <c r="F2447" t="s">
        <v>18791</v>
      </c>
      <c r="G2447" t="s">
        <v>33</v>
      </c>
      <c r="H2447" s="4">
        <v>44890</v>
      </c>
      <c r="I2447">
        <v>800</v>
      </c>
      <c r="J2447" t="s">
        <v>18792</v>
      </c>
      <c r="K2447" t="s">
        <v>1260</v>
      </c>
      <c r="L2447" t="s">
        <v>18793</v>
      </c>
      <c r="M2447" t="s">
        <v>37</v>
      </c>
      <c r="N2447" t="s">
        <v>18794</v>
      </c>
      <c r="O2447" t="s">
        <v>72</v>
      </c>
      <c r="P2447">
        <v>7</v>
      </c>
      <c r="Q2447" t="s">
        <v>40</v>
      </c>
      <c r="R2447" t="s">
        <v>41</v>
      </c>
      <c r="S2447" t="s">
        <v>18795</v>
      </c>
      <c r="T2447" s="4">
        <v>45583</v>
      </c>
      <c r="U2447">
        <v>10</v>
      </c>
      <c r="V2447" t="s">
        <v>20249</v>
      </c>
      <c r="W2447" t="s">
        <v>18796</v>
      </c>
      <c r="X2447" t="s">
        <v>18797</v>
      </c>
      <c r="Y2447" t="s">
        <v>18798</v>
      </c>
      <c r="Z2447">
        <v>2996</v>
      </c>
      <c r="AA2447">
        <v>7</v>
      </c>
      <c r="AB2447">
        <v>8388.8000000000011</v>
      </c>
      <c r="AC2447">
        <v>1198.4000000000001</v>
      </c>
      <c r="AD2447" s="8">
        <v>0.22</v>
      </c>
      <c r="AE2447" s="7">
        <v>1845.5360000000003</v>
      </c>
      <c r="AF2447">
        <v>0.22</v>
      </c>
      <c r="AG2447" t="str">
        <f t="shared" si="38"/>
        <v>₹8 K</v>
      </c>
    </row>
    <row r="2448" spans="1:33" x14ac:dyDescent="0.3">
      <c r="A2448" t="s">
        <v>93</v>
      </c>
      <c r="B2448" t="s">
        <v>784</v>
      </c>
      <c r="C2448" t="s">
        <v>29</v>
      </c>
      <c r="D2448" t="s">
        <v>65</v>
      </c>
      <c r="E2448" t="s">
        <v>996</v>
      </c>
      <c r="F2448" t="s">
        <v>18889</v>
      </c>
      <c r="G2448" t="s">
        <v>33</v>
      </c>
      <c r="H2448" s="4">
        <v>43998</v>
      </c>
      <c r="I2448">
        <v>1100</v>
      </c>
      <c r="J2448" t="s">
        <v>18890</v>
      </c>
      <c r="K2448" t="s">
        <v>524</v>
      </c>
      <c r="L2448" t="s">
        <v>18891</v>
      </c>
      <c r="M2448" t="s">
        <v>37</v>
      </c>
      <c r="N2448" t="s">
        <v>18892</v>
      </c>
      <c r="O2448" t="s">
        <v>72</v>
      </c>
      <c r="P2448">
        <v>16</v>
      </c>
      <c r="Q2448" t="s">
        <v>73</v>
      </c>
      <c r="R2448" t="s">
        <v>74</v>
      </c>
      <c r="S2448" t="s">
        <v>18893</v>
      </c>
      <c r="T2448" s="4">
        <v>45590</v>
      </c>
      <c r="U2448">
        <v>10</v>
      </c>
      <c r="V2448" t="s">
        <v>20249</v>
      </c>
      <c r="W2448" t="s">
        <v>18894</v>
      </c>
      <c r="X2448" t="s">
        <v>18895</v>
      </c>
      <c r="Y2448" t="s">
        <v>2214</v>
      </c>
      <c r="Z2448">
        <v>543</v>
      </c>
      <c r="AA2448">
        <v>4</v>
      </c>
      <c r="AB2448">
        <v>868.80000000000007</v>
      </c>
      <c r="AC2448">
        <v>217.20000000000002</v>
      </c>
      <c r="AD2448" s="8">
        <v>0.28000000000000003</v>
      </c>
      <c r="AE2448" s="7">
        <v>243.26400000000004</v>
      </c>
      <c r="AF2448">
        <v>0.28000000000000003</v>
      </c>
      <c r="AG2448" t="str">
        <f t="shared" si="38"/>
        <v>₹868.8</v>
      </c>
    </row>
    <row r="2449" spans="1:33" x14ac:dyDescent="0.3">
      <c r="A2449" t="s">
        <v>181</v>
      </c>
      <c r="B2449" t="s">
        <v>470</v>
      </c>
      <c r="C2449" t="s">
        <v>29</v>
      </c>
      <c r="D2449" t="s">
        <v>206</v>
      </c>
      <c r="E2449" t="s">
        <v>2849</v>
      </c>
      <c r="F2449" t="s">
        <v>522</v>
      </c>
      <c r="G2449" t="s">
        <v>33</v>
      </c>
      <c r="H2449" s="4">
        <v>45313</v>
      </c>
      <c r="I2449">
        <v>800</v>
      </c>
      <c r="J2449" t="s">
        <v>18998</v>
      </c>
      <c r="K2449" t="s">
        <v>1260</v>
      </c>
      <c r="L2449" t="s">
        <v>18999</v>
      </c>
      <c r="M2449" t="s">
        <v>87</v>
      </c>
      <c r="N2449" t="s">
        <v>19000</v>
      </c>
      <c r="O2449" t="s">
        <v>57</v>
      </c>
      <c r="P2449">
        <v>3</v>
      </c>
      <c r="Q2449" t="s">
        <v>73</v>
      </c>
      <c r="R2449" t="s">
        <v>41</v>
      </c>
      <c r="S2449" t="s">
        <v>19001</v>
      </c>
      <c r="T2449" s="4">
        <v>45579</v>
      </c>
      <c r="U2449">
        <v>10</v>
      </c>
      <c r="V2449" t="s">
        <v>20249</v>
      </c>
      <c r="W2449" t="s">
        <v>19002</v>
      </c>
      <c r="X2449" t="s">
        <v>11685</v>
      </c>
      <c r="Y2449" t="s">
        <v>1127</v>
      </c>
      <c r="Z2449">
        <v>2941</v>
      </c>
      <c r="AA2449">
        <v>2</v>
      </c>
      <c r="AB2449">
        <v>2352.8000000000002</v>
      </c>
      <c r="AC2449">
        <v>1176.4000000000001</v>
      </c>
      <c r="AD2449" s="8">
        <v>0.28000000000000003</v>
      </c>
      <c r="AE2449" s="7">
        <v>658.78400000000011</v>
      </c>
      <c r="AF2449">
        <v>0.28000000000000003</v>
      </c>
      <c r="AG2449" t="str">
        <f t="shared" si="38"/>
        <v>₹2 K</v>
      </c>
    </row>
    <row r="2450" spans="1:33" x14ac:dyDescent="0.3">
      <c r="A2450" t="s">
        <v>121</v>
      </c>
      <c r="B2450" t="s">
        <v>946</v>
      </c>
      <c r="C2450" t="s">
        <v>29</v>
      </c>
      <c r="D2450" t="s">
        <v>109</v>
      </c>
      <c r="E2450" t="s">
        <v>421</v>
      </c>
      <c r="F2450" t="s">
        <v>19071</v>
      </c>
      <c r="G2450" t="s">
        <v>96</v>
      </c>
      <c r="H2450" s="4">
        <v>44538</v>
      </c>
      <c r="I2450">
        <v>950</v>
      </c>
      <c r="J2450" t="s">
        <v>19072</v>
      </c>
      <c r="K2450" t="s">
        <v>35</v>
      </c>
      <c r="L2450" t="s">
        <v>19073</v>
      </c>
      <c r="M2450" t="s">
        <v>87</v>
      </c>
      <c r="N2450" t="s">
        <v>19074</v>
      </c>
      <c r="O2450" t="s">
        <v>72</v>
      </c>
      <c r="P2450">
        <v>15</v>
      </c>
      <c r="Q2450" t="s">
        <v>73</v>
      </c>
      <c r="R2450" t="s">
        <v>58</v>
      </c>
      <c r="S2450" t="s">
        <v>19075</v>
      </c>
      <c r="T2450" s="4">
        <v>45569</v>
      </c>
      <c r="U2450">
        <v>10</v>
      </c>
      <c r="V2450" t="s">
        <v>20249</v>
      </c>
      <c r="W2450" t="s">
        <v>19076</v>
      </c>
      <c r="X2450" t="s">
        <v>19077</v>
      </c>
      <c r="Y2450" t="s">
        <v>1266</v>
      </c>
      <c r="Z2450">
        <v>1957</v>
      </c>
      <c r="AA2450">
        <v>3</v>
      </c>
      <c r="AB2450">
        <v>2348.4</v>
      </c>
      <c r="AC2450">
        <v>782.80000000000007</v>
      </c>
      <c r="AD2450" s="8">
        <v>0.28000000000000003</v>
      </c>
      <c r="AE2450" s="7">
        <v>657.55200000000013</v>
      </c>
      <c r="AF2450">
        <v>0.28000000000000003</v>
      </c>
      <c r="AG2450" t="str">
        <f t="shared" si="38"/>
        <v>₹2 K</v>
      </c>
    </row>
    <row r="2451" spans="1:33" x14ac:dyDescent="0.3">
      <c r="A2451" t="s">
        <v>181</v>
      </c>
      <c r="B2451" t="s">
        <v>985</v>
      </c>
      <c r="C2451" t="s">
        <v>29</v>
      </c>
      <c r="D2451" t="s">
        <v>81</v>
      </c>
      <c r="E2451" t="s">
        <v>641</v>
      </c>
      <c r="F2451" t="s">
        <v>19119</v>
      </c>
      <c r="G2451" t="s">
        <v>96</v>
      </c>
      <c r="H2451" s="4">
        <v>44122</v>
      </c>
      <c r="I2451">
        <v>1000</v>
      </c>
      <c r="J2451" t="s">
        <v>19120</v>
      </c>
      <c r="K2451" t="s">
        <v>463</v>
      </c>
      <c r="L2451" t="s">
        <v>19121</v>
      </c>
      <c r="M2451" t="s">
        <v>37</v>
      </c>
      <c r="N2451" t="s">
        <v>19122</v>
      </c>
      <c r="O2451" t="s">
        <v>39</v>
      </c>
      <c r="P2451">
        <v>15</v>
      </c>
      <c r="Q2451" t="s">
        <v>73</v>
      </c>
      <c r="R2451" t="s">
        <v>58</v>
      </c>
      <c r="S2451" t="s">
        <v>19123</v>
      </c>
      <c r="T2451" s="4">
        <v>45578</v>
      </c>
      <c r="U2451">
        <v>10</v>
      </c>
      <c r="V2451" t="s">
        <v>20249</v>
      </c>
      <c r="W2451" t="s">
        <v>19124</v>
      </c>
      <c r="X2451" t="s">
        <v>19125</v>
      </c>
      <c r="Y2451" t="s">
        <v>8108</v>
      </c>
      <c r="Z2451">
        <v>2328</v>
      </c>
      <c r="AA2451">
        <v>3</v>
      </c>
      <c r="AB2451">
        <v>2793.6000000000004</v>
      </c>
      <c r="AC2451">
        <v>931.20000000000016</v>
      </c>
      <c r="AD2451" s="8">
        <v>0.28000000000000003</v>
      </c>
      <c r="AE2451" s="7">
        <v>782.2080000000002</v>
      </c>
      <c r="AF2451">
        <v>0.28000000000000003</v>
      </c>
      <c r="AG2451" t="str">
        <f t="shared" si="38"/>
        <v>₹3 K</v>
      </c>
    </row>
    <row r="2452" spans="1:33" x14ac:dyDescent="0.3">
      <c r="A2452" t="s">
        <v>47</v>
      </c>
      <c r="B2452" t="s">
        <v>1128</v>
      </c>
      <c r="C2452" t="s">
        <v>49</v>
      </c>
      <c r="D2452" t="s">
        <v>50</v>
      </c>
      <c r="E2452" t="s">
        <v>1683</v>
      </c>
      <c r="F2452" t="s">
        <v>19193</v>
      </c>
      <c r="G2452" t="s">
        <v>33</v>
      </c>
      <c r="H2452" s="4">
        <v>45303</v>
      </c>
      <c r="I2452">
        <v>800</v>
      </c>
      <c r="J2452" t="s">
        <v>19194</v>
      </c>
      <c r="K2452" t="s">
        <v>514</v>
      </c>
      <c r="L2452" t="s">
        <v>19195</v>
      </c>
      <c r="M2452" t="s">
        <v>37</v>
      </c>
      <c r="N2452" t="s">
        <v>19196</v>
      </c>
      <c r="O2452" t="s">
        <v>116</v>
      </c>
      <c r="P2452">
        <v>18</v>
      </c>
      <c r="Q2452" t="s">
        <v>73</v>
      </c>
      <c r="R2452" t="s">
        <v>74</v>
      </c>
      <c r="S2452" t="s">
        <v>19197</v>
      </c>
      <c r="T2452" s="4">
        <v>45568</v>
      </c>
      <c r="U2452">
        <v>10</v>
      </c>
      <c r="V2452" t="s">
        <v>20249</v>
      </c>
      <c r="W2452" t="s">
        <v>19198</v>
      </c>
      <c r="X2452" t="s">
        <v>19199</v>
      </c>
      <c r="Y2452" t="s">
        <v>3193</v>
      </c>
      <c r="Z2452">
        <v>2014</v>
      </c>
      <c r="AA2452">
        <v>3</v>
      </c>
      <c r="AB2452">
        <v>2416.8000000000002</v>
      </c>
      <c r="AC2452">
        <v>805.6</v>
      </c>
      <c r="AD2452" s="8">
        <v>0.22</v>
      </c>
      <c r="AE2452" s="7">
        <v>531.69600000000003</v>
      </c>
      <c r="AF2452">
        <v>0.22</v>
      </c>
      <c r="AG2452" t="str">
        <f t="shared" si="38"/>
        <v>₹2 K</v>
      </c>
    </row>
    <row r="2453" spans="1:33" x14ac:dyDescent="0.3">
      <c r="A2453" t="s">
        <v>20240</v>
      </c>
      <c r="B2453" t="s">
        <v>347</v>
      </c>
      <c r="C2453" t="s">
        <v>80</v>
      </c>
      <c r="D2453" t="s">
        <v>109</v>
      </c>
      <c r="E2453" t="s">
        <v>273</v>
      </c>
      <c r="F2453" t="s">
        <v>19206</v>
      </c>
      <c r="G2453" t="s">
        <v>96</v>
      </c>
      <c r="H2453" s="4">
        <v>44852</v>
      </c>
      <c r="I2453">
        <v>1000</v>
      </c>
      <c r="J2453" t="s">
        <v>19207</v>
      </c>
      <c r="K2453" t="s">
        <v>98</v>
      </c>
      <c r="L2453" t="s">
        <v>19208</v>
      </c>
      <c r="M2453" t="s">
        <v>87</v>
      </c>
      <c r="N2453" t="s">
        <v>19209</v>
      </c>
      <c r="O2453" t="s">
        <v>39</v>
      </c>
      <c r="P2453">
        <v>13</v>
      </c>
      <c r="Q2453" t="s">
        <v>73</v>
      </c>
      <c r="R2453" t="s">
        <v>74</v>
      </c>
      <c r="S2453" t="s">
        <v>10060</v>
      </c>
      <c r="T2453" s="4">
        <v>45582</v>
      </c>
      <c r="U2453">
        <v>10</v>
      </c>
      <c r="V2453" t="s">
        <v>20249</v>
      </c>
      <c r="W2453" t="s">
        <v>19210</v>
      </c>
      <c r="X2453" t="s">
        <v>19211</v>
      </c>
      <c r="Y2453" t="s">
        <v>1216</v>
      </c>
      <c r="Z2453">
        <v>2445</v>
      </c>
      <c r="AA2453">
        <v>6</v>
      </c>
      <c r="AB2453">
        <v>5868</v>
      </c>
      <c r="AC2453">
        <v>978</v>
      </c>
      <c r="AD2453" s="8">
        <v>0.35</v>
      </c>
      <c r="AE2453" s="7">
        <v>2053.7999999999997</v>
      </c>
      <c r="AF2453">
        <v>0.35</v>
      </c>
      <c r="AG2453" t="str">
        <f t="shared" si="38"/>
        <v>₹6 K</v>
      </c>
    </row>
    <row r="2454" spans="1:33" x14ac:dyDescent="0.3">
      <c r="A2454" t="s">
        <v>145</v>
      </c>
      <c r="B2454" t="s">
        <v>145</v>
      </c>
      <c r="C2454" t="s">
        <v>49</v>
      </c>
      <c r="D2454" t="s">
        <v>65</v>
      </c>
      <c r="E2454" t="s">
        <v>531</v>
      </c>
      <c r="F2454" t="s">
        <v>19226</v>
      </c>
      <c r="G2454" t="s">
        <v>96</v>
      </c>
      <c r="H2454" s="4">
        <v>44769</v>
      </c>
      <c r="I2454">
        <v>1200</v>
      </c>
      <c r="J2454" t="s">
        <v>19227</v>
      </c>
      <c r="K2454" t="s">
        <v>173</v>
      </c>
      <c r="L2454" t="s">
        <v>19228</v>
      </c>
      <c r="M2454" t="s">
        <v>37</v>
      </c>
      <c r="N2454" t="s">
        <v>19229</v>
      </c>
      <c r="O2454" t="s">
        <v>39</v>
      </c>
      <c r="P2454">
        <v>13</v>
      </c>
      <c r="Q2454" t="s">
        <v>73</v>
      </c>
      <c r="R2454" t="s">
        <v>41</v>
      </c>
      <c r="S2454" t="s">
        <v>19230</v>
      </c>
      <c r="T2454" s="4">
        <v>45579</v>
      </c>
      <c r="U2454">
        <v>10</v>
      </c>
      <c r="V2454" t="s">
        <v>20249</v>
      </c>
      <c r="W2454" t="s">
        <v>19231</v>
      </c>
      <c r="X2454" t="s">
        <v>6513</v>
      </c>
      <c r="Y2454" t="s">
        <v>2965</v>
      </c>
      <c r="Z2454">
        <v>981</v>
      </c>
      <c r="AA2454">
        <v>5</v>
      </c>
      <c r="AB2454">
        <v>1962</v>
      </c>
      <c r="AC2454">
        <v>392.4</v>
      </c>
      <c r="AD2454" s="8">
        <v>0.22</v>
      </c>
      <c r="AE2454" s="7">
        <v>431.64</v>
      </c>
      <c r="AF2454">
        <v>0.22</v>
      </c>
      <c r="AG2454" t="str">
        <f t="shared" si="38"/>
        <v>₹2 K</v>
      </c>
    </row>
    <row r="2455" spans="1:33" x14ac:dyDescent="0.3">
      <c r="A2455" t="s">
        <v>336</v>
      </c>
      <c r="B2455" t="s">
        <v>262</v>
      </c>
      <c r="C2455" t="s">
        <v>49</v>
      </c>
      <c r="D2455" t="s">
        <v>30</v>
      </c>
      <c r="E2455" t="s">
        <v>471</v>
      </c>
      <c r="F2455" t="s">
        <v>19238</v>
      </c>
      <c r="G2455" t="s">
        <v>96</v>
      </c>
      <c r="H2455" s="4">
        <v>43924</v>
      </c>
      <c r="I2455">
        <v>1000</v>
      </c>
      <c r="J2455" t="s">
        <v>19239</v>
      </c>
      <c r="K2455" t="s">
        <v>297</v>
      </c>
      <c r="L2455" t="s">
        <v>19240</v>
      </c>
      <c r="M2455" t="s">
        <v>87</v>
      </c>
      <c r="N2455" t="s">
        <v>19241</v>
      </c>
      <c r="O2455" t="s">
        <v>72</v>
      </c>
      <c r="P2455">
        <v>17</v>
      </c>
      <c r="Q2455" t="s">
        <v>73</v>
      </c>
      <c r="R2455" t="s">
        <v>101</v>
      </c>
      <c r="S2455" t="s">
        <v>19242</v>
      </c>
      <c r="T2455" s="4">
        <v>45584</v>
      </c>
      <c r="U2455">
        <v>10</v>
      </c>
      <c r="V2455" t="s">
        <v>20249</v>
      </c>
      <c r="W2455" t="s">
        <v>19243</v>
      </c>
      <c r="X2455" t="s">
        <v>19244</v>
      </c>
      <c r="Y2455" t="s">
        <v>18618</v>
      </c>
      <c r="Z2455">
        <v>2084</v>
      </c>
      <c r="AA2455">
        <v>5</v>
      </c>
      <c r="AB2455">
        <v>4168</v>
      </c>
      <c r="AC2455">
        <v>833.6</v>
      </c>
      <c r="AD2455" s="8">
        <v>0.22</v>
      </c>
      <c r="AE2455" s="7">
        <v>916.96</v>
      </c>
      <c r="AF2455">
        <v>0.22</v>
      </c>
      <c r="AG2455" t="str">
        <f t="shared" si="38"/>
        <v>₹4 K</v>
      </c>
    </row>
    <row r="2456" spans="1:33" x14ac:dyDescent="0.3">
      <c r="A2456" t="s">
        <v>336</v>
      </c>
      <c r="B2456" t="s">
        <v>262</v>
      </c>
      <c r="C2456" t="s">
        <v>49</v>
      </c>
      <c r="D2456" t="s">
        <v>109</v>
      </c>
      <c r="E2456" t="s">
        <v>51</v>
      </c>
      <c r="F2456" t="s">
        <v>19533</v>
      </c>
      <c r="G2456" t="s">
        <v>96</v>
      </c>
      <c r="H2456" s="4">
        <v>44570</v>
      </c>
      <c r="I2456">
        <v>1000</v>
      </c>
      <c r="J2456" t="s">
        <v>19534</v>
      </c>
      <c r="K2456" t="s">
        <v>989</v>
      </c>
      <c r="L2456" t="s">
        <v>19535</v>
      </c>
      <c r="M2456" t="s">
        <v>37</v>
      </c>
      <c r="N2456" t="s">
        <v>19536</v>
      </c>
      <c r="O2456" t="s">
        <v>57</v>
      </c>
      <c r="P2456">
        <v>13</v>
      </c>
      <c r="Q2456" t="s">
        <v>40</v>
      </c>
      <c r="R2456" t="s">
        <v>74</v>
      </c>
      <c r="S2456" t="s">
        <v>19537</v>
      </c>
      <c r="T2456" s="4">
        <v>45568</v>
      </c>
      <c r="U2456">
        <v>10</v>
      </c>
      <c r="V2456" t="s">
        <v>20249</v>
      </c>
      <c r="W2456" t="s">
        <v>19538</v>
      </c>
      <c r="X2456" t="s">
        <v>19539</v>
      </c>
      <c r="Y2456" t="s">
        <v>6243</v>
      </c>
      <c r="Z2456">
        <v>1686</v>
      </c>
      <c r="AA2456">
        <v>7</v>
      </c>
      <c r="AB2456">
        <v>4720.8</v>
      </c>
      <c r="AC2456">
        <v>674.4</v>
      </c>
      <c r="AD2456" s="8">
        <v>0.22</v>
      </c>
      <c r="AE2456" s="7">
        <v>1038.576</v>
      </c>
      <c r="AF2456">
        <v>0.22</v>
      </c>
      <c r="AG2456" t="str">
        <f t="shared" si="38"/>
        <v>₹5 K</v>
      </c>
    </row>
    <row r="2457" spans="1:33" x14ac:dyDescent="0.3">
      <c r="A2457" t="s">
        <v>145</v>
      </c>
      <c r="B2457" t="s">
        <v>145</v>
      </c>
      <c r="C2457" t="s">
        <v>49</v>
      </c>
      <c r="D2457" t="s">
        <v>109</v>
      </c>
      <c r="E2457" t="s">
        <v>481</v>
      </c>
      <c r="F2457" t="s">
        <v>19560</v>
      </c>
      <c r="G2457" t="s">
        <v>96</v>
      </c>
      <c r="H2457" s="4">
        <v>44997</v>
      </c>
      <c r="I2457">
        <v>1400</v>
      </c>
      <c r="J2457" t="s">
        <v>19561</v>
      </c>
      <c r="K2457" t="s">
        <v>297</v>
      </c>
      <c r="L2457" t="s">
        <v>19562</v>
      </c>
      <c r="M2457" t="s">
        <v>87</v>
      </c>
      <c r="N2457" t="s">
        <v>19563</v>
      </c>
      <c r="O2457" t="s">
        <v>72</v>
      </c>
      <c r="P2457">
        <v>19</v>
      </c>
      <c r="Q2457" t="s">
        <v>73</v>
      </c>
      <c r="R2457" t="s">
        <v>58</v>
      </c>
      <c r="S2457" t="s">
        <v>19564</v>
      </c>
      <c r="T2457" s="4">
        <v>45578</v>
      </c>
      <c r="U2457">
        <v>10</v>
      </c>
      <c r="V2457" t="s">
        <v>20249</v>
      </c>
      <c r="W2457" t="s">
        <v>19565</v>
      </c>
      <c r="X2457" t="s">
        <v>19566</v>
      </c>
      <c r="Y2457" t="s">
        <v>945</v>
      </c>
      <c r="Z2457">
        <v>1897</v>
      </c>
      <c r="AA2457">
        <v>8</v>
      </c>
      <c r="AB2457">
        <v>6070.4000000000015</v>
      </c>
      <c r="AC2457">
        <v>758.80000000000018</v>
      </c>
      <c r="AD2457" s="8">
        <v>0.22</v>
      </c>
      <c r="AE2457" s="7">
        <v>1335.4880000000003</v>
      </c>
      <c r="AF2457">
        <v>0.22</v>
      </c>
      <c r="AG2457" t="str">
        <f t="shared" si="38"/>
        <v>₹6 K</v>
      </c>
    </row>
    <row r="2458" spans="1:33" x14ac:dyDescent="0.3">
      <c r="A2458" t="s">
        <v>20233</v>
      </c>
      <c r="B2458" t="s">
        <v>218</v>
      </c>
      <c r="C2458" t="s">
        <v>80</v>
      </c>
      <c r="D2458" t="s">
        <v>677</v>
      </c>
      <c r="E2458" t="s">
        <v>421</v>
      </c>
      <c r="F2458" t="s">
        <v>6425</v>
      </c>
      <c r="G2458" t="s">
        <v>33</v>
      </c>
      <c r="H2458" s="4">
        <v>44396</v>
      </c>
      <c r="I2458">
        <v>1100</v>
      </c>
      <c r="J2458" t="s">
        <v>5464</v>
      </c>
      <c r="K2458" t="s">
        <v>350</v>
      </c>
      <c r="L2458" t="s">
        <v>19716</v>
      </c>
      <c r="M2458" t="s">
        <v>37</v>
      </c>
      <c r="N2458" t="s">
        <v>19717</v>
      </c>
      <c r="O2458" t="s">
        <v>39</v>
      </c>
      <c r="P2458">
        <v>15</v>
      </c>
      <c r="Q2458" t="s">
        <v>40</v>
      </c>
      <c r="R2458" t="s">
        <v>41</v>
      </c>
      <c r="S2458" t="s">
        <v>19718</v>
      </c>
      <c r="T2458" s="4">
        <v>45596</v>
      </c>
      <c r="U2458">
        <v>10</v>
      </c>
      <c r="V2458" t="s">
        <v>20249</v>
      </c>
      <c r="W2458" t="s">
        <v>19719</v>
      </c>
      <c r="X2458" t="s">
        <v>19720</v>
      </c>
      <c r="Y2458" t="s">
        <v>622</v>
      </c>
      <c r="Z2458">
        <v>2505</v>
      </c>
      <c r="AA2458">
        <v>6</v>
      </c>
      <c r="AB2458">
        <v>6012</v>
      </c>
      <c r="AC2458">
        <v>1002</v>
      </c>
      <c r="AD2458" s="8">
        <v>0.35</v>
      </c>
      <c r="AE2458" s="7">
        <v>2104.1999999999998</v>
      </c>
      <c r="AF2458">
        <v>0.35</v>
      </c>
      <c r="AG2458" t="str">
        <f t="shared" si="38"/>
        <v>₹6 K</v>
      </c>
    </row>
    <row r="2459" spans="1:33" x14ac:dyDescent="0.3">
      <c r="A2459" t="s">
        <v>20233</v>
      </c>
      <c r="B2459" t="s">
        <v>218</v>
      </c>
      <c r="C2459" t="s">
        <v>80</v>
      </c>
      <c r="D2459" t="s">
        <v>206</v>
      </c>
      <c r="E2459" t="s">
        <v>750</v>
      </c>
      <c r="F2459" t="s">
        <v>19728</v>
      </c>
      <c r="G2459" t="s">
        <v>33</v>
      </c>
      <c r="H2459" s="4">
        <v>45264</v>
      </c>
      <c r="I2459">
        <v>1100</v>
      </c>
      <c r="J2459" t="s">
        <v>19729</v>
      </c>
      <c r="K2459" t="s">
        <v>1086</v>
      </c>
      <c r="L2459" t="s">
        <v>19730</v>
      </c>
      <c r="M2459" t="s">
        <v>87</v>
      </c>
      <c r="N2459" t="s">
        <v>19731</v>
      </c>
      <c r="O2459" t="s">
        <v>116</v>
      </c>
      <c r="P2459">
        <v>5</v>
      </c>
      <c r="Q2459" t="s">
        <v>73</v>
      </c>
      <c r="R2459" t="s">
        <v>101</v>
      </c>
      <c r="S2459" t="s">
        <v>19732</v>
      </c>
      <c r="T2459" s="4">
        <v>45585</v>
      </c>
      <c r="U2459">
        <v>10</v>
      </c>
      <c r="V2459" t="s">
        <v>20249</v>
      </c>
      <c r="W2459" t="s">
        <v>19733</v>
      </c>
      <c r="X2459" t="s">
        <v>19734</v>
      </c>
      <c r="Y2459" t="s">
        <v>499</v>
      </c>
      <c r="Z2459">
        <v>753</v>
      </c>
      <c r="AA2459">
        <v>2</v>
      </c>
      <c r="AB2459">
        <v>602.4</v>
      </c>
      <c r="AC2459">
        <v>301.2</v>
      </c>
      <c r="AD2459" s="8">
        <v>0.35</v>
      </c>
      <c r="AE2459" s="7">
        <v>210.83999999999997</v>
      </c>
      <c r="AF2459">
        <v>0.35</v>
      </c>
      <c r="AG2459" t="str">
        <f t="shared" si="38"/>
        <v>₹602.4</v>
      </c>
    </row>
    <row r="2460" spans="1:33" x14ac:dyDescent="0.3">
      <c r="A2460" t="s">
        <v>20236</v>
      </c>
      <c r="B2460" t="s">
        <v>79</v>
      </c>
      <c r="C2460" t="s">
        <v>29</v>
      </c>
      <c r="D2460" t="s">
        <v>677</v>
      </c>
      <c r="E2460" t="s">
        <v>549</v>
      </c>
      <c r="F2460" t="s">
        <v>19817</v>
      </c>
      <c r="G2460" t="s">
        <v>33</v>
      </c>
      <c r="H2460" s="4">
        <v>44588</v>
      </c>
      <c r="I2460">
        <v>1000</v>
      </c>
      <c r="J2460" t="s">
        <v>10849</v>
      </c>
      <c r="K2460" t="s">
        <v>1302</v>
      </c>
      <c r="L2460" t="s">
        <v>19818</v>
      </c>
      <c r="M2460" t="s">
        <v>37</v>
      </c>
      <c r="N2460" t="s">
        <v>19819</v>
      </c>
      <c r="O2460" t="s">
        <v>39</v>
      </c>
      <c r="P2460">
        <v>18</v>
      </c>
      <c r="Q2460" t="s">
        <v>73</v>
      </c>
      <c r="R2460" t="s">
        <v>74</v>
      </c>
      <c r="S2460" t="s">
        <v>19820</v>
      </c>
      <c r="T2460" s="4">
        <v>45569</v>
      </c>
      <c r="U2460">
        <v>10</v>
      </c>
      <c r="V2460" t="s">
        <v>20249</v>
      </c>
      <c r="W2460" t="s">
        <v>19821</v>
      </c>
      <c r="X2460" t="s">
        <v>19822</v>
      </c>
      <c r="Y2460" t="s">
        <v>4825</v>
      </c>
      <c r="Z2460">
        <v>2487</v>
      </c>
      <c r="AA2460">
        <v>6</v>
      </c>
      <c r="AB2460">
        <v>5968.8</v>
      </c>
      <c r="AC2460">
        <v>994.80000000000007</v>
      </c>
      <c r="AD2460" s="8">
        <v>0.28000000000000003</v>
      </c>
      <c r="AE2460" s="7">
        <v>1671.2640000000001</v>
      </c>
      <c r="AF2460">
        <v>0.28000000000000003</v>
      </c>
      <c r="AG2460" t="str">
        <f t="shared" si="38"/>
        <v>₹6 K</v>
      </c>
    </row>
    <row r="2461" spans="1:33" x14ac:dyDescent="0.3">
      <c r="A2461" t="s">
        <v>121</v>
      </c>
      <c r="B2461" t="s">
        <v>946</v>
      </c>
      <c r="C2461" t="s">
        <v>49</v>
      </c>
      <c r="D2461" t="s">
        <v>81</v>
      </c>
      <c r="E2461" t="s">
        <v>2408</v>
      </c>
      <c r="F2461" t="s">
        <v>19898</v>
      </c>
      <c r="G2461" t="s">
        <v>96</v>
      </c>
      <c r="H2461" s="4">
        <v>45185</v>
      </c>
      <c r="I2461">
        <v>1100</v>
      </c>
      <c r="J2461" t="s">
        <v>19899</v>
      </c>
      <c r="K2461" t="s">
        <v>424</v>
      </c>
      <c r="L2461" t="s">
        <v>19900</v>
      </c>
      <c r="M2461" t="s">
        <v>37</v>
      </c>
      <c r="N2461" t="s">
        <v>19901</v>
      </c>
      <c r="O2461" t="s">
        <v>39</v>
      </c>
      <c r="P2461">
        <v>6</v>
      </c>
      <c r="Q2461" t="s">
        <v>40</v>
      </c>
      <c r="R2461" t="s">
        <v>58</v>
      </c>
      <c r="S2461" t="s">
        <v>19902</v>
      </c>
      <c r="T2461" s="4">
        <v>45580</v>
      </c>
      <c r="U2461">
        <v>10</v>
      </c>
      <c r="V2461" t="s">
        <v>20249</v>
      </c>
      <c r="W2461" t="s">
        <v>19903</v>
      </c>
      <c r="X2461" t="s">
        <v>19904</v>
      </c>
      <c r="Y2461" t="s">
        <v>2105</v>
      </c>
      <c r="Z2461">
        <v>2485</v>
      </c>
      <c r="AA2461">
        <v>1</v>
      </c>
      <c r="AB2461">
        <v>994</v>
      </c>
      <c r="AC2461">
        <v>994</v>
      </c>
      <c r="AD2461" s="8">
        <v>0.22</v>
      </c>
      <c r="AE2461" s="7">
        <v>218.68</v>
      </c>
      <c r="AF2461">
        <v>0.22</v>
      </c>
      <c r="AG2461" t="str">
        <f t="shared" si="38"/>
        <v>₹994</v>
      </c>
    </row>
    <row r="2462" spans="1:33" x14ac:dyDescent="0.3">
      <c r="A2462" t="s">
        <v>93</v>
      </c>
      <c r="B2462" t="s">
        <v>1118</v>
      </c>
      <c r="C2462" t="s">
        <v>29</v>
      </c>
      <c r="D2462" t="s">
        <v>109</v>
      </c>
      <c r="E2462" t="s">
        <v>1092</v>
      </c>
      <c r="F2462" t="s">
        <v>19975</v>
      </c>
      <c r="G2462" t="s">
        <v>96</v>
      </c>
      <c r="H2462" s="4">
        <v>44072</v>
      </c>
      <c r="I2462">
        <v>800</v>
      </c>
      <c r="J2462" t="s">
        <v>19976</v>
      </c>
      <c r="K2462" t="s">
        <v>394</v>
      </c>
      <c r="L2462" t="s">
        <v>19977</v>
      </c>
      <c r="M2462" t="s">
        <v>87</v>
      </c>
      <c r="N2462" t="s">
        <v>19978</v>
      </c>
      <c r="O2462" t="s">
        <v>72</v>
      </c>
      <c r="P2462">
        <v>13</v>
      </c>
      <c r="Q2462" t="s">
        <v>73</v>
      </c>
      <c r="R2462" t="s">
        <v>101</v>
      </c>
      <c r="S2462" t="s">
        <v>19979</v>
      </c>
      <c r="T2462" s="4">
        <v>45575</v>
      </c>
      <c r="U2462">
        <v>10</v>
      </c>
      <c r="V2462" t="s">
        <v>20249</v>
      </c>
      <c r="W2462" t="s">
        <v>19980</v>
      </c>
      <c r="X2462" t="s">
        <v>19981</v>
      </c>
      <c r="Y2462" t="s">
        <v>168</v>
      </c>
      <c r="Z2462">
        <v>499</v>
      </c>
      <c r="AA2462">
        <v>8</v>
      </c>
      <c r="AB2462">
        <v>1596.8000000000002</v>
      </c>
      <c r="AC2462">
        <v>199.60000000000002</v>
      </c>
      <c r="AD2462" s="8">
        <v>0.28000000000000003</v>
      </c>
      <c r="AE2462" s="7">
        <v>447.1040000000001</v>
      </c>
      <c r="AF2462">
        <v>0.28000000000000003</v>
      </c>
      <c r="AG2462" t="str">
        <f t="shared" si="38"/>
        <v>₹2 K</v>
      </c>
    </row>
    <row r="2463" spans="1:33" x14ac:dyDescent="0.3">
      <c r="A2463" t="s">
        <v>27</v>
      </c>
      <c r="B2463" t="s">
        <v>193</v>
      </c>
      <c r="C2463" t="s">
        <v>29</v>
      </c>
      <c r="D2463" t="s">
        <v>370</v>
      </c>
      <c r="E2463" t="s">
        <v>596</v>
      </c>
      <c r="F2463" t="s">
        <v>20112</v>
      </c>
      <c r="G2463" t="s">
        <v>96</v>
      </c>
      <c r="H2463" s="4">
        <v>44093</v>
      </c>
      <c r="I2463">
        <v>1300</v>
      </c>
      <c r="J2463" t="s">
        <v>20113</v>
      </c>
      <c r="K2463" t="s">
        <v>1368</v>
      </c>
      <c r="L2463" t="s">
        <v>20114</v>
      </c>
      <c r="M2463" t="s">
        <v>37</v>
      </c>
      <c r="N2463" t="s">
        <v>20115</v>
      </c>
      <c r="O2463" t="s">
        <v>57</v>
      </c>
      <c r="P2463">
        <v>19</v>
      </c>
      <c r="Q2463" t="s">
        <v>73</v>
      </c>
      <c r="R2463" t="s">
        <v>41</v>
      </c>
      <c r="S2463" t="s">
        <v>8377</v>
      </c>
      <c r="T2463" s="4">
        <v>45568</v>
      </c>
      <c r="U2463">
        <v>10</v>
      </c>
      <c r="V2463" t="s">
        <v>20249</v>
      </c>
      <c r="W2463" t="s">
        <v>20116</v>
      </c>
      <c r="X2463" t="s">
        <v>20117</v>
      </c>
      <c r="Y2463" t="s">
        <v>8730</v>
      </c>
      <c r="Z2463">
        <v>2831</v>
      </c>
      <c r="AA2463">
        <v>7</v>
      </c>
      <c r="AB2463">
        <v>7926.8</v>
      </c>
      <c r="AC2463">
        <v>1132.4000000000001</v>
      </c>
      <c r="AD2463" s="8">
        <v>0.28000000000000003</v>
      </c>
      <c r="AE2463" s="7">
        <v>2219.5040000000004</v>
      </c>
      <c r="AF2463">
        <v>0.28000000000000003</v>
      </c>
      <c r="AG2463" t="str">
        <f t="shared" si="38"/>
        <v>₹8 K</v>
      </c>
    </row>
    <row r="2464" spans="1:33" x14ac:dyDescent="0.3">
      <c r="A2464" t="s">
        <v>93</v>
      </c>
      <c r="B2464" t="s">
        <v>293</v>
      </c>
      <c r="C2464" t="s">
        <v>80</v>
      </c>
      <c r="D2464" t="s">
        <v>219</v>
      </c>
      <c r="E2464" t="s">
        <v>471</v>
      </c>
      <c r="F2464" t="s">
        <v>20192</v>
      </c>
      <c r="G2464" t="s">
        <v>96</v>
      </c>
      <c r="H2464" s="4">
        <v>44035</v>
      </c>
      <c r="I2464">
        <v>800</v>
      </c>
      <c r="J2464" t="s">
        <v>20193</v>
      </c>
      <c r="K2464" t="s">
        <v>137</v>
      </c>
      <c r="L2464" t="s">
        <v>20194</v>
      </c>
      <c r="M2464" t="s">
        <v>37</v>
      </c>
      <c r="N2464" t="s">
        <v>20195</v>
      </c>
      <c r="O2464" t="s">
        <v>39</v>
      </c>
      <c r="P2464">
        <v>19</v>
      </c>
      <c r="Q2464" t="s">
        <v>40</v>
      </c>
      <c r="R2464" t="s">
        <v>58</v>
      </c>
      <c r="S2464" t="s">
        <v>20196</v>
      </c>
      <c r="T2464" s="4">
        <v>45595</v>
      </c>
      <c r="U2464">
        <v>10</v>
      </c>
      <c r="V2464" t="s">
        <v>20249</v>
      </c>
      <c r="W2464" t="s">
        <v>20197</v>
      </c>
      <c r="X2464" t="s">
        <v>20198</v>
      </c>
      <c r="Y2464" t="s">
        <v>7404</v>
      </c>
      <c r="Z2464">
        <v>596</v>
      </c>
      <c r="AA2464">
        <v>6</v>
      </c>
      <c r="AB2464">
        <v>1430.4</v>
      </c>
      <c r="AC2464">
        <v>238.4</v>
      </c>
      <c r="AD2464" s="8">
        <v>0.35</v>
      </c>
      <c r="AE2464" s="7">
        <v>500.64</v>
      </c>
      <c r="AF2464">
        <v>0.35</v>
      </c>
      <c r="AG2464" t="str">
        <f t="shared" si="38"/>
        <v>₹1 K</v>
      </c>
    </row>
    <row r="2465" spans="1:33" x14ac:dyDescent="0.3">
      <c r="A2465" t="s">
        <v>20233</v>
      </c>
      <c r="B2465" t="s">
        <v>240</v>
      </c>
      <c r="C2465" t="s">
        <v>80</v>
      </c>
      <c r="D2465" t="s">
        <v>241</v>
      </c>
      <c r="E2465" t="s">
        <v>242</v>
      </c>
      <c r="F2465" t="s">
        <v>243</v>
      </c>
      <c r="G2465" t="s">
        <v>33</v>
      </c>
      <c r="H2465" s="4">
        <v>45427</v>
      </c>
      <c r="I2465">
        <v>950</v>
      </c>
      <c r="J2465" t="s">
        <v>244</v>
      </c>
      <c r="K2465" t="s">
        <v>245</v>
      </c>
      <c r="L2465" t="s">
        <v>246</v>
      </c>
      <c r="M2465" t="s">
        <v>37</v>
      </c>
      <c r="N2465" t="s">
        <v>247</v>
      </c>
      <c r="O2465" t="s">
        <v>116</v>
      </c>
      <c r="P2465">
        <v>8</v>
      </c>
      <c r="Q2465" t="s">
        <v>40</v>
      </c>
      <c r="R2465" t="s">
        <v>74</v>
      </c>
      <c r="S2465" t="s">
        <v>248</v>
      </c>
      <c r="T2465" s="4">
        <v>45613</v>
      </c>
      <c r="U2465">
        <v>11</v>
      </c>
      <c r="V2465" t="s">
        <v>20256</v>
      </c>
      <c r="W2465" t="s">
        <v>249</v>
      </c>
      <c r="X2465" t="s">
        <v>250</v>
      </c>
      <c r="Y2465" t="s">
        <v>251</v>
      </c>
      <c r="Z2465">
        <v>1469</v>
      </c>
      <c r="AA2465">
        <v>1</v>
      </c>
      <c r="AB2465">
        <v>587.6</v>
      </c>
      <c r="AC2465">
        <v>587.6</v>
      </c>
      <c r="AD2465" s="8">
        <v>0.35</v>
      </c>
      <c r="AE2465" s="7">
        <v>205.66</v>
      </c>
      <c r="AF2465">
        <v>0.35</v>
      </c>
      <c r="AG2465" t="str">
        <f t="shared" si="38"/>
        <v>₹587.6</v>
      </c>
    </row>
    <row r="2466" spans="1:33" x14ac:dyDescent="0.3">
      <c r="A2466" t="s">
        <v>336</v>
      </c>
      <c r="B2466" t="s">
        <v>500</v>
      </c>
      <c r="C2466" t="s">
        <v>49</v>
      </c>
      <c r="D2466" t="s">
        <v>370</v>
      </c>
      <c r="E2466" t="s">
        <v>501</v>
      </c>
      <c r="F2466" t="s">
        <v>502</v>
      </c>
      <c r="G2466" t="s">
        <v>33</v>
      </c>
      <c r="H2466" s="4">
        <v>45080</v>
      </c>
      <c r="I2466">
        <v>1300</v>
      </c>
      <c r="J2466" t="s">
        <v>503</v>
      </c>
      <c r="K2466" t="s">
        <v>210</v>
      </c>
      <c r="L2466" t="s">
        <v>504</v>
      </c>
      <c r="M2466" t="s">
        <v>87</v>
      </c>
      <c r="N2466" t="s">
        <v>505</v>
      </c>
      <c r="O2466" t="s">
        <v>72</v>
      </c>
      <c r="P2466">
        <v>9</v>
      </c>
      <c r="Q2466" t="s">
        <v>40</v>
      </c>
      <c r="R2466" t="s">
        <v>58</v>
      </c>
      <c r="S2466" t="s">
        <v>506</v>
      </c>
      <c r="T2466" s="4">
        <v>45605</v>
      </c>
      <c r="U2466">
        <v>11</v>
      </c>
      <c r="V2466" t="s">
        <v>20256</v>
      </c>
      <c r="W2466" t="s">
        <v>507</v>
      </c>
      <c r="X2466" t="s">
        <v>508</v>
      </c>
      <c r="Y2466" t="s">
        <v>509</v>
      </c>
      <c r="Z2466">
        <v>1682</v>
      </c>
      <c r="AA2466">
        <v>6</v>
      </c>
      <c r="AB2466">
        <v>4036.8</v>
      </c>
      <c r="AC2466">
        <v>672.80000000000007</v>
      </c>
      <c r="AD2466" s="8">
        <v>0.22</v>
      </c>
      <c r="AE2466" s="7">
        <v>888.096</v>
      </c>
      <c r="AF2466">
        <v>0.22</v>
      </c>
      <c r="AG2466" t="str">
        <f t="shared" si="38"/>
        <v>₹4 K</v>
      </c>
    </row>
    <row r="2467" spans="1:33" x14ac:dyDescent="0.3">
      <c r="A2467" t="s">
        <v>20241</v>
      </c>
      <c r="B2467" t="s">
        <v>157</v>
      </c>
      <c r="C2467" t="s">
        <v>49</v>
      </c>
      <c r="D2467" t="s">
        <v>30</v>
      </c>
      <c r="E2467" t="s">
        <v>158</v>
      </c>
      <c r="F2467" t="s">
        <v>159</v>
      </c>
      <c r="G2467" t="s">
        <v>96</v>
      </c>
      <c r="H2467" s="4">
        <v>44001</v>
      </c>
      <c r="I2467">
        <v>800</v>
      </c>
      <c r="J2467" t="s">
        <v>160</v>
      </c>
      <c r="K2467" t="s">
        <v>161</v>
      </c>
      <c r="L2467" t="s">
        <v>162</v>
      </c>
      <c r="M2467" t="s">
        <v>37</v>
      </c>
      <c r="N2467" t="s">
        <v>163</v>
      </c>
      <c r="O2467" t="s">
        <v>39</v>
      </c>
      <c r="P2467">
        <v>4</v>
      </c>
      <c r="Q2467" t="s">
        <v>73</v>
      </c>
      <c r="R2467" t="s">
        <v>74</v>
      </c>
      <c r="S2467" t="s">
        <v>164</v>
      </c>
      <c r="T2467" s="4">
        <v>45601</v>
      </c>
      <c r="U2467">
        <v>11</v>
      </c>
      <c r="V2467" t="s">
        <v>20256</v>
      </c>
      <c r="W2467" t="s">
        <v>166</v>
      </c>
      <c r="X2467" t="s">
        <v>167</v>
      </c>
      <c r="Y2467" t="s">
        <v>168</v>
      </c>
      <c r="Z2467">
        <v>2519</v>
      </c>
      <c r="AA2467">
        <v>2</v>
      </c>
      <c r="AB2467">
        <v>2015.2</v>
      </c>
      <c r="AC2467">
        <v>1007.6</v>
      </c>
      <c r="AD2467" s="8">
        <v>0.22</v>
      </c>
      <c r="AE2467" s="7">
        <v>443.34399999999999</v>
      </c>
      <c r="AF2467">
        <v>0.22</v>
      </c>
      <c r="AG2467" t="str">
        <f t="shared" si="38"/>
        <v>₹2 K</v>
      </c>
    </row>
    <row r="2468" spans="1:33" x14ac:dyDescent="0.3">
      <c r="A2468" t="s">
        <v>20242</v>
      </c>
      <c r="B2468" t="s">
        <v>390</v>
      </c>
      <c r="C2468" t="s">
        <v>49</v>
      </c>
      <c r="D2468" t="s">
        <v>370</v>
      </c>
      <c r="E2468" t="s">
        <v>391</v>
      </c>
      <c r="F2468" t="s">
        <v>392</v>
      </c>
      <c r="G2468" t="s">
        <v>33</v>
      </c>
      <c r="H2468" s="4">
        <v>45096</v>
      </c>
      <c r="I2468">
        <v>1400</v>
      </c>
      <c r="J2468" t="s">
        <v>393</v>
      </c>
      <c r="K2468" t="s">
        <v>394</v>
      </c>
      <c r="L2468" t="s">
        <v>395</v>
      </c>
      <c r="M2468" t="s">
        <v>37</v>
      </c>
      <c r="N2468" t="s">
        <v>396</v>
      </c>
      <c r="O2468" t="s">
        <v>57</v>
      </c>
      <c r="P2468">
        <v>6</v>
      </c>
      <c r="Q2468" t="s">
        <v>73</v>
      </c>
      <c r="R2468" t="s">
        <v>74</v>
      </c>
      <c r="S2468" t="s">
        <v>397</v>
      </c>
      <c r="T2468" s="4">
        <v>45609</v>
      </c>
      <c r="U2468">
        <v>11</v>
      </c>
      <c r="V2468" t="s">
        <v>20256</v>
      </c>
      <c r="W2468" t="s">
        <v>398</v>
      </c>
      <c r="X2468" t="s">
        <v>399</v>
      </c>
      <c r="Y2468" t="s">
        <v>400</v>
      </c>
      <c r="Z2468">
        <v>2134</v>
      </c>
      <c r="AA2468">
        <v>5</v>
      </c>
      <c r="AB2468">
        <v>4268</v>
      </c>
      <c r="AC2468">
        <v>853.6</v>
      </c>
      <c r="AD2468" s="8">
        <v>0.22</v>
      </c>
      <c r="AE2468" s="7">
        <v>938.96</v>
      </c>
      <c r="AF2468">
        <v>0.22</v>
      </c>
      <c r="AG2468" t="str">
        <f t="shared" si="38"/>
        <v>₹4 K</v>
      </c>
    </row>
    <row r="2469" spans="1:33" x14ac:dyDescent="0.3">
      <c r="A2469" t="s">
        <v>181</v>
      </c>
      <c r="B2469" t="s">
        <v>470</v>
      </c>
      <c r="C2469" t="s">
        <v>49</v>
      </c>
      <c r="D2469" t="s">
        <v>65</v>
      </c>
      <c r="E2469" t="s">
        <v>471</v>
      </c>
      <c r="F2469" t="s">
        <v>472</v>
      </c>
      <c r="G2469" t="s">
        <v>33</v>
      </c>
      <c r="H2469" s="4">
        <v>44837</v>
      </c>
      <c r="I2469">
        <v>950</v>
      </c>
      <c r="J2469" t="s">
        <v>473</v>
      </c>
      <c r="K2469" t="s">
        <v>474</v>
      </c>
      <c r="L2469" t="s">
        <v>475</v>
      </c>
      <c r="M2469" t="s">
        <v>37</v>
      </c>
      <c r="N2469" t="s">
        <v>476</v>
      </c>
      <c r="O2469" t="s">
        <v>57</v>
      </c>
      <c r="P2469">
        <v>3</v>
      </c>
      <c r="Q2469" t="s">
        <v>40</v>
      </c>
      <c r="R2469" t="s">
        <v>58</v>
      </c>
      <c r="S2469" t="s">
        <v>477</v>
      </c>
      <c r="T2469" s="4">
        <v>45612</v>
      </c>
      <c r="U2469">
        <v>11</v>
      </c>
      <c r="V2469" t="s">
        <v>20256</v>
      </c>
      <c r="W2469" t="s">
        <v>478</v>
      </c>
      <c r="X2469" t="s">
        <v>479</v>
      </c>
      <c r="Y2469" t="s">
        <v>480</v>
      </c>
      <c r="Z2469">
        <v>2961</v>
      </c>
      <c r="AA2469">
        <v>2</v>
      </c>
      <c r="AB2469">
        <v>2368.8000000000002</v>
      </c>
      <c r="AC2469">
        <v>1184.4000000000001</v>
      </c>
      <c r="AD2469" s="8">
        <v>0.22</v>
      </c>
      <c r="AE2469" s="7">
        <v>521.13600000000008</v>
      </c>
      <c r="AF2469">
        <v>0.22</v>
      </c>
      <c r="AG2469" t="str">
        <f t="shared" si="38"/>
        <v>₹2 K</v>
      </c>
    </row>
    <row r="2470" spans="1:33" x14ac:dyDescent="0.3">
      <c r="A2470" t="s">
        <v>336</v>
      </c>
      <c r="B2470" t="s">
        <v>500</v>
      </c>
      <c r="C2470" t="s">
        <v>80</v>
      </c>
      <c r="D2470" t="s">
        <v>241</v>
      </c>
      <c r="E2470" t="s">
        <v>194</v>
      </c>
      <c r="F2470" t="s">
        <v>660</v>
      </c>
      <c r="G2470" t="s">
        <v>96</v>
      </c>
      <c r="H2470" s="4">
        <v>45103</v>
      </c>
      <c r="I2470">
        <v>800</v>
      </c>
      <c r="J2470" t="s">
        <v>661</v>
      </c>
      <c r="K2470" t="s">
        <v>463</v>
      </c>
      <c r="L2470" t="s">
        <v>662</v>
      </c>
      <c r="M2470" t="s">
        <v>37</v>
      </c>
      <c r="N2470" t="s">
        <v>663</v>
      </c>
      <c r="O2470" t="s">
        <v>72</v>
      </c>
      <c r="P2470">
        <v>18</v>
      </c>
      <c r="Q2470" t="s">
        <v>40</v>
      </c>
      <c r="R2470" t="s">
        <v>58</v>
      </c>
      <c r="S2470" t="s">
        <v>664</v>
      </c>
      <c r="T2470" s="4">
        <v>45620</v>
      </c>
      <c r="U2470">
        <v>11</v>
      </c>
      <c r="V2470" t="s">
        <v>20256</v>
      </c>
      <c r="W2470" t="s">
        <v>665</v>
      </c>
      <c r="X2470" t="s">
        <v>666</v>
      </c>
      <c r="Y2470" t="s">
        <v>667</v>
      </c>
      <c r="Z2470">
        <v>2564</v>
      </c>
      <c r="AA2470">
        <v>6</v>
      </c>
      <c r="AB2470">
        <v>6153.6</v>
      </c>
      <c r="AC2470">
        <v>1025.6000000000001</v>
      </c>
      <c r="AD2470" s="8">
        <v>0.35</v>
      </c>
      <c r="AE2470" s="7">
        <v>2153.7599999999998</v>
      </c>
      <c r="AF2470">
        <v>0.35</v>
      </c>
      <c r="AG2470" t="str">
        <f t="shared" si="38"/>
        <v>₹6 K</v>
      </c>
    </row>
    <row r="2471" spans="1:33" x14ac:dyDescent="0.3">
      <c r="A2471" t="s">
        <v>181</v>
      </c>
      <c r="B2471" t="s">
        <v>985</v>
      </c>
      <c r="C2471" t="s">
        <v>80</v>
      </c>
      <c r="D2471" t="s">
        <v>30</v>
      </c>
      <c r="E2471" t="s">
        <v>559</v>
      </c>
      <c r="F2471" t="s">
        <v>1076</v>
      </c>
      <c r="G2471" t="s">
        <v>33</v>
      </c>
      <c r="H2471" s="4">
        <v>45365</v>
      </c>
      <c r="I2471">
        <v>1100</v>
      </c>
      <c r="J2471" t="s">
        <v>1077</v>
      </c>
      <c r="K2471" t="s">
        <v>1078</v>
      </c>
      <c r="L2471" t="s">
        <v>1079</v>
      </c>
      <c r="M2471" t="s">
        <v>87</v>
      </c>
      <c r="N2471" t="s">
        <v>1080</v>
      </c>
      <c r="O2471" t="s">
        <v>39</v>
      </c>
      <c r="P2471">
        <v>14</v>
      </c>
      <c r="Q2471" t="s">
        <v>40</v>
      </c>
      <c r="R2471" t="s">
        <v>41</v>
      </c>
      <c r="S2471" t="s">
        <v>1081</v>
      </c>
      <c r="T2471" s="4">
        <v>45600</v>
      </c>
      <c r="U2471">
        <v>11</v>
      </c>
      <c r="V2471" t="s">
        <v>20256</v>
      </c>
      <c r="W2471" t="s">
        <v>1082</v>
      </c>
      <c r="X2471" t="s">
        <v>1083</v>
      </c>
      <c r="Y2471" t="s">
        <v>1058</v>
      </c>
      <c r="Z2471">
        <v>2976</v>
      </c>
      <c r="AA2471">
        <v>8</v>
      </c>
      <c r="AB2471">
        <v>9523.2000000000007</v>
      </c>
      <c r="AC2471">
        <v>1190.4000000000001</v>
      </c>
      <c r="AD2471" s="8">
        <v>0.35</v>
      </c>
      <c r="AE2471" s="7">
        <v>3333.12</v>
      </c>
      <c r="AF2471">
        <v>0.35</v>
      </c>
      <c r="AG2471" t="str">
        <f t="shared" si="38"/>
        <v>₹10 K</v>
      </c>
    </row>
    <row r="2472" spans="1:33" x14ac:dyDescent="0.3">
      <c r="A2472" t="s">
        <v>20238</v>
      </c>
      <c r="B2472" t="s">
        <v>650</v>
      </c>
      <c r="C2472" t="s">
        <v>29</v>
      </c>
      <c r="D2472" t="s">
        <v>370</v>
      </c>
      <c r="E2472" t="s">
        <v>740</v>
      </c>
      <c r="F2472" t="s">
        <v>1349</v>
      </c>
      <c r="G2472" t="s">
        <v>96</v>
      </c>
      <c r="H2472" s="4">
        <v>45138</v>
      </c>
      <c r="I2472">
        <v>1400</v>
      </c>
      <c r="J2472" t="s">
        <v>1350</v>
      </c>
      <c r="K2472" t="s">
        <v>914</v>
      </c>
      <c r="L2472" t="s">
        <v>1351</v>
      </c>
      <c r="M2472" t="s">
        <v>37</v>
      </c>
      <c r="N2472" t="s">
        <v>1352</v>
      </c>
      <c r="O2472" t="s">
        <v>72</v>
      </c>
      <c r="P2472">
        <v>16</v>
      </c>
      <c r="Q2472" t="s">
        <v>73</v>
      </c>
      <c r="R2472" t="s">
        <v>41</v>
      </c>
      <c r="S2472" t="s">
        <v>1353</v>
      </c>
      <c r="T2472" s="4">
        <v>45602</v>
      </c>
      <c r="U2472">
        <v>11</v>
      </c>
      <c r="V2472" t="s">
        <v>20256</v>
      </c>
      <c r="W2472" t="s">
        <v>1354</v>
      </c>
      <c r="X2472" t="s">
        <v>1355</v>
      </c>
      <c r="Y2472" t="s">
        <v>1356</v>
      </c>
      <c r="Z2472">
        <v>2244</v>
      </c>
      <c r="AA2472">
        <v>5</v>
      </c>
      <c r="AB2472">
        <v>4488</v>
      </c>
      <c r="AC2472">
        <v>897.6</v>
      </c>
      <c r="AD2472" s="8">
        <v>0.28000000000000003</v>
      </c>
      <c r="AE2472" s="7">
        <v>1256.6400000000001</v>
      </c>
      <c r="AF2472">
        <v>0.28000000000000003</v>
      </c>
      <c r="AG2472" t="str">
        <f t="shared" si="38"/>
        <v>₹4 K</v>
      </c>
    </row>
    <row r="2473" spans="1:33" x14ac:dyDescent="0.3">
      <c r="A2473" t="s">
        <v>27</v>
      </c>
      <c r="B2473" t="s">
        <v>731</v>
      </c>
      <c r="C2473" t="s">
        <v>49</v>
      </c>
      <c r="D2473" t="s">
        <v>81</v>
      </c>
      <c r="E2473" t="s">
        <v>82</v>
      </c>
      <c r="F2473" t="s">
        <v>1518</v>
      </c>
      <c r="G2473" t="s">
        <v>96</v>
      </c>
      <c r="H2473" s="4">
        <v>45494</v>
      </c>
      <c r="I2473">
        <v>1400</v>
      </c>
      <c r="J2473" t="s">
        <v>1519</v>
      </c>
      <c r="K2473" t="s">
        <v>266</v>
      </c>
      <c r="L2473" t="s">
        <v>1520</v>
      </c>
      <c r="M2473" t="s">
        <v>87</v>
      </c>
      <c r="N2473" t="s">
        <v>1521</v>
      </c>
      <c r="O2473" t="s">
        <v>116</v>
      </c>
      <c r="P2473">
        <v>5</v>
      </c>
      <c r="Q2473" t="s">
        <v>40</v>
      </c>
      <c r="R2473" t="s">
        <v>58</v>
      </c>
      <c r="S2473" t="s">
        <v>1522</v>
      </c>
      <c r="T2473" s="4">
        <v>45615</v>
      </c>
      <c r="U2473">
        <v>11</v>
      </c>
      <c r="V2473" t="s">
        <v>20256</v>
      </c>
      <c r="W2473" t="s">
        <v>1523</v>
      </c>
      <c r="X2473" t="s">
        <v>1524</v>
      </c>
      <c r="Y2473" t="s">
        <v>1525</v>
      </c>
      <c r="Z2473">
        <v>2718</v>
      </c>
      <c r="AA2473">
        <v>2</v>
      </c>
      <c r="AB2473">
        <v>2174.4</v>
      </c>
      <c r="AC2473">
        <v>1087.2</v>
      </c>
      <c r="AD2473" s="8">
        <v>0.22</v>
      </c>
      <c r="AE2473" s="7">
        <v>478.36799999999999</v>
      </c>
      <c r="AF2473">
        <v>0.22</v>
      </c>
      <c r="AG2473" t="str">
        <f t="shared" si="38"/>
        <v>₹2 K</v>
      </c>
    </row>
    <row r="2474" spans="1:33" x14ac:dyDescent="0.3">
      <c r="A2474" t="s">
        <v>336</v>
      </c>
      <c r="B2474" t="s">
        <v>1023</v>
      </c>
      <c r="C2474" t="s">
        <v>29</v>
      </c>
      <c r="D2474" t="s">
        <v>81</v>
      </c>
      <c r="E2474" t="s">
        <v>1693</v>
      </c>
      <c r="F2474" t="s">
        <v>1694</v>
      </c>
      <c r="G2474" t="s">
        <v>33</v>
      </c>
      <c r="H2474" s="4">
        <v>44129</v>
      </c>
      <c r="I2474">
        <v>1000</v>
      </c>
      <c r="J2474" t="s">
        <v>1695</v>
      </c>
      <c r="K2474" t="s">
        <v>625</v>
      </c>
      <c r="L2474" t="s">
        <v>1696</v>
      </c>
      <c r="M2474" t="s">
        <v>37</v>
      </c>
      <c r="N2474" t="s">
        <v>1697</v>
      </c>
      <c r="O2474" t="s">
        <v>116</v>
      </c>
      <c r="P2474">
        <v>16</v>
      </c>
      <c r="Q2474" t="s">
        <v>40</v>
      </c>
      <c r="R2474" t="s">
        <v>58</v>
      </c>
      <c r="S2474" t="s">
        <v>1698</v>
      </c>
      <c r="T2474" s="4">
        <v>45617</v>
      </c>
      <c r="U2474">
        <v>11</v>
      </c>
      <c r="V2474" t="s">
        <v>20256</v>
      </c>
      <c r="W2474" t="s">
        <v>1699</v>
      </c>
      <c r="X2474" t="s">
        <v>316</v>
      </c>
      <c r="Y2474" t="s">
        <v>893</v>
      </c>
      <c r="Z2474">
        <v>1576</v>
      </c>
      <c r="AA2474">
        <v>2</v>
      </c>
      <c r="AB2474">
        <v>1260.8000000000002</v>
      </c>
      <c r="AC2474">
        <v>630.40000000000009</v>
      </c>
      <c r="AD2474" s="8">
        <v>0.28000000000000003</v>
      </c>
      <c r="AE2474" s="7">
        <v>353.02400000000006</v>
      </c>
      <c r="AF2474">
        <v>0.28000000000000003</v>
      </c>
      <c r="AG2474" t="str">
        <f t="shared" si="38"/>
        <v>₹1 K</v>
      </c>
    </row>
    <row r="2475" spans="1:33" x14ac:dyDescent="0.3">
      <c r="A2475" t="s">
        <v>181</v>
      </c>
      <c r="B2475" t="s">
        <v>606</v>
      </c>
      <c r="C2475" t="s">
        <v>49</v>
      </c>
      <c r="D2475" t="s">
        <v>677</v>
      </c>
      <c r="E2475" t="s">
        <v>1474</v>
      </c>
      <c r="F2475" t="s">
        <v>1739</v>
      </c>
      <c r="G2475" t="s">
        <v>33</v>
      </c>
      <c r="H2475" s="4">
        <v>44219</v>
      </c>
      <c r="I2475">
        <v>1100</v>
      </c>
      <c r="J2475" t="s">
        <v>1740</v>
      </c>
      <c r="K2475" t="s">
        <v>1034</v>
      </c>
      <c r="L2475" t="s">
        <v>1741</v>
      </c>
      <c r="M2475" t="s">
        <v>37</v>
      </c>
      <c r="N2475" t="s">
        <v>1742</v>
      </c>
      <c r="O2475" t="s">
        <v>57</v>
      </c>
      <c r="P2475">
        <v>3</v>
      </c>
      <c r="Q2475" t="s">
        <v>73</v>
      </c>
      <c r="R2475" t="s">
        <v>58</v>
      </c>
      <c r="S2475" t="s">
        <v>1743</v>
      </c>
      <c r="T2475" s="4">
        <v>45604</v>
      </c>
      <c r="U2475">
        <v>11</v>
      </c>
      <c r="V2475" t="s">
        <v>20256</v>
      </c>
      <c r="W2475" t="s">
        <v>1744</v>
      </c>
      <c r="X2475" t="s">
        <v>1745</v>
      </c>
      <c r="Y2475" t="s">
        <v>1746</v>
      </c>
      <c r="Z2475">
        <v>1329</v>
      </c>
      <c r="AA2475">
        <v>4</v>
      </c>
      <c r="AB2475">
        <v>2126.4</v>
      </c>
      <c r="AC2475">
        <v>531.6</v>
      </c>
      <c r="AD2475" s="8">
        <v>0.22</v>
      </c>
      <c r="AE2475" s="7">
        <v>467.80800000000005</v>
      </c>
      <c r="AF2475">
        <v>0.22</v>
      </c>
      <c r="AG2475" t="str">
        <f t="shared" si="38"/>
        <v>₹2 K</v>
      </c>
    </row>
    <row r="2476" spans="1:33" x14ac:dyDescent="0.3">
      <c r="A2476" t="s">
        <v>20242</v>
      </c>
      <c r="B2476" t="s">
        <v>390</v>
      </c>
      <c r="C2476" t="s">
        <v>80</v>
      </c>
      <c r="D2476" t="s">
        <v>146</v>
      </c>
      <c r="E2476" t="s">
        <v>304</v>
      </c>
      <c r="F2476" t="s">
        <v>1794</v>
      </c>
      <c r="G2476" t="s">
        <v>33</v>
      </c>
      <c r="H2476" s="4">
        <v>44566</v>
      </c>
      <c r="I2476">
        <v>1000</v>
      </c>
      <c r="J2476" t="s">
        <v>1795</v>
      </c>
      <c r="K2476" t="s">
        <v>1796</v>
      </c>
      <c r="L2476" t="s">
        <v>1797</v>
      </c>
      <c r="M2476" t="s">
        <v>37</v>
      </c>
      <c r="N2476" t="s">
        <v>1798</v>
      </c>
      <c r="O2476" t="s">
        <v>116</v>
      </c>
      <c r="P2476">
        <v>16</v>
      </c>
      <c r="Q2476" t="s">
        <v>40</v>
      </c>
      <c r="R2476" t="s">
        <v>101</v>
      </c>
      <c r="S2476" t="s">
        <v>1799</v>
      </c>
      <c r="T2476" s="4">
        <v>45597</v>
      </c>
      <c r="U2476">
        <v>11</v>
      </c>
      <c r="V2476" t="s">
        <v>20256</v>
      </c>
      <c r="W2476" t="s">
        <v>1800</v>
      </c>
      <c r="X2476" t="s">
        <v>1801</v>
      </c>
      <c r="Y2476" t="s">
        <v>1802</v>
      </c>
      <c r="Z2476">
        <v>1267</v>
      </c>
      <c r="AA2476">
        <v>8</v>
      </c>
      <c r="AB2476">
        <v>4054.4</v>
      </c>
      <c r="AC2476">
        <v>506.8</v>
      </c>
      <c r="AD2476" s="8">
        <v>0.35</v>
      </c>
      <c r="AE2476" s="7">
        <v>1419.04</v>
      </c>
      <c r="AF2476">
        <v>0.35</v>
      </c>
      <c r="AG2476" t="str">
        <f t="shared" si="38"/>
        <v>₹4 K</v>
      </c>
    </row>
    <row r="2477" spans="1:33" x14ac:dyDescent="0.3">
      <c r="A2477" t="s">
        <v>20241</v>
      </c>
      <c r="B2477" t="s">
        <v>157</v>
      </c>
      <c r="C2477" t="s">
        <v>49</v>
      </c>
      <c r="D2477" t="s">
        <v>370</v>
      </c>
      <c r="E2477" t="s">
        <v>740</v>
      </c>
      <c r="F2477" t="s">
        <v>1836</v>
      </c>
      <c r="G2477" t="s">
        <v>33</v>
      </c>
      <c r="H2477" s="4">
        <v>45616</v>
      </c>
      <c r="I2477">
        <v>1400</v>
      </c>
      <c r="J2477" t="s">
        <v>1837</v>
      </c>
      <c r="K2477" t="s">
        <v>384</v>
      </c>
      <c r="L2477" t="s">
        <v>1838</v>
      </c>
      <c r="M2477" t="s">
        <v>37</v>
      </c>
      <c r="N2477" t="s">
        <v>1839</v>
      </c>
      <c r="O2477" t="s">
        <v>39</v>
      </c>
      <c r="P2477">
        <v>11</v>
      </c>
      <c r="Q2477" t="s">
        <v>73</v>
      </c>
      <c r="R2477" t="s">
        <v>58</v>
      </c>
      <c r="S2477" t="s">
        <v>1840</v>
      </c>
      <c r="T2477" s="4">
        <v>45597</v>
      </c>
      <c r="U2477">
        <v>11</v>
      </c>
      <c r="V2477" t="s">
        <v>20256</v>
      </c>
      <c r="W2477" t="s">
        <v>1841</v>
      </c>
      <c r="X2477" t="s">
        <v>1842</v>
      </c>
      <c r="Y2477" t="s">
        <v>1843</v>
      </c>
      <c r="Z2477">
        <v>2502</v>
      </c>
      <c r="AA2477">
        <v>1</v>
      </c>
      <c r="AB2477">
        <v>1000.8000000000001</v>
      </c>
      <c r="AC2477">
        <v>1000.8000000000001</v>
      </c>
      <c r="AD2477" s="8">
        <v>0.22</v>
      </c>
      <c r="AE2477" s="7">
        <v>220.17600000000002</v>
      </c>
      <c r="AF2477">
        <v>0.22</v>
      </c>
      <c r="AG2477" t="str">
        <f t="shared" si="38"/>
        <v>₹1 K</v>
      </c>
    </row>
    <row r="2478" spans="1:33" x14ac:dyDescent="0.3">
      <c r="A2478" t="s">
        <v>181</v>
      </c>
      <c r="B2478" t="s">
        <v>920</v>
      </c>
      <c r="C2478" t="s">
        <v>29</v>
      </c>
      <c r="D2478" t="s">
        <v>241</v>
      </c>
      <c r="E2478" t="s">
        <v>894</v>
      </c>
      <c r="F2478" t="s">
        <v>1853</v>
      </c>
      <c r="G2478" t="s">
        <v>33</v>
      </c>
      <c r="H2478" s="4">
        <v>44705</v>
      </c>
      <c r="I2478">
        <v>800</v>
      </c>
      <c r="J2478" t="s">
        <v>1854</v>
      </c>
      <c r="K2478" t="s">
        <v>113</v>
      </c>
      <c r="L2478" t="s">
        <v>1855</v>
      </c>
      <c r="M2478" t="s">
        <v>87</v>
      </c>
      <c r="N2478" t="s">
        <v>1856</v>
      </c>
      <c r="O2478" t="s">
        <v>72</v>
      </c>
      <c r="P2478">
        <v>3</v>
      </c>
      <c r="Q2478" t="s">
        <v>40</v>
      </c>
      <c r="R2478" t="s">
        <v>74</v>
      </c>
      <c r="S2478" t="s">
        <v>1857</v>
      </c>
      <c r="T2478" s="4">
        <v>45617</v>
      </c>
      <c r="U2478">
        <v>11</v>
      </c>
      <c r="V2478" t="s">
        <v>20256</v>
      </c>
      <c r="W2478" t="s">
        <v>1858</v>
      </c>
      <c r="X2478" t="s">
        <v>1859</v>
      </c>
      <c r="Y2478" t="s">
        <v>1040</v>
      </c>
      <c r="Z2478">
        <v>2911</v>
      </c>
      <c r="AA2478">
        <v>3</v>
      </c>
      <c r="AB2478">
        <v>3493.2000000000003</v>
      </c>
      <c r="AC2478">
        <v>1164.4000000000001</v>
      </c>
      <c r="AD2478" s="8">
        <v>0.28000000000000003</v>
      </c>
      <c r="AE2478" s="7">
        <v>978.09600000000012</v>
      </c>
      <c r="AF2478">
        <v>0.28000000000000003</v>
      </c>
      <c r="AG2478" t="str">
        <f t="shared" si="38"/>
        <v>₹3 K</v>
      </c>
    </row>
    <row r="2479" spans="1:33" x14ac:dyDescent="0.3">
      <c r="A2479" t="s">
        <v>20233</v>
      </c>
      <c r="B2479" t="s">
        <v>218</v>
      </c>
      <c r="C2479" t="s">
        <v>49</v>
      </c>
      <c r="D2479" t="s">
        <v>241</v>
      </c>
      <c r="E2479" t="s">
        <v>1415</v>
      </c>
      <c r="F2479" t="s">
        <v>1894</v>
      </c>
      <c r="G2479" t="s">
        <v>33</v>
      </c>
      <c r="H2479" s="4">
        <v>44034</v>
      </c>
      <c r="I2479">
        <v>1300</v>
      </c>
      <c r="J2479" t="s">
        <v>1895</v>
      </c>
      <c r="K2479" t="s">
        <v>1121</v>
      </c>
      <c r="L2479" t="s">
        <v>1896</v>
      </c>
      <c r="M2479" t="s">
        <v>87</v>
      </c>
      <c r="N2479" t="s">
        <v>1897</v>
      </c>
      <c r="O2479" t="s">
        <v>57</v>
      </c>
      <c r="P2479">
        <v>19</v>
      </c>
      <c r="Q2479" t="s">
        <v>40</v>
      </c>
      <c r="R2479" t="s">
        <v>74</v>
      </c>
      <c r="S2479" t="s">
        <v>1898</v>
      </c>
      <c r="T2479" s="4">
        <v>45605</v>
      </c>
      <c r="U2479">
        <v>11</v>
      </c>
      <c r="V2479" t="s">
        <v>20256</v>
      </c>
      <c r="W2479" t="s">
        <v>1899</v>
      </c>
      <c r="X2479" t="s">
        <v>1900</v>
      </c>
      <c r="Y2479" t="s">
        <v>204</v>
      </c>
      <c r="Z2479">
        <v>2010</v>
      </c>
      <c r="AA2479">
        <v>1</v>
      </c>
      <c r="AB2479">
        <v>804</v>
      </c>
      <c r="AC2479">
        <v>804</v>
      </c>
      <c r="AD2479" s="8">
        <v>0.22</v>
      </c>
      <c r="AE2479" s="7">
        <v>176.88</v>
      </c>
      <c r="AF2479">
        <v>0.22</v>
      </c>
      <c r="AG2479" t="str">
        <f t="shared" si="38"/>
        <v>₹804</v>
      </c>
    </row>
    <row r="2480" spans="1:33" x14ac:dyDescent="0.3">
      <c r="A2480" t="s">
        <v>336</v>
      </c>
      <c r="B2480" t="s">
        <v>1023</v>
      </c>
      <c r="C2480" t="s">
        <v>29</v>
      </c>
      <c r="D2480" t="s">
        <v>206</v>
      </c>
      <c r="E2480" t="s">
        <v>1049</v>
      </c>
      <c r="F2480" t="s">
        <v>1941</v>
      </c>
      <c r="G2480" t="s">
        <v>33</v>
      </c>
      <c r="H2480" s="4">
        <v>44405</v>
      </c>
      <c r="I2480">
        <v>800</v>
      </c>
      <c r="J2480" t="s">
        <v>1942</v>
      </c>
      <c r="K2480" t="s">
        <v>463</v>
      </c>
      <c r="L2480" t="s">
        <v>1943</v>
      </c>
      <c r="M2480" t="s">
        <v>37</v>
      </c>
      <c r="N2480" t="s">
        <v>1944</v>
      </c>
      <c r="O2480" t="s">
        <v>57</v>
      </c>
      <c r="P2480">
        <v>15</v>
      </c>
      <c r="Q2480" t="s">
        <v>40</v>
      </c>
      <c r="R2480" t="s">
        <v>58</v>
      </c>
      <c r="S2480" t="s">
        <v>1945</v>
      </c>
      <c r="T2480" s="4">
        <v>45607</v>
      </c>
      <c r="U2480">
        <v>11</v>
      </c>
      <c r="V2480" t="s">
        <v>20256</v>
      </c>
      <c r="W2480" t="s">
        <v>1946</v>
      </c>
      <c r="X2480" t="s">
        <v>1947</v>
      </c>
      <c r="Y2480" t="s">
        <v>1948</v>
      </c>
      <c r="Z2480">
        <v>2685</v>
      </c>
      <c r="AA2480">
        <v>1</v>
      </c>
      <c r="AB2480">
        <v>1074</v>
      </c>
      <c r="AC2480">
        <v>1074</v>
      </c>
      <c r="AD2480" s="8">
        <v>0.28000000000000003</v>
      </c>
      <c r="AE2480" s="7">
        <v>300.72000000000003</v>
      </c>
      <c r="AF2480">
        <v>0.28000000000000003</v>
      </c>
      <c r="AG2480" t="str">
        <f t="shared" si="38"/>
        <v>₹1 K</v>
      </c>
    </row>
    <row r="2481" spans="1:33" x14ac:dyDescent="0.3">
      <c r="A2481" t="s">
        <v>27</v>
      </c>
      <c r="B2481" t="s">
        <v>193</v>
      </c>
      <c r="C2481" t="s">
        <v>49</v>
      </c>
      <c r="D2481" t="s">
        <v>81</v>
      </c>
      <c r="E2481" t="s">
        <v>431</v>
      </c>
      <c r="F2481" t="s">
        <v>2028</v>
      </c>
      <c r="G2481" t="s">
        <v>96</v>
      </c>
      <c r="H2481" s="4">
        <v>44671</v>
      </c>
      <c r="I2481">
        <v>950</v>
      </c>
      <c r="J2481" t="s">
        <v>2029</v>
      </c>
      <c r="K2481" t="s">
        <v>254</v>
      </c>
      <c r="L2481" t="s">
        <v>2030</v>
      </c>
      <c r="M2481" t="s">
        <v>37</v>
      </c>
      <c r="N2481" t="s">
        <v>2031</v>
      </c>
      <c r="O2481" t="s">
        <v>116</v>
      </c>
      <c r="P2481">
        <v>18</v>
      </c>
      <c r="Q2481" t="s">
        <v>73</v>
      </c>
      <c r="R2481" t="s">
        <v>74</v>
      </c>
      <c r="S2481" t="s">
        <v>2032</v>
      </c>
      <c r="T2481" s="4">
        <v>45607</v>
      </c>
      <c r="U2481">
        <v>11</v>
      </c>
      <c r="V2481" t="s">
        <v>20256</v>
      </c>
      <c r="W2481" t="s">
        <v>2033</v>
      </c>
      <c r="X2481" t="s">
        <v>2034</v>
      </c>
      <c r="Y2481" t="s">
        <v>2035</v>
      </c>
      <c r="Z2481">
        <v>2352</v>
      </c>
      <c r="AA2481">
        <v>2</v>
      </c>
      <c r="AB2481">
        <v>1881.6000000000001</v>
      </c>
      <c r="AC2481">
        <v>940.80000000000007</v>
      </c>
      <c r="AD2481" s="8">
        <v>0.22</v>
      </c>
      <c r="AE2481" s="7">
        <v>413.95200000000006</v>
      </c>
      <c r="AF2481">
        <v>0.22</v>
      </c>
      <c r="AG2481" t="str">
        <f t="shared" si="38"/>
        <v>₹2 K</v>
      </c>
    </row>
    <row r="2482" spans="1:33" x14ac:dyDescent="0.3">
      <c r="A2482" t="s">
        <v>133</v>
      </c>
      <c r="B2482" t="s">
        <v>229</v>
      </c>
      <c r="C2482" t="s">
        <v>29</v>
      </c>
      <c r="D2482" t="s">
        <v>81</v>
      </c>
      <c r="E2482" t="s">
        <v>1608</v>
      </c>
      <c r="F2482" t="s">
        <v>2114</v>
      </c>
      <c r="G2482" t="s">
        <v>33</v>
      </c>
      <c r="H2482" s="4">
        <v>44757</v>
      </c>
      <c r="I2482">
        <v>1100</v>
      </c>
      <c r="J2482" t="s">
        <v>2115</v>
      </c>
      <c r="K2482" t="s">
        <v>1260</v>
      </c>
      <c r="L2482" t="s">
        <v>2116</v>
      </c>
      <c r="M2482" t="s">
        <v>87</v>
      </c>
      <c r="N2482" t="s">
        <v>2117</v>
      </c>
      <c r="O2482" t="s">
        <v>39</v>
      </c>
      <c r="P2482">
        <v>5</v>
      </c>
      <c r="Q2482" t="s">
        <v>73</v>
      </c>
      <c r="R2482" t="s">
        <v>58</v>
      </c>
      <c r="S2482" t="s">
        <v>2118</v>
      </c>
      <c r="T2482" s="4">
        <v>45602</v>
      </c>
      <c r="U2482">
        <v>11</v>
      </c>
      <c r="V2482" t="s">
        <v>20256</v>
      </c>
      <c r="W2482" t="s">
        <v>2119</v>
      </c>
      <c r="X2482" t="s">
        <v>2120</v>
      </c>
      <c r="Y2482" t="s">
        <v>2121</v>
      </c>
      <c r="Z2482">
        <v>2537</v>
      </c>
      <c r="AA2482">
        <v>2</v>
      </c>
      <c r="AB2482">
        <v>2029.6000000000001</v>
      </c>
      <c r="AC2482">
        <v>1014.8000000000001</v>
      </c>
      <c r="AD2482" s="8">
        <v>0.28000000000000003</v>
      </c>
      <c r="AE2482" s="7">
        <v>568.28800000000012</v>
      </c>
      <c r="AF2482">
        <v>0.28000000000000003</v>
      </c>
      <c r="AG2482" t="str">
        <f t="shared" si="38"/>
        <v>₹2 K</v>
      </c>
    </row>
    <row r="2483" spans="1:33" x14ac:dyDescent="0.3">
      <c r="A2483" t="s">
        <v>181</v>
      </c>
      <c r="B2483" t="s">
        <v>64</v>
      </c>
      <c r="C2483" t="s">
        <v>80</v>
      </c>
      <c r="D2483" t="s">
        <v>146</v>
      </c>
      <c r="E2483" t="s">
        <v>1092</v>
      </c>
      <c r="F2483" t="s">
        <v>2231</v>
      </c>
      <c r="G2483" t="s">
        <v>33</v>
      </c>
      <c r="H2483" s="4">
        <v>45234</v>
      </c>
      <c r="I2483">
        <v>950</v>
      </c>
      <c r="J2483" t="s">
        <v>2232</v>
      </c>
      <c r="K2483" t="s">
        <v>743</v>
      </c>
      <c r="L2483" t="s">
        <v>2233</v>
      </c>
      <c r="M2483" t="s">
        <v>87</v>
      </c>
      <c r="N2483" t="s">
        <v>2234</v>
      </c>
      <c r="O2483" t="s">
        <v>116</v>
      </c>
      <c r="P2483">
        <v>17</v>
      </c>
      <c r="Q2483" t="s">
        <v>40</v>
      </c>
      <c r="R2483" t="s">
        <v>58</v>
      </c>
      <c r="S2483" t="s">
        <v>2235</v>
      </c>
      <c r="T2483" s="4">
        <v>45611</v>
      </c>
      <c r="U2483">
        <v>11</v>
      </c>
      <c r="V2483" t="s">
        <v>20256</v>
      </c>
      <c r="W2483" t="s">
        <v>2236</v>
      </c>
      <c r="X2483" t="s">
        <v>2237</v>
      </c>
      <c r="Y2483" t="s">
        <v>292</v>
      </c>
      <c r="Z2483">
        <v>2329</v>
      </c>
      <c r="AA2483">
        <v>3</v>
      </c>
      <c r="AB2483">
        <v>2794.8</v>
      </c>
      <c r="AC2483">
        <v>931.6</v>
      </c>
      <c r="AD2483" s="8">
        <v>0.35</v>
      </c>
      <c r="AE2483" s="7">
        <v>978.18</v>
      </c>
      <c r="AF2483">
        <v>0.35</v>
      </c>
      <c r="AG2483" t="str">
        <f t="shared" si="38"/>
        <v>₹3 K</v>
      </c>
    </row>
    <row r="2484" spans="1:33" x14ac:dyDescent="0.3">
      <c r="A2484" t="s">
        <v>121</v>
      </c>
      <c r="B2484" t="s">
        <v>946</v>
      </c>
      <c r="C2484" t="s">
        <v>80</v>
      </c>
      <c r="D2484" t="s">
        <v>81</v>
      </c>
      <c r="E2484" t="s">
        <v>431</v>
      </c>
      <c r="F2484" t="s">
        <v>2254</v>
      </c>
      <c r="G2484" t="s">
        <v>33</v>
      </c>
      <c r="H2484" s="4">
        <v>45448</v>
      </c>
      <c r="I2484">
        <v>1400</v>
      </c>
      <c r="J2484" t="s">
        <v>2255</v>
      </c>
      <c r="K2484" t="s">
        <v>1302</v>
      </c>
      <c r="L2484" t="s">
        <v>2256</v>
      </c>
      <c r="M2484" t="s">
        <v>37</v>
      </c>
      <c r="N2484" t="s">
        <v>2257</v>
      </c>
      <c r="O2484" t="s">
        <v>57</v>
      </c>
      <c r="P2484">
        <v>7</v>
      </c>
      <c r="Q2484" t="s">
        <v>73</v>
      </c>
      <c r="R2484" t="s">
        <v>58</v>
      </c>
      <c r="S2484" t="s">
        <v>2258</v>
      </c>
      <c r="T2484" s="4">
        <v>45617</v>
      </c>
      <c r="U2484">
        <v>11</v>
      </c>
      <c r="V2484" t="s">
        <v>20256</v>
      </c>
      <c r="W2484" t="s">
        <v>2259</v>
      </c>
      <c r="X2484" t="s">
        <v>2260</v>
      </c>
      <c r="Y2484" t="s">
        <v>2065</v>
      </c>
      <c r="Z2484">
        <v>2129</v>
      </c>
      <c r="AA2484">
        <v>3</v>
      </c>
      <c r="AB2484">
        <v>2554.8000000000002</v>
      </c>
      <c r="AC2484">
        <v>851.6</v>
      </c>
      <c r="AD2484" s="8">
        <v>0.35</v>
      </c>
      <c r="AE2484" s="7">
        <v>894.18000000000006</v>
      </c>
      <c r="AF2484">
        <v>0.35</v>
      </c>
      <c r="AG2484" t="str">
        <f t="shared" si="38"/>
        <v>₹3 K</v>
      </c>
    </row>
    <row r="2485" spans="1:33" x14ac:dyDescent="0.3">
      <c r="A2485" t="s">
        <v>93</v>
      </c>
      <c r="B2485" t="s">
        <v>169</v>
      </c>
      <c r="C2485" t="s">
        <v>29</v>
      </c>
      <c r="D2485" t="s">
        <v>677</v>
      </c>
      <c r="E2485" t="s">
        <v>207</v>
      </c>
      <c r="F2485" t="s">
        <v>2517</v>
      </c>
      <c r="G2485" t="s">
        <v>33</v>
      </c>
      <c r="H2485" s="4">
        <v>44880</v>
      </c>
      <c r="I2485">
        <v>1300</v>
      </c>
      <c r="J2485" t="s">
        <v>2518</v>
      </c>
      <c r="K2485" t="s">
        <v>210</v>
      </c>
      <c r="L2485" t="s">
        <v>2519</v>
      </c>
      <c r="M2485" t="s">
        <v>37</v>
      </c>
      <c r="N2485" t="s">
        <v>2520</v>
      </c>
      <c r="O2485" t="s">
        <v>57</v>
      </c>
      <c r="P2485">
        <v>12</v>
      </c>
      <c r="Q2485" t="s">
        <v>40</v>
      </c>
      <c r="R2485" t="s">
        <v>58</v>
      </c>
      <c r="S2485" t="s">
        <v>2521</v>
      </c>
      <c r="T2485" s="4">
        <v>45609</v>
      </c>
      <c r="U2485">
        <v>11</v>
      </c>
      <c r="V2485" t="s">
        <v>20256</v>
      </c>
      <c r="W2485" t="s">
        <v>2522</v>
      </c>
      <c r="X2485" t="s">
        <v>2523</v>
      </c>
      <c r="Y2485" t="s">
        <v>2470</v>
      </c>
      <c r="Z2485">
        <v>1930</v>
      </c>
      <c r="AA2485">
        <v>4</v>
      </c>
      <c r="AB2485">
        <v>3088</v>
      </c>
      <c r="AC2485">
        <v>772</v>
      </c>
      <c r="AD2485" s="8">
        <v>0.28000000000000003</v>
      </c>
      <c r="AE2485" s="7">
        <v>864.6400000000001</v>
      </c>
      <c r="AF2485">
        <v>0.28000000000000003</v>
      </c>
      <c r="AG2485" t="str">
        <f t="shared" si="38"/>
        <v>₹3 K</v>
      </c>
    </row>
    <row r="2486" spans="1:33" x14ac:dyDescent="0.3">
      <c r="A2486" t="s">
        <v>20240</v>
      </c>
      <c r="B2486" t="s">
        <v>347</v>
      </c>
      <c r="C2486" t="s">
        <v>80</v>
      </c>
      <c r="D2486" t="s">
        <v>50</v>
      </c>
      <c r="E2486" t="s">
        <v>540</v>
      </c>
      <c r="F2486" t="s">
        <v>2571</v>
      </c>
      <c r="G2486" t="s">
        <v>33</v>
      </c>
      <c r="H2486" s="4">
        <v>43908</v>
      </c>
      <c r="I2486">
        <v>1400</v>
      </c>
      <c r="J2486" t="s">
        <v>2572</v>
      </c>
      <c r="K2486" t="s">
        <v>350</v>
      </c>
      <c r="L2486" t="s">
        <v>2573</v>
      </c>
      <c r="M2486" t="s">
        <v>37</v>
      </c>
      <c r="N2486" t="s">
        <v>2574</v>
      </c>
      <c r="O2486" t="s">
        <v>39</v>
      </c>
      <c r="P2486">
        <v>6</v>
      </c>
      <c r="Q2486" t="s">
        <v>73</v>
      </c>
      <c r="R2486" t="s">
        <v>41</v>
      </c>
      <c r="S2486" t="s">
        <v>2575</v>
      </c>
      <c r="T2486" s="4">
        <v>45615</v>
      </c>
      <c r="U2486">
        <v>11</v>
      </c>
      <c r="V2486" t="s">
        <v>20256</v>
      </c>
      <c r="W2486" t="s">
        <v>2576</v>
      </c>
      <c r="X2486" t="s">
        <v>2577</v>
      </c>
      <c r="Y2486" t="s">
        <v>2578</v>
      </c>
      <c r="Z2486">
        <v>2358</v>
      </c>
      <c r="AA2486">
        <v>7</v>
      </c>
      <c r="AB2486">
        <v>6602.4000000000015</v>
      </c>
      <c r="AC2486">
        <v>943.20000000000016</v>
      </c>
      <c r="AD2486" s="8">
        <v>0.35</v>
      </c>
      <c r="AE2486" s="7">
        <v>2310.84</v>
      </c>
      <c r="AF2486">
        <v>0.35</v>
      </c>
      <c r="AG2486" t="str">
        <f t="shared" si="38"/>
        <v>₹7 K</v>
      </c>
    </row>
    <row r="2487" spans="1:33" x14ac:dyDescent="0.3">
      <c r="A2487" t="s">
        <v>20239</v>
      </c>
      <c r="B2487" t="s">
        <v>28</v>
      </c>
      <c r="C2487" t="s">
        <v>80</v>
      </c>
      <c r="D2487" t="s">
        <v>241</v>
      </c>
      <c r="E2487" t="s">
        <v>490</v>
      </c>
      <c r="F2487" t="s">
        <v>2624</v>
      </c>
      <c r="G2487" t="s">
        <v>96</v>
      </c>
      <c r="H2487" s="4">
        <v>44289</v>
      </c>
      <c r="I2487">
        <v>950</v>
      </c>
      <c r="J2487" t="s">
        <v>2625</v>
      </c>
      <c r="K2487" t="s">
        <v>524</v>
      </c>
      <c r="L2487" t="s">
        <v>2626</v>
      </c>
      <c r="M2487" t="s">
        <v>37</v>
      </c>
      <c r="N2487" t="s">
        <v>2627</v>
      </c>
      <c r="O2487" t="s">
        <v>57</v>
      </c>
      <c r="P2487">
        <v>16</v>
      </c>
      <c r="Q2487" t="s">
        <v>73</v>
      </c>
      <c r="R2487" t="s">
        <v>41</v>
      </c>
      <c r="S2487" t="s">
        <v>2628</v>
      </c>
      <c r="T2487" s="4">
        <v>45608</v>
      </c>
      <c r="U2487">
        <v>11</v>
      </c>
      <c r="V2487" t="s">
        <v>20256</v>
      </c>
      <c r="W2487" t="s">
        <v>2629</v>
      </c>
      <c r="X2487" t="s">
        <v>2630</v>
      </c>
      <c r="Y2487" t="s">
        <v>2631</v>
      </c>
      <c r="Z2487">
        <v>2218</v>
      </c>
      <c r="AA2487">
        <v>1</v>
      </c>
      <c r="AB2487">
        <v>887.2</v>
      </c>
      <c r="AC2487">
        <v>887.2</v>
      </c>
      <c r="AD2487" s="8">
        <v>0.35</v>
      </c>
      <c r="AE2487" s="7">
        <v>310.52</v>
      </c>
      <c r="AF2487">
        <v>0.35</v>
      </c>
      <c r="AG2487" t="str">
        <f t="shared" si="38"/>
        <v>₹887.2</v>
      </c>
    </row>
    <row r="2488" spans="1:33" x14ac:dyDescent="0.3">
      <c r="A2488" t="s">
        <v>450</v>
      </c>
      <c r="B2488" t="s">
        <v>450</v>
      </c>
      <c r="C2488" t="s">
        <v>80</v>
      </c>
      <c r="D2488" t="s">
        <v>50</v>
      </c>
      <c r="E2488" t="s">
        <v>51</v>
      </c>
      <c r="F2488" t="s">
        <v>2656</v>
      </c>
      <c r="G2488" t="s">
        <v>33</v>
      </c>
      <c r="H2488" s="4">
        <v>44910</v>
      </c>
      <c r="I2488">
        <v>1100</v>
      </c>
      <c r="J2488" t="s">
        <v>2657</v>
      </c>
      <c r="K2488" t="s">
        <v>716</v>
      </c>
      <c r="L2488" t="s">
        <v>2658</v>
      </c>
      <c r="M2488" t="s">
        <v>37</v>
      </c>
      <c r="N2488" t="s">
        <v>2659</v>
      </c>
      <c r="O2488" t="s">
        <v>39</v>
      </c>
      <c r="P2488">
        <v>4</v>
      </c>
      <c r="Q2488" t="s">
        <v>40</v>
      </c>
      <c r="R2488" t="s">
        <v>41</v>
      </c>
      <c r="S2488" t="s">
        <v>2660</v>
      </c>
      <c r="T2488" s="4">
        <v>45619</v>
      </c>
      <c r="U2488">
        <v>11</v>
      </c>
      <c r="V2488" t="s">
        <v>20256</v>
      </c>
      <c r="W2488" t="s">
        <v>2661</v>
      </c>
      <c r="X2488" t="s">
        <v>2662</v>
      </c>
      <c r="Y2488" t="s">
        <v>2663</v>
      </c>
      <c r="Z2488">
        <v>1731</v>
      </c>
      <c r="AA2488">
        <v>6</v>
      </c>
      <c r="AB2488">
        <v>4154.4000000000015</v>
      </c>
      <c r="AC2488">
        <v>692.4000000000002</v>
      </c>
      <c r="AD2488" s="8">
        <v>0.35</v>
      </c>
      <c r="AE2488" s="7">
        <v>1454.0400000000004</v>
      </c>
      <c r="AF2488">
        <v>0.35</v>
      </c>
      <c r="AG2488" t="str">
        <f t="shared" si="38"/>
        <v>₹4 K</v>
      </c>
    </row>
    <row r="2489" spans="1:33" x14ac:dyDescent="0.3">
      <c r="A2489" t="s">
        <v>107</v>
      </c>
      <c r="B2489" t="s">
        <v>510</v>
      </c>
      <c r="C2489" t="s">
        <v>80</v>
      </c>
      <c r="D2489" t="s">
        <v>370</v>
      </c>
      <c r="E2489" t="s">
        <v>1415</v>
      </c>
      <c r="F2489" t="s">
        <v>2679</v>
      </c>
      <c r="G2489" t="s">
        <v>96</v>
      </c>
      <c r="H2489" s="4">
        <v>44344</v>
      </c>
      <c r="I2489">
        <v>950</v>
      </c>
      <c r="J2489" t="s">
        <v>2680</v>
      </c>
      <c r="K2489" t="s">
        <v>113</v>
      </c>
      <c r="L2489" t="s">
        <v>2681</v>
      </c>
      <c r="M2489" t="s">
        <v>87</v>
      </c>
      <c r="N2489" t="s">
        <v>2682</v>
      </c>
      <c r="O2489" t="s">
        <v>57</v>
      </c>
      <c r="P2489">
        <v>12</v>
      </c>
      <c r="Q2489" t="s">
        <v>40</v>
      </c>
      <c r="R2489" t="s">
        <v>41</v>
      </c>
      <c r="S2489" t="s">
        <v>2683</v>
      </c>
      <c r="T2489" s="4">
        <v>45597</v>
      </c>
      <c r="U2489">
        <v>11</v>
      </c>
      <c r="V2489" t="s">
        <v>20256</v>
      </c>
      <c r="W2489" t="s">
        <v>2684</v>
      </c>
      <c r="X2489" t="s">
        <v>2685</v>
      </c>
      <c r="Y2489" t="s">
        <v>2686</v>
      </c>
      <c r="Z2489">
        <v>1743</v>
      </c>
      <c r="AA2489">
        <v>1</v>
      </c>
      <c r="AB2489">
        <v>697.2</v>
      </c>
      <c r="AC2489">
        <v>697.2</v>
      </c>
      <c r="AD2489" s="8">
        <v>0.35</v>
      </c>
      <c r="AE2489" s="7">
        <v>244.02</v>
      </c>
      <c r="AF2489">
        <v>0.35</v>
      </c>
      <c r="AG2489" t="str">
        <f t="shared" si="38"/>
        <v>₹697.2</v>
      </c>
    </row>
    <row r="2490" spans="1:33" x14ac:dyDescent="0.3">
      <c r="A2490" t="s">
        <v>181</v>
      </c>
      <c r="B2490" t="s">
        <v>182</v>
      </c>
      <c r="C2490" t="s">
        <v>80</v>
      </c>
      <c r="D2490" t="s">
        <v>30</v>
      </c>
      <c r="E2490" t="s">
        <v>1474</v>
      </c>
      <c r="F2490" t="s">
        <v>2710</v>
      </c>
      <c r="G2490" t="s">
        <v>33</v>
      </c>
      <c r="H2490" s="4">
        <v>44918</v>
      </c>
      <c r="I2490">
        <v>1200</v>
      </c>
      <c r="J2490" t="s">
        <v>2711</v>
      </c>
      <c r="K2490" t="s">
        <v>1686</v>
      </c>
      <c r="L2490" t="s">
        <v>2712</v>
      </c>
      <c r="M2490" t="s">
        <v>37</v>
      </c>
      <c r="N2490" t="s">
        <v>2713</v>
      </c>
      <c r="O2490" t="s">
        <v>57</v>
      </c>
      <c r="P2490">
        <v>13</v>
      </c>
      <c r="Q2490" t="s">
        <v>73</v>
      </c>
      <c r="R2490" t="s">
        <v>74</v>
      </c>
      <c r="S2490" t="s">
        <v>2714</v>
      </c>
      <c r="T2490" s="4">
        <v>45613</v>
      </c>
      <c r="U2490">
        <v>11</v>
      </c>
      <c r="V2490" t="s">
        <v>20256</v>
      </c>
      <c r="W2490" t="s">
        <v>2715</v>
      </c>
      <c r="X2490" t="s">
        <v>2716</v>
      </c>
      <c r="Y2490" t="s">
        <v>2717</v>
      </c>
      <c r="Z2490">
        <v>652</v>
      </c>
      <c r="AA2490">
        <v>4</v>
      </c>
      <c r="AB2490">
        <v>1043.2</v>
      </c>
      <c r="AC2490">
        <v>260.8</v>
      </c>
      <c r="AD2490" s="8">
        <v>0.35</v>
      </c>
      <c r="AE2490" s="7">
        <v>365.12</v>
      </c>
      <c r="AF2490">
        <v>0.35</v>
      </c>
      <c r="AG2490" t="str">
        <f t="shared" si="38"/>
        <v>₹1 K</v>
      </c>
    </row>
    <row r="2491" spans="1:33" x14ac:dyDescent="0.3">
      <c r="A2491" t="s">
        <v>20241</v>
      </c>
      <c r="B2491" t="s">
        <v>157</v>
      </c>
      <c r="C2491" t="s">
        <v>29</v>
      </c>
      <c r="D2491" t="s">
        <v>109</v>
      </c>
      <c r="E2491" t="s">
        <v>381</v>
      </c>
      <c r="F2491" t="s">
        <v>2718</v>
      </c>
      <c r="G2491" t="s">
        <v>96</v>
      </c>
      <c r="H2491" s="4">
        <v>43959</v>
      </c>
      <c r="I2491">
        <v>1300</v>
      </c>
      <c r="J2491" t="s">
        <v>2719</v>
      </c>
      <c r="K2491" t="s">
        <v>54</v>
      </c>
      <c r="L2491" t="s">
        <v>2720</v>
      </c>
      <c r="M2491" t="s">
        <v>37</v>
      </c>
      <c r="N2491" t="s">
        <v>2721</v>
      </c>
      <c r="O2491" t="s">
        <v>57</v>
      </c>
      <c r="P2491">
        <v>11</v>
      </c>
      <c r="Q2491" t="s">
        <v>40</v>
      </c>
      <c r="R2491" t="s">
        <v>74</v>
      </c>
      <c r="S2491" t="s">
        <v>2722</v>
      </c>
      <c r="T2491" s="4">
        <v>45619</v>
      </c>
      <c r="U2491">
        <v>11</v>
      </c>
      <c r="V2491" t="s">
        <v>20256</v>
      </c>
      <c r="W2491" t="s">
        <v>2723</v>
      </c>
      <c r="X2491" t="s">
        <v>2724</v>
      </c>
      <c r="Y2491" t="s">
        <v>2725</v>
      </c>
      <c r="Z2491">
        <v>2625</v>
      </c>
      <c r="AA2491">
        <v>4</v>
      </c>
      <c r="AB2491">
        <v>4200</v>
      </c>
      <c r="AC2491">
        <v>1050</v>
      </c>
      <c r="AD2491" s="8">
        <v>0.28000000000000003</v>
      </c>
      <c r="AE2491" s="7">
        <v>1176</v>
      </c>
      <c r="AF2491">
        <v>0.28000000000000003</v>
      </c>
      <c r="AG2491" t="str">
        <f t="shared" si="38"/>
        <v>₹4 K</v>
      </c>
    </row>
    <row r="2492" spans="1:33" x14ac:dyDescent="0.3">
      <c r="A2492" t="s">
        <v>107</v>
      </c>
      <c r="B2492" t="s">
        <v>510</v>
      </c>
      <c r="C2492" t="s">
        <v>49</v>
      </c>
      <c r="D2492" t="s">
        <v>81</v>
      </c>
      <c r="E2492" t="s">
        <v>986</v>
      </c>
      <c r="F2492" t="s">
        <v>3060</v>
      </c>
      <c r="G2492" t="s">
        <v>96</v>
      </c>
      <c r="H2492" s="4">
        <v>44869</v>
      </c>
      <c r="I2492">
        <v>1000</v>
      </c>
      <c r="J2492" t="s">
        <v>3061</v>
      </c>
      <c r="K2492" t="s">
        <v>1078</v>
      </c>
      <c r="L2492" t="s">
        <v>3062</v>
      </c>
      <c r="M2492" t="s">
        <v>87</v>
      </c>
      <c r="N2492" t="s">
        <v>3063</v>
      </c>
      <c r="O2492" t="s">
        <v>39</v>
      </c>
      <c r="P2492">
        <v>20</v>
      </c>
      <c r="Q2492" t="s">
        <v>40</v>
      </c>
      <c r="R2492" t="s">
        <v>41</v>
      </c>
      <c r="S2492" t="s">
        <v>3064</v>
      </c>
      <c r="T2492" s="4">
        <v>45609</v>
      </c>
      <c r="U2492">
        <v>11</v>
      </c>
      <c r="V2492" t="s">
        <v>20256</v>
      </c>
      <c r="W2492" t="s">
        <v>3065</v>
      </c>
      <c r="X2492" t="s">
        <v>3066</v>
      </c>
      <c r="Y2492" t="s">
        <v>1048</v>
      </c>
      <c r="Z2492">
        <v>1200</v>
      </c>
      <c r="AA2492">
        <v>7</v>
      </c>
      <c r="AB2492">
        <v>3360</v>
      </c>
      <c r="AC2492">
        <v>480</v>
      </c>
      <c r="AD2492" s="8">
        <v>0.22</v>
      </c>
      <c r="AE2492" s="7">
        <v>739.2</v>
      </c>
      <c r="AF2492">
        <v>0.22</v>
      </c>
      <c r="AG2492" t="str">
        <f t="shared" si="38"/>
        <v>₹3 K</v>
      </c>
    </row>
    <row r="2493" spans="1:33" x14ac:dyDescent="0.3">
      <c r="A2493" t="s">
        <v>20237</v>
      </c>
      <c r="B2493" t="s">
        <v>1483</v>
      </c>
      <c r="C2493" t="s">
        <v>49</v>
      </c>
      <c r="D2493" t="s">
        <v>65</v>
      </c>
      <c r="E2493" t="s">
        <v>531</v>
      </c>
      <c r="F2493" t="s">
        <v>3155</v>
      </c>
      <c r="G2493" t="s">
        <v>96</v>
      </c>
      <c r="H2493" s="4">
        <v>43885</v>
      </c>
      <c r="I2493">
        <v>950</v>
      </c>
      <c r="J2493" t="s">
        <v>3156</v>
      </c>
      <c r="K2493" t="s">
        <v>254</v>
      </c>
      <c r="L2493" t="s">
        <v>3157</v>
      </c>
      <c r="M2493" t="s">
        <v>37</v>
      </c>
      <c r="N2493" t="s">
        <v>3158</v>
      </c>
      <c r="O2493" t="s">
        <v>72</v>
      </c>
      <c r="P2493">
        <v>20</v>
      </c>
      <c r="Q2493" t="s">
        <v>73</v>
      </c>
      <c r="R2493" t="s">
        <v>58</v>
      </c>
      <c r="S2493" t="s">
        <v>3159</v>
      </c>
      <c r="T2493" s="4">
        <v>45599</v>
      </c>
      <c r="U2493">
        <v>11</v>
      </c>
      <c r="V2493" t="s">
        <v>20256</v>
      </c>
      <c r="W2493" t="s">
        <v>3160</v>
      </c>
      <c r="X2493" t="s">
        <v>3161</v>
      </c>
      <c r="Y2493" t="s">
        <v>1457</v>
      </c>
      <c r="Z2493">
        <v>2840</v>
      </c>
      <c r="AA2493">
        <v>6</v>
      </c>
      <c r="AB2493">
        <v>6816</v>
      </c>
      <c r="AC2493">
        <v>1136</v>
      </c>
      <c r="AD2493" s="8">
        <v>0.22</v>
      </c>
      <c r="AE2493" s="7">
        <v>1499.52</v>
      </c>
      <c r="AF2493">
        <v>0.22</v>
      </c>
      <c r="AG2493" t="str">
        <f t="shared" si="38"/>
        <v>₹7 K</v>
      </c>
    </row>
    <row r="2494" spans="1:33" x14ac:dyDescent="0.3">
      <c r="A2494" t="s">
        <v>27</v>
      </c>
      <c r="B2494" t="s">
        <v>193</v>
      </c>
      <c r="C2494" t="s">
        <v>49</v>
      </c>
      <c r="D2494" t="s">
        <v>219</v>
      </c>
      <c r="E2494" t="s">
        <v>1917</v>
      </c>
      <c r="F2494" t="s">
        <v>3318</v>
      </c>
      <c r="G2494" t="s">
        <v>96</v>
      </c>
      <c r="H2494" s="4">
        <v>44733</v>
      </c>
      <c r="I2494">
        <v>1200</v>
      </c>
      <c r="J2494" t="s">
        <v>3319</v>
      </c>
      <c r="K2494" t="s">
        <v>897</v>
      </c>
      <c r="L2494" t="s">
        <v>3320</v>
      </c>
      <c r="M2494" t="s">
        <v>37</v>
      </c>
      <c r="N2494" t="s">
        <v>3321</v>
      </c>
      <c r="O2494" t="s">
        <v>72</v>
      </c>
      <c r="P2494">
        <v>16</v>
      </c>
      <c r="Q2494" t="s">
        <v>40</v>
      </c>
      <c r="R2494" t="s">
        <v>101</v>
      </c>
      <c r="S2494" t="s">
        <v>3322</v>
      </c>
      <c r="T2494" s="4">
        <v>45604</v>
      </c>
      <c r="U2494">
        <v>11</v>
      </c>
      <c r="V2494" t="s">
        <v>20256</v>
      </c>
      <c r="W2494" t="s">
        <v>3323</v>
      </c>
      <c r="X2494" t="s">
        <v>3324</v>
      </c>
      <c r="Y2494" t="s">
        <v>3325</v>
      </c>
      <c r="Z2494">
        <v>1663</v>
      </c>
      <c r="AA2494">
        <v>6</v>
      </c>
      <c r="AB2494">
        <v>3991.2000000000003</v>
      </c>
      <c r="AC2494">
        <v>665.2</v>
      </c>
      <c r="AD2494" s="8">
        <v>0.22</v>
      </c>
      <c r="AE2494" s="7">
        <v>878.06400000000008</v>
      </c>
      <c r="AF2494">
        <v>0.22</v>
      </c>
      <c r="AG2494" t="str">
        <f t="shared" si="38"/>
        <v>₹4 K</v>
      </c>
    </row>
    <row r="2495" spans="1:33" x14ac:dyDescent="0.3">
      <c r="A2495" t="s">
        <v>20237</v>
      </c>
      <c r="B2495" t="s">
        <v>1483</v>
      </c>
      <c r="C2495" t="s">
        <v>80</v>
      </c>
      <c r="D2495" t="s">
        <v>370</v>
      </c>
      <c r="E2495" t="s">
        <v>1608</v>
      </c>
      <c r="F2495" t="s">
        <v>3349</v>
      </c>
      <c r="G2495" t="s">
        <v>96</v>
      </c>
      <c r="H2495" s="4">
        <v>45386</v>
      </c>
      <c r="I2495">
        <v>1400</v>
      </c>
      <c r="J2495" t="s">
        <v>3350</v>
      </c>
      <c r="K2495" t="s">
        <v>1846</v>
      </c>
      <c r="L2495" t="s">
        <v>3351</v>
      </c>
      <c r="M2495" t="s">
        <v>37</v>
      </c>
      <c r="N2495" t="s">
        <v>3352</v>
      </c>
      <c r="O2495" t="s">
        <v>116</v>
      </c>
      <c r="P2495">
        <v>14</v>
      </c>
      <c r="Q2495" t="s">
        <v>40</v>
      </c>
      <c r="R2495" t="s">
        <v>58</v>
      </c>
      <c r="S2495" t="s">
        <v>3353</v>
      </c>
      <c r="T2495" s="4">
        <v>45613</v>
      </c>
      <c r="U2495">
        <v>11</v>
      </c>
      <c r="V2495" t="s">
        <v>20256</v>
      </c>
      <c r="W2495" t="s">
        <v>3354</v>
      </c>
      <c r="X2495" t="s">
        <v>3355</v>
      </c>
      <c r="Y2495" t="s">
        <v>3356</v>
      </c>
      <c r="Z2495">
        <v>2603</v>
      </c>
      <c r="AA2495">
        <v>1</v>
      </c>
      <c r="AB2495">
        <v>1041.2</v>
      </c>
      <c r="AC2495">
        <v>1041.2</v>
      </c>
      <c r="AD2495" s="8">
        <v>0.35</v>
      </c>
      <c r="AE2495" s="7">
        <v>364.42</v>
      </c>
      <c r="AF2495">
        <v>0.35</v>
      </c>
      <c r="AG2495" t="str">
        <f t="shared" si="38"/>
        <v>₹1 K</v>
      </c>
    </row>
    <row r="2496" spans="1:33" x14ac:dyDescent="0.3">
      <c r="A2496" t="s">
        <v>93</v>
      </c>
      <c r="B2496" t="s">
        <v>568</v>
      </c>
      <c r="C2496" t="s">
        <v>29</v>
      </c>
      <c r="D2496" t="s">
        <v>219</v>
      </c>
      <c r="E2496" t="s">
        <v>501</v>
      </c>
      <c r="F2496" t="s">
        <v>3365</v>
      </c>
      <c r="G2496" t="s">
        <v>33</v>
      </c>
      <c r="H2496" s="4">
        <v>44192</v>
      </c>
      <c r="I2496">
        <v>1300</v>
      </c>
      <c r="J2496" t="s">
        <v>3366</v>
      </c>
      <c r="K2496" t="s">
        <v>186</v>
      </c>
      <c r="L2496" t="s">
        <v>3367</v>
      </c>
      <c r="M2496" t="s">
        <v>37</v>
      </c>
      <c r="N2496" t="s">
        <v>3368</v>
      </c>
      <c r="O2496" t="s">
        <v>116</v>
      </c>
      <c r="P2496">
        <v>13</v>
      </c>
      <c r="Q2496" t="s">
        <v>40</v>
      </c>
      <c r="R2496" t="s">
        <v>101</v>
      </c>
      <c r="S2496" t="s">
        <v>3369</v>
      </c>
      <c r="T2496" s="4">
        <v>45618</v>
      </c>
      <c r="U2496">
        <v>11</v>
      </c>
      <c r="V2496" t="s">
        <v>20256</v>
      </c>
      <c r="W2496" t="s">
        <v>3370</v>
      </c>
      <c r="X2496" t="s">
        <v>3371</v>
      </c>
      <c r="Y2496" t="s">
        <v>3372</v>
      </c>
      <c r="Z2496">
        <v>2933</v>
      </c>
      <c r="AA2496">
        <v>4</v>
      </c>
      <c r="AB2496">
        <v>4692.8</v>
      </c>
      <c r="AC2496">
        <v>1173.2</v>
      </c>
      <c r="AD2496" s="8">
        <v>0.28000000000000003</v>
      </c>
      <c r="AE2496" s="7">
        <v>1313.9840000000002</v>
      </c>
      <c r="AF2496">
        <v>0.28000000000000003</v>
      </c>
      <c r="AG2496" t="str">
        <f t="shared" si="38"/>
        <v>₹5 K</v>
      </c>
    </row>
    <row r="2497" spans="1:33" x14ac:dyDescent="0.3">
      <c r="A2497" t="s">
        <v>27</v>
      </c>
      <c r="B2497" t="s">
        <v>731</v>
      </c>
      <c r="C2497" t="s">
        <v>49</v>
      </c>
      <c r="D2497" t="s">
        <v>206</v>
      </c>
      <c r="E2497" t="s">
        <v>3439</v>
      </c>
      <c r="F2497" t="s">
        <v>3440</v>
      </c>
      <c r="G2497" t="s">
        <v>33</v>
      </c>
      <c r="H2497" s="4">
        <v>43866</v>
      </c>
      <c r="I2497">
        <v>1100</v>
      </c>
      <c r="J2497" t="s">
        <v>3441</v>
      </c>
      <c r="K2497" t="s">
        <v>835</v>
      </c>
      <c r="L2497" t="s">
        <v>3442</v>
      </c>
      <c r="M2497" t="s">
        <v>37</v>
      </c>
      <c r="N2497" t="s">
        <v>3443</v>
      </c>
      <c r="O2497" t="s">
        <v>39</v>
      </c>
      <c r="P2497">
        <v>15</v>
      </c>
      <c r="Q2497" t="s">
        <v>40</v>
      </c>
      <c r="R2497" t="s">
        <v>58</v>
      </c>
      <c r="S2497" t="s">
        <v>3444</v>
      </c>
      <c r="T2497" s="4">
        <v>45621</v>
      </c>
      <c r="U2497">
        <v>11</v>
      </c>
      <c r="V2497" t="s">
        <v>20256</v>
      </c>
      <c r="W2497" t="s">
        <v>3445</v>
      </c>
      <c r="X2497" t="s">
        <v>3446</v>
      </c>
      <c r="Y2497" t="s">
        <v>3447</v>
      </c>
      <c r="Z2497">
        <v>2319</v>
      </c>
      <c r="AA2497">
        <v>7</v>
      </c>
      <c r="AB2497">
        <v>6493.2000000000007</v>
      </c>
      <c r="AC2497">
        <v>927.60000000000014</v>
      </c>
      <c r="AD2497" s="8">
        <v>0.22</v>
      </c>
      <c r="AE2497" s="7">
        <v>1428.5040000000001</v>
      </c>
      <c r="AF2497">
        <v>0.22</v>
      </c>
      <c r="AG2497" t="str">
        <f t="shared" si="38"/>
        <v>₹6 K</v>
      </c>
    </row>
    <row r="2498" spans="1:33" x14ac:dyDescent="0.3">
      <c r="A2498" t="s">
        <v>20240</v>
      </c>
      <c r="B2498" t="s">
        <v>347</v>
      </c>
      <c r="C2498" t="s">
        <v>29</v>
      </c>
      <c r="D2498" t="s">
        <v>370</v>
      </c>
      <c r="E2498" t="s">
        <v>1908</v>
      </c>
      <c r="F2498" t="s">
        <v>3520</v>
      </c>
      <c r="G2498" t="s">
        <v>33</v>
      </c>
      <c r="H2498" s="4">
        <v>44366</v>
      </c>
      <c r="I2498">
        <v>800</v>
      </c>
      <c r="J2498" t="s">
        <v>1259</v>
      </c>
      <c r="K2498" t="s">
        <v>653</v>
      </c>
      <c r="L2498" t="s">
        <v>3521</v>
      </c>
      <c r="M2498" t="s">
        <v>87</v>
      </c>
      <c r="N2498" t="s">
        <v>3522</v>
      </c>
      <c r="O2498" t="s">
        <v>39</v>
      </c>
      <c r="P2498">
        <v>12</v>
      </c>
      <c r="Q2498" t="s">
        <v>40</v>
      </c>
      <c r="R2498" t="s">
        <v>74</v>
      </c>
      <c r="S2498" t="s">
        <v>3523</v>
      </c>
      <c r="T2498" s="4">
        <v>45614</v>
      </c>
      <c r="U2498">
        <v>11</v>
      </c>
      <c r="V2498" t="s">
        <v>20256</v>
      </c>
      <c r="W2498" t="s">
        <v>3524</v>
      </c>
      <c r="X2498" t="s">
        <v>3525</v>
      </c>
      <c r="Y2498" t="s">
        <v>261</v>
      </c>
      <c r="Z2498">
        <v>1890</v>
      </c>
      <c r="AA2498">
        <v>5</v>
      </c>
      <c r="AB2498">
        <v>3780</v>
      </c>
      <c r="AC2498">
        <v>756</v>
      </c>
      <c r="AD2498" s="8">
        <v>0.28000000000000003</v>
      </c>
      <c r="AE2498" s="7">
        <v>1058.4000000000001</v>
      </c>
      <c r="AF2498">
        <v>0.28000000000000003</v>
      </c>
      <c r="AG2498" t="str">
        <f t="shared" ref="AG2498:AG2561" si="39">IF(AB2498&gt;=100000,"₹"&amp;TEXT(AB2498/100000,"0.0")&amp;" L",
IF(AB2498&gt;=1000,"₹"&amp;TEXT(AB2498/1000,"0")&amp;" K",
"₹"&amp;AB2498))</f>
        <v>₹4 K</v>
      </c>
    </row>
    <row r="2499" spans="1:33" x14ac:dyDescent="0.3">
      <c r="A2499" t="s">
        <v>93</v>
      </c>
      <c r="B2499" t="s">
        <v>205</v>
      </c>
      <c r="C2499" t="s">
        <v>80</v>
      </c>
      <c r="D2499" t="s">
        <v>241</v>
      </c>
      <c r="E2499" t="s">
        <v>1177</v>
      </c>
      <c r="F2499" t="s">
        <v>3540</v>
      </c>
      <c r="G2499" t="s">
        <v>33</v>
      </c>
      <c r="H2499" s="4">
        <v>44870</v>
      </c>
      <c r="I2499">
        <v>1400</v>
      </c>
      <c r="J2499" t="s">
        <v>3541</v>
      </c>
      <c r="K2499" t="s">
        <v>1846</v>
      </c>
      <c r="L2499" t="s">
        <v>3542</v>
      </c>
      <c r="M2499" t="s">
        <v>37</v>
      </c>
      <c r="N2499" t="s">
        <v>3543</v>
      </c>
      <c r="O2499" t="s">
        <v>39</v>
      </c>
      <c r="P2499">
        <v>19</v>
      </c>
      <c r="Q2499" t="s">
        <v>40</v>
      </c>
      <c r="R2499" t="s">
        <v>58</v>
      </c>
      <c r="S2499" t="s">
        <v>3544</v>
      </c>
      <c r="T2499" s="4">
        <v>45598</v>
      </c>
      <c r="U2499">
        <v>11</v>
      </c>
      <c r="V2499" t="s">
        <v>20256</v>
      </c>
      <c r="W2499" t="s">
        <v>3545</v>
      </c>
      <c r="X2499" t="s">
        <v>3546</v>
      </c>
      <c r="Y2499" t="s">
        <v>3547</v>
      </c>
      <c r="Z2499">
        <v>2759</v>
      </c>
      <c r="AA2499">
        <v>4</v>
      </c>
      <c r="AB2499">
        <v>4414.4000000000015</v>
      </c>
      <c r="AC2499">
        <v>1103.6000000000004</v>
      </c>
      <c r="AD2499" s="8">
        <v>0.35</v>
      </c>
      <c r="AE2499" s="7">
        <v>1545.0400000000004</v>
      </c>
      <c r="AF2499">
        <v>0.35</v>
      </c>
      <c r="AG2499" t="str">
        <f t="shared" si="39"/>
        <v>₹4 K</v>
      </c>
    </row>
    <row r="2500" spans="1:33" x14ac:dyDescent="0.3">
      <c r="A2500" t="s">
        <v>145</v>
      </c>
      <c r="B2500" t="s">
        <v>145</v>
      </c>
      <c r="C2500" t="s">
        <v>49</v>
      </c>
      <c r="D2500" t="s">
        <v>146</v>
      </c>
      <c r="E2500" t="s">
        <v>183</v>
      </c>
      <c r="F2500" t="s">
        <v>3564</v>
      </c>
      <c r="G2500" t="s">
        <v>33</v>
      </c>
      <c r="H2500" s="4">
        <v>44886</v>
      </c>
      <c r="I2500">
        <v>1400</v>
      </c>
      <c r="J2500" t="s">
        <v>3565</v>
      </c>
      <c r="K2500" t="s">
        <v>1293</v>
      </c>
      <c r="L2500" t="s">
        <v>3566</v>
      </c>
      <c r="M2500" t="s">
        <v>87</v>
      </c>
      <c r="N2500" t="s">
        <v>3567</v>
      </c>
      <c r="O2500" t="s">
        <v>72</v>
      </c>
      <c r="P2500">
        <v>19</v>
      </c>
      <c r="Q2500" t="s">
        <v>73</v>
      </c>
      <c r="R2500" t="s">
        <v>74</v>
      </c>
      <c r="S2500" t="s">
        <v>3568</v>
      </c>
      <c r="T2500" s="4">
        <v>45608</v>
      </c>
      <c r="U2500">
        <v>11</v>
      </c>
      <c r="V2500" t="s">
        <v>20256</v>
      </c>
      <c r="W2500" t="s">
        <v>3569</v>
      </c>
      <c r="X2500" t="s">
        <v>3570</v>
      </c>
      <c r="Y2500" t="s">
        <v>2245</v>
      </c>
      <c r="Z2500">
        <v>2739</v>
      </c>
      <c r="AA2500">
        <v>7</v>
      </c>
      <c r="AB2500">
        <v>7669.2000000000007</v>
      </c>
      <c r="AC2500">
        <v>1095.6000000000001</v>
      </c>
      <c r="AD2500" s="8">
        <v>0.22</v>
      </c>
      <c r="AE2500" s="7">
        <v>1687.2240000000002</v>
      </c>
      <c r="AF2500">
        <v>0.22</v>
      </c>
      <c r="AG2500" t="str">
        <f t="shared" si="39"/>
        <v>₹8 K</v>
      </c>
    </row>
    <row r="2501" spans="1:33" x14ac:dyDescent="0.3">
      <c r="A2501" t="s">
        <v>181</v>
      </c>
      <c r="B2501" t="s">
        <v>380</v>
      </c>
      <c r="C2501" t="s">
        <v>49</v>
      </c>
      <c r="D2501" t="s">
        <v>241</v>
      </c>
      <c r="E2501" t="s">
        <v>441</v>
      </c>
      <c r="F2501" t="s">
        <v>3594</v>
      </c>
      <c r="G2501" t="s">
        <v>33</v>
      </c>
      <c r="H2501" s="4">
        <v>44175</v>
      </c>
      <c r="I2501">
        <v>1100</v>
      </c>
      <c r="J2501" t="s">
        <v>3595</v>
      </c>
      <c r="K2501" t="s">
        <v>454</v>
      </c>
      <c r="L2501" t="s">
        <v>3596</v>
      </c>
      <c r="M2501" t="s">
        <v>87</v>
      </c>
      <c r="N2501" t="s">
        <v>3597</v>
      </c>
      <c r="O2501" t="s">
        <v>39</v>
      </c>
      <c r="P2501">
        <v>13</v>
      </c>
      <c r="Q2501" t="s">
        <v>73</v>
      </c>
      <c r="R2501" t="s">
        <v>74</v>
      </c>
      <c r="S2501" t="s">
        <v>3598</v>
      </c>
      <c r="T2501" s="4">
        <v>45606</v>
      </c>
      <c r="U2501">
        <v>11</v>
      </c>
      <c r="V2501" t="s">
        <v>20256</v>
      </c>
      <c r="W2501" t="s">
        <v>3599</v>
      </c>
      <c r="X2501" t="s">
        <v>3600</v>
      </c>
      <c r="Y2501" t="s">
        <v>3364</v>
      </c>
      <c r="Z2501">
        <v>1804</v>
      </c>
      <c r="AA2501">
        <v>6</v>
      </c>
      <c r="AB2501">
        <v>4329.6000000000004</v>
      </c>
      <c r="AC2501">
        <v>721.6</v>
      </c>
      <c r="AD2501" s="8">
        <v>0.22</v>
      </c>
      <c r="AE2501" s="7">
        <v>952.51200000000006</v>
      </c>
      <c r="AF2501">
        <v>0.22</v>
      </c>
      <c r="AG2501" t="str">
        <f t="shared" si="39"/>
        <v>₹4 K</v>
      </c>
    </row>
    <row r="2502" spans="1:33" x14ac:dyDescent="0.3">
      <c r="A2502" t="s">
        <v>121</v>
      </c>
      <c r="B2502" t="s">
        <v>946</v>
      </c>
      <c r="C2502" t="s">
        <v>80</v>
      </c>
      <c r="D2502" t="s">
        <v>109</v>
      </c>
      <c r="E2502" t="s">
        <v>1534</v>
      </c>
      <c r="F2502" t="s">
        <v>3677</v>
      </c>
      <c r="G2502" t="s">
        <v>33</v>
      </c>
      <c r="H2502" s="4">
        <v>44580</v>
      </c>
      <c r="I2502">
        <v>1400</v>
      </c>
      <c r="J2502" t="s">
        <v>3678</v>
      </c>
      <c r="K2502" t="s">
        <v>825</v>
      </c>
      <c r="L2502" t="s">
        <v>3679</v>
      </c>
      <c r="M2502" t="s">
        <v>37</v>
      </c>
      <c r="N2502" t="s">
        <v>3680</v>
      </c>
      <c r="O2502" t="s">
        <v>39</v>
      </c>
      <c r="P2502">
        <v>17</v>
      </c>
      <c r="Q2502" t="s">
        <v>73</v>
      </c>
      <c r="R2502" t="s">
        <v>58</v>
      </c>
      <c r="S2502" t="s">
        <v>3681</v>
      </c>
      <c r="T2502" s="4">
        <v>45606</v>
      </c>
      <c r="U2502">
        <v>11</v>
      </c>
      <c r="V2502" t="s">
        <v>20256</v>
      </c>
      <c r="W2502" t="s">
        <v>3682</v>
      </c>
      <c r="X2502" t="s">
        <v>3683</v>
      </c>
      <c r="Y2502" t="s">
        <v>1249</v>
      </c>
      <c r="Z2502">
        <v>788</v>
      </c>
      <c r="AA2502">
        <v>7</v>
      </c>
      <c r="AB2502">
        <v>2206.4</v>
      </c>
      <c r="AC2502">
        <v>315.2</v>
      </c>
      <c r="AD2502" s="8">
        <v>0.35</v>
      </c>
      <c r="AE2502" s="7">
        <v>772.24</v>
      </c>
      <c r="AF2502">
        <v>0.35</v>
      </c>
      <c r="AG2502" t="str">
        <f t="shared" si="39"/>
        <v>₹2 K</v>
      </c>
    </row>
    <row r="2503" spans="1:33" x14ac:dyDescent="0.3">
      <c r="A2503" t="s">
        <v>20236</v>
      </c>
      <c r="B2503" t="s">
        <v>79</v>
      </c>
      <c r="C2503" t="s">
        <v>49</v>
      </c>
      <c r="D2503" t="s">
        <v>146</v>
      </c>
      <c r="E2503" t="s">
        <v>441</v>
      </c>
      <c r="F2503" t="s">
        <v>3692</v>
      </c>
      <c r="G2503" t="s">
        <v>96</v>
      </c>
      <c r="H2503" s="4">
        <v>45297</v>
      </c>
      <c r="I2503">
        <v>1000</v>
      </c>
      <c r="J2503" t="s">
        <v>3693</v>
      </c>
      <c r="K2503" t="s">
        <v>950</v>
      </c>
      <c r="L2503" t="s">
        <v>3694</v>
      </c>
      <c r="M2503" t="s">
        <v>37</v>
      </c>
      <c r="N2503" t="s">
        <v>3695</v>
      </c>
      <c r="O2503" t="s">
        <v>116</v>
      </c>
      <c r="P2503">
        <v>15</v>
      </c>
      <c r="Q2503" t="s">
        <v>73</v>
      </c>
      <c r="R2503" t="s">
        <v>41</v>
      </c>
      <c r="S2503" t="s">
        <v>3696</v>
      </c>
      <c r="T2503" s="4">
        <v>45626</v>
      </c>
      <c r="U2503">
        <v>11</v>
      </c>
      <c r="V2503" t="s">
        <v>20256</v>
      </c>
      <c r="W2503" t="s">
        <v>3697</v>
      </c>
      <c r="X2503" t="s">
        <v>3698</v>
      </c>
      <c r="Y2503" t="s">
        <v>2671</v>
      </c>
      <c r="Z2503">
        <v>2677</v>
      </c>
      <c r="AA2503">
        <v>3</v>
      </c>
      <c r="AB2503">
        <v>3212.4</v>
      </c>
      <c r="AC2503">
        <v>1070.8</v>
      </c>
      <c r="AD2503" s="8">
        <v>0.22</v>
      </c>
      <c r="AE2503" s="7">
        <v>706.72800000000007</v>
      </c>
      <c r="AF2503">
        <v>0.22</v>
      </c>
      <c r="AG2503" t="str">
        <f t="shared" si="39"/>
        <v>₹3 K</v>
      </c>
    </row>
    <row r="2504" spans="1:33" x14ac:dyDescent="0.3">
      <c r="A2504" t="s">
        <v>93</v>
      </c>
      <c r="B2504" t="s">
        <v>293</v>
      </c>
      <c r="C2504" t="s">
        <v>49</v>
      </c>
      <c r="D2504" t="s">
        <v>81</v>
      </c>
      <c r="E2504" t="s">
        <v>263</v>
      </c>
      <c r="F2504" t="s">
        <v>4133</v>
      </c>
      <c r="G2504" t="s">
        <v>96</v>
      </c>
      <c r="H2504" s="4">
        <v>43925</v>
      </c>
      <c r="I2504">
        <v>1000</v>
      </c>
      <c r="J2504" t="s">
        <v>4134</v>
      </c>
      <c r="K2504" t="s">
        <v>753</v>
      </c>
      <c r="L2504" t="s">
        <v>4135</v>
      </c>
      <c r="M2504" t="s">
        <v>37</v>
      </c>
      <c r="N2504" t="s">
        <v>4136</v>
      </c>
      <c r="O2504" t="s">
        <v>39</v>
      </c>
      <c r="P2504">
        <v>11</v>
      </c>
      <c r="Q2504" t="s">
        <v>73</v>
      </c>
      <c r="R2504" t="s">
        <v>74</v>
      </c>
      <c r="S2504" t="s">
        <v>4137</v>
      </c>
      <c r="T2504" s="4">
        <v>45597</v>
      </c>
      <c r="U2504">
        <v>11</v>
      </c>
      <c r="V2504" t="s">
        <v>20256</v>
      </c>
      <c r="W2504" t="s">
        <v>4138</v>
      </c>
      <c r="X2504" t="s">
        <v>4139</v>
      </c>
      <c r="Y2504" t="s">
        <v>749</v>
      </c>
      <c r="Z2504">
        <v>2287</v>
      </c>
      <c r="AA2504">
        <v>2</v>
      </c>
      <c r="AB2504">
        <v>1829.6000000000001</v>
      </c>
      <c r="AC2504">
        <v>914.80000000000007</v>
      </c>
      <c r="AD2504" s="8">
        <v>0.22</v>
      </c>
      <c r="AE2504" s="7">
        <v>402.51200000000006</v>
      </c>
      <c r="AF2504">
        <v>0.22</v>
      </c>
      <c r="AG2504" t="str">
        <f t="shared" si="39"/>
        <v>₹2 K</v>
      </c>
    </row>
    <row r="2505" spans="1:33" x14ac:dyDescent="0.3">
      <c r="A2505" t="s">
        <v>181</v>
      </c>
      <c r="B2505" t="s">
        <v>985</v>
      </c>
      <c r="C2505" t="s">
        <v>49</v>
      </c>
      <c r="D2505" t="s">
        <v>30</v>
      </c>
      <c r="E2505" t="s">
        <v>540</v>
      </c>
      <c r="F2505" t="s">
        <v>4230</v>
      </c>
      <c r="G2505" t="s">
        <v>33</v>
      </c>
      <c r="H2505" s="4">
        <v>45353</v>
      </c>
      <c r="I2505">
        <v>800</v>
      </c>
      <c r="J2505" t="s">
        <v>4231</v>
      </c>
      <c r="K2505" t="s">
        <v>361</v>
      </c>
      <c r="L2505" t="s">
        <v>4232</v>
      </c>
      <c r="M2505" t="s">
        <v>37</v>
      </c>
      <c r="N2505" t="s">
        <v>4233</v>
      </c>
      <c r="O2505" t="s">
        <v>57</v>
      </c>
      <c r="P2505">
        <v>10</v>
      </c>
      <c r="Q2505" t="s">
        <v>73</v>
      </c>
      <c r="R2505" t="s">
        <v>41</v>
      </c>
      <c r="S2505" t="s">
        <v>4234</v>
      </c>
      <c r="T2505" s="4">
        <v>45613</v>
      </c>
      <c r="U2505">
        <v>11</v>
      </c>
      <c r="V2505" t="s">
        <v>20256</v>
      </c>
      <c r="W2505" t="s">
        <v>4235</v>
      </c>
      <c r="X2505" t="s">
        <v>4236</v>
      </c>
      <c r="Y2505" t="s">
        <v>4237</v>
      </c>
      <c r="Z2505">
        <v>2986</v>
      </c>
      <c r="AA2505">
        <v>4</v>
      </c>
      <c r="AB2505">
        <v>4777.6000000000004</v>
      </c>
      <c r="AC2505">
        <v>1194.4000000000001</v>
      </c>
      <c r="AD2505" s="8">
        <v>0.22</v>
      </c>
      <c r="AE2505" s="7">
        <v>1051.0720000000001</v>
      </c>
      <c r="AF2505">
        <v>0.22</v>
      </c>
      <c r="AG2505" t="str">
        <f t="shared" si="39"/>
        <v>₹5 K</v>
      </c>
    </row>
    <row r="2506" spans="1:33" x14ac:dyDescent="0.3">
      <c r="A2506" t="s">
        <v>20237</v>
      </c>
      <c r="B2506" t="s">
        <v>1483</v>
      </c>
      <c r="C2506" t="s">
        <v>49</v>
      </c>
      <c r="D2506" t="s">
        <v>50</v>
      </c>
      <c r="E2506" t="s">
        <v>1534</v>
      </c>
      <c r="F2506" t="s">
        <v>4238</v>
      </c>
      <c r="G2506" t="s">
        <v>33</v>
      </c>
      <c r="H2506" s="4">
        <v>44112</v>
      </c>
      <c r="I2506">
        <v>1400</v>
      </c>
      <c r="J2506" t="s">
        <v>4239</v>
      </c>
      <c r="K2506" t="s">
        <v>1052</v>
      </c>
      <c r="L2506" t="s">
        <v>4240</v>
      </c>
      <c r="M2506" t="s">
        <v>37</v>
      </c>
      <c r="N2506" t="s">
        <v>4241</v>
      </c>
      <c r="O2506" t="s">
        <v>72</v>
      </c>
      <c r="P2506">
        <v>14</v>
      </c>
      <c r="Q2506" t="s">
        <v>40</v>
      </c>
      <c r="R2506" t="s">
        <v>101</v>
      </c>
      <c r="S2506" t="s">
        <v>4242</v>
      </c>
      <c r="T2506" s="4">
        <v>45615</v>
      </c>
      <c r="U2506">
        <v>11</v>
      </c>
      <c r="V2506" t="s">
        <v>20256</v>
      </c>
      <c r="W2506" t="s">
        <v>4243</v>
      </c>
      <c r="X2506" t="s">
        <v>4244</v>
      </c>
      <c r="Y2506" t="s">
        <v>4245</v>
      </c>
      <c r="Z2506">
        <v>1871</v>
      </c>
      <c r="AA2506">
        <v>4</v>
      </c>
      <c r="AB2506">
        <v>2993.6000000000004</v>
      </c>
      <c r="AC2506">
        <v>748.40000000000009</v>
      </c>
      <c r="AD2506" s="8">
        <v>0.22</v>
      </c>
      <c r="AE2506" s="7">
        <v>658.5920000000001</v>
      </c>
      <c r="AF2506">
        <v>0.22</v>
      </c>
      <c r="AG2506" t="str">
        <f t="shared" si="39"/>
        <v>₹3 K</v>
      </c>
    </row>
    <row r="2507" spans="1:33" x14ac:dyDescent="0.3">
      <c r="A2507" t="s">
        <v>133</v>
      </c>
      <c r="B2507" t="s">
        <v>229</v>
      </c>
      <c r="C2507" t="s">
        <v>29</v>
      </c>
      <c r="D2507" t="s">
        <v>65</v>
      </c>
      <c r="E2507" t="s">
        <v>1290</v>
      </c>
      <c r="F2507" t="s">
        <v>4396</v>
      </c>
      <c r="G2507" t="s">
        <v>33</v>
      </c>
      <c r="H2507" s="4">
        <v>45613</v>
      </c>
      <c r="I2507">
        <v>1400</v>
      </c>
      <c r="J2507" t="s">
        <v>4397</v>
      </c>
      <c r="K2507" t="s">
        <v>1368</v>
      </c>
      <c r="L2507" t="s">
        <v>4398</v>
      </c>
      <c r="M2507" t="s">
        <v>37</v>
      </c>
      <c r="N2507" t="s">
        <v>4399</v>
      </c>
      <c r="O2507" t="s">
        <v>39</v>
      </c>
      <c r="P2507">
        <v>12</v>
      </c>
      <c r="Q2507" t="s">
        <v>73</v>
      </c>
      <c r="R2507" t="s">
        <v>74</v>
      </c>
      <c r="S2507" t="s">
        <v>4400</v>
      </c>
      <c r="T2507" s="4">
        <v>45610</v>
      </c>
      <c r="U2507">
        <v>11</v>
      </c>
      <c r="V2507" t="s">
        <v>20256</v>
      </c>
      <c r="W2507" t="s">
        <v>4401</v>
      </c>
      <c r="X2507" t="s">
        <v>4402</v>
      </c>
      <c r="Y2507" t="s">
        <v>78</v>
      </c>
      <c r="Z2507">
        <v>2830</v>
      </c>
      <c r="AA2507">
        <v>2</v>
      </c>
      <c r="AB2507">
        <v>2264</v>
      </c>
      <c r="AC2507">
        <v>1132</v>
      </c>
      <c r="AD2507" s="8">
        <v>0.28000000000000003</v>
      </c>
      <c r="AE2507" s="7">
        <v>633.92000000000007</v>
      </c>
      <c r="AF2507">
        <v>0.28000000000000003</v>
      </c>
      <c r="AG2507" t="str">
        <f t="shared" si="39"/>
        <v>₹2 K</v>
      </c>
    </row>
    <row r="2508" spans="1:33" x14ac:dyDescent="0.3">
      <c r="A2508" t="s">
        <v>336</v>
      </c>
      <c r="B2508" t="s">
        <v>500</v>
      </c>
      <c r="C2508" t="s">
        <v>49</v>
      </c>
      <c r="D2508" t="s">
        <v>241</v>
      </c>
      <c r="E2508" t="s">
        <v>1949</v>
      </c>
      <c r="F2508" t="s">
        <v>4432</v>
      </c>
      <c r="G2508" t="s">
        <v>96</v>
      </c>
      <c r="H2508" s="4">
        <v>44084</v>
      </c>
      <c r="I2508">
        <v>1100</v>
      </c>
      <c r="J2508" t="s">
        <v>4433</v>
      </c>
      <c r="K2508" t="s">
        <v>514</v>
      </c>
      <c r="L2508" t="s">
        <v>4434</v>
      </c>
      <c r="M2508" t="s">
        <v>37</v>
      </c>
      <c r="N2508" t="s">
        <v>4435</v>
      </c>
      <c r="O2508" t="s">
        <v>57</v>
      </c>
      <c r="P2508">
        <v>10</v>
      </c>
      <c r="Q2508" t="s">
        <v>73</v>
      </c>
      <c r="R2508" t="s">
        <v>58</v>
      </c>
      <c r="S2508" t="s">
        <v>4436</v>
      </c>
      <c r="T2508" s="4">
        <v>45610</v>
      </c>
      <c r="U2508">
        <v>11</v>
      </c>
      <c r="V2508" t="s">
        <v>20256</v>
      </c>
      <c r="W2508" t="s">
        <v>4437</v>
      </c>
      <c r="X2508" t="s">
        <v>4438</v>
      </c>
      <c r="Y2508" t="s">
        <v>46</v>
      </c>
      <c r="Z2508">
        <v>2338</v>
      </c>
      <c r="AA2508">
        <v>6</v>
      </c>
      <c r="AB2508">
        <v>5611.2000000000007</v>
      </c>
      <c r="AC2508">
        <v>935.20000000000016</v>
      </c>
      <c r="AD2508" s="8">
        <v>0.22</v>
      </c>
      <c r="AE2508" s="7">
        <v>1234.4640000000002</v>
      </c>
      <c r="AF2508">
        <v>0.22</v>
      </c>
      <c r="AG2508" t="str">
        <f t="shared" si="39"/>
        <v>₹6 K</v>
      </c>
    </row>
    <row r="2509" spans="1:33" x14ac:dyDescent="0.3">
      <c r="A2509" t="s">
        <v>93</v>
      </c>
      <c r="B2509" t="s">
        <v>205</v>
      </c>
      <c r="C2509" t="s">
        <v>49</v>
      </c>
      <c r="D2509" t="s">
        <v>81</v>
      </c>
      <c r="E2509" t="s">
        <v>1177</v>
      </c>
      <c r="F2509" t="s">
        <v>4557</v>
      </c>
      <c r="G2509" t="s">
        <v>96</v>
      </c>
      <c r="H2509" s="4">
        <v>45465</v>
      </c>
      <c r="I2509">
        <v>1100</v>
      </c>
      <c r="J2509" t="s">
        <v>4558</v>
      </c>
      <c r="K2509" t="s">
        <v>414</v>
      </c>
      <c r="L2509" t="s">
        <v>4559</v>
      </c>
      <c r="M2509" t="s">
        <v>37</v>
      </c>
      <c r="N2509" t="s">
        <v>4560</v>
      </c>
      <c r="O2509" t="s">
        <v>72</v>
      </c>
      <c r="P2509">
        <v>11</v>
      </c>
      <c r="Q2509" t="s">
        <v>73</v>
      </c>
      <c r="R2509" t="s">
        <v>101</v>
      </c>
      <c r="S2509" t="s">
        <v>4561</v>
      </c>
      <c r="T2509" s="4">
        <v>45612</v>
      </c>
      <c r="U2509">
        <v>11</v>
      </c>
      <c r="V2509" t="s">
        <v>20256</v>
      </c>
      <c r="W2509" t="s">
        <v>4562</v>
      </c>
      <c r="X2509" t="s">
        <v>4563</v>
      </c>
      <c r="Y2509" t="s">
        <v>4564</v>
      </c>
      <c r="Z2509">
        <v>1428</v>
      </c>
      <c r="AA2509">
        <v>1</v>
      </c>
      <c r="AB2509">
        <v>571.20000000000005</v>
      </c>
      <c r="AC2509">
        <v>571.20000000000005</v>
      </c>
      <c r="AD2509" s="8">
        <v>0.22</v>
      </c>
      <c r="AE2509" s="7">
        <v>125.66400000000002</v>
      </c>
      <c r="AF2509">
        <v>0.22</v>
      </c>
      <c r="AG2509" t="str">
        <f t="shared" si="39"/>
        <v>₹571.2</v>
      </c>
    </row>
    <row r="2510" spans="1:33" x14ac:dyDescent="0.3">
      <c r="A2510" t="s">
        <v>20233</v>
      </c>
      <c r="B2510" t="s">
        <v>240</v>
      </c>
      <c r="C2510" t="s">
        <v>80</v>
      </c>
      <c r="D2510" t="s">
        <v>206</v>
      </c>
      <c r="E2510" t="s">
        <v>804</v>
      </c>
      <c r="F2510" t="s">
        <v>4645</v>
      </c>
      <c r="G2510" t="s">
        <v>33</v>
      </c>
      <c r="H2510" s="4">
        <v>43920</v>
      </c>
      <c r="I2510">
        <v>1400</v>
      </c>
      <c r="J2510" t="s">
        <v>4646</v>
      </c>
      <c r="K2510" t="s">
        <v>1293</v>
      </c>
      <c r="L2510" t="s">
        <v>4647</v>
      </c>
      <c r="M2510" t="s">
        <v>37</v>
      </c>
      <c r="N2510" t="s">
        <v>4648</v>
      </c>
      <c r="O2510" t="s">
        <v>72</v>
      </c>
      <c r="P2510">
        <v>3</v>
      </c>
      <c r="Q2510" t="s">
        <v>40</v>
      </c>
      <c r="R2510" t="s">
        <v>41</v>
      </c>
      <c r="S2510" t="s">
        <v>4649</v>
      </c>
      <c r="T2510" s="4">
        <v>45613</v>
      </c>
      <c r="U2510">
        <v>11</v>
      </c>
      <c r="V2510" t="s">
        <v>20256</v>
      </c>
      <c r="W2510" t="s">
        <v>4650</v>
      </c>
      <c r="X2510" t="s">
        <v>4651</v>
      </c>
      <c r="Y2510" t="s">
        <v>3247</v>
      </c>
      <c r="Z2510">
        <v>1655</v>
      </c>
      <c r="AA2510">
        <v>3</v>
      </c>
      <c r="AB2510">
        <v>1986</v>
      </c>
      <c r="AC2510">
        <v>662</v>
      </c>
      <c r="AD2510" s="8">
        <v>0.35</v>
      </c>
      <c r="AE2510" s="7">
        <v>695.09999999999991</v>
      </c>
      <c r="AF2510">
        <v>0.35</v>
      </c>
      <c r="AG2510" t="str">
        <f t="shared" si="39"/>
        <v>₹2 K</v>
      </c>
    </row>
    <row r="2511" spans="1:33" x14ac:dyDescent="0.3">
      <c r="A2511" t="s">
        <v>20233</v>
      </c>
      <c r="B2511" t="s">
        <v>240</v>
      </c>
      <c r="C2511" t="s">
        <v>29</v>
      </c>
      <c r="D2511" t="s">
        <v>81</v>
      </c>
      <c r="E2511" t="s">
        <v>841</v>
      </c>
      <c r="F2511" t="s">
        <v>4757</v>
      </c>
      <c r="G2511" t="s">
        <v>96</v>
      </c>
      <c r="H2511" s="4">
        <v>44278</v>
      </c>
      <c r="I2511">
        <v>1000</v>
      </c>
      <c r="J2511" t="s">
        <v>4758</v>
      </c>
      <c r="K2511" t="s">
        <v>571</v>
      </c>
      <c r="L2511" t="s">
        <v>4759</v>
      </c>
      <c r="M2511" t="s">
        <v>37</v>
      </c>
      <c r="N2511" t="s">
        <v>4760</v>
      </c>
      <c r="O2511" t="s">
        <v>116</v>
      </c>
      <c r="P2511">
        <v>6</v>
      </c>
      <c r="Q2511" t="s">
        <v>73</v>
      </c>
      <c r="R2511" t="s">
        <v>58</v>
      </c>
      <c r="S2511" t="s">
        <v>4761</v>
      </c>
      <c r="T2511" s="4">
        <v>45617</v>
      </c>
      <c r="U2511">
        <v>11</v>
      </c>
      <c r="V2511" t="s">
        <v>20256</v>
      </c>
      <c r="W2511" t="s">
        <v>4762</v>
      </c>
      <c r="X2511" t="s">
        <v>4763</v>
      </c>
      <c r="Y2511" t="s">
        <v>4764</v>
      </c>
      <c r="Z2511">
        <v>2106</v>
      </c>
      <c r="AA2511">
        <v>8</v>
      </c>
      <c r="AB2511">
        <v>6739.2000000000007</v>
      </c>
      <c r="AC2511">
        <v>842.40000000000009</v>
      </c>
      <c r="AD2511" s="8">
        <v>0.28000000000000003</v>
      </c>
      <c r="AE2511" s="7">
        <v>1886.9760000000003</v>
      </c>
      <c r="AF2511">
        <v>0.28000000000000003</v>
      </c>
      <c r="AG2511" t="str">
        <f t="shared" si="39"/>
        <v>₹7 K</v>
      </c>
    </row>
    <row r="2512" spans="1:33" x14ac:dyDescent="0.3">
      <c r="A2512" t="s">
        <v>93</v>
      </c>
      <c r="B2512" t="s">
        <v>1118</v>
      </c>
      <c r="C2512" t="s">
        <v>29</v>
      </c>
      <c r="D2512" t="s">
        <v>241</v>
      </c>
      <c r="E2512" t="s">
        <v>1005</v>
      </c>
      <c r="F2512" t="s">
        <v>4826</v>
      </c>
      <c r="G2512" t="s">
        <v>33</v>
      </c>
      <c r="H2512" s="4">
        <v>44134</v>
      </c>
      <c r="I2512">
        <v>1400</v>
      </c>
      <c r="J2512" t="s">
        <v>4827</v>
      </c>
      <c r="K2512" t="s">
        <v>266</v>
      </c>
      <c r="L2512" t="s">
        <v>4828</v>
      </c>
      <c r="M2512" t="s">
        <v>87</v>
      </c>
      <c r="N2512" t="s">
        <v>4829</v>
      </c>
      <c r="O2512" t="s">
        <v>72</v>
      </c>
      <c r="P2512">
        <v>19</v>
      </c>
      <c r="Q2512" t="s">
        <v>73</v>
      </c>
      <c r="R2512" t="s">
        <v>74</v>
      </c>
      <c r="S2512" t="s">
        <v>4830</v>
      </c>
      <c r="T2512" s="4">
        <v>45622</v>
      </c>
      <c r="U2512">
        <v>11</v>
      </c>
      <c r="V2512" t="s">
        <v>20256</v>
      </c>
      <c r="W2512" t="s">
        <v>4831</v>
      </c>
      <c r="X2512" t="s">
        <v>4832</v>
      </c>
      <c r="Y2512" t="s">
        <v>4833</v>
      </c>
      <c r="Z2512">
        <v>1028</v>
      </c>
      <c r="AA2512">
        <v>4</v>
      </c>
      <c r="AB2512">
        <v>1644.8000000000002</v>
      </c>
      <c r="AC2512">
        <v>411.20000000000005</v>
      </c>
      <c r="AD2512" s="8">
        <v>0.28000000000000003</v>
      </c>
      <c r="AE2512" s="7">
        <v>460.5440000000001</v>
      </c>
      <c r="AF2512">
        <v>0.28000000000000003</v>
      </c>
      <c r="AG2512" t="str">
        <f t="shared" si="39"/>
        <v>₹2 K</v>
      </c>
    </row>
    <row r="2513" spans="1:33" x14ac:dyDescent="0.3">
      <c r="A2513" t="s">
        <v>181</v>
      </c>
      <c r="B2513" t="s">
        <v>813</v>
      </c>
      <c r="C2513" t="s">
        <v>80</v>
      </c>
      <c r="D2513" t="s">
        <v>146</v>
      </c>
      <c r="E2513" t="s">
        <v>1290</v>
      </c>
      <c r="F2513" t="s">
        <v>4841</v>
      </c>
      <c r="G2513" t="s">
        <v>33</v>
      </c>
      <c r="H2513" s="4">
        <v>44552</v>
      </c>
      <c r="I2513">
        <v>800</v>
      </c>
      <c r="J2513" t="s">
        <v>4842</v>
      </c>
      <c r="K2513" t="s">
        <v>743</v>
      </c>
      <c r="L2513" t="s">
        <v>4843</v>
      </c>
      <c r="M2513" t="s">
        <v>37</v>
      </c>
      <c r="N2513" t="s">
        <v>4844</v>
      </c>
      <c r="O2513" t="s">
        <v>57</v>
      </c>
      <c r="P2513">
        <v>13</v>
      </c>
      <c r="Q2513" t="s">
        <v>73</v>
      </c>
      <c r="R2513" t="s">
        <v>41</v>
      </c>
      <c r="S2513" t="s">
        <v>4845</v>
      </c>
      <c r="T2513" s="4">
        <v>45624</v>
      </c>
      <c r="U2513">
        <v>11</v>
      </c>
      <c r="V2513" t="s">
        <v>20256</v>
      </c>
      <c r="W2513" t="s">
        <v>4846</v>
      </c>
      <c r="X2513" t="s">
        <v>4847</v>
      </c>
      <c r="Y2513" t="s">
        <v>239</v>
      </c>
      <c r="Z2513">
        <v>1401</v>
      </c>
      <c r="AA2513">
        <v>8</v>
      </c>
      <c r="AB2513">
        <v>4483.2</v>
      </c>
      <c r="AC2513">
        <v>560.4</v>
      </c>
      <c r="AD2513" s="8">
        <v>0.35</v>
      </c>
      <c r="AE2513" s="7">
        <v>1569.12</v>
      </c>
      <c r="AF2513">
        <v>0.35</v>
      </c>
      <c r="AG2513" t="str">
        <f t="shared" si="39"/>
        <v>₹4 K</v>
      </c>
    </row>
    <row r="2514" spans="1:33" x14ac:dyDescent="0.3">
      <c r="A2514" t="s">
        <v>181</v>
      </c>
      <c r="B2514" t="s">
        <v>182</v>
      </c>
      <c r="C2514" t="s">
        <v>29</v>
      </c>
      <c r="D2514" t="s">
        <v>146</v>
      </c>
      <c r="E2514" t="s">
        <v>371</v>
      </c>
      <c r="F2514" t="s">
        <v>4863</v>
      </c>
      <c r="G2514" t="s">
        <v>96</v>
      </c>
      <c r="H2514" s="4">
        <v>44271</v>
      </c>
      <c r="I2514">
        <v>800</v>
      </c>
      <c r="J2514" t="s">
        <v>4864</v>
      </c>
      <c r="K2514" t="s">
        <v>625</v>
      </c>
      <c r="L2514" t="s">
        <v>4865</v>
      </c>
      <c r="M2514" t="s">
        <v>37</v>
      </c>
      <c r="N2514" t="s">
        <v>4866</v>
      </c>
      <c r="O2514" t="s">
        <v>72</v>
      </c>
      <c r="P2514">
        <v>9</v>
      </c>
      <c r="Q2514" t="s">
        <v>73</v>
      </c>
      <c r="R2514" t="s">
        <v>41</v>
      </c>
      <c r="S2514" t="s">
        <v>4867</v>
      </c>
      <c r="T2514" s="4">
        <v>45610</v>
      </c>
      <c r="U2514">
        <v>11</v>
      </c>
      <c r="V2514" t="s">
        <v>20256</v>
      </c>
      <c r="W2514" t="s">
        <v>4868</v>
      </c>
      <c r="X2514" t="s">
        <v>4869</v>
      </c>
      <c r="Y2514" t="s">
        <v>4870</v>
      </c>
      <c r="Z2514">
        <v>1799</v>
      </c>
      <c r="AA2514">
        <v>4</v>
      </c>
      <c r="AB2514">
        <v>2878.4</v>
      </c>
      <c r="AC2514">
        <v>719.6</v>
      </c>
      <c r="AD2514" s="8">
        <v>0.28000000000000003</v>
      </c>
      <c r="AE2514" s="7">
        <v>805.95200000000011</v>
      </c>
      <c r="AF2514">
        <v>0.28000000000000003</v>
      </c>
      <c r="AG2514" t="str">
        <f t="shared" si="39"/>
        <v>₹3 K</v>
      </c>
    </row>
    <row r="2515" spans="1:33" x14ac:dyDescent="0.3">
      <c r="A2515" t="s">
        <v>93</v>
      </c>
      <c r="B2515" t="s">
        <v>169</v>
      </c>
      <c r="C2515" t="s">
        <v>80</v>
      </c>
      <c r="D2515" t="s">
        <v>109</v>
      </c>
      <c r="E2515" t="s">
        <v>1543</v>
      </c>
      <c r="F2515" t="s">
        <v>4895</v>
      </c>
      <c r="G2515" t="s">
        <v>96</v>
      </c>
      <c r="H2515" s="4">
        <v>44151</v>
      </c>
      <c r="I2515">
        <v>1000</v>
      </c>
      <c r="J2515" t="s">
        <v>4896</v>
      </c>
      <c r="K2515" t="s">
        <v>2083</v>
      </c>
      <c r="L2515" t="s">
        <v>4897</v>
      </c>
      <c r="M2515" t="s">
        <v>37</v>
      </c>
      <c r="N2515" t="s">
        <v>4898</v>
      </c>
      <c r="O2515" t="s">
        <v>116</v>
      </c>
      <c r="P2515">
        <v>15</v>
      </c>
      <c r="Q2515" t="s">
        <v>40</v>
      </c>
      <c r="R2515" t="s">
        <v>41</v>
      </c>
      <c r="S2515" t="s">
        <v>4899</v>
      </c>
      <c r="T2515" s="4">
        <v>45600</v>
      </c>
      <c r="U2515">
        <v>11</v>
      </c>
      <c r="V2515" t="s">
        <v>20256</v>
      </c>
      <c r="W2515" t="s">
        <v>4900</v>
      </c>
      <c r="X2515" t="s">
        <v>4901</v>
      </c>
      <c r="Y2515" t="s">
        <v>1274</v>
      </c>
      <c r="Z2515">
        <v>1610</v>
      </c>
      <c r="AA2515">
        <v>3</v>
      </c>
      <c r="AB2515">
        <v>1932</v>
      </c>
      <c r="AC2515">
        <v>644</v>
      </c>
      <c r="AD2515" s="8">
        <v>0.35</v>
      </c>
      <c r="AE2515" s="7">
        <v>676.19999999999993</v>
      </c>
      <c r="AF2515">
        <v>0.35</v>
      </c>
      <c r="AG2515" t="str">
        <f t="shared" si="39"/>
        <v>₹2 K</v>
      </c>
    </row>
    <row r="2516" spans="1:33" x14ac:dyDescent="0.3">
      <c r="A2516" t="s">
        <v>20235</v>
      </c>
      <c r="B2516" t="s">
        <v>48</v>
      </c>
      <c r="C2516" t="s">
        <v>29</v>
      </c>
      <c r="D2516" t="s">
        <v>81</v>
      </c>
      <c r="E2516" t="s">
        <v>3439</v>
      </c>
      <c r="F2516" t="s">
        <v>4932</v>
      </c>
      <c r="G2516" t="s">
        <v>96</v>
      </c>
      <c r="H2516" s="4">
        <v>45539</v>
      </c>
      <c r="I2516">
        <v>1100</v>
      </c>
      <c r="J2516" t="s">
        <v>4933</v>
      </c>
      <c r="K2516" t="s">
        <v>1626</v>
      </c>
      <c r="L2516" t="s">
        <v>4934</v>
      </c>
      <c r="M2516" t="s">
        <v>37</v>
      </c>
      <c r="N2516" t="s">
        <v>4935</v>
      </c>
      <c r="O2516" t="s">
        <v>116</v>
      </c>
      <c r="P2516">
        <v>11</v>
      </c>
      <c r="Q2516" t="s">
        <v>73</v>
      </c>
      <c r="R2516" t="s">
        <v>41</v>
      </c>
      <c r="S2516" t="s">
        <v>4936</v>
      </c>
      <c r="T2516" s="4">
        <v>45623</v>
      </c>
      <c r="U2516">
        <v>11</v>
      </c>
      <c r="V2516" t="s">
        <v>20256</v>
      </c>
      <c r="W2516" t="s">
        <v>4937</v>
      </c>
      <c r="X2516" t="s">
        <v>4938</v>
      </c>
      <c r="Y2516" t="s">
        <v>4939</v>
      </c>
      <c r="Z2516">
        <v>2236</v>
      </c>
      <c r="AA2516">
        <v>7</v>
      </c>
      <c r="AB2516">
        <v>6260.8</v>
      </c>
      <c r="AC2516">
        <v>894.4</v>
      </c>
      <c r="AD2516" s="8">
        <v>0.28000000000000003</v>
      </c>
      <c r="AE2516" s="7">
        <v>1753.0240000000001</v>
      </c>
      <c r="AF2516">
        <v>0.28000000000000003</v>
      </c>
      <c r="AG2516" t="str">
        <f t="shared" si="39"/>
        <v>₹6 K</v>
      </c>
    </row>
    <row r="2517" spans="1:33" x14ac:dyDescent="0.3">
      <c r="A2517" t="s">
        <v>20235</v>
      </c>
      <c r="B2517" t="s">
        <v>48</v>
      </c>
      <c r="C2517" t="s">
        <v>80</v>
      </c>
      <c r="D2517" t="s">
        <v>370</v>
      </c>
      <c r="E2517" t="s">
        <v>1674</v>
      </c>
      <c r="F2517" t="s">
        <v>5082</v>
      </c>
      <c r="G2517" t="s">
        <v>96</v>
      </c>
      <c r="H2517" s="4">
        <v>44187</v>
      </c>
      <c r="I2517">
        <v>1100</v>
      </c>
      <c r="J2517" t="s">
        <v>5083</v>
      </c>
      <c r="K2517" t="s">
        <v>706</v>
      </c>
      <c r="L2517" t="s">
        <v>5084</v>
      </c>
      <c r="M2517" t="s">
        <v>37</v>
      </c>
      <c r="N2517" t="s">
        <v>5085</v>
      </c>
      <c r="O2517" t="s">
        <v>72</v>
      </c>
      <c r="P2517">
        <v>13</v>
      </c>
      <c r="Q2517" t="s">
        <v>40</v>
      </c>
      <c r="R2517" t="s">
        <v>41</v>
      </c>
      <c r="S2517" t="s">
        <v>5086</v>
      </c>
      <c r="T2517" s="4">
        <v>45602</v>
      </c>
      <c r="U2517">
        <v>11</v>
      </c>
      <c r="V2517" t="s">
        <v>20256</v>
      </c>
      <c r="W2517" t="s">
        <v>5087</v>
      </c>
      <c r="X2517" t="s">
        <v>5088</v>
      </c>
      <c r="Y2517" t="s">
        <v>2709</v>
      </c>
      <c r="Z2517">
        <v>720</v>
      </c>
      <c r="AA2517">
        <v>5</v>
      </c>
      <c r="AB2517">
        <v>1440</v>
      </c>
      <c r="AC2517">
        <v>288</v>
      </c>
      <c r="AD2517" s="8">
        <v>0.35</v>
      </c>
      <c r="AE2517" s="7">
        <v>503.99999999999994</v>
      </c>
      <c r="AF2517">
        <v>0.35</v>
      </c>
      <c r="AG2517" t="str">
        <f t="shared" si="39"/>
        <v>₹1 K</v>
      </c>
    </row>
    <row r="2518" spans="1:33" x14ac:dyDescent="0.3">
      <c r="A2518" t="s">
        <v>133</v>
      </c>
      <c r="B2518" t="s">
        <v>229</v>
      </c>
      <c r="C2518" t="s">
        <v>49</v>
      </c>
      <c r="D2518" t="s">
        <v>146</v>
      </c>
      <c r="E2518" t="s">
        <v>578</v>
      </c>
      <c r="F2518" t="s">
        <v>5104</v>
      </c>
      <c r="G2518" t="s">
        <v>33</v>
      </c>
      <c r="H2518" s="4">
        <v>44111</v>
      </c>
      <c r="I2518">
        <v>950</v>
      </c>
      <c r="J2518" t="s">
        <v>5105</v>
      </c>
      <c r="K2518" t="s">
        <v>743</v>
      </c>
      <c r="L2518" t="s">
        <v>5106</v>
      </c>
      <c r="M2518" t="s">
        <v>87</v>
      </c>
      <c r="N2518" t="s">
        <v>5107</v>
      </c>
      <c r="O2518" t="s">
        <v>39</v>
      </c>
      <c r="P2518">
        <v>16</v>
      </c>
      <c r="Q2518" t="s">
        <v>40</v>
      </c>
      <c r="R2518" t="s">
        <v>101</v>
      </c>
      <c r="S2518" t="s">
        <v>5108</v>
      </c>
      <c r="T2518" s="4">
        <v>45612</v>
      </c>
      <c r="U2518">
        <v>11</v>
      </c>
      <c r="V2518" t="s">
        <v>20256</v>
      </c>
      <c r="W2518" t="s">
        <v>5109</v>
      </c>
      <c r="X2518" t="s">
        <v>5110</v>
      </c>
      <c r="Y2518" t="s">
        <v>5111</v>
      </c>
      <c r="Z2518">
        <v>2828</v>
      </c>
      <c r="AA2518">
        <v>6</v>
      </c>
      <c r="AB2518">
        <v>6787.2000000000007</v>
      </c>
      <c r="AC2518">
        <v>1131.2</v>
      </c>
      <c r="AD2518" s="8">
        <v>0.22</v>
      </c>
      <c r="AE2518" s="7">
        <v>1493.1840000000002</v>
      </c>
      <c r="AF2518">
        <v>0.22</v>
      </c>
      <c r="AG2518" t="str">
        <f t="shared" si="39"/>
        <v>₹7 K</v>
      </c>
    </row>
    <row r="2519" spans="1:33" x14ac:dyDescent="0.3">
      <c r="A2519" t="s">
        <v>20235</v>
      </c>
      <c r="B2519" t="s">
        <v>48</v>
      </c>
      <c r="C2519" t="s">
        <v>49</v>
      </c>
      <c r="D2519" t="s">
        <v>109</v>
      </c>
      <c r="E2519" t="s">
        <v>521</v>
      </c>
      <c r="F2519" t="s">
        <v>3400</v>
      </c>
      <c r="G2519" t="s">
        <v>96</v>
      </c>
      <c r="H2519" s="4">
        <v>45143</v>
      </c>
      <c r="I2519">
        <v>1000</v>
      </c>
      <c r="J2519" t="s">
        <v>5207</v>
      </c>
      <c r="K2519" t="s">
        <v>1643</v>
      </c>
      <c r="L2519" t="s">
        <v>5208</v>
      </c>
      <c r="M2519" t="s">
        <v>37</v>
      </c>
      <c r="N2519" t="s">
        <v>5209</v>
      </c>
      <c r="O2519" t="s">
        <v>72</v>
      </c>
      <c r="P2519">
        <v>6</v>
      </c>
      <c r="Q2519" t="s">
        <v>40</v>
      </c>
      <c r="R2519" t="s">
        <v>41</v>
      </c>
      <c r="S2519" t="s">
        <v>5210</v>
      </c>
      <c r="T2519" s="4">
        <v>45602</v>
      </c>
      <c r="U2519">
        <v>11</v>
      </c>
      <c r="V2519" t="s">
        <v>20256</v>
      </c>
      <c r="W2519" t="s">
        <v>5211</v>
      </c>
      <c r="X2519" t="s">
        <v>5212</v>
      </c>
      <c r="Y2519" t="s">
        <v>5213</v>
      </c>
      <c r="Z2519">
        <v>1149</v>
      </c>
      <c r="AA2519">
        <v>8</v>
      </c>
      <c r="AB2519">
        <v>3676.8</v>
      </c>
      <c r="AC2519">
        <v>459.6</v>
      </c>
      <c r="AD2519" s="8">
        <v>0.22</v>
      </c>
      <c r="AE2519" s="7">
        <v>808.89600000000007</v>
      </c>
      <c r="AF2519">
        <v>0.22</v>
      </c>
      <c r="AG2519" t="str">
        <f t="shared" si="39"/>
        <v>₹4 K</v>
      </c>
    </row>
    <row r="2520" spans="1:33" x14ac:dyDescent="0.3">
      <c r="A2520" t="s">
        <v>20240</v>
      </c>
      <c r="B2520" t="s">
        <v>347</v>
      </c>
      <c r="C2520" t="s">
        <v>80</v>
      </c>
      <c r="D2520" t="s">
        <v>146</v>
      </c>
      <c r="E2520" t="s">
        <v>511</v>
      </c>
      <c r="F2520" t="s">
        <v>5237</v>
      </c>
      <c r="G2520" t="s">
        <v>96</v>
      </c>
      <c r="H2520" s="4">
        <v>45076</v>
      </c>
      <c r="I2520">
        <v>1300</v>
      </c>
      <c r="J2520" t="s">
        <v>5238</v>
      </c>
      <c r="K2520" t="s">
        <v>3813</v>
      </c>
      <c r="L2520" t="s">
        <v>5239</v>
      </c>
      <c r="M2520" t="s">
        <v>37</v>
      </c>
      <c r="N2520" t="s">
        <v>5240</v>
      </c>
      <c r="O2520" t="s">
        <v>72</v>
      </c>
      <c r="P2520">
        <v>10</v>
      </c>
      <c r="Q2520" t="s">
        <v>73</v>
      </c>
      <c r="R2520" t="s">
        <v>58</v>
      </c>
      <c r="S2520" t="s">
        <v>5241</v>
      </c>
      <c r="T2520" s="4">
        <v>45607</v>
      </c>
      <c r="U2520">
        <v>11</v>
      </c>
      <c r="V2520" t="s">
        <v>20256</v>
      </c>
      <c r="W2520" t="s">
        <v>5242</v>
      </c>
      <c r="X2520" t="s">
        <v>5243</v>
      </c>
      <c r="Y2520" t="s">
        <v>5244</v>
      </c>
      <c r="Z2520">
        <v>826</v>
      </c>
      <c r="AA2520">
        <v>1</v>
      </c>
      <c r="AB2520">
        <v>330.40000000000003</v>
      </c>
      <c r="AC2520">
        <v>330.40000000000003</v>
      </c>
      <c r="AD2520" s="8">
        <v>0.35</v>
      </c>
      <c r="AE2520" s="7">
        <v>115.64</v>
      </c>
      <c r="AF2520">
        <v>0.35</v>
      </c>
      <c r="AG2520" t="str">
        <f t="shared" si="39"/>
        <v>₹330.4</v>
      </c>
    </row>
    <row r="2521" spans="1:33" x14ac:dyDescent="0.3">
      <c r="A2521" t="s">
        <v>20238</v>
      </c>
      <c r="B2521" t="s">
        <v>650</v>
      </c>
      <c r="C2521" t="s">
        <v>29</v>
      </c>
      <c r="D2521" t="s">
        <v>219</v>
      </c>
      <c r="E2521" t="s">
        <v>868</v>
      </c>
      <c r="F2521" t="s">
        <v>5389</v>
      </c>
      <c r="G2521" t="s">
        <v>96</v>
      </c>
      <c r="H2521" s="4">
        <v>43994</v>
      </c>
      <c r="I2521">
        <v>950</v>
      </c>
      <c r="J2521" t="s">
        <v>5390</v>
      </c>
      <c r="K2521" t="s">
        <v>1260</v>
      </c>
      <c r="L2521" t="s">
        <v>5391</v>
      </c>
      <c r="M2521" t="s">
        <v>37</v>
      </c>
      <c r="N2521" t="s">
        <v>5392</v>
      </c>
      <c r="O2521" t="s">
        <v>72</v>
      </c>
      <c r="P2521">
        <v>6</v>
      </c>
      <c r="Q2521" t="s">
        <v>73</v>
      </c>
      <c r="R2521" t="s">
        <v>41</v>
      </c>
      <c r="S2521" t="s">
        <v>5393</v>
      </c>
      <c r="T2521" s="4">
        <v>45605</v>
      </c>
      <c r="U2521">
        <v>11</v>
      </c>
      <c r="V2521" t="s">
        <v>20256</v>
      </c>
      <c r="W2521" t="s">
        <v>5394</v>
      </c>
      <c r="X2521" t="s">
        <v>5395</v>
      </c>
      <c r="Y2521" t="s">
        <v>5396</v>
      </c>
      <c r="Z2521">
        <v>2849</v>
      </c>
      <c r="AA2521">
        <v>8</v>
      </c>
      <c r="AB2521">
        <v>9116.8000000000011</v>
      </c>
      <c r="AC2521">
        <v>1139.6000000000001</v>
      </c>
      <c r="AD2521" s="8">
        <v>0.28000000000000003</v>
      </c>
      <c r="AE2521" s="7">
        <v>2552.7040000000006</v>
      </c>
      <c r="AF2521">
        <v>0.28000000000000003</v>
      </c>
      <c r="AG2521" t="str">
        <f t="shared" si="39"/>
        <v>₹9 K</v>
      </c>
    </row>
    <row r="2522" spans="1:33" x14ac:dyDescent="0.3">
      <c r="A2522" t="s">
        <v>20239</v>
      </c>
      <c r="B2522" t="s">
        <v>28</v>
      </c>
      <c r="C2522" t="s">
        <v>49</v>
      </c>
      <c r="D2522" t="s">
        <v>677</v>
      </c>
      <c r="E2522" t="s">
        <v>549</v>
      </c>
      <c r="F2522" t="s">
        <v>5435</v>
      </c>
      <c r="G2522" t="s">
        <v>96</v>
      </c>
      <c r="H2522" s="4">
        <v>44755</v>
      </c>
      <c r="I2522">
        <v>1100</v>
      </c>
      <c r="J2522" t="s">
        <v>5436</v>
      </c>
      <c r="K2522" t="s">
        <v>404</v>
      </c>
      <c r="L2522" t="s">
        <v>5437</v>
      </c>
      <c r="M2522" t="s">
        <v>87</v>
      </c>
      <c r="N2522" t="s">
        <v>5438</v>
      </c>
      <c r="O2522" t="s">
        <v>116</v>
      </c>
      <c r="P2522">
        <v>12</v>
      </c>
      <c r="Q2522" t="s">
        <v>73</v>
      </c>
      <c r="R2522" t="s">
        <v>74</v>
      </c>
      <c r="S2522" t="s">
        <v>5439</v>
      </c>
      <c r="T2522" s="4">
        <v>45608</v>
      </c>
      <c r="U2522">
        <v>11</v>
      </c>
      <c r="V2522" t="s">
        <v>20256</v>
      </c>
      <c r="W2522" t="s">
        <v>5440</v>
      </c>
      <c r="X2522" t="s">
        <v>5441</v>
      </c>
      <c r="Y2522" t="s">
        <v>5442</v>
      </c>
      <c r="Z2522">
        <v>2654</v>
      </c>
      <c r="AA2522">
        <v>6</v>
      </c>
      <c r="AB2522">
        <v>6369.6</v>
      </c>
      <c r="AC2522">
        <v>1061.6000000000001</v>
      </c>
      <c r="AD2522" s="8">
        <v>0.22</v>
      </c>
      <c r="AE2522" s="7">
        <v>1401.3120000000001</v>
      </c>
      <c r="AF2522">
        <v>0.22</v>
      </c>
      <c r="AG2522" t="str">
        <f t="shared" si="39"/>
        <v>₹6 K</v>
      </c>
    </row>
    <row r="2523" spans="1:33" x14ac:dyDescent="0.3">
      <c r="A2523" t="s">
        <v>336</v>
      </c>
      <c r="B2523" t="s">
        <v>262</v>
      </c>
      <c r="C2523" t="s">
        <v>29</v>
      </c>
      <c r="D2523" t="s">
        <v>219</v>
      </c>
      <c r="E2523" t="s">
        <v>1543</v>
      </c>
      <c r="F2523" t="s">
        <v>5466</v>
      </c>
      <c r="G2523" t="s">
        <v>96</v>
      </c>
      <c r="H2523" s="4">
        <v>44625</v>
      </c>
      <c r="I2523">
        <v>1200</v>
      </c>
      <c r="J2523" t="s">
        <v>5390</v>
      </c>
      <c r="K2523" t="s">
        <v>340</v>
      </c>
      <c r="L2523" t="s">
        <v>5467</v>
      </c>
      <c r="M2523" t="s">
        <v>37</v>
      </c>
      <c r="N2523" t="s">
        <v>5468</v>
      </c>
      <c r="O2523" t="s">
        <v>116</v>
      </c>
      <c r="P2523">
        <v>17</v>
      </c>
      <c r="Q2523" t="s">
        <v>73</v>
      </c>
      <c r="R2523" t="s">
        <v>41</v>
      </c>
      <c r="S2523" t="s">
        <v>5469</v>
      </c>
      <c r="T2523" s="4">
        <v>45615</v>
      </c>
      <c r="U2523">
        <v>11</v>
      </c>
      <c r="V2523" t="s">
        <v>20256</v>
      </c>
      <c r="W2523" t="s">
        <v>5470</v>
      </c>
      <c r="X2523" t="s">
        <v>5471</v>
      </c>
      <c r="Y2523" t="s">
        <v>5472</v>
      </c>
      <c r="Z2523">
        <v>1226</v>
      </c>
      <c r="AA2523">
        <v>7</v>
      </c>
      <c r="AB2523">
        <v>3432.8</v>
      </c>
      <c r="AC2523">
        <v>490.40000000000003</v>
      </c>
      <c r="AD2523" s="8">
        <v>0.28000000000000003</v>
      </c>
      <c r="AE2523" s="7">
        <v>961.1840000000002</v>
      </c>
      <c r="AF2523">
        <v>0.28000000000000003</v>
      </c>
      <c r="AG2523" t="str">
        <f t="shared" si="39"/>
        <v>₹3 K</v>
      </c>
    </row>
    <row r="2524" spans="1:33" x14ac:dyDescent="0.3">
      <c r="A2524" t="s">
        <v>20238</v>
      </c>
      <c r="B2524" t="s">
        <v>650</v>
      </c>
      <c r="C2524" t="s">
        <v>49</v>
      </c>
      <c r="D2524" t="s">
        <v>219</v>
      </c>
      <c r="E2524" t="s">
        <v>511</v>
      </c>
      <c r="F2524" t="s">
        <v>5534</v>
      </c>
      <c r="G2524" t="s">
        <v>96</v>
      </c>
      <c r="H2524" s="4">
        <v>44246</v>
      </c>
      <c r="I2524">
        <v>1100</v>
      </c>
      <c r="J2524" t="s">
        <v>5535</v>
      </c>
      <c r="K2524" t="s">
        <v>1086</v>
      </c>
      <c r="L2524" t="s">
        <v>5536</v>
      </c>
      <c r="M2524" t="s">
        <v>37</v>
      </c>
      <c r="N2524" t="s">
        <v>5537</v>
      </c>
      <c r="O2524" t="s">
        <v>39</v>
      </c>
      <c r="P2524">
        <v>11</v>
      </c>
      <c r="Q2524" t="s">
        <v>40</v>
      </c>
      <c r="R2524" t="s">
        <v>58</v>
      </c>
      <c r="S2524" t="s">
        <v>5538</v>
      </c>
      <c r="T2524" s="4">
        <v>45626</v>
      </c>
      <c r="U2524">
        <v>11</v>
      </c>
      <c r="V2524" t="s">
        <v>20256</v>
      </c>
      <c r="W2524" t="s">
        <v>5539</v>
      </c>
      <c r="X2524" t="s">
        <v>5540</v>
      </c>
      <c r="Y2524" t="s">
        <v>1356</v>
      </c>
      <c r="Z2524">
        <v>2307</v>
      </c>
      <c r="AA2524">
        <v>5</v>
      </c>
      <c r="AB2524">
        <v>4614</v>
      </c>
      <c r="AC2524">
        <v>922.8</v>
      </c>
      <c r="AD2524" s="8">
        <v>0.22</v>
      </c>
      <c r="AE2524" s="7">
        <v>1015.08</v>
      </c>
      <c r="AF2524">
        <v>0.22</v>
      </c>
      <c r="AG2524" t="str">
        <f t="shared" si="39"/>
        <v>₹5 K</v>
      </c>
    </row>
    <row r="2525" spans="1:33" x14ac:dyDescent="0.3">
      <c r="A2525" t="s">
        <v>20233</v>
      </c>
      <c r="B2525" t="s">
        <v>218</v>
      </c>
      <c r="C2525" t="s">
        <v>49</v>
      </c>
      <c r="D2525" t="s">
        <v>206</v>
      </c>
      <c r="E2525" t="s">
        <v>3309</v>
      </c>
      <c r="F2525" t="s">
        <v>5715</v>
      </c>
      <c r="G2525" t="s">
        <v>33</v>
      </c>
      <c r="H2525" s="4">
        <v>43928</v>
      </c>
      <c r="I2525">
        <v>950</v>
      </c>
      <c r="J2525" t="s">
        <v>5716</v>
      </c>
      <c r="K2525" t="s">
        <v>113</v>
      </c>
      <c r="L2525" t="s">
        <v>5717</v>
      </c>
      <c r="M2525" t="s">
        <v>87</v>
      </c>
      <c r="N2525" t="s">
        <v>5718</v>
      </c>
      <c r="O2525" t="s">
        <v>39</v>
      </c>
      <c r="P2525">
        <v>6</v>
      </c>
      <c r="Q2525" t="s">
        <v>40</v>
      </c>
      <c r="R2525" t="s">
        <v>58</v>
      </c>
      <c r="S2525" t="s">
        <v>5719</v>
      </c>
      <c r="T2525" s="4">
        <v>45612</v>
      </c>
      <c r="U2525">
        <v>11</v>
      </c>
      <c r="V2525" t="s">
        <v>20256</v>
      </c>
      <c r="W2525" t="s">
        <v>5720</v>
      </c>
      <c r="X2525" t="s">
        <v>5721</v>
      </c>
      <c r="Y2525" t="s">
        <v>5722</v>
      </c>
      <c r="Z2525">
        <v>1944</v>
      </c>
      <c r="AA2525">
        <v>2</v>
      </c>
      <c r="AB2525">
        <v>1555.2</v>
      </c>
      <c r="AC2525">
        <v>777.6</v>
      </c>
      <c r="AD2525" s="8">
        <v>0.22</v>
      </c>
      <c r="AE2525" s="7">
        <v>342.14400000000001</v>
      </c>
      <c r="AF2525">
        <v>0.22</v>
      </c>
      <c r="AG2525" t="str">
        <f t="shared" si="39"/>
        <v>₹2 K</v>
      </c>
    </row>
    <row r="2526" spans="1:33" x14ac:dyDescent="0.3">
      <c r="A2526" t="s">
        <v>450</v>
      </c>
      <c r="B2526" t="s">
        <v>450</v>
      </c>
      <c r="C2526" t="s">
        <v>80</v>
      </c>
      <c r="D2526" t="s">
        <v>370</v>
      </c>
      <c r="E2526" t="s">
        <v>2153</v>
      </c>
      <c r="F2526" t="s">
        <v>5813</v>
      </c>
      <c r="G2526" t="s">
        <v>33</v>
      </c>
      <c r="H2526" s="4">
        <v>44500</v>
      </c>
      <c r="I2526">
        <v>1400</v>
      </c>
      <c r="J2526" t="s">
        <v>5814</v>
      </c>
      <c r="K2526" t="s">
        <v>254</v>
      </c>
      <c r="L2526" t="s">
        <v>5815</v>
      </c>
      <c r="M2526" t="s">
        <v>87</v>
      </c>
      <c r="N2526" t="s">
        <v>5816</v>
      </c>
      <c r="O2526" t="s">
        <v>116</v>
      </c>
      <c r="P2526">
        <v>8</v>
      </c>
      <c r="Q2526" t="s">
        <v>73</v>
      </c>
      <c r="R2526" t="s">
        <v>74</v>
      </c>
      <c r="S2526" t="s">
        <v>5817</v>
      </c>
      <c r="T2526" s="4">
        <v>45623</v>
      </c>
      <c r="U2526">
        <v>11</v>
      </c>
      <c r="V2526" t="s">
        <v>20256</v>
      </c>
      <c r="W2526" t="s">
        <v>5818</v>
      </c>
      <c r="X2526" t="s">
        <v>5819</v>
      </c>
      <c r="Y2526" t="s">
        <v>132</v>
      </c>
      <c r="Z2526">
        <v>1273</v>
      </c>
      <c r="AA2526">
        <v>1</v>
      </c>
      <c r="AB2526">
        <v>509.20000000000005</v>
      </c>
      <c r="AC2526">
        <v>509.20000000000005</v>
      </c>
      <c r="AD2526" s="8">
        <v>0.35</v>
      </c>
      <c r="AE2526" s="7">
        <v>178.22</v>
      </c>
      <c r="AF2526">
        <v>0.35</v>
      </c>
      <c r="AG2526" t="str">
        <f t="shared" si="39"/>
        <v>₹509.2</v>
      </c>
    </row>
    <row r="2527" spans="1:33" x14ac:dyDescent="0.3">
      <c r="A2527" t="s">
        <v>181</v>
      </c>
      <c r="B2527" t="s">
        <v>64</v>
      </c>
      <c r="C2527" t="s">
        <v>49</v>
      </c>
      <c r="D2527" t="s">
        <v>219</v>
      </c>
      <c r="E2527" t="s">
        <v>559</v>
      </c>
      <c r="F2527" t="s">
        <v>5879</v>
      </c>
      <c r="G2527" t="s">
        <v>96</v>
      </c>
      <c r="H2527" s="4">
        <v>45381</v>
      </c>
      <c r="I2527">
        <v>1300</v>
      </c>
      <c r="J2527" t="s">
        <v>5880</v>
      </c>
      <c r="K2527" t="s">
        <v>879</v>
      </c>
      <c r="L2527" t="s">
        <v>5881</v>
      </c>
      <c r="M2527" t="s">
        <v>37</v>
      </c>
      <c r="N2527" t="s">
        <v>5882</v>
      </c>
      <c r="O2527" t="s">
        <v>116</v>
      </c>
      <c r="P2527">
        <v>4</v>
      </c>
      <c r="Q2527" t="s">
        <v>40</v>
      </c>
      <c r="R2527" t="s">
        <v>58</v>
      </c>
      <c r="S2527" t="s">
        <v>5883</v>
      </c>
      <c r="T2527" s="4">
        <v>45626</v>
      </c>
      <c r="U2527">
        <v>11</v>
      </c>
      <c r="V2527" t="s">
        <v>20256</v>
      </c>
      <c r="W2527" t="s">
        <v>5884</v>
      </c>
      <c r="X2527" t="s">
        <v>5885</v>
      </c>
      <c r="Y2527" t="s">
        <v>3083</v>
      </c>
      <c r="Z2527">
        <v>534</v>
      </c>
      <c r="AA2527">
        <v>3</v>
      </c>
      <c r="AB2527">
        <v>640.80000000000007</v>
      </c>
      <c r="AC2527">
        <v>213.60000000000002</v>
      </c>
      <c r="AD2527" s="8">
        <v>0.22</v>
      </c>
      <c r="AE2527" s="7">
        <v>140.97600000000003</v>
      </c>
      <c r="AF2527">
        <v>0.22</v>
      </c>
      <c r="AG2527" t="str">
        <f t="shared" si="39"/>
        <v>₹640.8</v>
      </c>
    </row>
    <row r="2528" spans="1:33" x14ac:dyDescent="0.3">
      <c r="A2528" t="s">
        <v>133</v>
      </c>
      <c r="B2528" t="s">
        <v>108</v>
      </c>
      <c r="C2528" t="s">
        <v>29</v>
      </c>
      <c r="D2528" t="s">
        <v>219</v>
      </c>
      <c r="E2528" t="s">
        <v>850</v>
      </c>
      <c r="F2528" t="s">
        <v>5917</v>
      </c>
      <c r="G2528" t="s">
        <v>33</v>
      </c>
      <c r="H2528" s="4">
        <v>44948</v>
      </c>
      <c r="I2528">
        <v>1000</v>
      </c>
      <c r="J2528" t="s">
        <v>5918</v>
      </c>
      <c r="K2528" t="s">
        <v>434</v>
      </c>
      <c r="L2528" t="s">
        <v>5919</v>
      </c>
      <c r="M2528" t="s">
        <v>37</v>
      </c>
      <c r="N2528" t="s">
        <v>5920</v>
      </c>
      <c r="O2528" t="s">
        <v>57</v>
      </c>
      <c r="P2528">
        <v>11</v>
      </c>
      <c r="Q2528" t="s">
        <v>73</v>
      </c>
      <c r="R2528" t="s">
        <v>41</v>
      </c>
      <c r="S2528" t="s">
        <v>5921</v>
      </c>
      <c r="T2528" s="4">
        <v>45621</v>
      </c>
      <c r="U2528">
        <v>11</v>
      </c>
      <c r="V2528" t="s">
        <v>20256</v>
      </c>
      <c r="W2528" t="s">
        <v>5922</v>
      </c>
      <c r="X2528" t="s">
        <v>5923</v>
      </c>
      <c r="Y2528" t="s">
        <v>1500</v>
      </c>
      <c r="Z2528">
        <v>2027</v>
      </c>
      <c r="AA2528">
        <v>8</v>
      </c>
      <c r="AB2528">
        <v>6486.4000000000015</v>
      </c>
      <c r="AC2528">
        <v>810.80000000000018</v>
      </c>
      <c r="AD2528" s="8">
        <v>0.28000000000000003</v>
      </c>
      <c r="AE2528" s="7">
        <v>1816.1920000000007</v>
      </c>
      <c r="AF2528">
        <v>0.28000000000000003</v>
      </c>
      <c r="AG2528" t="str">
        <f t="shared" si="39"/>
        <v>₹6 K</v>
      </c>
    </row>
    <row r="2529" spans="1:33" x14ac:dyDescent="0.3">
      <c r="A2529" t="s">
        <v>27</v>
      </c>
      <c r="B2529" t="s">
        <v>731</v>
      </c>
      <c r="C2529" t="s">
        <v>49</v>
      </c>
      <c r="D2529" t="s">
        <v>677</v>
      </c>
      <c r="E2529" t="s">
        <v>1534</v>
      </c>
      <c r="F2529" t="s">
        <v>5931</v>
      </c>
      <c r="G2529" t="s">
        <v>96</v>
      </c>
      <c r="H2529" s="4">
        <v>43970</v>
      </c>
      <c r="I2529">
        <v>1100</v>
      </c>
      <c r="J2529" t="s">
        <v>5932</v>
      </c>
      <c r="K2529" t="s">
        <v>1749</v>
      </c>
      <c r="L2529" t="s">
        <v>5933</v>
      </c>
      <c r="M2529" t="s">
        <v>87</v>
      </c>
      <c r="N2529" t="s">
        <v>5934</v>
      </c>
      <c r="O2529" t="s">
        <v>57</v>
      </c>
      <c r="P2529">
        <v>8</v>
      </c>
      <c r="Q2529" t="s">
        <v>40</v>
      </c>
      <c r="R2529" t="s">
        <v>101</v>
      </c>
      <c r="S2529" t="s">
        <v>5935</v>
      </c>
      <c r="T2529" s="4">
        <v>45620</v>
      </c>
      <c r="U2529">
        <v>11</v>
      </c>
      <c r="V2529" t="s">
        <v>20256</v>
      </c>
      <c r="W2529" t="s">
        <v>5936</v>
      </c>
      <c r="X2529" t="s">
        <v>5937</v>
      </c>
      <c r="Y2529" t="s">
        <v>379</v>
      </c>
      <c r="Z2529">
        <v>2215</v>
      </c>
      <c r="AA2529">
        <v>4</v>
      </c>
      <c r="AB2529">
        <v>3544</v>
      </c>
      <c r="AC2529">
        <v>886</v>
      </c>
      <c r="AD2529" s="8">
        <v>0.22</v>
      </c>
      <c r="AE2529" s="7">
        <v>779.68</v>
      </c>
      <c r="AF2529">
        <v>0.22</v>
      </c>
      <c r="AG2529" t="str">
        <f t="shared" si="39"/>
        <v>₹4 K</v>
      </c>
    </row>
    <row r="2530" spans="1:33" x14ac:dyDescent="0.3">
      <c r="A2530" t="s">
        <v>20237</v>
      </c>
      <c r="B2530" t="s">
        <v>1483</v>
      </c>
      <c r="C2530" t="s">
        <v>29</v>
      </c>
      <c r="D2530" t="s">
        <v>50</v>
      </c>
      <c r="E2530" t="s">
        <v>441</v>
      </c>
      <c r="F2530" t="s">
        <v>6106</v>
      </c>
      <c r="G2530" t="s">
        <v>96</v>
      </c>
      <c r="H2530" s="4">
        <v>44167</v>
      </c>
      <c r="I2530">
        <v>800</v>
      </c>
      <c r="J2530" t="s">
        <v>6107</v>
      </c>
      <c r="K2530" t="s">
        <v>161</v>
      </c>
      <c r="L2530" t="s">
        <v>6108</v>
      </c>
      <c r="M2530" t="s">
        <v>87</v>
      </c>
      <c r="N2530" t="s">
        <v>6109</v>
      </c>
      <c r="O2530" t="s">
        <v>72</v>
      </c>
      <c r="P2530">
        <v>8</v>
      </c>
      <c r="Q2530" t="s">
        <v>40</v>
      </c>
      <c r="R2530" t="s">
        <v>74</v>
      </c>
      <c r="S2530" t="s">
        <v>6110</v>
      </c>
      <c r="T2530" s="4">
        <v>45600</v>
      </c>
      <c r="U2530">
        <v>11</v>
      </c>
      <c r="V2530" t="s">
        <v>20256</v>
      </c>
      <c r="W2530" t="s">
        <v>6111</v>
      </c>
      <c r="X2530" t="s">
        <v>6112</v>
      </c>
      <c r="Y2530" t="s">
        <v>5591</v>
      </c>
      <c r="Z2530">
        <v>541</v>
      </c>
      <c r="AA2530">
        <v>1</v>
      </c>
      <c r="AB2530">
        <v>216.4</v>
      </c>
      <c r="AC2530">
        <v>216.4</v>
      </c>
      <c r="AD2530" s="8">
        <v>0.28000000000000003</v>
      </c>
      <c r="AE2530" s="7">
        <v>60.592000000000006</v>
      </c>
      <c r="AF2530">
        <v>0.28000000000000003</v>
      </c>
      <c r="AG2530" t="str">
        <f t="shared" si="39"/>
        <v>₹216.4</v>
      </c>
    </row>
    <row r="2531" spans="1:33" x14ac:dyDescent="0.3">
      <c r="A2531" t="s">
        <v>20242</v>
      </c>
      <c r="B2531" t="s">
        <v>390</v>
      </c>
      <c r="C2531" t="s">
        <v>29</v>
      </c>
      <c r="D2531" t="s">
        <v>677</v>
      </c>
      <c r="E2531" t="s">
        <v>814</v>
      </c>
      <c r="F2531" t="s">
        <v>6127</v>
      </c>
      <c r="G2531" t="s">
        <v>96</v>
      </c>
      <c r="H2531" s="4">
        <v>44980</v>
      </c>
      <c r="I2531">
        <v>950</v>
      </c>
      <c r="J2531" t="s">
        <v>6128</v>
      </c>
      <c r="K2531" t="s">
        <v>706</v>
      </c>
      <c r="L2531" t="s">
        <v>6129</v>
      </c>
      <c r="M2531" t="s">
        <v>37</v>
      </c>
      <c r="N2531" t="s">
        <v>6130</v>
      </c>
      <c r="O2531" t="s">
        <v>72</v>
      </c>
      <c r="P2531">
        <v>9</v>
      </c>
      <c r="Q2531" t="s">
        <v>73</v>
      </c>
      <c r="R2531" t="s">
        <v>58</v>
      </c>
      <c r="S2531" t="s">
        <v>6131</v>
      </c>
      <c r="T2531" s="4">
        <v>45601</v>
      </c>
      <c r="U2531">
        <v>11</v>
      </c>
      <c r="V2531" t="s">
        <v>20256</v>
      </c>
      <c r="W2531" t="s">
        <v>6132</v>
      </c>
      <c r="X2531" t="s">
        <v>6133</v>
      </c>
      <c r="Y2531" t="s">
        <v>2105</v>
      </c>
      <c r="Z2531">
        <v>762</v>
      </c>
      <c r="AA2531">
        <v>3</v>
      </c>
      <c r="AB2531">
        <v>914.40000000000009</v>
      </c>
      <c r="AC2531">
        <v>304.8</v>
      </c>
      <c r="AD2531" s="8">
        <v>0.28000000000000003</v>
      </c>
      <c r="AE2531" s="7">
        <v>256.03200000000004</v>
      </c>
      <c r="AF2531">
        <v>0.28000000000000003</v>
      </c>
      <c r="AG2531" t="str">
        <f t="shared" si="39"/>
        <v>₹914.4</v>
      </c>
    </row>
    <row r="2532" spans="1:33" x14ac:dyDescent="0.3">
      <c r="A2532" t="s">
        <v>336</v>
      </c>
      <c r="B2532" t="s">
        <v>500</v>
      </c>
      <c r="C2532" t="s">
        <v>49</v>
      </c>
      <c r="D2532" t="s">
        <v>146</v>
      </c>
      <c r="E2532" t="s">
        <v>578</v>
      </c>
      <c r="F2532" t="s">
        <v>6244</v>
      </c>
      <c r="G2532" t="s">
        <v>96</v>
      </c>
      <c r="H2532" s="4">
        <v>45403</v>
      </c>
      <c r="I2532">
        <v>1200</v>
      </c>
      <c r="J2532" t="s">
        <v>6245</v>
      </c>
      <c r="K2532" t="s">
        <v>474</v>
      </c>
      <c r="L2532" t="s">
        <v>6246</v>
      </c>
      <c r="M2532" t="s">
        <v>37</v>
      </c>
      <c r="N2532" t="s">
        <v>6247</v>
      </c>
      <c r="O2532" t="s">
        <v>57</v>
      </c>
      <c r="P2532">
        <v>20</v>
      </c>
      <c r="Q2532" t="s">
        <v>40</v>
      </c>
      <c r="R2532" t="s">
        <v>74</v>
      </c>
      <c r="S2532" t="s">
        <v>6248</v>
      </c>
      <c r="T2532" s="4">
        <v>45614</v>
      </c>
      <c r="U2532">
        <v>11</v>
      </c>
      <c r="V2532" t="s">
        <v>20256</v>
      </c>
      <c r="W2532" t="s">
        <v>6249</v>
      </c>
      <c r="X2532" t="s">
        <v>6250</v>
      </c>
      <c r="Y2532" t="s">
        <v>4046</v>
      </c>
      <c r="Z2532">
        <v>2568</v>
      </c>
      <c r="AA2532">
        <v>3</v>
      </c>
      <c r="AB2532">
        <v>3081.6000000000004</v>
      </c>
      <c r="AC2532">
        <v>1027.2</v>
      </c>
      <c r="AD2532" s="8">
        <v>0.22</v>
      </c>
      <c r="AE2532" s="7">
        <v>677.95200000000011</v>
      </c>
      <c r="AF2532">
        <v>0.22</v>
      </c>
      <c r="AG2532" t="str">
        <f t="shared" si="39"/>
        <v>₹3 K</v>
      </c>
    </row>
    <row r="2533" spans="1:33" x14ac:dyDescent="0.3">
      <c r="A2533" t="s">
        <v>93</v>
      </c>
      <c r="B2533" t="s">
        <v>293</v>
      </c>
      <c r="C2533" t="s">
        <v>29</v>
      </c>
      <c r="D2533" t="s">
        <v>109</v>
      </c>
      <c r="E2533" t="s">
        <v>521</v>
      </c>
      <c r="F2533" t="s">
        <v>6425</v>
      </c>
      <c r="G2533" t="s">
        <v>33</v>
      </c>
      <c r="H2533" s="4">
        <v>44092</v>
      </c>
      <c r="I2533">
        <v>1300</v>
      </c>
      <c r="J2533" t="s">
        <v>6426</v>
      </c>
      <c r="K2533" t="s">
        <v>1319</v>
      </c>
      <c r="L2533" t="s">
        <v>6427</v>
      </c>
      <c r="M2533" t="s">
        <v>37</v>
      </c>
      <c r="N2533" t="s">
        <v>6428</v>
      </c>
      <c r="O2533" t="s">
        <v>39</v>
      </c>
      <c r="P2533">
        <v>3</v>
      </c>
      <c r="Q2533" t="s">
        <v>40</v>
      </c>
      <c r="R2533" t="s">
        <v>41</v>
      </c>
      <c r="S2533" t="s">
        <v>6429</v>
      </c>
      <c r="T2533" s="4">
        <v>45616</v>
      </c>
      <c r="U2533">
        <v>11</v>
      </c>
      <c r="V2533" t="s">
        <v>20256</v>
      </c>
      <c r="W2533" t="s">
        <v>6430</v>
      </c>
      <c r="X2533" t="s">
        <v>6431</v>
      </c>
      <c r="Y2533" t="s">
        <v>144</v>
      </c>
      <c r="Z2533">
        <v>847</v>
      </c>
      <c r="AA2533">
        <v>7</v>
      </c>
      <c r="AB2533">
        <v>2371.6</v>
      </c>
      <c r="AC2533">
        <v>338.8</v>
      </c>
      <c r="AD2533" s="8">
        <v>0.28000000000000003</v>
      </c>
      <c r="AE2533" s="7">
        <v>664.048</v>
      </c>
      <c r="AF2533">
        <v>0.28000000000000003</v>
      </c>
      <c r="AG2533" t="str">
        <f t="shared" si="39"/>
        <v>₹2 K</v>
      </c>
    </row>
    <row r="2534" spans="1:33" x14ac:dyDescent="0.3">
      <c r="A2534" t="s">
        <v>181</v>
      </c>
      <c r="B2534" t="s">
        <v>411</v>
      </c>
      <c r="C2534" t="s">
        <v>49</v>
      </c>
      <c r="D2534" t="s">
        <v>81</v>
      </c>
      <c r="E2534" t="s">
        <v>2849</v>
      </c>
      <c r="F2534" t="s">
        <v>6484</v>
      </c>
      <c r="G2534" t="s">
        <v>33</v>
      </c>
      <c r="H2534" s="4">
        <v>44873</v>
      </c>
      <c r="I2534">
        <v>1300</v>
      </c>
      <c r="J2534" t="s">
        <v>6485</v>
      </c>
      <c r="K2534" t="s">
        <v>424</v>
      </c>
      <c r="L2534" t="s">
        <v>6486</v>
      </c>
      <c r="M2534" t="s">
        <v>87</v>
      </c>
      <c r="N2534" t="s">
        <v>6487</v>
      </c>
      <c r="O2534" t="s">
        <v>39</v>
      </c>
      <c r="P2534">
        <v>17</v>
      </c>
      <c r="Q2534" t="s">
        <v>73</v>
      </c>
      <c r="R2534" t="s">
        <v>74</v>
      </c>
      <c r="S2534" t="s">
        <v>6488</v>
      </c>
      <c r="T2534" s="4">
        <v>45598</v>
      </c>
      <c r="U2534">
        <v>11</v>
      </c>
      <c r="V2534" t="s">
        <v>20256</v>
      </c>
      <c r="W2534" t="s">
        <v>6489</v>
      </c>
      <c r="X2534" t="s">
        <v>6490</v>
      </c>
      <c r="Y2534" t="s">
        <v>6382</v>
      </c>
      <c r="Z2534">
        <v>1357</v>
      </c>
      <c r="AA2534">
        <v>2</v>
      </c>
      <c r="AB2534">
        <v>1085.6000000000001</v>
      </c>
      <c r="AC2534">
        <v>542.80000000000007</v>
      </c>
      <c r="AD2534" s="8">
        <v>0.22</v>
      </c>
      <c r="AE2534" s="7">
        <v>238.83200000000002</v>
      </c>
      <c r="AF2534">
        <v>0.22</v>
      </c>
      <c r="AG2534" t="str">
        <f t="shared" si="39"/>
        <v>₹1 K</v>
      </c>
    </row>
    <row r="2535" spans="1:33" x14ac:dyDescent="0.3">
      <c r="A2535" t="s">
        <v>20234</v>
      </c>
      <c r="B2535" t="s">
        <v>325</v>
      </c>
      <c r="C2535" t="s">
        <v>49</v>
      </c>
      <c r="D2535" t="s">
        <v>206</v>
      </c>
      <c r="E2535" t="s">
        <v>490</v>
      </c>
      <c r="F2535" t="s">
        <v>6614</v>
      </c>
      <c r="G2535" t="s">
        <v>33</v>
      </c>
      <c r="H2535" s="4">
        <v>45413</v>
      </c>
      <c r="I2535">
        <v>1000</v>
      </c>
      <c r="J2535" t="s">
        <v>6615</v>
      </c>
      <c r="K2535" t="s">
        <v>222</v>
      </c>
      <c r="L2535" t="s">
        <v>6616</v>
      </c>
      <c r="M2535" t="s">
        <v>37</v>
      </c>
      <c r="N2535" t="s">
        <v>6617</v>
      </c>
      <c r="O2535" t="s">
        <v>72</v>
      </c>
      <c r="P2535">
        <v>8</v>
      </c>
      <c r="Q2535" t="s">
        <v>40</v>
      </c>
      <c r="R2535" t="s">
        <v>41</v>
      </c>
      <c r="S2535" t="s">
        <v>6618</v>
      </c>
      <c r="T2535" s="4">
        <v>45599</v>
      </c>
      <c r="U2535">
        <v>11</v>
      </c>
      <c r="V2535" t="s">
        <v>20256</v>
      </c>
      <c r="W2535" t="s">
        <v>6619</v>
      </c>
      <c r="X2535" t="s">
        <v>6620</v>
      </c>
      <c r="Y2535" t="s">
        <v>6621</v>
      </c>
      <c r="Z2535">
        <v>2798</v>
      </c>
      <c r="AA2535">
        <v>3</v>
      </c>
      <c r="AB2535">
        <v>3357.6000000000004</v>
      </c>
      <c r="AC2535">
        <v>1119.2</v>
      </c>
      <c r="AD2535" s="8">
        <v>0.22</v>
      </c>
      <c r="AE2535" s="7">
        <v>738.67200000000014</v>
      </c>
      <c r="AF2535">
        <v>0.22</v>
      </c>
      <c r="AG2535" t="str">
        <f t="shared" si="39"/>
        <v>₹3 K</v>
      </c>
    </row>
    <row r="2536" spans="1:33" x14ac:dyDescent="0.3">
      <c r="A2536" t="s">
        <v>20233</v>
      </c>
      <c r="B2536" t="s">
        <v>218</v>
      </c>
      <c r="C2536" t="s">
        <v>80</v>
      </c>
      <c r="D2536" t="s">
        <v>146</v>
      </c>
      <c r="E2536" t="s">
        <v>1877</v>
      </c>
      <c r="F2536" t="s">
        <v>6630</v>
      </c>
      <c r="G2536" t="s">
        <v>96</v>
      </c>
      <c r="H2536" s="4">
        <v>44178</v>
      </c>
      <c r="I2536">
        <v>1400</v>
      </c>
      <c r="J2536" t="s">
        <v>6631</v>
      </c>
      <c r="K2536" t="s">
        <v>571</v>
      </c>
      <c r="L2536" t="s">
        <v>6632</v>
      </c>
      <c r="M2536" t="s">
        <v>87</v>
      </c>
      <c r="N2536" t="s">
        <v>6633</v>
      </c>
      <c r="O2536" t="s">
        <v>39</v>
      </c>
      <c r="P2536">
        <v>15</v>
      </c>
      <c r="Q2536" t="s">
        <v>73</v>
      </c>
      <c r="R2536" t="s">
        <v>58</v>
      </c>
      <c r="S2536" t="s">
        <v>6634</v>
      </c>
      <c r="T2536" s="4">
        <v>45613</v>
      </c>
      <c r="U2536">
        <v>11</v>
      </c>
      <c r="V2536" t="s">
        <v>20256</v>
      </c>
      <c r="W2536" t="s">
        <v>6635</v>
      </c>
      <c r="X2536" t="s">
        <v>6636</v>
      </c>
      <c r="Y2536" t="s">
        <v>1893</v>
      </c>
      <c r="Z2536">
        <v>2955</v>
      </c>
      <c r="AA2536">
        <v>6</v>
      </c>
      <c r="AB2536">
        <v>7092</v>
      </c>
      <c r="AC2536">
        <v>1182</v>
      </c>
      <c r="AD2536" s="8">
        <v>0.35</v>
      </c>
      <c r="AE2536" s="7">
        <v>2482.1999999999998</v>
      </c>
      <c r="AF2536">
        <v>0.35</v>
      </c>
      <c r="AG2536" t="str">
        <f t="shared" si="39"/>
        <v>₹7 K</v>
      </c>
    </row>
    <row r="2537" spans="1:33" x14ac:dyDescent="0.3">
      <c r="A2537" t="s">
        <v>27</v>
      </c>
      <c r="B2537" t="s">
        <v>558</v>
      </c>
      <c r="C2537" t="s">
        <v>49</v>
      </c>
      <c r="D2537" t="s">
        <v>81</v>
      </c>
      <c r="E2537" t="s">
        <v>2215</v>
      </c>
      <c r="F2537" t="s">
        <v>6725</v>
      </c>
      <c r="G2537" t="s">
        <v>33</v>
      </c>
      <c r="H2537" s="4">
        <v>44285</v>
      </c>
      <c r="I2537">
        <v>1000</v>
      </c>
      <c r="J2537" t="s">
        <v>6726</v>
      </c>
      <c r="K2537" t="s">
        <v>361</v>
      </c>
      <c r="L2537" t="s">
        <v>6727</v>
      </c>
      <c r="M2537" t="s">
        <v>37</v>
      </c>
      <c r="N2537" t="s">
        <v>6728</v>
      </c>
      <c r="O2537" t="s">
        <v>39</v>
      </c>
      <c r="P2537">
        <v>12</v>
      </c>
      <c r="Q2537" t="s">
        <v>40</v>
      </c>
      <c r="R2537" t="s">
        <v>101</v>
      </c>
      <c r="S2537" t="s">
        <v>6729</v>
      </c>
      <c r="T2537" s="4">
        <v>45616</v>
      </c>
      <c r="U2537">
        <v>11</v>
      </c>
      <c r="V2537" t="s">
        <v>20256</v>
      </c>
      <c r="W2537" t="s">
        <v>6730</v>
      </c>
      <c r="X2537" t="s">
        <v>6731</v>
      </c>
      <c r="Y2537" t="s">
        <v>6732</v>
      </c>
      <c r="Z2537">
        <v>2945</v>
      </c>
      <c r="AA2537">
        <v>4</v>
      </c>
      <c r="AB2537">
        <v>4712</v>
      </c>
      <c r="AC2537">
        <v>1178</v>
      </c>
      <c r="AD2537" s="8">
        <v>0.22</v>
      </c>
      <c r="AE2537" s="7">
        <v>1036.6400000000001</v>
      </c>
      <c r="AF2537">
        <v>0.22</v>
      </c>
      <c r="AG2537" t="str">
        <f t="shared" si="39"/>
        <v>₹5 K</v>
      </c>
    </row>
    <row r="2538" spans="1:33" x14ac:dyDescent="0.3">
      <c r="A2538" t="s">
        <v>20233</v>
      </c>
      <c r="B2538" t="s">
        <v>240</v>
      </c>
      <c r="C2538" t="s">
        <v>29</v>
      </c>
      <c r="D2538" t="s">
        <v>109</v>
      </c>
      <c r="E2538" t="s">
        <v>391</v>
      </c>
      <c r="F2538" t="s">
        <v>6912</v>
      </c>
      <c r="G2538" t="s">
        <v>96</v>
      </c>
      <c r="H2538" s="4">
        <v>45148</v>
      </c>
      <c r="I2538">
        <v>1300</v>
      </c>
      <c r="J2538" t="s">
        <v>6913</v>
      </c>
      <c r="K2538" t="s">
        <v>286</v>
      </c>
      <c r="L2538" t="s">
        <v>6914</v>
      </c>
      <c r="M2538" t="s">
        <v>37</v>
      </c>
      <c r="N2538" t="s">
        <v>6915</v>
      </c>
      <c r="O2538" t="s">
        <v>57</v>
      </c>
      <c r="P2538">
        <v>14</v>
      </c>
      <c r="Q2538" t="s">
        <v>73</v>
      </c>
      <c r="R2538" t="s">
        <v>101</v>
      </c>
      <c r="S2538" t="s">
        <v>6916</v>
      </c>
      <c r="T2538" s="4">
        <v>45606</v>
      </c>
      <c r="U2538">
        <v>11</v>
      </c>
      <c r="V2538" t="s">
        <v>20256</v>
      </c>
      <c r="W2538" t="s">
        <v>6917</v>
      </c>
      <c r="X2538" t="s">
        <v>6918</v>
      </c>
      <c r="Y2538" t="s">
        <v>1127</v>
      </c>
      <c r="Z2538">
        <v>711</v>
      </c>
      <c r="AA2538">
        <v>1</v>
      </c>
      <c r="AB2538">
        <v>284.40000000000003</v>
      </c>
      <c r="AC2538">
        <v>284.40000000000003</v>
      </c>
      <c r="AD2538" s="8">
        <v>0.28000000000000003</v>
      </c>
      <c r="AE2538" s="7">
        <v>79.632000000000019</v>
      </c>
      <c r="AF2538">
        <v>0.28000000000000003</v>
      </c>
      <c r="AG2538" t="str">
        <f t="shared" si="39"/>
        <v>₹284.4</v>
      </c>
    </row>
    <row r="2539" spans="1:33" x14ac:dyDescent="0.3">
      <c r="A2539" t="s">
        <v>20235</v>
      </c>
      <c r="B2539" t="s">
        <v>48</v>
      </c>
      <c r="C2539" t="s">
        <v>29</v>
      </c>
      <c r="D2539" t="s">
        <v>370</v>
      </c>
      <c r="E2539" t="s">
        <v>3439</v>
      </c>
      <c r="F2539" t="s">
        <v>5443</v>
      </c>
      <c r="G2539" t="s">
        <v>33</v>
      </c>
      <c r="H2539" s="4">
        <v>45379</v>
      </c>
      <c r="I2539">
        <v>1000</v>
      </c>
      <c r="J2539" t="s">
        <v>6927</v>
      </c>
      <c r="K2539" t="s">
        <v>414</v>
      </c>
      <c r="L2539" t="s">
        <v>6928</v>
      </c>
      <c r="M2539" t="s">
        <v>37</v>
      </c>
      <c r="N2539" t="s">
        <v>6929</v>
      </c>
      <c r="O2539" t="s">
        <v>39</v>
      </c>
      <c r="P2539">
        <v>20</v>
      </c>
      <c r="Q2539" t="s">
        <v>73</v>
      </c>
      <c r="R2539" t="s">
        <v>58</v>
      </c>
      <c r="S2539" t="s">
        <v>6930</v>
      </c>
      <c r="T2539" s="4">
        <v>45604</v>
      </c>
      <c r="U2539">
        <v>11</v>
      </c>
      <c r="V2539" t="s">
        <v>20256</v>
      </c>
      <c r="W2539" t="s">
        <v>6931</v>
      </c>
      <c r="X2539" t="s">
        <v>6932</v>
      </c>
      <c r="Y2539" t="s">
        <v>5096</v>
      </c>
      <c r="Z2539">
        <v>864</v>
      </c>
      <c r="AA2539">
        <v>2</v>
      </c>
      <c r="AB2539">
        <v>691.2</v>
      </c>
      <c r="AC2539">
        <v>345.6</v>
      </c>
      <c r="AD2539" s="8">
        <v>0.28000000000000003</v>
      </c>
      <c r="AE2539" s="7">
        <v>193.53600000000003</v>
      </c>
      <c r="AF2539">
        <v>0.28000000000000003</v>
      </c>
      <c r="AG2539" t="str">
        <f t="shared" si="39"/>
        <v>₹691.2</v>
      </c>
    </row>
    <row r="2540" spans="1:33" x14ac:dyDescent="0.3">
      <c r="A2540" t="s">
        <v>20234</v>
      </c>
      <c r="B2540" t="s">
        <v>325</v>
      </c>
      <c r="C2540" t="s">
        <v>49</v>
      </c>
      <c r="D2540" t="s">
        <v>65</v>
      </c>
      <c r="E2540" t="s">
        <v>868</v>
      </c>
      <c r="F2540" t="s">
        <v>6948</v>
      </c>
      <c r="G2540" t="s">
        <v>96</v>
      </c>
      <c r="H2540" s="4">
        <v>45211</v>
      </c>
      <c r="I2540">
        <v>1400</v>
      </c>
      <c r="J2540" t="s">
        <v>6949</v>
      </c>
      <c r="K2540" t="s">
        <v>680</v>
      </c>
      <c r="L2540" t="s">
        <v>6950</v>
      </c>
      <c r="M2540" t="s">
        <v>37</v>
      </c>
      <c r="N2540" t="s">
        <v>6951</v>
      </c>
      <c r="O2540" t="s">
        <v>39</v>
      </c>
      <c r="P2540">
        <v>5</v>
      </c>
      <c r="Q2540" t="s">
        <v>40</v>
      </c>
      <c r="R2540" t="s">
        <v>41</v>
      </c>
      <c r="S2540" t="s">
        <v>6952</v>
      </c>
      <c r="T2540" s="4">
        <v>45621</v>
      </c>
      <c r="U2540">
        <v>11</v>
      </c>
      <c r="V2540" t="s">
        <v>20256</v>
      </c>
      <c r="W2540" t="s">
        <v>6953</v>
      </c>
      <c r="X2540" t="s">
        <v>6954</v>
      </c>
      <c r="Y2540" t="s">
        <v>6955</v>
      </c>
      <c r="Z2540">
        <v>1823</v>
      </c>
      <c r="AA2540">
        <v>1</v>
      </c>
      <c r="AB2540">
        <v>729.2</v>
      </c>
      <c r="AC2540">
        <v>729.2</v>
      </c>
      <c r="AD2540" s="8">
        <v>0.22</v>
      </c>
      <c r="AE2540" s="7">
        <v>160.42400000000001</v>
      </c>
      <c r="AF2540">
        <v>0.22</v>
      </c>
      <c r="AG2540" t="str">
        <f t="shared" si="39"/>
        <v>₹729.2</v>
      </c>
    </row>
    <row r="2541" spans="1:33" x14ac:dyDescent="0.3">
      <c r="A2541" t="s">
        <v>181</v>
      </c>
      <c r="B2541" t="s">
        <v>606</v>
      </c>
      <c r="C2541" t="s">
        <v>29</v>
      </c>
      <c r="D2541" t="s">
        <v>81</v>
      </c>
      <c r="E2541" t="s">
        <v>1365</v>
      </c>
      <c r="F2541" t="s">
        <v>2563</v>
      </c>
      <c r="G2541" t="s">
        <v>33</v>
      </c>
      <c r="H2541" s="4">
        <v>45470</v>
      </c>
      <c r="I2541">
        <v>800</v>
      </c>
      <c r="J2541" t="s">
        <v>6956</v>
      </c>
      <c r="K2541" t="s">
        <v>3813</v>
      </c>
      <c r="L2541" t="s">
        <v>6957</v>
      </c>
      <c r="M2541" t="s">
        <v>87</v>
      </c>
      <c r="N2541" t="s">
        <v>6958</v>
      </c>
      <c r="O2541" t="s">
        <v>116</v>
      </c>
      <c r="P2541">
        <v>11</v>
      </c>
      <c r="Q2541" t="s">
        <v>73</v>
      </c>
      <c r="R2541" t="s">
        <v>41</v>
      </c>
      <c r="S2541" t="s">
        <v>6959</v>
      </c>
      <c r="T2541" s="4">
        <v>45621</v>
      </c>
      <c r="U2541">
        <v>11</v>
      </c>
      <c r="V2541" t="s">
        <v>20256</v>
      </c>
      <c r="W2541" t="s">
        <v>6960</v>
      </c>
      <c r="X2541" t="s">
        <v>6961</v>
      </c>
      <c r="Y2541" t="s">
        <v>1508</v>
      </c>
      <c r="Z2541">
        <v>2554</v>
      </c>
      <c r="AA2541">
        <v>4</v>
      </c>
      <c r="AB2541">
        <v>4086.4</v>
      </c>
      <c r="AC2541">
        <v>1021.6</v>
      </c>
      <c r="AD2541" s="8">
        <v>0.28000000000000003</v>
      </c>
      <c r="AE2541" s="7">
        <v>1144.1920000000002</v>
      </c>
      <c r="AF2541">
        <v>0.28000000000000003</v>
      </c>
      <c r="AG2541" t="str">
        <f t="shared" si="39"/>
        <v>₹4 K</v>
      </c>
    </row>
    <row r="2542" spans="1:33" x14ac:dyDescent="0.3">
      <c r="A2542" t="s">
        <v>20238</v>
      </c>
      <c r="B2542" t="s">
        <v>650</v>
      </c>
      <c r="C2542" t="s">
        <v>80</v>
      </c>
      <c r="D2542" t="s">
        <v>206</v>
      </c>
      <c r="E2542" t="s">
        <v>1917</v>
      </c>
      <c r="F2542" t="s">
        <v>6997</v>
      </c>
      <c r="G2542" t="s">
        <v>96</v>
      </c>
      <c r="H2542" s="4">
        <v>44783</v>
      </c>
      <c r="I2542">
        <v>1100</v>
      </c>
      <c r="J2542" t="s">
        <v>6998</v>
      </c>
      <c r="K2542" t="s">
        <v>3069</v>
      </c>
      <c r="L2542" t="s">
        <v>6999</v>
      </c>
      <c r="M2542" t="s">
        <v>87</v>
      </c>
      <c r="N2542" t="s">
        <v>7000</v>
      </c>
      <c r="O2542" t="s">
        <v>116</v>
      </c>
      <c r="P2542">
        <v>8</v>
      </c>
      <c r="Q2542" t="s">
        <v>73</v>
      </c>
      <c r="R2542" t="s">
        <v>101</v>
      </c>
      <c r="S2542" t="s">
        <v>7001</v>
      </c>
      <c r="T2542" s="4">
        <v>45619</v>
      </c>
      <c r="U2542">
        <v>11</v>
      </c>
      <c r="V2542" t="s">
        <v>20256</v>
      </c>
      <c r="W2542" t="s">
        <v>7002</v>
      </c>
      <c r="X2542" t="s">
        <v>7003</v>
      </c>
      <c r="Y2542" t="s">
        <v>1948</v>
      </c>
      <c r="Z2542">
        <v>2908</v>
      </c>
      <c r="AA2542">
        <v>1</v>
      </c>
      <c r="AB2542">
        <v>1163.2</v>
      </c>
      <c r="AC2542">
        <v>1163.2</v>
      </c>
      <c r="AD2542" s="8">
        <v>0.35</v>
      </c>
      <c r="AE2542" s="7">
        <v>407.12</v>
      </c>
      <c r="AF2542">
        <v>0.35</v>
      </c>
      <c r="AG2542" t="str">
        <f t="shared" si="39"/>
        <v>₹1 K</v>
      </c>
    </row>
    <row r="2543" spans="1:33" x14ac:dyDescent="0.3">
      <c r="A2543" t="s">
        <v>47</v>
      </c>
      <c r="B2543" t="s">
        <v>1128</v>
      </c>
      <c r="C2543" t="s">
        <v>80</v>
      </c>
      <c r="D2543" t="s">
        <v>677</v>
      </c>
      <c r="E2543" t="s">
        <v>263</v>
      </c>
      <c r="F2543" t="s">
        <v>7011</v>
      </c>
      <c r="G2543" t="s">
        <v>96</v>
      </c>
      <c r="H2543" s="4">
        <v>44837</v>
      </c>
      <c r="I2543">
        <v>1200</v>
      </c>
      <c r="J2543" t="s">
        <v>7012</v>
      </c>
      <c r="K2543" t="s">
        <v>69</v>
      </c>
      <c r="L2543" t="s">
        <v>7013</v>
      </c>
      <c r="M2543" t="s">
        <v>37</v>
      </c>
      <c r="N2543" t="s">
        <v>7014</v>
      </c>
      <c r="O2543" t="s">
        <v>72</v>
      </c>
      <c r="P2543">
        <v>17</v>
      </c>
      <c r="Q2543" t="s">
        <v>73</v>
      </c>
      <c r="R2543" t="s">
        <v>74</v>
      </c>
      <c r="S2543" t="s">
        <v>7015</v>
      </c>
      <c r="T2543" s="4">
        <v>45626</v>
      </c>
      <c r="U2543">
        <v>11</v>
      </c>
      <c r="V2543" t="s">
        <v>20256</v>
      </c>
      <c r="W2543" t="s">
        <v>7016</v>
      </c>
      <c r="X2543" t="s">
        <v>7017</v>
      </c>
      <c r="Y2543" t="s">
        <v>7018</v>
      </c>
      <c r="Z2543">
        <v>1991</v>
      </c>
      <c r="AA2543">
        <v>4</v>
      </c>
      <c r="AB2543">
        <v>3185.6000000000004</v>
      </c>
      <c r="AC2543">
        <v>796.40000000000009</v>
      </c>
      <c r="AD2543" s="8">
        <v>0.35</v>
      </c>
      <c r="AE2543" s="7">
        <v>1114.96</v>
      </c>
      <c r="AF2543">
        <v>0.35</v>
      </c>
      <c r="AG2543" t="str">
        <f t="shared" si="39"/>
        <v>₹3 K</v>
      </c>
    </row>
    <row r="2544" spans="1:33" x14ac:dyDescent="0.3">
      <c r="A2544" t="s">
        <v>20239</v>
      </c>
      <c r="B2544" t="s">
        <v>28</v>
      </c>
      <c r="C2544" t="s">
        <v>80</v>
      </c>
      <c r="D2544" t="s">
        <v>65</v>
      </c>
      <c r="E2544" t="s">
        <v>947</v>
      </c>
      <c r="F2544" t="s">
        <v>7082</v>
      </c>
      <c r="G2544" t="s">
        <v>96</v>
      </c>
      <c r="H2544" s="4">
        <v>43871</v>
      </c>
      <c r="I2544">
        <v>1200</v>
      </c>
      <c r="J2544" t="s">
        <v>7083</v>
      </c>
      <c r="K2544" t="s">
        <v>1103</v>
      </c>
      <c r="L2544" t="s">
        <v>7084</v>
      </c>
      <c r="M2544" t="s">
        <v>37</v>
      </c>
      <c r="N2544" t="s">
        <v>7085</v>
      </c>
      <c r="O2544" t="s">
        <v>116</v>
      </c>
      <c r="P2544">
        <v>15</v>
      </c>
      <c r="Q2544" t="s">
        <v>73</v>
      </c>
      <c r="R2544" t="s">
        <v>58</v>
      </c>
      <c r="S2544" t="s">
        <v>7086</v>
      </c>
      <c r="T2544" s="4">
        <v>45626</v>
      </c>
      <c r="U2544">
        <v>11</v>
      </c>
      <c r="V2544" t="s">
        <v>20256</v>
      </c>
      <c r="W2544" t="s">
        <v>7087</v>
      </c>
      <c r="X2544" t="s">
        <v>7088</v>
      </c>
      <c r="Y2544" t="s">
        <v>7089</v>
      </c>
      <c r="Z2544">
        <v>2456</v>
      </c>
      <c r="AA2544">
        <v>7</v>
      </c>
      <c r="AB2544">
        <v>6876.8</v>
      </c>
      <c r="AC2544">
        <v>982.4</v>
      </c>
      <c r="AD2544" s="8">
        <v>0.35</v>
      </c>
      <c r="AE2544" s="7">
        <v>2406.88</v>
      </c>
      <c r="AF2544">
        <v>0.35</v>
      </c>
      <c r="AG2544" t="str">
        <f t="shared" si="39"/>
        <v>₹7 K</v>
      </c>
    </row>
    <row r="2545" spans="1:33" x14ac:dyDescent="0.3">
      <c r="A2545" t="s">
        <v>181</v>
      </c>
      <c r="B2545" t="s">
        <v>411</v>
      </c>
      <c r="C2545" t="s">
        <v>80</v>
      </c>
      <c r="D2545" t="s">
        <v>206</v>
      </c>
      <c r="E2545" t="s">
        <v>134</v>
      </c>
      <c r="F2545" t="s">
        <v>7164</v>
      </c>
      <c r="G2545" t="s">
        <v>33</v>
      </c>
      <c r="H2545" s="4">
        <v>45429</v>
      </c>
      <c r="I2545">
        <v>1100</v>
      </c>
      <c r="J2545" t="s">
        <v>7165</v>
      </c>
      <c r="K2545" t="s">
        <v>1078</v>
      </c>
      <c r="L2545" t="s">
        <v>7166</v>
      </c>
      <c r="M2545" t="s">
        <v>37</v>
      </c>
      <c r="N2545" t="s">
        <v>7167</v>
      </c>
      <c r="O2545" t="s">
        <v>57</v>
      </c>
      <c r="P2545">
        <v>14</v>
      </c>
      <c r="Q2545" t="s">
        <v>73</v>
      </c>
      <c r="R2545" t="s">
        <v>41</v>
      </c>
      <c r="S2545" t="s">
        <v>7168</v>
      </c>
      <c r="T2545" s="4">
        <v>45600</v>
      </c>
      <c r="U2545">
        <v>11</v>
      </c>
      <c r="V2545" t="s">
        <v>20256</v>
      </c>
      <c r="W2545" t="s">
        <v>7169</v>
      </c>
      <c r="X2545" t="s">
        <v>7170</v>
      </c>
      <c r="Y2545" t="s">
        <v>7171</v>
      </c>
      <c r="Z2545">
        <v>657</v>
      </c>
      <c r="AA2545">
        <v>8</v>
      </c>
      <c r="AB2545">
        <v>2102.4</v>
      </c>
      <c r="AC2545">
        <v>262.8</v>
      </c>
      <c r="AD2545" s="8">
        <v>0.35</v>
      </c>
      <c r="AE2545" s="7">
        <v>735.84</v>
      </c>
      <c r="AF2545">
        <v>0.35</v>
      </c>
      <c r="AG2545" t="str">
        <f t="shared" si="39"/>
        <v>₹2 K</v>
      </c>
    </row>
    <row r="2546" spans="1:33" x14ac:dyDescent="0.3">
      <c r="A2546" t="s">
        <v>336</v>
      </c>
      <c r="B2546" t="s">
        <v>262</v>
      </c>
      <c r="C2546" t="s">
        <v>80</v>
      </c>
      <c r="D2546" t="s">
        <v>206</v>
      </c>
      <c r="E2546" t="s">
        <v>540</v>
      </c>
      <c r="F2546" t="s">
        <v>7194</v>
      </c>
      <c r="G2546" t="s">
        <v>96</v>
      </c>
      <c r="H2546" s="4">
        <v>44346</v>
      </c>
      <c r="I2546">
        <v>1200</v>
      </c>
      <c r="J2546" t="s">
        <v>7195</v>
      </c>
      <c r="K2546" t="s">
        <v>897</v>
      </c>
      <c r="L2546" t="s">
        <v>7196</v>
      </c>
      <c r="M2546" t="s">
        <v>37</v>
      </c>
      <c r="N2546" t="s">
        <v>7197</v>
      </c>
      <c r="O2546" t="s">
        <v>72</v>
      </c>
      <c r="P2546">
        <v>3</v>
      </c>
      <c r="Q2546" t="s">
        <v>40</v>
      </c>
      <c r="R2546" t="s">
        <v>74</v>
      </c>
      <c r="S2546" t="s">
        <v>7198</v>
      </c>
      <c r="T2546" s="4">
        <v>45621</v>
      </c>
      <c r="U2546">
        <v>11</v>
      </c>
      <c r="V2546" t="s">
        <v>20256</v>
      </c>
      <c r="W2546" t="s">
        <v>7199</v>
      </c>
      <c r="X2546" t="s">
        <v>7200</v>
      </c>
      <c r="Y2546" t="s">
        <v>3477</v>
      </c>
      <c r="Z2546">
        <v>2032</v>
      </c>
      <c r="AA2546">
        <v>4</v>
      </c>
      <c r="AB2546">
        <v>3251.2000000000003</v>
      </c>
      <c r="AC2546">
        <v>812.80000000000007</v>
      </c>
      <c r="AD2546" s="8">
        <v>0.35</v>
      </c>
      <c r="AE2546" s="7">
        <v>1137.92</v>
      </c>
      <c r="AF2546">
        <v>0.35</v>
      </c>
      <c r="AG2546" t="str">
        <f t="shared" si="39"/>
        <v>₹3 K</v>
      </c>
    </row>
    <row r="2547" spans="1:33" x14ac:dyDescent="0.3">
      <c r="A2547" t="s">
        <v>27</v>
      </c>
      <c r="B2547" t="s">
        <v>558</v>
      </c>
      <c r="C2547" t="s">
        <v>49</v>
      </c>
      <c r="D2547" t="s">
        <v>50</v>
      </c>
      <c r="E2547" t="s">
        <v>314</v>
      </c>
      <c r="F2547" t="s">
        <v>7215</v>
      </c>
      <c r="G2547" t="s">
        <v>33</v>
      </c>
      <c r="H2547" s="4">
        <v>45428</v>
      </c>
      <c r="I2547">
        <v>950</v>
      </c>
      <c r="J2547" t="s">
        <v>7216</v>
      </c>
      <c r="K2547" t="s">
        <v>3813</v>
      </c>
      <c r="L2547" t="s">
        <v>7217</v>
      </c>
      <c r="M2547" t="s">
        <v>37</v>
      </c>
      <c r="N2547" t="s">
        <v>7218</v>
      </c>
      <c r="O2547" t="s">
        <v>72</v>
      </c>
      <c r="P2547">
        <v>10</v>
      </c>
      <c r="Q2547" t="s">
        <v>73</v>
      </c>
      <c r="R2547" t="s">
        <v>74</v>
      </c>
      <c r="S2547" t="s">
        <v>7219</v>
      </c>
      <c r="T2547" s="4">
        <v>45618</v>
      </c>
      <c r="U2547">
        <v>11</v>
      </c>
      <c r="V2547" t="s">
        <v>20256</v>
      </c>
      <c r="W2547" t="s">
        <v>7220</v>
      </c>
      <c r="X2547" t="s">
        <v>7221</v>
      </c>
      <c r="Y2547" t="s">
        <v>5021</v>
      </c>
      <c r="Z2547">
        <v>1206</v>
      </c>
      <c r="AA2547">
        <v>6</v>
      </c>
      <c r="AB2547">
        <v>2894.4</v>
      </c>
      <c r="AC2547">
        <v>482.40000000000003</v>
      </c>
      <c r="AD2547" s="8">
        <v>0.22</v>
      </c>
      <c r="AE2547" s="7">
        <v>636.76800000000003</v>
      </c>
      <c r="AF2547">
        <v>0.22</v>
      </c>
      <c r="AG2547" t="str">
        <f t="shared" si="39"/>
        <v>₹3 K</v>
      </c>
    </row>
    <row r="2548" spans="1:33" x14ac:dyDescent="0.3">
      <c r="A2548" t="s">
        <v>181</v>
      </c>
      <c r="B2548" t="s">
        <v>182</v>
      </c>
      <c r="C2548" t="s">
        <v>80</v>
      </c>
      <c r="D2548" t="s">
        <v>206</v>
      </c>
      <c r="E2548" t="s">
        <v>1290</v>
      </c>
      <c r="F2548" t="s">
        <v>7383</v>
      </c>
      <c r="G2548" t="s">
        <v>96</v>
      </c>
      <c r="H2548" s="4">
        <v>44645</v>
      </c>
      <c r="I2548">
        <v>800</v>
      </c>
      <c r="J2548" t="s">
        <v>7384</v>
      </c>
      <c r="K2548" t="s">
        <v>670</v>
      </c>
      <c r="L2548" t="s">
        <v>7385</v>
      </c>
      <c r="M2548" t="s">
        <v>37</v>
      </c>
      <c r="N2548" t="s">
        <v>7386</v>
      </c>
      <c r="O2548" t="s">
        <v>72</v>
      </c>
      <c r="P2548">
        <v>6</v>
      </c>
      <c r="Q2548" t="s">
        <v>73</v>
      </c>
      <c r="R2548" t="s">
        <v>41</v>
      </c>
      <c r="S2548" t="s">
        <v>7387</v>
      </c>
      <c r="T2548" s="4">
        <v>45617</v>
      </c>
      <c r="U2548">
        <v>11</v>
      </c>
      <c r="V2548" t="s">
        <v>20256</v>
      </c>
      <c r="W2548" t="s">
        <v>7388</v>
      </c>
      <c r="X2548" t="s">
        <v>7389</v>
      </c>
      <c r="Y2548" t="s">
        <v>1707</v>
      </c>
      <c r="Z2548">
        <v>1770</v>
      </c>
      <c r="AA2548">
        <v>8</v>
      </c>
      <c r="AB2548">
        <v>5664</v>
      </c>
      <c r="AC2548">
        <v>708</v>
      </c>
      <c r="AD2548" s="8">
        <v>0.35</v>
      </c>
      <c r="AE2548" s="7">
        <v>1982.3999999999999</v>
      </c>
      <c r="AF2548">
        <v>0.35</v>
      </c>
      <c r="AG2548" t="str">
        <f t="shared" si="39"/>
        <v>₹6 K</v>
      </c>
    </row>
    <row r="2549" spans="1:33" x14ac:dyDescent="0.3">
      <c r="A2549" t="s">
        <v>20233</v>
      </c>
      <c r="B2549" t="s">
        <v>240</v>
      </c>
      <c r="C2549" t="s">
        <v>80</v>
      </c>
      <c r="D2549" t="s">
        <v>50</v>
      </c>
      <c r="E2549" t="s">
        <v>3122</v>
      </c>
      <c r="F2549" t="s">
        <v>7494</v>
      </c>
      <c r="G2549" t="s">
        <v>33</v>
      </c>
      <c r="H2549" s="4">
        <v>44406</v>
      </c>
      <c r="I2549">
        <v>950</v>
      </c>
      <c r="J2549" t="s">
        <v>7495</v>
      </c>
      <c r="K2549" t="s">
        <v>978</v>
      </c>
      <c r="L2549" t="s">
        <v>7496</v>
      </c>
      <c r="M2549" t="s">
        <v>87</v>
      </c>
      <c r="N2549" t="s">
        <v>7497</v>
      </c>
      <c r="O2549" t="s">
        <v>57</v>
      </c>
      <c r="P2549">
        <v>14</v>
      </c>
      <c r="Q2549" t="s">
        <v>73</v>
      </c>
      <c r="R2549" t="s">
        <v>101</v>
      </c>
      <c r="S2549" t="s">
        <v>7498</v>
      </c>
      <c r="T2549" s="4">
        <v>45623</v>
      </c>
      <c r="U2549">
        <v>11</v>
      </c>
      <c r="V2549" t="s">
        <v>20256</v>
      </c>
      <c r="W2549" t="s">
        <v>7499</v>
      </c>
      <c r="X2549" t="s">
        <v>4862</v>
      </c>
      <c r="Y2549" t="s">
        <v>1013</v>
      </c>
      <c r="Z2549">
        <v>1894</v>
      </c>
      <c r="AA2549">
        <v>2</v>
      </c>
      <c r="AB2549">
        <v>1515.2</v>
      </c>
      <c r="AC2549">
        <v>757.6</v>
      </c>
      <c r="AD2549" s="8">
        <v>0.35</v>
      </c>
      <c r="AE2549" s="7">
        <v>530.31999999999994</v>
      </c>
      <c r="AF2549">
        <v>0.35</v>
      </c>
      <c r="AG2549" t="str">
        <f t="shared" si="39"/>
        <v>₹2 K</v>
      </c>
    </row>
    <row r="2550" spans="1:33" x14ac:dyDescent="0.3">
      <c r="A2550" t="s">
        <v>47</v>
      </c>
      <c r="B2550" t="s">
        <v>1128</v>
      </c>
      <c r="C2550" t="s">
        <v>49</v>
      </c>
      <c r="D2550" t="s">
        <v>65</v>
      </c>
      <c r="E2550" t="s">
        <v>832</v>
      </c>
      <c r="F2550" t="s">
        <v>7508</v>
      </c>
      <c r="G2550" t="s">
        <v>33</v>
      </c>
      <c r="H2550" s="4">
        <v>44790</v>
      </c>
      <c r="I2550">
        <v>1000</v>
      </c>
      <c r="J2550" t="s">
        <v>7509</v>
      </c>
      <c r="K2550" t="s">
        <v>725</v>
      </c>
      <c r="L2550" t="s">
        <v>7510</v>
      </c>
      <c r="M2550" t="s">
        <v>87</v>
      </c>
      <c r="N2550" t="s">
        <v>7511</v>
      </c>
      <c r="O2550" t="s">
        <v>72</v>
      </c>
      <c r="P2550">
        <v>7</v>
      </c>
      <c r="Q2550" t="s">
        <v>40</v>
      </c>
      <c r="R2550" t="s">
        <v>41</v>
      </c>
      <c r="S2550" t="s">
        <v>7512</v>
      </c>
      <c r="T2550" s="4">
        <v>45611</v>
      </c>
      <c r="U2550">
        <v>11</v>
      </c>
      <c r="V2550" t="s">
        <v>20256</v>
      </c>
      <c r="W2550" t="s">
        <v>7513</v>
      </c>
      <c r="X2550" t="s">
        <v>7514</v>
      </c>
      <c r="Y2550" t="s">
        <v>4327</v>
      </c>
      <c r="Z2550">
        <v>2291</v>
      </c>
      <c r="AA2550">
        <v>2</v>
      </c>
      <c r="AB2550">
        <v>1832.8000000000002</v>
      </c>
      <c r="AC2550">
        <v>916.40000000000009</v>
      </c>
      <c r="AD2550" s="8">
        <v>0.22</v>
      </c>
      <c r="AE2550" s="7">
        <v>403.21600000000007</v>
      </c>
      <c r="AF2550">
        <v>0.22</v>
      </c>
      <c r="AG2550" t="str">
        <f t="shared" si="39"/>
        <v>₹2 K</v>
      </c>
    </row>
    <row r="2551" spans="1:33" x14ac:dyDescent="0.3">
      <c r="A2551" t="s">
        <v>47</v>
      </c>
      <c r="B2551" t="s">
        <v>1128</v>
      </c>
      <c r="C2551" t="s">
        <v>80</v>
      </c>
      <c r="D2551" t="s">
        <v>206</v>
      </c>
      <c r="E2551" t="s">
        <v>2408</v>
      </c>
      <c r="F2551" t="s">
        <v>7595</v>
      </c>
      <c r="G2551" t="s">
        <v>33</v>
      </c>
      <c r="H2551" s="4">
        <v>44012</v>
      </c>
      <c r="I2551">
        <v>950</v>
      </c>
      <c r="J2551" t="s">
        <v>7596</v>
      </c>
      <c r="K2551" t="s">
        <v>787</v>
      </c>
      <c r="L2551" t="s">
        <v>7597</v>
      </c>
      <c r="M2551" t="s">
        <v>37</v>
      </c>
      <c r="N2551" t="s">
        <v>7598</v>
      </c>
      <c r="O2551" t="s">
        <v>72</v>
      </c>
      <c r="P2551">
        <v>14</v>
      </c>
      <c r="Q2551" t="s">
        <v>73</v>
      </c>
      <c r="R2551" t="s">
        <v>41</v>
      </c>
      <c r="S2551" t="s">
        <v>7599</v>
      </c>
      <c r="T2551" s="4">
        <v>45620</v>
      </c>
      <c r="U2551">
        <v>11</v>
      </c>
      <c r="V2551" t="s">
        <v>20256</v>
      </c>
      <c r="W2551" t="s">
        <v>7600</v>
      </c>
      <c r="X2551" t="s">
        <v>7601</v>
      </c>
      <c r="Y2551" t="s">
        <v>7602</v>
      </c>
      <c r="Z2551">
        <v>2009</v>
      </c>
      <c r="AA2551">
        <v>5</v>
      </c>
      <c r="AB2551">
        <v>4018</v>
      </c>
      <c r="AC2551">
        <v>803.6</v>
      </c>
      <c r="AD2551" s="8">
        <v>0.35</v>
      </c>
      <c r="AE2551" s="7">
        <v>1406.3</v>
      </c>
      <c r="AF2551">
        <v>0.35</v>
      </c>
      <c r="AG2551" t="str">
        <f t="shared" si="39"/>
        <v>₹4 K</v>
      </c>
    </row>
    <row r="2552" spans="1:33" x14ac:dyDescent="0.3">
      <c r="A2552" t="s">
        <v>93</v>
      </c>
      <c r="B2552" t="s">
        <v>1118</v>
      </c>
      <c r="C2552" t="s">
        <v>29</v>
      </c>
      <c r="D2552" t="s">
        <v>50</v>
      </c>
      <c r="E2552" t="s">
        <v>358</v>
      </c>
      <c r="F2552" t="s">
        <v>7632</v>
      </c>
      <c r="G2552" t="s">
        <v>33</v>
      </c>
      <c r="H2552" s="4">
        <v>44149</v>
      </c>
      <c r="I2552">
        <v>1400</v>
      </c>
      <c r="J2552" t="s">
        <v>7633</v>
      </c>
      <c r="K2552" t="s">
        <v>1477</v>
      </c>
      <c r="L2552" t="s">
        <v>7634</v>
      </c>
      <c r="M2552" t="s">
        <v>37</v>
      </c>
      <c r="N2552" t="s">
        <v>7635</v>
      </c>
      <c r="O2552" t="s">
        <v>116</v>
      </c>
      <c r="P2552">
        <v>12</v>
      </c>
      <c r="Q2552" t="s">
        <v>40</v>
      </c>
      <c r="R2552" t="s">
        <v>41</v>
      </c>
      <c r="S2552" t="s">
        <v>7636</v>
      </c>
      <c r="T2552" s="4">
        <v>45609</v>
      </c>
      <c r="U2552">
        <v>11</v>
      </c>
      <c r="V2552" t="s">
        <v>20256</v>
      </c>
      <c r="W2552" t="s">
        <v>7637</v>
      </c>
      <c r="X2552" t="s">
        <v>7638</v>
      </c>
      <c r="Y2552" t="s">
        <v>7639</v>
      </c>
      <c r="Z2552">
        <v>1930</v>
      </c>
      <c r="AA2552">
        <v>2</v>
      </c>
      <c r="AB2552">
        <v>1544</v>
      </c>
      <c r="AC2552">
        <v>772</v>
      </c>
      <c r="AD2552" s="8">
        <v>0.28000000000000003</v>
      </c>
      <c r="AE2552" s="7">
        <v>432.32000000000005</v>
      </c>
      <c r="AF2552">
        <v>0.28000000000000003</v>
      </c>
      <c r="AG2552" t="str">
        <f t="shared" si="39"/>
        <v>₹2 K</v>
      </c>
    </row>
    <row r="2553" spans="1:33" x14ac:dyDescent="0.3">
      <c r="A2553" t="s">
        <v>133</v>
      </c>
      <c r="B2553" t="s">
        <v>229</v>
      </c>
      <c r="C2553" t="s">
        <v>80</v>
      </c>
      <c r="D2553" t="s">
        <v>109</v>
      </c>
      <c r="E2553" t="s">
        <v>531</v>
      </c>
      <c r="F2553" t="s">
        <v>7661</v>
      </c>
      <c r="G2553" t="s">
        <v>33</v>
      </c>
      <c r="H2553" s="4">
        <v>45295</v>
      </c>
      <c r="I2553">
        <v>800</v>
      </c>
      <c r="J2553" t="s">
        <v>7662</v>
      </c>
      <c r="K2553" t="s">
        <v>853</v>
      </c>
      <c r="L2553" t="s">
        <v>7663</v>
      </c>
      <c r="M2553" t="s">
        <v>37</v>
      </c>
      <c r="N2553" t="s">
        <v>7664</v>
      </c>
      <c r="O2553" t="s">
        <v>57</v>
      </c>
      <c r="P2553">
        <v>5</v>
      </c>
      <c r="Q2553" t="s">
        <v>73</v>
      </c>
      <c r="R2553" t="s">
        <v>58</v>
      </c>
      <c r="S2553" t="s">
        <v>7665</v>
      </c>
      <c r="T2553" s="4">
        <v>45612</v>
      </c>
      <c r="U2553">
        <v>11</v>
      </c>
      <c r="V2553" t="s">
        <v>20256</v>
      </c>
      <c r="W2553" t="s">
        <v>7666</v>
      </c>
      <c r="X2553" t="s">
        <v>7667</v>
      </c>
      <c r="Y2553" t="s">
        <v>3138</v>
      </c>
      <c r="Z2553">
        <v>664</v>
      </c>
      <c r="AA2553">
        <v>5</v>
      </c>
      <c r="AB2553">
        <v>1328</v>
      </c>
      <c r="AC2553">
        <v>265.60000000000002</v>
      </c>
      <c r="AD2553" s="8">
        <v>0.35</v>
      </c>
      <c r="AE2553" s="7">
        <v>464.79999999999995</v>
      </c>
      <c r="AF2553">
        <v>0.35</v>
      </c>
      <c r="AG2553" t="str">
        <f t="shared" si="39"/>
        <v>₹1 K</v>
      </c>
    </row>
    <row r="2554" spans="1:33" x14ac:dyDescent="0.3">
      <c r="A2554" t="s">
        <v>20238</v>
      </c>
      <c r="B2554" t="s">
        <v>650</v>
      </c>
      <c r="C2554" t="s">
        <v>49</v>
      </c>
      <c r="D2554" t="s">
        <v>677</v>
      </c>
      <c r="E2554" t="s">
        <v>122</v>
      </c>
      <c r="F2554" t="s">
        <v>7797</v>
      </c>
      <c r="G2554" t="s">
        <v>33</v>
      </c>
      <c r="H2554" s="4">
        <v>45426</v>
      </c>
      <c r="I2554">
        <v>1300</v>
      </c>
      <c r="J2554" t="s">
        <v>4993</v>
      </c>
      <c r="K2554" t="s">
        <v>725</v>
      </c>
      <c r="L2554" t="s">
        <v>7798</v>
      </c>
      <c r="M2554" t="s">
        <v>37</v>
      </c>
      <c r="N2554" t="s">
        <v>7799</v>
      </c>
      <c r="O2554" t="s">
        <v>57</v>
      </c>
      <c r="P2554">
        <v>9</v>
      </c>
      <c r="Q2554" t="s">
        <v>40</v>
      </c>
      <c r="R2554" t="s">
        <v>58</v>
      </c>
      <c r="S2554" t="s">
        <v>7800</v>
      </c>
      <c r="T2554" s="4">
        <v>45617</v>
      </c>
      <c r="U2554">
        <v>11</v>
      </c>
      <c r="V2554" t="s">
        <v>20256</v>
      </c>
      <c r="W2554" t="s">
        <v>7801</v>
      </c>
      <c r="X2554" t="s">
        <v>7802</v>
      </c>
      <c r="Y2554" t="s">
        <v>6002</v>
      </c>
      <c r="Z2554">
        <v>1989</v>
      </c>
      <c r="AA2554">
        <v>4</v>
      </c>
      <c r="AB2554">
        <v>3182.4</v>
      </c>
      <c r="AC2554">
        <v>795.6</v>
      </c>
      <c r="AD2554" s="8">
        <v>0.22</v>
      </c>
      <c r="AE2554" s="7">
        <v>700.12800000000004</v>
      </c>
      <c r="AF2554">
        <v>0.22</v>
      </c>
      <c r="AG2554" t="str">
        <f t="shared" si="39"/>
        <v>₹3 K</v>
      </c>
    </row>
    <row r="2555" spans="1:33" x14ac:dyDescent="0.3">
      <c r="A2555" t="s">
        <v>133</v>
      </c>
      <c r="B2555" t="s">
        <v>108</v>
      </c>
      <c r="C2555" t="s">
        <v>29</v>
      </c>
      <c r="D2555" t="s">
        <v>65</v>
      </c>
      <c r="E2555" t="s">
        <v>381</v>
      </c>
      <c r="F2555" t="s">
        <v>7810</v>
      </c>
      <c r="G2555" t="s">
        <v>96</v>
      </c>
      <c r="H2555" s="4">
        <v>44774</v>
      </c>
      <c r="I2555">
        <v>1200</v>
      </c>
      <c r="J2555" t="s">
        <v>7811</v>
      </c>
      <c r="K2555" t="s">
        <v>725</v>
      </c>
      <c r="L2555" t="s">
        <v>7812</v>
      </c>
      <c r="M2555" t="s">
        <v>37</v>
      </c>
      <c r="N2555" t="s">
        <v>7813</v>
      </c>
      <c r="O2555" t="s">
        <v>39</v>
      </c>
      <c r="P2555">
        <v>7</v>
      </c>
      <c r="Q2555" t="s">
        <v>73</v>
      </c>
      <c r="R2555" t="s">
        <v>101</v>
      </c>
      <c r="S2555" t="s">
        <v>7814</v>
      </c>
      <c r="T2555" s="4">
        <v>45623</v>
      </c>
      <c r="U2555">
        <v>11</v>
      </c>
      <c r="V2555" t="s">
        <v>20256</v>
      </c>
      <c r="W2555" t="s">
        <v>7815</v>
      </c>
      <c r="X2555" t="s">
        <v>7816</v>
      </c>
      <c r="Y2555" t="s">
        <v>7817</v>
      </c>
      <c r="Z2555">
        <v>2073</v>
      </c>
      <c r="AA2555">
        <v>7</v>
      </c>
      <c r="AB2555">
        <v>5804.4000000000015</v>
      </c>
      <c r="AC2555">
        <v>829.20000000000016</v>
      </c>
      <c r="AD2555" s="8">
        <v>0.28000000000000003</v>
      </c>
      <c r="AE2555" s="7">
        <v>1625.2320000000007</v>
      </c>
      <c r="AF2555">
        <v>0.28000000000000003</v>
      </c>
      <c r="AG2555" t="str">
        <f t="shared" si="39"/>
        <v>₹6 K</v>
      </c>
    </row>
    <row r="2556" spans="1:33" x14ac:dyDescent="0.3">
      <c r="A2556" t="s">
        <v>181</v>
      </c>
      <c r="B2556" t="s">
        <v>606</v>
      </c>
      <c r="C2556" t="s">
        <v>29</v>
      </c>
      <c r="D2556" t="s">
        <v>677</v>
      </c>
      <c r="E2556" t="s">
        <v>2957</v>
      </c>
      <c r="F2556" t="s">
        <v>7818</v>
      </c>
      <c r="G2556" t="s">
        <v>96</v>
      </c>
      <c r="H2556" s="4">
        <v>43941</v>
      </c>
      <c r="I2556">
        <v>1100</v>
      </c>
      <c r="J2556" t="s">
        <v>7819</v>
      </c>
      <c r="K2556" t="s">
        <v>186</v>
      </c>
      <c r="L2556" t="s">
        <v>7820</v>
      </c>
      <c r="M2556" t="s">
        <v>37</v>
      </c>
      <c r="N2556" t="s">
        <v>7821</v>
      </c>
      <c r="O2556" t="s">
        <v>72</v>
      </c>
      <c r="P2556">
        <v>13</v>
      </c>
      <c r="Q2556" t="s">
        <v>40</v>
      </c>
      <c r="R2556" t="s">
        <v>58</v>
      </c>
      <c r="S2556" t="s">
        <v>7822</v>
      </c>
      <c r="T2556" s="4">
        <v>45624</v>
      </c>
      <c r="U2556">
        <v>11</v>
      </c>
      <c r="V2556" t="s">
        <v>20256</v>
      </c>
      <c r="W2556" t="s">
        <v>7823</v>
      </c>
      <c r="X2556" t="s">
        <v>7824</v>
      </c>
      <c r="Y2556" t="s">
        <v>1257</v>
      </c>
      <c r="Z2556">
        <v>1500</v>
      </c>
      <c r="AA2556">
        <v>7</v>
      </c>
      <c r="AB2556">
        <v>4200</v>
      </c>
      <c r="AC2556">
        <v>600</v>
      </c>
      <c r="AD2556" s="8">
        <v>0.28000000000000003</v>
      </c>
      <c r="AE2556" s="7">
        <v>1176</v>
      </c>
      <c r="AF2556">
        <v>0.28000000000000003</v>
      </c>
      <c r="AG2556" t="str">
        <f t="shared" si="39"/>
        <v>₹4 K</v>
      </c>
    </row>
    <row r="2557" spans="1:33" x14ac:dyDescent="0.3">
      <c r="A2557" t="s">
        <v>181</v>
      </c>
      <c r="B2557" t="s">
        <v>64</v>
      </c>
      <c r="C2557" t="s">
        <v>49</v>
      </c>
      <c r="D2557" t="s">
        <v>219</v>
      </c>
      <c r="E2557" t="s">
        <v>242</v>
      </c>
      <c r="F2557" t="s">
        <v>7867</v>
      </c>
      <c r="G2557" t="s">
        <v>96</v>
      </c>
      <c r="H2557" s="4">
        <v>43926</v>
      </c>
      <c r="I2557">
        <v>1400</v>
      </c>
      <c r="J2557" t="s">
        <v>7868</v>
      </c>
      <c r="K2557" t="s">
        <v>716</v>
      </c>
      <c r="L2557" t="s">
        <v>7869</v>
      </c>
      <c r="M2557" t="s">
        <v>37</v>
      </c>
      <c r="N2557" t="s">
        <v>7870</v>
      </c>
      <c r="O2557" t="s">
        <v>72</v>
      </c>
      <c r="P2557">
        <v>9</v>
      </c>
      <c r="Q2557" t="s">
        <v>73</v>
      </c>
      <c r="R2557" t="s">
        <v>74</v>
      </c>
      <c r="S2557" t="s">
        <v>7871</v>
      </c>
      <c r="T2557" s="4">
        <v>45624</v>
      </c>
      <c r="U2557">
        <v>11</v>
      </c>
      <c r="V2557" t="s">
        <v>20256</v>
      </c>
      <c r="W2557" t="s">
        <v>7872</v>
      </c>
      <c r="X2557" t="s">
        <v>7873</v>
      </c>
      <c r="Y2557" t="s">
        <v>7471</v>
      </c>
      <c r="Z2557">
        <v>2915</v>
      </c>
      <c r="AA2557">
        <v>2</v>
      </c>
      <c r="AB2557">
        <v>2332</v>
      </c>
      <c r="AC2557">
        <v>1166</v>
      </c>
      <c r="AD2557" s="8">
        <v>0.22</v>
      </c>
      <c r="AE2557" s="7">
        <v>513.04</v>
      </c>
      <c r="AF2557">
        <v>0.22</v>
      </c>
      <c r="AG2557" t="str">
        <f t="shared" si="39"/>
        <v>₹2 K</v>
      </c>
    </row>
    <row r="2558" spans="1:33" x14ac:dyDescent="0.3">
      <c r="A2558" t="s">
        <v>47</v>
      </c>
      <c r="B2558" t="s">
        <v>1128</v>
      </c>
      <c r="C2558" t="s">
        <v>49</v>
      </c>
      <c r="D2558" t="s">
        <v>30</v>
      </c>
      <c r="E2558" t="s">
        <v>832</v>
      </c>
      <c r="F2558" t="s">
        <v>7932</v>
      </c>
      <c r="G2558" t="s">
        <v>96</v>
      </c>
      <c r="H2558" s="4">
        <v>44966</v>
      </c>
      <c r="I2558">
        <v>800</v>
      </c>
      <c r="J2558" t="s">
        <v>7933</v>
      </c>
      <c r="K2558" t="s">
        <v>434</v>
      </c>
      <c r="L2558" t="s">
        <v>7934</v>
      </c>
      <c r="M2558" t="s">
        <v>37</v>
      </c>
      <c r="N2558" t="s">
        <v>7935</v>
      </c>
      <c r="O2558" t="s">
        <v>57</v>
      </c>
      <c r="P2558">
        <v>19</v>
      </c>
      <c r="Q2558" t="s">
        <v>40</v>
      </c>
      <c r="R2558" t="s">
        <v>58</v>
      </c>
      <c r="S2558" t="s">
        <v>7936</v>
      </c>
      <c r="T2558" s="4">
        <v>45618</v>
      </c>
      <c r="U2558">
        <v>11</v>
      </c>
      <c r="V2558" t="s">
        <v>20256</v>
      </c>
      <c r="W2558" t="s">
        <v>7937</v>
      </c>
      <c r="X2558" t="s">
        <v>7938</v>
      </c>
      <c r="Y2558" t="s">
        <v>749</v>
      </c>
      <c r="Z2558">
        <v>1117</v>
      </c>
      <c r="AA2558">
        <v>5</v>
      </c>
      <c r="AB2558">
        <v>2234</v>
      </c>
      <c r="AC2558">
        <v>446.8</v>
      </c>
      <c r="AD2558" s="8">
        <v>0.22</v>
      </c>
      <c r="AE2558" s="7">
        <v>491.48</v>
      </c>
      <c r="AF2558">
        <v>0.22</v>
      </c>
      <c r="AG2558" t="str">
        <f t="shared" si="39"/>
        <v>₹2 K</v>
      </c>
    </row>
    <row r="2559" spans="1:33" x14ac:dyDescent="0.3">
      <c r="A2559" t="s">
        <v>336</v>
      </c>
      <c r="B2559" t="s">
        <v>500</v>
      </c>
      <c r="C2559" t="s">
        <v>29</v>
      </c>
      <c r="D2559" t="s">
        <v>30</v>
      </c>
      <c r="E2559" t="s">
        <v>490</v>
      </c>
      <c r="F2559" t="s">
        <v>7947</v>
      </c>
      <c r="G2559" t="s">
        <v>33</v>
      </c>
      <c r="H2559" s="4">
        <v>44648</v>
      </c>
      <c r="I2559">
        <v>1300</v>
      </c>
      <c r="J2559" t="s">
        <v>7948</v>
      </c>
      <c r="K2559" t="s">
        <v>254</v>
      </c>
      <c r="L2559" t="s">
        <v>7949</v>
      </c>
      <c r="M2559" t="s">
        <v>37</v>
      </c>
      <c r="N2559" t="s">
        <v>7950</v>
      </c>
      <c r="O2559" t="s">
        <v>116</v>
      </c>
      <c r="P2559">
        <v>15</v>
      </c>
      <c r="Q2559" t="s">
        <v>40</v>
      </c>
      <c r="R2559" t="s">
        <v>101</v>
      </c>
      <c r="S2559" t="s">
        <v>7951</v>
      </c>
      <c r="T2559" s="4">
        <v>45607</v>
      </c>
      <c r="U2559">
        <v>11</v>
      </c>
      <c r="V2559" t="s">
        <v>20256</v>
      </c>
      <c r="W2559" t="s">
        <v>7952</v>
      </c>
      <c r="X2559" t="s">
        <v>7953</v>
      </c>
      <c r="Y2559" t="s">
        <v>5434</v>
      </c>
      <c r="Z2559">
        <v>1674</v>
      </c>
      <c r="AA2559">
        <v>8</v>
      </c>
      <c r="AB2559">
        <v>5356.8</v>
      </c>
      <c r="AC2559">
        <v>669.6</v>
      </c>
      <c r="AD2559" s="8">
        <v>0.28000000000000003</v>
      </c>
      <c r="AE2559" s="7">
        <v>1499.9040000000002</v>
      </c>
      <c r="AF2559">
        <v>0.28000000000000003</v>
      </c>
      <c r="AG2559" t="str">
        <f t="shared" si="39"/>
        <v>₹5 K</v>
      </c>
    </row>
    <row r="2560" spans="1:33" x14ac:dyDescent="0.3">
      <c r="A2560" t="s">
        <v>357</v>
      </c>
      <c r="B2560" t="s">
        <v>357</v>
      </c>
      <c r="C2560" t="s">
        <v>49</v>
      </c>
      <c r="D2560" t="s">
        <v>50</v>
      </c>
      <c r="E2560" t="s">
        <v>337</v>
      </c>
      <c r="F2560" t="s">
        <v>8011</v>
      </c>
      <c r="G2560" t="s">
        <v>33</v>
      </c>
      <c r="H2560" s="4">
        <v>45560</v>
      </c>
      <c r="I2560">
        <v>1000</v>
      </c>
      <c r="J2560" t="s">
        <v>8012</v>
      </c>
      <c r="K2560" t="s">
        <v>1052</v>
      </c>
      <c r="L2560" t="s">
        <v>8013</v>
      </c>
      <c r="M2560" t="s">
        <v>37</v>
      </c>
      <c r="N2560" t="s">
        <v>8014</v>
      </c>
      <c r="O2560" t="s">
        <v>116</v>
      </c>
      <c r="P2560">
        <v>10</v>
      </c>
      <c r="Q2560" t="s">
        <v>73</v>
      </c>
      <c r="R2560" t="s">
        <v>74</v>
      </c>
      <c r="S2560" t="s">
        <v>8015</v>
      </c>
      <c r="T2560" s="4">
        <v>45607</v>
      </c>
      <c r="U2560">
        <v>11</v>
      </c>
      <c r="V2560" t="s">
        <v>20256</v>
      </c>
      <c r="W2560" t="s">
        <v>8016</v>
      </c>
      <c r="X2560" t="s">
        <v>8017</v>
      </c>
      <c r="Y2560" t="s">
        <v>4683</v>
      </c>
      <c r="Z2560">
        <v>2252</v>
      </c>
      <c r="AA2560">
        <v>3</v>
      </c>
      <c r="AB2560">
        <v>2702.4</v>
      </c>
      <c r="AC2560">
        <v>900.80000000000007</v>
      </c>
      <c r="AD2560" s="8">
        <v>0.22</v>
      </c>
      <c r="AE2560" s="7">
        <v>594.52800000000002</v>
      </c>
      <c r="AF2560">
        <v>0.22</v>
      </c>
      <c r="AG2560" t="str">
        <f t="shared" si="39"/>
        <v>₹3 K</v>
      </c>
    </row>
    <row r="2561" spans="1:33" x14ac:dyDescent="0.3">
      <c r="A2561" t="s">
        <v>20236</v>
      </c>
      <c r="B2561" t="s">
        <v>79</v>
      </c>
      <c r="C2561" t="s">
        <v>29</v>
      </c>
      <c r="D2561" t="s">
        <v>65</v>
      </c>
      <c r="E2561" t="s">
        <v>521</v>
      </c>
      <c r="F2561" t="s">
        <v>8026</v>
      </c>
      <c r="G2561" t="s">
        <v>96</v>
      </c>
      <c r="H2561" s="4">
        <v>44487</v>
      </c>
      <c r="I2561">
        <v>950</v>
      </c>
      <c r="J2561" t="s">
        <v>8027</v>
      </c>
      <c r="K2561" t="s">
        <v>879</v>
      </c>
      <c r="L2561" t="s">
        <v>8028</v>
      </c>
      <c r="M2561" t="s">
        <v>37</v>
      </c>
      <c r="N2561" t="s">
        <v>8029</v>
      </c>
      <c r="O2561" t="s">
        <v>57</v>
      </c>
      <c r="P2561">
        <v>9</v>
      </c>
      <c r="Q2561" t="s">
        <v>73</v>
      </c>
      <c r="R2561" t="s">
        <v>74</v>
      </c>
      <c r="S2561" t="s">
        <v>8030</v>
      </c>
      <c r="T2561" s="4">
        <v>45620</v>
      </c>
      <c r="U2561">
        <v>11</v>
      </c>
      <c r="V2561" t="s">
        <v>20256</v>
      </c>
      <c r="W2561" t="s">
        <v>8031</v>
      </c>
      <c r="X2561" t="s">
        <v>8032</v>
      </c>
      <c r="Y2561" t="s">
        <v>3146</v>
      </c>
      <c r="Z2561">
        <v>1749</v>
      </c>
      <c r="AA2561">
        <v>1</v>
      </c>
      <c r="AB2561">
        <v>699.6</v>
      </c>
      <c r="AC2561">
        <v>699.6</v>
      </c>
      <c r="AD2561" s="8">
        <v>0.28000000000000003</v>
      </c>
      <c r="AE2561" s="7">
        <v>195.88800000000003</v>
      </c>
      <c r="AF2561">
        <v>0.28000000000000003</v>
      </c>
      <c r="AG2561" t="str">
        <f t="shared" si="39"/>
        <v>₹699.6</v>
      </c>
    </row>
    <row r="2562" spans="1:33" x14ac:dyDescent="0.3">
      <c r="A2562" t="s">
        <v>20235</v>
      </c>
      <c r="B2562" t="s">
        <v>48</v>
      </c>
      <c r="C2562" t="s">
        <v>49</v>
      </c>
      <c r="D2562" t="s">
        <v>241</v>
      </c>
      <c r="E2562" t="s">
        <v>1908</v>
      </c>
      <c r="F2562" t="s">
        <v>8109</v>
      </c>
      <c r="G2562" t="s">
        <v>96</v>
      </c>
      <c r="H2562" s="4">
        <v>44240</v>
      </c>
      <c r="I2562">
        <v>800</v>
      </c>
      <c r="J2562" t="s">
        <v>8110</v>
      </c>
      <c r="K2562" t="s">
        <v>361</v>
      </c>
      <c r="L2562" t="s">
        <v>8111</v>
      </c>
      <c r="M2562" t="s">
        <v>37</v>
      </c>
      <c r="N2562" t="s">
        <v>8112</v>
      </c>
      <c r="O2562" t="s">
        <v>72</v>
      </c>
      <c r="P2562">
        <v>16</v>
      </c>
      <c r="Q2562" t="s">
        <v>40</v>
      </c>
      <c r="R2562" t="s">
        <v>41</v>
      </c>
      <c r="S2562" t="s">
        <v>8113</v>
      </c>
      <c r="T2562" s="4">
        <v>45602</v>
      </c>
      <c r="U2562">
        <v>11</v>
      </c>
      <c r="V2562" t="s">
        <v>20256</v>
      </c>
      <c r="W2562" t="s">
        <v>8114</v>
      </c>
      <c r="X2562" t="s">
        <v>8115</v>
      </c>
      <c r="Y2562" t="s">
        <v>3394</v>
      </c>
      <c r="Z2562">
        <v>2041</v>
      </c>
      <c r="AA2562">
        <v>7</v>
      </c>
      <c r="AB2562">
        <v>5714.8</v>
      </c>
      <c r="AC2562">
        <v>816.4</v>
      </c>
      <c r="AD2562" s="8">
        <v>0.22</v>
      </c>
      <c r="AE2562" s="7">
        <v>1257.2560000000001</v>
      </c>
      <c r="AF2562">
        <v>0.22</v>
      </c>
      <c r="AG2562" t="str">
        <f t="shared" ref="AG2562:AG2625" si="40">IF(AB2562&gt;=100000,"₹"&amp;TEXT(AB2562/100000,"0.0")&amp;" L",
IF(AB2562&gt;=1000,"₹"&amp;TEXT(AB2562/1000,"0")&amp;" K",
"₹"&amp;AB2562))</f>
        <v>₹6 K</v>
      </c>
    </row>
    <row r="2563" spans="1:33" x14ac:dyDescent="0.3">
      <c r="A2563" t="s">
        <v>20233</v>
      </c>
      <c r="B2563" t="s">
        <v>240</v>
      </c>
      <c r="C2563" t="s">
        <v>49</v>
      </c>
      <c r="D2563" t="s">
        <v>241</v>
      </c>
      <c r="E2563" t="s">
        <v>1365</v>
      </c>
      <c r="F2563" t="s">
        <v>8173</v>
      </c>
      <c r="G2563" t="s">
        <v>96</v>
      </c>
      <c r="H2563" s="4">
        <v>45155</v>
      </c>
      <c r="I2563">
        <v>800</v>
      </c>
      <c r="J2563" t="s">
        <v>8174</v>
      </c>
      <c r="K2563" t="s">
        <v>524</v>
      </c>
      <c r="L2563" t="s">
        <v>8175</v>
      </c>
      <c r="M2563" t="s">
        <v>87</v>
      </c>
      <c r="N2563" t="s">
        <v>8176</v>
      </c>
      <c r="O2563" t="s">
        <v>72</v>
      </c>
      <c r="P2563">
        <v>5</v>
      </c>
      <c r="Q2563" t="s">
        <v>40</v>
      </c>
      <c r="R2563" t="s">
        <v>101</v>
      </c>
      <c r="S2563" t="s">
        <v>8177</v>
      </c>
      <c r="T2563" s="4">
        <v>45617</v>
      </c>
      <c r="U2563">
        <v>11</v>
      </c>
      <c r="V2563" t="s">
        <v>20256</v>
      </c>
      <c r="W2563" t="s">
        <v>8178</v>
      </c>
      <c r="X2563" t="s">
        <v>8179</v>
      </c>
      <c r="Y2563" t="s">
        <v>793</v>
      </c>
      <c r="Z2563">
        <v>2815</v>
      </c>
      <c r="AA2563">
        <v>1</v>
      </c>
      <c r="AB2563">
        <v>1126</v>
      </c>
      <c r="AC2563">
        <v>1126</v>
      </c>
      <c r="AD2563" s="8">
        <v>0.22</v>
      </c>
      <c r="AE2563" s="7">
        <v>247.72</v>
      </c>
      <c r="AF2563">
        <v>0.22</v>
      </c>
      <c r="AG2563" t="str">
        <f t="shared" si="40"/>
        <v>₹1 K</v>
      </c>
    </row>
    <row r="2564" spans="1:33" x14ac:dyDescent="0.3">
      <c r="A2564" t="s">
        <v>133</v>
      </c>
      <c r="B2564" t="s">
        <v>229</v>
      </c>
      <c r="C2564" t="s">
        <v>80</v>
      </c>
      <c r="D2564" t="s">
        <v>50</v>
      </c>
      <c r="E2564" t="s">
        <v>371</v>
      </c>
      <c r="F2564" t="s">
        <v>8331</v>
      </c>
      <c r="G2564" t="s">
        <v>33</v>
      </c>
      <c r="H2564" s="4">
        <v>44286</v>
      </c>
      <c r="I2564">
        <v>950</v>
      </c>
      <c r="J2564" t="s">
        <v>8332</v>
      </c>
      <c r="K2564" t="s">
        <v>3086</v>
      </c>
      <c r="L2564" t="s">
        <v>8333</v>
      </c>
      <c r="M2564" t="s">
        <v>37</v>
      </c>
      <c r="N2564" t="s">
        <v>8334</v>
      </c>
      <c r="O2564" t="s">
        <v>57</v>
      </c>
      <c r="P2564">
        <v>10</v>
      </c>
      <c r="Q2564" t="s">
        <v>40</v>
      </c>
      <c r="R2564" t="s">
        <v>101</v>
      </c>
      <c r="S2564" t="s">
        <v>8335</v>
      </c>
      <c r="T2564" s="4">
        <v>45602</v>
      </c>
      <c r="U2564">
        <v>11</v>
      </c>
      <c r="V2564" t="s">
        <v>20256</v>
      </c>
      <c r="W2564" t="s">
        <v>8336</v>
      </c>
      <c r="X2564" t="s">
        <v>8337</v>
      </c>
      <c r="Y2564" t="s">
        <v>282</v>
      </c>
      <c r="Z2564">
        <v>2486</v>
      </c>
      <c r="AA2564">
        <v>2</v>
      </c>
      <c r="AB2564">
        <v>1988.8000000000002</v>
      </c>
      <c r="AC2564">
        <v>994.40000000000009</v>
      </c>
      <c r="AD2564" s="8">
        <v>0.35</v>
      </c>
      <c r="AE2564" s="7">
        <v>696.08</v>
      </c>
      <c r="AF2564">
        <v>0.35</v>
      </c>
      <c r="AG2564" t="str">
        <f t="shared" si="40"/>
        <v>₹2 K</v>
      </c>
    </row>
    <row r="2565" spans="1:33" x14ac:dyDescent="0.3">
      <c r="A2565" t="s">
        <v>133</v>
      </c>
      <c r="B2565" t="s">
        <v>229</v>
      </c>
      <c r="C2565" t="s">
        <v>80</v>
      </c>
      <c r="D2565" t="s">
        <v>241</v>
      </c>
      <c r="E2565" t="s">
        <v>183</v>
      </c>
      <c r="F2565" t="s">
        <v>8352</v>
      </c>
      <c r="G2565" t="s">
        <v>96</v>
      </c>
      <c r="H2565" s="4">
        <v>43871</v>
      </c>
      <c r="I2565">
        <v>1300</v>
      </c>
      <c r="J2565" t="s">
        <v>8353</v>
      </c>
      <c r="K2565" t="s">
        <v>254</v>
      </c>
      <c r="L2565" t="s">
        <v>8354</v>
      </c>
      <c r="M2565" t="s">
        <v>37</v>
      </c>
      <c r="N2565" t="s">
        <v>8355</v>
      </c>
      <c r="O2565" t="s">
        <v>72</v>
      </c>
      <c r="P2565">
        <v>9</v>
      </c>
      <c r="Q2565" t="s">
        <v>73</v>
      </c>
      <c r="R2565" t="s">
        <v>74</v>
      </c>
      <c r="S2565" t="s">
        <v>8356</v>
      </c>
      <c r="T2565" s="4">
        <v>45604</v>
      </c>
      <c r="U2565">
        <v>11</v>
      </c>
      <c r="V2565" t="s">
        <v>20256</v>
      </c>
      <c r="W2565" t="s">
        <v>8357</v>
      </c>
      <c r="X2565" t="s">
        <v>8358</v>
      </c>
      <c r="Y2565" t="s">
        <v>3983</v>
      </c>
      <c r="Z2565">
        <v>2517</v>
      </c>
      <c r="AA2565">
        <v>6</v>
      </c>
      <c r="AB2565">
        <v>6040.8</v>
      </c>
      <c r="AC2565">
        <v>1006.8000000000001</v>
      </c>
      <c r="AD2565" s="8">
        <v>0.35</v>
      </c>
      <c r="AE2565" s="7">
        <v>2114.2799999999997</v>
      </c>
      <c r="AF2565">
        <v>0.35</v>
      </c>
      <c r="AG2565" t="str">
        <f t="shared" si="40"/>
        <v>₹6 K</v>
      </c>
    </row>
    <row r="2566" spans="1:33" x14ac:dyDescent="0.3">
      <c r="A2566" t="s">
        <v>27</v>
      </c>
      <c r="B2566" t="s">
        <v>803</v>
      </c>
      <c r="C2566" t="s">
        <v>49</v>
      </c>
      <c r="D2566" t="s">
        <v>146</v>
      </c>
      <c r="E2566" t="s">
        <v>481</v>
      </c>
      <c r="F2566" t="s">
        <v>8404</v>
      </c>
      <c r="G2566" t="s">
        <v>96</v>
      </c>
      <c r="H2566" s="4">
        <v>44968</v>
      </c>
      <c r="I2566">
        <v>1200</v>
      </c>
      <c r="J2566" t="s">
        <v>8405</v>
      </c>
      <c r="K2566" t="s">
        <v>796</v>
      </c>
      <c r="L2566" t="s">
        <v>8406</v>
      </c>
      <c r="M2566" t="s">
        <v>37</v>
      </c>
      <c r="N2566" t="s">
        <v>8407</v>
      </c>
      <c r="O2566" t="s">
        <v>57</v>
      </c>
      <c r="P2566">
        <v>14</v>
      </c>
      <c r="Q2566" t="s">
        <v>40</v>
      </c>
      <c r="R2566" t="s">
        <v>101</v>
      </c>
      <c r="S2566" t="s">
        <v>8408</v>
      </c>
      <c r="T2566" s="4">
        <v>45620</v>
      </c>
      <c r="U2566">
        <v>11</v>
      </c>
      <c r="V2566" t="s">
        <v>20256</v>
      </c>
      <c r="W2566" t="s">
        <v>8409</v>
      </c>
      <c r="X2566" t="s">
        <v>8410</v>
      </c>
      <c r="Y2566" t="s">
        <v>2725</v>
      </c>
      <c r="Z2566">
        <v>863</v>
      </c>
      <c r="AA2566">
        <v>6</v>
      </c>
      <c r="AB2566">
        <v>2071.2000000000003</v>
      </c>
      <c r="AC2566">
        <v>345.20000000000005</v>
      </c>
      <c r="AD2566" s="8">
        <v>0.22</v>
      </c>
      <c r="AE2566" s="7">
        <v>455.66400000000004</v>
      </c>
      <c r="AF2566">
        <v>0.22</v>
      </c>
      <c r="AG2566" t="str">
        <f t="shared" si="40"/>
        <v>₹2 K</v>
      </c>
    </row>
    <row r="2567" spans="1:33" x14ac:dyDescent="0.3">
      <c r="A2567" t="s">
        <v>181</v>
      </c>
      <c r="B2567" t="s">
        <v>182</v>
      </c>
      <c r="C2567" t="s">
        <v>80</v>
      </c>
      <c r="D2567" t="s">
        <v>241</v>
      </c>
      <c r="E2567" t="s">
        <v>1560</v>
      </c>
      <c r="F2567" t="s">
        <v>8629</v>
      </c>
      <c r="G2567" t="s">
        <v>33</v>
      </c>
      <c r="H2567" s="4">
        <v>44554</v>
      </c>
      <c r="I2567">
        <v>1100</v>
      </c>
      <c r="J2567" t="s">
        <v>8630</v>
      </c>
      <c r="K2567" t="s">
        <v>581</v>
      </c>
      <c r="L2567" t="s">
        <v>8631</v>
      </c>
      <c r="M2567" t="s">
        <v>37</v>
      </c>
      <c r="N2567" t="s">
        <v>8632</v>
      </c>
      <c r="O2567" t="s">
        <v>116</v>
      </c>
      <c r="P2567">
        <v>16</v>
      </c>
      <c r="Q2567" t="s">
        <v>73</v>
      </c>
      <c r="R2567" t="s">
        <v>58</v>
      </c>
      <c r="S2567" t="s">
        <v>8633</v>
      </c>
      <c r="T2567" s="4">
        <v>45616</v>
      </c>
      <c r="U2567">
        <v>11</v>
      </c>
      <c r="V2567" t="s">
        <v>20256</v>
      </c>
      <c r="W2567" t="s">
        <v>8634</v>
      </c>
      <c r="X2567" t="s">
        <v>8635</v>
      </c>
      <c r="Y2567" t="s">
        <v>8636</v>
      </c>
      <c r="Z2567">
        <v>2258</v>
      </c>
      <c r="AA2567">
        <v>5</v>
      </c>
      <c r="AB2567">
        <v>4516</v>
      </c>
      <c r="AC2567">
        <v>903.2</v>
      </c>
      <c r="AD2567" s="8">
        <v>0.35</v>
      </c>
      <c r="AE2567" s="7">
        <v>1580.6</v>
      </c>
      <c r="AF2567">
        <v>0.35</v>
      </c>
      <c r="AG2567" t="str">
        <f t="shared" si="40"/>
        <v>₹5 K</v>
      </c>
    </row>
    <row r="2568" spans="1:33" x14ac:dyDescent="0.3">
      <c r="A2568" t="s">
        <v>336</v>
      </c>
      <c r="B2568" t="s">
        <v>262</v>
      </c>
      <c r="C2568" t="s">
        <v>49</v>
      </c>
      <c r="D2568" t="s">
        <v>65</v>
      </c>
      <c r="E2568" t="s">
        <v>207</v>
      </c>
      <c r="F2568" t="s">
        <v>8701</v>
      </c>
      <c r="G2568" t="s">
        <v>33</v>
      </c>
      <c r="H2568" s="4">
        <v>44872</v>
      </c>
      <c r="I2568">
        <v>1000</v>
      </c>
      <c r="J2568" t="s">
        <v>8702</v>
      </c>
      <c r="K2568" t="s">
        <v>960</v>
      </c>
      <c r="L2568" t="s">
        <v>8703</v>
      </c>
      <c r="M2568" t="s">
        <v>37</v>
      </c>
      <c r="N2568" t="s">
        <v>8704</v>
      </c>
      <c r="O2568" t="s">
        <v>72</v>
      </c>
      <c r="P2568">
        <v>18</v>
      </c>
      <c r="Q2568" t="s">
        <v>40</v>
      </c>
      <c r="R2568" t="s">
        <v>101</v>
      </c>
      <c r="S2568" t="s">
        <v>8705</v>
      </c>
      <c r="T2568" s="4">
        <v>45608</v>
      </c>
      <c r="U2568">
        <v>11</v>
      </c>
      <c r="V2568" t="s">
        <v>20256</v>
      </c>
      <c r="W2568" t="s">
        <v>8706</v>
      </c>
      <c r="X2568" t="s">
        <v>8707</v>
      </c>
      <c r="Y2568" t="s">
        <v>8708</v>
      </c>
      <c r="Z2568">
        <v>1585</v>
      </c>
      <c r="AA2568">
        <v>5</v>
      </c>
      <c r="AB2568">
        <v>3170</v>
      </c>
      <c r="AC2568">
        <v>634</v>
      </c>
      <c r="AD2568" s="8">
        <v>0.22</v>
      </c>
      <c r="AE2568" s="7">
        <v>697.4</v>
      </c>
      <c r="AF2568">
        <v>0.22</v>
      </c>
      <c r="AG2568" t="str">
        <f t="shared" si="40"/>
        <v>₹3 K</v>
      </c>
    </row>
    <row r="2569" spans="1:33" x14ac:dyDescent="0.3">
      <c r="A2569" t="s">
        <v>20240</v>
      </c>
      <c r="B2569" t="s">
        <v>347</v>
      </c>
      <c r="C2569" t="s">
        <v>49</v>
      </c>
      <c r="D2569" t="s">
        <v>206</v>
      </c>
      <c r="E2569" t="s">
        <v>66</v>
      </c>
      <c r="F2569" t="s">
        <v>8731</v>
      </c>
      <c r="G2569" t="s">
        <v>33</v>
      </c>
      <c r="H2569" s="4">
        <v>44282</v>
      </c>
      <c r="I2569">
        <v>1100</v>
      </c>
      <c r="J2569" t="s">
        <v>8732</v>
      </c>
      <c r="K2569" t="s">
        <v>1796</v>
      </c>
      <c r="L2569" t="s">
        <v>8733</v>
      </c>
      <c r="M2569" t="s">
        <v>37</v>
      </c>
      <c r="N2569" t="s">
        <v>8734</v>
      </c>
      <c r="O2569" t="s">
        <v>39</v>
      </c>
      <c r="P2569">
        <v>14</v>
      </c>
      <c r="Q2569" t="s">
        <v>73</v>
      </c>
      <c r="R2569" t="s">
        <v>58</v>
      </c>
      <c r="S2569" t="s">
        <v>8735</v>
      </c>
      <c r="T2569" s="4">
        <v>45623</v>
      </c>
      <c r="U2569">
        <v>11</v>
      </c>
      <c r="V2569" t="s">
        <v>20256</v>
      </c>
      <c r="W2569" t="s">
        <v>8736</v>
      </c>
      <c r="X2569" t="s">
        <v>8737</v>
      </c>
      <c r="Y2569" t="s">
        <v>8738</v>
      </c>
      <c r="Z2569">
        <v>1684</v>
      </c>
      <c r="AA2569">
        <v>5</v>
      </c>
      <c r="AB2569">
        <v>3368</v>
      </c>
      <c r="AC2569">
        <v>673.6</v>
      </c>
      <c r="AD2569" s="8">
        <v>0.22</v>
      </c>
      <c r="AE2569" s="7">
        <v>740.96</v>
      </c>
      <c r="AF2569">
        <v>0.22</v>
      </c>
      <c r="AG2569" t="str">
        <f t="shared" si="40"/>
        <v>₹3 K</v>
      </c>
    </row>
    <row r="2570" spans="1:33" x14ac:dyDescent="0.3">
      <c r="A2570" t="s">
        <v>93</v>
      </c>
      <c r="B2570" t="s">
        <v>169</v>
      </c>
      <c r="C2570" t="s">
        <v>80</v>
      </c>
      <c r="D2570" t="s">
        <v>370</v>
      </c>
      <c r="E2570" t="s">
        <v>578</v>
      </c>
      <c r="F2570" t="s">
        <v>8846</v>
      </c>
      <c r="G2570" t="s">
        <v>33</v>
      </c>
      <c r="H2570" s="4">
        <v>44500</v>
      </c>
      <c r="I2570">
        <v>800</v>
      </c>
      <c r="J2570" t="s">
        <v>8847</v>
      </c>
      <c r="K2570" t="s">
        <v>670</v>
      </c>
      <c r="L2570" t="s">
        <v>8848</v>
      </c>
      <c r="M2570" t="s">
        <v>37</v>
      </c>
      <c r="N2570" t="s">
        <v>8849</v>
      </c>
      <c r="O2570" t="s">
        <v>116</v>
      </c>
      <c r="P2570">
        <v>5</v>
      </c>
      <c r="Q2570" t="s">
        <v>40</v>
      </c>
      <c r="R2570" t="s">
        <v>101</v>
      </c>
      <c r="S2570" t="s">
        <v>8850</v>
      </c>
      <c r="T2570" s="4">
        <v>45609</v>
      </c>
      <c r="U2570">
        <v>11</v>
      </c>
      <c r="V2570" t="s">
        <v>20256</v>
      </c>
      <c r="W2570" t="s">
        <v>8851</v>
      </c>
      <c r="X2570" t="s">
        <v>8852</v>
      </c>
      <c r="Y2570" t="s">
        <v>120</v>
      </c>
      <c r="Z2570">
        <v>2383</v>
      </c>
      <c r="AA2570">
        <v>3</v>
      </c>
      <c r="AB2570">
        <v>2859.6000000000004</v>
      </c>
      <c r="AC2570">
        <v>953.20000000000016</v>
      </c>
      <c r="AD2570" s="8">
        <v>0.35</v>
      </c>
      <c r="AE2570" s="7">
        <v>1000.86</v>
      </c>
      <c r="AF2570">
        <v>0.35</v>
      </c>
      <c r="AG2570" t="str">
        <f t="shared" si="40"/>
        <v>₹3 K</v>
      </c>
    </row>
    <row r="2571" spans="1:33" x14ac:dyDescent="0.3">
      <c r="A2571" t="s">
        <v>181</v>
      </c>
      <c r="B2571" t="s">
        <v>380</v>
      </c>
      <c r="C2571" t="s">
        <v>80</v>
      </c>
      <c r="D2571" t="s">
        <v>146</v>
      </c>
      <c r="E2571" t="s">
        <v>1177</v>
      </c>
      <c r="F2571" t="s">
        <v>8939</v>
      </c>
      <c r="G2571" t="s">
        <v>33</v>
      </c>
      <c r="H2571" s="4">
        <v>44713</v>
      </c>
      <c r="I2571">
        <v>1000</v>
      </c>
      <c r="J2571" t="s">
        <v>8940</v>
      </c>
      <c r="K2571" t="s">
        <v>706</v>
      </c>
      <c r="L2571" t="s">
        <v>8941</v>
      </c>
      <c r="M2571" t="s">
        <v>87</v>
      </c>
      <c r="N2571" t="s">
        <v>8942</v>
      </c>
      <c r="O2571" t="s">
        <v>116</v>
      </c>
      <c r="P2571">
        <v>14</v>
      </c>
      <c r="Q2571" t="s">
        <v>40</v>
      </c>
      <c r="R2571" t="s">
        <v>74</v>
      </c>
      <c r="S2571" t="s">
        <v>8943</v>
      </c>
      <c r="T2571" s="4">
        <v>45617</v>
      </c>
      <c r="U2571">
        <v>11</v>
      </c>
      <c r="V2571" t="s">
        <v>20256</v>
      </c>
      <c r="W2571" t="s">
        <v>8944</v>
      </c>
      <c r="X2571" t="s">
        <v>8945</v>
      </c>
      <c r="Y2571" t="s">
        <v>2137</v>
      </c>
      <c r="Z2571">
        <v>2189</v>
      </c>
      <c r="AA2571">
        <v>5</v>
      </c>
      <c r="AB2571">
        <v>4378</v>
      </c>
      <c r="AC2571">
        <v>875.6</v>
      </c>
      <c r="AD2571" s="8">
        <v>0.35</v>
      </c>
      <c r="AE2571" s="7">
        <v>1532.3</v>
      </c>
      <c r="AF2571">
        <v>0.35</v>
      </c>
      <c r="AG2571" t="str">
        <f t="shared" si="40"/>
        <v>₹4 K</v>
      </c>
    </row>
    <row r="2572" spans="1:33" x14ac:dyDescent="0.3">
      <c r="A2572" t="s">
        <v>181</v>
      </c>
      <c r="B2572" t="s">
        <v>411</v>
      </c>
      <c r="C2572" t="s">
        <v>29</v>
      </c>
      <c r="D2572" t="s">
        <v>241</v>
      </c>
      <c r="E2572" t="s">
        <v>381</v>
      </c>
      <c r="F2572" t="s">
        <v>9132</v>
      </c>
      <c r="G2572" t="s">
        <v>33</v>
      </c>
      <c r="H2572" s="4">
        <v>45542</v>
      </c>
      <c r="I2572">
        <v>950</v>
      </c>
      <c r="J2572" t="s">
        <v>9133</v>
      </c>
      <c r="K2572" t="s">
        <v>1086</v>
      </c>
      <c r="L2572" t="s">
        <v>9134</v>
      </c>
      <c r="M2572" t="s">
        <v>37</v>
      </c>
      <c r="N2572" t="s">
        <v>9135</v>
      </c>
      <c r="O2572" t="s">
        <v>39</v>
      </c>
      <c r="P2572">
        <v>5</v>
      </c>
      <c r="Q2572" t="s">
        <v>40</v>
      </c>
      <c r="R2572" t="s">
        <v>101</v>
      </c>
      <c r="S2572" t="s">
        <v>9136</v>
      </c>
      <c r="T2572" s="4">
        <v>45624</v>
      </c>
      <c r="U2572">
        <v>11</v>
      </c>
      <c r="V2572" t="s">
        <v>20256</v>
      </c>
      <c r="W2572" t="s">
        <v>9137</v>
      </c>
      <c r="X2572" t="s">
        <v>9138</v>
      </c>
      <c r="Y2572" t="s">
        <v>5576</v>
      </c>
      <c r="Z2572">
        <v>2551</v>
      </c>
      <c r="AA2572">
        <v>7</v>
      </c>
      <c r="AB2572">
        <v>7142.8</v>
      </c>
      <c r="AC2572">
        <v>1020.4</v>
      </c>
      <c r="AD2572" s="8">
        <v>0.28000000000000003</v>
      </c>
      <c r="AE2572" s="7">
        <v>1999.9840000000002</v>
      </c>
      <c r="AF2572">
        <v>0.28000000000000003</v>
      </c>
      <c r="AG2572" t="str">
        <f t="shared" si="40"/>
        <v>₹7 K</v>
      </c>
    </row>
    <row r="2573" spans="1:33" x14ac:dyDescent="0.3">
      <c r="A2573" t="s">
        <v>27</v>
      </c>
      <c r="B2573" t="s">
        <v>558</v>
      </c>
      <c r="C2573" t="s">
        <v>49</v>
      </c>
      <c r="D2573" t="s">
        <v>677</v>
      </c>
      <c r="E2573" t="s">
        <v>740</v>
      </c>
      <c r="F2573" t="s">
        <v>9322</v>
      </c>
      <c r="G2573" t="s">
        <v>33</v>
      </c>
      <c r="H2573" s="4">
        <v>44463</v>
      </c>
      <c r="I2573">
        <v>1300</v>
      </c>
      <c r="J2573" t="s">
        <v>9323</v>
      </c>
      <c r="K2573" t="s">
        <v>434</v>
      </c>
      <c r="L2573" t="s">
        <v>9324</v>
      </c>
      <c r="M2573" t="s">
        <v>87</v>
      </c>
      <c r="N2573" t="s">
        <v>9325</v>
      </c>
      <c r="O2573" t="s">
        <v>116</v>
      </c>
      <c r="P2573">
        <v>11</v>
      </c>
      <c r="Q2573" t="s">
        <v>73</v>
      </c>
      <c r="R2573" t="s">
        <v>74</v>
      </c>
      <c r="S2573" t="s">
        <v>9326</v>
      </c>
      <c r="T2573" s="4">
        <v>45604</v>
      </c>
      <c r="U2573">
        <v>11</v>
      </c>
      <c r="V2573" t="s">
        <v>20256</v>
      </c>
      <c r="W2573" t="s">
        <v>9327</v>
      </c>
      <c r="X2573" t="s">
        <v>9328</v>
      </c>
      <c r="Y2573" t="s">
        <v>2825</v>
      </c>
      <c r="Z2573">
        <v>1271</v>
      </c>
      <c r="AA2573">
        <v>6</v>
      </c>
      <c r="AB2573">
        <v>3050.4</v>
      </c>
      <c r="AC2573">
        <v>508.40000000000003</v>
      </c>
      <c r="AD2573" s="8">
        <v>0.22</v>
      </c>
      <c r="AE2573" s="7">
        <v>671.08800000000008</v>
      </c>
      <c r="AF2573">
        <v>0.22</v>
      </c>
      <c r="AG2573" t="str">
        <f t="shared" si="40"/>
        <v>₹3 K</v>
      </c>
    </row>
    <row r="2574" spans="1:33" x14ac:dyDescent="0.3">
      <c r="A2574" t="s">
        <v>133</v>
      </c>
      <c r="B2574" t="s">
        <v>229</v>
      </c>
      <c r="C2574" t="s">
        <v>49</v>
      </c>
      <c r="D2574" t="s">
        <v>81</v>
      </c>
      <c r="E2574" t="s">
        <v>3051</v>
      </c>
      <c r="F2574" t="s">
        <v>9349</v>
      </c>
      <c r="G2574" t="s">
        <v>96</v>
      </c>
      <c r="H2574" s="4">
        <v>44630</v>
      </c>
      <c r="I2574">
        <v>950</v>
      </c>
      <c r="J2574" t="s">
        <v>5028</v>
      </c>
      <c r="K2574" t="s">
        <v>716</v>
      </c>
      <c r="L2574" t="s">
        <v>9350</v>
      </c>
      <c r="M2574" t="s">
        <v>37</v>
      </c>
      <c r="N2574" t="s">
        <v>9351</v>
      </c>
      <c r="O2574" t="s">
        <v>72</v>
      </c>
      <c r="P2574">
        <v>11</v>
      </c>
      <c r="Q2574" t="s">
        <v>73</v>
      </c>
      <c r="R2574" t="s">
        <v>101</v>
      </c>
      <c r="S2574" t="s">
        <v>9352</v>
      </c>
      <c r="T2574" s="4">
        <v>45626</v>
      </c>
      <c r="U2574">
        <v>11</v>
      </c>
      <c r="V2574" t="s">
        <v>20256</v>
      </c>
      <c r="W2574" t="s">
        <v>9353</v>
      </c>
      <c r="X2574" t="s">
        <v>9354</v>
      </c>
      <c r="Y2574" t="s">
        <v>6084</v>
      </c>
      <c r="Z2574">
        <v>1329</v>
      </c>
      <c r="AA2574">
        <v>7</v>
      </c>
      <c r="AB2574">
        <v>3721.2000000000003</v>
      </c>
      <c r="AC2574">
        <v>531.6</v>
      </c>
      <c r="AD2574" s="8">
        <v>0.22</v>
      </c>
      <c r="AE2574" s="7">
        <v>818.6640000000001</v>
      </c>
      <c r="AF2574">
        <v>0.22</v>
      </c>
      <c r="AG2574" t="str">
        <f t="shared" si="40"/>
        <v>₹4 K</v>
      </c>
    </row>
    <row r="2575" spans="1:33" x14ac:dyDescent="0.3">
      <c r="A2575" t="s">
        <v>133</v>
      </c>
      <c r="B2575" t="s">
        <v>229</v>
      </c>
      <c r="C2575" t="s">
        <v>49</v>
      </c>
      <c r="D2575" t="s">
        <v>677</v>
      </c>
      <c r="E2575" t="s">
        <v>740</v>
      </c>
      <c r="F2575" t="s">
        <v>9422</v>
      </c>
      <c r="G2575" t="s">
        <v>33</v>
      </c>
      <c r="H2575" s="4">
        <v>45532</v>
      </c>
      <c r="I2575">
        <v>1400</v>
      </c>
      <c r="J2575" t="s">
        <v>9423</v>
      </c>
      <c r="K2575" t="s">
        <v>706</v>
      </c>
      <c r="L2575" t="s">
        <v>9424</v>
      </c>
      <c r="M2575" t="s">
        <v>37</v>
      </c>
      <c r="N2575" t="s">
        <v>9425</v>
      </c>
      <c r="O2575" t="s">
        <v>39</v>
      </c>
      <c r="P2575">
        <v>18</v>
      </c>
      <c r="Q2575" t="s">
        <v>73</v>
      </c>
      <c r="R2575" t="s">
        <v>41</v>
      </c>
      <c r="S2575" t="s">
        <v>9426</v>
      </c>
      <c r="T2575" s="4">
        <v>45625</v>
      </c>
      <c r="U2575">
        <v>11</v>
      </c>
      <c r="V2575" t="s">
        <v>20256</v>
      </c>
      <c r="W2575" t="s">
        <v>9427</v>
      </c>
      <c r="X2575" t="s">
        <v>9428</v>
      </c>
      <c r="Y2575" t="s">
        <v>217</v>
      </c>
      <c r="Z2575">
        <v>2681</v>
      </c>
      <c r="AA2575">
        <v>5</v>
      </c>
      <c r="AB2575">
        <v>5362</v>
      </c>
      <c r="AC2575">
        <v>1072.4000000000001</v>
      </c>
      <c r="AD2575" s="8">
        <v>0.22</v>
      </c>
      <c r="AE2575" s="7">
        <v>1179.6400000000001</v>
      </c>
      <c r="AF2575">
        <v>0.22</v>
      </c>
      <c r="AG2575" t="str">
        <f t="shared" si="40"/>
        <v>₹5 K</v>
      </c>
    </row>
    <row r="2576" spans="1:33" x14ac:dyDescent="0.3">
      <c r="A2576" t="s">
        <v>336</v>
      </c>
      <c r="B2576" t="s">
        <v>262</v>
      </c>
      <c r="C2576" t="s">
        <v>80</v>
      </c>
      <c r="D2576" t="s">
        <v>146</v>
      </c>
      <c r="E2576" t="s">
        <v>304</v>
      </c>
      <c r="F2576" t="s">
        <v>9429</v>
      </c>
      <c r="G2576" t="s">
        <v>33</v>
      </c>
      <c r="H2576" s="4">
        <v>44154</v>
      </c>
      <c r="I2576">
        <v>1300</v>
      </c>
      <c r="J2576" t="s">
        <v>9430</v>
      </c>
      <c r="K2576" t="s">
        <v>173</v>
      </c>
      <c r="L2576" t="s">
        <v>9431</v>
      </c>
      <c r="M2576" t="s">
        <v>37</v>
      </c>
      <c r="N2576" t="s">
        <v>9432</v>
      </c>
      <c r="O2576" t="s">
        <v>39</v>
      </c>
      <c r="P2576">
        <v>20</v>
      </c>
      <c r="Q2576" t="s">
        <v>73</v>
      </c>
      <c r="R2576" t="s">
        <v>58</v>
      </c>
      <c r="S2576" t="s">
        <v>9433</v>
      </c>
      <c r="T2576" s="4">
        <v>45620</v>
      </c>
      <c r="U2576">
        <v>11</v>
      </c>
      <c r="V2576" t="s">
        <v>20256</v>
      </c>
      <c r="W2576" t="s">
        <v>9434</v>
      </c>
      <c r="X2576" t="s">
        <v>9435</v>
      </c>
      <c r="Y2576" t="s">
        <v>3317</v>
      </c>
      <c r="Z2576">
        <v>2259</v>
      </c>
      <c r="AA2576">
        <v>2</v>
      </c>
      <c r="AB2576">
        <v>1807.2</v>
      </c>
      <c r="AC2576">
        <v>903.6</v>
      </c>
      <c r="AD2576" s="8">
        <v>0.35</v>
      </c>
      <c r="AE2576" s="7">
        <v>632.52</v>
      </c>
      <c r="AF2576">
        <v>0.35</v>
      </c>
      <c r="AG2576" t="str">
        <f t="shared" si="40"/>
        <v>₹2 K</v>
      </c>
    </row>
    <row r="2577" spans="1:33" x14ac:dyDescent="0.3">
      <c r="A2577" t="s">
        <v>181</v>
      </c>
      <c r="B2577" t="s">
        <v>985</v>
      </c>
      <c r="C2577" t="s">
        <v>49</v>
      </c>
      <c r="D2577" t="s">
        <v>677</v>
      </c>
      <c r="E2577" t="s">
        <v>242</v>
      </c>
      <c r="F2577" t="s">
        <v>9576</v>
      </c>
      <c r="G2577" t="s">
        <v>96</v>
      </c>
      <c r="H2577" s="4">
        <v>45479</v>
      </c>
      <c r="I2577">
        <v>800</v>
      </c>
      <c r="J2577" t="s">
        <v>9577</v>
      </c>
      <c r="K2577" t="s">
        <v>879</v>
      </c>
      <c r="L2577" t="s">
        <v>9578</v>
      </c>
      <c r="M2577" t="s">
        <v>37</v>
      </c>
      <c r="N2577" t="s">
        <v>9579</v>
      </c>
      <c r="O2577" t="s">
        <v>116</v>
      </c>
      <c r="P2577">
        <v>7</v>
      </c>
      <c r="Q2577" t="s">
        <v>73</v>
      </c>
      <c r="R2577" t="s">
        <v>41</v>
      </c>
      <c r="S2577" t="s">
        <v>9580</v>
      </c>
      <c r="T2577" s="4">
        <v>45618</v>
      </c>
      <c r="U2577">
        <v>11</v>
      </c>
      <c r="V2577" t="s">
        <v>20256</v>
      </c>
      <c r="W2577" t="s">
        <v>9581</v>
      </c>
      <c r="X2577" t="s">
        <v>9582</v>
      </c>
      <c r="Y2577" t="s">
        <v>6789</v>
      </c>
      <c r="Z2577">
        <v>1090</v>
      </c>
      <c r="AA2577">
        <v>4</v>
      </c>
      <c r="AB2577">
        <v>1744</v>
      </c>
      <c r="AC2577">
        <v>436</v>
      </c>
      <c r="AD2577" s="8">
        <v>0.22</v>
      </c>
      <c r="AE2577" s="7">
        <v>383.68</v>
      </c>
      <c r="AF2577">
        <v>0.22</v>
      </c>
      <c r="AG2577" t="str">
        <f t="shared" si="40"/>
        <v>₹2 K</v>
      </c>
    </row>
    <row r="2578" spans="1:33" x14ac:dyDescent="0.3">
      <c r="A2578" t="s">
        <v>20236</v>
      </c>
      <c r="B2578" t="s">
        <v>79</v>
      </c>
      <c r="C2578" t="s">
        <v>49</v>
      </c>
      <c r="D2578" t="s">
        <v>65</v>
      </c>
      <c r="E2578" t="s">
        <v>170</v>
      </c>
      <c r="F2578" t="s">
        <v>9639</v>
      </c>
      <c r="G2578" t="s">
        <v>96</v>
      </c>
      <c r="H2578" s="4">
        <v>44543</v>
      </c>
      <c r="I2578">
        <v>1200</v>
      </c>
      <c r="J2578" t="s">
        <v>9640</v>
      </c>
      <c r="K2578" t="s">
        <v>861</v>
      </c>
      <c r="L2578" t="s">
        <v>9641</v>
      </c>
      <c r="M2578" t="s">
        <v>37</v>
      </c>
      <c r="N2578" t="s">
        <v>9642</v>
      </c>
      <c r="O2578" t="s">
        <v>72</v>
      </c>
      <c r="P2578">
        <v>8</v>
      </c>
      <c r="Q2578" t="s">
        <v>40</v>
      </c>
      <c r="R2578" t="s">
        <v>58</v>
      </c>
      <c r="S2578" t="s">
        <v>9643</v>
      </c>
      <c r="T2578" s="4">
        <v>45615</v>
      </c>
      <c r="U2578">
        <v>11</v>
      </c>
      <c r="V2578" t="s">
        <v>20256</v>
      </c>
      <c r="W2578" t="s">
        <v>9644</v>
      </c>
      <c r="X2578" t="s">
        <v>9645</v>
      </c>
      <c r="Y2578" t="s">
        <v>2748</v>
      </c>
      <c r="Z2578">
        <v>852</v>
      </c>
      <c r="AA2578">
        <v>8</v>
      </c>
      <c r="AB2578">
        <v>2726.4</v>
      </c>
      <c r="AC2578">
        <v>340.8</v>
      </c>
      <c r="AD2578" s="8">
        <v>0.22</v>
      </c>
      <c r="AE2578" s="7">
        <v>599.80799999999999</v>
      </c>
      <c r="AF2578">
        <v>0.22</v>
      </c>
      <c r="AG2578" t="str">
        <f t="shared" si="40"/>
        <v>₹3 K</v>
      </c>
    </row>
    <row r="2579" spans="1:33" x14ac:dyDescent="0.3">
      <c r="A2579" t="s">
        <v>93</v>
      </c>
      <c r="B2579" t="s">
        <v>293</v>
      </c>
      <c r="C2579" t="s">
        <v>49</v>
      </c>
      <c r="D2579" t="s">
        <v>65</v>
      </c>
      <c r="E2579" t="s">
        <v>134</v>
      </c>
      <c r="F2579" t="s">
        <v>9746</v>
      </c>
      <c r="G2579" t="s">
        <v>96</v>
      </c>
      <c r="H2579" s="4">
        <v>44928</v>
      </c>
      <c r="I2579">
        <v>1200</v>
      </c>
      <c r="J2579" t="s">
        <v>9747</v>
      </c>
      <c r="K2579" t="s">
        <v>1643</v>
      </c>
      <c r="L2579" t="s">
        <v>9748</v>
      </c>
      <c r="M2579" t="s">
        <v>37</v>
      </c>
      <c r="N2579" t="s">
        <v>9749</v>
      </c>
      <c r="O2579" t="s">
        <v>72</v>
      </c>
      <c r="P2579">
        <v>9</v>
      </c>
      <c r="Q2579" t="s">
        <v>73</v>
      </c>
      <c r="R2579" t="s">
        <v>101</v>
      </c>
      <c r="S2579" t="s">
        <v>9750</v>
      </c>
      <c r="T2579" s="4">
        <v>45608</v>
      </c>
      <c r="U2579">
        <v>11</v>
      </c>
      <c r="V2579" t="s">
        <v>20256</v>
      </c>
      <c r="W2579" t="s">
        <v>9751</v>
      </c>
      <c r="X2579" t="s">
        <v>6681</v>
      </c>
      <c r="Y2579" t="s">
        <v>9752</v>
      </c>
      <c r="Z2579">
        <v>1979</v>
      </c>
      <c r="AA2579">
        <v>8</v>
      </c>
      <c r="AB2579">
        <v>6332.8</v>
      </c>
      <c r="AC2579">
        <v>791.6</v>
      </c>
      <c r="AD2579" s="8">
        <v>0.22</v>
      </c>
      <c r="AE2579" s="7">
        <v>1393.2160000000001</v>
      </c>
      <c r="AF2579">
        <v>0.22</v>
      </c>
      <c r="AG2579" t="str">
        <f t="shared" si="40"/>
        <v>₹6 K</v>
      </c>
    </row>
    <row r="2580" spans="1:33" x14ac:dyDescent="0.3">
      <c r="A2580" t="s">
        <v>20234</v>
      </c>
      <c r="B2580" t="s">
        <v>325</v>
      </c>
      <c r="C2580" t="s">
        <v>49</v>
      </c>
      <c r="D2580" t="s">
        <v>677</v>
      </c>
      <c r="E2580" t="s">
        <v>641</v>
      </c>
      <c r="F2580" t="s">
        <v>9760</v>
      </c>
      <c r="G2580" t="s">
        <v>96</v>
      </c>
      <c r="H2580" s="4">
        <v>44239</v>
      </c>
      <c r="I2580">
        <v>1100</v>
      </c>
      <c r="J2580" t="s">
        <v>9761</v>
      </c>
      <c r="K2580" t="s">
        <v>825</v>
      </c>
      <c r="L2580" t="s">
        <v>9762</v>
      </c>
      <c r="M2580" t="s">
        <v>37</v>
      </c>
      <c r="N2580" t="s">
        <v>9763</v>
      </c>
      <c r="O2580" t="s">
        <v>57</v>
      </c>
      <c r="P2580">
        <v>5</v>
      </c>
      <c r="Q2580" t="s">
        <v>40</v>
      </c>
      <c r="R2580" t="s">
        <v>74</v>
      </c>
      <c r="S2580" t="s">
        <v>9764</v>
      </c>
      <c r="T2580" s="4">
        <v>45616</v>
      </c>
      <c r="U2580">
        <v>11</v>
      </c>
      <c r="V2580" t="s">
        <v>20256</v>
      </c>
      <c r="W2580" t="s">
        <v>9765</v>
      </c>
      <c r="X2580" t="s">
        <v>9766</v>
      </c>
      <c r="Y2580" t="s">
        <v>9767</v>
      </c>
      <c r="Z2580">
        <v>1673</v>
      </c>
      <c r="AA2580">
        <v>5</v>
      </c>
      <c r="AB2580">
        <v>3346</v>
      </c>
      <c r="AC2580">
        <v>669.2</v>
      </c>
      <c r="AD2580" s="8">
        <v>0.22</v>
      </c>
      <c r="AE2580" s="7">
        <v>736.12</v>
      </c>
      <c r="AF2580">
        <v>0.22</v>
      </c>
      <c r="AG2580" t="str">
        <f t="shared" si="40"/>
        <v>₹3 K</v>
      </c>
    </row>
    <row r="2581" spans="1:33" x14ac:dyDescent="0.3">
      <c r="A2581" t="s">
        <v>181</v>
      </c>
      <c r="B2581" t="s">
        <v>813</v>
      </c>
      <c r="C2581" t="s">
        <v>29</v>
      </c>
      <c r="D2581" t="s">
        <v>50</v>
      </c>
      <c r="E2581" t="s">
        <v>3122</v>
      </c>
      <c r="F2581" t="s">
        <v>9768</v>
      </c>
      <c r="G2581" t="s">
        <v>96</v>
      </c>
      <c r="H2581" s="4">
        <v>44079</v>
      </c>
      <c r="I2581">
        <v>1100</v>
      </c>
      <c r="J2581" t="s">
        <v>9769</v>
      </c>
      <c r="K2581" t="s">
        <v>297</v>
      </c>
      <c r="L2581" t="s">
        <v>9770</v>
      </c>
      <c r="M2581" t="s">
        <v>37</v>
      </c>
      <c r="N2581" t="s">
        <v>9771</v>
      </c>
      <c r="O2581" t="s">
        <v>57</v>
      </c>
      <c r="P2581">
        <v>4</v>
      </c>
      <c r="Q2581" t="s">
        <v>40</v>
      </c>
      <c r="R2581" t="s">
        <v>58</v>
      </c>
      <c r="S2581" t="s">
        <v>9772</v>
      </c>
      <c r="T2581" s="4">
        <v>45616</v>
      </c>
      <c r="U2581">
        <v>11</v>
      </c>
      <c r="V2581" t="s">
        <v>20256</v>
      </c>
      <c r="W2581" t="s">
        <v>9773</v>
      </c>
      <c r="X2581" t="s">
        <v>9774</v>
      </c>
      <c r="Y2581" t="s">
        <v>9775</v>
      </c>
      <c r="Z2581">
        <v>1078</v>
      </c>
      <c r="AA2581">
        <v>2</v>
      </c>
      <c r="AB2581">
        <v>862.40000000000009</v>
      </c>
      <c r="AC2581">
        <v>431.20000000000005</v>
      </c>
      <c r="AD2581" s="8">
        <v>0.28000000000000003</v>
      </c>
      <c r="AE2581" s="7">
        <v>241.47200000000004</v>
      </c>
      <c r="AF2581">
        <v>0.28000000000000003</v>
      </c>
      <c r="AG2581" t="str">
        <f t="shared" si="40"/>
        <v>₹862.4</v>
      </c>
    </row>
    <row r="2582" spans="1:33" x14ac:dyDescent="0.3">
      <c r="A2582" t="s">
        <v>93</v>
      </c>
      <c r="B2582" t="s">
        <v>169</v>
      </c>
      <c r="C2582" t="s">
        <v>29</v>
      </c>
      <c r="D2582" t="s">
        <v>30</v>
      </c>
      <c r="E2582" t="s">
        <v>549</v>
      </c>
      <c r="F2582" t="s">
        <v>9776</v>
      </c>
      <c r="G2582" t="s">
        <v>96</v>
      </c>
      <c r="H2582" s="4">
        <v>44879</v>
      </c>
      <c r="I2582">
        <v>950</v>
      </c>
      <c r="J2582" t="s">
        <v>9777</v>
      </c>
      <c r="K2582" t="s">
        <v>186</v>
      </c>
      <c r="L2582" t="s">
        <v>9778</v>
      </c>
      <c r="M2582" t="s">
        <v>37</v>
      </c>
      <c r="N2582" t="s">
        <v>9779</v>
      </c>
      <c r="O2582" t="s">
        <v>116</v>
      </c>
      <c r="P2582">
        <v>14</v>
      </c>
      <c r="Q2582" t="s">
        <v>73</v>
      </c>
      <c r="R2582" t="s">
        <v>41</v>
      </c>
      <c r="S2582" t="s">
        <v>9780</v>
      </c>
      <c r="T2582" s="4">
        <v>45615</v>
      </c>
      <c r="U2582">
        <v>11</v>
      </c>
      <c r="V2582" t="s">
        <v>20256</v>
      </c>
      <c r="W2582" t="s">
        <v>9781</v>
      </c>
      <c r="X2582" t="s">
        <v>9782</v>
      </c>
      <c r="Y2582" t="s">
        <v>239</v>
      </c>
      <c r="Z2582">
        <v>1305</v>
      </c>
      <c r="AA2582">
        <v>6</v>
      </c>
      <c r="AB2582">
        <v>3132</v>
      </c>
      <c r="AC2582">
        <v>522</v>
      </c>
      <c r="AD2582" s="8">
        <v>0.28000000000000003</v>
      </c>
      <c r="AE2582" s="7">
        <v>876.96</v>
      </c>
      <c r="AF2582">
        <v>0.28000000000000003</v>
      </c>
      <c r="AG2582" t="str">
        <f t="shared" si="40"/>
        <v>₹3 K</v>
      </c>
    </row>
    <row r="2583" spans="1:33" x14ac:dyDescent="0.3">
      <c r="A2583" t="s">
        <v>181</v>
      </c>
      <c r="B2583" t="s">
        <v>369</v>
      </c>
      <c r="C2583" t="s">
        <v>49</v>
      </c>
      <c r="D2583" t="s">
        <v>370</v>
      </c>
      <c r="E2583" t="s">
        <v>358</v>
      </c>
      <c r="F2583" t="s">
        <v>9791</v>
      </c>
      <c r="G2583" t="s">
        <v>33</v>
      </c>
      <c r="H2583" s="4">
        <v>45280</v>
      </c>
      <c r="I2583">
        <v>1000</v>
      </c>
      <c r="J2583" t="s">
        <v>9792</v>
      </c>
      <c r="K2583" t="s">
        <v>1626</v>
      </c>
      <c r="L2583" t="s">
        <v>9793</v>
      </c>
      <c r="M2583" t="s">
        <v>87</v>
      </c>
      <c r="N2583" t="s">
        <v>9794</v>
      </c>
      <c r="O2583" t="s">
        <v>39</v>
      </c>
      <c r="P2583">
        <v>14</v>
      </c>
      <c r="Q2583" t="s">
        <v>40</v>
      </c>
      <c r="R2583" t="s">
        <v>41</v>
      </c>
      <c r="S2583" t="s">
        <v>9795</v>
      </c>
      <c r="T2583" s="4">
        <v>45624</v>
      </c>
      <c r="U2583">
        <v>11</v>
      </c>
      <c r="V2583" t="s">
        <v>20256</v>
      </c>
      <c r="W2583" t="s">
        <v>9796</v>
      </c>
      <c r="X2583" t="s">
        <v>9797</v>
      </c>
      <c r="Y2583" t="s">
        <v>3772</v>
      </c>
      <c r="Z2583">
        <v>717</v>
      </c>
      <c r="AA2583">
        <v>5</v>
      </c>
      <c r="AB2583">
        <v>1434</v>
      </c>
      <c r="AC2583">
        <v>286.8</v>
      </c>
      <c r="AD2583" s="8">
        <v>0.22</v>
      </c>
      <c r="AE2583" s="7">
        <v>315.48</v>
      </c>
      <c r="AF2583">
        <v>0.22</v>
      </c>
      <c r="AG2583" t="str">
        <f t="shared" si="40"/>
        <v>₹1 K</v>
      </c>
    </row>
    <row r="2584" spans="1:33" x14ac:dyDescent="0.3">
      <c r="A2584" t="s">
        <v>27</v>
      </c>
      <c r="B2584" t="s">
        <v>803</v>
      </c>
      <c r="C2584" t="s">
        <v>49</v>
      </c>
      <c r="D2584" t="s">
        <v>206</v>
      </c>
      <c r="E2584" t="s">
        <v>957</v>
      </c>
      <c r="F2584" t="s">
        <v>9805</v>
      </c>
      <c r="G2584" t="s">
        <v>33</v>
      </c>
      <c r="H2584" s="4">
        <v>45156</v>
      </c>
      <c r="I2584">
        <v>1100</v>
      </c>
      <c r="J2584" t="s">
        <v>9806</v>
      </c>
      <c r="K2584" t="s">
        <v>276</v>
      </c>
      <c r="L2584" t="s">
        <v>9807</v>
      </c>
      <c r="M2584" t="s">
        <v>87</v>
      </c>
      <c r="N2584" t="s">
        <v>9808</v>
      </c>
      <c r="O2584" t="s">
        <v>72</v>
      </c>
      <c r="P2584">
        <v>3</v>
      </c>
      <c r="Q2584" t="s">
        <v>73</v>
      </c>
      <c r="R2584" t="s">
        <v>58</v>
      </c>
      <c r="S2584" t="s">
        <v>9809</v>
      </c>
      <c r="T2584" s="4">
        <v>45621</v>
      </c>
      <c r="U2584">
        <v>11</v>
      </c>
      <c r="V2584" t="s">
        <v>20256</v>
      </c>
      <c r="W2584" t="s">
        <v>9810</v>
      </c>
      <c r="X2584" t="s">
        <v>9811</v>
      </c>
      <c r="Y2584" t="s">
        <v>4275</v>
      </c>
      <c r="Z2584">
        <v>1771</v>
      </c>
      <c r="AA2584">
        <v>8</v>
      </c>
      <c r="AB2584">
        <v>5667.2000000000007</v>
      </c>
      <c r="AC2584">
        <v>708.40000000000009</v>
      </c>
      <c r="AD2584" s="8">
        <v>0.22</v>
      </c>
      <c r="AE2584" s="7">
        <v>1246.7840000000001</v>
      </c>
      <c r="AF2584">
        <v>0.22</v>
      </c>
      <c r="AG2584" t="str">
        <f t="shared" si="40"/>
        <v>₹6 K</v>
      </c>
    </row>
    <row r="2585" spans="1:33" x14ac:dyDescent="0.3">
      <c r="A2585" t="s">
        <v>181</v>
      </c>
      <c r="B2585" t="s">
        <v>182</v>
      </c>
      <c r="C2585" t="s">
        <v>29</v>
      </c>
      <c r="D2585" t="s">
        <v>65</v>
      </c>
      <c r="E2585" t="s">
        <v>431</v>
      </c>
      <c r="F2585" t="s">
        <v>9812</v>
      </c>
      <c r="G2585" t="s">
        <v>33</v>
      </c>
      <c r="H2585" s="4">
        <v>44437</v>
      </c>
      <c r="I2585">
        <v>800</v>
      </c>
      <c r="J2585" t="s">
        <v>9813</v>
      </c>
      <c r="K2585" t="s">
        <v>3813</v>
      </c>
      <c r="L2585" t="s">
        <v>9814</v>
      </c>
      <c r="M2585" t="s">
        <v>87</v>
      </c>
      <c r="N2585" t="s">
        <v>9815</v>
      </c>
      <c r="O2585" t="s">
        <v>72</v>
      </c>
      <c r="P2585">
        <v>11</v>
      </c>
      <c r="Q2585" t="s">
        <v>73</v>
      </c>
      <c r="R2585" t="s">
        <v>101</v>
      </c>
      <c r="S2585" t="s">
        <v>9816</v>
      </c>
      <c r="T2585" s="4">
        <v>45616</v>
      </c>
      <c r="U2585">
        <v>11</v>
      </c>
      <c r="V2585" t="s">
        <v>20256</v>
      </c>
      <c r="W2585" t="s">
        <v>9817</v>
      </c>
      <c r="X2585" t="s">
        <v>9818</v>
      </c>
      <c r="Y2585" t="s">
        <v>2616</v>
      </c>
      <c r="Z2585">
        <v>2452</v>
      </c>
      <c r="AA2585">
        <v>2</v>
      </c>
      <c r="AB2585">
        <v>1961.6000000000001</v>
      </c>
      <c r="AC2585">
        <v>980.80000000000007</v>
      </c>
      <c r="AD2585" s="8">
        <v>0.28000000000000003</v>
      </c>
      <c r="AE2585" s="7">
        <v>549.24800000000005</v>
      </c>
      <c r="AF2585">
        <v>0.28000000000000003</v>
      </c>
      <c r="AG2585" t="str">
        <f t="shared" si="40"/>
        <v>₹2 K</v>
      </c>
    </row>
    <row r="2586" spans="1:33" x14ac:dyDescent="0.3">
      <c r="A2586" t="s">
        <v>20236</v>
      </c>
      <c r="B2586" t="s">
        <v>79</v>
      </c>
      <c r="C2586" t="s">
        <v>29</v>
      </c>
      <c r="D2586" t="s">
        <v>146</v>
      </c>
      <c r="E2586" t="s">
        <v>1092</v>
      </c>
      <c r="F2586" t="s">
        <v>9906</v>
      </c>
      <c r="G2586" t="s">
        <v>96</v>
      </c>
      <c r="H2586" s="4">
        <v>44413</v>
      </c>
      <c r="I2586">
        <v>1400</v>
      </c>
      <c r="J2586" t="s">
        <v>9907</v>
      </c>
      <c r="K2586" t="s">
        <v>307</v>
      </c>
      <c r="L2586" t="s">
        <v>9908</v>
      </c>
      <c r="M2586" t="s">
        <v>37</v>
      </c>
      <c r="N2586" t="s">
        <v>9909</v>
      </c>
      <c r="O2586" t="s">
        <v>72</v>
      </c>
      <c r="P2586">
        <v>19</v>
      </c>
      <c r="Q2586" t="s">
        <v>40</v>
      </c>
      <c r="R2586" t="s">
        <v>41</v>
      </c>
      <c r="S2586" t="s">
        <v>9910</v>
      </c>
      <c r="T2586" s="4">
        <v>45619</v>
      </c>
      <c r="U2586">
        <v>11</v>
      </c>
      <c r="V2586" t="s">
        <v>20256</v>
      </c>
      <c r="W2586" t="s">
        <v>9911</v>
      </c>
      <c r="X2586" t="s">
        <v>9912</v>
      </c>
      <c r="Y2586" t="s">
        <v>5096</v>
      </c>
      <c r="Z2586">
        <v>1434</v>
      </c>
      <c r="AA2586">
        <v>3</v>
      </c>
      <c r="AB2586">
        <v>1720.8000000000002</v>
      </c>
      <c r="AC2586">
        <v>573.6</v>
      </c>
      <c r="AD2586" s="8">
        <v>0.28000000000000003</v>
      </c>
      <c r="AE2586" s="7">
        <v>481.82400000000007</v>
      </c>
      <c r="AF2586">
        <v>0.28000000000000003</v>
      </c>
      <c r="AG2586" t="str">
        <f t="shared" si="40"/>
        <v>₹2 K</v>
      </c>
    </row>
    <row r="2587" spans="1:33" x14ac:dyDescent="0.3">
      <c r="A2587" t="s">
        <v>357</v>
      </c>
      <c r="B2587" t="s">
        <v>357</v>
      </c>
      <c r="C2587" t="s">
        <v>29</v>
      </c>
      <c r="D2587" t="s">
        <v>370</v>
      </c>
      <c r="E2587" t="s">
        <v>1608</v>
      </c>
      <c r="F2587" t="s">
        <v>9920</v>
      </c>
      <c r="G2587" t="s">
        <v>33</v>
      </c>
      <c r="H2587" s="4">
        <v>44076</v>
      </c>
      <c r="I2587">
        <v>1300</v>
      </c>
      <c r="J2587" t="s">
        <v>2959</v>
      </c>
      <c r="K2587" t="s">
        <v>1486</v>
      </c>
      <c r="L2587" t="s">
        <v>9921</v>
      </c>
      <c r="M2587" t="s">
        <v>37</v>
      </c>
      <c r="N2587" t="s">
        <v>9922</v>
      </c>
      <c r="O2587" t="s">
        <v>57</v>
      </c>
      <c r="P2587">
        <v>11</v>
      </c>
      <c r="Q2587" t="s">
        <v>73</v>
      </c>
      <c r="R2587" t="s">
        <v>101</v>
      </c>
      <c r="S2587" t="s">
        <v>9923</v>
      </c>
      <c r="T2587" s="4">
        <v>45625</v>
      </c>
      <c r="U2587">
        <v>11</v>
      </c>
      <c r="V2587" t="s">
        <v>20256</v>
      </c>
      <c r="W2587" t="s">
        <v>9924</v>
      </c>
      <c r="X2587" t="s">
        <v>9925</v>
      </c>
      <c r="Y2587" t="s">
        <v>6643</v>
      </c>
      <c r="Z2587">
        <v>2249</v>
      </c>
      <c r="AA2587">
        <v>3</v>
      </c>
      <c r="AB2587">
        <v>2698.8</v>
      </c>
      <c r="AC2587">
        <v>899.6</v>
      </c>
      <c r="AD2587" s="8">
        <v>0.28000000000000003</v>
      </c>
      <c r="AE2587" s="7">
        <v>755.6640000000001</v>
      </c>
      <c r="AF2587">
        <v>0.28000000000000003</v>
      </c>
      <c r="AG2587" t="str">
        <f t="shared" si="40"/>
        <v>₹3 K</v>
      </c>
    </row>
    <row r="2588" spans="1:33" x14ac:dyDescent="0.3">
      <c r="A2588" t="s">
        <v>133</v>
      </c>
      <c r="B2588" t="s">
        <v>108</v>
      </c>
      <c r="C2588" t="s">
        <v>49</v>
      </c>
      <c r="D2588" t="s">
        <v>81</v>
      </c>
      <c r="E2588" t="s">
        <v>31</v>
      </c>
      <c r="F2588" t="s">
        <v>9933</v>
      </c>
      <c r="G2588" t="s">
        <v>96</v>
      </c>
      <c r="H2588" s="4">
        <v>44330</v>
      </c>
      <c r="I2588">
        <v>1100</v>
      </c>
      <c r="J2588" t="s">
        <v>9934</v>
      </c>
      <c r="K2588" t="s">
        <v>35</v>
      </c>
      <c r="L2588" t="s">
        <v>9935</v>
      </c>
      <c r="M2588" t="s">
        <v>37</v>
      </c>
      <c r="N2588" t="s">
        <v>9936</v>
      </c>
      <c r="O2588" t="s">
        <v>116</v>
      </c>
      <c r="P2588">
        <v>11</v>
      </c>
      <c r="Q2588" t="s">
        <v>40</v>
      </c>
      <c r="R2588" t="s">
        <v>74</v>
      </c>
      <c r="S2588" t="s">
        <v>9937</v>
      </c>
      <c r="T2588" s="4">
        <v>45603</v>
      </c>
      <c r="U2588">
        <v>11</v>
      </c>
      <c r="V2588" t="s">
        <v>20256</v>
      </c>
      <c r="W2588" t="s">
        <v>9938</v>
      </c>
      <c r="X2588" t="s">
        <v>9939</v>
      </c>
      <c r="Y2588" t="s">
        <v>4022</v>
      </c>
      <c r="Z2588">
        <v>1291</v>
      </c>
      <c r="AA2588">
        <v>4</v>
      </c>
      <c r="AB2588">
        <v>2065.6</v>
      </c>
      <c r="AC2588">
        <v>516.4</v>
      </c>
      <c r="AD2588" s="8">
        <v>0.22</v>
      </c>
      <c r="AE2588" s="7">
        <v>454.43199999999996</v>
      </c>
      <c r="AF2588">
        <v>0.22</v>
      </c>
      <c r="AG2588" t="str">
        <f t="shared" si="40"/>
        <v>₹2 K</v>
      </c>
    </row>
    <row r="2589" spans="1:33" x14ac:dyDescent="0.3">
      <c r="A2589" t="s">
        <v>181</v>
      </c>
      <c r="B2589" t="s">
        <v>813</v>
      </c>
      <c r="C2589" t="s">
        <v>29</v>
      </c>
      <c r="D2589" t="s">
        <v>81</v>
      </c>
      <c r="E2589" t="s">
        <v>975</v>
      </c>
      <c r="F2589" t="s">
        <v>9940</v>
      </c>
      <c r="G2589" t="s">
        <v>33</v>
      </c>
      <c r="H2589" s="4">
        <v>44341</v>
      </c>
      <c r="I2589">
        <v>1200</v>
      </c>
      <c r="J2589" t="s">
        <v>8859</v>
      </c>
      <c r="K2589" t="s">
        <v>1686</v>
      </c>
      <c r="L2589" t="s">
        <v>9941</v>
      </c>
      <c r="M2589" t="s">
        <v>37</v>
      </c>
      <c r="N2589" t="s">
        <v>9942</v>
      </c>
      <c r="O2589" t="s">
        <v>39</v>
      </c>
      <c r="P2589">
        <v>6</v>
      </c>
      <c r="Q2589" t="s">
        <v>40</v>
      </c>
      <c r="R2589" t="s">
        <v>74</v>
      </c>
      <c r="S2589" t="s">
        <v>9943</v>
      </c>
      <c r="T2589" s="4">
        <v>45598</v>
      </c>
      <c r="U2589">
        <v>11</v>
      </c>
      <c r="V2589" t="s">
        <v>20256</v>
      </c>
      <c r="W2589" t="s">
        <v>9944</v>
      </c>
      <c r="X2589" t="s">
        <v>9945</v>
      </c>
      <c r="Y2589" t="s">
        <v>2161</v>
      </c>
      <c r="Z2589">
        <v>994</v>
      </c>
      <c r="AA2589">
        <v>1</v>
      </c>
      <c r="AB2589">
        <v>397.6</v>
      </c>
      <c r="AC2589">
        <v>397.6</v>
      </c>
      <c r="AD2589" s="8">
        <v>0.28000000000000003</v>
      </c>
      <c r="AE2589" s="7">
        <v>111.32800000000002</v>
      </c>
      <c r="AF2589">
        <v>0.28000000000000003</v>
      </c>
      <c r="AG2589" t="str">
        <f t="shared" si="40"/>
        <v>₹397.6</v>
      </c>
    </row>
    <row r="2590" spans="1:33" x14ac:dyDescent="0.3">
      <c r="A2590" t="s">
        <v>20242</v>
      </c>
      <c r="B2590" t="s">
        <v>390</v>
      </c>
      <c r="C2590" t="s">
        <v>49</v>
      </c>
      <c r="D2590" t="s">
        <v>81</v>
      </c>
      <c r="E2590" t="s">
        <v>1067</v>
      </c>
      <c r="F2590" t="s">
        <v>9953</v>
      </c>
      <c r="G2590" t="s">
        <v>33</v>
      </c>
      <c r="H2590" s="4">
        <v>43954</v>
      </c>
      <c r="I2590">
        <v>1300</v>
      </c>
      <c r="J2590" t="s">
        <v>9954</v>
      </c>
      <c r="K2590" t="s">
        <v>978</v>
      </c>
      <c r="L2590" t="s">
        <v>9955</v>
      </c>
      <c r="M2590" t="s">
        <v>37</v>
      </c>
      <c r="N2590" t="s">
        <v>9956</v>
      </c>
      <c r="O2590" t="s">
        <v>116</v>
      </c>
      <c r="P2590">
        <v>20</v>
      </c>
      <c r="Q2590" t="s">
        <v>73</v>
      </c>
      <c r="R2590" t="s">
        <v>74</v>
      </c>
      <c r="S2590" t="s">
        <v>9957</v>
      </c>
      <c r="T2590" s="4">
        <v>45624</v>
      </c>
      <c r="U2590">
        <v>11</v>
      </c>
      <c r="V2590" t="s">
        <v>20256</v>
      </c>
      <c r="W2590" t="s">
        <v>9958</v>
      </c>
      <c r="X2590" t="s">
        <v>9959</v>
      </c>
      <c r="Y2590" t="s">
        <v>2462</v>
      </c>
      <c r="Z2590">
        <v>1857</v>
      </c>
      <c r="AA2590">
        <v>7</v>
      </c>
      <c r="AB2590">
        <v>5199.6000000000004</v>
      </c>
      <c r="AC2590">
        <v>742.80000000000007</v>
      </c>
      <c r="AD2590" s="8">
        <v>0.22</v>
      </c>
      <c r="AE2590" s="7">
        <v>1143.912</v>
      </c>
      <c r="AF2590">
        <v>0.22</v>
      </c>
      <c r="AG2590" t="str">
        <f t="shared" si="40"/>
        <v>₹5 K</v>
      </c>
    </row>
    <row r="2591" spans="1:33" x14ac:dyDescent="0.3">
      <c r="A2591" t="s">
        <v>27</v>
      </c>
      <c r="B2591" t="s">
        <v>803</v>
      </c>
      <c r="C2591" t="s">
        <v>49</v>
      </c>
      <c r="D2591" t="s">
        <v>677</v>
      </c>
      <c r="E2591" t="s">
        <v>540</v>
      </c>
      <c r="F2591" t="s">
        <v>9968</v>
      </c>
      <c r="G2591" t="s">
        <v>96</v>
      </c>
      <c r="H2591" s="4">
        <v>45003</v>
      </c>
      <c r="I2591">
        <v>1300</v>
      </c>
      <c r="J2591" t="s">
        <v>4908</v>
      </c>
      <c r="K2591" t="s">
        <v>1162</v>
      </c>
      <c r="L2591" t="s">
        <v>9969</v>
      </c>
      <c r="M2591" t="s">
        <v>37</v>
      </c>
      <c r="N2591" t="s">
        <v>9970</v>
      </c>
      <c r="O2591" t="s">
        <v>72</v>
      </c>
      <c r="P2591">
        <v>18</v>
      </c>
      <c r="Q2591" t="s">
        <v>73</v>
      </c>
      <c r="R2591" t="s">
        <v>74</v>
      </c>
      <c r="S2591" t="s">
        <v>9971</v>
      </c>
      <c r="T2591" s="4">
        <v>45601</v>
      </c>
      <c r="U2591">
        <v>11</v>
      </c>
      <c r="V2591" t="s">
        <v>20256</v>
      </c>
      <c r="W2591" t="s">
        <v>9972</v>
      </c>
      <c r="X2591" t="s">
        <v>9973</v>
      </c>
      <c r="Y2591" t="s">
        <v>9153</v>
      </c>
      <c r="Z2591">
        <v>2202</v>
      </c>
      <c r="AA2591">
        <v>4</v>
      </c>
      <c r="AB2591">
        <v>3523.2000000000003</v>
      </c>
      <c r="AC2591">
        <v>880.80000000000007</v>
      </c>
      <c r="AD2591" s="8">
        <v>0.22</v>
      </c>
      <c r="AE2591" s="7">
        <v>775.10400000000004</v>
      </c>
      <c r="AF2591">
        <v>0.22</v>
      </c>
      <c r="AG2591" t="str">
        <f t="shared" si="40"/>
        <v>₹4 K</v>
      </c>
    </row>
    <row r="2592" spans="1:33" x14ac:dyDescent="0.3">
      <c r="A2592" t="s">
        <v>27</v>
      </c>
      <c r="B2592" t="s">
        <v>193</v>
      </c>
      <c r="C2592" t="s">
        <v>49</v>
      </c>
      <c r="D2592" t="s">
        <v>50</v>
      </c>
      <c r="E2592" t="s">
        <v>3439</v>
      </c>
      <c r="F2592" t="s">
        <v>10093</v>
      </c>
      <c r="G2592" t="s">
        <v>33</v>
      </c>
      <c r="H2592" s="4">
        <v>44624</v>
      </c>
      <c r="I2592">
        <v>800</v>
      </c>
      <c r="J2592" t="s">
        <v>10094</v>
      </c>
      <c r="K2592" t="s">
        <v>571</v>
      </c>
      <c r="L2592" t="s">
        <v>10095</v>
      </c>
      <c r="M2592" t="s">
        <v>37</v>
      </c>
      <c r="N2592" t="s">
        <v>10096</v>
      </c>
      <c r="O2592" t="s">
        <v>116</v>
      </c>
      <c r="P2592">
        <v>5</v>
      </c>
      <c r="Q2592" t="s">
        <v>40</v>
      </c>
      <c r="R2592" t="s">
        <v>41</v>
      </c>
      <c r="S2592" t="s">
        <v>10097</v>
      </c>
      <c r="T2592" s="4">
        <v>45602</v>
      </c>
      <c r="U2592">
        <v>11</v>
      </c>
      <c r="V2592" t="s">
        <v>20256</v>
      </c>
      <c r="W2592" t="s">
        <v>10098</v>
      </c>
      <c r="X2592" t="s">
        <v>10099</v>
      </c>
      <c r="Y2592" t="s">
        <v>3333</v>
      </c>
      <c r="Z2592">
        <v>587</v>
      </c>
      <c r="AA2592">
        <v>2</v>
      </c>
      <c r="AB2592">
        <v>469.6</v>
      </c>
      <c r="AC2592">
        <v>234.8</v>
      </c>
      <c r="AD2592" s="8">
        <v>0.22</v>
      </c>
      <c r="AE2592" s="7">
        <v>103.31200000000001</v>
      </c>
      <c r="AF2592">
        <v>0.22</v>
      </c>
      <c r="AG2592" t="str">
        <f t="shared" si="40"/>
        <v>₹469.6</v>
      </c>
    </row>
    <row r="2593" spans="1:33" x14ac:dyDescent="0.3">
      <c r="A2593" t="s">
        <v>181</v>
      </c>
      <c r="B2593" t="s">
        <v>369</v>
      </c>
      <c r="C2593" t="s">
        <v>49</v>
      </c>
      <c r="D2593" t="s">
        <v>81</v>
      </c>
      <c r="E2593" t="s">
        <v>158</v>
      </c>
      <c r="F2593" t="s">
        <v>10115</v>
      </c>
      <c r="G2593" t="s">
        <v>96</v>
      </c>
      <c r="H2593" s="4">
        <v>45264</v>
      </c>
      <c r="I2593">
        <v>1100</v>
      </c>
      <c r="J2593" t="s">
        <v>10116</v>
      </c>
      <c r="K2593" t="s">
        <v>825</v>
      </c>
      <c r="L2593" t="s">
        <v>10117</v>
      </c>
      <c r="M2593" t="s">
        <v>37</v>
      </c>
      <c r="N2593" t="s">
        <v>10118</v>
      </c>
      <c r="O2593" t="s">
        <v>57</v>
      </c>
      <c r="P2593">
        <v>13</v>
      </c>
      <c r="Q2593" t="s">
        <v>40</v>
      </c>
      <c r="R2593" t="s">
        <v>58</v>
      </c>
      <c r="S2593" t="s">
        <v>10119</v>
      </c>
      <c r="T2593" s="4">
        <v>45624</v>
      </c>
      <c r="U2593">
        <v>11</v>
      </c>
      <c r="V2593" t="s">
        <v>20256</v>
      </c>
      <c r="W2593" t="s">
        <v>10120</v>
      </c>
      <c r="X2593" t="s">
        <v>10121</v>
      </c>
      <c r="Y2593" t="s">
        <v>9362</v>
      </c>
      <c r="Z2593">
        <v>2135</v>
      </c>
      <c r="AA2593">
        <v>8</v>
      </c>
      <c r="AB2593">
        <v>6832</v>
      </c>
      <c r="AC2593">
        <v>854</v>
      </c>
      <c r="AD2593" s="8">
        <v>0.22</v>
      </c>
      <c r="AE2593" s="7">
        <v>1503.04</v>
      </c>
      <c r="AF2593">
        <v>0.22</v>
      </c>
      <c r="AG2593" t="str">
        <f t="shared" si="40"/>
        <v>₹7 K</v>
      </c>
    </row>
    <row r="2594" spans="1:33" x14ac:dyDescent="0.3">
      <c r="A2594" t="s">
        <v>181</v>
      </c>
      <c r="B2594" t="s">
        <v>606</v>
      </c>
      <c r="C2594" t="s">
        <v>49</v>
      </c>
      <c r="D2594" t="s">
        <v>241</v>
      </c>
      <c r="E2594" t="s">
        <v>559</v>
      </c>
      <c r="F2594" t="s">
        <v>10144</v>
      </c>
      <c r="G2594" t="s">
        <v>33</v>
      </c>
      <c r="H2594" s="4">
        <v>43831</v>
      </c>
      <c r="I2594">
        <v>1200</v>
      </c>
      <c r="J2594" t="s">
        <v>10145</v>
      </c>
      <c r="K2594" t="s">
        <v>1749</v>
      </c>
      <c r="L2594" t="s">
        <v>10146</v>
      </c>
      <c r="M2594" t="s">
        <v>37</v>
      </c>
      <c r="N2594" t="s">
        <v>10147</v>
      </c>
      <c r="O2594" t="s">
        <v>72</v>
      </c>
      <c r="P2594">
        <v>16</v>
      </c>
      <c r="Q2594" t="s">
        <v>40</v>
      </c>
      <c r="R2594" t="s">
        <v>74</v>
      </c>
      <c r="S2594" t="s">
        <v>10148</v>
      </c>
      <c r="T2594" s="4">
        <v>45608</v>
      </c>
      <c r="U2594">
        <v>11</v>
      </c>
      <c r="V2594" t="s">
        <v>20256</v>
      </c>
      <c r="W2594" t="s">
        <v>10149</v>
      </c>
      <c r="X2594" t="s">
        <v>10150</v>
      </c>
      <c r="Y2594" t="s">
        <v>10151</v>
      </c>
      <c r="Z2594">
        <v>1060</v>
      </c>
      <c r="AA2594">
        <v>7</v>
      </c>
      <c r="AB2594">
        <v>2968</v>
      </c>
      <c r="AC2594">
        <v>424</v>
      </c>
      <c r="AD2594" s="8">
        <v>0.22</v>
      </c>
      <c r="AE2594" s="7">
        <v>652.96</v>
      </c>
      <c r="AF2594">
        <v>0.22</v>
      </c>
      <c r="AG2594" t="str">
        <f t="shared" si="40"/>
        <v>₹3 K</v>
      </c>
    </row>
    <row r="2595" spans="1:33" x14ac:dyDescent="0.3">
      <c r="A2595" t="s">
        <v>357</v>
      </c>
      <c r="B2595" t="s">
        <v>357</v>
      </c>
      <c r="C2595" t="s">
        <v>80</v>
      </c>
      <c r="D2595" t="s">
        <v>65</v>
      </c>
      <c r="E2595" t="s">
        <v>110</v>
      </c>
      <c r="F2595" t="s">
        <v>10167</v>
      </c>
      <c r="G2595" t="s">
        <v>96</v>
      </c>
      <c r="H2595" s="4">
        <v>44400</v>
      </c>
      <c r="I2595">
        <v>1300</v>
      </c>
      <c r="J2595" t="s">
        <v>10168</v>
      </c>
      <c r="K2595" t="s">
        <v>254</v>
      </c>
      <c r="L2595" t="s">
        <v>10169</v>
      </c>
      <c r="M2595" t="s">
        <v>87</v>
      </c>
      <c r="N2595" t="s">
        <v>10170</v>
      </c>
      <c r="O2595" t="s">
        <v>72</v>
      </c>
      <c r="P2595">
        <v>19</v>
      </c>
      <c r="Q2595" t="s">
        <v>73</v>
      </c>
      <c r="R2595" t="s">
        <v>58</v>
      </c>
      <c r="S2595" t="s">
        <v>10171</v>
      </c>
      <c r="T2595" s="4">
        <v>45607</v>
      </c>
      <c r="U2595">
        <v>11</v>
      </c>
      <c r="V2595" t="s">
        <v>20256</v>
      </c>
      <c r="W2595" t="s">
        <v>10172</v>
      </c>
      <c r="X2595" t="s">
        <v>10173</v>
      </c>
      <c r="Y2595" t="s">
        <v>2655</v>
      </c>
      <c r="Z2595">
        <v>776</v>
      </c>
      <c r="AA2595">
        <v>7</v>
      </c>
      <c r="AB2595">
        <v>2172.8000000000002</v>
      </c>
      <c r="AC2595">
        <v>310.40000000000003</v>
      </c>
      <c r="AD2595" s="8">
        <v>0.35</v>
      </c>
      <c r="AE2595" s="7">
        <v>760.48</v>
      </c>
      <c r="AF2595">
        <v>0.35</v>
      </c>
      <c r="AG2595" t="str">
        <f t="shared" si="40"/>
        <v>₹2 K</v>
      </c>
    </row>
    <row r="2596" spans="1:33" x14ac:dyDescent="0.3">
      <c r="A2596" t="s">
        <v>181</v>
      </c>
      <c r="B2596" t="s">
        <v>182</v>
      </c>
      <c r="C2596" t="s">
        <v>29</v>
      </c>
      <c r="D2596" t="s">
        <v>219</v>
      </c>
      <c r="E2596" t="s">
        <v>3051</v>
      </c>
      <c r="F2596" t="s">
        <v>10174</v>
      </c>
      <c r="G2596" t="s">
        <v>33</v>
      </c>
      <c r="H2596" s="4">
        <v>45404</v>
      </c>
      <c r="I2596">
        <v>1100</v>
      </c>
      <c r="J2596" t="s">
        <v>10175</v>
      </c>
      <c r="K2596" t="s">
        <v>173</v>
      </c>
      <c r="L2596" t="s">
        <v>10176</v>
      </c>
      <c r="M2596" t="s">
        <v>87</v>
      </c>
      <c r="N2596" t="s">
        <v>10177</v>
      </c>
      <c r="O2596" t="s">
        <v>72</v>
      </c>
      <c r="P2596">
        <v>10</v>
      </c>
      <c r="Q2596" t="s">
        <v>73</v>
      </c>
      <c r="R2596" t="s">
        <v>74</v>
      </c>
      <c r="S2596" t="s">
        <v>10178</v>
      </c>
      <c r="T2596" s="4">
        <v>45603</v>
      </c>
      <c r="U2596">
        <v>11</v>
      </c>
      <c r="V2596" t="s">
        <v>20256</v>
      </c>
      <c r="W2596" t="s">
        <v>10179</v>
      </c>
      <c r="X2596" t="s">
        <v>10180</v>
      </c>
      <c r="Y2596" t="s">
        <v>7040</v>
      </c>
      <c r="Z2596">
        <v>1306</v>
      </c>
      <c r="AA2596">
        <v>8</v>
      </c>
      <c r="AB2596">
        <v>4179.2</v>
      </c>
      <c r="AC2596">
        <v>522.4</v>
      </c>
      <c r="AD2596" s="8">
        <v>0.28000000000000003</v>
      </c>
      <c r="AE2596" s="7">
        <v>1170.1760000000002</v>
      </c>
      <c r="AF2596">
        <v>0.28000000000000003</v>
      </c>
      <c r="AG2596" t="str">
        <f t="shared" si="40"/>
        <v>₹4 K</v>
      </c>
    </row>
    <row r="2597" spans="1:33" x14ac:dyDescent="0.3">
      <c r="A2597" t="s">
        <v>450</v>
      </c>
      <c r="B2597" t="s">
        <v>450</v>
      </c>
      <c r="C2597" t="s">
        <v>80</v>
      </c>
      <c r="D2597" t="s">
        <v>50</v>
      </c>
      <c r="E2597" t="s">
        <v>740</v>
      </c>
      <c r="F2597" t="s">
        <v>10194</v>
      </c>
      <c r="G2597" t="s">
        <v>33</v>
      </c>
      <c r="H2597" s="4">
        <v>44339</v>
      </c>
      <c r="I2597">
        <v>1100</v>
      </c>
      <c r="J2597" t="s">
        <v>10195</v>
      </c>
      <c r="K2597" t="s">
        <v>3086</v>
      </c>
      <c r="L2597" t="s">
        <v>10196</v>
      </c>
      <c r="M2597" t="s">
        <v>37</v>
      </c>
      <c r="N2597" t="s">
        <v>10197</v>
      </c>
      <c r="O2597" t="s">
        <v>116</v>
      </c>
      <c r="P2597">
        <v>8</v>
      </c>
      <c r="Q2597" t="s">
        <v>40</v>
      </c>
      <c r="R2597" t="s">
        <v>58</v>
      </c>
      <c r="S2597" t="s">
        <v>10198</v>
      </c>
      <c r="T2597" s="4">
        <v>45614</v>
      </c>
      <c r="U2597">
        <v>11</v>
      </c>
      <c r="V2597" t="s">
        <v>20256</v>
      </c>
      <c r="W2597" t="s">
        <v>10199</v>
      </c>
      <c r="X2597" t="s">
        <v>10200</v>
      </c>
      <c r="Y2597" t="s">
        <v>10201</v>
      </c>
      <c r="Z2597">
        <v>2190</v>
      </c>
      <c r="AA2597">
        <v>1</v>
      </c>
      <c r="AB2597">
        <v>876</v>
      </c>
      <c r="AC2597">
        <v>876</v>
      </c>
      <c r="AD2597" s="8">
        <v>0.35</v>
      </c>
      <c r="AE2597" s="7">
        <v>306.59999999999997</v>
      </c>
      <c r="AF2597">
        <v>0.35</v>
      </c>
      <c r="AG2597" t="str">
        <f t="shared" si="40"/>
        <v>₹876</v>
      </c>
    </row>
    <row r="2598" spans="1:33" x14ac:dyDescent="0.3">
      <c r="A2598" t="s">
        <v>181</v>
      </c>
      <c r="B2598" t="s">
        <v>470</v>
      </c>
      <c r="C2598" t="s">
        <v>80</v>
      </c>
      <c r="D2598" t="s">
        <v>50</v>
      </c>
      <c r="E2598" t="s">
        <v>596</v>
      </c>
      <c r="F2598" t="s">
        <v>10336</v>
      </c>
      <c r="G2598" t="s">
        <v>33</v>
      </c>
      <c r="H2598" s="4">
        <v>45269</v>
      </c>
      <c r="I2598">
        <v>950</v>
      </c>
      <c r="J2598" t="s">
        <v>10337</v>
      </c>
      <c r="K2598" t="s">
        <v>307</v>
      </c>
      <c r="L2598" t="s">
        <v>10338</v>
      </c>
      <c r="M2598" t="s">
        <v>87</v>
      </c>
      <c r="N2598" t="s">
        <v>10339</v>
      </c>
      <c r="O2598" t="s">
        <v>72</v>
      </c>
      <c r="P2598">
        <v>13</v>
      </c>
      <c r="Q2598" t="s">
        <v>73</v>
      </c>
      <c r="R2598" t="s">
        <v>58</v>
      </c>
      <c r="S2598" t="s">
        <v>10340</v>
      </c>
      <c r="T2598" s="4">
        <v>45602</v>
      </c>
      <c r="U2598">
        <v>11</v>
      </c>
      <c r="V2598" t="s">
        <v>20256</v>
      </c>
      <c r="W2598" t="s">
        <v>10341</v>
      </c>
      <c r="X2598" t="s">
        <v>10342</v>
      </c>
      <c r="Y2598" t="s">
        <v>5192</v>
      </c>
      <c r="Z2598">
        <v>1294</v>
      </c>
      <c r="AA2598">
        <v>1</v>
      </c>
      <c r="AB2598">
        <v>517.6</v>
      </c>
      <c r="AC2598">
        <v>517.6</v>
      </c>
      <c r="AD2598" s="8">
        <v>0.35</v>
      </c>
      <c r="AE2598" s="7">
        <v>181.16</v>
      </c>
      <c r="AF2598">
        <v>0.35</v>
      </c>
      <c r="AG2598" t="str">
        <f t="shared" si="40"/>
        <v>₹517.6</v>
      </c>
    </row>
    <row r="2599" spans="1:33" x14ac:dyDescent="0.3">
      <c r="A2599" t="s">
        <v>93</v>
      </c>
      <c r="B2599" t="s">
        <v>568</v>
      </c>
      <c r="C2599" t="s">
        <v>80</v>
      </c>
      <c r="D2599" t="s">
        <v>109</v>
      </c>
      <c r="E2599" t="s">
        <v>358</v>
      </c>
      <c r="F2599" t="s">
        <v>10406</v>
      </c>
      <c r="G2599" t="s">
        <v>33</v>
      </c>
      <c r="H2599" s="4">
        <v>44818</v>
      </c>
      <c r="I2599">
        <v>1400</v>
      </c>
      <c r="J2599" t="s">
        <v>10407</v>
      </c>
      <c r="K2599" t="s">
        <v>1749</v>
      </c>
      <c r="L2599" t="s">
        <v>10408</v>
      </c>
      <c r="M2599" t="s">
        <v>87</v>
      </c>
      <c r="N2599" t="s">
        <v>10409</v>
      </c>
      <c r="O2599" t="s">
        <v>72</v>
      </c>
      <c r="P2599">
        <v>5</v>
      </c>
      <c r="Q2599" t="s">
        <v>73</v>
      </c>
      <c r="R2599" t="s">
        <v>101</v>
      </c>
      <c r="S2599" t="s">
        <v>10410</v>
      </c>
      <c r="T2599" s="4">
        <v>45600</v>
      </c>
      <c r="U2599">
        <v>11</v>
      </c>
      <c r="V2599" t="s">
        <v>20256</v>
      </c>
      <c r="W2599" t="s">
        <v>10411</v>
      </c>
      <c r="X2599" t="s">
        <v>10412</v>
      </c>
      <c r="Y2599" t="s">
        <v>1432</v>
      </c>
      <c r="Z2599">
        <v>1239</v>
      </c>
      <c r="AA2599">
        <v>7</v>
      </c>
      <c r="AB2599">
        <v>3469.2000000000003</v>
      </c>
      <c r="AC2599">
        <v>495.6</v>
      </c>
      <c r="AD2599" s="8">
        <v>0.35</v>
      </c>
      <c r="AE2599" s="7">
        <v>1214.22</v>
      </c>
      <c r="AF2599">
        <v>0.35</v>
      </c>
      <c r="AG2599" t="str">
        <f t="shared" si="40"/>
        <v>₹3 K</v>
      </c>
    </row>
    <row r="2600" spans="1:33" x14ac:dyDescent="0.3">
      <c r="A2600" t="s">
        <v>20235</v>
      </c>
      <c r="B2600" t="s">
        <v>48</v>
      </c>
      <c r="C2600" t="s">
        <v>29</v>
      </c>
      <c r="D2600" t="s">
        <v>677</v>
      </c>
      <c r="E2600" t="s">
        <v>894</v>
      </c>
      <c r="F2600" t="s">
        <v>10428</v>
      </c>
      <c r="G2600" t="s">
        <v>96</v>
      </c>
      <c r="H2600" s="4">
        <v>45383</v>
      </c>
      <c r="I2600">
        <v>1000</v>
      </c>
      <c r="J2600" t="s">
        <v>10429</v>
      </c>
      <c r="K2600" t="s">
        <v>514</v>
      </c>
      <c r="L2600" t="s">
        <v>10430</v>
      </c>
      <c r="M2600" t="s">
        <v>37</v>
      </c>
      <c r="N2600" t="s">
        <v>10431</v>
      </c>
      <c r="O2600" t="s">
        <v>39</v>
      </c>
      <c r="P2600">
        <v>9</v>
      </c>
      <c r="Q2600" t="s">
        <v>73</v>
      </c>
      <c r="R2600" t="s">
        <v>41</v>
      </c>
      <c r="S2600" t="s">
        <v>10432</v>
      </c>
      <c r="T2600" s="4">
        <v>45608</v>
      </c>
      <c r="U2600">
        <v>11</v>
      </c>
      <c r="V2600" t="s">
        <v>20256</v>
      </c>
      <c r="W2600" t="s">
        <v>10433</v>
      </c>
      <c r="X2600" t="s">
        <v>10434</v>
      </c>
      <c r="Y2600" t="s">
        <v>1584</v>
      </c>
      <c r="Z2600">
        <v>2837</v>
      </c>
      <c r="AA2600">
        <v>5</v>
      </c>
      <c r="AB2600">
        <v>5674</v>
      </c>
      <c r="AC2600">
        <v>1134.8</v>
      </c>
      <c r="AD2600" s="8">
        <v>0.28000000000000003</v>
      </c>
      <c r="AE2600" s="7">
        <v>1588.7200000000003</v>
      </c>
      <c r="AF2600">
        <v>0.28000000000000003</v>
      </c>
      <c r="AG2600" t="str">
        <f t="shared" si="40"/>
        <v>₹6 K</v>
      </c>
    </row>
    <row r="2601" spans="1:33" x14ac:dyDescent="0.3">
      <c r="A2601" t="s">
        <v>20233</v>
      </c>
      <c r="B2601" t="s">
        <v>218</v>
      </c>
      <c r="C2601" t="s">
        <v>80</v>
      </c>
      <c r="D2601" t="s">
        <v>65</v>
      </c>
      <c r="E2601" t="s">
        <v>975</v>
      </c>
      <c r="F2601" t="s">
        <v>10442</v>
      </c>
      <c r="G2601" t="s">
        <v>33</v>
      </c>
      <c r="H2601" s="4">
        <v>44043</v>
      </c>
      <c r="I2601">
        <v>1200</v>
      </c>
      <c r="J2601" t="s">
        <v>10443</v>
      </c>
      <c r="K2601" t="s">
        <v>69</v>
      </c>
      <c r="L2601" t="s">
        <v>10444</v>
      </c>
      <c r="M2601" t="s">
        <v>37</v>
      </c>
      <c r="N2601" t="s">
        <v>10445</v>
      </c>
      <c r="O2601" t="s">
        <v>39</v>
      </c>
      <c r="P2601">
        <v>20</v>
      </c>
      <c r="Q2601" t="s">
        <v>73</v>
      </c>
      <c r="R2601" t="s">
        <v>101</v>
      </c>
      <c r="S2601" t="s">
        <v>10446</v>
      </c>
      <c r="T2601" s="4">
        <v>45601</v>
      </c>
      <c r="U2601">
        <v>11</v>
      </c>
      <c r="V2601" t="s">
        <v>20256</v>
      </c>
      <c r="W2601" t="s">
        <v>10447</v>
      </c>
      <c r="X2601" t="s">
        <v>10448</v>
      </c>
      <c r="Y2601" t="s">
        <v>4644</v>
      </c>
      <c r="Z2601">
        <v>1243</v>
      </c>
      <c r="AA2601">
        <v>1</v>
      </c>
      <c r="AB2601">
        <v>497.20000000000005</v>
      </c>
      <c r="AC2601">
        <v>497.20000000000005</v>
      </c>
      <c r="AD2601" s="8">
        <v>0.35</v>
      </c>
      <c r="AE2601" s="7">
        <v>174.02</v>
      </c>
      <c r="AF2601">
        <v>0.35</v>
      </c>
      <c r="AG2601" t="str">
        <f t="shared" si="40"/>
        <v>₹497.2</v>
      </c>
    </row>
    <row r="2602" spans="1:33" x14ac:dyDescent="0.3">
      <c r="A2602" t="s">
        <v>93</v>
      </c>
      <c r="B2602" t="s">
        <v>169</v>
      </c>
      <c r="C2602" t="s">
        <v>29</v>
      </c>
      <c r="D2602" t="s">
        <v>370</v>
      </c>
      <c r="E2602" t="s">
        <v>1225</v>
      </c>
      <c r="F2602" t="s">
        <v>10606</v>
      </c>
      <c r="G2602" t="s">
        <v>96</v>
      </c>
      <c r="H2602" s="4">
        <v>45423</v>
      </c>
      <c r="I2602">
        <v>1000</v>
      </c>
      <c r="J2602" t="s">
        <v>10607</v>
      </c>
      <c r="K2602" t="s">
        <v>680</v>
      </c>
      <c r="L2602" t="s">
        <v>10608</v>
      </c>
      <c r="M2602" t="s">
        <v>37</v>
      </c>
      <c r="N2602" t="s">
        <v>10609</v>
      </c>
      <c r="O2602" t="s">
        <v>57</v>
      </c>
      <c r="P2602">
        <v>3</v>
      </c>
      <c r="Q2602" t="s">
        <v>40</v>
      </c>
      <c r="R2602" t="s">
        <v>58</v>
      </c>
      <c r="S2602" t="s">
        <v>10610</v>
      </c>
      <c r="T2602" s="4">
        <v>45611</v>
      </c>
      <c r="U2602">
        <v>11</v>
      </c>
      <c r="V2602" t="s">
        <v>20256</v>
      </c>
      <c r="W2602" t="s">
        <v>10611</v>
      </c>
      <c r="X2602" t="s">
        <v>10612</v>
      </c>
      <c r="Y2602" t="s">
        <v>7471</v>
      </c>
      <c r="Z2602">
        <v>1655</v>
      </c>
      <c r="AA2602">
        <v>3</v>
      </c>
      <c r="AB2602">
        <v>1986</v>
      </c>
      <c r="AC2602">
        <v>662</v>
      </c>
      <c r="AD2602" s="8">
        <v>0.28000000000000003</v>
      </c>
      <c r="AE2602" s="7">
        <v>556.08000000000004</v>
      </c>
      <c r="AF2602">
        <v>0.28000000000000003</v>
      </c>
      <c r="AG2602" t="str">
        <f t="shared" si="40"/>
        <v>₹2 K</v>
      </c>
    </row>
    <row r="2603" spans="1:33" x14ac:dyDescent="0.3">
      <c r="A2603" t="s">
        <v>336</v>
      </c>
      <c r="B2603" t="s">
        <v>500</v>
      </c>
      <c r="C2603" t="s">
        <v>49</v>
      </c>
      <c r="D2603" t="s">
        <v>50</v>
      </c>
      <c r="E2603" t="s">
        <v>358</v>
      </c>
      <c r="F2603" t="s">
        <v>10634</v>
      </c>
      <c r="G2603" t="s">
        <v>33</v>
      </c>
      <c r="H2603" s="4">
        <v>45591</v>
      </c>
      <c r="I2603">
        <v>1100</v>
      </c>
      <c r="J2603" t="s">
        <v>10635</v>
      </c>
      <c r="K2603" t="s">
        <v>625</v>
      </c>
      <c r="L2603" t="s">
        <v>10636</v>
      </c>
      <c r="M2603" t="s">
        <v>37</v>
      </c>
      <c r="N2603" t="s">
        <v>10637</v>
      </c>
      <c r="O2603" t="s">
        <v>57</v>
      </c>
      <c r="P2603">
        <v>10</v>
      </c>
      <c r="Q2603" t="s">
        <v>73</v>
      </c>
      <c r="R2603" t="s">
        <v>101</v>
      </c>
      <c r="S2603" t="s">
        <v>10638</v>
      </c>
      <c r="T2603" s="4">
        <v>45598</v>
      </c>
      <c r="U2603">
        <v>11</v>
      </c>
      <c r="V2603" t="s">
        <v>20256</v>
      </c>
      <c r="W2603" t="s">
        <v>10639</v>
      </c>
      <c r="X2603" t="s">
        <v>10640</v>
      </c>
      <c r="Y2603" t="s">
        <v>10641</v>
      </c>
      <c r="Z2603">
        <v>742</v>
      </c>
      <c r="AA2603">
        <v>5</v>
      </c>
      <c r="AB2603">
        <v>1484</v>
      </c>
      <c r="AC2603">
        <v>296.8</v>
      </c>
      <c r="AD2603" s="8">
        <v>0.22</v>
      </c>
      <c r="AE2603" s="7">
        <v>326.48</v>
      </c>
      <c r="AF2603">
        <v>0.22</v>
      </c>
      <c r="AG2603" t="str">
        <f t="shared" si="40"/>
        <v>₹1 K</v>
      </c>
    </row>
    <row r="2604" spans="1:33" x14ac:dyDescent="0.3">
      <c r="A2604" t="s">
        <v>20239</v>
      </c>
      <c r="B2604" t="s">
        <v>28</v>
      </c>
      <c r="C2604" t="s">
        <v>29</v>
      </c>
      <c r="D2604" t="s">
        <v>81</v>
      </c>
      <c r="E2604" t="s">
        <v>996</v>
      </c>
      <c r="F2604" t="s">
        <v>10686</v>
      </c>
      <c r="G2604" t="s">
        <v>96</v>
      </c>
      <c r="H2604" s="4">
        <v>43946</v>
      </c>
      <c r="I2604">
        <v>950</v>
      </c>
      <c r="J2604" t="s">
        <v>10687</v>
      </c>
      <c r="K2604" t="s">
        <v>897</v>
      </c>
      <c r="L2604" t="s">
        <v>10688</v>
      </c>
      <c r="M2604" t="s">
        <v>87</v>
      </c>
      <c r="N2604" t="s">
        <v>10689</v>
      </c>
      <c r="O2604" t="s">
        <v>57</v>
      </c>
      <c r="P2604">
        <v>13</v>
      </c>
      <c r="Q2604" t="s">
        <v>40</v>
      </c>
      <c r="R2604" t="s">
        <v>74</v>
      </c>
      <c r="S2604" t="s">
        <v>10690</v>
      </c>
      <c r="T2604" s="4">
        <v>45615</v>
      </c>
      <c r="U2604">
        <v>11</v>
      </c>
      <c r="V2604" t="s">
        <v>20256</v>
      </c>
      <c r="W2604" t="s">
        <v>10691</v>
      </c>
      <c r="X2604" t="s">
        <v>10692</v>
      </c>
      <c r="Y2604" t="s">
        <v>1525</v>
      </c>
      <c r="Z2604">
        <v>2334</v>
      </c>
      <c r="AA2604">
        <v>5</v>
      </c>
      <c r="AB2604">
        <v>4668</v>
      </c>
      <c r="AC2604">
        <v>933.6</v>
      </c>
      <c r="AD2604" s="8">
        <v>0.28000000000000003</v>
      </c>
      <c r="AE2604" s="7">
        <v>1307.0400000000002</v>
      </c>
      <c r="AF2604">
        <v>0.28000000000000003</v>
      </c>
      <c r="AG2604" t="str">
        <f t="shared" si="40"/>
        <v>₹5 K</v>
      </c>
    </row>
    <row r="2605" spans="1:33" x14ac:dyDescent="0.3">
      <c r="A2605" t="s">
        <v>336</v>
      </c>
      <c r="B2605" t="s">
        <v>500</v>
      </c>
      <c r="C2605" t="s">
        <v>80</v>
      </c>
      <c r="D2605" t="s">
        <v>65</v>
      </c>
      <c r="E2605" t="s">
        <v>511</v>
      </c>
      <c r="F2605" t="s">
        <v>10715</v>
      </c>
      <c r="G2605" t="s">
        <v>96</v>
      </c>
      <c r="H2605" s="4">
        <v>45387</v>
      </c>
      <c r="I2605">
        <v>950</v>
      </c>
      <c r="J2605" t="s">
        <v>10716</v>
      </c>
      <c r="K2605" t="s">
        <v>923</v>
      </c>
      <c r="L2605" t="s">
        <v>10717</v>
      </c>
      <c r="M2605" t="s">
        <v>87</v>
      </c>
      <c r="N2605" t="s">
        <v>10718</v>
      </c>
      <c r="O2605" t="s">
        <v>57</v>
      </c>
      <c r="P2605">
        <v>6</v>
      </c>
      <c r="Q2605" t="s">
        <v>40</v>
      </c>
      <c r="R2605" t="s">
        <v>74</v>
      </c>
      <c r="S2605" t="s">
        <v>10719</v>
      </c>
      <c r="T2605" s="4">
        <v>45625</v>
      </c>
      <c r="U2605">
        <v>11</v>
      </c>
      <c r="V2605" t="s">
        <v>20256</v>
      </c>
      <c r="W2605" t="s">
        <v>10720</v>
      </c>
      <c r="X2605" t="s">
        <v>10721</v>
      </c>
      <c r="Y2605" t="s">
        <v>7456</v>
      </c>
      <c r="Z2605">
        <v>1707</v>
      </c>
      <c r="AA2605">
        <v>8</v>
      </c>
      <c r="AB2605">
        <v>5462.4000000000015</v>
      </c>
      <c r="AC2605">
        <v>682.80000000000018</v>
      </c>
      <c r="AD2605" s="8">
        <v>0.35</v>
      </c>
      <c r="AE2605" s="7">
        <v>1911.8400000000004</v>
      </c>
      <c r="AF2605">
        <v>0.35</v>
      </c>
      <c r="AG2605" t="str">
        <f t="shared" si="40"/>
        <v>₹5 K</v>
      </c>
    </row>
    <row r="2606" spans="1:33" x14ac:dyDescent="0.3">
      <c r="A2606" t="s">
        <v>181</v>
      </c>
      <c r="B2606" t="s">
        <v>606</v>
      </c>
      <c r="C2606" t="s">
        <v>29</v>
      </c>
      <c r="D2606" t="s">
        <v>206</v>
      </c>
      <c r="E2606" t="s">
        <v>713</v>
      </c>
      <c r="F2606" t="s">
        <v>10812</v>
      </c>
      <c r="G2606" t="s">
        <v>33</v>
      </c>
      <c r="H2606" s="4">
        <v>44237</v>
      </c>
      <c r="I2606">
        <v>950</v>
      </c>
      <c r="J2606" t="s">
        <v>10813</v>
      </c>
      <c r="K2606" t="s">
        <v>653</v>
      </c>
      <c r="L2606" t="s">
        <v>10814</v>
      </c>
      <c r="M2606" t="s">
        <v>37</v>
      </c>
      <c r="N2606" t="s">
        <v>10815</v>
      </c>
      <c r="O2606" t="s">
        <v>39</v>
      </c>
      <c r="P2606">
        <v>18</v>
      </c>
      <c r="Q2606" t="s">
        <v>40</v>
      </c>
      <c r="R2606" t="s">
        <v>74</v>
      </c>
      <c r="S2606" t="s">
        <v>10816</v>
      </c>
      <c r="T2606" s="4">
        <v>45610</v>
      </c>
      <c r="U2606">
        <v>11</v>
      </c>
      <c r="V2606" t="s">
        <v>20256</v>
      </c>
      <c r="W2606" t="s">
        <v>10817</v>
      </c>
      <c r="X2606" t="s">
        <v>10818</v>
      </c>
      <c r="Y2606" t="s">
        <v>10819</v>
      </c>
      <c r="Z2606">
        <v>1378</v>
      </c>
      <c r="AA2606">
        <v>5</v>
      </c>
      <c r="AB2606">
        <v>2756</v>
      </c>
      <c r="AC2606">
        <v>551.20000000000005</v>
      </c>
      <c r="AD2606" s="8">
        <v>0.28000000000000003</v>
      </c>
      <c r="AE2606" s="7">
        <v>771.68000000000006</v>
      </c>
      <c r="AF2606">
        <v>0.28000000000000003</v>
      </c>
      <c r="AG2606" t="str">
        <f t="shared" si="40"/>
        <v>₹3 K</v>
      </c>
    </row>
    <row r="2607" spans="1:33" x14ac:dyDescent="0.3">
      <c r="A2607" t="s">
        <v>27</v>
      </c>
      <c r="B2607" t="s">
        <v>803</v>
      </c>
      <c r="C2607" t="s">
        <v>80</v>
      </c>
      <c r="D2607" t="s">
        <v>65</v>
      </c>
      <c r="E2607" t="s">
        <v>94</v>
      </c>
      <c r="F2607" t="s">
        <v>10960</v>
      </c>
      <c r="G2607" t="s">
        <v>96</v>
      </c>
      <c r="H2607" s="4">
        <v>45340</v>
      </c>
      <c r="I2607">
        <v>800</v>
      </c>
      <c r="J2607" t="s">
        <v>10961</v>
      </c>
      <c r="K2607" t="s">
        <v>599</v>
      </c>
      <c r="L2607" t="s">
        <v>10962</v>
      </c>
      <c r="M2607" t="s">
        <v>37</v>
      </c>
      <c r="N2607" t="s">
        <v>10963</v>
      </c>
      <c r="O2607" t="s">
        <v>116</v>
      </c>
      <c r="P2607">
        <v>5</v>
      </c>
      <c r="Q2607" t="s">
        <v>73</v>
      </c>
      <c r="R2607" t="s">
        <v>101</v>
      </c>
      <c r="S2607" t="s">
        <v>10964</v>
      </c>
      <c r="T2607" s="4">
        <v>45600</v>
      </c>
      <c r="U2607">
        <v>11</v>
      </c>
      <c r="V2607" t="s">
        <v>20256</v>
      </c>
      <c r="W2607" t="s">
        <v>10965</v>
      </c>
      <c r="X2607" t="s">
        <v>10966</v>
      </c>
      <c r="Y2607" t="s">
        <v>631</v>
      </c>
      <c r="Z2607">
        <v>2712</v>
      </c>
      <c r="AA2607">
        <v>8</v>
      </c>
      <c r="AB2607">
        <v>8678.4</v>
      </c>
      <c r="AC2607">
        <v>1084.8</v>
      </c>
      <c r="AD2607" s="8">
        <v>0.35</v>
      </c>
      <c r="AE2607" s="7">
        <v>3037.4399999999996</v>
      </c>
      <c r="AF2607">
        <v>0.35</v>
      </c>
      <c r="AG2607" t="str">
        <f t="shared" si="40"/>
        <v>₹9 K</v>
      </c>
    </row>
    <row r="2608" spans="1:33" x14ac:dyDescent="0.3">
      <c r="A2608" t="s">
        <v>107</v>
      </c>
      <c r="B2608" t="s">
        <v>510</v>
      </c>
      <c r="C2608" t="s">
        <v>49</v>
      </c>
      <c r="D2608" t="s">
        <v>206</v>
      </c>
      <c r="E2608" t="s">
        <v>1177</v>
      </c>
      <c r="F2608" t="s">
        <v>10967</v>
      </c>
      <c r="G2608" t="s">
        <v>96</v>
      </c>
      <c r="H2608" s="4">
        <v>44316</v>
      </c>
      <c r="I2608">
        <v>800</v>
      </c>
      <c r="J2608" t="s">
        <v>10968</v>
      </c>
      <c r="K2608" t="s">
        <v>835</v>
      </c>
      <c r="L2608" t="s">
        <v>10969</v>
      </c>
      <c r="M2608" t="s">
        <v>37</v>
      </c>
      <c r="N2608" t="s">
        <v>10970</v>
      </c>
      <c r="O2608" t="s">
        <v>116</v>
      </c>
      <c r="P2608">
        <v>9</v>
      </c>
      <c r="Q2608" t="s">
        <v>40</v>
      </c>
      <c r="R2608" t="s">
        <v>74</v>
      </c>
      <c r="S2608" t="s">
        <v>10971</v>
      </c>
      <c r="T2608" s="4">
        <v>45617</v>
      </c>
      <c r="U2608">
        <v>11</v>
      </c>
      <c r="V2608" t="s">
        <v>20256</v>
      </c>
      <c r="W2608" t="s">
        <v>10972</v>
      </c>
      <c r="X2608" t="s">
        <v>10973</v>
      </c>
      <c r="Y2608" t="s">
        <v>7740</v>
      </c>
      <c r="Z2608">
        <v>1074</v>
      </c>
      <c r="AA2608">
        <v>1</v>
      </c>
      <c r="AB2608">
        <v>429.6</v>
      </c>
      <c r="AC2608">
        <v>429.6</v>
      </c>
      <c r="AD2608" s="8">
        <v>0.22</v>
      </c>
      <c r="AE2608" s="7">
        <v>94.512</v>
      </c>
      <c r="AF2608">
        <v>0.22</v>
      </c>
      <c r="AG2608" t="str">
        <f t="shared" si="40"/>
        <v>₹429.6</v>
      </c>
    </row>
    <row r="2609" spans="1:33" x14ac:dyDescent="0.3">
      <c r="A2609" t="s">
        <v>336</v>
      </c>
      <c r="B2609" t="s">
        <v>500</v>
      </c>
      <c r="C2609" t="s">
        <v>49</v>
      </c>
      <c r="D2609" t="s">
        <v>370</v>
      </c>
      <c r="E2609" t="s">
        <v>451</v>
      </c>
      <c r="F2609" t="s">
        <v>10974</v>
      </c>
      <c r="G2609" t="s">
        <v>33</v>
      </c>
      <c r="H2609" s="4">
        <v>44162</v>
      </c>
      <c r="I2609">
        <v>1400</v>
      </c>
      <c r="J2609" t="s">
        <v>10975</v>
      </c>
      <c r="K2609" t="s">
        <v>653</v>
      </c>
      <c r="L2609" t="s">
        <v>10976</v>
      </c>
      <c r="M2609" t="s">
        <v>37</v>
      </c>
      <c r="N2609" t="s">
        <v>10977</v>
      </c>
      <c r="O2609" t="s">
        <v>72</v>
      </c>
      <c r="P2609">
        <v>13</v>
      </c>
      <c r="Q2609" t="s">
        <v>40</v>
      </c>
      <c r="R2609" t="s">
        <v>101</v>
      </c>
      <c r="S2609" t="s">
        <v>10978</v>
      </c>
      <c r="T2609" s="4">
        <v>45604</v>
      </c>
      <c r="U2609">
        <v>11</v>
      </c>
      <c r="V2609" t="s">
        <v>20256</v>
      </c>
      <c r="W2609" t="s">
        <v>10979</v>
      </c>
      <c r="X2609" t="s">
        <v>10980</v>
      </c>
      <c r="Y2609" t="s">
        <v>812</v>
      </c>
      <c r="Z2609">
        <v>1266</v>
      </c>
      <c r="AA2609">
        <v>7</v>
      </c>
      <c r="AB2609">
        <v>3544.8</v>
      </c>
      <c r="AC2609">
        <v>506.40000000000003</v>
      </c>
      <c r="AD2609" s="8">
        <v>0.22</v>
      </c>
      <c r="AE2609" s="7">
        <v>779.85599999999999</v>
      </c>
      <c r="AF2609">
        <v>0.22</v>
      </c>
      <c r="AG2609" t="str">
        <f t="shared" si="40"/>
        <v>₹4 K</v>
      </c>
    </row>
    <row r="2610" spans="1:33" x14ac:dyDescent="0.3">
      <c r="A2610" t="s">
        <v>357</v>
      </c>
      <c r="B2610" t="s">
        <v>357</v>
      </c>
      <c r="C2610" t="s">
        <v>29</v>
      </c>
      <c r="D2610" t="s">
        <v>370</v>
      </c>
      <c r="E2610" t="s">
        <v>401</v>
      </c>
      <c r="F2610" t="s">
        <v>10988</v>
      </c>
      <c r="G2610" t="s">
        <v>33</v>
      </c>
      <c r="H2610" s="4">
        <v>44559</v>
      </c>
      <c r="I2610">
        <v>1300</v>
      </c>
      <c r="J2610" t="s">
        <v>10989</v>
      </c>
      <c r="K2610" t="s">
        <v>113</v>
      </c>
      <c r="L2610" t="s">
        <v>10990</v>
      </c>
      <c r="M2610" t="s">
        <v>87</v>
      </c>
      <c r="N2610" t="s">
        <v>10991</v>
      </c>
      <c r="O2610" t="s">
        <v>116</v>
      </c>
      <c r="P2610">
        <v>7</v>
      </c>
      <c r="Q2610" t="s">
        <v>73</v>
      </c>
      <c r="R2610" t="s">
        <v>41</v>
      </c>
      <c r="S2610" t="s">
        <v>10992</v>
      </c>
      <c r="T2610" s="4">
        <v>45600</v>
      </c>
      <c r="U2610">
        <v>11</v>
      </c>
      <c r="V2610" t="s">
        <v>20256</v>
      </c>
      <c r="W2610" t="s">
        <v>10993</v>
      </c>
      <c r="X2610" t="s">
        <v>10994</v>
      </c>
      <c r="Y2610" t="s">
        <v>7976</v>
      </c>
      <c r="Z2610">
        <v>1595</v>
      </c>
      <c r="AA2610">
        <v>4</v>
      </c>
      <c r="AB2610">
        <v>2552</v>
      </c>
      <c r="AC2610">
        <v>638</v>
      </c>
      <c r="AD2610" s="8">
        <v>0.28000000000000003</v>
      </c>
      <c r="AE2610" s="7">
        <v>714.56000000000006</v>
      </c>
      <c r="AF2610">
        <v>0.28000000000000003</v>
      </c>
      <c r="AG2610" t="str">
        <f t="shared" si="40"/>
        <v>₹3 K</v>
      </c>
    </row>
    <row r="2611" spans="1:33" x14ac:dyDescent="0.3">
      <c r="A2611" t="s">
        <v>181</v>
      </c>
      <c r="B2611" t="s">
        <v>182</v>
      </c>
      <c r="C2611" t="s">
        <v>29</v>
      </c>
      <c r="D2611" t="s">
        <v>146</v>
      </c>
      <c r="E2611" t="s">
        <v>471</v>
      </c>
      <c r="F2611" t="s">
        <v>11023</v>
      </c>
      <c r="G2611" t="s">
        <v>33</v>
      </c>
      <c r="H2611" s="4">
        <v>44831</v>
      </c>
      <c r="I2611">
        <v>800</v>
      </c>
      <c r="J2611" t="s">
        <v>11024</v>
      </c>
      <c r="K2611" t="s">
        <v>197</v>
      </c>
      <c r="L2611" t="s">
        <v>11025</v>
      </c>
      <c r="M2611" t="s">
        <v>37</v>
      </c>
      <c r="N2611" t="s">
        <v>11026</v>
      </c>
      <c r="O2611" t="s">
        <v>72</v>
      </c>
      <c r="P2611">
        <v>8</v>
      </c>
      <c r="Q2611" t="s">
        <v>73</v>
      </c>
      <c r="R2611" t="s">
        <v>58</v>
      </c>
      <c r="S2611" t="s">
        <v>11027</v>
      </c>
      <c r="T2611" s="4">
        <v>45601</v>
      </c>
      <c r="U2611">
        <v>11</v>
      </c>
      <c r="V2611" t="s">
        <v>20256</v>
      </c>
      <c r="W2611" t="s">
        <v>11028</v>
      </c>
      <c r="X2611" t="s">
        <v>11029</v>
      </c>
      <c r="Y2611" t="s">
        <v>3593</v>
      </c>
      <c r="Z2611">
        <v>1578</v>
      </c>
      <c r="AA2611">
        <v>5</v>
      </c>
      <c r="AB2611">
        <v>3156</v>
      </c>
      <c r="AC2611">
        <v>631.20000000000005</v>
      </c>
      <c r="AD2611" s="8">
        <v>0.28000000000000003</v>
      </c>
      <c r="AE2611" s="7">
        <v>883.68000000000006</v>
      </c>
      <c r="AF2611">
        <v>0.28000000000000003</v>
      </c>
      <c r="AG2611" t="str">
        <f t="shared" si="40"/>
        <v>₹3 K</v>
      </c>
    </row>
    <row r="2612" spans="1:33" x14ac:dyDescent="0.3">
      <c r="A2612" t="s">
        <v>27</v>
      </c>
      <c r="B2612" t="s">
        <v>558</v>
      </c>
      <c r="C2612" t="s">
        <v>80</v>
      </c>
      <c r="D2612" t="s">
        <v>146</v>
      </c>
      <c r="E2612" t="s">
        <v>147</v>
      </c>
      <c r="F2612" t="s">
        <v>11091</v>
      </c>
      <c r="G2612" t="s">
        <v>33</v>
      </c>
      <c r="H2612" s="4">
        <v>45235</v>
      </c>
      <c r="I2612">
        <v>1000</v>
      </c>
      <c r="J2612" t="s">
        <v>11092</v>
      </c>
      <c r="K2612" t="s">
        <v>861</v>
      </c>
      <c r="L2612" t="s">
        <v>11093</v>
      </c>
      <c r="M2612" t="s">
        <v>37</v>
      </c>
      <c r="N2612" t="s">
        <v>11094</v>
      </c>
      <c r="O2612" t="s">
        <v>57</v>
      </c>
      <c r="P2612">
        <v>7</v>
      </c>
      <c r="Q2612" t="s">
        <v>40</v>
      </c>
      <c r="R2612" t="s">
        <v>58</v>
      </c>
      <c r="S2612" t="s">
        <v>11095</v>
      </c>
      <c r="T2612" s="4">
        <v>45613</v>
      </c>
      <c r="U2612">
        <v>11</v>
      </c>
      <c r="V2612" t="s">
        <v>20256</v>
      </c>
      <c r="W2612" t="s">
        <v>11096</v>
      </c>
      <c r="X2612" t="s">
        <v>11097</v>
      </c>
      <c r="Y2612" t="s">
        <v>11098</v>
      </c>
      <c r="Z2612">
        <v>2787</v>
      </c>
      <c r="AA2612">
        <v>7</v>
      </c>
      <c r="AB2612">
        <v>7803.6</v>
      </c>
      <c r="AC2612">
        <v>1114.8</v>
      </c>
      <c r="AD2612" s="8">
        <v>0.35</v>
      </c>
      <c r="AE2612" s="7">
        <v>2731.2599999999998</v>
      </c>
      <c r="AF2612">
        <v>0.35</v>
      </c>
      <c r="AG2612" t="str">
        <f t="shared" si="40"/>
        <v>₹8 K</v>
      </c>
    </row>
    <row r="2613" spans="1:33" x14ac:dyDescent="0.3">
      <c r="A2613" t="s">
        <v>336</v>
      </c>
      <c r="B2613" t="s">
        <v>500</v>
      </c>
      <c r="C2613" t="s">
        <v>29</v>
      </c>
      <c r="D2613" t="s">
        <v>109</v>
      </c>
      <c r="E2613" t="s">
        <v>1908</v>
      </c>
      <c r="F2613" t="s">
        <v>11134</v>
      </c>
      <c r="G2613" t="s">
        <v>33</v>
      </c>
      <c r="H2613" s="4">
        <v>45448</v>
      </c>
      <c r="I2613">
        <v>1300</v>
      </c>
      <c r="J2613" t="s">
        <v>11135</v>
      </c>
      <c r="K2613" t="s">
        <v>2083</v>
      </c>
      <c r="L2613" t="s">
        <v>11136</v>
      </c>
      <c r="M2613" t="s">
        <v>37</v>
      </c>
      <c r="N2613" t="s">
        <v>11137</v>
      </c>
      <c r="O2613" t="s">
        <v>72</v>
      </c>
      <c r="P2613">
        <v>17</v>
      </c>
      <c r="Q2613" t="s">
        <v>40</v>
      </c>
      <c r="R2613" t="s">
        <v>41</v>
      </c>
      <c r="S2613" t="s">
        <v>11138</v>
      </c>
      <c r="T2613" s="4">
        <v>45614</v>
      </c>
      <c r="U2613">
        <v>11</v>
      </c>
      <c r="V2613" t="s">
        <v>20256</v>
      </c>
      <c r="W2613" t="s">
        <v>11139</v>
      </c>
      <c r="X2613" t="s">
        <v>11140</v>
      </c>
      <c r="Y2613" t="s">
        <v>7809</v>
      </c>
      <c r="Z2613">
        <v>2084</v>
      </c>
      <c r="AA2613">
        <v>6</v>
      </c>
      <c r="AB2613">
        <v>5001.6000000000004</v>
      </c>
      <c r="AC2613">
        <v>833.6</v>
      </c>
      <c r="AD2613" s="8">
        <v>0.28000000000000003</v>
      </c>
      <c r="AE2613" s="7">
        <v>1400.4480000000003</v>
      </c>
      <c r="AF2613">
        <v>0.28000000000000003</v>
      </c>
      <c r="AG2613" t="str">
        <f t="shared" si="40"/>
        <v>₹5 K</v>
      </c>
    </row>
    <row r="2614" spans="1:33" x14ac:dyDescent="0.3">
      <c r="A2614" t="s">
        <v>121</v>
      </c>
      <c r="B2614" t="s">
        <v>946</v>
      </c>
      <c r="C2614" t="s">
        <v>29</v>
      </c>
      <c r="D2614" t="s">
        <v>65</v>
      </c>
      <c r="E2614" t="s">
        <v>2849</v>
      </c>
      <c r="F2614" t="s">
        <v>11410</v>
      </c>
      <c r="G2614" t="s">
        <v>33</v>
      </c>
      <c r="H2614" s="4">
        <v>45564</v>
      </c>
      <c r="I2614">
        <v>1000</v>
      </c>
      <c r="J2614" t="s">
        <v>11411</v>
      </c>
      <c r="K2614" t="s">
        <v>680</v>
      </c>
      <c r="L2614" t="s">
        <v>11412</v>
      </c>
      <c r="M2614" t="s">
        <v>37</v>
      </c>
      <c r="N2614" t="s">
        <v>11413</v>
      </c>
      <c r="O2614" t="s">
        <v>116</v>
      </c>
      <c r="P2614">
        <v>13</v>
      </c>
      <c r="Q2614" t="s">
        <v>73</v>
      </c>
      <c r="R2614" t="s">
        <v>41</v>
      </c>
      <c r="S2614" t="s">
        <v>11414</v>
      </c>
      <c r="T2614" s="4">
        <v>45612</v>
      </c>
      <c r="U2614">
        <v>11</v>
      </c>
      <c r="V2614" t="s">
        <v>20256</v>
      </c>
      <c r="W2614" t="s">
        <v>11415</v>
      </c>
      <c r="X2614" t="s">
        <v>11416</v>
      </c>
      <c r="Y2614" t="s">
        <v>11417</v>
      </c>
      <c r="Z2614">
        <v>2054</v>
      </c>
      <c r="AA2614">
        <v>3</v>
      </c>
      <c r="AB2614">
        <v>2464.8000000000002</v>
      </c>
      <c r="AC2614">
        <v>821.6</v>
      </c>
      <c r="AD2614" s="8">
        <v>0.28000000000000003</v>
      </c>
      <c r="AE2614" s="7">
        <v>690.14400000000012</v>
      </c>
      <c r="AF2614">
        <v>0.28000000000000003</v>
      </c>
      <c r="AG2614" t="str">
        <f t="shared" si="40"/>
        <v>₹2 K</v>
      </c>
    </row>
    <row r="2615" spans="1:33" x14ac:dyDescent="0.3">
      <c r="A2615" t="s">
        <v>20240</v>
      </c>
      <c r="B2615" t="s">
        <v>347</v>
      </c>
      <c r="C2615" t="s">
        <v>29</v>
      </c>
      <c r="D2615" t="s">
        <v>370</v>
      </c>
      <c r="E2615" t="s">
        <v>713</v>
      </c>
      <c r="F2615" t="s">
        <v>9475</v>
      </c>
      <c r="G2615" t="s">
        <v>96</v>
      </c>
      <c r="H2615" s="4">
        <v>44564</v>
      </c>
      <c r="I2615">
        <v>1400</v>
      </c>
      <c r="J2615" t="s">
        <v>11483</v>
      </c>
      <c r="K2615" t="s">
        <v>286</v>
      </c>
      <c r="L2615" t="s">
        <v>11484</v>
      </c>
      <c r="M2615" t="s">
        <v>37</v>
      </c>
      <c r="N2615" t="s">
        <v>11485</v>
      </c>
      <c r="O2615" t="s">
        <v>72</v>
      </c>
      <c r="P2615">
        <v>4</v>
      </c>
      <c r="Q2615" t="s">
        <v>40</v>
      </c>
      <c r="R2615" t="s">
        <v>41</v>
      </c>
      <c r="S2615" t="s">
        <v>11486</v>
      </c>
      <c r="T2615" s="4">
        <v>45624</v>
      </c>
      <c r="U2615">
        <v>11</v>
      </c>
      <c r="V2615" t="s">
        <v>20256</v>
      </c>
      <c r="W2615" t="s">
        <v>11487</v>
      </c>
      <c r="X2615" t="s">
        <v>11488</v>
      </c>
      <c r="Y2615" t="s">
        <v>5029</v>
      </c>
      <c r="Z2615">
        <v>965</v>
      </c>
      <c r="AA2615">
        <v>6</v>
      </c>
      <c r="AB2615">
        <v>2316</v>
      </c>
      <c r="AC2615">
        <v>386</v>
      </c>
      <c r="AD2615" s="8">
        <v>0.28000000000000003</v>
      </c>
      <c r="AE2615" s="7">
        <v>648.48</v>
      </c>
      <c r="AF2615">
        <v>0.28000000000000003</v>
      </c>
      <c r="AG2615" t="str">
        <f t="shared" si="40"/>
        <v>₹2 K</v>
      </c>
    </row>
    <row r="2616" spans="1:33" x14ac:dyDescent="0.3">
      <c r="A2616" t="s">
        <v>20233</v>
      </c>
      <c r="B2616" t="s">
        <v>218</v>
      </c>
      <c r="C2616" t="s">
        <v>29</v>
      </c>
      <c r="D2616" t="s">
        <v>206</v>
      </c>
      <c r="E2616" t="s">
        <v>230</v>
      </c>
      <c r="F2616" t="s">
        <v>11587</v>
      </c>
      <c r="G2616" t="s">
        <v>33</v>
      </c>
      <c r="H2616" s="4">
        <v>44620</v>
      </c>
      <c r="I2616">
        <v>1300</v>
      </c>
      <c r="J2616" t="s">
        <v>11588</v>
      </c>
      <c r="K2616" t="s">
        <v>113</v>
      </c>
      <c r="L2616" t="s">
        <v>11589</v>
      </c>
      <c r="M2616" t="s">
        <v>87</v>
      </c>
      <c r="N2616" t="s">
        <v>11590</v>
      </c>
      <c r="O2616" t="s">
        <v>39</v>
      </c>
      <c r="P2616">
        <v>15</v>
      </c>
      <c r="Q2616" t="s">
        <v>73</v>
      </c>
      <c r="R2616" t="s">
        <v>58</v>
      </c>
      <c r="S2616" t="s">
        <v>11591</v>
      </c>
      <c r="T2616" s="4">
        <v>45598</v>
      </c>
      <c r="U2616">
        <v>11</v>
      </c>
      <c r="V2616" t="s">
        <v>20256</v>
      </c>
      <c r="W2616" t="s">
        <v>11592</v>
      </c>
      <c r="X2616" t="s">
        <v>11593</v>
      </c>
      <c r="Y2616" t="s">
        <v>6781</v>
      </c>
      <c r="Z2616">
        <v>2828</v>
      </c>
      <c r="AA2616">
        <v>6</v>
      </c>
      <c r="AB2616">
        <v>6787.2000000000007</v>
      </c>
      <c r="AC2616">
        <v>1131.2</v>
      </c>
      <c r="AD2616" s="8">
        <v>0.28000000000000003</v>
      </c>
      <c r="AE2616" s="7">
        <v>1900.4160000000004</v>
      </c>
      <c r="AF2616">
        <v>0.28000000000000003</v>
      </c>
      <c r="AG2616" t="str">
        <f t="shared" si="40"/>
        <v>₹7 K</v>
      </c>
    </row>
    <row r="2617" spans="1:33" x14ac:dyDescent="0.3">
      <c r="A2617" t="s">
        <v>336</v>
      </c>
      <c r="B2617" t="s">
        <v>500</v>
      </c>
      <c r="C2617" t="s">
        <v>29</v>
      </c>
      <c r="D2617" t="s">
        <v>30</v>
      </c>
      <c r="E2617" t="s">
        <v>381</v>
      </c>
      <c r="F2617" t="s">
        <v>11663</v>
      </c>
      <c r="G2617" t="s">
        <v>33</v>
      </c>
      <c r="H2617" s="4">
        <v>45201</v>
      </c>
      <c r="I2617">
        <v>1400</v>
      </c>
      <c r="J2617" t="s">
        <v>11664</v>
      </c>
      <c r="K2617" t="s">
        <v>514</v>
      </c>
      <c r="L2617" t="s">
        <v>11665</v>
      </c>
      <c r="M2617" t="s">
        <v>37</v>
      </c>
      <c r="N2617" t="s">
        <v>11666</v>
      </c>
      <c r="O2617" t="s">
        <v>72</v>
      </c>
      <c r="P2617">
        <v>20</v>
      </c>
      <c r="Q2617" t="s">
        <v>73</v>
      </c>
      <c r="R2617" t="s">
        <v>101</v>
      </c>
      <c r="S2617" t="s">
        <v>11667</v>
      </c>
      <c r="T2617" s="4">
        <v>45610</v>
      </c>
      <c r="U2617">
        <v>11</v>
      </c>
      <c r="V2617" t="s">
        <v>20256</v>
      </c>
      <c r="W2617" t="s">
        <v>11668</v>
      </c>
      <c r="X2617" t="s">
        <v>11669</v>
      </c>
      <c r="Y2617" t="s">
        <v>7149</v>
      </c>
      <c r="Z2617">
        <v>509</v>
      </c>
      <c r="AA2617">
        <v>7</v>
      </c>
      <c r="AB2617">
        <v>1425.2</v>
      </c>
      <c r="AC2617">
        <v>203.6</v>
      </c>
      <c r="AD2617" s="8">
        <v>0.28000000000000003</v>
      </c>
      <c r="AE2617" s="7">
        <v>399.05600000000004</v>
      </c>
      <c r="AF2617">
        <v>0.28000000000000003</v>
      </c>
      <c r="AG2617" t="str">
        <f t="shared" si="40"/>
        <v>₹1 K</v>
      </c>
    </row>
    <row r="2618" spans="1:33" x14ac:dyDescent="0.3">
      <c r="A2618" t="s">
        <v>181</v>
      </c>
      <c r="B2618" t="s">
        <v>182</v>
      </c>
      <c r="C2618" t="s">
        <v>29</v>
      </c>
      <c r="D2618" t="s">
        <v>30</v>
      </c>
      <c r="E2618" t="s">
        <v>371</v>
      </c>
      <c r="F2618" t="s">
        <v>11711</v>
      </c>
      <c r="G2618" t="s">
        <v>33</v>
      </c>
      <c r="H2618" s="4">
        <v>45397</v>
      </c>
      <c r="I2618">
        <v>1400</v>
      </c>
      <c r="J2618" t="s">
        <v>11712</v>
      </c>
      <c r="K2618" t="s">
        <v>2286</v>
      </c>
      <c r="L2618" t="s">
        <v>11713</v>
      </c>
      <c r="M2618" t="s">
        <v>87</v>
      </c>
      <c r="N2618" t="s">
        <v>11714</v>
      </c>
      <c r="O2618" t="s">
        <v>39</v>
      </c>
      <c r="P2618">
        <v>10</v>
      </c>
      <c r="Q2618" t="s">
        <v>40</v>
      </c>
      <c r="R2618" t="s">
        <v>74</v>
      </c>
      <c r="S2618" t="s">
        <v>11715</v>
      </c>
      <c r="T2618" s="4">
        <v>45623</v>
      </c>
      <c r="U2618">
        <v>11</v>
      </c>
      <c r="V2618" t="s">
        <v>20256</v>
      </c>
      <c r="W2618" t="s">
        <v>11716</v>
      </c>
      <c r="X2618" t="s">
        <v>11717</v>
      </c>
      <c r="Y2618" t="s">
        <v>3870</v>
      </c>
      <c r="Z2618">
        <v>2101</v>
      </c>
      <c r="AA2618">
        <v>8</v>
      </c>
      <c r="AB2618">
        <v>6723.2000000000007</v>
      </c>
      <c r="AC2618">
        <v>840.40000000000009</v>
      </c>
      <c r="AD2618" s="8">
        <v>0.28000000000000003</v>
      </c>
      <c r="AE2618" s="7">
        <v>1882.4960000000003</v>
      </c>
      <c r="AF2618">
        <v>0.28000000000000003</v>
      </c>
      <c r="AG2618" t="str">
        <f t="shared" si="40"/>
        <v>₹7 K</v>
      </c>
    </row>
    <row r="2619" spans="1:33" x14ac:dyDescent="0.3">
      <c r="A2619" t="s">
        <v>93</v>
      </c>
      <c r="B2619" t="s">
        <v>205</v>
      </c>
      <c r="C2619" t="s">
        <v>49</v>
      </c>
      <c r="D2619" t="s">
        <v>677</v>
      </c>
      <c r="E2619" t="s">
        <v>381</v>
      </c>
      <c r="F2619" t="s">
        <v>11766</v>
      </c>
      <c r="G2619" t="s">
        <v>33</v>
      </c>
      <c r="H2619" s="4">
        <v>45297</v>
      </c>
      <c r="I2619">
        <v>1000</v>
      </c>
      <c r="J2619" t="s">
        <v>11767</v>
      </c>
      <c r="K2619" t="s">
        <v>653</v>
      </c>
      <c r="L2619" t="s">
        <v>11768</v>
      </c>
      <c r="M2619" t="s">
        <v>37</v>
      </c>
      <c r="N2619" t="s">
        <v>11769</v>
      </c>
      <c r="O2619" t="s">
        <v>57</v>
      </c>
      <c r="P2619">
        <v>9</v>
      </c>
      <c r="Q2619" t="s">
        <v>73</v>
      </c>
      <c r="R2619" t="s">
        <v>101</v>
      </c>
      <c r="S2619" t="s">
        <v>11770</v>
      </c>
      <c r="T2619" s="4">
        <v>45603</v>
      </c>
      <c r="U2619">
        <v>11</v>
      </c>
      <c r="V2619" t="s">
        <v>20256</v>
      </c>
      <c r="W2619" t="s">
        <v>11771</v>
      </c>
      <c r="X2619" t="s">
        <v>11772</v>
      </c>
      <c r="Y2619" t="s">
        <v>5322</v>
      </c>
      <c r="Z2619">
        <v>2424</v>
      </c>
      <c r="AA2619">
        <v>6</v>
      </c>
      <c r="AB2619">
        <v>5817.6</v>
      </c>
      <c r="AC2619">
        <v>969.6</v>
      </c>
      <c r="AD2619" s="8">
        <v>0.22</v>
      </c>
      <c r="AE2619" s="7">
        <v>1279.8720000000001</v>
      </c>
      <c r="AF2619">
        <v>0.22</v>
      </c>
      <c r="AG2619" t="str">
        <f t="shared" si="40"/>
        <v>₹6 K</v>
      </c>
    </row>
    <row r="2620" spans="1:33" x14ac:dyDescent="0.3">
      <c r="A2620" t="s">
        <v>27</v>
      </c>
      <c r="B2620" t="s">
        <v>803</v>
      </c>
      <c r="C2620" t="s">
        <v>80</v>
      </c>
      <c r="D2620" t="s">
        <v>219</v>
      </c>
      <c r="E2620" t="s">
        <v>549</v>
      </c>
      <c r="F2620" t="s">
        <v>11800</v>
      </c>
      <c r="G2620" t="s">
        <v>96</v>
      </c>
      <c r="H2620" s="4">
        <v>44241</v>
      </c>
      <c r="I2620">
        <v>800</v>
      </c>
      <c r="J2620" t="s">
        <v>11801</v>
      </c>
      <c r="K2620" t="s">
        <v>394</v>
      </c>
      <c r="L2620" t="s">
        <v>11802</v>
      </c>
      <c r="M2620" t="s">
        <v>37</v>
      </c>
      <c r="N2620" t="s">
        <v>11803</v>
      </c>
      <c r="O2620" t="s">
        <v>57</v>
      </c>
      <c r="P2620">
        <v>12</v>
      </c>
      <c r="Q2620" t="s">
        <v>73</v>
      </c>
      <c r="R2620" t="s">
        <v>41</v>
      </c>
      <c r="S2620" t="s">
        <v>11804</v>
      </c>
      <c r="T2620" s="4">
        <v>45609</v>
      </c>
      <c r="U2620">
        <v>11</v>
      </c>
      <c r="V2620" t="s">
        <v>20256</v>
      </c>
      <c r="W2620" t="s">
        <v>11805</v>
      </c>
      <c r="X2620" t="s">
        <v>11806</v>
      </c>
      <c r="Y2620" t="s">
        <v>3216</v>
      </c>
      <c r="Z2620">
        <v>1960</v>
      </c>
      <c r="AA2620">
        <v>5</v>
      </c>
      <c r="AB2620">
        <v>3920</v>
      </c>
      <c r="AC2620">
        <v>784</v>
      </c>
      <c r="AD2620" s="8">
        <v>0.35</v>
      </c>
      <c r="AE2620" s="7">
        <v>1372</v>
      </c>
      <c r="AF2620">
        <v>0.35</v>
      </c>
      <c r="AG2620" t="str">
        <f t="shared" si="40"/>
        <v>₹4 K</v>
      </c>
    </row>
    <row r="2621" spans="1:33" x14ac:dyDescent="0.3">
      <c r="A2621" t="s">
        <v>181</v>
      </c>
      <c r="B2621" t="s">
        <v>985</v>
      </c>
      <c r="C2621" t="s">
        <v>80</v>
      </c>
      <c r="D2621" t="s">
        <v>241</v>
      </c>
      <c r="E2621" t="s">
        <v>147</v>
      </c>
      <c r="F2621" t="s">
        <v>11807</v>
      </c>
      <c r="G2621" t="s">
        <v>96</v>
      </c>
      <c r="H2621" s="4">
        <v>44781</v>
      </c>
      <c r="I2621">
        <v>1400</v>
      </c>
      <c r="J2621" t="s">
        <v>11808</v>
      </c>
      <c r="K2621" t="s">
        <v>1686</v>
      </c>
      <c r="L2621" t="s">
        <v>11809</v>
      </c>
      <c r="M2621" t="s">
        <v>37</v>
      </c>
      <c r="N2621" t="s">
        <v>11810</v>
      </c>
      <c r="O2621" t="s">
        <v>116</v>
      </c>
      <c r="P2621">
        <v>16</v>
      </c>
      <c r="Q2621" t="s">
        <v>73</v>
      </c>
      <c r="R2621" t="s">
        <v>41</v>
      </c>
      <c r="S2621" t="s">
        <v>11811</v>
      </c>
      <c r="T2621" s="4">
        <v>45597</v>
      </c>
      <c r="U2621">
        <v>11</v>
      </c>
      <c r="V2621" t="s">
        <v>20256</v>
      </c>
      <c r="W2621" t="s">
        <v>11812</v>
      </c>
      <c r="X2621" t="s">
        <v>11813</v>
      </c>
      <c r="Y2621" t="s">
        <v>11814</v>
      </c>
      <c r="Z2621">
        <v>1273</v>
      </c>
      <c r="AA2621">
        <v>5</v>
      </c>
      <c r="AB2621">
        <v>2546</v>
      </c>
      <c r="AC2621">
        <v>509.2</v>
      </c>
      <c r="AD2621" s="8">
        <v>0.35</v>
      </c>
      <c r="AE2621" s="7">
        <v>891.09999999999991</v>
      </c>
      <c r="AF2621">
        <v>0.35</v>
      </c>
      <c r="AG2621" t="str">
        <f t="shared" si="40"/>
        <v>₹3 K</v>
      </c>
    </row>
    <row r="2622" spans="1:33" x14ac:dyDescent="0.3">
      <c r="A2622" t="s">
        <v>27</v>
      </c>
      <c r="B2622" t="s">
        <v>558</v>
      </c>
      <c r="C2622" t="s">
        <v>80</v>
      </c>
      <c r="D2622" t="s">
        <v>219</v>
      </c>
      <c r="E2622" t="s">
        <v>578</v>
      </c>
      <c r="F2622" t="s">
        <v>11852</v>
      </c>
      <c r="G2622" t="s">
        <v>33</v>
      </c>
      <c r="H2622" s="4">
        <v>44814</v>
      </c>
      <c r="I2622">
        <v>1400</v>
      </c>
      <c r="J2622" t="s">
        <v>11853</v>
      </c>
      <c r="K2622" t="s">
        <v>384</v>
      </c>
      <c r="L2622" t="s">
        <v>11854</v>
      </c>
      <c r="M2622" t="s">
        <v>37</v>
      </c>
      <c r="N2622" t="s">
        <v>11855</v>
      </c>
      <c r="O2622" t="s">
        <v>116</v>
      </c>
      <c r="P2622">
        <v>10</v>
      </c>
      <c r="Q2622" t="s">
        <v>73</v>
      </c>
      <c r="R2622" t="s">
        <v>74</v>
      </c>
      <c r="S2622" t="s">
        <v>11856</v>
      </c>
      <c r="T2622" s="4">
        <v>45597</v>
      </c>
      <c r="U2622">
        <v>11</v>
      </c>
      <c r="V2622" t="s">
        <v>20256</v>
      </c>
      <c r="W2622" t="s">
        <v>11857</v>
      </c>
      <c r="X2622" t="s">
        <v>11858</v>
      </c>
      <c r="Y2622" t="s">
        <v>11859</v>
      </c>
      <c r="Z2622">
        <v>2455</v>
      </c>
      <c r="AA2622">
        <v>6</v>
      </c>
      <c r="AB2622">
        <v>5892</v>
      </c>
      <c r="AC2622">
        <v>982</v>
      </c>
      <c r="AD2622" s="8">
        <v>0.35</v>
      </c>
      <c r="AE2622" s="7">
        <v>2062.1999999999998</v>
      </c>
      <c r="AF2622">
        <v>0.35</v>
      </c>
      <c r="AG2622" t="str">
        <f t="shared" si="40"/>
        <v>₹6 K</v>
      </c>
    </row>
    <row r="2623" spans="1:33" x14ac:dyDescent="0.3">
      <c r="A2623" t="s">
        <v>27</v>
      </c>
      <c r="B2623" t="s">
        <v>803</v>
      </c>
      <c r="C2623" t="s">
        <v>80</v>
      </c>
      <c r="D2623" t="s">
        <v>65</v>
      </c>
      <c r="E2623" t="s">
        <v>1949</v>
      </c>
      <c r="F2623" t="s">
        <v>11873</v>
      </c>
      <c r="G2623" t="s">
        <v>33</v>
      </c>
      <c r="H2623" s="4">
        <v>45078</v>
      </c>
      <c r="I2623">
        <v>1000</v>
      </c>
      <c r="J2623" t="s">
        <v>11874</v>
      </c>
      <c r="K2623" t="s">
        <v>434</v>
      </c>
      <c r="L2623" t="s">
        <v>11875</v>
      </c>
      <c r="M2623" t="s">
        <v>87</v>
      </c>
      <c r="N2623" t="s">
        <v>11876</v>
      </c>
      <c r="O2623" t="s">
        <v>116</v>
      </c>
      <c r="P2623">
        <v>6</v>
      </c>
      <c r="Q2623" t="s">
        <v>40</v>
      </c>
      <c r="R2623" t="s">
        <v>101</v>
      </c>
      <c r="S2623" t="s">
        <v>11877</v>
      </c>
      <c r="T2623" s="4">
        <v>45616</v>
      </c>
      <c r="U2623">
        <v>11</v>
      </c>
      <c r="V2623" t="s">
        <v>20256</v>
      </c>
      <c r="W2623" t="s">
        <v>11878</v>
      </c>
      <c r="X2623" t="s">
        <v>11879</v>
      </c>
      <c r="Y2623" t="s">
        <v>11880</v>
      </c>
      <c r="Z2623">
        <v>1829</v>
      </c>
      <c r="AA2623">
        <v>8</v>
      </c>
      <c r="AB2623">
        <v>5852.8</v>
      </c>
      <c r="AC2623">
        <v>731.6</v>
      </c>
      <c r="AD2623" s="8">
        <v>0.35</v>
      </c>
      <c r="AE2623" s="7">
        <v>2048.48</v>
      </c>
      <c r="AF2623">
        <v>0.35</v>
      </c>
      <c r="AG2623" t="str">
        <f t="shared" si="40"/>
        <v>₹6 K</v>
      </c>
    </row>
    <row r="2624" spans="1:33" x14ac:dyDescent="0.3">
      <c r="A2624" t="s">
        <v>93</v>
      </c>
      <c r="B2624" t="s">
        <v>1118</v>
      </c>
      <c r="C2624" t="s">
        <v>49</v>
      </c>
      <c r="D2624" t="s">
        <v>109</v>
      </c>
      <c r="E2624" t="s">
        <v>750</v>
      </c>
      <c r="F2624" t="s">
        <v>11971</v>
      </c>
      <c r="G2624" t="s">
        <v>33</v>
      </c>
      <c r="H2624" s="4">
        <v>45391</v>
      </c>
      <c r="I2624">
        <v>1100</v>
      </c>
      <c r="J2624" t="s">
        <v>11972</v>
      </c>
      <c r="K2624" t="s">
        <v>1821</v>
      </c>
      <c r="L2624" t="s">
        <v>11973</v>
      </c>
      <c r="M2624" t="s">
        <v>37</v>
      </c>
      <c r="N2624" t="s">
        <v>11974</v>
      </c>
      <c r="O2624" t="s">
        <v>39</v>
      </c>
      <c r="P2624">
        <v>13</v>
      </c>
      <c r="Q2624" t="s">
        <v>73</v>
      </c>
      <c r="R2624" t="s">
        <v>74</v>
      </c>
      <c r="S2624" t="s">
        <v>11975</v>
      </c>
      <c r="T2624" s="4">
        <v>45605</v>
      </c>
      <c r="U2624">
        <v>11</v>
      </c>
      <c r="V2624" t="s">
        <v>20256</v>
      </c>
      <c r="W2624" t="s">
        <v>11976</v>
      </c>
      <c r="X2624" t="s">
        <v>11977</v>
      </c>
      <c r="Y2624" t="s">
        <v>8388</v>
      </c>
      <c r="Z2624">
        <v>1536</v>
      </c>
      <c r="AA2624">
        <v>2</v>
      </c>
      <c r="AB2624">
        <v>1228.8000000000002</v>
      </c>
      <c r="AC2624">
        <v>614.40000000000009</v>
      </c>
      <c r="AD2624" s="8">
        <v>0.22</v>
      </c>
      <c r="AE2624" s="7">
        <v>270.33600000000007</v>
      </c>
      <c r="AF2624">
        <v>0.22</v>
      </c>
      <c r="AG2624" t="str">
        <f t="shared" si="40"/>
        <v>₹1 K</v>
      </c>
    </row>
    <row r="2625" spans="1:33" x14ac:dyDescent="0.3">
      <c r="A2625" t="s">
        <v>336</v>
      </c>
      <c r="B2625" t="s">
        <v>1023</v>
      </c>
      <c r="C2625" t="s">
        <v>80</v>
      </c>
      <c r="D2625" t="s">
        <v>370</v>
      </c>
      <c r="E2625" t="s">
        <v>1441</v>
      </c>
      <c r="F2625" t="s">
        <v>12020</v>
      </c>
      <c r="G2625" t="s">
        <v>33</v>
      </c>
      <c r="H2625" s="4">
        <v>45104</v>
      </c>
      <c r="I2625">
        <v>800</v>
      </c>
      <c r="J2625" t="s">
        <v>12021</v>
      </c>
      <c r="K2625" t="s">
        <v>2083</v>
      </c>
      <c r="L2625" t="s">
        <v>12022</v>
      </c>
      <c r="M2625" t="s">
        <v>37</v>
      </c>
      <c r="N2625" t="s">
        <v>12023</v>
      </c>
      <c r="O2625" t="s">
        <v>39</v>
      </c>
      <c r="P2625">
        <v>3</v>
      </c>
      <c r="Q2625" t="s">
        <v>40</v>
      </c>
      <c r="R2625" t="s">
        <v>58</v>
      </c>
      <c r="S2625" t="s">
        <v>12024</v>
      </c>
      <c r="T2625" s="4">
        <v>45620</v>
      </c>
      <c r="U2625">
        <v>11</v>
      </c>
      <c r="V2625" t="s">
        <v>20256</v>
      </c>
      <c r="W2625" t="s">
        <v>12025</v>
      </c>
      <c r="X2625" t="s">
        <v>12026</v>
      </c>
      <c r="Y2625" t="s">
        <v>1257</v>
      </c>
      <c r="Z2625">
        <v>524</v>
      </c>
      <c r="AA2625">
        <v>5</v>
      </c>
      <c r="AB2625">
        <v>1048</v>
      </c>
      <c r="AC2625">
        <v>209.6</v>
      </c>
      <c r="AD2625" s="8">
        <v>0.35</v>
      </c>
      <c r="AE2625" s="7">
        <v>366.79999999999995</v>
      </c>
      <c r="AF2625">
        <v>0.35</v>
      </c>
      <c r="AG2625" t="str">
        <f t="shared" si="40"/>
        <v>₹1 K</v>
      </c>
    </row>
    <row r="2626" spans="1:33" x14ac:dyDescent="0.3">
      <c r="A2626" t="s">
        <v>181</v>
      </c>
      <c r="B2626" t="s">
        <v>606</v>
      </c>
      <c r="C2626" t="s">
        <v>80</v>
      </c>
      <c r="D2626" t="s">
        <v>241</v>
      </c>
      <c r="E2626" t="s">
        <v>431</v>
      </c>
      <c r="F2626" t="s">
        <v>12034</v>
      </c>
      <c r="G2626" t="s">
        <v>96</v>
      </c>
      <c r="H2626" s="4">
        <v>45615</v>
      </c>
      <c r="I2626">
        <v>1300</v>
      </c>
      <c r="J2626" t="s">
        <v>12035</v>
      </c>
      <c r="K2626" t="s">
        <v>350</v>
      </c>
      <c r="L2626" t="s">
        <v>12036</v>
      </c>
      <c r="M2626" t="s">
        <v>87</v>
      </c>
      <c r="N2626" t="s">
        <v>12037</v>
      </c>
      <c r="O2626" t="s">
        <v>57</v>
      </c>
      <c r="P2626">
        <v>14</v>
      </c>
      <c r="Q2626" t="s">
        <v>73</v>
      </c>
      <c r="R2626" t="s">
        <v>58</v>
      </c>
      <c r="S2626" t="s">
        <v>12038</v>
      </c>
      <c r="T2626" s="4">
        <v>45626</v>
      </c>
      <c r="U2626">
        <v>11</v>
      </c>
      <c r="V2626" t="s">
        <v>20256</v>
      </c>
      <c r="W2626" t="s">
        <v>12039</v>
      </c>
      <c r="X2626" t="s">
        <v>12040</v>
      </c>
      <c r="Y2626" t="s">
        <v>6287</v>
      </c>
      <c r="Z2626">
        <v>1760</v>
      </c>
      <c r="AA2626">
        <v>8</v>
      </c>
      <c r="AB2626">
        <v>5632</v>
      </c>
      <c r="AC2626">
        <v>704</v>
      </c>
      <c r="AD2626" s="8">
        <v>0.35</v>
      </c>
      <c r="AE2626" s="7">
        <v>1971.1999999999998</v>
      </c>
      <c r="AF2626">
        <v>0.35</v>
      </c>
      <c r="AG2626" t="str">
        <f t="shared" ref="AG2626:AG2689" si="41">IF(AB2626&gt;=100000,"₹"&amp;TEXT(AB2626/100000,"0.0")&amp;" L",
IF(AB2626&gt;=1000,"₹"&amp;TEXT(AB2626/1000,"0")&amp;" K",
"₹"&amp;AB2626))</f>
        <v>₹6 K</v>
      </c>
    </row>
    <row r="2627" spans="1:33" x14ac:dyDescent="0.3">
      <c r="A2627" t="s">
        <v>20233</v>
      </c>
      <c r="B2627" t="s">
        <v>218</v>
      </c>
      <c r="C2627" t="s">
        <v>49</v>
      </c>
      <c r="D2627" t="s">
        <v>109</v>
      </c>
      <c r="E2627" t="s">
        <v>3122</v>
      </c>
      <c r="F2627" t="s">
        <v>12082</v>
      </c>
      <c r="G2627" t="s">
        <v>96</v>
      </c>
      <c r="H2627" s="4">
        <v>45527</v>
      </c>
      <c r="I2627">
        <v>1200</v>
      </c>
      <c r="J2627" t="s">
        <v>12083</v>
      </c>
      <c r="K2627" t="s">
        <v>394</v>
      </c>
      <c r="L2627" t="s">
        <v>12084</v>
      </c>
      <c r="M2627" t="s">
        <v>87</v>
      </c>
      <c r="N2627" t="s">
        <v>12085</v>
      </c>
      <c r="O2627" t="s">
        <v>116</v>
      </c>
      <c r="P2627">
        <v>17</v>
      </c>
      <c r="Q2627" t="s">
        <v>40</v>
      </c>
      <c r="R2627" t="s">
        <v>74</v>
      </c>
      <c r="S2627" t="s">
        <v>12086</v>
      </c>
      <c r="T2627" s="4">
        <v>45626</v>
      </c>
      <c r="U2627">
        <v>11</v>
      </c>
      <c r="V2627" t="s">
        <v>20256</v>
      </c>
      <c r="W2627" t="s">
        <v>12087</v>
      </c>
      <c r="X2627" t="s">
        <v>12088</v>
      </c>
      <c r="Y2627" t="s">
        <v>1465</v>
      </c>
      <c r="Z2627">
        <v>543</v>
      </c>
      <c r="AA2627">
        <v>1</v>
      </c>
      <c r="AB2627">
        <v>217.20000000000002</v>
      </c>
      <c r="AC2627">
        <v>217.20000000000002</v>
      </c>
      <c r="AD2627" s="8">
        <v>0.22</v>
      </c>
      <c r="AE2627" s="7">
        <v>47.784000000000006</v>
      </c>
      <c r="AF2627">
        <v>0.22</v>
      </c>
      <c r="AG2627" t="str">
        <f t="shared" si="41"/>
        <v>₹217.2</v>
      </c>
    </row>
    <row r="2628" spans="1:33" x14ac:dyDescent="0.3">
      <c r="A2628" t="s">
        <v>20236</v>
      </c>
      <c r="B2628" t="s">
        <v>79</v>
      </c>
      <c r="C2628" t="s">
        <v>49</v>
      </c>
      <c r="D2628" t="s">
        <v>146</v>
      </c>
      <c r="E2628" t="s">
        <v>381</v>
      </c>
      <c r="F2628" t="s">
        <v>12118</v>
      </c>
      <c r="G2628" t="s">
        <v>33</v>
      </c>
      <c r="H2628" s="4">
        <v>44378</v>
      </c>
      <c r="I2628">
        <v>1400</v>
      </c>
      <c r="J2628" t="s">
        <v>12119</v>
      </c>
      <c r="K2628" t="s">
        <v>1121</v>
      </c>
      <c r="L2628" t="s">
        <v>12120</v>
      </c>
      <c r="M2628" t="s">
        <v>87</v>
      </c>
      <c r="N2628" t="s">
        <v>12121</v>
      </c>
      <c r="O2628" t="s">
        <v>72</v>
      </c>
      <c r="P2628">
        <v>4</v>
      </c>
      <c r="Q2628" t="s">
        <v>73</v>
      </c>
      <c r="R2628" t="s">
        <v>41</v>
      </c>
      <c r="S2628" t="s">
        <v>12122</v>
      </c>
      <c r="T2628" s="4">
        <v>45602</v>
      </c>
      <c r="U2628">
        <v>11</v>
      </c>
      <c r="V2628" t="s">
        <v>20256</v>
      </c>
      <c r="W2628" t="s">
        <v>12123</v>
      </c>
      <c r="X2628" t="s">
        <v>12124</v>
      </c>
      <c r="Y2628" t="s">
        <v>6855</v>
      </c>
      <c r="Z2628">
        <v>861</v>
      </c>
      <c r="AA2628">
        <v>7</v>
      </c>
      <c r="AB2628">
        <v>2410.8000000000002</v>
      </c>
      <c r="AC2628">
        <v>344.40000000000003</v>
      </c>
      <c r="AD2628" s="8">
        <v>0.22</v>
      </c>
      <c r="AE2628" s="7">
        <v>530.37600000000009</v>
      </c>
      <c r="AF2628">
        <v>0.22</v>
      </c>
      <c r="AG2628" t="str">
        <f t="shared" si="41"/>
        <v>₹2 K</v>
      </c>
    </row>
    <row r="2629" spans="1:33" x14ac:dyDescent="0.3">
      <c r="A2629" t="s">
        <v>93</v>
      </c>
      <c r="B2629" t="s">
        <v>784</v>
      </c>
      <c r="C2629" t="s">
        <v>49</v>
      </c>
      <c r="D2629" t="s">
        <v>146</v>
      </c>
      <c r="E2629" t="s">
        <v>850</v>
      </c>
      <c r="F2629" t="s">
        <v>12147</v>
      </c>
      <c r="G2629" t="s">
        <v>96</v>
      </c>
      <c r="H2629" s="4">
        <v>44291</v>
      </c>
      <c r="I2629">
        <v>1200</v>
      </c>
      <c r="J2629" t="s">
        <v>12148</v>
      </c>
      <c r="K2629" t="s">
        <v>113</v>
      </c>
      <c r="L2629" t="s">
        <v>12149</v>
      </c>
      <c r="M2629" t="s">
        <v>87</v>
      </c>
      <c r="N2629" t="s">
        <v>12150</v>
      </c>
      <c r="O2629" t="s">
        <v>72</v>
      </c>
      <c r="P2629">
        <v>17</v>
      </c>
      <c r="Q2629" t="s">
        <v>73</v>
      </c>
      <c r="R2629" t="s">
        <v>41</v>
      </c>
      <c r="S2629" t="s">
        <v>12151</v>
      </c>
      <c r="T2629" s="4">
        <v>45624</v>
      </c>
      <c r="U2629">
        <v>11</v>
      </c>
      <c r="V2629" t="s">
        <v>20256</v>
      </c>
      <c r="W2629" t="s">
        <v>12152</v>
      </c>
      <c r="X2629" t="s">
        <v>12153</v>
      </c>
      <c r="Y2629" t="s">
        <v>6235</v>
      </c>
      <c r="Z2629">
        <v>1725</v>
      </c>
      <c r="AA2629">
        <v>1</v>
      </c>
      <c r="AB2629">
        <v>690</v>
      </c>
      <c r="AC2629">
        <v>690</v>
      </c>
      <c r="AD2629" s="8">
        <v>0.22</v>
      </c>
      <c r="AE2629" s="7">
        <v>151.80000000000001</v>
      </c>
      <c r="AF2629">
        <v>0.22</v>
      </c>
      <c r="AG2629" t="str">
        <f t="shared" si="41"/>
        <v>₹690</v>
      </c>
    </row>
    <row r="2630" spans="1:33" x14ac:dyDescent="0.3">
      <c r="A2630" t="s">
        <v>336</v>
      </c>
      <c r="B2630" t="s">
        <v>262</v>
      </c>
      <c r="C2630" t="s">
        <v>80</v>
      </c>
      <c r="D2630" t="s">
        <v>677</v>
      </c>
      <c r="E2630" t="s">
        <v>641</v>
      </c>
      <c r="F2630" t="s">
        <v>12161</v>
      </c>
      <c r="G2630" t="s">
        <v>33</v>
      </c>
      <c r="H2630" s="4">
        <v>44232</v>
      </c>
      <c r="I2630">
        <v>950</v>
      </c>
      <c r="J2630" t="s">
        <v>12162</v>
      </c>
      <c r="K2630" t="s">
        <v>150</v>
      </c>
      <c r="L2630" t="s">
        <v>12163</v>
      </c>
      <c r="M2630" t="s">
        <v>87</v>
      </c>
      <c r="N2630" t="s">
        <v>12164</v>
      </c>
      <c r="O2630" t="s">
        <v>72</v>
      </c>
      <c r="P2630">
        <v>17</v>
      </c>
      <c r="Q2630" t="s">
        <v>73</v>
      </c>
      <c r="R2630" t="s">
        <v>58</v>
      </c>
      <c r="S2630" t="s">
        <v>12165</v>
      </c>
      <c r="T2630" s="4">
        <v>45605</v>
      </c>
      <c r="U2630">
        <v>11</v>
      </c>
      <c r="V2630" t="s">
        <v>20256</v>
      </c>
      <c r="W2630" t="s">
        <v>12166</v>
      </c>
      <c r="X2630" t="s">
        <v>12167</v>
      </c>
      <c r="Y2630" t="s">
        <v>6643</v>
      </c>
      <c r="Z2630">
        <v>1850</v>
      </c>
      <c r="AA2630">
        <v>3</v>
      </c>
      <c r="AB2630">
        <v>2220</v>
      </c>
      <c r="AC2630">
        <v>740</v>
      </c>
      <c r="AD2630" s="8">
        <v>0.35</v>
      </c>
      <c r="AE2630" s="7">
        <v>777</v>
      </c>
      <c r="AF2630">
        <v>0.35</v>
      </c>
      <c r="AG2630" t="str">
        <f t="shared" si="41"/>
        <v>₹2 K</v>
      </c>
    </row>
    <row r="2631" spans="1:33" x14ac:dyDescent="0.3">
      <c r="A2631" t="s">
        <v>93</v>
      </c>
      <c r="B2631" t="s">
        <v>568</v>
      </c>
      <c r="C2631" t="s">
        <v>29</v>
      </c>
      <c r="D2631" t="s">
        <v>81</v>
      </c>
      <c r="E2631" t="s">
        <v>263</v>
      </c>
      <c r="F2631" t="s">
        <v>12222</v>
      </c>
      <c r="G2631" t="s">
        <v>96</v>
      </c>
      <c r="H2631" s="4">
        <v>44925</v>
      </c>
      <c r="I2631">
        <v>1400</v>
      </c>
      <c r="J2631" t="s">
        <v>12223</v>
      </c>
      <c r="K2631" t="s">
        <v>897</v>
      </c>
      <c r="L2631" t="s">
        <v>12224</v>
      </c>
      <c r="M2631" t="s">
        <v>37</v>
      </c>
      <c r="N2631" t="s">
        <v>12225</v>
      </c>
      <c r="O2631" t="s">
        <v>39</v>
      </c>
      <c r="P2631">
        <v>11</v>
      </c>
      <c r="Q2631" t="s">
        <v>40</v>
      </c>
      <c r="R2631" t="s">
        <v>101</v>
      </c>
      <c r="S2631" t="s">
        <v>12226</v>
      </c>
      <c r="T2631" s="4">
        <v>45614</v>
      </c>
      <c r="U2631">
        <v>11</v>
      </c>
      <c r="V2631" t="s">
        <v>20256</v>
      </c>
      <c r="W2631" t="s">
        <v>12227</v>
      </c>
      <c r="X2631" t="s">
        <v>12228</v>
      </c>
      <c r="Y2631" t="s">
        <v>6855</v>
      </c>
      <c r="Z2631">
        <v>2098</v>
      </c>
      <c r="AA2631">
        <v>7</v>
      </c>
      <c r="AB2631">
        <v>5874.4000000000015</v>
      </c>
      <c r="AC2631">
        <v>839.20000000000016</v>
      </c>
      <c r="AD2631" s="8">
        <v>0.28000000000000003</v>
      </c>
      <c r="AE2631" s="7">
        <v>1644.8320000000006</v>
      </c>
      <c r="AF2631">
        <v>0.28000000000000003</v>
      </c>
      <c r="AG2631" t="str">
        <f t="shared" si="41"/>
        <v>₹6 K</v>
      </c>
    </row>
    <row r="2632" spans="1:33" x14ac:dyDescent="0.3">
      <c r="A2632" t="s">
        <v>20233</v>
      </c>
      <c r="B2632" t="s">
        <v>240</v>
      </c>
      <c r="C2632" t="s">
        <v>49</v>
      </c>
      <c r="D2632" t="s">
        <v>219</v>
      </c>
      <c r="E2632" t="s">
        <v>1877</v>
      </c>
      <c r="F2632" t="s">
        <v>12351</v>
      </c>
      <c r="G2632" t="s">
        <v>96</v>
      </c>
      <c r="H2632" s="4">
        <v>44937</v>
      </c>
      <c r="I2632">
        <v>800</v>
      </c>
      <c r="J2632" t="s">
        <v>12352</v>
      </c>
      <c r="K2632" t="s">
        <v>150</v>
      </c>
      <c r="L2632" t="s">
        <v>12353</v>
      </c>
      <c r="M2632" t="s">
        <v>37</v>
      </c>
      <c r="N2632" t="s">
        <v>12354</v>
      </c>
      <c r="O2632" t="s">
        <v>39</v>
      </c>
      <c r="P2632">
        <v>13</v>
      </c>
      <c r="Q2632" t="s">
        <v>73</v>
      </c>
      <c r="R2632" t="s">
        <v>74</v>
      </c>
      <c r="S2632" t="s">
        <v>12355</v>
      </c>
      <c r="T2632" s="4">
        <v>45626</v>
      </c>
      <c r="U2632">
        <v>11</v>
      </c>
      <c r="V2632" t="s">
        <v>20256</v>
      </c>
      <c r="W2632" t="s">
        <v>12356</v>
      </c>
      <c r="X2632" t="s">
        <v>12357</v>
      </c>
      <c r="Y2632" t="s">
        <v>9414</v>
      </c>
      <c r="Z2632">
        <v>2915</v>
      </c>
      <c r="AA2632">
        <v>5</v>
      </c>
      <c r="AB2632">
        <v>5830</v>
      </c>
      <c r="AC2632">
        <v>1166</v>
      </c>
      <c r="AD2632" s="8">
        <v>0.22</v>
      </c>
      <c r="AE2632" s="7">
        <v>1282.5999999999999</v>
      </c>
      <c r="AF2632">
        <v>0.22</v>
      </c>
      <c r="AG2632" t="str">
        <f t="shared" si="41"/>
        <v>₹6 K</v>
      </c>
    </row>
    <row r="2633" spans="1:33" x14ac:dyDescent="0.3">
      <c r="A2633" t="s">
        <v>121</v>
      </c>
      <c r="B2633" t="s">
        <v>946</v>
      </c>
      <c r="C2633" t="s">
        <v>49</v>
      </c>
      <c r="D2633" t="s">
        <v>241</v>
      </c>
      <c r="E2633" t="s">
        <v>947</v>
      </c>
      <c r="F2633" t="s">
        <v>12378</v>
      </c>
      <c r="G2633" t="s">
        <v>96</v>
      </c>
      <c r="H2633" s="4">
        <v>44294</v>
      </c>
      <c r="I2633">
        <v>800</v>
      </c>
      <c r="J2633" t="s">
        <v>12379</v>
      </c>
      <c r="K2633" t="s">
        <v>297</v>
      </c>
      <c r="L2633" t="s">
        <v>12380</v>
      </c>
      <c r="M2633" t="s">
        <v>87</v>
      </c>
      <c r="N2633" t="s">
        <v>12381</v>
      </c>
      <c r="O2633" t="s">
        <v>39</v>
      </c>
      <c r="P2633">
        <v>8</v>
      </c>
      <c r="Q2633" t="s">
        <v>73</v>
      </c>
      <c r="R2633" t="s">
        <v>74</v>
      </c>
      <c r="S2633" t="s">
        <v>12382</v>
      </c>
      <c r="T2633" s="4">
        <v>45620</v>
      </c>
      <c r="U2633">
        <v>11</v>
      </c>
      <c r="V2633" t="s">
        <v>20256</v>
      </c>
      <c r="W2633" t="s">
        <v>12383</v>
      </c>
      <c r="X2633" t="s">
        <v>12384</v>
      </c>
      <c r="Y2633" t="s">
        <v>4579</v>
      </c>
      <c r="Z2633">
        <v>1006</v>
      </c>
      <c r="AA2633">
        <v>6</v>
      </c>
      <c r="AB2633">
        <v>2414.4</v>
      </c>
      <c r="AC2633">
        <v>402.40000000000003</v>
      </c>
      <c r="AD2633" s="8">
        <v>0.22</v>
      </c>
      <c r="AE2633" s="7">
        <v>531.16800000000001</v>
      </c>
      <c r="AF2633">
        <v>0.22</v>
      </c>
      <c r="AG2633" t="str">
        <f t="shared" si="41"/>
        <v>₹2 K</v>
      </c>
    </row>
    <row r="2634" spans="1:33" x14ac:dyDescent="0.3">
      <c r="A2634" t="s">
        <v>181</v>
      </c>
      <c r="B2634" t="s">
        <v>920</v>
      </c>
      <c r="C2634" t="s">
        <v>80</v>
      </c>
      <c r="D2634" t="s">
        <v>109</v>
      </c>
      <c r="E2634" t="s">
        <v>371</v>
      </c>
      <c r="F2634" t="s">
        <v>9776</v>
      </c>
      <c r="G2634" t="s">
        <v>96</v>
      </c>
      <c r="H2634" s="4">
        <v>45012</v>
      </c>
      <c r="I2634">
        <v>1000</v>
      </c>
      <c r="J2634" t="s">
        <v>12426</v>
      </c>
      <c r="K2634" t="s">
        <v>35</v>
      </c>
      <c r="L2634" t="s">
        <v>12427</v>
      </c>
      <c r="M2634" t="s">
        <v>37</v>
      </c>
      <c r="N2634" t="s">
        <v>12428</v>
      </c>
      <c r="O2634" t="s">
        <v>39</v>
      </c>
      <c r="P2634">
        <v>8</v>
      </c>
      <c r="Q2634" t="s">
        <v>73</v>
      </c>
      <c r="R2634" t="s">
        <v>101</v>
      </c>
      <c r="S2634" t="s">
        <v>12429</v>
      </c>
      <c r="T2634" s="4">
        <v>45621</v>
      </c>
      <c r="U2634">
        <v>11</v>
      </c>
      <c r="V2634" t="s">
        <v>20256</v>
      </c>
      <c r="W2634" t="s">
        <v>12430</v>
      </c>
      <c r="X2634" t="s">
        <v>12431</v>
      </c>
      <c r="Y2634" t="s">
        <v>3991</v>
      </c>
      <c r="Z2634">
        <v>2041</v>
      </c>
      <c r="AA2634">
        <v>6</v>
      </c>
      <c r="AB2634">
        <v>4898.4000000000015</v>
      </c>
      <c r="AC2634">
        <v>816.4000000000002</v>
      </c>
      <c r="AD2634" s="8">
        <v>0.35</v>
      </c>
      <c r="AE2634" s="7">
        <v>1714.4400000000005</v>
      </c>
      <c r="AF2634">
        <v>0.35</v>
      </c>
      <c r="AG2634" t="str">
        <f t="shared" si="41"/>
        <v>₹5 K</v>
      </c>
    </row>
    <row r="2635" spans="1:33" x14ac:dyDescent="0.3">
      <c r="A2635" t="s">
        <v>93</v>
      </c>
      <c r="B2635" t="s">
        <v>784</v>
      </c>
      <c r="C2635" t="s">
        <v>49</v>
      </c>
      <c r="D2635" t="s">
        <v>219</v>
      </c>
      <c r="E2635" t="s">
        <v>687</v>
      </c>
      <c r="F2635" t="s">
        <v>12488</v>
      </c>
      <c r="G2635" t="s">
        <v>33</v>
      </c>
      <c r="H2635" s="4">
        <v>44387</v>
      </c>
      <c r="I2635">
        <v>800</v>
      </c>
      <c r="J2635" t="s">
        <v>12489</v>
      </c>
      <c r="K2635" t="s">
        <v>69</v>
      </c>
      <c r="L2635" t="s">
        <v>12490</v>
      </c>
      <c r="M2635" t="s">
        <v>37</v>
      </c>
      <c r="N2635" t="s">
        <v>12491</v>
      </c>
      <c r="O2635" t="s">
        <v>116</v>
      </c>
      <c r="P2635">
        <v>16</v>
      </c>
      <c r="Q2635" t="s">
        <v>73</v>
      </c>
      <c r="R2635" t="s">
        <v>41</v>
      </c>
      <c r="S2635" t="s">
        <v>12492</v>
      </c>
      <c r="T2635" s="4">
        <v>45602</v>
      </c>
      <c r="U2635">
        <v>11</v>
      </c>
      <c r="V2635" t="s">
        <v>20256</v>
      </c>
      <c r="W2635" t="s">
        <v>12493</v>
      </c>
      <c r="X2635" t="s">
        <v>12494</v>
      </c>
      <c r="Y2635" t="s">
        <v>12495</v>
      </c>
      <c r="Z2635">
        <v>1339</v>
      </c>
      <c r="AA2635">
        <v>1</v>
      </c>
      <c r="AB2635">
        <v>535.6</v>
      </c>
      <c r="AC2635">
        <v>535.6</v>
      </c>
      <c r="AD2635" s="8">
        <v>0.22</v>
      </c>
      <c r="AE2635" s="7">
        <v>117.83200000000001</v>
      </c>
      <c r="AF2635">
        <v>0.22</v>
      </c>
      <c r="AG2635" t="str">
        <f t="shared" si="41"/>
        <v>₹535.6</v>
      </c>
    </row>
    <row r="2636" spans="1:33" x14ac:dyDescent="0.3">
      <c r="A2636" t="s">
        <v>181</v>
      </c>
      <c r="B2636" t="s">
        <v>470</v>
      </c>
      <c r="C2636" t="s">
        <v>29</v>
      </c>
      <c r="D2636" t="s">
        <v>109</v>
      </c>
      <c r="E2636" t="s">
        <v>304</v>
      </c>
      <c r="F2636" t="s">
        <v>12537</v>
      </c>
      <c r="G2636" t="s">
        <v>33</v>
      </c>
      <c r="H2636" s="4">
        <v>45061</v>
      </c>
      <c r="I2636">
        <v>1300</v>
      </c>
      <c r="J2636" t="s">
        <v>12538</v>
      </c>
      <c r="K2636" t="s">
        <v>653</v>
      </c>
      <c r="L2636" t="s">
        <v>12539</v>
      </c>
      <c r="M2636" t="s">
        <v>37</v>
      </c>
      <c r="N2636" t="s">
        <v>12540</v>
      </c>
      <c r="O2636" t="s">
        <v>57</v>
      </c>
      <c r="P2636">
        <v>10</v>
      </c>
      <c r="Q2636" t="s">
        <v>73</v>
      </c>
      <c r="R2636" t="s">
        <v>58</v>
      </c>
      <c r="S2636" t="s">
        <v>12541</v>
      </c>
      <c r="T2636" s="4">
        <v>45604</v>
      </c>
      <c r="U2636">
        <v>11</v>
      </c>
      <c r="V2636" t="s">
        <v>20256</v>
      </c>
      <c r="W2636" t="s">
        <v>12542</v>
      </c>
      <c r="X2636" t="s">
        <v>12543</v>
      </c>
      <c r="Y2636" t="s">
        <v>5789</v>
      </c>
      <c r="Z2636">
        <v>2771</v>
      </c>
      <c r="AA2636">
        <v>8</v>
      </c>
      <c r="AB2636">
        <v>8867.2000000000007</v>
      </c>
      <c r="AC2636">
        <v>1108.4000000000001</v>
      </c>
      <c r="AD2636" s="8">
        <v>0.28000000000000003</v>
      </c>
      <c r="AE2636" s="7">
        <v>2482.8160000000003</v>
      </c>
      <c r="AF2636">
        <v>0.28000000000000003</v>
      </c>
      <c r="AG2636" t="str">
        <f t="shared" si="41"/>
        <v>₹9 K</v>
      </c>
    </row>
    <row r="2637" spans="1:33" x14ac:dyDescent="0.3">
      <c r="A2637" t="s">
        <v>181</v>
      </c>
      <c r="B2637" t="s">
        <v>470</v>
      </c>
      <c r="C2637" t="s">
        <v>49</v>
      </c>
      <c r="D2637" t="s">
        <v>50</v>
      </c>
      <c r="E2637" t="s">
        <v>703</v>
      </c>
      <c r="F2637" t="s">
        <v>12613</v>
      </c>
      <c r="G2637" t="s">
        <v>33</v>
      </c>
      <c r="H2637" s="4">
        <v>44950</v>
      </c>
      <c r="I2637">
        <v>1400</v>
      </c>
      <c r="J2637" t="s">
        <v>12614</v>
      </c>
      <c r="K2637" t="s">
        <v>113</v>
      </c>
      <c r="L2637" t="s">
        <v>12615</v>
      </c>
      <c r="M2637" t="s">
        <v>87</v>
      </c>
      <c r="N2637" t="s">
        <v>12616</v>
      </c>
      <c r="O2637" t="s">
        <v>39</v>
      </c>
      <c r="P2637">
        <v>10</v>
      </c>
      <c r="Q2637" t="s">
        <v>40</v>
      </c>
      <c r="R2637" t="s">
        <v>101</v>
      </c>
      <c r="S2637" t="s">
        <v>12617</v>
      </c>
      <c r="T2637" s="4">
        <v>45617</v>
      </c>
      <c r="U2637">
        <v>11</v>
      </c>
      <c r="V2637" t="s">
        <v>20256</v>
      </c>
      <c r="W2637" t="s">
        <v>12618</v>
      </c>
      <c r="X2637" t="s">
        <v>12619</v>
      </c>
      <c r="Y2637" t="s">
        <v>10129</v>
      </c>
      <c r="Z2637">
        <v>2891</v>
      </c>
      <c r="AA2637">
        <v>2</v>
      </c>
      <c r="AB2637">
        <v>2312.8000000000002</v>
      </c>
      <c r="AC2637">
        <v>1156.4000000000001</v>
      </c>
      <c r="AD2637" s="8">
        <v>0.22</v>
      </c>
      <c r="AE2637" s="7">
        <v>508.81600000000003</v>
      </c>
      <c r="AF2637">
        <v>0.22</v>
      </c>
      <c r="AG2637" t="str">
        <f t="shared" si="41"/>
        <v>₹2 K</v>
      </c>
    </row>
    <row r="2638" spans="1:33" x14ac:dyDescent="0.3">
      <c r="A2638" t="s">
        <v>27</v>
      </c>
      <c r="B2638" t="s">
        <v>558</v>
      </c>
      <c r="C2638" t="s">
        <v>80</v>
      </c>
      <c r="D2638" t="s">
        <v>50</v>
      </c>
      <c r="E2638" t="s">
        <v>471</v>
      </c>
      <c r="F2638" t="s">
        <v>12648</v>
      </c>
      <c r="G2638" t="s">
        <v>33</v>
      </c>
      <c r="H2638" s="4">
        <v>44619</v>
      </c>
      <c r="I2638">
        <v>1000</v>
      </c>
      <c r="J2638" t="s">
        <v>12649</v>
      </c>
      <c r="K2638" t="s">
        <v>524</v>
      </c>
      <c r="L2638" t="s">
        <v>12650</v>
      </c>
      <c r="M2638" t="s">
        <v>37</v>
      </c>
      <c r="N2638" t="s">
        <v>12651</v>
      </c>
      <c r="O2638" t="s">
        <v>39</v>
      </c>
      <c r="P2638">
        <v>18</v>
      </c>
      <c r="Q2638" t="s">
        <v>40</v>
      </c>
      <c r="R2638" t="s">
        <v>101</v>
      </c>
      <c r="S2638" t="s">
        <v>12652</v>
      </c>
      <c r="T2638" s="4">
        <v>45601</v>
      </c>
      <c r="U2638">
        <v>11</v>
      </c>
      <c r="V2638" t="s">
        <v>20256</v>
      </c>
      <c r="W2638" t="s">
        <v>12653</v>
      </c>
      <c r="X2638" t="s">
        <v>12654</v>
      </c>
      <c r="Y2638" t="s">
        <v>4454</v>
      </c>
      <c r="Z2638">
        <v>2266</v>
      </c>
      <c r="AA2638">
        <v>2</v>
      </c>
      <c r="AB2638">
        <v>1812.8000000000002</v>
      </c>
      <c r="AC2638">
        <v>906.40000000000009</v>
      </c>
      <c r="AD2638" s="8">
        <v>0.35</v>
      </c>
      <c r="AE2638" s="7">
        <v>634.48</v>
      </c>
      <c r="AF2638">
        <v>0.35</v>
      </c>
      <c r="AG2638" t="str">
        <f t="shared" si="41"/>
        <v>₹2 K</v>
      </c>
    </row>
    <row r="2639" spans="1:33" x14ac:dyDescent="0.3">
      <c r="A2639" t="s">
        <v>20240</v>
      </c>
      <c r="B2639" t="s">
        <v>347</v>
      </c>
      <c r="C2639" t="s">
        <v>49</v>
      </c>
      <c r="D2639" t="s">
        <v>30</v>
      </c>
      <c r="E2639" t="s">
        <v>1608</v>
      </c>
      <c r="F2639" t="s">
        <v>12733</v>
      </c>
      <c r="G2639" t="s">
        <v>96</v>
      </c>
      <c r="H2639" s="4">
        <v>44383</v>
      </c>
      <c r="I2639">
        <v>1300</v>
      </c>
      <c r="J2639" t="s">
        <v>12734</v>
      </c>
      <c r="K2639" t="s">
        <v>1086</v>
      </c>
      <c r="L2639" t="s">
        <v>12735</v>
      </c>
      <c r="M2639" t="s">
        <v>37</v>
      </c>
      <c r="N2639" t="s">
        <v>12736</v>
      </c>
      <c r="O2639" t="s">
        <v>116</v>
      </c>
      <c r="P2639">
        <v>5</v>
      </c>
      <c r="Q2639" t="s">
        <v>73</v>
      </c>
      <c r="R2639" t="s">
        <v>74</v>
      </c>
      <c r="S2639" t="s">
        <v>12737</v>
      </c>
      <c r="T2639" s="4">
        <v>45615</v>
      </c>
      <c r="U2639">
        <v>11</v>
      </c>
      <c r="V2639" t="s">
        <v>20256</v>
      </c>
      <c r="W2639" t="s">
        <v>12738</v>
      </c>
      <c r="X2639" t="s">
        <v>12739</v>
      </c>
      <c r="Y2639" t="s">
        <v>3563</v>
      </c>
      <c r="Z2639">
        <v>526</v>
      </c>
      <c r="AA2639">
        <v>8</v>
      </c>
      <c r="AB2639">
        <v>1683.2</v>
      </c>
      <c r="AC2639">
        <v>210.4</v>
      </c>
      <c r="AD2639" s="8">
        <v>0.22</v>
      </c>
      <c r="AE2639" s="7">
        <v>370.30400000000003</v>
      </c>
      <c r="AF2639">
        <v>0.22</v>
      </c>
      <c r="AG2639" t="str">
        <f t="shared" si="41"/>
        <v>₹2 K</v>
      </c>
    </row>
    <row r="2640" spans="1:33" x14ac:dyDescent="0.3">
      <c r="A2640" t="s">
        <v>93</v>
      </c>
      <c r="B2640" t="s">
        <v>205</v>
      </c>
      <c r="C2640" t="s">
        <v>80</v>
      </c>
      <c r="D2640" t="s">
        <v>50</v>
      </c>
      <c r="E2640" t="s">
        <v>183</v>
      </c>
      <c r="F2640" t="s">
        <v>12740</v>
      </c>
      <c r="G2640" t="s">
        <v>96</v>
      </c>
      <c r="H2640" s="4">
        <v>45088</v>
      </c>
      <c r="I2640">
        <v>1000</v>
      </c>
      <c r="J2640" t="s">
        <v>12741</v>
      </c>
      <c r="K2640" t="s">
        <v>1821</v>
      </c>
      <c r="L2640" t="s">
        <v>12742</v>
      </c>
      <c r="M2640" t="s">
        <v>87</v>
      </c>
      <c r="N2640" t="s">
        <v>12743</v>
      </c>
      <c r="O2640" t="s">
        <v>57</v>
      </c>
      <c r="P2640">
        <v>16</v>
      </c>
      <c r="Q2640" t="s">
        <v>40</v>
      </c>
      <c r="R2640" t="s">
        <v>58</v>
      </c>
      <c r="S2640" t="s">
        <v>12744</v>
      </c>
      <c r="T2640" s="4">
        <v>45602</v>
      </c>
      <c r="U2640">
        <v>11</v>
      </c>
      <c r="V2640" t="s">
        <v>20256</v>
      </c>
      <c r="W2640" t="s">
        <v>12745</v>
      </c>
      <c r="X2640" t="s">
        <v>12746</v>
      </c>
      <c r="Y2640" t="s">
        <v>4894</v>
      </c>
      <c r="Z2640">
        <v>2549</v>
      </c>
      <c r="AA2640">
        <v>1</v>
      </c>
      <c r="AB2640">
        <v>1019.6</v>
      </c>
      <c r="AC2640">
        <v>1019.6</v>
      </c>
      <c r="AD2640" s="8">
        <v>0.35</v>
      </c>
      <c r="AE2640" s="7">
        <v>356.86</v>
      </c>
      <c r="AF2640">
        <v>0.35</v>
      </c>
      <c r="AG2640" t="str">
        <f t="shared" si="41"/>
        <v>₹1 K</v>
      </c>
    </row>
    <row r="2641" spans="1:33" x14ac:dyDescent="0.3">
      <c r="A2641" t="s">
        <v>181</v>
      </c>
      <c r="B2641" t="s">
        <v>813</v>
      </c>
      <c r="C2641" t="s">
        <v>49</v>
      </c>
      <c r="D2641" t="s">
        <v>677</v>
      </c>
      <c r="E2641" t="s">
        <v>947</v>
      </c>
      <c r="F2641" t="s">
        <v>12747</v>
      </c>
      <c r="G2641" t="s">
        <v>96</v>
      </c>
      <c r="H2641" s="4">
        <v>45045</v>
      </c>
      <c r="I2641">
        <v>950</v>
      </c>
      <c r="J2641" t="s">
        <v>12748</v>
      </c>
      <c r="K2641" t="s">
        <v>3086</v>
      </c>
      <c r="L2641" t="s">
        <v>12749</v>
      </c>
      <c r="M2641" t="s">
        <v>87</v>
      </c>
      <c r="N2641" t="s">
        <v>12750</v>
      </c>
      <c r="O2641" t="s">
        <v>72</v>
      </c>
      <c r="P2641">
        <v>9</v>
      </c>
      <c r="Q2641" t="s">
        <v>73</v>
      </c>
      <c r="R2641" t="s">
        <v>41</v>
      </c>
      <c r="S2641" t="s">
        <v>12751</v>
      </c>
      <c r="T2641" s="4">
        <v>45598</v>
      </c>
      <c r="U2641">
        <v>11</v>
      </c>
      <c r="V2641" t="s">
        <v>20256</v>
      </c>
      <c r="W2641" t="s">
        <v>12752</v>
      </c>
      <c r="X2641" t="s">
        <v>12753</v>
      </c>
      <c r="Y2641" t="s">
        <v>6497</v>
      </c>
      <c r="Z2641">
        <v>509</v>
      </c>
      <c r="AA2641">
        <v>4</v>
      </c>
      <c r="AB2641">
        <v>814.40000000000009</v>
      </c>
      <c r="AC2641">
        <v>203.60000000000002</v>
      </c>
      <c r="AD2641" s="8">
        <v>0.22</v>
      </c>
      <c r="AE2641" s="7">
        <v>179.16800000000003</v>
      </c>
      <c r="AF2641">
        <v>0.22</v>
      </c>
      <c r="AG2641" t="str">
        <f t="shared" si="41"/>
        <v>₹814.4</v>
      </c>
    </row>
    <row r="2642" spans="1:33" x14ac:dyDescent="0.3">
      <c r="A2642" t="s">
        <v>181</v>
      </c>
      <c r="B2642" t="s">
        <v>606</v>
      </c>
      <c r="C2642" t="s">
        <v>80</v>
      </c>
      <c r="D2642" t="s">
        <v>206</v>
      </c>
      <c r="E2642" t="s">
        <v>750</v>
      </c>
      <c r="F2642" t="s">
        <v>12754</v>
      </c>
      <c r="G2642" t="s">
        <v>33</v>
      </c>
      <c r="H2642" s="4">
        <v>45358</v>
      </c>
      <c r="I2642">
        <v>1300</v>
      </c>
      <c r="J2642" t="s">
        <v>12755</v>
      </c>
      <c r="K2642" t="s">
        <v>989</v>
      </c>
      <c r="L2642" t="s">
        <v>12756</v>
      </c>
      <c r="M2642" t="s">
        <v>87</v>
      </c>
      <c r="N2642" t="s">
        <v>12757</v>
      </c>
      <c r="O2642" t="s">
        <v>39</v>
      </c>
      <c r="P2642">
        <v>18</v>
      </c>
      <c r="Q2642" t="s">
        <v>73</v>
      </c>
      <c r="R2642" t="s">
        <v>58</v>
      </c>
      <c r="S2642" t="s">
        <v>12758</v>
      </c>
      <c r="T2642" s="4">
        <v>45599</v>
      </c>
      <c r="U2642">
        <v>11</v>
      </c>
      <c r="V2642" t="s">
        <v>20256</v>
      </c>
      <c r="W2642" t="s">
        <v>12759</v>
      </c>
      <c r="X2642" t="s">
        <v>12760</v>
      </c>
      <c r="Y2642" t="s">
        <v>7251</v>
      </c>
      <c r="Z2642">
        <v>2771</v>
      </c>
      <c r="AA2642">
        <v>4</v>
      </c>
      <c r="AB2642">
        <v>4433.6000000000004</v>
      </c>
      <c r="AC2642">
        <v>1108.4000000000001</v>
      </c>
      <c r="AD2642" s="8">
        <v>0.35</v>
      </c>
      <c r="AE2642" s="7">
        <v>1551.76</v>
      </c>
      <c r="AF2642">
        <v>0.35</v>
      </c>
      <c r="AG2642" t="str">
        <f t="shared" si="41"/>
        <v>₹4 K</v>
      </c>
    </row>
    <row r="2643" spans="1:33" x14ac:dyDescent="0.3">
      <c r="A2643" t="s">
        <v>93</v>
      </c>
      <c r="B2643" t="s">
        <v>205</v>
      </c>
      <c r="C2643" t="s">
        <v>49</v>
      </c>
      <c r="D2643" t="s">
        <v>50</v>
      </c>
      <c r="E2643" t="s">
        <v>110</v>
      </c>
      <c r="F2643" t="s">
        <v>12768</v>
      </c>
      <c r="G2643" t="s">
        <v>33</v>
      </c>
      <c r="H2643" s="4">
        <v>44240</v>
      </c>
      <c r="I2643">
        <v>1400</v>
      </c>
      <c r="J2643" t="s">
        <v>12769</v>
      </c>
      <c r="K2643" t="s">
        <v>861</v>
      </c>
      <c r="L2643" t="s">
        <v>12770</v>
      </c>
      <c r="M2643" t="s">
        <v>37</v>
      </c>
      <c r="N2643" t="s">
        <v>12771</v>
      </c>
      <c r="O2643" t="s">
        <v>72</v>
      </c>
      <c r="P2643">
        <v>10</v>
      </c>
      <c r="Q2643" t="s">
        <v>73</v>
      </c>
      <c r="R2643" t="s">
        <v>101</v>
      </c>
      <c r="S2643" t="s">
        <v>12772</v>
      </c>
      <c r="T2643" s="4">
        <v>45603</v>
      </c>
      <c r="U2643">
        <v>11</v>
      </c>
      <c r="V2643" t="s">
        <v>20256</v>
      </c>
      <c r="W2643" t="s">
        <v>12773</v>
      </c>
      <c r="X2643" t="s">
        <v>12774</v>
      </c>
      <c r="Y2643" t="s">
        <v>2462</v>
      </c>
      <c r="Z2643">
        <v>2649</v>
      </c>
      <c r="AA2643">
        <v>4</v>
      </c>
      <c r="AB2643">
        <v>4238.4000000000015</v>
      </c>
      <c r="AC2643">
        <v>1059.6000000000004</v>
      </c>
      <c r="AD2643" s="8">
        <v>0.22</v>
      </c>
      <c r="AE2643" s="7">
        <v>932.44800000000032</v>
      </c>
      <c r="AF2643">
        <v>0.22</v>
      </c>
      <c r="AG2643" t="str">
        <f t="shared" si="41"/>
        <v>₹4 K</v>
      </c>
    </row>
    <row r="2644" spans="1:33" x14ac:dyDescent="0.3">
      <c r="A2644" t="s">
        <v>181</v>
      </c>
      <c r="B2644" t="s">
        <v>813</v>
      </c>
      <c r="C2644" t="s">
        <v>49</v>
      </c>
      <c r="D2644" t="s">
        <v>677</v>
      </c>
      <c r="E2644" t="s">
        <v>641</v>
      </c>
      <c r="F2644" t="s">
        <v>12775</v>
      </c>
      <c r="G2644" t="s">
        <v>96</v>
      </c>
      <c r="H2644" s="4">
        <v>43887</v>
      </c>
      <c r="I2644">
        <v>950</v>
      </c>
      <c r="J2644" t="s">
        <v>12776</v>
      </c>
      <c r="K2644" t="s">
        <v>340</v>
      </c>
      <c r="L2644" t="s">
        <v>12777</v>
      </c>
      <c r="M2644" t="s">
        <v>87</v>
      </c>
      <c r="N2644" t="s">
        <v>12778</v>
      </c>
      <c r="O2644" t="s">
        <v>116</v>
      </c>
      <c r="P2644">
        <v>4</v>
      </c>
      <c r="Q2644" t="s">
        <v>40</v>
      </c>
      <c r="R2644" t="s">
        <v>58</v>
      </c>
      <c r="S2644" t="s">
        <v>12779</v>
      </c>
      <c r="T2644" s="4">
        <v>45623</v>
      </c>
      <c r="U2644">
        <v>11</v>
      </c>
      <c r="V2644" t="s">
        <v>20256</v>
      </c>
      <c r="W2644" t="s">
        <v>12780</v>
      </c>
      <c r="X2644" t="s">
        <v>7180</v>
      </c>
      <c r="Y2644" t="s">
        <v>1779</v>
      </c>
      <c r="Z2644">
        <v>2132</v>
      </c>
      <c r="AA2644">
        <v>3</v>
      </c>
      <c r="AB2644">
        <v>2558.4</v>
      </c>
      <c r="AC2644">
        <v>852.80000000000007</v>
      </c>
      <c r="AD2644" s="8">
        <v>0.22</v>
      </c>
      <c r="AE2644" s="7">
        <v>562.84800000000007</v>
      </c>
      <c r="AF2644">
        <v>0.22</v>
      </c>
      <c r="AG2644" t="str">
        <f t="shared" si="41"/>
        <v>₹3 K</v>
      </c>
    </row>
    <row r="2645" spans="1:33" x14ac:dyDescent="0.3">
      <c r="A2645" t="s">
        <v>181</v>
      </c>
      <c r="B2645" t="s">
        <v>920</v>
      </c>
      <c r="C2645" t="s">
        <v>49</v>
      </c>
      <c r="D2645" t="s">
        <v>109</v>
      </c>
      <c r="E2645" t="s">
        <v>122</v>
      </c>
      <c r="F2645" t="s">
        <v>12809</v>
      </c>
      <c r="G2645" t="s">
        <v>96</v>
      </c>
      <c r="H2645" s="4">
        <v>44961</v>
      </c>
      <c r="I2645">
        <v>950</v>
      </c>
      <c r="J2645" t="s">
        <v>12810</v>
      </c>
      <c r="K2645" t="s">
        <v>384</v>
      </c>
      <c r="L2645" t="s">
        <v>12811</v>
      </c>
      <c r="M2645" t="s">
        <v>87</v>
      </c>
      <c r="N2645" t="s">
        <v>12812</v>
      </c>
      <c r="O2645" t="s">
        <v>116</v>
      </c>
      <c r="P2645">
        <v>13</v>
      </c>
      <c r="Q2645" t="s">
        <v>73</v>
      </c>
      <c r="R2645" t="s">
        <v>58</v>
      </c>
      <c r="S2645" t="s">
        <v>12813</v>
      </c>
      <c r="T2645" s="4">
        <v>45626</v>
      </c>
      <c r="U2645">
        <v>11</v>
      </c>
      <c r="V2645" t="s">
        <v>20256</v>
      </c>
      <c r="W2645" t="s">
        <v>12814</v>
      </c>
      <c r="X2645" t="s">
        <v>12815</v>
      </c>
      <c r="Y2645" t="s">
        <v>6404</v>
      </c>
      <c r="Z2645">
        <v>2735</v>
      </c>
      <c r="AA2645">
        <v>6</v>
      </c>
      <c r="AB2645">
        <v>6564</v>
      </c>
      <c r="AC2645">
        <v>1094</v>
      </c>
      <c r="AD2645" s="8">
        <v>0.22</v>
      </c>
      <c r="AE2645" s="7">
        <v>1444.08</v>
      </c>
      <c r="AF2645">
        <v>0.22</v>
      </c>
      <c r="AG2645" t="str">
        <f t="shared" si="41"/>
        <v>₹7 K</v>
      </c>
    </row>
    <row r="2646" spans="1:33" x14ac:dyDescent="0.3">
      <c r="A2646" t="s">
        <v>181</v>
      </c>
      <c r="B2646" t="s">
        <v>985</v>
      </c>
      <c r="C2646" t="s">
        <v>80</v>
      </c>
      <c r="D2646" t="s">
        <v>241</v>
      </c>
      <c r="E2646" t="s">
        <v>283</v>
      </c>
      <c r="F2646" t="s">
        <v>12879</v>
      </c>
      <c r="G2646" t="s">
        <v>96</v>
      </c>
      <c r="H2646" s="4">
        <v>44239</v>
      </c>
      <c r="I2646">
        <v>800</v>
      </c>
      <c r="J2646" t="s">
        <v>12880</v>
      </c>
      <c r="K2646" t="s">
        <v>350</v>
      </c>
      <c r="L2646" t="s">
        <v>12881</v>
      </c>
      <c r="M2646" t="s">
        <v>37</v>
      </c>
      <c r="N2646" t="s">
        <v>12882</v>
      </c>
      <c r="O2646" t="s">
        <v>116</v>
      </c>
      <c r="P2646">
        <v>7</v>
      </c>
      <c r="Q2646" t="s">
        <v>73</v>
      </c>
      <c r="R2646" t="s">
        <v>74</v>
      </c>
      <c r="S2646" t="s">
        <v>12883</v>
      </c>
      <c r="T2646" s="4">
        <v>45615</v>
      </c>
      <c r="U2646">
        <v>11</v>
      </c>
      <c r="V2646" t="s">
        <v>20256</v>
      </c>
      <c r="W2646" t="s">
        <v>12884</v>
      </c>
      <c r="X2646" t="s">
        <v>12885</v>
      </c>
      <c r="Y2646" t="s">
        <v>1533</v>
      </c>
      <c r="Z2646">
        <v>1455</v>
      </c>
      <c r="AA2646">
        <v>5</v>
      </c>
      <c r="AB2646">
        <v>2910</v>
      </c>
      <c r="AC2646">
        <v>582</v>
      </c>
      <c r="AD2646" s="8">
        <v>0.35</v>
      </c>
      <c r="AE2646" s="7">
        <v>1018.4999999999999</v>
      </c>
      <c r="AF2646">
        <v>0.35</v>
      </c>
      <c r="AG2646" t="str">
        <f t="shared" si="41"/>
        <v>₹3 K</v>
      </c>
    </row>
    <row r="2647" spans="1:33" x14ac:dyDescent="0.3">
      <c r="A2647" t="s">
        <v>20239</v>
      </c>
      <c r="B2647" t="s">
        <v>28</v>
      </c>
      <c r="C2647" t="s">
        <v>49</v>
      </c>
      <c r="D2647" t="s">
        <v>206</v>
      </c>
      <c r="E2647" t="s">
        <v>947</v>
      </c>
      <c r="F2647" t="s">
        <v>12921</v>
      </c>
      <c r="G2647" t="s">
        <v>96</v>
      </c>
      <c r="H2647" s="4">
        <v>44135</v>
      </c>
      <c r="I2647">
        <v>1300</v>
      </c>
      <c r="J2647" t="s">
        <v>12922</v>
      </c>
      <c r="K2647" t="s">
        <v>1359</v>
      </c>
      <c r="L2647" t="s">
        <v>12923</v>
      </c>
      <c r="M2647" t="s">
        <v>37</v>
      </c>
      <c r="N2647" t="s">
        <v>12924</v>
      </c>
      <c r="O2647" t="s">
        <v>57</v>
      </c>
      <c r="P2647">
        <v>13</v>
      </c>
      <c r="Q2647" t="s">
        <v>40</v>
      </c>
      <c r="R2647" t="s">
        <v>58</v>
      </c>
      <c r="S2647" t="s">
        <v>12925</v>
      </c>
      <c r="T2647" s="4">
        <v>45602</v>
      </c>
      <c r="U2647">
        <v>11</v>
      </c>
      <c r="V2647" t="s">
        <v>20256</v>
      </c>
      <c r="W2647" t="s">
        <v>12926</v>
      </c>
      <c r="X2647" t="s">
        <v>12927</v>
      </c>
      <c r="Y2647" t="s">
        <v>6483</v>
      </c>
      <c r="Z2647">
        <v>2180</v>
      </c>
      <c r="AA2647">
        <v>3</v>
      </c>
      <c r="AB2647">
        <v>2616</v>
      </c>
      <c r="AC2647">
        <v>872</v>
      </c>
      <c r="AD2647" s="8">
        <v>0.22</v>
      </c>
      <c r="AE2647" s="7">
        <v>575.52</v>
      </c>
      <c r="AF2647">
        <v>0.22</v>
      </c>
      <c r="AG2647" t="str">
        <f t="shared" si="41"/>
        <v>₹3 K</v>
      </c>
    </row>
    <row r="2648" spans="1:33" x14ac:dyDescent="0.3">
      <c r="A2648" t="s">
        <v>357</v>
      </c>
      <c r="B2648" t="s">
        <v>357</v>
      </c>
      <c r="C2648" t="s">
        <v>49</v>
      </c>
      <c r="D2648" t="s">
        <v>30</v>
      </c>
      <c r="E2648" t="s">
        <v>1168</v>
      </c>
      <c r="F2648" t="s">
        <v>2170</v>
      </c>
      <c r="G2648" t="s">
        <v>96</v>
      </c>
      <c r="H2648" s="4">
        <v>44394</v>
      </c>
      <c r="I2648">
        <v>1100</v>
      </c>
      <c r="J2648" t="s">
        <v>12991</v>
      </c>
      <c r="K2648" t="s">
        <v>317</v>
      </c>
      <c r="L2648" t="s">
        <v>12992</v>
      </c>
      <c r="M2648" t="s">
        <v>87</v>
      </c>
      <c r="N2648" t="s">
        <v>12993</v>
      </c>
      <c r="O2648" t="s">
        <v>72</v>
      </c>
      <c r="P2648">
        <v>20</v>
      </c>
      <c r="Q2648" t="s">
        <v>73</v>
      </c>
      <c r="R2648" t="s">
        <v>74</v>
      </c>
      <c r="S2648" t="s">
        <v>12994</v>
      </c>
      <c r="T2648" s="4">
        <v>45620</v>
      </c>
      <c r="U2648">
        <v>11</v>
      </c>
      <c r="V2648" t="s">
        <v>20256</v>
      </c>
      <c r="W2648" t="s">
        <v>12995</v>
      </c>
      <c r="X2648" t="s">
        <v>12996</v>
      </c>
      <c r="Y2648" t="s">
        <v>783</v>
      </c>
      <c r="Z2648">
        <v>1569</v>
      </c>
      <c r="AA2648">
        <v>5</v>
      </c>
      <c r="AB2648">
        <v>3138</v>
      </c>
      <c r="AC2648">
        <v>627.6</v>
      </c>
      <c r="AD2648" s="8">
        <v>0.22</v>
      </c>
      <c r="AE2648" s="7">
        <v>690.36</v>
      </c>
      <c r="AF2648">
        <v>0.22</v>
      </c>
      <c r="AG2648" t="str">
        <f t="shared" si="41"/>
        <v>₹3 K</v>
      </c>
    </row>
    <row r="2649" spans="1:33" x14ac:dyDescent="0.3">
      <c r="A2649" t="s">
        <v>93</v>
      </c>
      <c r="B2649" t="s">
        <v>205</v>
      </c>
      <c r="C2649" t="s">
        <v>80</v>
      </c>
      <c r="D2649" t="s">
        <v>109</v>
      </c>
      <c r="E2649" t="s">
        <v>3309</v>
      </c>
      <c r="F2649" t="s">
        <v>13143</v>
      </c>
      <c r="G2649" t="s">
        <v>96</v>
      </c>
      <c r="H2649" s="4">
        <v>44777</v>
      </c>
      <c r="I2649">
        <v>1100</v>
      </c>
      <c r="J2649" t="s">
        <v>13144</v>
      </c>
      <c r="K2649" t="s">
        <v>1034</v>
      </c>
      <c r="L2649" t="s">
        <v>13145</v>
      </c>
      <c r="M2649" t="s">
        <v>87</v>
      </c>
      <c r="N2649" t="s">
        <v>13146</v>
      </c>
      <c r="O2649" t="s">
        <v>57</v>
      </c>
      <c r="P2649">
        <v>19</v>
      </c>
      <c r="Q2649" t="s">
        <v>73</v>
      </c>
      <c r="R2649" t="s">
        <v>74</v>
      </c>
      <c r="S2649" t="s">
        <v>13147</v>
      </c>
      <c r="T2649" s="4">
        <v>45610</v>
      </c>
      <c r="U2649">
        <v>11</v>
      </c>
      <c r="V2649" t="s">
        <v>20256</v>
      </c>
      <c r="W2649" t="s">
        <v>13148</v>
      </c>
      <c r="X2649" t="s">
        <v>13149</v>
      </c>
      <c r="Y2649" t="s">
        <v>5916</v>
      </c>
      <c r="Z2649">
        <v>1404</v>
      </c>
      <c r="AA2649">
        <v>6</v>
      </c>
      <c r="AB2649">
        <v>3369.6000000000004</v>
      </c>
      <c r="AC2649">
        <v>561.6</v>
      </c>
      <c r="AD2649" s="8">
        <v>0.35</v>
      </c>
      <c r="AE2649" s="7">
        <v>1179.3600000000001</v>
      </c>
      <c r="AF2649">
        <v>0.35</v>
      </c>
      <c r="AG2649" t="str">
        <f t="shared" si="41"/>
        <v>₹3 K</v>
      </c>
    </row>
    <row r="2650" spans="1:33" x14ac:dyDescent="0.3">
      <c r="A2650" t="s">
        <v>181</v>
      </c>
      <c r="B2650" t="s">
        <v>369</v>
      </c>
      <c r="C2650" t="s">
        <v>49</v>
      </c>
      <c r="D2650" t="s">
        <v>30</v>
      </c>
      <c r="E2650" t="s">
        <v>703</v>
      </c>
      <c r="F2650" t="s">
        <v>13238</v>
      </c>
      <c r="G2650" t="s">
        <v>96</v>
      </c>
      <c r="H2650" s="4">
        <v>44016</v>
      </c>
      <c r="I2650">
        <v>800</v>
      </c>
      <c r="J2650" t="s">
        <v>13239</v>
      </c>
      <c r="K2650" t="s">
        <v>1486</v>
      </c>
      <c r="L2650" t="s">
        <v>13240</v>
      </c>
      <c r="M2650" t="s">
        <v>87</v>
      </c>
      <c r="N2650" t="s">
        <v>13241</v>
      </c>
      <c r="O2650" t="s">
        <v>39</v>
      </c>
      <c r="P2650">
        <v>14</v>
      </c>
      <c r="Q2650" t="s">
        <v>40</v>
      </c>
      <c r="R2650" t="s">
        <v>41</v>
      </c>
      <c r="S2650" t="s">
        <v>13242</v>
      </c>
      <c r="T2650" s="4">
        <v>45625</v>
      </c>
      <c r="U2650">
        <v>11</v>
      </c>
      <c r="V2650" t="s">
        <v>20256</v>
      </c>
      <c r="W2650" t="s">
        <v>13243</v>
      </c>
      <c r="X2650" t="s">
        <v>13244</v>
      </c>
      <c r="Y2650" t="s">
        <v>13245</v>
      </c>
      <c r="Z2650">
        <v>1890</v>
      </c>
      <c r="AA2650">
        <v>1</v>
      </c>
      <c r="AB2650">
        <v>756</v>
      </c>
      <c r="AC2650">
        <v>756</v>
      </c>
      <c r="AD2650" s="8">
        <v>0.22</v>
      </c>
      <c r="AE2650" s="7">
        <v>166.32</v>
      </c>
      <c r="AF2650">
        <v>0.22</v>
      </c>
      <c r="AG2650" t="str">
        <f t="shared" si="41"/>
        <v>₹756</v>
      </c>
    </row>
    <row r="2651" spans="1:33" x14ac:dyDescent="0.3">
      <c r="A2651" t="s">
        <v>93</v>
      </c>
      <c r="B2651" t="s">
        <v>1118</v>
      </c>
      <c r="C2651" t="s">
        <v>80</v>
      </c>
      <c r="D2651" t="s">
        <v>677</v>
      </c>
      <c r="E2651" t="s">
        <v>596</v>
      </c>
      <c r="F2651" t="s">
        <v>13373</v>
      </c>
      <c r="G2651" t="s">
        <v>96</v>
      </c>
      <c r="H2651" s="4">
        <v>44811</v>
      </c>
      <c r="I2651">
        <v>1200</v>
      </c>
      <c r="J2651" t="s">
        <v>13374</v>
      </c>
      <c r="K2651" t="s">
        <v>3813</v>
      </c>
      <c r="L2651" t="s">
        <v>13375</v>
      </c>
      <c r="M2651" t="s">
        <v>87</v>
      </c>
      <c r="N2651" t="s">
        <v>13376</v>
      </c>
      <c r="O2651" t="s">
        <v>72</v>
      </c>
      <c r="P2651">
        <v>11</v>
      </c>
      <c r="Q2651" t="s">
        <v>40</v>
      </c>
      <c r="R2651" t="s">
        <v>41</v>
      </c>
      <c r="S2651" t="s">
        <v>13377</v>
      </c>
      <c r="T2651" s="4">
        <v>45622</v>
      </c>
      <c r="U2651">
        <v>11</v>
      </c>
      <c r="V2651" t="s">
        <v>20256</v>
      </c>
      <c r="W2651" t="s">
        <v>13378</v>
      </c>
      <c r="X2651" t="s">
        <v>13379</v>
      </c>
      <c r="Y2651" t="s">
        <v>13380</v>
      </c>
      <c r="Z2651">
        <v>1825</v>
      </c>
      <c r="AA2651">
        <v>3</v>
      </c>
      <c r="AB2651">
        <v>2190</v>
      </c>
      <c r="AC2651">
        <v>730</v>
      </c>
      <c r="AD2651" s="8">
        <v>0.35</v>
      </c>
      <c r="AE2651" s="7">
        <v>766.5</v>
      </c>
      <c r="AF2651">
        <v>0.35</v>
      </c>
      <c r="AG2651" t="str">
        <f t="shared" si="41"/>
        <v>₹2 K</v>
      </c>
    </row>
    <row r="2652" spans="1:33" x14ac:dyDescent="0.3">
      <c r="A2652" t="s">
        <v>20240</v>
      </c>
      <c r="B2652" t="s">
        <v>347</v>
      </c>
      <c r="C2652" t="s">
        <v>49</v>
      </c>
      <c r="D2652" t="s">
        <v>50</v>
      </c>
      <c r="E2652" t="s">
        <v>314</v>
      </c>
      <c r="F2652" t="s">
        <v>13581</v>
      </c>
      <c r="G2652" t="s">
        <v>96</v>
      </c>
      <c r="H2652" s="4">
        <v>45204</v>
      </c>
      <c r="I2652">
        <v>800</v>
      </c>
      <c r="J2652" t="s">
        <v>13582</v>
      </c>
      <c r="K2652" t="s">
        <v>137</v>
      </c>
      <c r="L2652" t="s">
        <v>13583</v>
      </c>
      <c r="M2652" t="s">
        <v>37</v>
      </c>
      <c r="N2652" t="s">
        <v>13584</v>
      </c>
      <c r="O2652" t="s">
        <v>72</v>
      </c>
      <c r="P2652">
        <v>14</v>
      </c>
      <c r="Q2652" t="s">
        <v>40</v>
      </c>
      <c r="R2652" t="s">
        <v>74</v>
      </c>
      <c r="S2652" t="s">
        <v>13585</v>
      </c>
      <c r="T2652" s="4">
        <v>45613</v>
      </c>
      <c r="U2652">
        <v>11</v>
      </c>
      <c r="V2652" t="s">
        <v>20256</v>
      </c>
      <c r="W2652" t="s">
        <v>13586</v>
      </c>
      <c r="X2652" t="s">
        <v>13587</v>
      </c>
      <c r="Y2652" t="s">
        <v>7639</v>
      </c>
      <c r="Z2652">
        <v>850</v>
      </c>
      <c r="AA2652">
        <v>1</v>
      </c>
      <c r="AB2652">
        <v>340</v>
      </c>
      <c r="AC2652">
        <v>340</v>
      </c>
      <c r="AD2652" s="8">
        <v>0.22</v>
      </c>
      <c r="AE2652" s="7">
        <v>74.8</v>
      </c>
      <c r="AF2652">
        <v>0.22</v>
      </c>
      <c r="AG2652" t="str">
        <f t="shared" si="41"/>
        <v>₹340</v>
      </c>
    </row>
    <row r="2653" spans="1:33" x14ac:dyDescent="0.3">
      <c r="A2653" t="s">
        <v>20240</v>
      </c>
      <c r="B2653" t="s">
        <v>347</v>
      </c>
      <c r="C2653" t="s">
        <v>29</v>
      </c>
      <c r="D2653" t="s">
        <v>109</v>
      </c>
      <c r="E2653" t="s">
        <v>841</v>
      </c>
      <c r="F2653" t="s">
        <v>13588</v>
      </c>
      <c r="G2653" t="s">
        <v>96</v>
      </c>
      <c r="H2653" s="4">
        <v>44330</v>
      </c>
      <c r="I2653">
        <v>950</v>
      </c>
      <c r="J2653" t="s">
        <v>13589</v>
      </c>
      <c r="K2653" t="s">
        <v>1319</v>
      </c>
      <c r="L2653" t="s">
        <v>13590</v>
      </c>
      <c r="M2653" t="s">
        <v>37</v>
      </c>
      <c r="N2653" t="s">
        <v>13591</v>
      </c>
      <c r="O2653" t="s">
        <v>116</v>
      </c>
      <c r="P2653">
        <v>4</v>
      </c>
      <c r="Q2653" t="s">
        <v>73</v>
      </c>
      <c r="R2653" t="s">
        <v>41</v>
      </c>
      <c r="S2653" t="s">
        <v>13592</v>
      </c>
      <c r="T2653" s="4">
        <v>45610</v>
      </c>
      <c r="U2653">
        <v>11</v>
      </c>
      <c r="V2653" t="s">
        <v>20256</v>
      </c>
      <c r="W2653" t="s">
        <v>13593</v>
      </c>
      <c r="X2653" t="s">
        <v>13594</v>
      </c>
      <c r="Y2653" t="s">
        <v>6069</v>
      </c>
      <c r="Z2653">
        <v>2512</v>
      </c>
      <c r="AA2653">
        <v>7</v>
      </c>
      <c r="AB2653">
        <v>7033.6</v>
      </c>
      <c r="AC2653">
        <v>1004.8000000000001</v>
      </c>
      <c r="AD2653" s="8">
        <v>0.28000000000000003</v>
      </c>
      <c r="AE2653" s="7">
        <v>1969.4080000000004</v>
      </c>
      <c r="AF2653">
        <v>0.28000000000000003</v>
      </c>
      <c r="AG2653" t="str">
        <f t="shared" si="41"/>
        <v>₹7 K</v>
      </c>
    </row>
    <row r="2654" spans="1:33" x14ac:dyDescent="0.3">
      <c r="A2654" t="s">
        <v>47</v>
      </c>
      <c r="B2654" t="s">
        <v>1128</v>
      </c>
      <c r="C2654" t="s">
        <v>49</v>
      </c>
      <c r="D2654" t="s">
        <v>241</v>
      </c>
      <c r="E2654" t="s">
        <v>304</v>
      </c>
      <c r="F2654" t="s">
        <v>13638</v>
      </c>
      <c r="G2654" t="s">
        <v>96</v>
      </c>
      <c r="H2654" s="4">
        <v>44638</v>
      </c>
      <c r="I2654">
        <v>1300</v>
      </c>
      <c r="J2654" t="s">
        <v>13639</v>
      </c>
      <c r="K2654" t="s">
        <v>493</v>
      </c>
      <c r="L2654" t="s">
        <v>13640</v>
      </c>
      <c r="M2654" t="s">
        <v>87</v>
      </c>
      <c r="N2654" t="s">
        <v>13641</v>
      </c>
      <c r="O2654" t="s">
        <v>57</v>
      </c>
      <c r="P2654">
        <v>11</v>
      </c>
      <c r="Q2654" t="s">
        <v>40</v>
      </c>
      <c r="R2654" t="s">
        <v>58</v>
      </c>
      <c r="S2654" t="s">
        <v>13642</v>
      </c>
      <c r="T2654" s="4">
        <v>45608</v>
      </c>
      <c r="U2654">
        <v>11</v>
      </c>
      <c r="V2654" t="s">
        <v>20256</v>
      </c>
      <c r="W2654" t="s">
        <v>9007</v>
      </c>
      <c r="X2654" t="s">
        <v>13643</v>
      </c>
      <c r="Y2654" t="s">
        <v>5752</v>
      </c>
      <c r="Z2654">
        <v>2164</v>
      </c>
      <c r="AA2654">
        <v>6</v>
      </c>
      <c r="AB2654">
        <v>5193.6000000000004</v>
      </c>
      <c r="AC2654">
        <v>865.6</v>
      </c>
      <c r="AD2654" s="8">
        <v>0.22</v>
      </c>
      <c r="AE2654" s="7">
        <v>1142.5920000000001</v>
      </c>
      <c r="AF2654">
        <v>0.22</v>
      </c>
      <c r="AG2654" t="str">
        <f t="shared" si="41"/>
        <v>₹5 K</v>
      </c>
    </row>
    <row r="2655" spans="1:33" x14ac:dyDescent="0.3">
      <c r="A2655" t="s">
        <v>107</v>
      </c>
      <c r="B2655" t="s">
        <v>510</v>
      </c>
      <c r="C2655" t="s">
        <v>80</v>
      </c>
      <c r="D2655" t="s">
        <v>109</v>
      </c>
      <c r="E2655" t="s">
        <v>242</v>
      </c>
      <c r="F2655" t="s">
        <v>13650</v>
      </c>
      <c r="G2655" t="s">
        <v>33</v>
      </c>
      <c r="H2655" s="4">
        <v>44762</v>
      </c>
      <c r="I2655">
        <v>1000</v>
      </c>
      <c r="J2655" t="s">
        <v>13651</v>
      </c>
      <c r="K2655" t="s">
        <v>978</v>
      </c>
      <c r="L2655" t="s">
        <v>13652</v>
      </c>
      <c r="M2655" t="s">
        <v>87</v>
      </c>
      <c r="N2655" t="s">
        <v>13653</v>
      </c>
      <c r="O2655" t="s">
        <v>116</v>
      </c>
      <c r="P2655">
        <v>5</v>
      </c>
      <c r="Q2655" t="s">
        <v>73</v>
      </c>
      <c r="R2655" t="s">
        <v>58</v>
      </c>
      <c r="S2655" t="s">
        <v>13654</v>
      </c>
      <c r="T2655" s="4">
        <v>45620</v>
      </c>
      <c r="U2655">
        <v>11</v>
      </c>
      <c r="V2655" t="s">
        <v>20256</v>
      </c>
      <c r="W2655" t="s">
        <v>13655</v>
      </c>
      <c r="X2655" t="s">
        <v>13656</v>
      </c>
      <c r="Y2655" t="s">
        <v>8059</v>
      </c>
      <c r="Z2655">
        <v>1067</v>
      </c>
      <c r="AA2655">
        <v>1</v>
      </c>
      <c r="AB2655">
        <v>426.8</v>
      </c>
      <c r="AC2655">
        <v>426.8</v>
      </c>
      <c r="AD2655" s="8">
        <v>0.35</v>
      </c>
      <c r="AE2655" s="7">
        <v>149.38</v>
      </c>
      <c r="AF2655">
        <v>0.35</v>
      </c>
      <c r="AG2655" t="str">
        <f t="shared" si="41"/>
        <v>₹426.8</v>
      </c>
    </row>
    <row r="2656" spans="1:33" x14ac:dyDescent="0.3">
      <c r="A2656" t="s">
        <v>93</v>
      </c>
      <c r="B2656" t="s">
        <v>568</v>
      </c>
      <c r="C2656" t="s">
        <v>80</v>
      </c>
      <c r="D2656" t="s">
        <v>241</v>
      </c>
      <c r="E2656" t="s">
        <v>1177</v>
      </c>
      <c r="F2656" t="s">
        <v>13726</v>
      </c>
      <c r="G2656" t="s">
        <v>96</v>
      </c>
      <c r="H2656" s="4">
        <v>44937</v>
      </c>
      <c r="I2656">
        <v>1300</v>
      </c>
      <c r="J2656" t="s">
        <v>13727</v>
      </c>
      <c r="K2656" t="s">
        <v>914</v>
      </c>
      <c r="L2656" t="s">
        <v>13728</v>
      </c>
      <c r="M2656" t="s">
        <v>37</v>
      </c>
      <c r="N2656" t="s">
        <v>13729</v>
      </c>
      <c r="O2656" t="s">
        <v>116</v>
      </c>
      <c r="P2656">
        <v>11</v>
      </c>
      <c r="Q2656" t="s">
        <v>40</v>
      </c>
      <c r="R2656" t="s">
        <v>58</v>
      </c>
      <c r="S2656" t="s">
        <v>13730</v>
      </c>
      <c r="T2656" s="4">
        <v>45604</v>
      </c>
      <c r="U2656">
        <v>11</v>
      </c>
      <c r="V2656" t="s">
        <v>20256</v>
      </c>
      <c r="W2656" t="s">
        <v>13731</v>
      </c>
      <c r="X2656" t="s">
        <v>13732</v>
      </c>
      <c r="Y2656" t="s">
        <v>356</v>
      </c>
      <c r="Z2656">
        <v>1111</v>
      </c>
      <c r="AA2656">
        <v>4</v>
      </c>
      <c r="AB2656">
        <v>1777.6000000000001</v>
      </c>
      <c r="AC2656">
        <v>444.40000000000003</v>
      </c>
      <c r="AD2656" s="8">
        <v>0.35</v>
      </c>
      <c r="AE2656" s="7">
        <v>622.16</v>
      </c>
      <c r="AF2656">
        <v>0.35</v>
      </c>
      <c r="AG2656" t="str">
        <f t="shared" si="41"/>
        <v>₹2 K</v>
      </c>
    </row>
    <row r="2657" spans="1:33" x14ac:dyDescent="0.3">
      <c r="A2657" t="s">
        <v>357</v>
      </c>
      <c r="B2657" t="s">
        <v>357</v>
      </c>
      <c r="C2657" t="s">
        <v>49</v>
      </c>
      <c r="D2657" t="s">
        <v>370</v>
      </c>
      <c r="E2657" t="s">
        <v>1534</v>
      </c>
      <c r="F2657" t="s">
        <v>13733</v>
      </c>
      <c r="G2657" t="s">
        <v>96</v>
      </c>
      <c r="H2657" s="4">
        <v>45465</v>
      </c>
      <c r="I2657">
        <v>1200</v>
      </c>
      <c r="J2657" t="s">
        <v>13734</v>
      </c>
      <c r="K2657" t="s">
        <v>54</v>
      </c>
      <c r="L2657" t="s">
        <v>13735</v>
      </c>
      <c r="M2657" t="s">
        <v>37</v>
      </c>
      <c r="N2657" t="s">
        <v>13736</v>
      </c>
      <c r="O2657" t="s">
        <v>116</v>
      </c>
      <c r="P2657">
        <v>16</v>
      </c>
      <c r="Q2657" t="s">
        <v>40</v>
      </c>
      <c r="R2657" t="s">
        <v>74</v>
      </c>
      <c r="S2657" t="s">
        <v>13737</v>
      </c>
      <c r="T2657" s="4">
        <v>45626</v>
      </c>
      <c r="U2657">
        <v>11</v>
      </c>
      <c r="V2657" t="s">
        <v>20256</v>
      </c>
      <c r="W2657" t="s">
        <v>13738</v>
      </c>
      <c r="X2657" t="s">
        <v>13739</v>
      </c>
      <c r="Y2657" t="s">
        <v>7639</v>
      </c>
      <c r="Z2657">
        <v>942</v>
      </c>
      <c r="AA2657">
        <v>3</v>
      </c>
      <c r="AB2657">
        <v>1130.4000000000001</v>
      </c>
      <c r="AC2657">
        <v>376.8</v>
      </c>
      <c r="AD2657" s="8">
        <v>0.22</v>
      </c>
      <c r="AE2657" s="7">
        <v>248.68800000000002</v>
      </c>
      <c r="AF2657">
        <v>0.22</v>
      </c>
      <c r="AG2657" t="str">
        <f t="shared" si="41"/>
        <v>₹1 K</v>
      </c>
    </row>
    <row r="2658" spans="1:33" x14ac:dyDescent="0.3">
      <c r="A2658" t="s">
        <v>47</v>
      </c>
      <c r="B2658" t="s">
        <v>1128</v>
      </c>
      <c r="C2658" t="s">
        <v>29</v>
      </c>
      <c r="D2658" t="s">
        <v>109</v>
      </c>
      <c r="E2658" t="s">
        <v>490</v>
      </c>
      <c r="F2658" t="s">
        <v>13753</v>
      </c>
      <c r="G2658" t="s">
        <v>33</v>
      </c>
      <c r="H2658" s="4">
        <v>45348</v>
      </c>
      <c r="I2658">
        <v>1300</v>
      </c>
      <c r="J2658" t="s">
        <v>13754</v>
      </c>
      <c r="K2658" t="s">
        <v>625</v>
      </c>
      <c r="L2658" t="s">
        <v>13755</v>
      </c>
      <c r="M2658" t="s">
        <v>37</v>
      </c>
      <c r="N2658" t="s">
        <v>13756</v>
      </c>
      <c r="O2658" t="s">
        <v>57</v>
      </c>
      <c r="P2658">
        <v>15</v>
      </c>
      <c r="Q2658" t="s">
        <v>40</v>
      </c>
      <c r="R2658" t="s">
        <v>74</v>
      </c>
      <c r="S2658" t="s">
        <v>13757</v>
      </c>
      <c r="T2658" s="4">
        <v>45611</v>
      </c>
      <c r="U2658">
        <v>11</v>
      </c>
      <c r="V2658" t="s">
        <v>20256</v>
      </c>
      <c r="W2658" t="s">
        <v>13758</v>
      </c>
      <c r="X2658" t="s">
        <v>13759</v>
      </c>
      <c r="Y2658" t="s">
        <v>8265</v>
      </c>
      <c r="Z2658">
        <v>2723</v>
      </c>
      <c r="AA2658">
        <v>2</v>
      </c>
      <c r="AB2658">
        <v>2178.4</v>
      </c>
      <c r="AC2658">
        <v>1089.2</v>
      </c>
      <c r="AD2658" s="8">
        <v>0.28000000000000003</v>
      </c>
      <c r="AE2658" s="7">
        <v>609.95200000000011</v>
      </c>
      <c r="AF2658">
        <v>0.28000000000000003</v>
      </c>
      <c r="AG2658" t="str">
        <f t="shared" si="41"/>
        <v>₹2 K</v>
      </c>
    </row>
    <row r="2659" spans="1:33" x14ac:dyDescent="0.3">
      <c r="A2659" t="s">
        <v>181</v>
      </c>
      <c r="B2659" t="s">
        <v>380</v>
      </c>
      <c r="C2659" t="s">
        <v>29</v>
      </c>
      <c r="D2659" t="s">
        <v>146</v>
      </c>
      <c r="E2659" t="s">
        <v>263</v>
      </c>
      <c r="F2659" t="s">
        <v>13944</v>
      </c>
      <c r="G2659" t="s">
        <v>33</v>
      </c>
      <c r="H2659" s="4">
        <v>44839</v>
      </c>
      <c r="I2659">
        <v>1100</v>
      </c>
      <c r="J2659" t="s">
        <v>13945</v>
      </c>
      <c r="K2659" t="s">
        <v>1418</v>
      </c>
      <c r="L2659" t="s">
        <v>13946</v>
      </c>
      <c r="M2659" t="s">
        <v>37</v>
      </c>
      <c r="N2659" t="s">
        <v>13947</v>
      </c>
      <c r="O2659" t="s">
        <v>57</v>
      </c>
      <c r="P2659">
        <v>18</v>
      </c>
      <c r="Q2659" t="s">
        <v>73</v>
      </c>
      <c r="R2659" t="s">
        <v>58</v>
      </c>
      <c r="S2659" t="s">
        <v>13948</v>
      </c>
      <c r="T2659" s="4">
        <v>45615</v>
      </c>
      <c r="U2659">
        <v>11</v>
      </c>
      <c r="V2659" t="s">
        <v>20256</v>
      </c>
      <c r="W2659" t="s">
        <v>13949</v>
      </c>
      <c r="X2659" t="s">
        <v>13950</v>
      </c>
      <c r="Y2659" t="s">
        <v>313</v>
      </c>
      <c r="Z2659">
        <v>2908</v>
      </c>
      <c r="AA2659">
        <v>6</v>
      </c>
      <c r="AB2659">
        <v>6979.2000000000007</v>
      </c>
      <c r="AC2659">
        <v>1163.2</v>
      </c>
      <c r="AD2659" s="8">
        <v>0.28000000000000003</v>
      </c>
      <c r="AE2659" s="7">
        <v>1954.1760000000004</v>
      </c>
      <c r="AF2659">
        <v>0.28000000000000003</v>
      </c>
      <c r="AG2659" t="str">
        <f t="shared" si="41"/>
        <v>₹7 K</v>
      </c>
    </row>
    <row r="2660" spans="1:33" x14ac:dyDescent="0.3">
      <c r="A2660" t="s">
        <v>27</v>
      </c>
      <c r="B2660" t="s">
        <v>558</v>
      </c>
      <c r="C2660" t="s">
        <v>80</v>
      </c>
      <c r="D2660" t="s">
        <v>370</v>
      </c>
      <c r="E2660" t="s">
        <v>578</v>
      </c>
      <c r="F2660" t="s">
        <v>13992</v>
      </c>
      <c r="G2660" t="s">
        <v>96</v>
      </c>
      <c r="H2660" s="4">
        <v>44970</v>
      </c>
      <c r="I2660">
        <v>1400</v>
      </c>
      <c r="J2660" t="s">
        <v>13993</v>
      </c>
      <c r="K2660" t="s">
        <v>233</v>
      </c>
      <c r="L2660" t="s">
        <v>13994</v>
      </c>
      <c r="M2660" t="s">
        <v>87</v>
      </c>
      <c r="N2660" t="s">
        <v>13995</v>
      </c>
      <c r="O2660" t="s">
        <v>57</v>
      </c>
      <c r="P2660">
        <v>16</v>
      </c>
      <c r="Q2660" t="s">
        <v>40</v>
      </c>
      <c r="R2660" t="s">
        <v>101</v>
      </c>
      <c r="S2660" t="s">
        <v>13996</v>
      </c>
      <c r="T2660" s="4">
        <v>45605</v>
      </c>
      <c r="U2660">
        <v>11</v>
      </c>
      <c r="V2660" t="s">
        <v>20256</v>
      </c>
      <c r="W2660" t="s">
        <v>13997</v>
      </c>
      <c r="X2660" t="s">
        <v>13998</v>
      </c>
      <c r="Y2660" t="s">
        <v>5213</v>
      </c>
      <c r="Z2660">
        <v>1956</v>
      </c>
      <c r="AA2660">
        <v>7</v>
      </c>
      <c r="AB2660">
        <v>5476.8</v>
      </c>
      <c r="AC2660">
        <v>782.4</v>
      </c>
      <c r="AD2660" s="8">
        <v>0.35</v>
      </c>
      <c r="AE2660" s="7">
        <v>1916.8799999999999</v>
      </c>
      <c r="AF2660">
        <v>0.35</v>
      </c>
      <c r="AG2660" t="str">
        <f t="shared" si="41"/>
        <v>₹5 K</v>
      </c>
    </row>
    <row r="2661" spans="1:33" x14ac:dyDescent="0.3">
      <c r="A2661" t="s">
        <v>336</v>
      </c>
      <c r="B2661" t="s">
        <v>500</v>
      </c>
      <c r="C2661" t="s">
        <v>80</v>
      </c>
      <c r="D2661" t="s">
        <v>109</v>
      </c>
      <c r="E2661" t="s">
        <v>947</v>
      </c>
      <c r="F2661" t="s">
        <v>14028</v>
      </c>
      <c r="G2661" t="s">
        <v>33</v>
      </c>
      <c r="H2661" s="4">
        <v>44011</v>
      </c>
      <c r="I2661">
        <v>800</v>
      </c>
      <c r="J2661" t="s">
        <v>14029</v>
      </c>
      <c r="K2661" t="s">
        <v>1511</v>
      </c>
      <c r="L2661" t="s">
        <v>14030</v>
      </c>
      <c r="M2661" t="s">
        <v>37</v>
      </c>
      <c r="N2661" t="s">
        <v>14031</v>
      </c>
      <c r="O2661" t="s">
        <v>116</v>
      </c>
      <c r="P2661">
        <v>19</v>
      </c>
      <c r="Q2661" t="s">
        <v>40</v>
      </c>
      <c r="R2661" t="s">
        <v>74</v>
      </c>
      <c r="S2661" t="s">
        <v>14032</v>
      </c>
      <c r="T2661" s="4">
        <v>45626</v>
      </c>
      <c r="U2661">
        <v>11</v>
      </c>
      <c r="V2661" t="s">
        <v>20256</v>
      </c>
      <c r="W2661" t="s">
        <v>14033</v>
      </c>
      <c r="X2661" t="s">
        <v>14034</v>
      </c>
      <c r="Y2661" t="s">
        <v>4132</v>
      </c>
      <c r="Z2661">
        <v>1983</v>
      </c>
      <c r="AA2661">
        <v>3</v>
      </c>
      <c r="AB2661">
        <v>2379.6</v>
      </c>
      <c r="AC2661">
        <v>793.19999999999993</v>
      </c>
      <c r="AD2661" s="8">
        <v>0.35</v>
      </c>
      <c r="AE2661" s="7">
        <v>832.8599999999999</v>
      </c>
      <c r="AF2661">
        <v>0.35</v>
      </c>
      <c r="AG2661" t="str">
        <f t="shared" si="41"/>
        <v>₹2 K</v>
      </c>
    </row>
    <row r="2662" spans="1:33" x14ac:dyDescent="0.3">
      <c r="A2662" t="s">
        <v>357</v>
      </c>
      <c r="B2662" t="s">
        <v>357</v>
      </c>
      <c r="C2662" t="s">
        <v>49</v>
      </c>
      <c r="D2662" t="s">
        <v>677</v>
      </c>
      <c r="E2662" t="s">
        <v>868</v>
      </c>
      <c r="F2662" t="s">
        <v>14141</v>
      </c>
      <c r="G2662" t="s">
        <v>33</v>
      </c>
      <c r="H2662" s="4">
        <v>44836</v>
      </c>
      <c r="I2662">
        <v>800</v>
      </c>
      <c r="J2662" t="s">
        <v>14142</v>
      </c>
      <c r="K2662" t="s">
        <v>835</v>
      </c>
      <c r="L2662" t="s">
        <v>14143</v>
      </c>
      <c r="M2662" t="s">
        <v>87</v>
      </c>
      <c r="N2662" t="s">
        <v>14144</v>
      </c>
      <c r="O2662" t="s">
        <v>116</v>
      </c>
      <c r="P2662">
        <v>20</v>
      </c>
      <c r="Q2662" t="s">
        <v>73</v>
      </c>
      <c r="R2662" t="s">
        <v>41</v>
      </c>
      <c r="S2662" t="s">
        <v>14145</v>
      </c>
      <c r="T2662" s="4">
        <v>45601</v>
      </c>
      <c r="U2662">
        <v>11</v>
      </c>
      <c r="V2662" t="s">
        <v>20256</v>
      </c>
      <c r="W2662" t="s">
        <v>14146</v>
      </c>
      <c r="X2662" t="s">
        <v>14147</v>
      </c>
      <c r="Y2662" t="s">
        <v>8059</v>
      </c>
      <c r="Z2662">
        <v>2588</v>
      </c>
      <c r="AA2662">
        <v>4</v>
      </c>
      <c r="AB2662">
        <v>4140.8</v>
      </c>
      <c r="AC2662">
        <v>1035.2</v>
      </c>
      <c r="AD2662" s="8">
        <v>0.22</v>
      </c>
      <c r="AE2662" s="7">
        <v>910.976</v>
      </c>
      <c r="AF2662">
        <v>0.22</v>
      </c>
      <c r="AG2662" t="str">
        <f t="shared" si="41"/>
        <v>₹4 K</v>
      </c>
    </row>
    <row r="2663" spans="1:33" x14ac:dyDescent="0.3">
      <c r="A2663" t="s">
        <v>181</v>
      </c>
      <c r="B2663" t="s">
        <v>182</v>
      </c>
      <c r="C2663" t="s">
        <v>49</v>
      </c>
      <c r="D2663" t="s">
        <v>109</v>
      </c>
      <c r="E2663" t="s">
        <v>1560</v>
      </c>
      <c r="F2663" t="s">
        <v>14197</v>
      </c>
      <c r="G2663" t="s">
        <v>96</v>
      </c>
      <c r="H2663" s="4">
        <v>44562</v>
      </c>
      <c r="I2663">
        <v>1200</v>
      </c>
      <c r="J2663" t="s">
        <v>14198</v>
      </c>
      <c r="K2663" t="s">
        <v>625</v>
      </c>
      <c r="L2663" t="s">
        <v>14199</v>
      </c>
      <c r="M2663" t="s">
        <v>37</v>
      </c>
      <c r="N2663" t="s">
        <v>14200</v>
      </c>
      <c r="O2663" t="s">
        <v>57</v>
      </c>
      <c r="P2663">
        <v>15</v>
      </c>
      <c r="Q2663" t="s">
        <v>40</v>
      </c>
      <c r="R2663" t="s">
        <v>58</v>
      </c>
      <c r="S2663" t="s">
        <v>14201</v>
      </c>
      <c r="T2663" s="4">
        <v>45597</v>
      </c>
      <c r="U2663">
        <v>11</v>
      </c>
      <c r="V2663" t="s">
        <v>20256</v>
      </c>
      <c r="W2663" t="s">
        <v>14202</v>
      </c>
      <c r="X2663" t="s">
        <v>14203</v>
      </c>
      <c r="Y2663" t="s">
        <v>520</v>
      </c>
      <c r="Z2663">
        <v>2652</v>
      </c>
      <c r="AA2663">
        <v>6</v>
      </c>
      <c r="AB2663">
        <v>6364.8</v>
      </c>
      <c r="AC2663">
        <v>1060.8</v>
      </c>
      <c r="AD2663" s="8">
        <v>0.22</v>
      </c>
      <c r="AE2663" s="7">
        <v>1400.2560000000001</v>
      </c>
      <c r="AF2663">
        <v>0.22</v>
      </c>
      <c r="AG2663" t="str">
        <f t="shared" si="41"/>
        <v>₹6 K</v>
      </c>
    </row>
    <row r="2664" spans="1:33" x14ac:dyDescent="0.3">
      <c r="A2664" t="s">
        <v>93</v>
      </c>
      <c r="B2664" t="s">
        <v>205</v>
      </c>
      <c r="C2664" t="s">
        <v>49</v>
      </c>
      <c r="D2664" t="s">
        <v>109</v>
      </c>
      <c r="E2664" t="s">
        <v>2585</v>
      </c>
      <c r="F2664" t="s">
        <v>14255</v>
      </c>
      <c r="G2664" t="s">
        <v>96</v>
      </c>
      <c r="H2664" s="4">
        <v>44807</v>
      </c>
      <c r="I2664">
        <v>1000</v>
      </c>
      <c r="J2664" t="s">
        <v>14256</v>
      </c>
      <c r="K2664" t="s">
        <v>787</v>
      </c>
      <c r="L2664" t="s">
        <v>14257</v>
      </c>
      <c r="M2664" t="s">
        <v>37</v>
      </c>
      <c r="N2664" t="s">
        <v>14258</v>
      </c>
      <c r="O2664" t="s">
        <v>116</v>
      </c>
      <c r="P2664">
        <v>10</v>
      </c>
      <c r="Q2664" t="s">
        <v>40</v>
      </c>
      <c r="R2664" t="s">
        <v>101</v>
      </c>
      <c r="S2664" t="s">
        <v>14259</v>
      </c>
      <c r="T2664" s="4">
        <v>45621</v>
      </c>
      <c r="U2664">
        <v>11</v>
      </c>
      <c r="V2664" t="s">
        <v>20256</v>
      </c>
      <c r="W2664" t="s">
        <v>14260</v>
      </c>
      <c r="X2664" t="s">
        <v>14261</v>
      </c>
      <c r="Y2664" t="s">
        <v>2655</v>
      </c>
      <c r="Z2664">
        <v>1924</v>
      </c>
      <c r="AA2664">
        <v>3</v>
      </c>
      <c r="AB2664">
        <v>2308.8000000000002</v>
      </c>
      <c r="AC2664">
        <v>769.6</v>
      </c>
      <c r="AD2664" s="8">
        <v>0.22</v>
      </c>
      <c r="AE2664" s="7">
        <v>507.93600000000004</v>
      </c>
      <c r="AF2664">
        <v>0.22</v>
      </c>
      <c r="AG2664" t="str">
        <f t="shared" si="41"/>
        <v>₹2 K</v>
      </c>
    </row>
    <row r="2665" spans="1:33" x14ac:dyDescent="0.3">
      <c r="A2665" t="s">
        <v>20242</v>
      </c>
      <c r="B2665" t="s">
        <v>390</v>
      </c>
      <c r="C2665" t="s">
        <v>49</v>
      </c>
      <c r="D2665" t="s">
        <v>370</v>
      </c>
      <c r="E2665" t="s">
        <v>2486</v>
      </c>
      <c r="F2665" t="s">
        <v>14447</v>
      </c>
      <c r="G2665" t="s">
        <v>96</v>
      </c>
      <c r="H2665" s="4">
        <v>44806</v>
      </c>
      <c r="I2665">
        <v>1200</v>
      </c>
      <c r="J2665" t="s">
        <v>14448</v>
      </c>
      <c r="K2665" t="s">
        <v>1511</v>
      </c>
      <c r="L2665" t="s">
        <v>14449</v>
      </c>
      <c r="M2665" t="s">
        <v>87</v>
      </c>
      <c r="N2665" t="s">
        <v>14450</v>
      </c>
      <c r="O2665" t="s">
        <v>116</v>
      </c>
      <c r="P2665">
        <v>11</v>
      </c>
      <c r="Q2665" t="s">
        <v>73</v>
      </c>
      <c r="R2665" t="s">
        <v>101</v>
      </c>
      <c r="S2665" t="s">
        <v>14451</v>
      </c>
      <c r="T2665" s="4">
        <v>45598</v>
      </c>
      <c r="U2665">
        <v>11</v>
      </c>
      <c r="V2665" t="s">
        <v>20256</v>
      </c>
      <c r="W2665" t="s">
        <v>14452</v>
      </c>
      <c r="X2665" t="s">
        <v>14453</v>
      </c>
      <c r="Y2665" t="s">
        <v>4085</v>
      </c>
      <c r="Z2665">
        <v>768</v>
      </c>
      <c r="AA2665">
        <v>8</v>
      </c>
      <c r="AB2665">
        <v>2457.6000000000004</v>
      </c>
      <c r="AC2665">
        <v>307.20000000000005</v>
      </c>
      <c r="AD2665" s="8">
        <v>0.22</v>
      </c>
      <c r="AE2665" s="7">
        <v>540.67200000000014</v>
      </c>
      <c r="AF2665">
        <v>0.22</v>
      </c>
      <c r="AG2665" t="str">
        <f t="shared" si="41"/>
        <v>₹2 K</v>
      </c>
    </row>
    <row r="2666" spans="1:33" x14ac:dyDescent="0.3">
      <c r="A2666" t="s">
        <v>357</v>
      </c>
      <c r="B2666" t="s">
        <v>357</v>
      </c>
      <c r="C2666" t="s">
        <v>29</v>
      </c>
      <c r="D2666" t="s">
        <v>30</v>
      </c>
      <c r="E2666" t="s">
        <v>304</v>
      </c>
      <c r="F2666" t="s">
        <v>14461</v>
      </c>
      <c r="G2666" t="s">
        <v>33</v>
      </c>
      <c r="H2666" s="4">
        <v>45560</v>
      </c>
      <c r="I2666">
        <v>1300</v>
      </c>
      <c r="J2666" t="s">
        <v>14462</v>
      </c>
      <c r="K2666" t="s">
        <v>524</v>
      </c>
      <c r="L2666" t="s">
        <v>14463</v>
      </c>
      <c r="M2666" t="s">
        <v>37</v>
      </c>
      <c r="N2666" t="s">
        <v>14464</v>
      </c>
      <c r="O2666" t="s">
        <v>116</v>
      </c>
      <c r="P2666">
        <v>16</v>
      </c>
      <c r="Q2666" t="s">
        <v>40</v>
      </c>
      <c r="R2666" t="s">
        <v>74</v>
      </c>
      <c r="S2666" t="s">
        <v>14465</v>
      </c>
      <c r="T2666" s="4">
        <v>45622</v>
      </c>
      <c r="U2666">
        <v>11</v>
      </c>
      <c r="V2666" t="s">
        <v>20256</v>
      </c>
      <c r="W2666" t="s">
        <v>14466</v>
      </c>
      <c r="X2666" t="s">
        <v>14467</v>
      </c>
      <c r="Y2666" t="s">
        <v>1492</v>
      </c>
      <c r="Z2666">
        <v>1421</v>
      </c>
      <c r="AA2666">
        <v>1</v>
      </c>
      <c r="AB2666">
        <v>568.4</v>
      </c>
      <c r="AC2666">
        <v>568.4</v>
      </c>
      <c r="AD2666" s="8">
        <v>0.28000000000000003</v>
      </c>
      <c r="AE2666" s="7">
        <v>159.15200000000002</v>
      </c>
      <c r="AF2666">
        <v>0.28000000000000003</v>
      </c>
      <c r="AG2666" t="str">
        <f t="shared" si="41"/>
        <v>₹568.4</v>
      </c>
    </row>
    <row r="2667" spans="1:33" x14ac:dyDescent="0.3">
      <c r="A2667" t="s">
        <v>181</v>
      </c>
      <c r="B2667" t="s">
        <v>985</v>
      </c>
      <c r="C2667" t="s">
        <v>49</v>
      </c>
      <c r="D2667" t="s">
        <v>65</v>
      </c>
      <c r="E2667" t="s">
        <v>401</v>
      </c>
      <c r="F2667" t="s">
        <v>14475</v>
      </c>
      <c r="G2667" t="s">
        <v>96</v>
      </c>
      <c r="H2667" s="4">
        <v>44135</v>
      </c>
      <c r="I2667">
        <v>950</v>
      </c>
      <c r="J2667" t="s">
        <v>14476</v>
      </c>
      <c r="K2667" t="s">
        <v>340</v>
      </c>
      <c r="L2667" t="s">
        <v>14477</v>
      </c>
      <c r="M2667" t="s">
        <v>87</v>
      </c>
      <c r="N2667" t="s">
        <v>14478</v>
      </c>
      <c r="O2667" t="s">
        <v>39</v>
      </c>
      <c r="P2667">
        <v>6</v>
      </c>
      <c r="Q2667" t="s">
        <v>73</v>
      </c>
      <c r="R2667" t="s">
        <v>58</v>
      </c>
      <c r="S2667" t="s">
        <v>14479</v>
      </c>
      <c r="T2667" s="4">
        <v>45601</v>
      </c>
      <c r="U2667">
        <v>11</v>
      </c>
      <c r="V2667" t="s">
        <v>20256</v>
      </c>
      <c r="W2667" t="s">
        <v>14480</v>
      </c>
      <c r="X2667" t="s">
        <v>14481</v>
      </c>
      <c r="Y2667" t="s">
        <v>12503</v>
      </c>
      <c r="Z2667">
        <v>1180</v>
      </c>
      <c r="AA2667">
        <v>1</v>
      </c>
      <c r="AB2667">
        <v>472</v>
      </c>
      <c r="AC2667">
        <v>472</v>
      </c>
      <c r="AD2667" s="8">
        <v>0.22</v>
      </c>
      <c r="AE2667" s="7">
        <v>103.84</v>
      </c>
      <c r="AF2667">
        <v>0.22</v>
      </c>
      <c r="AG2667" t="str">
        <f t="shared" si="41"/>
        <v>₹472</v>
      </c>
    </row>
    <row r="2668" spans="1:33" x14ac:dyDescent="0.3">
      <c r="A2668" t="s">
        <v>20235</v>
      </c>
      <c r="B2668" t="s">
        <v>48</v>
      </c>
      <c r="C2668" t="s">
        <v>80</v>
      </c>
      <c r="D2668" t="s">
        <v>50</v>
      </c>
      <c r="E2668" t="s">
        <v>358</v>
      </c>
      <c r="F2668" t="s">
        <v>14489</v>
      </c>
      <c r="G2668" t="s">
        <v>33</v>
      </c>
      <c r="H2668" s="4">
        <v>45109</v>
      </c>
      <c r="I2668">
        <v>1300</v>
      </c>
      <c r="J2668" t="s">
        <v>14490</v>
      </c>
      <c r="K2668" t="s">
        <v>173</v>
      </c>
      <c r="L2668" t="s">
        <v>14491</v>
      </c>
      <c r="M2668" t="s">
        <v>87</v>
      </c>
      <c r="N2668" t="s">
        <v>14492</v>
      </c>
      <c r="O2668" t="s">
        <v>116</v>
      </c>
      <c r="P2668">
        <v>4</v>
      </c>
      <c r="Q2668" t="s">
        <v>40</v>
      </c>
      <c r="R2668" t="s">
        <v>41</v>
      </c>
      <c r="S2668" t="s">
        <v>14493</v>
      </c>
      <c r="T2668" s="4">
        <v>45613</v>
      </c>
      <c r="U2668">
        <v>11</v>
      </c>
      <c r="V2668" t="s">
        <v>20256</v>
      </c>
      <c r="W2668" t="s">
        <v>14494</v>
      </c>
      <c r="X2668" t="s">
        <v>14495</v>
      </c>
      <c r="Y2668" t="s">
        <v>595</v>
      </c>
      <c r="Z2668">
        <v>1031</v>
      </c>
      <c r="AA2668">
        <v>3</v>
      </c>
      <c r="AB2668">
        <v>1237.2</v>
      </c>
      <c r="AC2668">
        <v>412.40000000000003</v>
      </c>
      <c r="AD2668" s="8">
        <v>0.35</v>
      </c>
      <c r="AE2668" s="7">
        <v>433.02</v>
      </c>
      <c r="AF2668">
        <v>0.35</v>
      </c>
      <c r="AG2668" t="str">
        <f t="shared" si="41"/>
        <v>₹1 K</v>
      </c>
    </row>
    <row r="2669" spans="1:33" x14ac:dyDescent="0.3">
      <c r="A2669" t="s">
        <v>20234</v>
      </c>
      <c r="B2669" t="s">
        <v>325</v>
      </c>
      <c r="C2669" t="s">
        <v>29</v>
      </c>
      <c r="D2669" t="s">
        <v>206</v>
      </c>
      <c r="E2669" t="s">
        <v>82</v>
      </c>
      <c r="F2669" t="s">
        <v>14600</v>
      </c>
      <c r="G2669" t="s">
        <v>96</v>
      </c>
      <c r="H2669" s="4">
        <v>45383</v>
      </c>
      <c r="I2669">
        <v>950</v>
      </c>
      <c r="J2669" t="s">
        <v>14601</v>
      </c>
      <c r="K2669" t="s">
        <v>599</v>
      </c>
      <c r="L2669" t="s">
        <v>14602</v>
      </c>
      <c r="M2669" t="s">
        <v>37</v>
      </c>
      <c r="N2669" t="s">
        <v>14603</v>
      </c>
      <c r="O2669" t="s">
        <v>39</v>
      </c>
      <c r="P2669">
        <v>11</v>
      </c>
      <c r="Q2669" t="s">
        <v>73</v>
      </c>
      <c r="R2669" t="s">
        <v>74</v>
      </c>
      <c r="S2669" t="s">
        <v>14604</v>
      </c>
      <c r="T2669" s="4">
        <v>45602</v>
      </c>
      <c r="U2669">
        <v>11</v>
      </c>
      <c r="V2669" t="s">
        <v>20256</v>
      </c>
      <c r="W2669" t="s">
        <v>14605</v>
      </c>
      <c r="X2669" t="s">
        <v>14606</v>
      </c>
      <c r="Y2669" t="s">
        <v>3810</v>
      </c>
      <c r="Z2669">
        <v>2264</v>
      </c>
      <c r="AA2669">
        <v>5</v>
      </c>
      <c r="AB2669">
        <v>4528</v>
      </c>
      <c r="AC2669">
        <v>905.6</v>
      </c>
      <c r="AD2669" s="8">
        <v>0.28000000000000003</v>
      </c>
      <c r="AE2669" s="7">
        <v>1267.8400000000001</v>
      </c>
      <c r="AF2669">
        <v>0.28000000000000003</v>
      </c>
      <c r="AG2669" t="str">
        <f t="shared" si="41"/>
        <v>₹5 K</v>
      </c>
    </row>
    <row r="2670" spans="1:33" x14ac:dyDescent="0.3">
      <c r="A2670" t="s">
        <v>336</v>
      </c>
      <c r="B2670" t="s">
        <v>262</v>
      </c>
      <c r="C2670" t="s">
        <v>49</v>
      </c>
      <c r="D2670" t="s">
        <v>50</v>
      </c>
      <c r="E2670" t="s">
        <v>1608</v>
      </c>
      <c r="F2670" t="s">
        <v>14643</v>
      </c>
      <c r="G2670" t="s">
        <v>33</v>
      </c>
      <c r="H2670" s="4">
        <v>45612</v>
      </c>
      <c r="I2670">
        <v>950</v>
      </c>
      <c r="J2670" t="s">
        <v>14644</v>
      </c>
      <c r="K2670" t="s">
        <v>680</v>
      </c>
      <c r="L2670" t="s">
        <v>14645</v>
      </c>
      <c r="M2670" t="s">
        <v>87</v>
      </c>
      <c r="N2670" t="s">
        <v>14646</v>
      </c>
      <c r="O2670" t="s">
        <v>72</v>
      </c>
      <c r="P2670">
        <v>13</v>
      </c>
      <c r="Q2670" t="s">
        <v>73</v>
      </c>
      <c r="R2670" t="s">
        <v>101</v>
      </c>
      <c r="S2670" t="s">
        <v>14647</v>
      </c>
      <c r="T2670" s="4">
        <v>45616</v>
      </c>
      <c r="U2670">
        <v>11</v>
      </c>
      <c r="V2670" t="s">
        <v>20256</v>
      </c>
      <c r="W2670" t="s">
        <v>14648</v>
      </c>
      <c r="X2670" t="s">
        <v>14649</v>
      </c>
      <c r="Y2670" t="s">
        <v>3438</v>
      </c>
      <c r="Z2670">
        <v>1169</v>
      </c>
      <c r="AA2670">
        <v>7</v>
      </c>
      <c r="AB2670">
        <v>3273.2000000000003</v>
      </c>
      <c r="AC2670">
        <v>467.6</v>
      </c>
      <c r="AD2670" s="8">
        <v>0.22</v>
      </c>
      <c r="AE2670" s="7">
        <v>720.10400000000004</v>
      </c>
      <c r="AF2670">
        <v>0.22</v>
      </c>
      <c r="AG2670" t="str">
        <f t="shared" si="41"/>
        <v>₹3 K</v>
      </c>
    </row>
    <row r="2671" spans="1:33" x14ac:dyDescent="0.3">
      <c r="A2671" t="s">
        <v>181</v>
      </c>
      <c r="B2671" t="s">
        <v>985</v>
      </c>
      <c r="C2671" t="s">
        <v>29</v>
      </c>
      <c r="D2671" t="s">
        <v>109</v>
      </c>
      <c r="E2671" t="s">
        <v>1092</v>
      </c>
      <c r="F2671" t="s">
        <v>14683</v>
      </c>
      <c r="G2671" t="s">
        <v>33</v>
      </c>
      <c r="H2671" s="4">
        <v>45560</v>
      </c>
      <c r="I2671">
        <v>1200</v>
      </c>
      <c r="J2671" t="s">
        <v>14684</v>
      </c>
      <c r="K2671" t="s">
        <v>1486</v>
      </c>
      <c r="L2671" t="s">
        <v>14685</v>
      </c>
      <c r="M2671" t="s">
        <v>37</v>
      </c>
      <c r="N2671" t="s">
        <v>14686</v>
      </c>
      <c r="O2671" t="s">
        <v>57</v>
      </c>
      <c r="P2671">
        <v>15</v>
      </c>
      <c r="Q2671" t="s">
        <v>73</v>
      </c>
      <c r="R2671" t="s">
        <v>101</v>
      </c>
      <c r="S2671" t="s">
        <v>14687</v>
      </c>
      <c r="T2671" s="4">
        <v>45604</v>
      </c>
      <c r="U2671">
        <v>11</v>
      </c>
      <c r="V2671" t="s">
        <v>20256</v>
      </c>
      <c r="W2671" t="s">
        <v>14688</v>
      </c>
      <c r="X2671" t="s">
        <v>14689</v>
      </c>
      <c r="Y2671" t="s">
        <v>6839</v>
      </c>
      <c r="Z2671">
        <v>977</v>
      </c>
      <c r="AA2671">
        <v>5</v>
      </c>
      <c r="AB2671">
        <v>1954</v>
      </c>
      <c r="AC2671">
        <v>390.8</v>
      </c>
      <c r="AD2671" s="8">
        <v>0.28000000000000003</v>
      </c>
      <c r="AE2671" s="7">
        <v>547.12</v>
      </c>
      <c r="AF2671">
        <v>0.28000000000000003</v>
      </c>
      <c r="AG2671" t="str">
        <f t="shared" si="41"/>
        <v>₹2 K</v>
      </c>
    </row>
    <row r="2672" spans="1:33" x14ac:dyDescent="0.3">
      <c r="A2672" t="s">
        <v>93</v>
      </c>
      <c r="B2672" t="s">
        <v>784</v>
      </c>
      <c r="C2672" t="s">
        <v>49</v>
      </c>
      <c r="D2672" t="s">
        <v>206</v>
      </c>
      <c r="E2672" t="s">
        <v>481</v>
      </c>
      <c r="F2672" t="s">
        <v>14823</v>
      </c>
      <c r="G2672" t="s">
        <v>96</v>
      </c>
      <c r="H2672" s="4">
        <v>44218</v>
      </c>
      <c r="I2672">
        <v>800</v>
      </c>
      <c r="J2672" t="s">
        <v>12530</v>
      </c>
      <c r="K2672" t="s">
        <v>725</v>
      </c>
      <c r="L2672" t="s">
        <v>14824</v>
      </c>
      <c r="M2672" t="s">
        <v>37</v>
      </c>
      <c r="N2672" t="s">
        <v>14825</v>
      </c>
      <c r="O2672" t="s">
        <v>39</v>
      </c>
      <c r="P2672">
        <v>11</v>
      </c>
      <c r="Q2672" t="s">
        <v>40</v>
      </c>
      <c r="R2672" t="s">
        <v>41</v>
      </c>
      <c r="S2672" t="s">
        <v>14826</v>
      </c>
      <c r="T2672" s="4">
        <v>45621</v>
      </c>
      <c r="U2672">
        <v>11</v>
      </c>
      <c r="V2672" t="s">
        <v>20256</v>
      </c>
      <c r="W2672" t="s">
        <v>14827</v>
      </c>
      <c r="X2672" t="s">
        <v>14828</v>
      </c>
      <c r="Y2672" t="s">
        <v>14324</v>
      </c>
      <c r="Z2672">
        <v>2859</v>
      </c>
      <c r="AA2672">
        <v>2</v>
      </c>
      <c r="AB2672">
        <v>2287.2000000000003</v>
      </c>
      <c r="AC2672">
        <v>1143.6000000000001</v>
      </c>
      <c r="AD2672" s="8">
        <v>0.22</v>
      </c>
      <c r="AE2672" s="7">
        <v>503.18400000000008</v>
      </c>
      <c r="AF2672">
        <v>0.22</v>
      </c>
      <c r="AG2672" t="str">
        <f t="shared" si="41"/>
        <v>₹2 K</v>
      </c>
    </row>
    <row r="2673" spans="1:33" x14ac:dyDescent="0.3">
      <c r="A2673" t="s">
        <v>20233</v>
      </c>
      <c r="B2673" t="s">
        <v>240</v>
      </c>
      <c r="C2673" t="s">
        <v>29</v>
      </c>
      <c r="D2673" t="s">
        <v>81</v>
      </c>
      <c r="E2673" t="s">
        <v>3122</v>
      </c>
      <c r="F2673" t="s">
        <v>14982</v>
      </c>
      <c r="G2673" t="s">
        <v>33</v>
      </c>
      <c r="H2673" s="4">
        <v>44573</v>
      </c>
      <c r="I2673">
        <v>1400</v>
      </c>
      <c r="J2673" t="s">
        <v>14983</v>
      </c>
      <c r="K2673" t="s">
        <v>394</v>
      </c>
      <c r="L2673" t="s">
        <v>14984</v>
      </c>
      <c r="M2673" t="s">
        <v>37</v>
      </c>
      <c r="N2673" t="s">
        <v>14985</v>
      </c>
      <c r="O2673" t="s">
        <v>72</v>
      </c>
      <c r="P2673">
        <v>4</v>
      </c>
      <c r="Q2673" t="s">
        <v>40</v>
      </c>
      <c r="R2673" t="s">
        <v>74</v>
      </c>
      <c r="S2673" t="s">
        <v>14986</v>
      </c>
      <c r="T2673" s="4">
        <v>45599</v>
      </c>
      <c r="U2673">
        <v>11</v>
      </c>
      <c r="V2673" t="s">
        <v>20256</v>
      </c>
      <c r="W2673" t="s">
        <v>14987</v>
      </c>
      <c r="X2673" t="s">
        <v>14988</v>
      </c>
      <c r="Y2673" t="s">
        <v>9102</v>
      </c>
      <c r="Z2673">
        <v>1200</v>
      </c>
      <c r="AA2673">
        <v>7</v>
      </c>
      <c r="AB2673">
        <v>3360</v>
      </c>
      <c r="AC2673">
        <v>480</v>
      </c>
      <c r="AD2673" s="8">
        <v>0.28000000000000003</v>
      </c>
      <c r="AE2673" s="7">
        <v>940.80000000000007</v>
      </c>
      <c r="AF2673">
        <v>0.28000000000000003</v>
      </c>
      <c r="AG2673" t="str">
        <f t="shared" si="41"/>
        <v>₹3 K</v>
      </c>
    </row>
    <row r="2674" spans="1:33" x14ac:dyDescent="0.3">
      <c r="A2674" t="s">
        <v>20233</v>
      </c>
      <c r="B2674" t="s">
        <v>240</v>
      </c>
      <c r="C2674" t="s">
        <v>80</v>
      </c>
      <c r="D2674" t="s">
        <v>370</v>
      </c>
      <c r="E2674" t="s">
        <v>632</v>
      </c>
      <c r="F2674" t="s">
        <v>14989</v>
      </c>
      <c r="G2674" t="s">
        <v>33</v>
      </c>
      <c r="H2674" s="4">
        <v>44392</v>
      </c>
      <c r="I2674">
        <v>800</v>
      </c>
      <c r="J2674" t="s">
        <v>14990</v>
      </c>
      <c r="K2674" t="s">
        <v>796</v>
      </c>
      <c r="L2674" t="s">
        <v>14991</v>
      </c>
      <c r="M2674" t="s">
        <v>37</v>
      </c>
      <c r="N2674" t="s">
        <v>14992</v>
      </c>
      <c r="O2674" t="s">
        <v>39</v>
      </c>
      <c r="P2674">
        <v>15</v>
      </c>
      <c r="Q2674" t="s">
        <v>73</v>
      </c>
      <c r="R2674" t="s">
        <v>74</v>
      </c>
      <c r="S2674" t="s">
        <v>14993</v>
      </c>
      <c r="T2674" s="4">
        <v>45608</v>
      </c>
      <c r="U2674">
        <v>11</v>
      </c>
      <c r="V2674" t="s">
        <v>20256</v>
      </c>
      <c r="W2674" t="s">
        <v>14994</v>
      </c>
      <c r="X2674" t="s">
        <v>14995</v>
      </c>
      <c r="Y2674" t="s">
        <v>5299</v>
      </c>
      <c r="Z2674">
        <v>1729</v>
      </c>
      <c r="AA2674">
        <v>6</v>
      </c>
      <c r="AB2674">
        <v>4149.6000000000004</v>
      </c>
      <c r="AC2674">
        <v>691.6</v>
      </c>
      <c r="AD2674" s="8">
        <v>0.35</v>
      </c>
      <c r="AE2674" s="7">
        <v>1452.3600000000001</v>
      </c>
      <c r="AF2674">
        <v>0.35</v>
      </c>
      <c r="AG2674" t="str">
        <f t="shared" si="41"/>
        <v>₹4 K</v>
      </c>
    </row>
    <row r="2675" spans="1:33" x14ac:dyDescent="0.3">
      <c r="A2675" t="s">
        <v>336</v>
      </c>
      <c r="B2675" t="s">
        <v>500</v>
      </c>
      <c r="C2675" t="s">
        <v>80</v>
      </c>
      <c r="D2675" t="s">
        <v>30</v>
      </c>
      <c r="E2675" t="s">
        <v>304</v>
      </c>
      <c r="F2675" t="s">
        <v>15116</v>
      </c>
      <c r="G2675" t="s">
        <v>96</v>
      </c>
      <c r="H2675" s="4">
        <v>44336</v>
      </c>
      <c r="I2675">
        <v>1400</v>
      </c>
      <c r="J2675" t="s">
        <v>15117</v>
      </c>
      <c r="K2675" t="s">
        <v>266</v>
      </c>
      <c r="L2675" t="s">
        <v>15118</v>
      </c>
      <c r="M2675" t="s">
        <v>37</v>
      </c>
      <c r="N2675" t="s">
        <v>15119</v>
      </c>
      <c r="O2675" t="s">
        <v>57</v>
      </c>
      <c r="P2675">
        <v>10</v>
      </c>
      <c r="Q2675" t="s">
        <v>73</v>
      </c>
      <c r="R2675" t="s">
        <v>101</v>
      </c>
      <c r="S2675" t="s">
        <v>15120</v>
      </c>
      <c r="T2675" s="4">
        <v>45610</v>
      </c>
      <c r="U2675">
        <v>11</v>
      </c>
      <c r="V2675" t="s">
        <v>20256</v>
      </c>
      <c r="W2675" t="s">
        <v>15121</v>
      </c>
      <c r="X2675" t="s">
        <v>15122</v>
      </c>
      <c r="Y2675" t="s">
        <v>192</v>
      </c>
      <c r="Z2675">
        <v>2612</v>
      </c>
      <c r="AA2675">
        <v>4</v>
      </c>
      <c r="AB2675">
        <v>4179.2</v>
      </c>
      <c r="AC2675">
        <v>1044.8</v>
      </c>
      <c r="AD2675" s="8">
        <v>0.35</v>
      </c>
      <c r="AE2675" s="7">
        <v>1462.7199999999998</v>
      </c>
      <c r="AF2675">
        <v>0.35</v>
      </c>
      <c r="AG2675" t="str">
        <f t="shared" si="41"/>
        <v>₹4 K</v>
      </c>
    </row>
    <row r="2676" spans="1:33" x14ac:dyDescent="0.3">
      <c r="A2676" t="s">
        <v>107</v>
      </c>
      <c r="B2676" t="s">
        <v>510</v>
      </c>
      <c r="C2676" t="s">
        <v>29</v>
      </c>
      <c r="D2676" t="s">
        <v>206</v>
      </c>
      <c r="E2676" t="s">
        <v>122</v>
      </c>
      <c r="F2676" t="s">
        <v>15130</v>
      </c>
      <c r="G2676" t="s">
        <v>33</v>
      </c>
      <c r="H2676" s="4">
        <v>44128</v>
      </c>
      <c r="I2676">
        <v>800</v>
      </c>
      <c r="J2676" t="s">
        <v>15131</v>
      </c>
      <c r="K2676" t="s">
        <v>2083</v>
      </c>
      <c r="L2676" t="s">
        <v>15132</v>
      </c>
      <c r="M2676" t="s">
        <v>37</v>
      </c>
      <c r="N2676" t="s">
        <v>15133</v>
      </c>
      <c r="O2676" t="s">
        <v>72</v>
      </c>
      <c r="P2676">
        <v>20</v>
      </c>
      <c r="Q2676" t="s">
        <v>73</v>
      </c>
      <c r="R2676" t="s">
        <v>58</v>
      </c>
      <c r="S2676" t="s">
        <v>15134</v>
      </c>
      <c r="T2676" s="4">
        <v>45625</v>
      </c>
      <c r="U2676">
        <v>11</v>
      </c>
      <c r="V2676" t="s">
        <v>20256</v>
      </c>
      <c r="W2676" t="s">
        <v>15135</v>
      </c>
      <c r="X2676" t="s">
        <v>15136</v>
      </c>
      <c r="Y2676" t="s">
        <v>15137</v>
      </c>
      <c r="Z2676">
        <v>858</v>
      </c>
      <c r="AA2676">
        <v>5</v>
      </c>
      <c r="AB2676">
        <v>1716</v>
      </c>
      <c r="AC2676">
        <v>343.2</v>
      </c>
      <c r="AD2676" s="8">
        <v>0.28000000000000003</v>
      </c>
      <c r="AE2676" s="7">
        <v>480.48</v>
      </c>
      <c r="AF2676">
        <v>0.28000000000000003</v>
      </c>
      <c r="AG2676" t="str">
        <f t="shared" si="41"/>
        <v>₹2 K</v>
      </c>
    </row>
    <row r="2677" spans="1:33" x14ac:dyDescent="0.3">
      <c r="A2677" t="s">
        <v>93</v>
      </c>
      <c r="B2677" t="s">
        <v>568</v>
      </c>
      <c r="C2677" t="s">
        <v>49</v>
      </c>
      <c r="D2677" t="s">
        <v>677</v>
      </c>
      <c r="E2677" t="s">
        <v>337</v>
      </c>
      <c r="F2677" t="s">
        <v>15159</v>
      </c>
      <c r="G2677" t="s">
        <v>33</v>
      </c>
      <c r="H2677" s="4">
        <v>44667</v>
      </c>
      <c r="I2677">
        <v>800</v>
      </c>
      <c r="J2677" t="s">
        <v>15160</v>
      </c>
      <c r="K2677" t="s">
        <v>35</v>
      </c>
      <c r="L2677" t="s">
        <v>15161</v>
      </c>
      <c r="M2677" t="s">
        <v>37</v>
      </c>
      <c r="N2677" t="s">
        <v>15162</v>
      </c>
      <c r="O2677" t="s">
        <v>116</v>
      </c>
      <c r="P2677">
        <v>20</v>
      </c>
      <c r="Q2677" t="s">
        <v>40</v>
      </c>
      <c r="R2677" t="s">
        <v>74</v>
      </c>
      <c r="S2677" t="s">
        <v>15163</v>
      </c>
      <c r="T2677" s="4">
        <v>45618</v>
      </c>
      <c r="U2677">
        <v>11</v>
      </c>
      <c r="V2677" t="s">
        <v>20256</v>
      </c>
      <c r="W2677" t="s">
        <v>15164</v>
      </c>
      <c r="X2677" t="s">
        <v>15165</v>
      </c>
      <c r="Y2677" t="s">
        <v>2020</v>
      </c>
      <c r="Z2677">
        <v>1409</v>
      </c>
      <c r="AA2677">
        <v>1</v>
      </c>
      <c r="AB2677">
        <v>563.6</v>
      </c>
      <c r="AC2677">
        <v>563.6</v>
      </c>
      <c r="AD2677" s="8">
        <v>0.22</v>
      </c>
      <c r="AE2677" s="7">
        <v>123.992</v>
      </c>
      <c r="AF2677">
        <v>0.22</v>
      </c>
      <c r="AG2677" t="str">
        <f t="shared" si="41"/>
        <v>₹563.6</v>
      </c>
    </row>
    <row r="2678" spans="1:33" x14ac:dyDescent="0.3">
      <c r="A2678" t="s">
        <v>181</v>
      </c>
      <c r="B2678" t="s">
        <v>920</v>
      </c>
      <c r="C2678" t="s">
        <v>29</v>
      </c>
      <c r="D2678" t="s">
        <v>65</v>
      </c>
      <c r="E2678" t="s">
        <v>1534</v>
      </c>
      <c r="F2678" t="s">
        <v>15238</v>
      </c>
      <c r="G2678" t="s">
        <v>96</v>
      </c>
      <c r="H2678" s="4">
        <v>44890</v>
      </c>
      <c r="I2678">
        <v>1100</v>
      </c>
      <c r="J2678" t="s">
        <v>15239</v>
      </c>
      <c r="K2678" t="s">
        <v>1103</v>
      </c>
      <c r="L2678" t="s">
        <v>15240</v>
      </c>
      <c r="M2678" t="s">
        <v>87</v>
      </c>
      <c r="N2678" t="s">
        <v>15241</v>
      </c>
      <c r="O2678" t="s">
        <v>39</v>
      </c>
      <c r="P2678">
        <v>12</v>
      </c>
      <c r="Q2678" t="s">
        <v>73</v>
      </c>
      <c r="R2678" t="s">
        <v>101</v>
      </c>
      <c r="S2678" t="s">
        <v>15242</v>
      </c>
      <c r="T2678" s="4">
        <v>45616</v>
      </c>
      <c r="U2678">
        <v>11</v>
      </c>
      <c r="V2678" t="s">
        <v>20256</v>
      </c>
      <c r="W2678" t="s">
        <v>15243</v>
      </c>
      <c r="X2678" t="s">
        <v>15244</v>
      </c>
      <c r="Y2678" t="s">
        <v>5351</v>
      </c>
      <c r="Z2678">
        <v>923</v>
      </c>
      <c r="AA2678">
        <v>6</v>
      </c>
      <c r="AB2678">
        <v>2215.2000000000003</v>
      </c>
      <c r="AC2678">
        <v>369.20000000000005</v>
      </c>
      <c r="AD2678" s="8">
        <v>0.28000000000000003</v>
      </c>
      <c r="AE2678" s="7">
        <v>620.25600000000009</v>
      </c>
      <c r="AF2678">
        <v>0.28000000000000003</v>
      </c>
      <c r="AG2678" t="str">
        <f t="shared" si="41"/>
        <v>₹2 K</v>
      </c>
    </row>
    <row r="2679" spans="1:33" x14ac:dyDescent="0.3">
      <c r="A2679" t="s">
        <v>181</v>
      </c>
      <c r="B2679" t="s">
        <v>606</v>
      </c>
      <c r="C2679" t="s">
        <v>80</v>
      </c>
      <c r="D2679" t="s">
        <v>146</v>
      </c>
      <c r="E2679" t="s">
        <v>832</v>
      </c>
      <c r="F2679" t="s">
        <v>15278</v>
      </c>
      <c r="G2679" t="s">
        <v>96</v>
      </c>
      <c r="H2679" s="4">
        <v>44859</v>
      </c>
      <c r="I2679">
        <v>1100</v>
      </c>
      <c r="J2679" t="s">
        <v>15279</v>
      </c>
      <c r="K2679" t="s">
        <v>1121</v>
      </c>
      <c r="L2679" t="s">
        <v>15280</v>
      </c>
      <c r="M2679" t="s">
        <v>37</v>
      </c>
      <c r="N2679" t="s">
        <v>15281</v>
      </c>
      <c r="O2679" t="s">
        <v>116</v>
      </c>
      <c r="P2679">
        <v>12</v>
      </c>
      <c r="Q2679" t="s">
        <v>40</v>
      </c>
      <c r="R2679" t="s">
        <v>58</v>
      </c>
      <c r="S2679" t="s">
        <v>15282</v>
      </c>
      <c r="T2679" s="4">
        <v>45603</v>
      </c>
      <c r="U2679">
        <v>11</v>
      </c>
      <c r="V2679" t="s">
        <v>20256</v>
      </c>
      <c r="W2679" t="s">
        <v>15283</v>
      </c>
      <c r="X2679" t="s">
        <v>15284</v>
      </c>
      <c r="Y2679" t="s">
        <v>13456</v>
      </c>
      <c r="Z2679">
        <v>1472</v>
      </c>
      <c r="AA2679">
        <v>3</v>
      </c>
      <c r="AB2679">
        <v>1766.4</v>
      </c>
      <c r="AC2679">
        <v>588.80000000000007</v>
      </c>
      <c r="AD2679" s="8">
        <v>0.35</v>
      </c>
      <c r="AE2679" s="7">
        <v>618.24</v>
      </c>
      <c r="AF2679">
        <v>0.35</v>
      </c>
      <c r="AG2679" t="str">
        <f t="shared" si="41"/>
        <v>₹2 K</v>
      </c>
    </row>
    <row r="2680" spans="1:33" x14ac:dyDescent="0.3">
      <c r="A2680" t="s">
        <v>93</v>
      </c>
      <c r="B2680" t="s">
        <v>205</v>
      </c>
      <c r="C2680" t="s">
        <v>80</v>
      </c>
      <c r="D2680" t="s">
        <v>50</v>
      </c>
      <c r="E2680" t="s">
        <v>641</v>
      </c>
      <c r="F2680" t="s">
        <v>15500</v>
      </c>
      <c r="G2680" t="s">
        <v>33</v>
      </c>
      <c r="H2680" s="4">
        <v>45309</v>
      </c>
      <c r="I2680">
        <v>1200</v>
      </c>
      <c r="J2680" t="s">
        <v>15501</v>
      </c>
      <c r="K2680" t="s">
        <v>297</v>
      </c>
      <c r="L2680" t="s">
        <v>15502</v>
      </c>
      <c r="M2680" t="s">
        <v>87</v>
      </c>
      <c r="N2680" t="s">
        <v>15503</v>
      </c>
      <c r="O2680" t="s">
        <v>72</v>
      </c>
      <c r="P2680">
        <v>5</v>
      </c>
      <c r="Q2680" t="s">
        <v>73</v>
      </c>
      <c r="R2680" t="s">
        <v>58</v>
      </c>
      <c r="S2680" t="s">
        <v>15504</v>
      </c>
      <c r="T2680" s="4">
        <v>45602</v>
      </c>
      <c r="U2680">
        <v>11</v>
      </c>
      <c r="V2680" t="s">
        <v>20256</v>
      </c>
      <c r="W2680" t="s">
        <v>15505</v>
      </c>
      <c r="X2680" t="s">
        <v>15506</v>
      </c>
      <c r="Y2680" t="s">
        <v>1525</v>
      </c>
      <c r="Z2680">
        <v>1292</v>
      </c>
      <c r="AA2680">
        <v>2</v>
      </c>
      <c r="AB2680">
        <v>1033.6000000000001</v>
      </c>
      <c r="AC2680">
        <v>516.80000000000007</v>
      </c>
      <c r="AD2680" s="8">
        <v>0.35</v>
      </c>
      <c r="AE2680" s="7">
        <v>361.76000000000005</v>
      </c>
      <c r="AF2680">
        <v>0.35</v>
      </c>
      <c r="AG2680" t="str">
        <f t="shared" si="41"/>
        <v>₹1 K</v>
      </c>
    </row>
    <row r="2681" spans="1:33" x14ac:dyDescent="0.3">
      <c r="A2681" t="s">
        <v>181</v>
      </c>
      <c r="B2681" t="s">
        <v>64</v>
      </c>
      <c r="C2681" t="s">
        <v>80</v>
      </c>
      <c r="D2681" t="s">
        <v>241</v>
      </c>
      <c r="E2681" t="s">
        <v>632</v>
      </c>
      <c r="F2681" t="s">
        <v>15507</v>
      </c>
      <c r="G2681" t="s">
        <v>96</v>
      </c>
      <c r="H2681" s="4">
        <v>45491</v>
      </c>
      <c r="I2681">
        <v>1400</v>
      </c>
      <c r="J2681" t="s">
        <v>15508</v>
      </c>
      <c r="K2681" t="s">
        <v>210</v>
      </c>
      <c r="L2681" t="s">
        <v>15509</v>
      </c>
      <c r="M2681" t="s">
        <v>37</v>
      </c>
      <c r="N2681" t="s">
        <v>15510</v>
      </c>
      <c r="O2681" t="s">
        <v>39</v>
      </c>
      <c r="P2681">
        <v>12</v>
      </c>
      <c r="Q2681" t="s">
        <v>73</v>
      </c>
      <c r="R2681" t="s">
        <v>101</v>
      </c>
      <c r="S2681" t="s">
        <v>15511</v>
      </c>
      <c r="T2681" s="4">
        <v>45616</v>
      </c>
      <c r="U2681">
        <v>11</v>
      </c>
      <c r="V2681" t="s">
        <v>20256</v>
      </c>
      <c r="W2681" t="s">
        <v>15512</v>
      </c>
      <c r="X2681" t="s">
        <v>15513</v>
      </c>
      <c r="Y2681" t="s">
        <v>4388</v>
      </c>
      <c r="Z2681">
        <v>1682</v>
      </c>
      <c r="AA2681">
        <v>7</v>
      </c>
      <c r="AB2681">
        <v>4709.6000000000004</v>
      </c>
      <c r="AC2681">
        <v>672.80000000000007</v>
      </c>
      <c r="AD2681" s="8">
        <v>0.35</v>
      </c>
      <c r="AE2681" s="7">
        <v>1648.3600000000001</v>
      </c>
      <c r="AF2681">
        <v>0.35</v>
      </c>
      <c r="AG2681" t="str">
        <f t="shared" si="41"/>
        <v>₹5 K</v>
      </c>
    </row>
    <row r="2682" spans="1:33" x14ac:dyDescent="0.3">
      <c r="A2682" t="s">
        <v>181</v>
      </c>
      <c r="B2682" t="s">
        <v>813</v>
      </c>
      <c r="C2682" t="s">
        <v>29</v>
      </c>
      <c r="D2682" t="s">
        <v>30</v>
      </c>
      <c r="E2682" t="s">
        <v>490</v>
      </c>
      <c r="F2682" t="s">
        <v>15570</v>
      </c>
      <c r="G2682" t="s">
        <v>96</v>
      </c>
      <c r="H2682" s="4">
        <v>44840</v>
      </c>
      <c r="I2682">
        <v>1000</v>
      </c>
      <c r="J2682" t="s">
        <v>15571</v>
      </c>
      <c r="K2682" t="s">
        <v>3813</v>
      </c>
      <c r="L2682" t="s">
        <v>15572</v>
      </c>
      <c r="M2682" t="s">
        <v>87</v>
      </c>
      <c r="N2682" t="s">
        <v>15573</v>
      </c>
      <c r="O2682" t="s">
        <v>39</v>
      </c>
      <c r="P2682">
        <v>6</v>
      </c>
      <c r="Q2682" t="s">
        <v>40</v>
      </c>
      <c r="R2682" t="s">
        <v>41</v>
      </c>
      <c r="S2682" t="s">
        <v>15574</v>
      </c>
      <c r="T2682" s="4">
        <v>45597</v>
      </c>
      <c r="U2682">
        <v>11</v>
      </c>
      <c r="V2682" t="s">
        <v>20256</v>
      </c>
      <c r="W2682" t="s">
        <v>15575</v>
      </c>
      <c r="X2682" t="s">
        <v>15576</v>
      </c>
      <c r="Y2682" t="s">
        <v>5503</v>
      </c>
      <c r="Z2682">
        <v>673</v>
      </c>
      <c r="AA2682">
        <v>2</v>
      </c>
      <c r="AB2682">
        <v>538.4</v>
      </c>
      <c r="AC2682">
        <v>269.2</v>
      </c>
      <c r="AD2682" s="8">
        <v>0.28000000000000003</v>
      </c>
      <c r="AE2682" s="7">
        <v>150.75200000000001</v>
      </c>
      <c r="AF2682">
        <v>0.28000000000000003</v>
      </c>
      <c r="AG2682" t="str">
        <f t="shared" si="41"/>
        <v>₹538.4</v>
      </c>
    </row>
    <row r="2683" spans="1:33" x14ac:dyDescent="0.3">
      <c r="A2683" t="s">
        <v>133</v>
      </c>
      <c r="B2683" t="s">
        <v>229</v>
      </c>
      <c r="C2683" t="s">
        <v>80</v>
      </c>
      <c r="D2683" t="s">
        <v>146</v>
      </c>
      <c r="E2683" t="s">
        <v>273</v>
      </c>
      <c r="F2683" t="s">
        <v>15577</v>
      </c>
      <c r="G2683" t="s">
        <v>33</v>
      </c>
      <c r="H2683" s="4">
        <v>44918</v>
      </c>
      <c r="I2683">
        <v>1300</v>
      </c>
      <c r="J2683" t="s">
        <v>15578</v>
      </c>
      <c r="K2683" t="s">
        <v>1052</v>
      </c>
      <c r="L2683" t="s">
        <v>15579</v>
      </c>
      <c r="M2683" t="s">
        <v>87</v>
      </c>
      <c r="N2683" t="s">
        <v>15580</v>
      </c>
      <c r="O2683" t="s">
        <v>72</v>
      </c>
      <c r="P2683">
        <v>8</v>
      </c>
      <c r="Q2683" t="s">
        <v>73</v>
      </c>
      <c r="R2683" t="s">
        <v>41</v>
      </c>
      <c r="S2683" t="s">
        <v>15581</v>
      </c>
      <c r="T2683" s="4">
        <v>45621</v>
      </c>
      <c r="U2683">
        <v>11</v>
      </c>
      <c r="V2683" t="s">
        <v>20256</v>
      </c>
      <c r="W2683" t="s">
        <v>15582</v>
      </c>
      <c r="X2683" t="s">
        <v>15583</v>
      </c>
      <c r="Y2683" t="s">
        <v>8665</v>
      </c>
      <c r="Z2683">
        <v>624</v>
      </c>
      <c r="AA2683">
        <v>1</v>
      </c>
      <c r="AB2683">
        <v>249.60000000000002</v>
      </c>
      <c r="AC2683">
        <v>249.60000000000002</v>
      </c>
      <c r="AD2683" s="8">
        <v>0.35</v>
      </c>
      <c r="AE2683" s="7">
        <v>87.36</v>
      </c>
      <c r="AF2683">
        <v>0.35</v>
      </c>
      <c r="AG2683" t="str">
        <f t="shared" si="41"/>
        <v>₹249.6</v>
      </c>
    </row>
    <row r="2684" spans="1:33" x14ac:dyDescent="0.3">
      <c r="A2684" t="s">
        <v>181</v>
      </c>
      <c r="B2684" t="s">
        <v>920</v>
      </c>
      <c r="C2684" t="s">
        <v>29</v>
      </c>
      <c r="D2684" t="s">
        <v>50</v>
      </c>
      <c r="E2684" t="s">
        <v>110</v>
      </c>
      <c r="F2684" t="s">
        <v>15625</v>
      </c>
      <c r="G2684" t="s">
        <v>96</v>
      </c>
      <c r="H2684" s="4">
        <v>44809</v>
      </c>
      <c r="I2684">
        <v>1400</v>
      </c>
      <c r="J2684" t="s">
        <v>15626</v>
      </c>
      <c r="K2684" t="s">
        <v>286</v>
      </c>
      <c r="L2684" t="s">
        <v>15627</v>
      </c>
      <c r="M2684" t="s">
        <v>37</v>
      </c>
      <c r="N2684" t="s">
        <v>15628</v>
      </c>
      <c r="O2684" t="s">
        <v>57</v>
      </c>
      <c r="P2684">
        <v>11</v>
      </c>
      <c r="Q2684" t="s">
        <v>40</v>
      </c>
      <c r="R2684" t="s">
        <v>41</v>
      </c>
      <c r="S2684" t="s">
        <v>15629</v>
      </c>
      <c r="T2684" s="4">
        <v>45621</v>
      </c>
      <c r="U2684">
        <v>11</v>
      </c>
      <c r="V2684" t="s">
        <v>20256</v>
      </c>
      <c r="W2684" t="s">
        <v>15630</v>
      </c>
      <c r="X2684" t="s">
        <v>15631</v>
      </c>
      <c r="Y2684" t="s">
        <v>4909</v>
      </c>
      <c r="Z2684">
        <v>2351</v>
      </c>
      <c r="AA2684">
        <v>1</v>
      </c>
      <c r="AB2684">
        <v>940.40000000000009</v>
      </c>
      <c r="AC2684">
        <v>940.40000000000009</v>
      </c>
      <c r="AD2684" s="8">
        <v>0.28000000000000003</v>
      </c>
      <c r="AE2684" s="7">
        <v>263.31200000000007</v>
      </c>
      <c r="AF2684">
        <v>0.28000000000000003</v>
      </c>
      <c r="AG2684" t="str">
        <f t="shared" si="41"/>
        <v>₹940.4</v>
      </c>
    </row>
    <row r="2685" spans="1:33" x14ac:dyDescent="0.3">
      <c r="A2685" t="s">
        <v>47</v>
      </c>
      <c r="B2685" t="s">
        <v>1128</v>
      </c>
      <c r="C2685" t="s">
        <v>49</v>
      </c>
      <c r="D2685" t="s">
        <v>81</v>
      </c>
      <c r="E2685" t="s">
        <v>2957</v>
      </c>
      <c r="F2685" t="s">
        <v>14113</v>
      </c>
      <c r="G2685" t="s">
        <v>96</v>
      </c>
      <c r="H2685" s="4">
        <v>44654</v>
      </c>
      <c r="I2685">
        <v>1100</v>
      </c>
      <c r="J2685" t="s">
        <v>15645</v>
      </c>
      <c r="K2685" t="s">
        <v>210</v>
      </c>
      <c r="L2685" t="s">
        <v>15646</v>
      </c>
      <c r="M2685" t="s">
        <v>87</v>
      </c>
      <c r="N2685" t="s">
        <v>15647</v>
      </c>
      <c r="O2685" t="s">
        <v>39</v>
      </c>
      <c r="P2685">
        <v>7</v>
      </c>
      <c r="Q2685" t="s">
        <v>40</v>
      </c>
      <c r="R2685" t="s">
        <v>74</v>
      </c>
      <c r="S2685" t="s">
        <v>15648</v>
      </c>
      <c r="T2685" s="4">
        <v>45612</v>
      </c>
      <c r="U2685">
        <v>11</v>
      </c>
      <c r="V2685" t="s">
        <v>20256</v>
      </c>
      <c r="W2685" t="s">
        <v>15649</v>
      </c>
      <c r="X2685" t="s">
        <v>15650</v>
      </c>
      <c r="Y2685" t="s">
        <v>14013</v>
      </c>
      <c r="Z2685">
        <v>1563</v>
      </c>
      <c r="AA2685">
        <v>1</v>
      </c>
      <c r="AB2685">
        <v>625.20000000000005</v>
      </c>
      <c r="AC2685">
        <v>625.20000000000005</v>
      </c>
      <c r="AD2685" s="8">
        <v>0.22</v>
      </c>
      <c r="AE2685" s="7">
        <v>137.54400000000001</v>
      </c>
      <c r="AF2685">
        <v>0.22</v>
      </c>
      <c r="AG2685" t="str">
        <f t="shared" si="41"/>
        <v>₹625.2</v>
      </c>
    </row>
    <row r="2686" spans="1:33" x14ac:dyDescent="0.3">
      <c r="A2686" t="s">
        <v>27</v>
      </c>
      <c r="B2686" t="s">
        <v>803</v>
      </c>
      <c r="C2686" t="s">
        <v>49</v>
      </c>
      <c r="D2686" t="s">
        <v>370</v>
      </c>
      <c r="E2686" t="s">
        <v>431</v>
      </c>
      <c r="F2686" t="s">
        <v>15651</v>
      </c>
      <c r="G2686" t="s">
        <v>33</v>
      </c>
      <c r="H2686" s="4">
        <v>44412</v>
      </c>
      <c r="I2686">
        <v>1400</v>
      </c>
      <c r="J2686" t="s">
        <v>15652</v>
      </c>
      <c r="K2686" t="s">
        <v>210</v>
      </c>
      <c r="L2686" t="s">
        <v>15653</v>
      </c>
      <c r="M2686" t="s">
        <v>37</v>
      </c>
      <c r="N2686" t="s">
        <v>15654</v>
      </c>
      <c r="O2686" t="s">
        <v>39</v>
      </c>
      <c r="P2686">
        <v>12</v>
      </c>
      <c r="Q2686" t="s">
        <v>73</v>
      </c>
      <c r="R2686" t="s">
        <v>74</v>
      </c>
      <c r="S2686" t="s">
        <v>15655</v>
      </c>
      <c r="T2686" s="4">
        <v>45611</v>
      </c>
      <c r="U2686">
        <v>11</v>
      </c>
      <c r="V2686" t="s">
        <v>20256</v>
      </c>
      <c r="W2686" t="s">
        <v>15656</v>
      </c>
      <c r="X2686" t="s">
        <v>15657</v>
      </c>
      <c r="Y2686" t="s">
        <v>1316</v>
      </c>
      <c r="Z2686">
        <v>1796</v>
      </c>
      <c r="AA2686">
        <v>4</v>
      </c>
      <c r="AB2686">
        <v>2873.6000000000004</v>
      </c>
      <c r="AC2686">
        <v>718.40000000000009</v>
      </c>
      <c r="AD2686" s="8">
        <v>0.22</v>
      </c>
      <c r="AE2686" s="7">
        <v>632.19200000000012</v>
      </c>
      <c r="AF2686">
        <v>0.22</v>
      </c>
      <c r="AG2686" t="str">
        <f t="shared" si="41"/>
        <v>₹3 K</v>
      </c>
    </row>
    <row r="2687" spans="1:33" x14ac:dyDescent="0.3">
      <c r="A2687" t="s">
        <v>20233</v>
      </c>
      <c r="B2687" t="s">
        <v>218</v>
      </c>
      <c r="C2687" t="s">
        <v>80</v>
      </c>
      <c r="D2687" t="s">
        <v>241</v>
      </c>
      <c r="E2687" t="s">
        <v>2153</v>
      </c>
      <c r="F2687" t="s">
        <v>15665</v>
      </c>
      <c r="G2687" t="s">
        <v>96</v>
      </c>
      <c r="H2687" s="4">
        <v>44411</v>
      </c>
      <c r="I2687">
        <v>950</v>
      </c>
      <c r="J2687" t="s">
        <v>15666</v>
      </c>
      <c r="K2687" t="s">
        <v>835</v>
      </c>
      <c r="L2687" t="s">
        <v>15667</v>
      </c>
      <c r="M2687" t="s">
        <v>87</v>
      </c>
      <c r="N2687" t="s">
        <v>15668</v>
      </c>
      <c r="O2687" t="s">
        <v>39</v>
      </c>
      <c r="P2687">
        <v>11</v>
      </c>
      <c r="Q2687" t="s">
        <v>40</v>
      </c>
      <c r="R2687" t="s">
        <v>74</v>
      </c>
      <c r="S2687" t="s">
        <v>15669</v>
      </c>
      <c r="T2687" s="4">
        <v>45605</v>
      </c>
      <c r="U2687">
        <v>11</v>
      </c>
      <c r="V2687" t="s">
        <v>20256</v>
      </c>
      <c r="W2687" t="s">
        <v>15670</v>
      </c>
      <c r="X2687" t="s">
        <v>15671</v>
      </c>
      <c r="Y2687" t="s">
        <v>15672</v>
      </c>
      <c r="Z2687">
        <v>839</v>
      </c>
      <c r="AA2687">
        <v>5</v>
      </c>
      <c r="AB2687">
        <v>1678</v>
      </c>
      <c r="AC2687">
        <v>335.6</v>
      </c>
      <c r="AD2687" s="8">
        <v>0.35</v>
      </c>
      <c r="AE2687" s="7">
        <v>587.29999999999995</v>
      </c>
      <c r="AF2687">
        <v>0.35</v>
      </c>
      <c r="AG2687" t="str">
        <f t="shared" si="41"/>
        <v>₹2 K</v>
      </c>
    </row>
    <row r="2688" spans="1:33" x14ac:dyDescent="0.3">
      <c r="A2688" t="s">
        <v>20237</v>
      </c>
      <c r="B2688" t="s">
        <v>1483</v>
      </c>
      <c r="C2688" t="s">
        <v>80</v>
      </c>
      <c r="D2688" t="s">
        <v>81</v>
      </c>
      <c r="E2688" t="s">
        <v>2957</v>
      </c>
      <c r="F2688" t="s">
        <v>15713</v>
      </c>
      <c r="G2688" t="s">
        <v>33</v>
      </c>
      <c r="H2688" s="4">
        <v>45587</v>
      </c>
      <c r="I2688">
        <v>1100</v>
      </c>
      <c r="J2688" t="s">
        <v>15714</v>
      </c>
      <c r="K2688" t="s">
        <v>1749</v>
      </c>
      <c r="L2688" t="s">
        <v>15715</v>
      </c>
      <c r="M2688" t="s">
        <v>37</v>
      </c>
      <c r="N2688" t="s">
        <v>15716</v>
      </c>
      <c r="O2688" t="s">
        <v>72</v>
      </c>
      <c r="P2688">
        <v>8</v>
      </c>
      <c r="Q2688" t="s">
        <v>73</v>
      </c>
      <c r="R2688" t="s">
        <v>101</v>
      </c>
      <c r="S2688" t="s">
        <v>15717</v>
      </c>
      <c r="T2688" s="4">
        <v>45609</v>
      </c>
      <c r="U2688">
        <v>11</v>
      </c>
      <c r="V2688" t="s">
        <v>20256</v>
      </c>
      <c r="W2688" t="s">
        <v>15718</v>
      </c>
      <c r="X2688" t="s">
        <v>15719</v>
      </c>
      <c r="Y2688" t="s">
        <v>2686</v>
      </c>
      <c r="Z2688">
        <v>2292</v>
      </c>
      <c r="AA2688">
        <v>5</v>
      </c>
      <c r="AB2688">
        <v>4584</v>
      </c>
      <c r="AC2688">
        <v>916.8</v>
      </c>
      <c r="AD2688" s="8">
        <v>0.35</v>
      </c>
      <c r="AE2688" s="7">
        <v>1604.3999999999999</v>
      </c>
      <c r="AF2688">
        <v>0.35</v>
      </c>
      <c r="AG2688" t="str">
        <f t="shared" si="41"/>
        <v>₹5 K</v>
      </c>
    </row>
    <row r="2689" spans="1:33" x14ac:dyDescent="0.3">
      <c r="A2689" t="s">
        <v>133</v>
      </c>
      <c r="B2689" t="s">
        <v>229</v>
      </c>
      <c r="C2689" t="s">
        <v>29</v>
      </c>
      <c r="D2689" t="s">
        <v>146</v>
      </c>
      <c r="E2689" t="s">
        <v>1693</v>
      </c>
      <c r="F2689" t="s">
        <v>15783</v>
      </c>
      <c r="G2689" t="s">
        <v>33</v>
      </c>
      <c r="H2689" s="4">
        <v>45197</v>
      </c>
      <c r="I2689">
        <v>1400</v>
      </c>
      <c r="J2689" t="s">
        <v>15784</v>
      </c>
      <c r="K2689" t="s">
        <v>161</v>
      </c>
      <c r="L2689" t="s">
        <v>15785</v>
      </c>
      <c r="M2689" t="s">
        <v>37</v>
      </c>
      <c r="N2689" t="s">
        <v>15786</v>
      </c>
      <c r="O2689" t="s">
        <v>57</v>
      </c>
      <c r="P2689">
        <v>12</v>
      </c>
      <c r="Q2689" t="s">
        <v>73</v>
      </c>
      <c r="R2689" t="s">
        <v>101</v>
      </c>
      <c r="S2689" t="s">
        <v>15787</v>
      </c>
      <c r="T2689" s="4">
        <v>45602</v>
      </c>
      <c r="U2689">
        <v>11</v>
      </c>
      <c r="V2689" t="s">
        <v>20256</v>
      </c>
      <c r="W2689" t="s">
        <v>15788</v>
      </c>
      <c r="X2689" t="s">
        <v>15789</v>
      </c>
      <c r="Y2689" t="s">
        <v>7404</v>
      </c>
      <c r="Z2689">
        <v>2782</v>
      </c>
      <c r="AA2689">
        <v>5</v>
      </c>
      <c r="AB2689">
        <v>5564</v>
      </c>
      <c r="AC2689">
        <v>1112.8</v>
      </c>
      <c r="AD2689" s="8">
        <v>0.28000000000000003</v>
      </c>
      <c r="AE2689" s="7">
        <v>1557.92</v>
      </c>
      <c r="AF2689">
        <v>0.28000000000000003</v>
      </c>
      <c r="AG2689" t="str">
        <f t="shared" si="41"/>
        <v>₹6 K</v>
      </c>
    </row>
    <row r="2690" spans="1:33" x14ac:dyDescent="0.3">
      <c r="A2690" t="s">
        <v>450</v>
      </c>
      <c r="B2690" t="s">
        <v>450</v>
      </c>
      <c r="C2690" t="s">
        <v>80</v>
      </c>
      <c r="D2690" t="s">
        <v>677</v>
      </c>
      <c r="E2690" t="s">
        <v>531</v>
      </c>
      <c r="F2690" t="s">
        <v>15796</v>
      </c>
      <c r="G2690" t="s">
        <v>33</v>
      </c>
      <c r="H2690" s="4">
        <v>44216</v>
      </c>
      <c r="I2690">
        <v>1200</v>
      </c>
      <c r="J2690" t="s">
        <v>15797</v>
      </c>
      <c r="K2690" t="s">
        <v>861</v>
      </c>
      <c r="L2690" t="s">
        <v>15798</v>
      </c>
      <c r="M2690" t="s">
        <v>37</v>
      </c>
      <c r="N2690" t="s">
        <v>15799</v>
      </c>
      <c r="O2690" t="s">
        <v>57</v>
      </c>
      <c r="P2690">
        <v>15</v>
      </c>
      <c r="Q2690" t="s">
        <v>73</v>
      </c>
      <c r="R2690" t="s">
        <v>101</v>
      </c>
      <c r="S2690" t="s">
        <v>15800</v>
      </c>
      <c r="T2690" s="4">
        <v>45608</v>
      </c>
      <c r="U2690">
        <v>11</v>
      </c>
      <c r="V2690" t="s">
        <v>20256</v>
      </c>
      <c r="W2690" t="s">
        <v>15801</v>
      </c>
      <c r="X2690" t="s">
        <v>15802</v>
      </c>
      <c r="Y2690" t="s">
        <v>3185</v>
      </c>
      <c r="Z2690">
        <v>2532</v>
      </c>
      <c r="AA2690">
        <v>4</v>
      </c>
      <c r="AB2690">
        <v>4051.2000000000003</v>
      </c>
      <c r="AC2690">
        <v>1012.8000000000001</v>
      </c>
      <c r="AD2690" s="8">
        <v>0.35</v>
      </c>
      <c r="AE2690" s="7">
        <v>1417.92</v>
      </c>
      <c r="AF2690">
        <v>0.35</v>
      </c>
      <c r="AG2690" t="str">
        <f t="shared" ref="AG2690:AG2753" si="42">IF(AB2690&gt;=100000,"₹"&amp;TEXT(AB2690/100000,"0.0")&amp;" L",
IF(AB2690&gt;=1000,"₹"&amp;TEXT(AB2690/1000,"0")&amp;" K",
"₹"&amp;AB2690))</f>
        <v>₹4 K</v>
      </c>
    </row>
    <row r="2691" spans="1:33" x14ac:dyDescent="0.3">
      <c r="A2691" t="s">
        <v>181</v>
      </c>
      <c r="B2691" t="s">
        <v>411</v>
      </c>
      <c r="C2691" t="s">
        <v>80</v>
      </c>
      <c r="D2691" t="s">
        <v>370</v>
      </c>
      <c r="E2691" t="s">
        <v>947</v>
      </c>
      <c r="F2691" t="s">
        <v>15851</v>
      </c>
      <c r="G2691" t="s">
        <v>96</v>
      </c>
      <c r="H2691" s="4">
        <v>43940</v>
      </c>
      <c r="I2691">
        <v>1400</v>
      </c>
      <c r="J2691" t="s">
        <v>15852</v>
      </c>
      <c r="K2691" t="s">
        <v>276</v>
      </c>
      <c r="L2691" t="s">
        <v>15853</v>
      </c>
      <c r="M2691" t="s">
        <v>37</v>
      </c>
      <c r="N2691" t="s">
        <v>15854</v>
      </c>
      <c r="O2691" t="s">
        <v>39</v>
      </c>
      <c r="P2691">
        <v>10</v>
      </c>
      <c r="Q2691" t="s">
        <v>40</v>
      </c>
      <c r="R2691" t="s">
        <v>41</v>
      </c>
      <c r="S2691" t="s">
        <v>15855</v>
      </c>
      <c r="T2691" s="4">
        <v>45600</v>
      </c>
      <c r="U2691">
        <v>11</v>
      </c>
      <c r="V2691" t="s">
        <v>20256</v>
      </c>
      <c r="W2691" t="s">
        <v>15856</v>
      </c>
      <c r="X2691" t="s">
        <v>15857</v>
      </c>
      <c r="Y2691" t="s">
        <v>3004</v>
      </c>
      <c r="Z2691">
        <v>549</v>
      </c>
      <c r="AA2691">
        <v>8</v>
      </c>
      <c r="AB2691">
        <v>1756.8000000000002</v>
      </c>
      <c r="AC2691">
        <v>219.60000000000002</v>
      </c>
      <c r="AD2691" s="8">
        <v>0.35</v>
      </c>
      <c r="AE2691" s="7">
        <v>614.88</v>
      </c>
      <c r="AF2691">
        <v>0.35</v>
      </c>
      <c r="AG2691" t="str">
        <f t="shared" si="42"/>
        <v>₹2 K</v>
      </c>
    </row>
    <row r="2692" spans="1:33" x14ac:dyDescent="0.3">
      <c r="A2692" t="s">
        <v>27</v>
      </c>
      <c r="B2692" t="s">
        <v>558</v>
      </c>
      <c r="C2692" t="s">
        <v>29</v>
      </c>
      <c r="D2692" t="s">
        <v>65</v>
      </c>
      <c r="E2692" t="s">
        <v>1534</v>
      </c>
      <c r="F2692" t="s">
        <v>15865</v>
      </c>
      <c r="G2692" t="s">
        <v>96</v>
      </c>
      <c r="H2692" s="4">
        <v>45502</v>
      </c>
      <c r="I2692">
        <v>1100</v>
      </c>
      <c r="J2692" t="s">
        <v>15866</v>
      </c>
      <c r="K2692" t="s">
        <v>1368</v>
      </c>
      <c r="L2692" t="s">
        <v>15867</v>
      </c>
      <c r="M2692" t="s">
        <v>87</v>
      </c>
      <c r="N2692" t="s">
        <v>15868</v>
      </c>
      <c r="O2692" t="s">
        <v>39</v>
      </c>
      <c r="P2692">
        <v>10</v>
      </c>
      <c r="Q2692" t="s">
        <v>73</v>
      </c>
      <c r="R2692" t="s">
        <v>58</v>
      </c>
      <c r="S2692" t="s">
        <v>15869</v>
      </c>
      <c r="T2692" s="4">
        <v>45610</v>
      </c>
      <c r="U2692">
        <v>11</v>
      </c>
      <c r="V2692" t="s">
        <v>20256</v>
      </c>
      <c r="W2692" t="s">
        <v>15870</v>
      </c>
      <c r="X2692" t="s">
        <v>15871</v>
      </c>
      <c r="Y2692" t="s">
        <v>6302</v>
      </c>
      <c r="Z2692">
        <v>855</v>
      </c>
      <c r="AA2692">
        <v>7</v>
      </c>
      <c r="AB2692">
        <v>2394</v>
      </c>
      <c r="AC2692">
        <v>342</v>
      </c>
      <c r="AD2692" s="8">
        <v>0.28000000000000003</v>
      </c>
      <c r="AE2692" s="7">
        <v>670.32</v>
      </c>
      <c r="AF2692">
        <v>0.28000000000000003</v>
      </c>
      <c r="AG2692" t="str">
        <f t="shared" si="42"/>
        <v>₹2 K</v>
      </c>
    </row>
    <row r="2693" spans="1:33" x14ac:dyDescent="0.3">
      <c r="A2693" t="s">
        <v>336</v>
      </c>
      <c r="B2693" t="s">
        <v>262</v>
      </c>
      <c r="C2693" t="s">
        <v>29</v>
      </c>
      <c r="D2693" t="s">
        <v>30</v>
      </c>
      <c r="E2693" t="s">
        <v>1534</v>
      </c>
      <c r="F2693" t="s">
        <v>15879</v>
      </c>
      <c r="G2693" t="s">
        <v>96</v>
      </c>
      <c r="H2693" s="4">
        <v>44529</v>
      </c>
      <c r="I2693">
        <v>800</v>
      </c>
      <c r="J2693" t="s">
        <v>15880</v>
      </c>
      <c r="K2693" t="s">
        <v>186</v>
      </c>
      <c r="L2693" t="s">
        <v>15881</v>
      </c>
      <c r="M2693" t="s">
        <v>37</v>
      </c>
      <c r="N2693" t="s">
        <v>15882</v>
      </c>
      <c r="O2693" t="s">
        <v>39</v>
      </c>
      <c r="P2693">
        <v>6</v>
      </c>
      <c r="Q2693" t="s">
        <v>40</v>
      </c>
      <c r="R2693" t="s">
        <v>58</v>
      </c>
      <c r="S2693" t="s">
        <v>15883</v>
      </c>
      <c r="T2693" s="4">
        <v>45608</v>
      </c>
      <c r="U2693">
        <v>11</v>
      </c>
      <c r="V2693" t="s">
        <v>20256</v>
      </c>
      <c r="W2693" t="s">
        <v>15884</v>
      </c>
      <c r="X2693" t="s">
        <v>15885</v>
      </c>
      <c r="Y2693" t="s">
        <v>6439</v>
      </c>
      <c r="Z2693">
        <v>1832</v>
      </c>
      <c r="AA2693">
        <v>1</v>
      </c>
      <c r="AB2693">
        <v>732.80000000000007</v>
      </c>
      <c r="AC2693">
        <v>732.80000000000007</v>
      </c>
      <c r="AD2693" s="8">
        <v>0.28000000000000003</v>
      </c>
      <c r="AE2693" s="7">
        <v>205.18400000000003</v>
      </c>
      <c r="AF2693">
        <v>0.28000000000000003</v>
      </c>
      <c r="AG2693" t="str">
        <f t="shared" si="42"/>
        <v>₹732.8</v>
      </c>
    </row>
    <row r="2694" spans="1:33" x14ac:dyDescent="0.3">
      <c r="A2694" t="s">
        <v>20237</v>
      </c>
      <c r="B2694" t="s">
        <v>1483</v>
      </c>
      <c r="C2694" t="s">
        <v>80</v>
      </c>
      <c r="D2694" t="s">
        <v>241</v>
      </c>
      <c r="E2694" t="s">
        <v>1177</v>
      </c>
      <c r="F2694" t="s">
        <v>15969</v>
      </c>
      <c r="G2694" t="s">
        <v>33</v>
      </c>
      <c r="H2694" s="4">
        <v>44471</v>
      </c>
      <c r="I2694">
        <v>800</v>
      </c>
      <c r="J2694" t="s">
        <v>15970</v>
      </c>
      <c r="K2694" t="s">
        <v>3813</v>
      </c>
      <c r="L2694" t="s">
        <v>15971</v>
      </c>
      <c r="M2694" t="s">
        <v>37</v>
      </c>
      <c r="N2694" t="s">
        <v>15972</v>
      </c>
      <c r="O2694" t="s">
        <v>116</v>
      </c>
      <c r="P2694">
        <v>15</v>
      </c>
      <c r="Q2694" t="s">
        <v>40</v>
      </c>
      <c r="R2694" t="s">
        <v>58</v>
      </c>
      <c r="S2694" t="s">
        <v>15973</v>
      </c>
      <c r="T2694" s="4">
        <v>45604</v>
      </c>
      <c r="U2694">
        <v>11</v>
      </c>
      <c r="V2694" t="s">
        <v>20256</v>
      </c>
      <c r="W2694" t="s">
        <v>15974</v>
      </c>
      <c r="X2694" t="s">
        <v>15975</v>
      </c>
      <c r="Y2694" t="s">
        <v>1109</v>
      </c>
      <c r="Z2694">
        <v>1924</v>
      </c>
      <c r="AA2694">
        <v>1</v>
      </c>
      <c r="AB2694">
        <v>769.6</v>
      </c>
      <c r="AC2694">
        <v>769.6</v>
      </c>
      <c r="AD2694" s="8">
        <v>0.35</v>
      </c>
      <c r="AE2694" s="7">
        <v>269.36</v>
      </c>
      <c r="AF2694">
        <v>0.35</v>
      </c>
      <c r="AG2694" t="str">
        <f t="shared" si="42"/>
        <v>₹769.6</v>
      </c>
    </row>
    <row r="2695" spans="1:33" x14ac:dyDescent="0.3">
      <c r="A2695" t="s">
        <v>336</v>
      </c>
      <c r="B2695" t="s">
        <v>262</v>
      </c>
      <c r="C2695" t="s">
        <v>49</v>
      </c>
      <c r="D2695" t="s">
        <v>206</v>
      </c>
      <c r="E2695" t="s">
        <v>750</v>
      </c>
      <c r="F2695" t="s">
        <v>15976</v>
      </c>
      <c r="G2695" t="s">
        <v>33</v>
      </c>
      <c r="H2695" s="4">
        <v>44072</v>
      </c>
      <c r="I2695">
        <v>1000</v>
      </c>
      <c r="J2695" t="s">
        <v>15977</v>
      </c>
      <c r="K2695" t="s">
        <v>1086</v>
      </c>
      <c r="L2695" t="s">
        <v>15978</v>
      </c>
      <c r="M2695" t="s">
        <v>87</v>
      </c>
      <c r="N2695" t="s">
        <v>15979</v>
      </c>
      <c r="O2695" t="s">
        <v>72</v>
      </c>
      <c r="P2695">
        <v>16</v>
      </c>
      <c r="Q2695" t="s">
        <v>40</v>
      </c>
      <c r="R2695" t="s">
        <v>58</v>
      </c>
      <c r="S2695" t="s">
        <v>15980</v>
      </c>
      <c r="T2695" s="4">
        <v>45599</v>
      </c>
      <c r="U2695">
        <v>11</v>
      </c>
      <c r="V2695" t="s">
        <v>20256</v>
      </c>
      <c r="W2695" t="s">
        <v>15981</v>
      </c>
      <c r="X2695" t="s">
        <v>15982</v>
      </c>
      <c r="Y2695" t="s">
        <v>530</v>
      </c>
      <c r="Z2695">
        <v>2990</v>
      </c>
      <c r="AA2695">
        <v>8</v>
      </c>
      <c r="AB2695">
        <v>9568</v>
      </c>
      <c r="AC2695">
        <v>1196</v>
      </c>
      <c r="AD2695" s="8">
        <v>0.22</v>
      </c>
      <c r="AE2695" s="7">
        <v>2104.96</v>
      </c>
      <c r="AF2695">
        <v>0.22</v>
      </c>
      <c r="AG2695" t="str">
        <f t="shared" si="42"/>
        <v>₹10 K</v>
      </c>
    </row>
    <row r="2696" spans="1:33" x14ac:dyDescent="0.3">
      <c r="A2696" t="s">
        <v>181</v>
      </c>
      <c r="B2696" t="s">
        <v>380</v>
      </c>
      <c r="C2696" t="s">
        <v>49</v>
      </c>
      <c r="D2696" t="s">
        <v>146</v>
      </c>
      <c r="E2696" t="s">
        <v>314</v>
      </c>
      <c r="F2696" t="s">
        <v>15983</v>
      </c>
      <c r="G2696" t="s">
        <v>33</v>
      </c>
      <c r="H2696" s="4">
        <v>44537</v>
      </c>
      <c r="I2696">
        <v>800</v>
      </c>
      <c r="J2696" t="s">
        <v>15984</v>
      </c>
      <c r="K2696" t="s">
        <v>3813</v>
      </c>
      <c r="L2696" t="s">
        <v>15985</v>
      </c>
      <c r="M2696" t="s">
        <v>87</v>
      </c>
      <c r="N2696" t="s">
        <v>15986</v>
      </c>
      <c r="O2696" t="s">
        <v>57</v>
      </c>
      <c r="P2696">
        <v>14</v>
      </c>
      <c r="Q2696" t="s">
        <v>73</v>
      </c>
      <c r="R2696" t="s">
        <v>58</v>
      </c>
      <c r="S2696" t="s">
        <v>15987</v>
      </c>
      <c r="T2696" s="4">
        <v>45609</v>
      </c>
      <c r="U2696">
        <v>11</v>
      </c>
      <c r="V2696" t="s">
        <v>20256</v>
      </c>
      <c r="W2696" t="s">
        <v>15988</v>
      </c>
      <c r="X2696" t="s">
        <v>15989</v>
      </c>
      <c r="Y2696" t="s">
        <v>509</v>
      </c>
      <c r="Z2696">
        <v>1731</v>
      </c>
      <c r="AA2696">
        <v>3</v>
      </c>
      <c r="AB2696">
        <v>2077.2000000000003</v>
      </c>
      <c r="AC2696">
        <v>692.40000000000009</v>
      </c>
      <c r="AD2696" s="8">
        <v>0.22</v>
      </c>
      <c r="AE2696" s="7">
        <v>456.98400000000004</v>
      </c>
      <c r="AF2696">
        <v>0.22</v>
      </c>
      <c r="AG2696" t="str">
        <f t="shared" si="42"/>
        <v>₹2 K</v>
      </c>
    </row>
    <row r="2697" spans="1:33" x14ac:dyDescent="0.3">
      <c r="A2697" t="s">
        <v>27</v>
      </c>
      <c r="B2697" t="s">
        <v>731</v>
      </c>
      <c r="C2697" t="s">
        <v>29</v>
      </c>
      <c r="D2697" t="s">
        <v>146</v>
      </c>
      <c r="E2697" t="s">
        <v>1560</v>
      </c>
      <c r="F2697" t="s">
        <v>16137</v>
      </c>
      <c r="G2697" t="s">
        <v>33</v>
      </c>
      <c r="H2697" s="4">
        <v>44390</v>
      </c>
      <c r="I2697">
        <v>1300</v>
      </c>
      <c r="J2697" t="s">
        <v>16138</v>
      </c>
      <c r="K2697" t="s">
        <v>1686</v>
      </c>
      <c r="L2697" t="s">
        <v>16139</v>
      </c>
      <c r="M2697" t="s">
        <v>87</v>
      </c>
      <c r="N2697" t="s">
        <v>16140</v>
      </c>
      <c r="O2697" t="s">
        <v>116</v>
      </c>
      <c r="P2697">
        <v>7</v>
      </c>
      <c r="Q2697" t="s">
        <v>40</v>
      </c>
      <c r="R2697" t="s">
        <v>74</v>
      </c>
      <c r="S2697" t="s">
        <v>16141</v>
      </c>
      <c r="T2697" s="4">
        <v>45615</v>
      </c>
      <c r="U2697">
        <v>11</v>
      </c>
      <c r="V2697" t="s">
        <v>20256</v>
      </c>
      <c r="W2697" t="s">
        <v>16142</v>
      </c>
      <c r="X2697" t="s">
        <v>16143</v>
      </c>
      <c r="Y2697" t="s">
        <v>12054</v>
      </c>
      <c r="Z2697">
        <v>2733</v>
      </c>
      <c r="AA2697">
        <v>5</v>
      </c>
      <c r="AB2697">
        <v>5466</v>
      </c>
      <c r="AC2697">
        <v>1093.2</v>
      </c>
      <c r="AD2697" s="8">
        <v>0.28000000000000003</v>
      </c>
      <c r="AE2697" s="7">
        <v>1530.4800000000002</v>
      </c>
      <c r="AF2697">
        <v>0.28000000000000003</v>
      </c>
      <c r="AG2697" t="str">
        <f t="shared" si="42"/>
        <v>₹5 K</v>
      </c>
    </row>
    <row r="2698" spans="1:33" x14ac:dyDescent="0.3">
      <c r="A2698" t="s">
        <v>181</v>
      </c>
      <c r="B2698" t="s">
        <v>182</v>
      </c>
      <c r="C2698" t="s">
        <v>49</v>
      </c>
      <c r="D2698" t="s">
        <v>81</v>
      </c>
      <c r="E2698" t="s">
        <v>1005</v>
      </c>
      <c r="F2698" t="s">
        <v>16180</v>
      </c>
      <c r="G2698" t="s">
        <v>33</v>
      </c>
      <c r="H2698" s="4">
        <v>44078</v>
      </c>
      <c r="I2698">
        <v>1100</v>
      </c>
      <c r="J2698" t="s">
        <v>16181</v>
      </c>
      <c r="K2698" t="s">
        <v>329</v>
      </c>
      <c r="L2698" t="s">
        <v>16182</v>
      </c>
      <c r="M2698" t="s">
        <v>37</v>
      </c>
      <c r="N2698" t="s">
        <v>16183</v>
      </c>
      <c r="O2698" t="s">
        <v>116</v>
      </c>
      <c r="P2698">
        <v>8</v>
      </c>
      <c r="Q2698" t="s">
        <v>40</v>
      </c>
      <c r="R2698" t="s">
        <v>41</v>
      </c>
      <c r="S2698" t="s">
        <v>16184</v>
      </c>
      <c r="T2698" s="4">
        <v>45617</v>
      </c>
      <c r="U2698">
        <v>11</v>
      </c>
      <c r="V2698" t="s">
        <v>20256</v>
      </c>
      <c r="W2698" t="s">
        <v>16185</v>
      </c>
      <c r="X2698" t="s">
        <v>16186</v>
      </c>
      <c r="Y2698" t="s">
        <v>16187</v>
      </c>
      <c r="Z2698">
        <v>1189</v>
      </c>
      <c r="AA2698">
        <v>5</v>
      </c>
      <c r="AB2698">
        <v>2378</v>
      </c>
      <c r="AC2698">
        <v>475.6</v>
      </c>
      <c r="AD2698" s="8">
        <v>0.22</v>
      </c>
      <c r="AE2698" s="7">
        <v>523.16</v>
      </c>
      <c r="AF2698">
        <v>0.22</v>
      </c>
      <c r="AG2698" t="str">
        <f t="shared" si="42"/>
        <v>₹2 K</v>
      </c>
    </row>
    <row r="2699" spans="1:33" x14ac:dyDescent="0.3">
      <c r="A2699" t="s">
        <v>20239</v>
      </c>
      <c r="B2699" t="s">
        <v>28</v>
      </c>
      <c r="C2699" t="s">
        <v>80</v>
      </c>
      <c r="D2699" t="s">
        <v>370</v>
      </c>
      <c r="E2699" t="s">
        <v>996</v>
      </c>
      <c r="F2699" t="s">
        <v>16188</v>
      </c>
      <c r="G2699" t="s">
        <v>96</v>
      </c>
      <c r="H2699" s="4">
        <v>44856</v>
      </c>
      <c r="I2699">
        <v>1300</v>
      </c>
      <c r="J2699" t="s">
        <v>16189</v>
      </c>
      <c r="K2699" t="s">
        <v>1293</v>
      </c>
      <c r="L2699" t="s">
        <v>16190</v>
      </c>
      <c r="M2699" t="s">
        <v>87</v>
      </c>
      <c r="N2699" t="s">
        <v>16191</v>
      </c>
      <c r="O2699" t="s">
        <v>57</v>
      </c>
      <c r="P2699">
        <v>6</v>
      </c>
      <c r="Q2699" t="s">
        <v>73</v>
      </c>
      <c r="R2699" t="s">
        <v>58</v>
      </c>
      <c r="S2699" t="s">
        <v>16192</v>
      </c>
      <c r="T2699" s="4">
        <v>45598</v>
      </c>
      <c r="U2699">
        <v>11</v>
      </c>
      <c r="V2699" t="s">
        <v>20256</v>
      </c>
      <c r="W2699" t="s">
        <v>16193</v>
      </c>
      <c r="X2699" t="s">
        <v>16194</v>
      </c>
      <c r="Y2699" t="s">
        <v>1274</v>
      </c>
      <c r="Z2699">
        <v>1851</v>
      </c>
      <c r="AA2699">
        <v>2</v>
      </c>
      <c r="AB2699">
        <v>1480.8000000000002</v>
      </c>
      <c r="AC2699">
        <v>740.40000000000009</v>
      </c>
      <c r="AD2699" s="8">
        <v>0.35</v>
      </c>
      <c r="AE2699" s="7">
        <v>518.28000000000009</v>
      </c>
      <c r="AF2699">
        <v>0.35</v>
      </c>
      <c r="AG2699" t="str">
        <f t="shared" si="42"/>
        <v>₹1 K</v>
      </c>
    </row>
    <row r="2700" spans="1:33" x14ac:dyDescent="0.3">
      <c r="A2700" t="s">
        <v>181</v>
      </c>
      <c r="B2700" t="s">
        <v>380</v>
      </c>
      <c r="C2700" t="s">
        <v>29</v>
      </c>
      <c r="D2700" t="s">
        <v>370</v>
      </c>
      <c r="E2700" t="s">
        <v>986</v>
      </c>
      <c r="F2700" t="s">
        <v>16209</v>
      </c>
      <c r="G2700" t="s">
        <v>33</v>
      </c>
      <c r="H2700" s="4">
        <v>44452</v>
      </c>
      <c r="I2700">
        <v>1200</v>
      </c>
      <c r="J2700" t="s">
        <v>16210</v>
      </c>
      <c r="K2700" t="s">
        <v>329</v>
      </c>
      <c r="L2700" t="s">
        <v>16211</v>
      </c>
      <c r="M2700" t="s">
        <v>87</v>
      </c>
      <c r="N2700" t="s">
        <v>16212</v>
      </c>
      <c r="O2700" t="s">
        <v>72</v>
      </c>
      <c r="P2700">
        <v>3</v>
      </c>
      <c r="Q2700" t="s">
        <v>40</v>
      </c>
      <c r="R2700" t="s">
        <v>101</v>
      </c>
      <c r="S2700" t="s">
        <v>11877</v>
      </c>
      <c r="T2700" s="4">
        <v>45601</v>
      </c>
      <c r="U2700">
        <v>11</v>
      </c>
      <c r="V2700" t="s">
        <v>20256</v>
      </c>
      <c r="W2700" t="s">
        <v>16213</v>
      </c>
      <c r="X2700" t="s">
        <v>16214</v>
      </c>
      <c r="Y2700" t="s">
        <v>3953</v>
      </c>
      <c r="Z2700">
        <v>1405</v>
      </c>
      <c r="AA2700">
        <v>1</v>
      </c>
      <c r="AB2700">
        <v>562</v>
      </c>
      <c r="AC2700">
        <v>562</v>
      </c>
      <c r="AD2700" s="8">
        <v>0.28000000000000003</v>
      </c>
      <c r="AE2700" s="7">
        <v>157.36000000000001</v>
      </c>
      <c r="AF2700">
        <v>0.28000000000000003</v>
      </c>
      <c r="AG2700" t="str">
        <f t="shared" si="42"/>
        <v>₹562</v>
      </c>
    </row>
    <row r="2701" spans="1:33" x14ac:dyDescent="0.3">
      <c r="A2701" t="s">
        <v>181</v>
      </c>
      <c r="B2701" t="s">
        <v>380</v>
      </c>
      <c r="C2701" t="s">
        <v>49</v>
      </c>
      <c r="D2701" t="s">
        <v>219</v>
      </c>
      <c r="E2701" t="s">
        <v>170</v>
      </c>
      <c r="F2701" t="s">
        <v>16276</v>
      </c>
      <c r="G2701" t="s">
        <v>33</v>
      </c>
      <c r="H2701" s="4">
        <v>44795</v>
      </c>
      <c r="I2701">
        <v>1000</v>
      </c>
      <c r="J2701" t="s">
        <v>16277</v>
      </c>
      <c r="K2701" t="s">
        <v>2433</v>
      </c>
      <c r="L2701" t="s">
        <v>16278</v>
      </c>
      <c r="M2701" t="s">
        <v>37</v>
      </c>
      <c r="N2701" t="s">
        <v>16279</v>
      </c>
      <c r="O2701" t="s">
        <v>72</v>
      </c>
      <c r="P2701">
        <v>12</v>
      </c>
      <c r="Q2701" t="s">
        <v>73</v>
      </c>
      <c r="R2701" t="s">
        <v>58</v>
      </c>
      <c r="S2701" t="s">
        <v>16280</v>
      </c>
      <c r="T2701" s="4">
        <v>45611</v>
      </c>
      <c r="U2701">
        <v>11</v>
      </c>
      <c r="V2701" t="s">
        <v>20256</v>
      </c>
      <c r="W2701" t="s">
        <v>16281</v>
      </c>
      <c r="X2701" t="s">
        <v>16282</v>
      </c>
      <c r="Y2701" t="s">
        <v>7639</v>
      </c>
      <c r="Z2701">
        <v>1654</v>
      </c>
      <c r="AA2701">
        <v>8</v>
      </c>
      <c r="AB2701">
        <v>5292.8</v>
      </c>
      <c r="AC2701">
        <v>661.6</v>
      </c>
      <c r="AD2701" s="8">
        <v>0.22</v>
      </c>
      <c r="AE2701" s="7">
        <v>1164.4159999999999</v>
      </c>
      <c r="AF2701">
        <v>0.22</v>
      </c>
      <c r="AG2701" t="str">
        <f t="shared" si="42"/>
        <v>₹5 K</v>
      </c>
    </row>
    <row r="2702" spans="1:33" x14ac:dyDescent="0.3">
      <c r="A2702" t="s">
        <v>93</v>
      </c>
      <c r="B2702" t="s">
        <v>1118</v>
      </c>
      <c r="C2702" t="s">
        <v>29</v>
      </c>
      <c r="D2702" t="s">
        <v>146</v>
      </c>
      <c r="E2702" t="s">
        <v>531</v>
      </c>
      <c r="F2702" t="s">
        <v>5745</v>
      </c>
      <c r="G2702" t="s">
        <v>96</v>
      </c>
      <c r="H2702" s="4">
        <v>44105</v>
      </c>
      <c r="I2702">
        <v>950</v>
      </c>
      <c r="J2702" t="s">
        <v>9988</v>
      </c>
      <c r="K2702" t="s">
        <v>599</v>
      </c>
      <c r="L2702" t="s">
        <v>16303</v>
      </c>
      <c r="M2702" t="s">
        <v>87</v>
      </c>
      <c r="N2702" t="s">
        <v>16304</v>
      </c>
      <c r="O2702" t="s">
        <v>72</v>
      </c>
      <c r="P2702">
        <v>5</v>
      </c>
      <c r="Q2702" t="s">
        <v>40</v>
      </c>
      <c r="R2702" t="s">
        <v>101</v>
      </c>
      <c r="S2702" t="s">
        <v>16305</v>
      </c>
      <c r="T2702" s="4">
        <v>45613</v>
      </c>
      <c r="U2702">
        <v>11</v>
      </c>
      <c r="V2702" t="s">
        <v>20256</v>
      </c>
      <c r="W2702" t="s">
        <v>16306</v>
      </c>
      <c r="X2702" t="s">
        <v>16307</v>
      </c>
      <c r="Y2702" t="s">
        <v>16308</v>
      </c>
      <c r="Z2702">
        <v>2924</v>
      </c>
      <c r="AA2702">
        <v>5</v>
      </c>
      <c r="AB2702">
        <v>5848</v>
      </c>
      <c r="AC2702">
        <v>1169.5999999999999</v>
      </c>
      <c r="AD2702" s="8">
        <v>0.28000000000000003</v>
      </c>
      <c r="AE2702" s="7">
        <v>1637.44</v>
      </c>
      <c r="AF2702">
        <v>0.28000000000000003</v>
      </c>
      <c r="AG2702" t="str">
        <f t="shared" si="42"/>
        <v>₹6 K</v>
      </c>
    </row>
    <row r="2703" spans="1:33" x14ac:dyDescent="0.3">
      <c r="A2703" t="s">
        <v>121</v>
      </c>
      <c r="B2703" t="s">
        <v>946</v>
      </c>
      <c r="C2703" t="s">
        <v>49</v>
      </c>
      <c r="D2703" t="s">
        <v>50</v>
      </c>
      <c r="E2703" t="s">
        <v>263</v>
      </c>
      <c r="F2703" t="s">
        <v>16316</v>
      </c>
      <c r="G2703" t="s">
        <v>33</v>
      </c>
      <c r="H2703" s="4">
        <v>44716</v>
      </c>
      <c r="I2703">
        <v>1100</v>
      </c>
      <c r="J2703" t="s">
        <v>16317</v>
      </c>
      <c r="K2703" t="s">
        <v>463</v>
      </c>
      <c r="L2703" t="s">
        <v>16318</v>
      </c>
      <c r="M2703" t="s">
        <v>37</v>
      </c>
      <c r="N2703" t="s">
        <v>16319</v>
      </c>
      <c r="O2703" t="s">
        <v>57</v>
      </c>
      <c r="P2703">
        <v>8</v>
      </c>
      <c r="Q2703" t="s">
        <v>40</v>
      </c>
      <c r="R2703" t="s">
        <v>58</v>
      </c>
      <c r="S2703" t="s">
        <v>16320</v>
      </c>
      <c r="T2703" s="4">
        <v>45615</v>
      </c>
      <c r="U2703">
        <v>11</v>
      </c>
      <c r="V2703" t="s">
        <v>20256</v>
      </c>
      <c r="W2703" t="s">
        <v>16321</v>
      </c>
      <c r="X2703" t="s">
        <v>16322</v>
      </c>
      <c r="Y2703" t="s">
        <v>5576</v>
      </c>
      <c r="Z2703">
        <v>2297</v>
      </c>
      <c r="AA2703">
        <v>4</v>
      </c>
      <c r="AB2703">
        <v>3675.2000000000003</v>
      </c>
      <c r="AC2703">
        <v>918.80000000000007</v>
      </c>
      <c r="AD2703" s="8">
        <v>0.22</v>
      </c>
      <c r="AE2703" s="7">
        <v>808.5440000000001</v>
      </c>
      <c r="AF2703">
        <v>0.22</v>
      </c>
      <c r="AG2703" t="str">
        <f t="shared" si="42"/>
        <v>₹4 K</v>
      </c>
    </row>
    <row r="2704" spans="1:33" x14ac:dyDescent="0.3">
      <c r="A2704" t="s">
        <v>20235</v>
      </c>
      <c r="B2704" t="s">
        <v>48</v>
      </c>
      <c r="C2704" t="s">
        <v>49</v>
      </c>
      <c r="D2704" t="s">
        <v>30</v>
      </c>
      <c r="E2704" t="s">
        <v>242</v>
      </c>
      <c r="F2704" t="s">
        <v>16478</v>
      </c>
      <c r="G2704" t="s">
        <v>33</v>
      </c>
      <c r="H2704" s="4">
        <v>44305</v>
      </c>
      <c r="I2704">
        <v>1100</v>
      </c>
      <c r="J2704" t="s">
        <v>16479</v>
      </c>
      <c r="K2704" t="s">
        <v>2286</v>
      </c>
      <c r="L2704" t="s">
        <v>16480</v>
      </c>
      <c r="M2704" t="s">
        <v>87</v>
      </c>
      <c r="N2704" t="s">
        <v>16481</v>
      </c>
      <c r="O2704" t="s">
        <v>57</v>
      </c>
      <c r="P2704">
        <v>5</v>
      </c>
      <c r="Q2704" t="s">
        <v>73</v>
      </c>
      <c r="R2704" t="s">
        <v>101</v>
      </c>
      <c r="S2704" t="s">
        <v>16482</v>
      </c>
      <c r="T2704" s="4">
        <v>45602</v>
      </c>
      <c r="U2704">
        <v>11</v>
      </c>
      <c r="V2704" t="s">
        <v>20256</v>
      </c>
      <c r="W2704" t="s">
        <v>16483</v>
      </c>
      <c r="X2704" t="s">
        <v>16484</v>
      </c>
      <c r="Y2704" t="s">
        <v>11417</v>
      </c>
      <c r="Z2704">
        <v>1542</v>
      </c>
      <c r="AA2704">
        <v>3</v>
      </c>
      <c r="AB2704">
        <v>1850.4</v>
      </c>
      <c r="AC2704">
        <v>616.80000000000007</v>
      </c>
      <c r="AD2704" s="8">
        <v>0.22</v>
      </c>
      <c r="AE2704" s="7">
        <v>407.08800000000002</v>
      </c>
      <c r="AF2704">
        <v>0.22</v>
      </c>
      <c r="AG2704" t="str">
        <f t="shared" si="42"/>
        <v>₹2 K</v>
      </c>
    </row>
    <row r="2705" spans="1:33" x14ac:dyDescent="0.3">
      <c r="A2705" t="s">
        <v>181</v>
      </c>
      <c r="B2705" t="s">
        <v>380</v>
      </c>
      <c r="C2705" t="s">
        <v>29</v>
      </c>
      <c r="D2705" t="s">
        <v>109</v>
      </c>
      <c r="E2705" t="s">
        <v>326</v>
      </c>
      <c r="F2705" t="s">
        <v>16527</v>
      </c>
      <c r="G2705" t="s">
        <v>96</v>
      </c>
      <c r="H2705" s="4">
        <v>44370</v>
      </c>
      <c r="I2705">
        <v>1400</v>
      </c>
      <c r="J2705" t="s">
        <v>16528</v>
      </c>
      <c r="K2705" t="s">
        <v>233</v>
      </c>
      <c r="L2705" t="s">
        <v>16529</v>
      </c>
      <c r="M2705" t="s">
        <v>37</v>
      </c>
      <c r="N2705" t="s">
        <v>16530</v>
      </c>
      <c r="O2705" t="s">
        <v>57</v>
      </c>
      <c r="P2705">
        <v>9</v>
      </c>
      <c r="Q2705" t="s">
        <v>73</v>
      </c>
      <c r="R2705" t="s">
        <v>41</v>
      </c>
      <c r="S2705" t="s">
        <v>16531</v>
      </c>
      <c r="T2705" s="4">
        <v>45606</v>
      </c>
      <c r="U2705">
        <v>11</v>
      </c>
      <c r="V2705" t="s">
        <v>20256</v>
      </c>
      <c r="W2705" t="s">
        <v>16532</v>
      </c>
      <c r="X2705" t="s">
        <v>16533</v>
      </c>
      <c r="Y2705" t="s">
        <v>16534</v>
      </c>
      <c r="Z2705">
        <v>1412</v>
      </c>
      <c r="AA2705">
        <v>1</v>
      </c>
      <c r="AB2705">
        <v>564.80000000000007</v>
      </c>
      <c r="AC2705">
        <v>564.80000000000007</v>
      </c>
      <c r="AD2705" s="8">
        <v>0.28000000000000003</v>
      </c>
      <c r="AE2705" s="7">
        <v>158.14400000000003</v>
      </c>
      <c r="AF2705">
        <v>0.28000000000000003</v>
      </c>
      <c r="AG2705" t="str">
        <f t="shared" si="42"/>
        <v>₹564.8</v>
      </c>
    </row>
    <row r="2706" spans="1:33" x14ac:dyDescent="0.3">
      <c r="A2706" t="s">
        <v>181</v>
      </c>
      <c r="B2706" t="s">
        <v>985</v>
      </c>
      <c r="C2706" t="s">
        <v>80</v>
      </c>
      <c r="D2706" t="s">
        <v>50</v>
      </c>
      <c r="E2706" t="s">
        <v>242</v>
      </c>
      <c r="F2706" t="s">
        <v>3670</v>
      </c>
      <c r="G2706" t="s">
        <v>33</v>
      </c>
      <c r="H2706" s="4">
        <v>43899</v>
      </c>
      <c r="I2706">
        <v>800</v>
      </c>
      <c r="J2706" t="s">
        <v>16680</v>
      </c>
      <c r="K2706" t="s">
        <v>2083</v>
      </c>
      <c r="L2706" t="s">
        <v>16681</v>
      </c>
      <c r="M2706" t="s">
        <v>37</v>
      </c>
      <c r="N2706" t="s">
        <v>16682</v>
      </c>
      <c r="O2706" t="s">
        <v>57</v>
      </c>
      <c r="P2706">
        <v>3</v>
      </c>
      <c r="Q2706" t="s">
        <v>40</v>
      </c>
      <c r="R2706" t="s">
        <v>101</v>
      </c>
      <c r="S2706" t="s">
        <v>16683</v>
      </c>
      <c r="T2706" s="4">
        <v>45599</v>
      </c>
      <c r="U2706">
        <v>11</v>
      </c>
      <c r="V2706" t="s">
        <v>20256</v>
      </c>
      <c r="W2706" t="s">
        <v>16684</v>
      </c>
      <c r="X2706" t="s">
        <v>16685</v>
      </c>
      <c r="Y2706" t="s">
        <v>2989</v>
      </c>
      <c r="Z2706">
        <v>2310</v>
      </c>
      <c r="AA2706">
        <v>1</v>
      </c>
      <c r="AB2706">
        <v>924</v>
      </c>
      <c r="AC2706">
        <v>924</v>
      </c>
      <c r="AD2706" s="8">
        <v>0.35</v>
      </c>
      <c r="AE2706" s="7">
        <v>323.39999999999998</v>
      </c>
      <c r="AF2706">
        <v>0.35</v>
      </c>
      <c r="AG2706" t="str">
        <f t="shared" si="42"/>
        <v>₹924</v>
      </c>
    </row>
    <row r="2707" spans="1:33" x14ac:dyDescent="0.3">
      <c r="A2707" t="s">
        <v>47</v>
      </c>
      <c r="B2707" t="s">
        <v>1128</v>
      </c>
      <c r="C2707" t="s">
        <v>80</v>
      </c>
      <c r="D2707" t="s">
        <v>206</v>
      </c>
      <c r="E2707" t="s">
        <v>1560</v>
      </c>
      <c r="F2707" t="s">
        <v>16748</v>
      </c>
      <c r="G2707" t="s">
        <v>33</v>
      </c>
      <c r="H2707" s="4">
        <v>44812</v>
      </c>
      <c r="I2707">
        <v>1200</v>
      </c>
      <c r="J2707" t="s">
        <v>16749</v>
      </c>
      <c r="K2707" t="s">
        <v>680</v>
      </c>
      <c r="L2707" t="s">
        <v>16750</v>
      </c>
      <c r="M2707" t="s">
        <v>37</v>
      </c>
      <c r="N2707" t="s">
        <v>16751</v>
      </c>
      <c r="O2707" t="s">
        <v>72</v>
      </c>
      <c r="P2707">
        <v>20</v>
      </c>
      <c r="Q2707" t="s">
        <v>73</v>
      </c>
      <c r="R2707" t="s">
        <v>58</v>
      </c>
      <c r="S2707" t="s">
        <v>16752</v>
      </c>
      <c r="T2707" s="4">
        <v>45615</v>
      </c>
      <c r="U2707">
        <v>11</v>
      </c>
      <c r="V2707" t="s">
        <v>20256</v>
      </c>
      <c r="W2707" t="s">
        <v>16753</v>
      </c>
      <c r="X2707" t="s">
        <v>16754</v>
      </c>
      <c r="Y2707" t="s">
        <v>885</v>
      </c>
      <c r="Z2707">
        <v>2835</v>
      </c>
      <c r="AA2707">
        <v>6</v>
      </c>
      <c r="AB2707">
        <v>6804</v>
      </c>
      <c r="AC2707">
        <v>1134</v>
      </c>
      <c r="AD2707" s="8">
        <v>0.35</v>
      </c>
      <c r="AE2707" s="7">
        <v>2381.3999999999996</v>
      </c>
      <c r="AF2707">
        <v>0.35</v>
      </c>
      <c r="AG2707" t="str">
        <f t="shared" si="42"/>
        <v>₹7 K</v>
      </c>
    </row>
    <row r="2708" spans="1:33" x14ac:dyDescent="0.3">
      <c r="A2708" t="s">
        <v>181</v>
      </c>
      <c r="B2708" t="s">
        <v>182</v>
      </c>
      <c r="C2708" t="s">
        <v>49</v>
      </c>
      <c r="D2708" t="s">
        <v>219</v>
      </c>
      <c r="E2708" t="s">
        <v>559</v>
      </c>
      <c r="F2708" t="s">
        <v>16769</v>
      </c>
      <c r="G2708" t="s">
        <v>33</v>
      </c>
      <c r="H2708" s="4">
        <v>44715</v>
      </c>
      <c r="I2708">
        <v>1000</v>
      </c>
      <c r="J2708" t="s">
        <v>16770</v>
      </c>
      <c r="K2708" t="s">
        <v>454</v>
      </c>
      <c r="L2708" t="s">
        <v>16771</v>
      </c>
      <c r="M2708" t="s">
        <v>37</v>
      </c>
      <c r="N2708" t="s">
        <v>16772</v>
      </c>
      <c r="O2708" t="s">
        <v>57</v>
      </c>
      <c r="P2708">
        <v>10</v>
      </c>
      <c r="Q2708" t="s">
        <v>40</v>
      </c>
      <c r="R2708" t="s">
        <v>41</v>
      </c>
      <c r="S2708" t="s">
        <v>16773</v>
      </c>
      <c r="T2708" s="4">
        <v>45604</v>
      </c>
      <c r="U2708">
        <v>11</v>
      </c>
      <c r="V2708" t="s">
        <v>20256</v>
      </c>
      <c r="W2708" t="s">
        <v>16774</v>
      </c>
      <c r="X2708" t="s">
        <v>14316</v>
      </c>
      <c r="Y2708" t="s">
        <v>4357</v>
      </c>
      <c r="Z2708">
        <v>2132</v>
      </c>
      <c r="AA2708">
        <v>5</v>
      </c>
      <c r="AB2708">
        <v>4264</v>
      </c>
      <c r="AC2708">
        <v>852.8</v>
      </c>
      <c r="AD2708" s="8">
        <v>0.22</v>
      </c>
      <c r="AE2708" s="7">
        <v>938.08</v>
      </c>
      <c r="AF2708">
        <v>0.22</v>
      </c>
      <c r="AG2708" t="str">
        <f t="shared" si="42"/>
        <v>₹4 K</v>
      </c>
    </row>
    <row r="2709" spans="1:33" x14ac:dyDescent="0.3">
      <c r="A2709" t="s">
        <v>27</v>
      </c>
      <c r="B2709" t="s">
        <v>803</v>
      </c>
      <c r="C2709" t="s">
        <v>29</v>
      </c>
      <c r="D2709" t="s">
        <v>219</v>
      </c>
      <c r="E2709" t="s">
        <v>94</v>
      </c>
      <c r="F2709" t="s">
        <v>16818</v>
      </c>
      <c r="G2709" t="s">
        <v>33</v>
      </c>
      <c r="H2709" s="4">
        <v>44933</v>
      </c>
      <c r="I2709">
        <v>1400</v>
      </c>
      <c r="J2709" t="s">
        <v>16819</v>
      </c>
      <c r="K2709" t="s">
        <v>69</v>
      </c>
      <c r="L2709" t="s">
        <v>16820</v>
      </c>
      <c r="M2709" t="s">
        <v>37</v>
      </c>
      <c r="N2709" t="s">
        <v>16821</v>
      </c>
      <c r="O2709" t="s">
        <v>116</v>
      </c>
      <c r="P2709">
        <v>13</v>
      </c>
      <c r="Q2709" t="s">
        <v>40</v>
      </c>
      <c r="R2709" t="s">
        <v>41</v>
      </c>
      <c r="S2709" t="s">
        <v>4166</v>
      </c>
      <c r="T2709" s="4">
        <v>45600</v>
      </c>
      <c r="U2709">
        <v>11</v>
      </c>
      <c r="V2709" t="s">
        <v>20256</v>
      </c>
      <c r="W2709" t="s">
        <v>16822</v>
      </c>
      <c r="X2709" t="s">
        <v>16823</v>
      </c>
      <c r="Y2709" t="s">
        <v>16534</v>
      </c>
      <c r="Z2709">
        <v>1342</v>
      </c>
      <c r="AA2709">
        <v>5</v>
      </c>
      <c r="AB2709">
        <v>2684</v>
      </c>
      <c r="AC2709">
        <v>536.79999999999995</v>
      </c>
      <c r="AD2709" s="8">
        <v>0.28000000000000003</v>
      </c>
      <c r="AE2709" s="7">
        <v>751.5200000000001</v>
      </c>
      <c r="AF2709">
        <v>0.28000000000000003</v>
      </c>
      <c r="AG2709" t="str">
        <f t="shared" si="42"/>
        <v>₹3 K</v>
      </c>
    </row>
    <row r="2710" spans="1:33" x14ac:dyDescent="0.3">
      <c r="A2710" t="s">
        <v>20241</v>
      </c>
      <c r="B2710" t="s">
        <v>157</v>
      </c>
      <c r="C2710" t="s">
        <v>49</v>
      </c>
      <c r="D2710" t="s">
        <v>219</v>
      </c>
      <c r="E2710" t="s">
        <v>451</v>
      </c>
      <c r="F2710" t="s">
        <v>16838</v>
      </c>
      <c r="G2710" t="s">
        <v>33</v>
      </c>
      <c r="H2710" s="4">
        <v>43948</v>
      </c>
      <c r="I2710">
        <v>1300</v>
      </c>
      <c r="J2710" t="s">
        <v>16839</v>
      </c>
      <c r="K2710" t="s">
        <v>493</v>
      </c>
      <c r="L2710" t="s">
        <v>16840</v>
      </c>
      <c r="M2710" t="s">
        <v>87</v>
      </c>
      <c r="N2710" t="s">
        <v>16841</v>
      </c>
      <c r="O2710" t="s">
        <v>116</v>
      </c>
      <c r="P2710">
        <v>7</v>
      </c>
      <c r="Q2710" t="s">
        <v>40</v>
      </c>
      <c r="R2710" t="s">
        <v>74</v>
      </c>
      <c r="S2710" t="s">
        <v>16842</v>
      </c>
      <c r="T2710" s="4">
        <v>45610</v>
      </c>
      <c r="U2710">
        <v>11</v>
      </c>
      <c r="V2710" t="s">
        <v>20256</v>
      </c>
      <c r="W2710" t="s">
        <v>16843</v>
      </c>
      <c r="X2710" t="s">
        <v>16844</v>
      </c>
      <c r="Y2710" t="s">
        <v>5221</v>
      </c>
      <c r="Z2710">
        <v>2473</v>
      </c>
      <c r="AA2710">
        <v>4</v>
      </c>
      <c r="AB2710">
        <v>3956.8</v>
      </c>
      <c r="AC2710">
        <v>989.2</v>
      </c>
      <c r="AD2710" s="8">
        <v>0.22</v>
      </c>
      <c r="AE2710" s="7">
        <v>870.49600000000009</v>
      </c>
      <c r="AF2710">
        <v>0.22</v>
      </c>
      <c r="AG2710" t="str">
        <f t="shared" si="42"/>
        <v>₹4 K</v>
      </c>
    </row>
    <row r="2711" spans="1:33" x14ac:dyDescent="0.3">
      <c r="A2711" t="s">
        <v>20239</v>
      </c>
      <c r="B2711" t="s">
        <v>28</v>
      </c>
      <c r="C2711" t="s">
        <v>80</v>
      </c>
      <c r="D2711" t="s">
        <v>677</v>
      </c>
      <c r="E2711" t="s">
        <v>358</v>
      </c>
      <c r="F2711" t="s">
        <v>17130</v>
      </c>
      <c r="G2711" t="s">
        <v>96</v>
      </c>
      <c r="H2711" s="4">
        <v>44257</v>
      </c>
      <c r="I2711">
        <v>1000</v>
      </c>
      <c r="J2711" t="s">
        <v>17131</v>
      </c>
      <c r="K2711" t="s">
        <v>581</v>
      </c>
      <c r="L2711" t="s">
        <v>17132</v>
      </c>
      <c r="M2711" t="s">
        <v>37</v>
      </c>
      <c r="N2711" t="s">
        <v>17133</v>
      </c>
      <c r="O2711" t="s">
        <v>116</v>
      </c>
      <c r="P2711">
        <v>15</v>
      </c>
      <c r="Q2711" t="s">
        <v>40</v>
      </c>
      <c r="R2711" t="s">
        <v>101</v>
      </c>
      <c r="S2711" t="s">
        <v>17134</v>
      </c>
      <c r="T2711" s="4">
        <v>45615</v>
      </c>
      <c r="U2711">
        <v>11</v>
      </c>
      <c r="V2711" t="s">
        <v>20256</v>
      </c>
      <c r="W2711" t="s">
        <v>17135</v>
      </c>
      <c r="X2711" t="s">
        <v>17136</v>
      </c>
      <c r="Y2711" t="s">
        <v>4154</v>
      </c>
      <c r="Z2711">
        <v>1896</v>
      </c>
      <c r="AA2711">
        <v>5</v>
      </c>
      <c r="AB2711">
        <v>3792</v>
      </c>
      <c r="AC2711">
        <v>758.4</v>
      </c>
      <c r="AD2711" s="8">
        <v>0.35</v>
      </c>
      <c r="AE2711" s="7">
        <v>1327.1999999999998</v>
      </c>
      <c r="AF2711">
        <v>0.35</v>
      </c>
      <c r="AG2711" t="str">
        <f t="shared" si="42"/>
        <v>₹4 K</v>
      </c>
    </row>
    <row r="2712" spans="1:33" x14ac:dyDescent="0.3">
      <c r="A2712" t="s">
        <v>20238</v>
      </c>
      <c r="B2712" t="s">
        <v>650</v>
      </c>
      <c r="C2712" t="s">
        <v>80</v>
      </c>
      <c r="D2712" t="s">
        <v>219</v>
      </c>
      <c r="E2712" t="s">
        <v>170</v>
      </c>
      <c r="F2712" t="s">
        <v>17168</v>
      </c>
      <c r="G2712" t="s">
        <v>33</v>
      </c>
      <c r="H2712" s="4">
        <v>44888</v>
      </c>
      <c r="I2712">
        <v>1300</v>
      </c>
      <c r="J2712" t="s">
        <v>17169</v>
      </c>
      <c r="K2712" t="s">
        <v>266</v>
      </c>
      <c r="L2712" t="s">
        <v>17170</v>
      </c>
      <c r="M2712" t="s">
        <v>37</v>
      </c>
      <c r="N2712" t="s">
        <v>17171</v>
      </c>
      <c r="O2712" t="s">
        <v>72</v>
      </c>
      <c r="P2712">
        <v>15</v>
      </c>
      <c r="Q2712" t="s">
        <v>73</v>
      </c>
      <c r="R2712" t="s">
        <v>74</v>
      </c>
      <c r="S2712" t="s">
        <v>17172</v>
      </c>
      <c r="T2712" s="4">
        <v>45616</v>
      </c>
      <c r="U2712">
        <v>11</v>
      </c>
      <c r="V2712" t="s">
        <v>20256</v>
      </c>
      <c r="W2712" t="s">
        <v>17173</v>
      </c>
      <c r="X2712" t="s">
        <v>17174</v>
      </c>
      <c r="Y2712" t="s">
        <v>2725</v>
      </c>
      <c r="Z2712">
        <v>2717</v>
      </c>
      <c r="AA2712">
        <v>5</v>
      </c>
      <c r="AB2712">
        <v>5434</v>
      </c>
      <c r="AC2712">
        <v>1086.8</v>
      </c>
      <c r="AD2712" s="8">
        <v>0.35</v>
      </c>
      <c r="AE2712" s="7">
        <v>1901.8999999999999</v>
      </c>
      <c r="AF2712">
        <v>0.35</v>
      </c>
      <c r="AG2712" t="str">
        <f t="shared" si="42"/>
        <v>₹5 K</v>
      </c>
    </row>
    <row r="2713" spans="1:33" x14ac:dyDescent="0.3">
      <c r="A2713" t="s">
        <v>27</v>
      </c>
      <c r="B2713" t="s">
        <v>193</v>
      </c>
      <c r="C2713" t="s">
        <v>80</v>
      </c>
      <c r="D2713" t="s">
        <v>241</v>
      </c>
      <c r="E2713" t="s">
        <v>632</v>
      </c>
      <c r="F2713" t="s">
        <v>17265</v>
      </c>
      <c r="G2713" t="s">
        <v>96</v>
      </c>
      <c r="H2713" s="4">
        <v>44408</v>
      </c>
      <c r="I2713">
        <v>1200</v>
      </c>
      <c r="J2713" t="s">
        <v>17266</v>
      </c>
      <c r="K2713" t="s">
        <v>474</v>
      </c>
      <c r="L2713" t="s">
        <v>17267</v>
      </c>
      <c r="M2713" t="s">
        <v>37</v>
      </c>
      <c r="N2713" t="s">
        <v>17268</v>
      </c>
      <c r="O2713" t="s">
        <v>72</v>
      </c>
      <c r="P2713">
        <v>4</v>
      </c>
      <c r="Q2713" t="s">
        <v>40</v>
      </c>
      <c r="R2713" t="s">
        <v>58</v>
      </c>
      <c r="S2713" t="s">
        <v>17269</v>
      </c>
      <c r="T2713" s="4">
        <v>45624</v>
      </c>
      <c r="U2713">
        <v>11</v>
      </c>
      <c r="V2713" t="s">
        <v>20256</v>
      </c>
      <c r="W2713" t="s">
        <v>17270</v>
      </c>
      <c r="X2713" t="s">
        <v>17271</v>
      </c>
      <c r="Y2713" t="s">
        <v>11295</v>
      </c>
      <c r="Z2713">
        <v>2435</v>
      </c>
      <c r="AA2713">
        <v>7</v>
      </c>
      <c r="AB2713">
        <v>6818</v>
      </c>
      <c r="AC2713">
        <v>974</v>
      </c>
      <c r="AD2713" s="8">
        <v>0.35</v>
      </c>
      <c r="AE2713" s="7">
        <v>2386.2999999999997</v>
      </c>
      <c r="AF2713">
        <v>0.35</v>
      </c>
      <c r="AG2713" t="str">
        <f t="shared" si="42"/>
        <v>₹7 K</v>
      </c>
    </row>
    <row r="2714" spans="1:33" x14ac:dyDescent="0.3">
      <c r="A2714" t="s">
        <v>20235</v>
      </c>
      <c r="B2714" t="s">
        <v>48</v>
      </c>
      <c r="C2714" t="s">
        <v>29</v>
      </c>
      <c r="D2714" t="s">
        <v>206</v>
      </c>
      <c r="E2714" t="s">
        <v>3309</v>
      </c>
      <c r="F2714" t="s">
        <v>17307</v>
      </c>
      <c r="G2714" t="s">
        <v>33</v>
      </c>
      <c r="H2714" s="4">
        <v>44906</v>
      </c>
      <c r="I2714">
        <v>1100</v>
      </c>
      <c r="J2714" t="s">
        <v>17308</v>
      </c>
      <c r="K2714" t="s">
        <v>1078</v>
      </c>
      <c r="L2714" t="s">
        <v>17309</v>
      </c>
      <c r="M2714" t="s">
        <v>37</v>
      </c>
      <c r="N2714" t="s">
        <v>17310</v>
      </c>
      <c r="O2714" t="s">
        <v>57</v>
      </c>
      <c r="P2714">
        <v>19</v>
      </c>
      <c r="Q2714" t="s">
        <v>40</v>
      </c>
      <c r="R2714" t="s">
        <v>58</v>
      </c>
      <c r="S2714" t="s">
        <v>17311</v>
      </c>
      <c r="T2714" s="4">
        <v>45605</v>
      </c>
      <c r="U2714">
        <v>11</v>
      </c>
      <c r="V2714" t="s">
        <v>20256</v>
      </c>
      <c r="W2714" t="s">
        <v>17312</v>
      </c>
      <c r="X2714" t="s">
        <v>17313</v>
      </c>
      <c r="Y2714" t="s">
        <v>4579</v>
      </c>
      <c r="Z2714">
        <v>1617</v>
      </c>
      <c r="AA2714">
        <v>2</v>
      </c>
      <c r="AB2714">
        <v>1293.6000000000001</v>
      </c>
      <c r="AC2714">
        <v>646.80000000000007</v>
      </c>
      <c r="AD2714" s="8">
        <v>0.28000000000000003</v>
      </c>
      <c r="AE2714" s="7">
        <v>362.20800000000008</v>
      </c>
      <c r="AF2714">
        <v>0.28000000000000003</v>
      </c>
      <c r="AG2714" t="str">
        <f t="shared" si="42"/>
        <v>₹1 K</v>
      </c>
    </row>
    <row r="2715" spans="1:33" x14ac:dyDescent="0.3">
      <c r="A2715" t="s">
        <v>93</v>
      </c>
      <c r="B2715" t="s">
        <v>293</v>
      </c>
      <c r="C2715" t="s">
        <v>80</v>
      </c>
      <c r="D2715" t="s">
        <v>50</v>
      </c>
      <c r="E2715" t="s">
        <v>304</v>
      </c>
      <c r="F2715" t="s">
        <v>17418</v>
      </c>
      <c r="G2715" t="s">
        <v>96</v>
      </c>
      <c r="H2715" s="4">
        <v>44077</v>
      </c>
      <c r="I2715">
        <v>800</v>
      </c>
      <c r="J2715" t="s">
        <v>17419</v>
      </c>
      <c r="K2715" t="s">
        <v>716</v>
      </c>
      <c r="L2715" t="s">
        <v>17420</v>
      </c>
      <c r="M2715" t="s">
        <v>87</v>
      </c>
      <c r="N2715" t="s">
        <v>17421</v>
      </c>
      <c r="O2715" t="s">
        <v>72</v>
      </c>
      <c r="P2715">
        <v>3</v>
      </c>
      <c r="Q2715" t="s">
        <v>40</v>
      </c>
      <c r="R2715" t="s">
        <v>58</v>
      </c>
      <c r="S2715" t="s">
        <v>17422</v>
      </c>
      <c r="T2715" s="4">
        <v>45622</v>
      </c>
      <c r="U2715">
        <v>11</v>
      </c>
      <c r="V2715" t="s">
        <v>20256</v>
      </c>
      <c r="W2715" t="s">
        <v>17423</v>
      </c>
      <c r="X2715" t="s">
        <v>17424</v>
      </c>
      <c r="Y2715" t="s">
        <v>1414</v>
      </c>
      <c r="Z2715">
        <v>2454</v>
      </c>
      <c r="AA2715">
        <v>1</v>
      </c>
      <c r="AB2715">
        <v>981.6</v>
      </c>
      <c r="AC2715">
        <v>981.6</v>
      </c>
      <c r="AD2715" s="8">
        <v>0.35</v>
      </c>
      <c r="AE2715" s="7">
        <v>343.56</v>
      </c>
      <c r="AF2715">
        <v>0.35</v>
      </c>
      <c r="AG2715" t="str">
        <f t="shared" si="42"/>
        <v>₹981.6</v>
      </c>
    </row>
    <row r="2716" spans="1:33" x14ac:dyDescent="0.3">
      <c r="A2716" t="s">
        <v>121</v>
      </c>
      <c r="B2716" t="s">
        <v>946</v>
      </c>
      <c r="C2716" t="s">
        <v>29</v>
      </c>
      <c r="D2716" t="s">
        <v>370</v>
      </c>
      <c r="E2716" t="s">
        <v>471</v>
      </c>
      <c r="F2716" t="s">
        <v>17486</v>
      </c>
      <c r="G2716" t="s">
        <v>33</v>
      </c>
      <c r="H2716" s="4">
        <v>45241</v>
      </c>
      <c r="I2716">
        <v>950</v>
      </c>
      <c r="J2716" t="s">
        <v>17487</v>
      </c>
      <c r="K2716" t="s">
        <v>384</v>
      </c>
      <c r="L2716" t="s">
        <v>17488</v>
      </c>
      <c r="M2716" t="s">
        <v>87</v>
      </c>
      <c r="N2716" t="s">
        <v>17489</v>
      </c>
      <c r="O2716" t="s">
        <v>116</v>
      </c>
      <c r="P2716">
        <v>16</v>
      </c>
      <c r="Q2716" t="s">
        <v>73</v>
      </c>
      <c r="R2716" t="s">
        <v>101</v>
      </c>
      <c r="S2716" t="s">
        <v>17490</v>
      </c>
      <c r="T2716" s="4">
        <v>45606</v>
      </c>
      <c r="U2716">
        <v>11</v>
      </c>
      <c r="V2716" t="s">
        <v>20256</v>
      </c>
      <c r="W2716" t="s">
        <v>17491</v>
      </c>
      <c r="X2716" t="s">
        <v>17492</v>
      </c>
      <c r="Y2716" t="s">
        <v>4886</v>
      </c>
      <c r="Z2716">
        <v>2067</v>
      </c>
      <c r="AA2716">
        <v>3</v>
      </c>
      <c r="AB2716">
        <v>2480.4</v>
      </c>
      <c r="AC2716">
        <v>826.80000000000007</v>
      </c>
      <c r="AD2716" s="8">
        <v>0.28000000000000003</v>
      </c>
      <c r="AE2716" s="7">
        <v>694.51200000000006</v>
      </c>
      <c r="AF2716">
        <v>0.28000000000000003</v>
      </c>
      <c r="AG2716" t="str">
        <f t="shared" si="42"/>
        <v>₹2 K</v>
      </c>
    </row>
    <row r="2717" spans="1:33" x14ac:dyDescent="0.3">
      <c r="A2717" t="s">
        <v>20240</v>
      </c>
      <c r="B2717" t="s">
        <v>347</v>
      </c>
      <c r="C2717" t="s">
        <v>29</v>
      </c>
      <c r="D2717" t="s">
        <v>50</v>
      </c>
      <c r="E2717" t="s">
        <v>1683</v>
      </c>
      <c r="F2717" t="s">
        <v>17583</v>
      </c>
      <c r="G2717" t="s">
        <v>96</v>
      </c>
      <c r="H2717" s="4">
        <v>44033</v>
      </c>
      <c r="I2717">
        <v>1400</v>
      </c>
      <c r="J2717" t="s">
        <v>17584</v>
      </c>
      <c r="K2717" t="s">
        <v>210</v>
      </c>
      <c r="L2717" t="s">
        <v>17585</v>
      </c>
      <c r="M2717" t="s">
        <v>87</v>
      </c>
      <c r="N2717" t="s">
        <v>17586</v>
      </c>
      <c r="O2717" t="s">
        <v>39</v>
      </c>
      <c r="P2717">
        <v>13</v>
      </c>
      <c r="Q2717" t="s">
        <v>73</v>
      </c>
      <c r="R2717" t="s">
        <v>101</v>
      </c>
      <c r="S2717" t="s">
        <v>17587</v>
      </c>
      <c r="T2717" s="4">
        <v>45599</v>
      </c>
      <c r="U2717">
        <v>11</v>
      </c>
      <c r="V2717" t="s">
        <v>20256</v>
      </c>
      <c r="W2717" t="s">
        <v>17588</v>
      </c>
      <c r="X2717" t="s">
        <v>1476</v>
      </c>
      <c r="Y2717" t="s">
        <v>1723</v>
      </c>
      <c r="Z2717">
        <v>2971</v>
      </c>
      <c r="AA2717">
        <v>6</v>
      </c>
      <c r="AB2717">
        <v>7130.4000000000015</v>
      </c>
      <c r="AC2717">
        <v>1188.4000000000003</v>
      </c>
      <c r="AD2717" s="8">
        <v>0.28000000000000003</v>
      </c>
      <c r="AE2717" s="7">
        <v>1996.5120000000006</v>
      </c>
      <c r="AF2717">
        <v>0.28000000000000003</v>
      </c>
      <c r="AG2717" t="str">
        <f t="shared" si="42"/>
        <v>₹7 K</v>
      </c>
    </row>
    <row r="2718" spans="1:33" x14ac:dyDescent="0.3">
      <c r="A2718" t="s">
        <v>93</v>
      </c>
      <c r="B2718" t="s">
        <v>568</v>
      </c>
      <c r="C2718" t="s">
        <v>49</v>
      </c>
      <c r="D2718" t="s">
        <v>65</v>
      </c>
      <c r="E2718" t="s">
        <v>713</v>
      </c>
      <c r="F2718" t="s">
        <v>17728</v>
      </c>
      <c r="G2718" t="s">
        <v>33</v>
      </c>
      <c r="H2718" s="4">
        <v>44120</v>
      </c>
      <c r="I2718">
        <v>1300</v>
      </c>
      <c r="J2718" t="s">
        <v>17729</v>
      </c>
      <c r="K2718" t="s">
        <v>414</v>
      </c>
      <c r="L2718" t="s">
        <v>17730</v>
      </c>
      <c r="M2718" t="s">
        <v>37</v>
      </c>
      <c r="N2718" t="s">
        <v>17731</v>
      </c>
      <c r="O2718" t="s">
        <v>57</v>
      </c>
      <c r="P2718">
        <v>6</v>
      </c>
      <c r="Q2718" t="s">
        <v>40</v>
      </c>
      <c r="R2718" t="s">
        <v>58</v>
      </c>
      <c r="S2718" t="s">
        <v>17732</v>
      </c>
      <c r="T2718" s="4">
        <v>45598</v>
      </c>
      <c r="U2718">
        <v>11</v>
      </c>
      <c r="V2718" t="s">
        <v>20256</v>
      </c>
      <c r="W2718" t="s">
        <v>17733</v>
      </c>
      <c r="X2718" t="s">
        <v>17734</v>
      </c>
      <c r="Y2718" t="s">
        <v>7309</v>
      </c>
      <c r="Z2718">
        <v>1717</v>
      </c>
      <c r="AA2718">
        <v>4</v>
      </c>
      <c r="AB2718">
        <v>2747.2000000000003</v>
      </c>
      <c r="AC2718">
        <v>686.80000000000007</v>
      </c>
      <c r="AD2718" s="8">
        <v>0.22</v>
      </c>
      <c r="AE2718" s="7">
        <v>604.38400000000001</v>
      </c>
      <c r="AF2718">
        <v>0.22</v>
      </c>
      <c r="AG2718" t="str">
        <f t="shared" si="42"/>
        <v>₹3 K</v>
      </c>
    </row>
    <row r="2719" spans="1:33" x14ac:dyDescent="0.3">
      <c r="A2719" t="s">
        <v>93</v>
      </c>
      <c r="B2719" t="s">
        <v>1118</v>
      </c>
      <c r="C2719" t="s">
        <v>49</v>
      </c>
      <c r="D2719" t="s">
        <v>219</v>
      </c>
      <c r="E2719" t="s">
        <v>94</v>
      </c>
      <c r="F2719" t="s">
        <v>17947</v>
      </c>
      <c r="G2719" t="s">
        <v>96</v>
      </c>
      <c r="H2719" s="4">
        <v>44662</v>
      </c>
      <c r="I2719">
        <v>1000</v>
      </c>
      <c r="J2719" t="s">
        <v>5186</v>
      </c>
      <c r="K2719" t="s">
        <v>581</v>
      </c>
      <c r="L2719" t="s">
        <v>17948</v>
      </c>
      <c r="M2719" t="s">
        <v>37</v>
      </c>
      <c r="N2719" t="s">
        <v>17949</v>
      </c>
      <c r="O2719" t="s">
        <v>39</v>
      </c>
      <c r="P2719">
        <v>11</v>
      </c>
      <c r="Q2719" t="s">
        <v>73</v>
      </c>
      <c r="R2719" t="s">
        <v>41</v>
      </c>
      <c r="S2719" t="s">
        <v>17950</v>
      </c>
      <c r="T2719" s="4">
        <v>45598</v>
      </c>
      <c r="U2719">
        <v>11</v>
      </c>
      <c r="V2719" t="s">
        <v>20256</v>
      </c>
      <c r="W2719" t="s">
        <v>17951</v>
      </c>
      <c r="X2719" t="s">
        <v>17952</v>
      </c>
      <c r="Y2719" t="s">
        <v>1607</v>
      </c>
      <c r="Z2719">
        <v>836</v>
      </c>
      <c r="AA2719">
        <v>2</v>
      </c>
      <c r="AB2719">
        <v>668.80000000000007</v>
      </c>
      <c r="AC2719">
        <v>334.40000000000003</v>
      </c>
      <c r="AD2719" s="8">
        <v>0.22</v>
      </c>
      <c r="AE2719" s="7">
        <v>147.13600000000002</v>
      </c>
      <c r="AF2719">
        <v>0.22</v>
      </c>
      <c r="AG2719" t="str">
        <f t="shared" si="42"/>
        <v>₹668.8</v>
      </c>
    </row>
    <row r="2720" spans="1:33" x14ac:dyDescent="0.3">
      <c r="A2720" t="s">
        <v>133</v>
      </c>
      <c r="B2720" t="s">
        <v>229</v>
      </c>
      <c r="C2720" t="s">
        <v>29</v>
      </c>
      <c r="D2720" t="s">
        <v>241</v>
      </c>
      <c r="E2720" t="s">
        <v>431</v>
      </c>
      <c r="F2720" t="s">
        <v>18136</v>
      </c>
      <c r="G2720" t="s">
        <v>33</v>
      </c>
      <c r="H2720" s="4">
        <v>44266</v>
      </c>
      <c r="I2720">
        <v>1100</v>
      </c>
      <c r="J2720" t="s">
        <v>18137</v>
      </c>
      <c r="K2720" t="s">
        <v>853</v>
      </c>
      <c r="L2720" t="s">
        <v>18138</v>
      </c>
      <c r="M2720" t="s">
        <v>87</v>
      </c>
      <c r="N2720" t="s">
        <v>18139</v>
      </c>
      <c r="O2720" t="s">
        <v>39</v>
      </c>
      <c r="P2720">
        <v>19</v>
      </c>
      <c r="Q2720" t="s">
        <v>40</v>
      </c>
      <c r="R2720" t="s">
        <v>41</v>
      </c>
      <c r="S2720" t="s">
        <v>18140</v>
      </c>
      <c r="T2720" s="4">
        <v>45612</v>
      </c>
      <c r="U2720">
        <v>11</v>
      </c>
      <c r="V2720" t="s">
        <v>20256</v>
      </c>
      <c r="W2720" t="s">
        <v>18141</v>
      </c>
      <c r="X2720" t="s">
        <v>18142</v>
      </c>
      <c r="Y2720" t="s">
        <v>12264</v>
      </c>
      <c r="Z2720">
        <v>1650</v>
      </c>
      <c r="AA2720">
        <v>4</v>
      </c>
      <c r="AB2720">
        <v>2640</v>
      </c>
      <c r="AC2720">
        <v>660</v>
      </c>
      <c r="AD2720" s="8">
        <v>0.28000000000000003</v>
      </c>
      <c r="AE2720" s="7">
        <v>739.2</v>
      </c>
      <c r="AF2720">
        <v>0.28000000000000003</v>
      </c>
      <c r="AG2720" t="str">
        <f t="shared" si="42"/>
        <v>₹3 K</v>
      </c>
    </row>
    <row r="2721" spans="1:33" x14ac:dyDescent="0.3">
      <c r="A2721" t="s">
        <v>20241</v>
      </c>
      <c r="B2721" t="s">
        <v>157</v>
      </c>
      <c r="C2721" t="s">
        <v>49</v>
      </c>
      <c r="D2721" t="s">
        <v>65</v>
      </c>
      <c r="E2721" t="s">
        <v>230</v>
      </c>
      <c r="F2721" t="s">
        <v>18219</v>
      </c>
      <c r="G2721" t="s">
        <v>96</v>
      </c>
      <c r="H2721" s="4">
        <v>44608</v>
      </c>
      <c r="I2721">
        <v>1200</v>
      </c>
      <c r="J2721" t="s">
        <v>18220</v>
      </c>
      <c r="K2721" t="s">
        <v>394</v>
      </c>
      <c r="L2721" t="s">
        <v>18221</v>
      </c>
      <c r="M2721" t="s">
        <v>87</v>
      </c>
      <c r="N2721" t="s">
        <v>18222</v>
      </c>
      <c r="O2721" t="s">
        <v>57</v>
      </c>
      <c r="P2721">
        <v>20</v>
      </c>
      <c r="Q2721" t="s">
        <v>40</v>
      </c>
      <c r="R2721" t="s">
        <v>101</v>
      </c>
      <c r="S2721" t="s">
        <v>18223</v>
      </c>
      <c r="T2721" s="4">
        <v>45599</v>
      </c>
      <c r="U2721">
        <v>11</v>
      </c>
      <c r="V2721" t="s">
        <v>20256</v>
      </c>
      <c r="W2721" t="s">
        <v>18224</v>
      </c>
      <c r="X2721" t="s">
        <v>18225</v>
      </c>
      <c r="Y2721" t="s">
        <v>11837</v>
      </c>
      <c r="Z2721">
        <v>2671</v>
      </c>
      <c r="AA2721">
        <v>5</v>
      </c>
      <c r="AB2721">
        <v>5342</v>
      </c>
      <c r="AC2721">
        <v>1068.4000000000001</v>
      </c>
      <c r="AD2721" s="8">
        <v>0.22</v>
      </c>
      <c r="AE2721" s="7">
        <v>1175.24</v>
      </c>
      <c r="AF2721">
        <v>0.22</v>
      </c>
      <c r="AG2721" t="str">
        <f t="shared" si="42"/>
        <v>₹5 K</v>
      </c>
    </row>
    <row r="2722" spans="1:33" x14ac:dyDescent="0.3">
      <c r="A2722" t="s">
        <v>93</v>
      </c>
      <c r="B2722" t="s">
        <v>784</v>
      </c>
      <c r="C2722" t="s">
        <v>80</v>
      </c>
      <c r="D2722" t="s">
        <v>370</v>
      </c>
      <c r="E2722" t="s">
        <v>158</v>
      </c>
      <c r="F2722" t="s">
        <v>18240</v>
      </c>
      <c r="G2722" t="s">
        <v>96</v>
      </c>
      <c r="H2722" s="4">
        <v>45081</v>
      </c>
      <c r="I2722">
        <v>1000</v>
      </c>
      <c r="J2722" t="s">
        <v>18241</v>
      </c>
      <c r="K2722" t="s">
        <v>286</v>
      </c>
      <c r="L2722" t="s">
        <v>18242</v>
      </c>
      <c r="M2722" t="s">
        <v>87</v>
      </c>
      <c r="N2722" t="s">
        <v>18243</v>
      </c>
      <c r="O2722" t="s">
        <v>72</v>
      </c>
      <c r="P2722">
        <v>3</v>
      </c>
      <c r="Q2722" t="s">
        <v>40</v>
      </c>
      <c r="R2722" t="s">
        <v>58</v>
      </c>
      <c r="S2722" t="s">
        <v>18244</v>
      </c>
      <c r="T2722" s="4">
        <v>45607</v>
      </c>
      <c r="U2722">
        <v>11</v>
      </c>
      <c r="V2722" t="s">
        <v>20256</v>
      </c>
      <c r="W2722" t="s">
        <v>18245</v>
      </c>
      <c r="X2722" t="s">
        <v>18246</v>
      </c>
      <c r="Y2722" t="s">
        <v>2910</v>
      </c>
      <c r="Z2722">
        <v>992</v>
      </c>
      <c r="AA2722">
        <v>5</v>
      </c>
      <c r="AB2722">
        <v>1984</v>
      </c>
      <c r="AC2722">
        <v>396.8</v>
      </c>
      <c r="AD2722" s="8">
        <v>0.35</v>
      </c>
      <c r="AE2722" s="7">
        <v>694.4</v>
      </c>
      <c r="AF2722">
        <v>0.35</v>
      </c>
      <c r="AG2722" t="str">
        <f t="shared" si="42"/>
        <v>₹2 K</v>
      </c>
    </row>
    <row r="2723" spans="1:33" x14ac:dyDescent="0.3">
      <c r="A2723" t="s">
        <v>357</v>
      </c>
      <c r="B2723" t="s">
        <v>357</v>
      </c>
      <c r="C2723" t="s">
        <v>29</v>
      </c>
      <c r="D2723" t="s">
        <v>30</v>
      </c>
      <c r="E2723" t="s">
        <v>850</v>
      </c>
      <c r="F2723" t="s">
        <v>18445</v>
      </c>
      <c r="G2723" t="s">
        <v>33</v>
      </c>
      <c r="H2723" s="4">
        <v>44940</v>
      </c>
      <c r="I2723">
        <v>1200</v>
      </c>
      <c r="J2723" t="s">
        <v>18446</v>
      </c>
      <c r="K2723" t="s">
        <v>384</v>
      </c>
      <c r="L2723" t="s">
        <v>18447</v>
      </c>
      <c r="M2723" t="s">
        <v>87</v>
      </c>
      <c r="N2723" t="s">
        <v>18448</v>
      </c>
      <c r="O2723" t="s">
        <v>39</v>
      </c>
      <c r="P2723">
        <v>7</v>
      </c>
      <c r="Q2723" t="s">
        <v>40</v>
      </c>
      <c r="R2723" t="s">
        <v>58</v>
      </c>
      <c r="S2723" t="s">
        <v>18449</v>
      </c>
      <c r="T2723" s="4">
        <v>45612</v>
      </c>
      <c r="U2723">
        <v>11</v>
      </c>
      <c r="V2723" t="s">
        <v>20256</v>
      </c>
      <c r="W2723" t="s">
        <v>18450</v>
      </c>
      <c r="X2723" t="s">
        <v>18451</v>
      </c>
      <c r="Y2723" t="s">
        <v>9539</v>
      </c>
      <c r="Z2723">
        <v>558</v>
      </c>
      <c r="AA2723">
        <v>8</v>
      </c>
      <c r="AB2723">
        <v>1785.6000000000001</v>
      </c>
      <c r="AC2723">
        <v>223.20000000000002</v>
      </c>
      <c r="AD2723" s="8">
        <v>0.28000000000000003</v>
      </c>
      <c r="AE2723" s="7">
        <v>499.96800000000007</v>
      </c>
      <c r="AF2723">
        <v>0.28000000000000003</v>
      </c>
      <c r="AG2723" t="str">
        <f t="shared" si="42"/>
        <v>₹2 K</v>
      </c>
    </row>
    <row r="2724" spans="1:33" x14ac:dyDescent="0.3">
      <c r="A2724" t="s">
        <v>27</v>
      </c>
      <c r="B2724" t="s">
        <v>803</v>
      </c>
      <c r="C2724" t="s">
        <v>80</v>
      </c>
      <c r="D2724" t="s">
        <v>677</v>
      </c>
      <c r="E2724" t="s">
        <v>868</v>
      </c>
      <c r="F2724" t="s">
        <v>18528</v>
      </c>
      <c r="G2724" t="s">
        <v>33</v>
      </c>
      <c r="H2724" s="4">
        <v>44872</v>
      </c>
      <c r="I2724">
        <v>1200</v>
      </c>
      <c r="J2724" t="s">
        <v>18529</v>
      </c>
      <c r="K2724" t="s">
        <v>524</v>
      </c>
      <c r="L2724" t="s">
        <v>18530</v>
      </c>
      <c r="M2724" t="s">
        <v>37</v>
      </c>
      <c r="N2724" t="s">
        <v>18531</v>
      </c>
      <c r="O2724" t="s">
        <v>39</v>
      </c>
      <c r="P2724">
        <v>6</v>
      </c>
      <c r="Q2724" t="s">
        <v>73</v>
      </c>
      <c r="R2724" t="s">
        <v>58</v>
      </c>
      <c r="S2724" t="s">
        <v>18532</v>
      </c>
      <c r="T2724" s="4">
        <v>45621</v>
      </c>
      <c r="U2724">
        <v>11</v>
      </c>
      <c r="V2724" t="s">
        <v>20256</v>
      </c>
      <c r="W2724" t="s">
        <v>18533</v>
      </c>
      <c r="X2724" t="s">
        <v>18534</v>
      </c>
      <c r="Y2724" t="s">
        <v>3317</v>
      </c>
      <c r="Z2724">
        <v>1536</v>
      </c>
      <c r="AA2724">
        <v>7</v>
      </c>
      <c r="AB2724">
        <v>4300.8</v>
      </c>
      <c r="AC2724">
        <v>614.4</v>
      </c>
      <c r="AD2724" s="8">
        <v>0.35</v>
      </c>
      <c r="AE2724" s="7">
        <v>1505.28</v>
      </c>
      <c r="AF2724">
        <v>0.35</v>
      </c>
      <c r="AG2724" t="str">
        <f t="shared" si="42"/>
        <v>₹4 K</v>
      </c>
    </row>
    <row r="2725" spans="1:33" x14ac:dyDescent="0.3">
      <c r="A2725" t="s">
        <v>181</v>
      </c>
      <c r="B2725" t="s">
        <v>369</v>
      </c>
      <c r="C2725" t="s">
        <v>29</v>
      </c>
      <c r="D2725" t="s">
        <v>30</v>
      </c>
      <c r="E2725" t="s">
        <v>1608</v>
      </c>
      <c r="F2725" t="s">
        <v>18682</v>
      </c>
      <c r="G2725" t="s">
        <v>96</v>
      </c>
      <c r="H2725" s="4">
        <v>45376</v>
      </c>
      <c r="I2725">
        <v>950</v>
      </c>
      <c r="J2725" t="s">
        <v>18683</v>
      </c>
      <c r="K2725" t="s">
        <v>186</v>
      </c>
      <c r="L2725" t="s">
        <v>18684</v>
      </c>
      <c r="M2725" t="s">
        <v>87</v>
      </c>
      <c r="N2725" t="s">
        <v>18685</v>
      </c>
      <c r="O2725" t="s">
        <v>57</v>
      </c>
      <c r="P2725">
        <v>19</v>
      </c>
      <c r="Q2725" t="s">
        <v>73</v>
      </c>
      <c r="R2725" t="s">
        <v>58</v>
      </c>
      <c r="S2725" t="s">
        <v>18686</v>
      </c>
      <c r="T2725" s="4">
        <v>45599</v>
      </c>
      <c r="U2725">
        <v>11</v>
      </c>
      <c r="V2725" t="s">
        <v>20256</v>
      </c>
      <c r="W2725" t="s">
        <v>18687</v>
      </c>
      <c r="X2725" t="s">
        <v>18688</v>
      </c>
      <c r="Y2725" t="s">
        <v>5044</v>
      </c>
      <c r="Z2725">
        <v>2472</v>
      </c>
      <c r="AA2725">
        <v>8</v>
      </c>
      <c r="AB2725">
        <v>7910.4000000000015</v>
      </c>
      <c r="AC2725">
        <v>988.80000000000018</v>
      </c>
      <c r="AD2725" s="8">
        <v>0.28000000000000003</v>
      </c>
      <c r="AE2725" s="7">
        <v>2214.9120000000007</v>
      </c>
      <c r="AF2725">
        <v>0.28000000000000003</v>
      </c>
      <c r="AG2725" t="str">
        <f t="shared" si="42"/>
        <v>₹8 K</v>
      </c>
    </row>
    <row r="2726" spans="1:33" x14ac:dyDescent="0.3">
      <c r="A2726" t="s">
        <v>336</v>
      </c>
      <c r="B2726" t="s">
        <v>262</v>
      </c>
      <c r="C2726" t="s">
        <v>80</v>
      </c>
      <c r="D2726" t="s">
        <v>65</v>
      </c>
      <c r="E2726" t="s">
        <v>94</v>
      </c>
      <c r="F2726" t="s">
        <v>18710</v>
      </c>
      <c r="G2726" t="s">
        <v>33</v>
      </c>
      <c r="H2726" s="4">
        <v>45509</v>
      </c>
      <c r="I2726">
        <v>1000</v>
      </c>
      <c r="J2726" t="s">
        <v>18711</v>
      </c>
      <c r="K2726" t="s">
        <v>2286</v>
      </c>
      <c r="L2726" t="s">
        <v>18712</v>
      </c>
      <c r="M2726" t="s">
        <v>37</v>
      </c>
      <c r="N2726" t="s">
        <v>18713</v>
      </c>
      <c r="O2726" t="s">
        <v>116</v>
      </c>
      <c r="P2726">
        <v>14</v>
      </c>
      <c r="Q2726" t="s">
        <v>40</v>
      </c>
      <c r="R2726" t="s">
        <v>74</v>
      </c>
      <c r="S2726" t="s">
        <v>18714</v>
      </c>
      <c r="T2726" s="4">
        <v>45608</v>
      </c>
      <c r="U2726">
        <v>11</v>
      </c>
      <c r="V2726" t="s">
        <v>20256</v>
      </c>
      <c r="W2726" t="s">
        <v>18715</v>
      </c>
      <c r="X2726" t="s">
        <v>18716</v>
      </c>
      <c r="Y2726" t="s">
        <v>3004</v>
      </c>
      <c r="Z2726">
        <v>1089</v>
      </c>
      <c r="AA2726">
        <v>8</v>
      </c>
      <c r="AB2726">
        <v>3484.8</v>
      </c>
      <c r="AC2726">
        <v>435.6</v>
      </c>
      <c r="AD2726" s="8">
        <v>0.35</v>
      </c>
      <c r="AE2726" s="7">
        <v>1219.68</v>
      </c>
      <c r="AF2726">
        <v>0.35</v>
      </c>
      <c r="AG2726" t="str">
        <f t="shared" si="42"/>
        <v>₹3 K</v>
      </c>
    </row>
    <row r="2727" spans="1:33" x14ac:dyDescent="0.3">
      <c r="A2727" t="s">
        <v>181</v>
      </c>
      <c r="B2727" t="s">
        <v>606</v>
      </c>
      <c r="C2727" t="s">
        <v>29</v>
      </c>
      <c r="D2727" t="s">
        <v>146</v>
      </c>
      <c r="E2727" t="s">
        <v>1092</v>
      </c>
      <c r="F2727" t="s">
        <v>19050</v>
      </c>
      <c r="G2727" t="s">
        <v>33</v>
      </c>
      <c r="H2727" s="4">
        <v>44444</v>
      </c>
      <c r="I2727">
        <v>1300</v>
      </c>
      <c r="J2727" t="s">
        <v>19051</v>
      </c>
      <c r="K2727" t="s">
        <v>361</v>
      </c>
      <c r="L2727" t="s">
        <v>19052</v>
      </c>
      <c r="M2727" t="s">
        <v>37</v>
      </c>
      <c r="N2727" t="s">
        <v>19053</v>
      </c>
      <c r="O2727" t="s">
        <v>116</v>
      </c>
      <c r="P2727">
        <v>13</v>
      </c>
      <c r="Q2727" t="s">
        <v>40</v>
      </c>
      <c r="R2727" t="s">
        <v>41</v>
      </c>
      <c r="S2727" t="s">
        <v>19054</v>
      </c>
      <c r="T2727" s="4">
        <v>45618</v>
      </c>
      <c r="U2727">
        <v>11</v>
      </c>
      <c r="V2727" t="s">
        <v>20256</v>
      </c>
      <c r="W2727" t="s">
        <v>19055</v>
      </c>
      <c r="X2727" t="s">
        <v>19056</v>
      </c>
      <c r="Y2727" t="s">
        <v>12117</v>
      </c>
      <c r="Z2727">
        <v>2211</v>
      </c>
      <c r="AA2727">
        <v>3</v>
      </c>
      <c r="AB2727">
        <v>2653.2000000000003</v>
      </c>
      <c r="AC2727">
        <v>884.40000000000009</v>
      </c>
      <c r="AD2727" s="8">
        <v>0.28000000000000003</v>
      </c>
      <c r="AE2727" s="7">
        <v>742.89600000000019</v>
      </c>
      <c r="AF2727">
        <v>0.28000000000000003</v>
      </c>
      <c r="AG2727" t="str">
        <f t="shared" si="42"/>
        <v>₹3 K</v>
      </c>
    </row>
    <row r="2728" spans="1:33" x14ac:dyDescent="0.3">
      <c r="A2728" t="s">
        <v>20234</v>
      </c>
      <c r="B2728" t="s">
        <v>325</v>
      </c>
      <c r="C2728" t="s">
        <v>29</v>
      </c>
      <c r="D2728" t="s">
        <v>30</v>
      </c>
      <c r="E2728" t="s">
        <v>401</v>
      </c>
      <c r="F2728" t="s">
        <v>19139</v>
      </c>
      <c r="G2728" t="s">
        <v>33</v>
      </c>
      <c r="H2728" s="4">
        <v>44471</v>
      </c>
      <c r="I2728">
        <v>1100</v>
      </c>
      <c r="J2728" t="s">
        <v>19140</v>
      </c>
      <c r="K2728" t="s">
        <v>424</v>
      </c>
      <c r="L2728" t="s">
        <v>19141</v>
      </c>
      <c r="M2728" t="s">
        <v>37</v>
      </c>
      <c r="N2728" t="s">
        <v>19142</v>
      </c>
      <c r="O2728" t="s">
        <v>39</v>
      </c>
      <c r="P2728">
        <v>16</v>
      </c>
      <c r="Q2728" t="s">
        <v>40</v>
      </c>
      <c r="R2728" t="s">
        <v>74</v>
      </c>
      <c r="S2728" t="s">
        <v>19143</v>
      </c>
      <c r="T2728" s="4">
        <v>45617</v>
      </c>
      <c r="U2728">
        <v>11</v>
      </c>
      <c r="V2728" t="s">
        <v>20256</v>
      </c>
      <c r="W2728" t="s">
        <v>19144</v>
      </c>
      <c r="X2728" t="s">
        <v>14347</v>
      </c>
      <c r="Y2728" t="s">
        <v>3169</v>
      </c>
      <c r="Z2728">
        <v>2048</v>
      </c>
      <c r="AA2728">
        <v>7</v>
      </c>
      <c r="AB2728">
        <v>5734.4000000000015</v>
      </c>
      <c r="AC2728">
        <v>819.20000000000016</v>
      </c>
      <c r="AD2728" s="8">
        <v>0.28000000000000003</v>
      </c>
      <c r="AE2728" s="7">
        <v>1605.6320000000005</v>
      </c>
      <c r="AF2728">
        <v>0.28000000000000003</v>
      </c>
      <c r="AG2728" t="str">
        <f t="shared" si="42"/>
        <v>₹6 K</v>
      </c>
    </row>
    <row r="2729" spans="1:33" x14ac:dyDescent="0.3">
      <c r="A2729" t="s">
        <v>336</v>
      </c>
      <c r="B2729" t="s">
        <v>262</v>
      </c>
      <c r="C2729" t="s">
        <v>80</v>
      </c>
      <c r="D2729" t="s">
        <v>241</v>
      </c>
      <c r="E2729" t="s">
        <v>110</v>
      </c>
      <c r="F2729" t="s">
        <v>1844</v>
      </c>
      <c r="G2729" t="s">
        <v>96</v>
      </c>
      <c r="H2729" s="4">
        <v>45386</v>
      </c>
      <c r="I2729">
        <v>950</v>
      </c>
      <c r="J2729" t="s">
        <v>19152</v>
      </c>
      <c r="K2729" t="s">
        <v>186</v>
      </c>
      <c r="L2729" t="s">
        <v>19153</v>
      </c>
      <c r="M2729" t="s">
        <v>37</v>
      </c>
      <c r="N2729" t="s">
        <v>19154</v>
      </c>
      <c r="O2729" t="s">
        <v>116</v>
      </c>
      <c r="P2729">
        <v>8</v>
      </c>
      <c r="Q2729" t="s">
        <v>40</v>
      </c>
      <c r="R2729" t="s">
        <v>58</v>
      </c>
      <c r="S2729" t="s">
        <v>19155</v>
      </c>
      <c r="T2729" s="4">
        <v>45607</v>
      </c>
      <c r="U2729">
        <v>11</v>
      </c>
      <c r="V2729" t="s">
        <v>20256</v>
      </c>
      <c r="W2729" t="s">
        <v>19156</v>
      </c>
      <c r="X2729" t="s">
        <v>19157</v>
      </c>
      <c r="Y2729" t="s">
        <v>7740</v>
      </c>
      <c r="Z2729">
        <v>1897</v>
      </c>
      <c r="AA2729">
        <v>6</v>
      </c>
      <c r="AB2729">
        <v>4552.8</v>
      </c>
      <c r="AC2729">
        <v>758.80000000000007</v>
      </c>
      <c r="AD2729" s="8">
        <v>0.35</v>
      </c>
      <c r="AE2729" s="7">
        <v>1593.48</v>
      </c>
      <c r="AF2729">
        <v>0.35</v>
      </c>
      <c r="AG2729" t="str">
        <f t="shared" si="42"/>
        <v>₹5 K</v>
      </c>
    </row>
    <row r="2730" spans="1:33" x14ac:dyDescent="0.3">
      <c r="A2730" t="s">
        <v>133</v>
      </c>
      <c r="B2730" t="s">
        <v>108</v>
      </c>
      <c r="C2730" t="s">
        <v>29</v>
      </c>
      <c r="D2730" t="s">
        <v>109</v>
      </c>
      <c r="E2730" t="s">
        <v>1560</v>
      </c>
      <c r="F2730" t="s">
        <v>19165</v>
      </c>
      <c r="G2730" t="s">
        <v>33</v>
      </c>
      <c r="H2730" s="4">
        <v>45038</v>
      </c>
      <c r="I2730">
        <v>1000</v>
      </c>
      <c r="J2730" t="s">
        <v>19166</v>
      </c>
      <c r="K2730" t="s">
        <v>989</v>
      </c>
      <c r="L2730" t="s">
        <v>19167</v>
      </c>
      <c r="M2730" t="s">
        <v>37</v>
      </c>
      <c r="N2730" t="s">
        <v>19168</v>
      </c>
      <c r="O2730" t="s">
        <v>57</v>
      </c>
      <c r="P2730">
        <v>11</v>
      </c>
      <c r="Q2730" t="s">
        <v>73</v>
      </c>
      <c r="R2730" t="s">
        <v>58</v>
      </c>
      <c r="S2730" t="s">
        <v>19169</v>
      </c>
      <c r="T2730" s="4">
        <v>45604</v>
      </c>
      <c r="U2730">
        <v>11</v>
      </c>
      <c r="V2730" t="s">
        <v>20256</v>
      </c>
      <c r="W2730" t="s">
        <v>19170</v>
      </c>
      <c r="X2730" t="s">
        <v>19171</v>
      </c>
      <c r="Y2730" t="s">
        <v>14931</v>
      </c>
      <c r="Z2730">
        <v>1654</v>
      </c>
      <c r="AA2730">
        <v>5</v>
      </c>
      <c r="AB2730">
        <v>3308</v>
      </c>
      <c r="AC2730">
        <v>661.6</v>
      </c>
      <c r="AD2730" s="8">
        <v>0.28000000000000003</v>
      </c>
      <c r="AE2730" s="7">
        <v>926.24000000000012</v>
      </c>
      <c r="AF2730">
        <v>0.28000000000000003</v>
      </c>
      <c r="AG2730" t="str">
        <f t="shared" si="42"/>
        <v>₹3 K</v>
      </c>
    </row>
    <row r="2731" spans="1:33" x14ac:dyDescent="0.3">
      <c r="A2731" t="s">
        <v>20239</v>
      </c>
      <c r="B2731" t="s">
        <v>28</v>
      </c>
      <c r="C2731" t="s">
        <v>49</v>
      </c>
      <c r="D2731" t="s">
        <v>677</v>
      </c>
      <c r="E2731" t="s">
        <v>559</v>
      </c>
      <c r="F2731" t="s">
        <v>13623</v>
      </c>
      <c r="G2731" t="s">
        <v>33</v>
      </c>
      <c r="H2731" s="4">
        <v>44800</v>
      </c>
      <c r="I2731">
        <v>1300</v>
      </c>
      <c r="J2731" t="s">
        <v>19200</v>
      </c>
      <c r="K2731" t="s">
        <v>1103</v>
      </c>
      <c r="L2731" t="s">
        <v>19201</v>
      </c>
      <c r="M2731" t="s">
        <v>37</v>
      </c>
      <c r="N2731" t="s">
        <v>19202</v>
      </c>
      <c r="O2731" t="s">
        <v>72</v>
      </c>
      <c r="P2731">
        <v>9</v>
      </c>
      <c r="Q2731" t="s">
        <v>40</v>
      </c>
      <c r="R2731" t="s">
        <v>101</v>
      </c>
      <c r="S2731" t="s">
        <v>19203</v>
      </c>
      <c r="T2731" s="4">
        <v>45613</v>
      </c>
      <c r="U2731">
        <v>11</v>
      </c>
      <c r="V2731" t="s">
        <v>20256</v>
      </c>
      <c r="W2731" t="s">
        <v>19204</v>
      </c>
      <c r="X2731" t="s">
        <v>19205</v>
      </c>
      <c r="Y2731" t="s">
        <v>2686</v>
      </c>
      <c r="Z2731">
        <v>2171</v>
      </c>
      <c r="AA2731">
        <v>1</v>
      </c>
      <c r="AB2731">
        <v>868.40000000000009</v>
      </c>
      <c r="AC2731">
        <v>868.40000000000009</v>
      </c>
      <c r="AD2731" s="8">
        <v>0.22</v>
      </c>
      <c r="AE2731" s="7">
        <v>191.04800000000003</v>
      </c>
      <c r="AF2731">
        <v>0.22</v>
      </c>
      <c r="AG2731" t="str">
        <f t="shared" si="42"/>
        <v>₹868.4</v>
      </c>
    </row>
    <row r="2732" spans="1:33" x14ac:dyDescent="0.3">
      <c r="A2732" t="s">
        <v>27</v>
      </c>
      <c r="B2732" t="s">
        <v>731</v>
      </c>
      <c r="C2732" t="s">
        <v>49</v>
      </c>
      <c r="D2732" t="s">
        <v>677</v>
      </c>
      <c r="E2732" t="s">
        <v>381</v>
      </c>
      <c r="F2732" t="s">
        <v>5030</v>
      </c>
      <c r="G2732" t="s">
        <v>96</v>
      </c>
      <c r="H2732" s="4">
        <v>44922</v>
      </c>
      <c r="I2732">
        <v>1400</v>
      </c>
      <c r="J2732" t="s">
        <v>19252</v>
      </c>
      <c r="K2732" t="s">
        <v>753</v>
      </c>
      <c r="L2732" t="s">
        <v>19253</v>
      </c>
      <c r="M2732" t="s">
        <v>37</v>
      </c>
      <c r="N2732" t="s">
        <v>19254</v>
      </c>
      <c r="O2732" t="s">
        <v>57</v>
      </c>
      <c r="P2732">
        <v>7</v>
      </c>
      <c r="Q2732" t="s">
        <v>73</v>
      </c>
      <c r="R2732" t="s">
        <v>74</v>
      </c>
      <c r="S2732" t="s">
        <v>19255</v>
      </c>
      <c r="T2732" s="4">
        <v>45610</v>
      </c>
      <c r="U2732">
        <v>11</v>
      </c>
      <c r="V2732" t="s">
        <v>20256</v>
      </c>
      <c r="W2732" t="s">
        <v>19256</v>
      </c>
      <c r="X2732" t="s">
        <v>19257</v>
      </c>
      <c r="Y2732" t="s">
        <v>1682</v>
      </c>
      <c r="Z2732">
        <v>2678</v>
      </c>
      <c r="AA2732">
        <v>8</v>
      </c>
      <c r="AB2732">
        <v>8569.6</v>
      </c>
      <c r="AC2732">
        <v>1071.2</v>
      </c>
      <c r="AD2732" s="8">
        <v>0.22</v>
      </c>
      <c r="AE2732" s="7">
        <v>1885.3120000000001</v>
      </c>
      <c r="AF2732">
        <v>0.22</v>
      </c>
      <c r="AG2732" t="str">
        <f t="shared" si="42"/>
        <v>₹9 K</v>
      </c>
    </row>
    <row r="2733" spans="1:33" x14ac:dyDescent="0.3">
      <c r="A2733" t="s">
        <v>181</v>
      </c>
      <c r="B2733" t="s">
        <v>64</v>
      </c>
      <c r="C2733" t="s">
        <v>80</v>
      </c>
      <c r="D2733" t="s">
        <v>81</v>
      </c>
      <c r="E2733" t="s">
        <v>1168</v>
      </c>
      <c r="F2733" t="s">
        <v>19327</v>
      </c>
      <c r="G2733" t="s">
        <v>33</v>
      </c>
      <c r="H2733" s="4">
        <v>43940</v>
      </c>
      <c r="I2733">
        <v>1400</v>
      </c>
      <c r="J2733" t="s">
        <v>19328</v>
      </c>
      <c r="K2733" t="s">
        <v>716</v>
      </c>
      <c r="L2733" t="s">
        <v>19329</v>
      </c>
      <c r="M2733" t="s">
        <v>87</v>
      </c>
      <c r="N2733" t="s">
        <v>19330</v>
      </c>
      <c r="O2733" t="s">
        <v>57</v>
      </c>
      <c r="P2733">
        <v>11</v>
      </c>
      <c r="Q2733" t="s">
        <v>73</v>
      </c>
      <c r="R2733" t="s">
        <v>41</v>
      </c>
      <c r="S2733" t="s">
        <v>1646</v>
      </c>
      <c r="T2733" s="4">
        <v>45607</v>
      </c>
      <c r="U2733">
        <v>11</v>
      </c>
      <c r="V2733" t="s">
        <v>20256</v>
      </c>
      <c r="W2733" t="s">
        <v>19331</v>
      </c>
      <c r="X2733" t="s">
        <v>13491</v>
      </c>
      <c r="Y2733" t="s">
        <v>3020</v>
      </c>
      <c r="Z2733">
        <v>1582</v>
      </c>
      <c r="AA2733">
        <v>3</v>
      </c>
      <c r="AB2733">
        <v>1898.4</v>
      </c>
      <c r="AC2733">
        <v>632.80000000000007</v>
      </c>
      <c r="AD2733" s="8">
        <v>0.35</v>
      </c>
      <c r="AE2733" s="7">
        <v>664.43999999999994</v>
      </c>
      <c r="AF2733">
        <v>0.35</v>
      </c>
      <c r="AG2733" t="str">
        <f t="shared" si="42"/>
        <v>₹2 K</v>
      </c>
    </row>
    <row r="2734" spans="1:33" x14ac:dyDescent="0.3">
      <c r="A2734" t="s">
        <v>181</v>
      </c>
      <c r="B2734" t="s">
        <v>369</v>
      </c>
      <c r="C2734" t="s">
        <v>49</v>
      </c>
      <c r="D2734" t="s">
        <v>219</v>
      </c>
      <c r="E2734" t="s">
        <v>2849</v>
      </c>
      <c r="F2734" t="s">
        <v>19430</v>
      </c>
      <c r="G2734" t="s">
        <v>33</v>
      </c>
      <c r="H2734" s="4">
        <v>44254</v>
      </c>
      <c r="I2734">
        <v>1400</v>
      </c>
      <c r="J2734" t="s">
        <v>19431</v>
      </c>
      <c r="K2734" t="s">
        <v>2433</v>
      </c>
      <c r="L2734" t="s">
        <v>19432</v>
      </c>
      <c r="M2734" t="s">
        <v>37</v>
      </c>
      <c r="N2734" t="s">
        <v>19433</v>
      </c>
      <c r="O2734" t="s">
        <v>57</v>
      </c>
      <c r="P2734">
        <v>4</v>
      </c>
      <c r="Q2734" t="s">
        <v>73</v>
      </c>
      <c r="R2734" t="s">
        <v>101</v>
      </c>
      <c r="S2734" t="s">
        <v>19434</v>
      </c>
      <c r="T2734" s="4">
        <v>45600</v>
      </c>
      <c r="U2734">
        <v>11</v>
      </c>
      <c r="V2734" t="s">
        <v>20256</v>
      </c>
      <c r="W2734" t="s">
        <v>19435</v>
      </c>
      <c r="X2734" t="s">
        <v>19436</v>
      </c>
      <c r="Y2734" t="s">
        <v>5908</v>
      </c>
      <c r="Z2734">
        <v>2023</v>
      </c>
      <c r="AA2734">
        <v>7</v>
      </c>
      <c r="AB2734">
        <v>5664.4000000000015</v>
      </c>
      <c r="AC2734">
        <v>809.20000000000016</v>
      </c>
      <c r="AD2734" s="8">
        <v>0.22</v>
      </c>
      <c r="AE2734" s="7">
        <v>1246.1680000000003</v>
      </c>
      <c r="AF2734">
        <v>0.22</v>
      </c>
      <c r="AG2734" t="str">
        <f t="shared" si="42"/>
        <v>₹6 K</v>
      </c>
    </row>
    <row r="2735" spans="1:33" x14ac:dyDescent="0.3">
      <c r="A2735" t="s">
        <v>181</v>
      </c>
      <c r="B2735" t="s">
        <v>182</v>
      </c>
      <c r="C2735" t="s">
        <v>29</v>
      </c>
      <c r="D2735" t="s">
        <v>241</v>
      </c>
      <c r="E2735" t="s">
        <v>559</v>
      </c>
      <c r="F2735" t="s">
        <v>19437</v>
      </c>
      <c r="G2735" t="s">
        <v>96</v>
      </c>
      <c r="H2735" s="4">
        <v>44164</v>
      </c>
      <c r="I2735">
        <v>1100</v>
      </c>
      <c r="J2735" t="s">
        <v>19438</v>
      </c>
      <c r="K2735" t="s">
        <v>1359</v>
      </c>
      <c r="L2735" t="s">
        <v>19439</v>
      </c>
      <c r="M2735" t="s">
        <v>37</v>
      </c>
      <c r="N2735" t="s">
        <v>19440</v>
      </c>
      <c r="O2735" t="s">
        <v>39</v>
      </c>
      <c r="P2735">
        <v>9</v>
      </c>
      <c r="Q2735" t="s">
        <v>40</v>
      </c>
      <c r="R2735" t="s">
        <v>58</v>
      </c>
      <c r="S2735" t="s">
        <v>19441</v>
      </c>
      <c r="T2735" s="4">
        <v>45620</v>
      </c>
      <c r="U2735">
        <v>11</v>
      </c>
      <c r="V2735" t="s">
        <v>20256</v>
      </c>
      <c r="W2735" t="s">
        <v>19442</v>
      </c>
      <c r="X2735" t="s">
        <v>19443</v>
      </c>
      <c r="Y2735" t="s">
        <v>3870</v>
      </c>
      <c r="Z2735">
        <v>1621</v>
      </c>
      <c r="AA2735">
        <v>2</v>
      </c>
      <c r="AB2735">
        <v>1296.8000000000002</v>
      </c>
      <c r="AC2735">
        <v>648.40000000000009</v>
      </c>
      <c r="AD2735" s="8">
        <v>0.28000000000000003</v>
      </c>
      <c r="AE2735" s="7">
        <v>363.1040000000001</v>
      </c>
      <c r="AF2735">
        <v>0.28000000000000003</v>
      </c>
      <c r="AG2735" t="str">
        <f t="shared" si="42"/>
        <v>₹1 K</v>
      </c>
    </row>
    <row r="2736" spans="1:33" x14ac:dyDescent="0.3">
      <c r="A2736" t="s">
        <v>93</v>
      </c>
      <c r="B2736" t="s">
        <v>205</v>
      </c>
      <c r="C2736" t="s">
        <v>29</v>
      </c>
      <c r="D2736" t="s">
        <v>219</v>
      </c>
      <c r="E2736" t="s">
        <v>242</v>
      </c>
      <c r="F2736" t="s">
        <v>19451</v>
      </c>
      <c r="G2736" t="s">
        <v>96</v>
      </c>
      <c r="H2736" s="4">
        <v>45321</v>
      </c>
      <c r="I2736">
        <v>1300</v>
      </c>
      <c r="J2736" t="s">
        <v>19452</v>
      </c>
      <c r="K2736" t="s">
        <v>1418</v>
      </c>
      <c r="L2736" t="s">
        <v>19453</v>
      </c>
      <c r="M2736" t="s">
        <v>37</v>
      </c>
      <c r="N2736" t="s">
        <v>19454</v>
      </c>
      <c r="O2736" t="s">
        <v>57</v>
      </c>
      <c r="P2736">
        <v>12</v>
      </c>
      <c r="Q2736" t="s">
        <v>73</v>
      </c>
      <c r="R2736" t="s">
        <v>41</v>
      </c>
      <c r="S2736" t="s">
        <v>19455</v>
      </c>
      <c r="T2736" s="4">
        <v>45618</v>
      </c>
      <c r="U2736">
        <v>11</v>
      </c>
      <c r="V2736" t="s">
        <v>20256</v>
      </c>
      <c r="W2736" t="s">
        <v>19456</v>
      </c>
      <c r="X2736" t="s">
        <v>19457</v>
      </c>
      <c r="Y2736" t="s">
        <v>5760</v>
      </c>
      <c r="Z2736">
        <v>1084</v>
      </c>
      <c r="AA2736">
        <v>8</v>
      </c>
      <c r="AB2736">
        <v>3468.8</v>
      </c>
      <c r="AC2736">
        <v>433.6</v>
      </c>
      <c r="AD2736" s="8">
        <v>0.28000000000000003</v>
      </c>
      <c r="AE2736" s="7">
        <v>971.26400000000012</v>
      </c>
      <c r="AF2736">
        <v>0.28000000000000003</v>
      </c>
      <c r="AG2736" t="str">
        <f t="shared" si="42"/>
        <v>₹3 K</v>
      </c>
    </row>
    <row r="2737" spans="1:33" x14ac:dyDescent="0.3">
      <c r="A2737" t="s">
        <v>20233</v>
      </c>
      <c r="B2737" t="s">
        <v>218</v>
      </c>
      <c r="C2737" t="s">
        <v>49</v>
      </c>
      <c r="D2737" t="s">
        <v>50</v>
      </c>
      <c r="E2737" t="s">
        <v>986</v>
      </c>
      <c r="F2737" t="s">
        <v>19464</v>
      </c>
      <c r="G2737" t="s">
        <v>96</v>
      </c>
      <c r="H2737" s="4">
        <v>44053</v>
      </c>
      <c r="I2737">
        <v>1000</v>
      </c>
      <c r="J2737" t="s">
        <v>19465</v>
      </c>
      <c r="K2737" t="s">
        <v>113</v>
      </c>
      <c r="L2737" t="s">
        <v>19466</v>
      </c>
      <c r="M2737" t="s">
        <v>37</v>
      </c>
      <c r="N2737" t="s">
        <v>19467</v>
      </c>
      <c r="O2737" t="s">
        <v>116</v>
      </c>
      <c r="P2737">
        <v>10</v>
      </c>
      <c r="Q2737" t="s">
        <v>40</v>
      </c>
      <c r="R2737" t="s">
        <v>41</v>
      </c>
      <c r="S2737" t="s">
        <v>19468</v>
      </c>
      <c r="T2737" s="4">
        <v>45617</v>
      </c>
      <c r="U2737">
        <v>11</v>
      </c>
      <c r="V2737" t="s">
        <v>20256</v>
      </c>
      <c r="W2737" t="s">
        <v>19469</v>
      </c>
      <c r="X2737" t="s">
        <v>19470</v>
      </c>
      <c r="Y2737" t="s">
        <v>3372</v>
      </c>
      <c r="Z2737">
        <v>2830</v>
      </c>
      <c r="AA2737">
        <v>3</v>
      </c>
      <c r="AB2737">
        <v>3396</v>
      </c>
      <c r="AC2737">
        <v>1132</v>
      </c>
      <c r="AD2737" s="8">
        <v>0.22</v>
      </c>
      <c r="AE2737" s="7">
        <v>747.12</v>
      </c>
      <c r="AF2737">
        <v>0.22</v>
      </c>
      <c r="AG2737" t="str">
        <f t="shared" si="42"/>
        <v>₹3 K</v>
      </c>
    </row>
    <row r="2738" spans="1:33" x14ac:dyDescent="0.3">
      <c r="A2738" t="s">
        <v>20238</v>
      </c>
      <c r="B2738" t="s">
        <v>650</v>
      </c>
      <c r="C2738" t="s">
        <v>80</v>
      </c>
      <c r="D2738" t="s">
        <v>241</v>
      </c>
      <c r="E2738" t="s">
        <v>2408</v>
      </c>
      <c r="F2738" t="s">
        <v>19499</v>
      </c>
      <c r="G2738" t="s">
        <v>96</v>
      </c>
      <c r="H2738" s="4">
        <v>45387</v>
      </c>
      <c r="I2738">
        <v>800</v>
      </c>
      <c r="J2738" t="s">
        <v>19500</v>
      </c>
      <c r="K2738" t="s">
        <v>1359</v>
      </c>
      <c r="L2738" t="s">
        <v>19501</v>
      </c>
      <c r="M2738" t="s">
        <v>37</v>
      </c>
      <c r="N2738" t="s">
        <v>19502</v>
      </c>
      <c r="O2738" t="s">
        <v>116</v>
      </c>
      <c r="P2738">
        <v>16</v>
      </c>
      <c r="Q2738" t="s">
        <v>73</v>
      </c>
      <c r="R2738" t="s">
        <v>41</v>
      </c>
      <c r="S2738" t="s">
        <v>19503</v>
      </c>
      <c r="T2738" s="4">
        <v>45616</v>
      </c>
      <c r="U2738">
        <v>11</v>
      </c>
      <c r="V2738" t="s">
        <v>20256</v>
      </c>
      <c r="W2738" t="s">
        <v>19504</v>
      </c>
      <c r="X2738" t="s">
        <v>19505</v>
      </c>
      <c r="Y2738" t="s">
        <v>1398</v>
      </c>
      <c r="Z2738">
        <v>1103</v>
      </c>
      <c r="AA2738">
        <v>3</v>
      </c>
      <c r="AB2738">
        <v>1323.6000000000001</v>
      </c>
      <c r="AC2738">
        <v>441.20000000000005</v>
      </c>
      <c r="AD2738" s="8">
        <v>0.35</v>
      </c>
      <c r="AE2738" s="7">
        <v>463.26</v>
      </c>
      <c r="AF2738">
        <v>0.35</v>
      </c>
      <c r="AG2738" t="str">
        <f t="shared" si="42"/>
        <v>₹1 K</v>
      </c>
    </row>
    <row r="2739" spans="1:33" x14ac:dyDescent="0.3">
      <c r="A2739" t="s">
        <v>27</v>
      </c>
      <c r="B2739" t="s">
        <v>731</v>
      </c>
      <c r="C2739" t="s">
        <v>29</v>
      </c>
      <c r="D2739" t="s">
        <v>30</v>
      </c>
      <c r="E2739" t="s">
        <v>1005</v>
      </c>
      <c r="F2739" t="s">
        <v>19647</v>
      </c>
      <c r="G2739" t="s">
        <v>33</v>
      </c>
      <c r="H2739" s="4">
        <v>44223</v>
      </c>
      <c r="I2739">
        <v>1000</v>
      </c>
      <c r="J2739" t="s">
        <v>19648</v>
      </c>
      <c r="K2739" t="s">
        <v>1034</v>
      </c>
      <c r="L2739" t="s">
        <v>19649</v>
      </c>
      <c r="M2739" t="s">
        <v>37</v>
      </c>
      <c r="N2739" t="s">
        <v>19650</v>
      </c>
      <c r="O2739" t="s">
        <v>57</v>
      </c>
      <c r="P2739">
        <v>6</v>
      </c>
      <c r="Q2739" t="s">
        <v>40</v>
      </c>
      <c r="R2739" t="s">
        <v>58</v>
      </c>
      <c r="S2739" t="s">
        <v>19651</v>
      </c>
      <c r="T2739" s="4">
        <v>45597</v>
      </c>
      <c r="U2739">
        <v>11</v>
      </c>
      <c r="V2739" t="s">
        <v>20256</v>
      </c>
      <c r="W2739" t="s">
        <v>19652</v>
      </c>
      <c r="X2739" t="s">
        <v>19653</v>
      </c>
      <c r="Y2739" t="s">
        <v>548</v>
      </c>
      <c r="Z2739">
        <v>940</v>
      </c>
      <c r="AA2739">
        <v>7</v>
      </c>
      <c r="AB2739">
        <v>2632</v>
      </c>
      <c r="AC2739">
        <v>376</v>
      </c>
      <c r="AD2739" s="8">
        <v>0.28000000000000003</v>
      </c>
      <c r="AE2739" s="7">
        <v>736.96</v>
      </c>
      <c r="AF2739">
        <v>0.28000000000000003</v>
      </c>
      <c r="AG2739" t="str">
        <f t="shared" si="42"/>
        <v>₹3 K</v>
      </c>
    </row>
    <row r="2740" spans="1:33" x14ac:dyDescent="0.3">
      <c r="A2740" t="s">
        <v>93</v>
      </c>
      <c r="B2740" t="s">
        <v>568</v>
      </c>
      <c r="C2740" t="s">
        <v>29</v>
      </c>
      <c r="D2740" t="s">
        <v>81</v>
      </c>
      <c r="E2740" t="s">
        <v>1067</v>
      </c>
      <c r="F2740" t="s">
        <v>19654</v>
      </c>
      <c r="G2740" t="s">
        <v>33</v>
      </c>
      <c r="H2740" s="4">
        <v>43865</v>
      </c>
      <c r="I2740">
        <v>800</v>
      </c>
      <c r="J2740" t="s">
        <v>19655</v>
      </c>
      <c r="K2740" t="s">
        <v>85</v>
      </c>
      <c r="L2740" t="s">
        <v>19656</v>
      </c>
      <c r="M2740" t="s">
        <v>37</v>
      </c>
      <c r="N2740" t="s">
        <v>19657</v>
      </c>
      <c r="O2740" t="s">
        <v>116</v>
      </c>
      <c r="P2740">
        <v>16</v>
      </c>
      <c r="Q2740" t="s">
        <v>40</v>
      </c>
      <c r="R2740" t="s">
        <v>58</v>
      </c>
      <c r="S2740" t="s">
        <v>19658</v>
      </c>
      <c r="T2740" s="4">
        <v>45603</v>
      </c>
      <c r="U2740">
        <v>11</v>
      </c>
      <c r="V2740" t="s">
        <v>20256</v>
      </c>
      <c r="W2740" t="s">
        <v>19659</v>
      </c>
      <c r="X2740" t="s">
        <v>17789</v>
      </c>
      <c r="Y2740" t="s">
        <v>14635</v>
      </c>
      <c r="Z2740">
        <v>2131</v>
      </c>
      <c r="AA2740">
        <v>6</v>
      </c>
      <c r="AB2740">
        <v>5114.4000000000015</v>
      </c>
      <c r="AC2740">
        <v>852.4000000000002</v>
      </c>
      <c r="AD2740" s="8">
        <v>0.28000000000000003</v>
      </c>
      <c r="AE2740" s="7">
        <v>1432.0320000000006</v>
      </c>
      <c r="AF2740">
        <v>0.28000000000000003</v>
      </c>
      <c r="AG2740" t="str">
        <f t="shared" si="42"/>
        <v>₹5 K</v>
      </c>
    </row>
    <row r="2741" spans="1:33" x14ac:dyDescent="0.3">
      <c r="A2741" t="s">
        <v>336</v>
      </c>
      <c r="B2741" t="s">
        <v>262</v>
      </c>
      <c r="C2741" t="s">
        <v>80</v>
      </c>
      <c r="D2741" t="s">
        <v>81</v>
      </c>
      <c r="E2741" t="s">
        <v>481</v>
      </c>
      <c r="F2741" t="s">
        <v>19756</v>
      </c>
      <c r="G2741" t="s">
        <v>96</v>
      </c>
      <c r="H2741" s="4">
        <v>45515</v>
      </c>
      <c r="I2741">
        <v>1300</v>
      </c>
      <c r="J2741" t="s">
        <v>19757</v>
      </c>
      <c r="K2741" t="s">
        <v>787</v>
      </c>
      <c r="L2741" t="s">
        <v>19758</v>
      </c>
      <c r="M2741" t="s">
        <v>37</v>
      </c>
      <c r="N2741" t="s">
        <v>19759</v>
      </c>
      <c r="O2741" t="s">
        <v>39</v>
      </c>
      <c r="P2741">
        <v>16</v>
      </c>
      <c r="Q2741" t="s">
        <v>73</v>
      </c>
      <c r="R2741" t="s">
        <v>74</v>
      </c>
      <c r="S2741" t="s">
        <v>19760</v>
      </c>
      <c r="T2741" s="4">
        <v>45615</v>
      </c>
      <c r="U2741">
        <v>11</v>
      </c>
      <c r="V2741" t="s">
        <v>20256</v>
      </c>
      <c r="W2741" t="s">
        <v>19761</v>
      </c>
      <c r="X2741" t="s">
        <v>19762</v>
      </c>
      <c r="Y2741" t="s">
        <v>867</v>
      </c>
      <c r="Z2741">
        <v>1930</v>
      </c>
      <c r="AA2741">
        <v>8</v>
      </c>
      <c r="AB2741">
        <v>6176</v>
      </c>
      <c r="AC2741">
        <v>772</v>
      </c>
      <c r="AD2741" s="8">
        <v>0.35</v>
      </c>
      <c r="AE2741" s="7">
        <v>2161.6</v>
      </c>
      <c r="AF2741">
        <v>0.35</v>
      </c>
      <c r="AG2741" t="str">
        <f t="shared" si="42"/>
        <v>₹6 K</v>
      </c>
    </row>
    <row r="2742" spans="1:33" x14ac:dyDescent="0.3">
      <c r="A2742" t="s">
        <v>181</v>
      </c>
      <c r="B2742" t="s">
        <v>64</v>
      </c>
      <c r="C2742" t="s">
        <v>80</v>
      </c>
      <c r="D2742" t="s">
        <v>50</v>
      </c>
      <c r="E2742" t="s">
        <v>2153</v>
      </c>
      <c r="F2742" t="s">
        <v>19763</v>
      </c>
      <c r="G2742" t="s">
        <v>33</v>
      </c>
      <c r="H2742" s="4">
        <v>45600</v>
      </c>
      <c r="I2742">
        <v>1100</v>
      </c>
      <c r="J2742" t="s">
        <v>19764</v>
      </c>
      <c r="K2742" t="s">
        <v>706</v>
      </c>
      <c r="L2742" t="s">
        <v>19765</v>
      </c>
      <c r="M2742" t="s">
        <v>87</v>
      </c>
      <c r="N2742" t="s">
        <v>19766</v>
      </c>
      <c r="O2742" t="s">
        <v>57</v>
      </c>
      <c r="P2742">
        <v>15</v>
      </c>
      <c r="Q2742" t="s">
        <v>40</v>
      </c>
      <c r="R2742" t="s">
        <v>74</v>
      </c>
      <c r="S2742" t="s">
        <v>19767</v>
      </c>
      <c r="T2742" s="4">
        <v>45619</v>
      </c>
      <c r="U2742">
        <v>11</v>
      </c>
      <c r="V2742" t="s">
        <v>20256</v>
      </c>
      <c r="W2742" t="s">
        <v>19768</v>
      </c>
      <c r="X2742" t="s">
        <v>19769</v>
      </c>
      <c r="Y2742" t="s">
        <v>739</v>
      </c>
      <c r="Z2742">
        <v>2069</v>
      </c>
      <c r="AA2742">
        <v>1</v>
      </c>
      <c r="AB2742">
        <v>827.6</v>
      </c>
      <c r="AC2742">
        <v>827.6</v>
      </c>
      <c r="AD2742" s="8">
        <v>0.35</v>
      </c>
      <c r="AE2742" s="7">
        <v>289.65999999999997</v>
      </c>
      <c r="AF2742">
        <v>0.35</v>
      </c>
      <c r="AG2742" t="str">
        <f t="shared" si="42"/>
        <v>₹827.6</v>
      </c>
    </row>
    <row r="2743" spans="1:33" x14ac:dyDescent="0.3">
      <c r="A2743" t="s">
        <v>133</v>
      </c>
      <c r="B2743" t="s">
        <v>108</v>
      </c>
      <c r="C2743" t="s">
        <v>49</v>
      </c>
      <c r="D2743" t="s">
        <v>30</v>
      </c>
      <c r="E2743" t="s">
        <v>1693</v>
      </c>
      <c r="F2743" t="s">
        <v>19770</v>
      </c>
      <c r="G2743" t="s">
        <v>33</v>
      </c>
      <c r="H2743" s="4">
        <v>45446</v>
      </c>
      <c r="I2743">
        <v>1300</v>
      </c>
      <c r="J2743" t="s">
        <v>19771</v>
      </c>
      <c r="K2743" t="s">
        <v>254</v>
      </c>
      <c r="L2743" t="s">
        <v>19772</v>
      </c>
      <c r="M2743" t="s">
        <v>37</v>
      </c>
      <c r="N2743" t="s">
        <v>19773</v>
      </c>
      <c r="O2743" t="s">
        <v>116</v>
      </c>
      <c r="P2743">
        <v>6</v>
      </c>
      <c r="Q2743" t="s">
        <v>73</v>
      </c>
      <c r="R2743" t="s">
        <v>58</v>
      </c>
      <c r="S2743" t="s">
        <v>19774</v>
      </c>
      <c r="T2743" s="4">
        <v>45607</v>
      </c>
      <c r="U2743">
        <v>11</v>
      </c>
      <c r="V2743" t="s">
        <v>20256</v>
      </c>
      <c r="W2743" t="s">
        <v>19775</v>
      </c>
      <c r="X2743" t="s">
        <v>19776</v>
      </c>
      <c r="Y2743" t="s">
        <v>1673</v>
      </c>
      <c r="Z2743">
        <v>2551</v>
      </c>
      <c r="AA2743">
        <v>4</v>
      </c>
      <c r="AB2743">
        <v>4081.6000000000004</v>
      </c>
      <c r="AC2743">
        <v>1020.4000000000001</v>
      </c>
      <c r="AD2743" s="8">
        <v>0.22</v>
      </c>
      <c r="AE2743" s="7">
        <v>897.95200000000011</v>
      </c>
      <c r="AF2743">
        <v>0.22</v>
      </c>
      <c r="AG2743" t="str">
        <f t="shared" si="42"/>
        <v>₹4 K</v>
      </c>
    </row>
    <row r="2744" spans="1:33" x14ac:dyDescent="0.3">
      <c r="A2744" t="s">
        <v>181</v>
      </c>
      <c r="B2744" t="s">
        <v>985</v>
      </c>
      <c r="C2744" t="s">
        <v>29</v>
      </c>
      <c r="D2744" t="s">
        <v>146</v>
      </c>
      <c r="E2744" t="s">
        <v>3051</v>
      </c>
      <c r="F2744" t="s">
        <v>19804</v>
      </c>
      <c r="G2744" t="s">
        <v>33</v>
      </c>
      <c r="H2744" s="4">
        <v>44621</v>
      </c>
      <c r="I2744">
        <v>1300</v>
      </c>
      <c r="J2744" t="s">
        <v>19805</v>
      </c>
      <c r="K2744" t="s">
        <v>414</v>
      </c>
      <c r="L2744" t="s">
        <v>19806</v>
      </c>
      <c r="M2744" t="s">
        <v>37</v>
      </c>
      <c r="N2744" t="s">
        <v>19807</v>
      </c>
      <c r="O2744" t="s">
        <v>72</v>
      </c>
      <c r="P2744">
        <v>14</v>
      </c>
      <c r="Q2744" t="s">
        <v>40</v>
      </c>
      <c r="R2744" t="s">
        <v>58</v>
      </c>
      <c r="S2744" t="s">
        <v>19808</v>
      </c>
      <c r="T2744" s="4">
        <v>45624</v>
      </c>
      <c r="U2744">
        <v>11</v>
      </c>
      <c r="V2744" t="s">
        <v>20256</v>
      </c>
      <c r="W2744" t="s">
        <v>19809</v>
      </c>
      <c r="X2744" t="s">
        <v>19810</v>
      </c>
      <c r="Y2744" t="s">
        <v>9790</v>
      </c>
      <c r="Z2744">
        <v>622</v>
      </c>
      <c r="AA2744">
        <v>6</v>
      </c>
      <c r="AB2744">
        <v>1492.8000000000002</v>
      </c>
      <c r="AC2744">
        <v>248.80000000000004</v>
      </c>
      <c r="AD2744" s="8">
        <v>0.28000000000000003</v>
      </c>
      <c r="AE2744" s="7">
        <v>417.98400000000009</v>
      </c>
      <c r="AF2744">
        <v>0.28000000000000003</v>
      </c>
      <c r="AG2744" t="str">
        <f t="shared" si="42"/>
        <v>₹1 K</v>
      </c>
    </row>
    <row r="2745" spans="1:33" x14ac:dyDescent="0.3">
      <c r="A2745" t="s">
        <v>47</v>
      </c>
      <c r="B2745" t="s">
        <v>1128</v>
      </c>
      <c r="C2745" t="s">
        <v>49</v>
      </c>
      <c r="D2745" t="s">
        <v>677</v>
      </c>
      <c r="E2745" t="s">
        <v>986</v>
      </c>
      <c r="F2745" t="s">
        <v>19968</v>
      </c>
      <c r="G2745" t="s">
        <v>96</v>
      </c>
      <c r="H2745" s="4">
        <v>45304</v>
      </c>
      <c r="I2745">
        <v>800</v>
      </c>
      <c r="J2745" t="s">
        <v>19969</v>
      </c>
      <c r="K2745" t="s">
        <v>3054</v>
      </c>
      <c r="L2745" t="s">
        <v>19970</v>
      </c>
      <c r="M2745" t="s">
        <v>37</v>
      </c>
      <c r="N2745" t="s">
        <v>19971</v>
      </c>
      <c r="O2745" t="s">
        <v>57</v>
      </c>
      <c r="P2745">
        <v>15</v>
      </c>
      <c r="Q2745" t="s">
        <v>73</v>
      </c>
      <c r="R2745" t="s">
        <v>41</v>
      </c>
      <c r="S2745" t="s">
        <v>19972</v>
      </c>
      <c r="T2745" s="4">
        <v>45623</v>
      </c>
      <c r="U2745">
        <v>11</v>
      </c>
      <c r="V2745" t="s">
        <v>20256</v>
      </c>
      <c r="W2745" t="s">
        <v>19973</v>
      </c>
      <c r="X2745" t="s">
        <v>19974</v>
      </c>
      <c r="Y2745" t="s">
        <v>10201</v>
      </c>
      <c r="Z2745">
        <v>2621</v>
      </c>
      <c r="AA2745">
        <v>6</v>
      </c>
      <c r="AB2745">
        <v>6290.4000000000015</v>
      </c>
      <c r="AC2745">
        <v>1048.4000000000003</v>
      </c>
      <c r="AD2745" s="8">
        <v>0.22</v>
      </c>
      <c r="AE2745" s="7">
        <v>1383.8880000000004</v>
      </c>
      <c r="AF2745">
        <v>0.22</v>
      </c>
      <c r="AG2745" t="str">
        <f t="shared" si="42"/>
        <v>₹6 K</v>
      </c>
    </row>
    <row r="2746" spans="1:33" x14ac:dyDescent="0.3">
      <c r="A2746" t="s">
        <v>181</v>
      </c>
      <c r="B2746" t="s">
        <v>411</v>
      </c>
      <c r="C2746" t="s">
        <v>49</v>
      </c>
      <c r="D2746" t="s">
        <v>65</v>
      </c>
      <c r="E2746" t="s">
        <v>2957</v>
      </c>
      <c r="F2746" t="s">
        <v>19997</v>
      </c>
      <c r="G2746" t="s">
        <v>96</v>
      </c>
      <c r="H2746" s="4">
        <v>45387</v>
      </c>
      <c r="I2746">
        <v>1300</v>
      </c>
      <c r="J2746" t="s">
        <v>19998</v>
      </c>
      <c r="K2746" t="s">
        <v>1749</v>
      </c>
      <c r="L2746" t="s">
        <v>19999</v>
      </c>
      <c r="M2746" t="s">
        <v>37</v>
      </c>
      <c r="N2746" t="s">
        <v>20000</v>
      </c>
      <c r="O2746" t="s">
        <v>72</v>
      </c>
      <c r="P2746">
        <v>16</v>
      </c>
      <c r="Q2746" t="s">
        <v>73</v>
      </c>
      <c r="R2746" t="s">
        <v>74</v>
      </c>
      <c r="S2746" t="s">
        <v>20001</v>
      </c>
      <c r="T2746" s="4">
        <v>45610</v>
      </c>
      <c r="U2746">
        <v>11</v>
      </c>
      <c r="V2746" t="s">
        <v>20256</v>
      </c>
      <c r="W2746" t="s">
        <v>20002</v>
      </c>
      <c r="X2746" t="s">
        <v>20003</v>
      </c>
      <c r="Y2746" t="s">
        <v>4298</v>
      </c>
      <c r="Z2746">
        <v>1985</v>
      </c>
      <c r="AA2746">
        <v>3</v>
      </c>
      <c r="AB2746">
        <v>2382</v>
      </c>
      <c r="AC2746">
        <v>794</v>
      </c>
      <c r="AD2746" s="8">
        <v>0.22</v>
      </c>
      <c r="AE2746" s="7">
        <v>524.04</v>
      </c>
      <c r="AF2746">
        <v>0.22</v>
      </c>
      <c r="AG2746" t="str">
        <f t="shared" si="42"/>
        <v>₹2 K</v>
      </c>
    </row>
    <row r="2747" spans="1:33" x14ac:dyDescent="0.3">
      <c r="A2747" t="s">
        <v>121</v>
      </c>
      <c r="B2747" t="s">
        <v>946</v>
      </c>
      <c r="C2747" t="s">
        <v>49</v>
      </c>
      <c r="D2747" t="s">
        <v>81</v>
      </c>
      <c r="E2747" t="s">
        <v>294</v>
      </c>
      <c r="F2747" t="s">
        <v>20131</v>
      </c>
      <c r="G2747" t="s">
        <v>96</v>
      </c>
      <c r="H2747" s="4">
        <v>44531</v>
      </c>
      <c r="I2747">
        <v>1200</v>
      </c>
      <c r="J2747" t="s">
        <v>20132</v>
      </c>
      <c r="K2747" t="s">
        <v>835</v>
      </c>
      <c r="L2747" t="s">
        <v>20133</v>
      </c>
      <c r="M2747" t="s">
        <v>37</v>
      </c>
      <c r="N2747" t="s">
        <v>20134</v>
      </c>
      <c r="O2747" t="s">
        <v>57</v>
      </c>
      <c r="P2747">
        <v>4</v>
      </c>
      <c r="Q2747" t="s">
        <v>73</v>
      </c>
      <c r="R2747" t="s">
        <v>101</v>
      </c>
      <c r="S2747" t="s">
        <v>20135</v>
      </c>
      <c r="T2747" s="4">
        <v>45626</v>
      </c>
      <c r="U2747">
        <v>11</v>
      </c>
      <c r="V2747" t="s">
        <v>20256</v>
      </c>
      <c r="W2747" t="s">
        <v>20136</v>
      </c>
      <c r="X2747" t="s">
        <v>20137</v>
      </c>
      <c r="Y2747" t="s">
        <v>1802</v>
      </c>
      <c r="Z2747">
        <v>1413</v>
      </c>
      <c r="AA2747">
        <v>1</v>
      </c>
      <c r="AB2747">
        <v>565.20000000000005</v>
      </c>
      <c r="AC2747">
        <v>565.20000000000005</v>
      </c>
      <c r="AD2747" s="8">
        <v>0.22</v>
      </c>
      <c r="AE2747" s="7">
        <v>124.34400000000001</v>
      </c>
      <c r="AF2747">
        <v>0.22</v>
      </c>
      <c r="AG2747" t="str">
        <f t="shared" si="42"/>
        <v>₹565.2</v>
      </c>
    </row>
    <row r="2748" spans="1:33" x14ac:dyDescent="0.3">
      <c r="A2748" t="s">
        <v>145</v>
      </c>
      <c r="B2748" t="s">
        <v>145</v>
      </c>
      <c r="C2748" t="s">
        <v>49</v>
      </c>
      <c r="D2748" t="s">
        <v>219</v>
      </c>
      <c r="E2748" t="s">
        <v>3122</v>
      </c>
      <c r="F2748" t="s">
        <v>20171</v>
      </c>
      <c r="G2748" t="s">
        <v>33</v>
      </c>
      <c r="H2748" s="4">
        <v>45038</v>
      </c>
      <c r="I2748">
        <v>1300</v>
      </c>
      <c r="J2748" t="s">
        <v>20172</v>
      </c>
      <c r="K2748" t="s">
        <v>3054</v>
      </c>
      <c r="L2748" t="s">
        <v>20173</v>
      </c>
      <c r="M2748" t="s">
        <v>37</v>
      </c>
      <c r="N2748" t="s">
        <v>20174</v>
      </c>
      <c r="O2748" t="s">
        <v>72</v>
      </c>
      <c r="P2748">
        <v>13</v>
      </c>
      <c r="Q2748" t="s">
        <v>40</v>
      </c>
      <c r="R2748" t="s">
        <v>41</v>
      </c>
      <c r="S2748" t="s">
        <v>20175</v>
      </c>
      <c r="T2748" s="4">
        <v>45600</v>
      </c>
      <c r="U2748">
        <v>11</v>
      </c>
      <c r="V2748" t="s">
        <v>20256</v>
      </c>
      <c r="W2748" t="s">
        <v>20176</v>
      </c>
      <c r="X2748" t="s">
        <v>20177</v>
      </c>
      <c r="Y2748" t="s">
        <v>3438</v>
      </c>
      <c r="Z2748">
        <v>1333</v>
      </c>
      <c r="AA2748">
        <v>5</v>
      </c>
      <c r="AB2748">
        <v>2666</v>
      </c>
      <c r="AC2748">
        <v>533.20000000000005</v>
      </c>
      <c r="AD2748" s="8">
        <v>0.22</v>
      </c>
      <c r="AE2748" s="7">
        <v>586.52</v>
      </c>
      <c r="AF2748">
        <v>0.22</v>
      </c>
      <c r="AG2748" t="str">
        <f t="shared" si="42"/>
        <v>₹3 K</v>
      </c>
    </row>
    <row r="2749" spans="1:33" x14ac:dyDescent="0.3">
      <c r="A2749" t="s">
        <v>357</v>
      </c>
      <c r="B2749" t="s">
        <v>357</v>
      </c>
      <c r="C2749" t="s">
        <v>80</v>
      </c>
      <c r="D2749" t="s">
        <v>241</v>
      </c>
      <c r="E2749" t="s">
        <v>358</v>
      </c>
      <c r="F2749" t="s">
        <v>359</v>
      </c>
      <c r="G2749" t="s">
        <v>33</v>
      </c>
      <c r="H2749" s="4">
        <v>44344</v>
      </c>
      <c r="I2749">
        <v>1000</v>
      </c>
      <c r="J2749" t="s">
        <v>360</v>
      </c>
      <c r="K2749" t="s">
        <v>361</v>
      </c>
      <c r="L2749" t="s">
        <v>362</v>
      </c>
      <c r="M2749" t="s">
        <v>37</v>
      </c>
      <c r="N2749" t="s">
        <v>363</v>
      </c>
      <c r="O2749" t="s">
        <v>39</v>
      </c>
      <c r="P2749">
        <v>11</v>
      </c>
      <c r="Q2749" t="s">
        <v>73</v>
      </c>
      <c r="R2749" t="s">
        <v>101</v>
      </c>
      <c r="S2749" t="s">
        <v>364</v>
      </c>
      <c r="T2749" s="4">
        <v>45627</v>
      </c>
      <c r="U2749">
        <v>12</v>
      </c>
      <c r="V2749" t="s">
        <v>20258</v>
      </c>
      <c r="W2749" t="s">
        <v>366</v>
      </c>
      <c r="X2749" t="s">
        <v>367</v>
      </c>
      <c r="Y2749" t="s">
        <v>368</v>
      </c>
      <c r="Z2749">
        <v>2725</v>
      </c>
      <c r="AA2749">
        <v>8</v>
      </c>
      <c r="AB2749">
        <v>8720</v>
      </c>
      <c r="AC2749">
        <v>1090</v>
      </c>
      <c r="AD2749" s="8">
        <v>0.35</v>
      </c>
      <c r="AE2749" s="7">
        <v>3052</v>
      </c>
      <c r="AF2749">
        <v>0.35</v>
      </c>
      <c r="AG2749" t="str">
        <f t="shared" si="42"/>
        <v>₹9 K</v>
      </c>
    </row>
    <row r="2750" spans="1:33" x14ac:dyDescent="0.3">
      <c r="A2750" t="s">
        <v>93</v>
      </c>
      <c r="B2750" t="s">
        <v>169</v>
      </c>
      <c r="C2750" t="s">
        <v>80</v>
      </c>
      <c r="D2750" t="s">
        <v>241</v>
      </c>
      <c r="E2750" t="s">
        <v>1067</v>
      </c>
      <c r="F2750" t="s">
        <v>1068</v>
      </c>
      <c r="G2750" t="s">
        <v>96</v>
      </c>
      <c r="H2750" s="4">
        <v>45174</v>
      </c>
      <c r="I2750">
        <v>1000</v>
      </c>
      <c r="J2750" t="s">
        <v>1069</v>
      </c>
      <c r="K2750" t="s">
        <v>254</v>
      </c>
      <c r="L2750" t="s">
        <v>1070</v>
      </c>
      <c r="M2750" t="s">
        <v>37</v>
      </c>
      <c r="N2750" t="s">
        <v>1071</v>
      </c>
      <c r="O2750" t="s">
        <v>39</v>
      </c>
      <c r="P2750">
        <v>14</v>
      </c>
      <c r="Q2750" t="s">
        <v>73</v>
      </c>
      <c r="R2750" t="s">
        <v>41</v>
      </c>
      <c r="S2750" t="s">
        <v>1072</v>
      </c>
      <c r="T2750" s="4">
        <v>45629</v>
      </c>
      <c r="U2750">
        <v>12</v>
      </c>
      <c r="V2750" t="s">
        <v>20258</v>
      </c>
      <c r="W2750" t="s">
        <v>1073</v>
      </c>
      <c r="X2750" t="s">
        <v>1074</v>
      </c>
      <c r="Y2750" t="s">
        <v>1075</v>
      </c>
      <c r="Z2750">
        <v>890</v>
      </c>
      <c r="AA2750">
        <v>5</v>
      </c>
      <c r="AB2750">
        <v>1780</v>
      </c>
      <c r="AC2750">
        <v>356</v>
      </c>
      <c r="AD2750" s="8">
        <v>0.35</v>
      </c>
      <c r="AE2750" s="7">
        <v>623</v>
      </c>
      <c r="AF2750">
        <v>0.35</v>
      </c>
      <c r="AG2750" t="str">
        <f t="shared" si="42"/>
        <v>₹2 K</v>
      </c>
    </row>
    <row r="2751" spans="1:33" x14ac:dyDescent="0.3">
      <c r="A2751" t="s">
        <v>27</v>
      </c>
      <c r="B2751" t="s">
        <v>803</v>
      </c>
      <c r="C2751" t="s">
        <v>49</v>
      </c>
      <c r="D2751" t="s">
        <v>219</v>
      </c>
      <c r="E2751" t="s">
        <v>314</v>
      </c>
      <c r="F2751" t="s">
        <v>1209</v>
      </c>
      <c r="G2751" t="s">
        <v>33</v>
      </c>
      <c r="H2751" s="4">
        <v>43837</v>
      </c>
      <c r="I2751">
        <v>1200</v>
      </c>
      <c r="J2751" t="s">
        <v>1210</v>
      </c>
      <c r="K2751" t="s">
        <v>1121</v>
      </c>
      <c r="L2751" t="s">
        <v>1211</v>
      </c>
      <c r="M2751" t="s">
        <v>37</v>
      </c>
      <c r="N2751" t="s">
        <v>1212</v>
      </c>
      <c r="O2751" t="s">
        <v>72</v>
      </c>
      <c r="P2751">
        <v>14</v>
      </c>
      <c r="Q2751" t="s">
        <v>40</v>
      </c>
      <c r="R2751" t="s">
        <v>101</v>
      </c>
      <c r="S2751" t="s">
        <v>1213</v>
      </c>
      <c r="T2751" s="4">
        <v>45629</v>
      </c>
      <c r="U2751">
        <v>12</v>
      </c>
      <c r="V2751" t="s">
        <v>20258</v>
      </c>
      <c r="W2751" t="s">
        <v>1214</v>
      </c>
      <c r="X2751" t="s">
        <v>1215</v>
      </c>
      <c r="Y2751" t="s">
        <v>1216</v>
      </c>
      <c r="Z2751">
        <v>2959</v>
      </c>
      <c r="AA2751">
        <v>3</v>
      </c>
      <c r="AB2751">
        <v>3550.8</v>
      </c>
      <c r="AC2751">
        <v>1183.6000000000001</v>
      </c>
      <c r="AD2751" s="8">
        <v>0.22</v>
      </c>
      <c r="AE2751" s="7">
        <v>781.17600000000004</v>
      </c>
      <c r="AF2751">
        <v>0.22</v>
      </c>
      <c r="AG2751" t="str">
        <f t="shared" si="42"/>
        <v>₹4 K</v>
      </c>
    </row>
    <row r="2752" spans="1:33" x14ac:dyDescent="0.3">
      <c r="A2752" t="s">
        <v>107</v>
      </c>
      <c r="B2752" t="s">
        <v>510</v>
      </c>
      <c r="C2752" t="s">
        <v>49</v>
      </c>
      <c r="D2752" t="s">
        <v>241</v>
      </c>
      <c r="E2752" t="s">
        <v>421</v>
      </c>
      <c r="F2752" t="s">
        <v>1275</v>
      </c>
      <c r="G2752" t="s">
        <v>96</v>
      </c>
      <c r="H2752" s="4">
        <v>44289</v>
      </c>
      <c r="I2752">
        <v>1300</v>
      </c>
      <c r="J2752" t="s">
        <v>1276</v>
      </c>
      <c r="K2752" t="s">
        <v>113</v>
      </c>
      <c r="L2752" t="s">
        <v>1277</v>
      </c>
      <c r="M2752" t="s">
        <v>37</v>
      </c>
      <c r="N2752" t="s">
        <v>1278</v>
      </c>
      <c r="O2752" t="s">
        <v>57</v>
      </c>
      <c r="P2752">
        <v>17</v>
      </c>
      <c r="Q2752" t="s">
        <v>73</v>
      </c>
      <c r="R2752" t="s">
        <v>74</v>
      </c>
      <c r="S2752" t="s">
        <v>1279</v>
      </c>
      <c r="T2752" s="4">
        <v>45628</v>
      </c>
      <c r="U2752">
        <v>12</v>
      </c>
      <c r="V2752" t="s">
        <v>20258</v>
      </c>
      <c r="W2752" t="s">
        <v>1280</v>
      </c>
      <c r="X2752" t="s">
        <v>1281</v>
      </c>
      <c r="Y2752" t="s">
        <v>120</v>
      </c>
      <c r="Z2752">
        <v>1588</v>
      </c>
      <c r="AA2752">
        <v>3</v>
      </c>
      <c r="AB2752">
        <v>1905.6000000000001</v>
      </c>
      <c r="AC2752">
        <v>635.20000000000005</v>
      </c>
      <c r="AD2752" s="8">
        <v>0.22</v>
      </c>
      <c r="AE2752" s="7">
        <v>419.23200000000003</v>
      </c>
      <c r="AF2752">
        <v>0.22</v>
      </c>
      <c r="AG2752" t="str">
        <f t="shared" si="42"/>
        <v>₹2 K</v>
      </c>
    </row>
    <row r="2753" spans="1:33" x14ac:dyDescent="0.3">
      <c r="A2753" t="s">
        <v>181</v>
      </c>
      <c r="B2753" t="s">
        <v>813</v>
      </c>
      <c r="C2753" t="s">
        <v>29</v>
      </c>
      <c r="D2753" t="s">
        <v>241</v>
      </c>
      <c r="E2753" t="s">
        <v>687</v>
      </c>
      <c r="F2753" t="s">
        <v>1526</v>
      </c>
      <c r="G2753" t="s">
        <v>33</v>
      </c>
      <c r="H2753" s="4">
        <v>44289</v>
      </c>
      <c r="I2753">
        <v>1400</v>
      </c>
      <c r="J2753" t="s">
        <v>1527</v>
      </c>
      <c r="K2753" t="s">
        <v>989</v>
      </c>
      <c r="L2753" t="s">
        <v>1528</v>
      </c>
      <c r="M2753" t="s">
        <v>87</v>
      </c>
      <c r="N2753" t="s">
        <v>1529</v>
      </c>
      <c r="O2753" t="s">
        <v>57</v>
      </c>
      <c r="P2753">
        <v>20</v>
      </c>
      <c r="Q2753" t="s">
        <v>40</v>
      </c>
      <c r="R2753" t="s">
        <v>74</v>
      </c>
      <c r="S2753" t="s">
        <v>1530</v>
      </c>
      <c r="T2753" s="4">
        <v>45629</v>
      </c>
      <c r="U2753">
        <v>12</v>
      </c>
      <c r="V2753" t="s">
        <v>20258</v>
      </c>
      <c r="W2753" t="s">
        <v>1531</v>
      </c>
      <c r="X2753" t="s">
        <v>1532</v>
      </c>
      <c r="Y2753" t="s">
        <v>1533</v>
      </c>
      <c r="Z2753">
        <v>2234</v>
      </c>
      <c r="AA2753">
        <v>2</v>
      </c>
      <c r="AB2753">
        <v>1787.2</v>
      </c>
      <c r="AC2753">
        <v>893.6</v>
      </c>
      <c r="AD2753" s="8">
        <v>0.28000000000000003</v>
      </c>
      <c r="AE2753" s="7">
        <v>500.41600000000005</v>
      </c>
      <c r="AF2753">
        <v>0.28000000000000003</v>
      </c>
      <c r="AG2753" t="str">
        <f t="shared" si="42"/>
        <v>₹2 K</v>
      </c>
    </row>
    <row r="2754" spans="1:33" x14ac:dyDescent="0.3">
      <c r="A2754" t="s">
        <v>20237</v>
      </c>
      <c r="B2754" t="s">
        <v>1483</v>
      </c>
      <c r="C2754" t="s">
        <v>80</v>
      </c>
      <c r="D2754" t="s">
        <v>677</v>
      </c>
      <c r="E2754" t="s">
        <v>740</v>
      </c>
      <c r="F2754" t="s">
        <v>2802</v>
      </c>
      <c r="G2754" t="s">
        <v>96</v>
      </c>
      <c r="H2754" s="4">
        <v>44330</v>
      </c>
      <c r="I2754">
        <v>1300</v>
      </c>
      <c r="J2754" t="s">
        <v>2803</v>
      </c>
      <c r="K2754" t="s">
        <v>653</v>
      </c>
      <c r="L2754" t="s">
        <v>2804</v>
      </c>
      <c r="M2754" t="s">
        <v>37</v>
      </c>
      <c r="N2754" t="s">
        <v>2805</v>
      </c>
      <c r="O2754" t="s">
        <v>39</v>
      </c>
      <c r="P2754">
        <v>9</v>
      </c>
      <c r="Q2754" t="s">
        <v>40</v>
      </c>
      <c r="R2754" t="s">
        <v>74</v>
      </c>
      <c r="S2754" t="s">
        <v>2806</v>
      </c>
      <c r="T2754" s="4">
        <v>45629</v>
      </c>
      <c r="U2754">
        <v>12</v>
      </c>
      <c r="V2754" t="s">
        <v>20258</v>
      </c>
      <c r="W2754" t="s">
        <v>2807</v>
      </c>
      <c r="X2754" t="s">
        <v>2808</v>
      </c>
      <c r="Y2754" t="s">
        <v>2809</v>
      </c>
      <c r="Z2754">
        <v>1006</v>
      </c>
      <c r="AA2754">
        <v>4</v>
      </c>
      <c r="AB2754">
        <v>1609.6000000000001</v>
      </c>
      <c r="AC2754">
        <v>402.40000000000003</v>
      </c>
      <c r="AD2754" s="8">
        <v>0.35</v>
      </c>
      <c r="AE2754" s="7">
        <v>563.36</v>
      </c>
      <c r="AF2754">
        <v>0.35</v>
      </c>
      <c r="AG2754" t="str">
        <f t="shared" ref="AG2754:AG2780" si="43">IF(AB2754&gt;=100000,"₹"&amp;TEXT(AB2754/100000,"0.0")&amp;" L",
IF(AB2754&gt;=1000,"₹"&amp;TEXT(AB2754/1000,"0")&amp;" K",
"₹"&amp;AB2754))</f>
        <v>₹2 K</v>
      </c>
    </row>
    <row r="2755" spans="1:33" x14ac:dyDescent="0.3">
      <c r="A2755" t="s">
        <v>27</v>
      </c>
      <c r="B2755" t="s">
        <v>731</v>
      </c>
      <c r="C2755" t="s">
        <v>29</v>
      </c>
      <c r="D2755" t="s">
        <v>65</v>
      </c>
      <c r="E2755" t="s">
        <v>94</v>
      </c>
      <c r="F2755" t="s">
        <v>2818</v>
      </c>
      <c r="G2755" t="s">
        <v>33</v>
      </c>
      <c r="H2755" s="4">
        <v>45555</v>
      </c>
      <c r="I2755">
        <v>1200</v>
      </c>
      <c r="J2755" t="s">
        <v>2819</v>
      </c>
      <c r="K2755" t="s">
        <v>1686</v>
      </c>
      <c r="L2755" t="s">
        <v>2820</v>
      </c>
      <c r="M2755" t="s">
        <v>37</v>
      </c>
      <c r="N2755" t="s">
        <v>2821</v>
      </c>
      <c r="O2755" t="s">
        <v>57</v>
      </c>
      <c r="P2755">
        <v>18</v>
      </c>
      <c r="Q2755" t="s">
        <v>73</v>
      </c>
      <c r="R2755" t="s">
        <v>58</v>
      </c>
      <c r="S2755" t="s">
        <v>2822</v>
      </c>
      <c r="T2755" s="4">
        <v>45627</v>
      </c>
      <c r="U2755">
        <v>12</v>
      </c>
      <c r="V2755" t="s">
        <v>20258</v>
      </c>
      <c r="W2755" t="s">
        <v>2823</v>
      </c>
      <c r="X2755" t="s">
        <v>2824</v>
      </c>
      <c r="Y2755" t="s">
        <v>2825</v>
      </c>
      <c r="Z2755">
        <v>2653</v>
      </c>
      <c r="AA2755">
        <v>2</v>
      </c>
      <c r="AB2755">
        <v>2122.4</v>
      </c>
      <c r="AC2755">
        <v>1061.2</v>
      </c>
      <c r="AD2755" s="8">
        <v>0.28000000000000003</v>
      </c>
      <c r="AE2755" s="7">
        <v>594.27200000000005</v>
      </c>
      <c r="AF2755">
        <v>0.28000000000000003</v>
      </c>
      <c r="AG2755" t="str">
        <f t="shared" si="43"/>
        <v>₹2 K</v>
      </c>
    </row>
    <row r="2756" spans="1:33" x14ac:dyDescent="0.3">
      <c r="A2756" t="s">
        <v>107</v>
      </c>
      <c r="B2756" t="s">
        <v>510</v>
      </c>
      <c r="C2756" t="s">
        <v>49</v>
      </c>
      <c r="D2756" t="s">
        <v>241</v>
      </c>
      <c r="E2756" t="s">
        <v>283</v>
      </c>
      <c r="F2756" t="s">
        <v>2888</v>
      </c>
      <c r="G2756" t="s">
        <v>96</v>
      </c>
      <c r="H2756" s="4">
        <v>44182</v>
      </c>
      <c r="I2756">
        <v>950</v>
      </c>
      <c r="J2756" t="s">
        <v>2889</v>
      </c>
      <c r="K2756" t="s">
        <v>2295</v>
      </c>
      <c r="L2756" t="s">
        <v>2890</v>
      </c>
      <c r="M2756" t="s">
        <v>87</v>
      </c>
      <c r="N2756" t="s">
        <v>2891</v>
      </c>
      <c r="O2756" t="s">
        <v>72</v>
      </c>
      <c r="P2756">
        <v>6</v>
      </c>
      <c r="Q2756" t="s">
        <v>73</v>
      </c>
      <c r="R2756" t="s">
        <v>41</v>
      </c>
      <c r="S2756" t="s">
        <v>2892</v>
      </c>
      <c r="T2756" s="4">
        <v>45628</v>
      </c>
      <c r="U2756">
        <v>12</v>
      </c>
      <c r="V2756" t="s">
        <v>20258</v>
      </c>
      <c r="W2756" t="s">
        <v>2893</v>
      </c>
      <c r="X2756" t="s">
        <v>2894</v>
      </c>
      <c r="Y2756" t="s">
        <v>631</v>
      </c>
      <c r="Z2756">
        <v>1678</v>
      </c>
      <c r="AA2756">
        <v>3</v>
      </c>
      <c r="AB2756">
        <v>2013.6000000000001</v>
      </c>
      <c r="AC2756">
        <v>671.2</v>
      </c>
      <c r="AD2756" s="8">
        <v>0.22</v>
      </c>
      <c r="AE2756" s="7">
        <v>442.99200000000002</v>
      </c>
      <c r="AF2756">
        <v>0.22</v>
      </c>
      <c r="AG2756" t="str">
        <f t="shared" si="43"/>
        <v>₹2 K</v>
      </c>
    </row>
    <row r="2757" spans="1:33" x14ac:dyDescent="0.3">
      <c r="A2757" t="s">
        <v>357</v>
      </c>
      <c r="B2757" t="s">
        <v>357</v>
      </c>
      <c r="C2757" t="s">
        <v>49</v>
      </c>
      <c r="D2757" t="s">
        <v>241</v>
      </c>
      <c r="E2757" t="s">
        <v>841</v>
      </c>
      <c r="F2757" t="s">
        <v>3639</v>
      </c>
      <c r="G2757" t="s">
        <v>96</v>
      </c>
      <c r="H2757" s="4">
        <v>45250</v>
      </c>
      <c r="I2757">
        <v>1200</v>
      </c>
      <c r="J2757" t="s">
        <v>3640</v>
      </c>
      <c r="K2757" t="s">
        <v>1862</v>
      </c>
      <c r="L2757" t="s">
        <v>3641</v>
      </c>
      <c r="M2757" t="s">
        <v>37</v>
      </c>
      <c r="N2757" t="s">
        <v>3642</v>
      </c>
      <c r="O2757" t="s">
        <v>116</v>
      </c>
      <c r="P2757">
        <v>7</v>
      </c>
      <c r="Q2757" t="s">
        <v>73</v>
      </c>
      <c r="R2757" t="s">
        <v>41</v>
      </c>
      <c r="S2757" t="s">
        <v>3643</v>
      </c>
      <c r="T2757" s="4">
        <v>45627</v>
      </c>
      <c r="U2757">
        <v>12</v>
      </c>
      <c r="V2757" t="s">
        <v>20258</v>
      </c>
      <c r="W2757" t="s">
        <v>3644</v>
      </c>
      <c r="X2757" t="s">
        <v>3645</v>
      </c>
      <c r="Y2757" t="s">
        <v>3646</v>
      </c>
      <c r="Z2757">
        <v>1039</v>
      </c>
      <c r="AA2757">
        <v>3</v>
      </c>
      <c r="AB2757">
        <v>1246.8000000000002</v>
      </c>
      <c r="AC2757">
        <v>415.60000000000008</v>
      </c>
      <c r="AD2757" s="8">
        <v>0.22</v>
      </c>
      <c r="AE2757" s="7">
        <v>274.29600000000005</v>
      </c>
      <c r="AF2757">
        <v>0.22</v>
      </c>
      <c r="AG2757" t="str">
        <f t="shared" si="43"/>
        <v>₹1 K</v>
      </c>
    </row>
    <row r="2758" spans="1:33" x14ac:dyDescent="0.3">
      <c r="A2758" t="s">
        <v>133</v>
      </c>
      <c r="B2758" t="s">
        <v>108</v>
      </c>
      <c r="C2758" t="s">
        <v>80</v>
      </c>
      <c r="D2758" t="s">
        <v>30</v>
      </c>
      <c r="E2758" t="s">
        <v>1365</v>
      </c>
      <c r="F2758" t="s">
        <v>3750</v>
      </c>
      <c r="G2758" t="s">
        <v>33</v>
      </c>
      <c r="H2758" s="4">
        <v>45083</v>
      </c>
      <c r="I2758">
        <v>950</v>
      </c>
      <c r="J2758" t="s">
        <v>3751</v>
      </c>
      <c r="K2758" t="s">
        <v>350</v>
      </c>
      <c r="L2758" t="s">
        <v>3752</v>
      </c>
      <c r="M2758" t="s">
        <v>37</v>
      </c>
      <c r="N2758" t="s">
        <v>3753</v>
      </c>
      <c r="O2758" t="s">
        <v>116</v>
      </c>
      <c r="P2758">
        <v>9</v>
      </c>
      <c r="Q2758" t="s">
        <v>73</v>
      </c>
      <c r="R2758" t="s">
        <v>101</v>
      </c>
      <c r="S2758" t="s">
        <v>3754</v>
      </c>
      <c r="T2758" s="4">
        <v>45628</v>
      </c>
      <c r="U2758">
        <v>12</v>
      </c>
      <c r="V2758" t="s">
        <v>20258</v>
      </c>
      <c r="W2758" t="s">
        <v>3755</v>
      </c>
      <c r="X2758" t="s">
        <v>3756</v>
      </c>
      <c r="Y2758" t="s">
        <v>3757</v>
      </c>
      <c r="Z2758">
        <v>2994</v>
      </c>
      <c r="AA2758">
        <v>1</v>
      </c>
      <c r="AB2758">
        <v>1197.6000000000001</v>
      </c>
      <c r="AC2758">
        <v>1197.6000000000001</v>
      </c>
      <c r="AD2758" s="8">
        <v>0.35</v>
      </c>
      <c r="AE2758" s="7">
        <v>419.16</v>
      </c>
      <c r="AF2758">
        <v>0.35</v>
      </c>
      <c r="AG2758" t="str">
        <f t="shared" si="43"/>
        <v>₹1 K</v>
      </c>
    </row>
    <row r="2759" spans="1:33" x14ac:dyDescent="0.3">
      <c r="A2759" t="s">
        <v>93</v>
      </c>
      <c r="B2759" t="s">
        <v>568</v>
      </c>
      <c r="C2759" t="s">
        <v>80</v>
      </c>
      <c r="D2759" t="s">
        <v>241</v>
      </c>
      <c r="E2759" t="s">
        <v>1415</v>
      </c>
      <c r="F2759" t="s">
        <v>6009</v>
      </c>
      <c r="G2759" t="s">
        <v>96</v>
      </c>
      <c r="H2759" s="4">
        <v>44106</v>
      </c>
      <c r="I2759">
        <v>950</v>
      </c>
      <c r="J2759" t="s">
        <v>6010</v>
      </c>
      <c r="K2759" t="s">
        <v>233</v>
      </c>
      <c r="L2759" t="s">
        <v>6011</v>
      </c>
      <c r="M2759" t="s">
        <v>37</v>
      </c>
      <c r="N2759" t="s">
        <v>6012</v>
      </c>
      <c r="O2759" t="s">
        <v>72</v>
      </c>
      <c r="P2759">
        <v>16</v>
      </c>
      <c r="Q2759" t="s">
        <v>40</v>
      </c>
      <c r="R2759" t="s">
        <v>74</v>
      </c>
      <c r="S2759" t="s">
        <v>6013</v>
      </c>
      <c r="T2759" s="4">
        <v>45629</v>
      </c>
      <c r="U2759">
        <v>12</v>
      </c>
      <c r="V2759" t="s">
        <v>20258</v>
      </c>
      <c r="W2759" t="s">
        <v>6014</v>
      </c>
      <c r="X2759" t="s">
        <v>6015</v>
      </c>
      <c r="Y2759" t="s">
        <v>6016</v>
      </c>
      <c r="Z2759">
        <v>2806</v>
      </c>
      <c r="AA2759">
        <v>2</v>
      </c>
      <c r="AB2759">
        <v>2244.8000000000002</v>
      </c>
      <c r="AC2759">
        <v>1122.4000000000001</v>
      </c>
      <c r="AD2759" s="8">
        <v>0.35</v>
      </c>
      <c r="AE2759" s="7">
        <v>785.68000000000006</v>
      </c>
      <c r="AF2759">
        <v>0.35</v>
      </c>
      <c r="AG2759" t="str">
        <f t="shared" si="43"/>
        <v>₹2 K</v>
      </c>
    </row>
    <row r="2760" spans="1:33" x14ac:dyDescent="0.3">
      <c r="A2760" t="s">
        <v>133</v>
      </c>
      <c r="B2760" t="s">
        <v>229</v>
      </c>
      <c r="C2760" t="s">
        <v>49</v>
      </c>
      <c r="D2760" t="s">
        <v>677</v>
      </c>
      <c r="E2760" t="s">
        <v>481</v>
      </c>
      <c r="F2760" t="s">
        <v>6078</v>
      </c>
      <c r="G2760" t="s">
        <v>33</v>
      </c>
      <c r="H2760" s="4">
        <v>44886</v>
      </c>
      <c r="I2760">
        <v>800</v>
      </c>
      <c r="J2760" t="s">
        <v>6079</v>
      </c>
      <c r="K2760" t="s">
        <v>670</v>
      </c>
      <c r="L2760" t="s">
        <v>6080</v>
      </c>
      <c r="M2760" t="s">
        <v>87</v>
      </c>
      <c r="N2760" t="s">
        <v>6081</v>
      </c>
      <c r="O2760" t="s">
        <v>39</v>
      </c>
      <c r="P2760">
        <v>19</v>
      </c>
      <c r="Q2760" t="s">
        <v>73</v>
      </c>
      <c r="R2760" t="s">
        <v>58</v>
      </c>
      <c r="S2760" t="s">
        <v>6082</v>
      </c>
      <c r="T2760" s="4">
        <v>45628</v>
      </c>
      <c r="U2760">
        <v>12</v>
      </c>
      <c r="V2760" t="s">
        <v>20258</v>
      </c>
      <c r="W2760" t="s">
        <v>6083</v>
      </c>
      <c r="X2760" t="s">
        <v>4124</v>
      </c>
      <c r="Y2760" t="s">
        <v>6084</v>
      </c>
      <c r="Z2760">
        <v>2821</v>
      </c>
      <c r="AA2760">
        <v>2</v>
      </c>
      <c r="AB2760">
        <v>2256.8000000000002</v>
      </c>
      <c r="AC2760">
        <v>1128.4000000000001</v>
      </c>
      <c r="AD2760" s="8">
        <v>0.22</v>
      </c>
      <c r="AE2760" s="7">
        <v>496.49600000000004</v>
      </c>
      <c r="AF2760">
        <v>0.22</v>
      </c>
      <c r="AG2760" t="str">
        <f t="shared" si="43"/>
        <v>₹2 K</v>
      </c>
    </row>
    <row r="2761" spans="1:33" x14ac:dyDescent="0.3">
      <c r="A2761" t="s">
        <v>20235</v>
      </c>
      <c r="B2761" t="s">
        <v>48</v>
      </c>
      <c r="C2761" t="s">
        <v>80</v>
      </c>
      <c r="D2761" t="s">
        <v>50</v>
      </c>
      <c r="E2761" t="s">
        <v>263</v>
      </c>
      <c r="F2761" t="s">
        <v>6266</v>
      </c>
      <c r="G2761" t="s">
        <v>33</v>
      </c>
      <c r="H2761" s="4">
        <v>44272</v>
      </c>
      <c r="I2761">
        <v>1200</v>
      </c>
      <c r="J2761" t="s">
        <v>6267</v>
      </c>
      <c r="K2761" t="s">
        <v>1486</v>
      </c>
      <c r="L2761" t="s">
        <v>6268</v>
      </c>
      <c r="M2761" t="s">
        <v>37</v>
      </c>
      <c r="N2761" t="s">
        <v>6269</v>
      </c>
      <c r="O2761" t="s">
        <v>57</v>
      </c>
      <c r="P2761">
        <v>19</v>
      </c>
      <c r="Q2761" t="s">
        <v>40</v>
      </c>
      <c r="R2761" t="s">
        <v>101</v>
      </c>
      <c r="S2761" t="s">
        <v>6270</v>
      </c>
      <c r="T2761" s="4">
        <v>45628</v>
      </c>
      <c r="U2761">
        <v>12</v>
      </c>
      <c r="V2761" t="s">
        <v>20258</v>
      </c>
      <c r="W2761" t="s">
        <v>6271</v>
      </c>
      <c r="X2761" t="s">
        <v>6272</v>
      </c>
      <c r="Y2761" t="s">
        <v>749</v>
      </c>
      <c r="Z2761">
        <v>1527</v>
      </c>
      <c r="AA2761">
        <v>5</v>
      </c>
      <c r="AB2761">
        <v>3054</v>
      </c>
      <c r="AC2761">
        <v>610.79999999999995</v>
      </c>
      <c r="AD2761" s="8">
        <v>0.35</v>
      </c>
      <c r="AE2761" s="7">
        <v>1068.8999999999999</v>
      </c>
      <c r="AF2761">
        <v>0.35</v>
      </c>
      <c r="AG2761" t="str">
        <f t="shared" si="43"/>
        <v>₹3 K</v>
      </c>
    </row>
    <row r="2762" spans="1:33" x14ac:dyDescent="0.3">
      <c r="A2762" t="s">
        <v>133</v>
      </c>
      <c r="B2762" t="s">
        <v>229</v>
      </c>
      <c r="C2762" t="s">
        <v>49</v>
      </c>
      <c r="D2762" t="s">
        <v>50</v>
      </c>
      <c r="E2762" t="s">
        <v>147</v>
      </c>
      <c r="F2762" t="s">
        <v>6339</v>
      </c>
      <c r="G2762" t="s">
        <v>96</v>
      </c>
      <c r="H2762" s="4">
        <v>45089</v>
      </c>
      <c r="I2762">
        <v>1200</v>
      </c>
      <c r="J2762" t="s">
        <v>6340</v>
      </c>
      <c r="K2762" t="s">
        <v>923</v>
      </c>
      <c r="L2762" t="s">
        <v>6341</v>
      </c>
      <c r="M2762" t="s">
        <v>37</v>
      </c>
      <c r="N2762" t="s">
        <v>6342</v>
      </c>
      <c r="O2762" t="s">
        <v>39</v>
      </c>
      <c r="P2762">
        <v>13</v>
      </c>
      <c r="Q2762" t="s">
        <v>73</v>
      </c>
      <c r="R2762" t="s">
        <v>58</v>
      </c>
      <c r="S2762" t="s">
        <v>6343</v>
      </c>
      <c r="T2762" s="4">
        <v>45628</v>
      </c>
      <c r="U2762">
        <v>12</v>
      </c>
      <c r="V2762" t="s">
        <v>20258</v>
      </c>
      <c r="W2762" t="s">
        <v>6344</v>
      </c>
      <c r="X2762" t="s">
        <v>6345</v>
      </c>
      <c r="Y2762" t="s">
        <v>63</v>
      </c>
      <c r="Z2762">
        <v>2613</v>
      </c>
      <c r="AA2762">
        <v>2</v>
      </c>
      <c r="AB2762">
        <v>2090.4</v>
      </c>
      <c r="AC2762">
        <v>1045.2</v>
      </c>
      <c r="AD2762" s="8">
        <v>0.22</v>
      </c>
      <c r="AE2762" s="7">
        <v>459.88800000000003</v>
      </c>
      <c r="AF2762">
        <v>0.22</v>
      </c>
      <c r="AG2762" t="str">
        <f t="shared" si="43"/>
        <v>₹2 K</v>
      </c>
    </row>
    <row r="2763" spans="1:33" x14ac:dyDescent="0.3">
      <c r="A2763" t="s">
        <v>27</v>
      </c>
      <c r="B2763" t="s">
        <v>731</v>
      </c>
      <c r="C2763" t="s">
        <v>49</v>
      </c>
      <c r="D2763" t="s">
        <v>109</v>
      </c>
      <c r="E2763" t="s">
        <v>1441</v>
      </c>
      <c r="F2763" t="s">
        <v>6598</v>
      </c>
      <c r="G2763" t="s">
        <v>33</v>
      </c>
      <c r="H2763" s="4">
        <v>44442</v>
      </c>
      <c r="I2763">
        <v>800</v>
      </c>
      <c r="J2763" t="s">
        <v>6599</v>
      </c>
      <c r="K2763" t="s">
        <v>1302</v>
      </c>
      <c r="L2763" t="s">
        <v>6600</v>
      </c>
      <c r="M2763" t="s">
        <v>37</v>
      </c>
      <c r="N2763" t="s">
        <v>6601</v>
      </c>
      <c r="O2763" t="s">
        <v>116</v>
      </c>
      <c r="P2763">
        <v>18</v>
      </c>
      <c r="Q2763" t="s">
        <v>40</v>
      </c>
      <c r="R2763" t="s">
        <v>41</v>
      </c>
      <c r="S2763" t="s">
        <v>6602</v>
      </c>
      <c r="T2763" s="4">
        <v>45627</v>
      </c>
      <c r="U2763">
        <v>12</v>
      </c>
      <c r="V2763" t="s">
        <v>20258</v>
      </c>
      <c r="W2763" t="s">
        <v>6603</v>
      </c>
      <c r="X2763" t="s">
        <v>6604</v>
      </c>
      <c r="Y2763" t="s">
        <v>6605</v>
      </c>
      <c r="Z2763">
        <v>582</v>
      </c>
      <c r="AA2763">
        <v>7</v>
      </c>
      <c r="AB2763">
        <v>1629.6000000000001</v>
      </c>
      <c r="AC2763">
        <v>232.8</v>
      </c>
      <c r="AD2763" s="8">
        <v>0.22</v>
      </c>
      <c r="AE2763" s="7">
        <v>358.51200000000006</v>
      </c>
      <c r="AF2763">
        <v>0.22</v>
      </c>
      <c r="AG2763" t="str">
        <f t="shared" si="43"/>
        <v>₹2 K</v>
      </c>
    </row>
    <row r="2764" spans="1:33" x14ac:dyDescent="0.3">
      <c r="A2764" t="s">
        <v>20237</v>
      </c>
      <c r="B2764" t="s">
        <v>1483</v>
      </c>
      <c r="C2764" t="s">
        <v>80</v>
      </c>
      <c r="D2764" t="s">
        <v>81</v>
      </c>
      <c r="E2764" t="s">
        <v>1177</v>
      </c>
      <c r="F2764" t="s">
        <v>8694</v>
      </c>
      <c r="G2764" t="s">
        <v>96</v>
      </c>
      <c r="H2764" s="4">
        <v>43924</v>
      </c>
      <c r="I2764">
        <v>1100</v>
      </c>
      <c r="J2764" t="s">
        <v>8695</v>
      </c>
      <c r="K2764" t="s">
        <v>670</v>
      </c>
      <c r="L2764" t="s">
        <v>8696</v>
      </c>
      <c r="M2764" t="s">
        <v>87</v>
      </c>
      <c r="N2764" t="s">
        <v>8697</v>
      </c>
      <c r="O2764" t="s">
        <v>72</v>
      </c>
      <c r="P2764">
        <v>3</v>
      </c>
      <c r="Q2764" t="s">
        <v>40</v>
      </c>
      <c r="R2764" t="s">
        <v>41</v>
      </c>
      <c r="S2764" t="s">
        <v>8698</v>
      </c>
      <c r="T2764" s="4">
        <v>45627</v>
      </c>
      <c r="U2764">
        <v>12</v>
      </c>
      <c r="V2764" t="s">
        <v>20258</v>
      </c>
      <c r="W2764" t="s">
        <v>8699</v>
      </c>
      <c r="X2764" t="s">
        <v>8700</v>
      </c>
      <c r="Y2764" t="s">
        <v>6629</v>
      </c>
      <c r="Z2764">
        <v>867</v>
      </c>
      <c r="AA2764">
        <v>2</v>
      </c>
      <c r="AB2764">
        <v>693.6</v>
      </c>
      <c r="AC2764">
        <v>346.8</v>
      </c>
      <c r="AD2764" s="8">
        <v>0.35</v>
      </c>
      <c r="AE2764" s="7">
        <v>242.76</v>
      </c>
      <c r="AF2764">
        <v>0.35</v>
      </c>
      <c r="AG2764" t="str">
        <f t="shared" si="43"/>
        <v>₹693.6</v>
      </c>
    </row>
    <row r="2765" spans="1:33" x14ac:dyDescent="0.3">
      <c r="A2765" t="s">
        <v>27</v>
      </c>
      <c r="B2765" t="s">
        <v>558</v>
      </c>
      <c r="C2765" t="s">
        <v>80</v>
      </c>
      <c r="D2765" t="s">
        <v>241</v>
      </c>
      <c r="E2765" t="s">
        <v>147</v>
      </c>
      <c r="F2765" t="s">
        <v>10321</v>
      </c>
      <c r="G2765" t="s">
        <v>96</v>
      </c>
      <c r="H2765" s="4">
        <v>44336</v>
      </c>
      <c r="I2765">
        <v>1200</v>
      </c>
      <c r="J2765" t="s">
        <v>10322</v>
      </c>
      <c r="K2765" t="s">
        <v>424</v>
      </c>
      <c r="L2765" t="s">
        <v>10323</v>
      </c>
      <c r="M2765" t="s">
        <v>37</v>
      </c>
      <c r="N2765" t="s">
        <v>10324</v>
      </c>
      <c r="O2765" t="s">
        <v>57</v>
      </c>
      <c r="P2765">
        <v>11</v>
      </c>
      <c r="Q2765" t="s">
        <v>40</v>
      </c>
      <c r="R2765" t="s">
        <v>58</v>
      </c>
      <c r="S2765" t="s">
        <v>10325</v>
      </c>
      <c r="T2765" s="4">
        <v>45627</v>
      </c>
      <c r="U2765">
        <v>12</v>
      </c>
      <c r="V2765" t="s">
        <v>20258</v>
      </c>
      <c r="W2765" t="s">
        <v>10326</v>
      </c>
      <c r="X2765" t="s">
        <v>10327</v>
      </c>
      <c r="Y2765" t="s">
        <v>1623</v>
      </c>
      <c r="Z2765">
        <v>900</v>
      </c>
      <c r="AA2765">
        <v>7</v>
      </c>
      <c r="AB2765">
        <v>2520</v>
      </c>
      <c r="AC2765">
        <v>360</v>
      </c>
      <c r="AD2765" s="8">
        <v>0.35</v>
      </c>
      <c r="AE2765" s="7">
        <v>882</v>
      </c>
      <c r="AF2765">
        <v>0.35</v>
      </c>
      <c r="AG2765" t="str">
        <f t="shared" si="43"/>
        <v>₹3 K</v>
      </c>
    </row>
    <row r="2766" spans="1:33" x14ac:dyDescent="0.3">
      <c r="A2766" t="s">
        <v>336</v>
      </c>
      <c r="B2766" t="s">
        <v>500</v>
      </c>
      <c r="C2766" t="s">
        <v>29</v>
      </c>
      <c r="D2766" t="s">
        <v>370</v>
      </c>
      <c r="E2766" t="s">
        <v>431</v>
      </c>
      <c r="F2766" t="s">
        <v>10940</v>
      </c>
      <c r="G2766" t="s">
        <v>96</v>
      </c>
      <c r="H2766" s="4">
        <v>44846</v>
      </c>
      <c r="I2766">
        <v>1400</v>
      </c>
      <c r="J2766" t="s">
        <v>7421</v>
      </c>
      <c r="K2766" t="s">
        <v>1359</v>
      </c>
      <c r="L2766" t="s">
        <v>10941</v>
      </c>
      <c r="M2766" t="s">
        <v>87</v>
      </c>
      <c r="N2766" t="s">
        <v>10942</v>
      </c>
      <c r="O2766" t="s">
        <v>72</v>
      </c>
      <c r="P2766">
        <v>10</v>
      </c>
      <c r="Q2766" t="s">
        <v>40</v>
      </c>
      <c r="R2766" t="s">
        <v>74</v>
      </c>
      <c r="S2766" t="s">
        <v>10943</v>
      </c>
      <c r="T2766" s="4">
        <v>45627</v>
      </c>
      <c r="U2766">
        <v>12</v>
      </c>
      <c r="V2766" t="s">
        <v>20258</v>
      </c>
      <c r="W2766" t="s">
        <v>10944</v>
      </c>
      <c r="X2766" t="s">
        <v>10945</v>
      </c>
      <c r="Y2766" t="s">
        <v>1723</v>
      </c>
      <c r="Z2766">
        <v>2124</v>
      </c>
      <c r="AA2766">
        <v>3</v>
      </c>
      <c r="AB2766">
        <v>2548.8000000000002</v>
      </c>
      <c r="AC2766">
        <v>849.6</v>
      </c>
      <c r="AD2766" s="8">
        <v>0.28000000000000003</v>
      </c>
      <c r="AE2766" s="7">
        <v>713.6640000000001</v>
      </c>
      <c r="AF2766">
        <v>0.28000000000000003</v>
      </c>
      <c r="AG2766" t="str">
        <f t="shared" si="43"/>
        <v>₹3 K</v>
      </c>
    </row>
    <row r="2767" spans="1:33" x14ac:dyDescent="0.3">
      <c r="A2767" t="s">
        <v>181</v>
      </c>
      <c r="B2767" t="s">
        <v>380</v>
      </c>
      <c r="C2767" t="s">
        <v>29</v>
      </c>
      <c r="D2767" t="s">
        <v>30</v>
      </c>
      <c r="E2767" t="s">
        <v>703</v>
      </c>
      <c r="F2767" t="s">
        <v>12287</v>
      </c>
      <c r="G2767" t="s">
        <v>33</v>
      </c>
      <c r="H2767" s="4">
        <v>45572</v>
      </c>
      <c r="I2767">
        <v>1300</v>
      </c>
      <c r="J2767" t="s">
        <v>12288</v>
      </c>
      <c r="K2767" t="s">
        <v>923</v>
      </c>
      <c r="L2767" t="s">
        <v>12289</v>
      </c>
      <c r="M2767" t="s">
        <v>87</v>
      </c>
      <c r="N2767" t="s">
        <v>12290</v>
      </c>
      <c r="O2767" t="s">
        <v>39</v>
      </c>
      <c r="P2767">
        <v>5</v>
      </c>
      <c r="Q2767" t="s">
        <v>40</v>
      </c>
      <c r="R2767" t="s">
        <v>101</v>
      </c>
      <c r="S2767" t="s">
        <v>12291</v>
      </c>
      <c r="T2767" s="4">
        <v>45627</v>
      </c>
      <c r="U2767">
        <v>12</v>
      </c>
      <c r="V2767" t="s">
        <v>20258</v>
      </c>
      <c r="W2767" t="s">
        <v>12292</v>
      </c>
      <c r="X2767" t="s">
        <v>12293</v>
      </c>
      <c r="Y2767" t="s">
        <v>7809</v>
      </c>
      <c r="Z2767">
        <v>618</v>
      </c>
      <c r="AA2767">
        <v>8</v>
      </c>
      <c r="AB2767">
        <v>1977.6000000000001</v>
      </c>
      <c r="AC2767">
        <v>247.20000000000002</v>
      </c>
      <c r="AD2767" s="8">
        <v>0.28000000000000003</v>
      </c>
      <c r="AE2767" s="7">
        <v>553.72800000000007</v>
      </c>
      <c r="AF2767">
        <v>0.28000000000000003</v>
      </c>
      <c r="AG2767" t="str">
        <f t="shared" si="43"/>
        <v>₹2 K</v>
      </c>
    </row>
    <row r="2768" spans="1:33" x14ac:dyDescent="0.3">
      <c r="A2768" t="s">
        <v>181</v>
      </c>
      <c r="B2768" t="s">
        <v>411</v>
      </c>
      <c r="C2768" t="s">
        <v>80</v>
      </c>
      <c r="D2768" t="s">
        <v>109</v>
      </c>
      <c r="E2768" t="s">
        <v>531</v>
      </c>
      <c r="F2768" t="s">
        <v>13137</v>
      </c>
      <c r="G2768" t="s">
        <v>96</v>
      </c>
      <c r="H2768" s="4">
        <v>43833</v>
      </c>
      <c r="I2768">
        <v>800</v>
      </c>
      <c r="J2768" t="s">
        <v>13138</v>
      </c>
      <c r="K2768" t="s">
        <v>1103</v>
      </c>
      <c r="L2768" t="s">
        <v>13139</v>
      </c>
      <c r="M2768" t="s">
        <v>37</v>
      </c>
      <c r="N2768" t="s">
        <v>13140</v>
      </c>
      <c r="O2768" t="s">
        <v>57</v>
      </c>
      <c r="P2768">
        <v>10</v>
      </c>
      <c r="Q2768" t="s">
        <v>40</v>
      </c>
      <c r="R2768" t="s">
        <v>41</v>
      </c>
      <c r="S2768" t="s">
        <v>13141</v>
      </c>
      <c r="T2768" s="4">
        <v>45627</v>
      </c>
      <c r="U2768">
        <v>12</v>
      </c>
      <c r="V2768" t="s">
        <v>20258</v>
      </c>
      <c r="W2768" t="s">
        <v>13142</v>
      </c>
      <c r="X2768" t="s">
        <v>1575</v>
      </c>
      <c r="Y2768" t="s">
        <v>4644</v>
      </c>
      <c r="Z2768">
        <v>2272</v>
      </c>
      <c r="AA2768">
        <v>3</v>
      </c>
      <c r="AB2768">
        <v>2726.4</v>
      </c>
      <c r="AC2768">
        <v>908.80000000000007</v>
      </c>
      <c r="AD2768" s="8">
        <v>0.35</v>
      </c>
      <c r="AE2768" s="7">
        <v>954.24</v>
      </c>
      <c r="AF2768">
        <v>0.35</v>
      </c>
      <c r="AG2768" t="str">
        <f t="shared" si="43"/>
        <v>₹3 K</v>
      </c>
    </row>
    <row r="2769" spans="1:33" x14ac:dyDescent="0.3">
      <c r="A2769" t="s">
        <v>450</v>
      </c>
      <c r="B2769" t="s">
        <v>450</v>
      </c>
      <c r="C2769" t="s">
        <v>49</v>
      </c>
      <c r="D2769" t="s">
        <v>219</v>
      </c>
      <c r="E2769" t="s">
        <v>94</v>
      </c>
      <c r="F2769" t="s">
        <v>14225</v>
      </c>
      <c r="G2769" t="s">
        <v>96</v>
      </c>
      <c r="H2769" s="4">
        <v>44431</v>
      </c>
      <c r="I2769">
        <v>950</v>
      </c>
      <c r="J2769" t="s">
        <v>14226</v>
      </c>
      <c r="K2769" t="s">
        <v>3054</v>
      </c>
      <c r="L2769" t="s">
        <v>14227</v>
      </c>
      <c r="M2769" t="s">
        <v>37</v>
      </c>
      <c r="N2769" t="s">
        <v>14228</v>
      </c>
      <c r="O2769" t="s">
        <v>39</v>
      </c>
      <c r="P2769">
        <v>14</v>
      </c>
      <c r="Q2769" t="s">
        <v>73</v>
      </c>
      <c r="R2769" t="s">
        <v>58</v>
      </c>
      <c r="S2769" t="s">
        <v>14229</v>
      </c>
      <c r="T2769" s="4">
        <v>45629</v>
      </c>
      <c r="U2769">
        <v>12</v>
      </c>
      <c r="V2769" t="s">
        <v>20258</v>
      </c>
      <c r="W2769" t="s">
        <v>14230</v>
      </c>
      <c r="X2769" t="s">
        <v>14231</v>
      </c>
      <c r="Y2769" t="s">
        <v>14232</v>
      </c>
      <c r="Z2769">
        <v>2292</v>
      </c>
      <c r="AA2769">
        <v>8</v>
      </c>
      <c r="AB2769">
        <v>7334.4000000000015</v>
      </c>
      <c r="AC2769">
        <v>916.80000000000018</v>
      </c>
      <c r="AD2769" s="8">
        <v>0.22</v>
      </c>
      <c r="AE2769" s="7">
        <v>1613.5680000000004</v>
      </c>
      <c r="AF2769">
        <v>0.22</v>
      </c>
      <c r="AG2769" t="str">
        <f t="shared" si="43"/>
        <v>₹7 K</v>
      </c>
    </row>
    <row r="2770" spans="1:33" x14ac:dyDescent="0.3">
      <c r="A2770" t="s">
        <v>20233</v>
      </c>
      <c r="B2770" t="s">
        <v>240</v>
      </c>
      <c r="C2770" t="s">
        <v>29</v>
      </c>
      <c r="D2770" t="s">
        <v>219</v>
      </c>
      <c r="E2770" t="s">
        <v>1441</v>
      </c>
      <c r="F2770" t="s">
        <v>14303</v>
      </c>
      <c r="G2770" t="s">
        <v>33</v>
      </c>
      <c r="H2770" s="4">
        <v>45367</v>
      </c>
      <c r="I2770">
        <v>1300</v>
      </c>
      <c r="J2770" t="s">
        <v>14304</v>
      </c>
      <c r="K2770" t="s">
        <v>1153</v>
      </c>
      <c r="L2770" t="s">
        <v>14305</v>
      </c>
      <c r="M2770" t="s">
        <v>37</v>
      </c>
      <c r="N2770" t="s">
        <v>14306</v>
      </c>
      <c r="O2770" t="s">
        <v>57</v>
      </c>
      <c r="P2770">
        <v>6</v>
      </c>
      <c r="Q2770" t="s">
        <v>73</v>
      </c>
      <c r="R2770" t="s">
        <v>101</v>
      </c>
      <c r="S2770" t="s">
        <v>14307</v>
      </c>
      <c r="T2770" s="4">
        <v>45629</v>
      </c>
      <c r="U2770">
        <v>12</v>
      </c>
      <c r="V2770" t="s">
        <v>20258</v>
      </c>
      <c r="W2770" t="s">
        <v>14308</v>
      </c>
      <c r="X2770" t="s">
        <v>14309</v>
      </c>
      <c r="Y2770" t="s">
        <v>13504</v>
      </c>
      <c r="Z2770">
        <v>2119</v>
      </c>
      <c r="AA2770">
        <v>6</v>
      </c>
      <c r="AB2770">
        <v>5085.6000000000004</v>
      </c>
      <c r="AC2770">
        <v>847.6</v>
      </c>
      <c r="AD2770" s="8">
        <v>0.28000000000000003</v>
      </c>
      <c r="AE2770" s="7">
        <v>1423.9680000000003</v>
      </c>
      <c r="AF2770">
        <v>0.28000000000000003</v>
      </c>
      <c r="AG2770" t="str">
        <f t="shared" si="43"/>
        <v>₹5 K</v>
      </c>
    </row>
    <row r="2771" spans="1:33" x14ac:dyDescent="0.3">
      <c r="A2771" t="s">
        <v>20239</v>
      </c>
      <c r="B2771" t="s">
        <v>28</v>
      </c>
      <c r="C2771" t="s">
        <v>29</v>
      </c>
      <c r="D2771" t="s">
        <v>146</v>
      </c>
      <c r="E2771" t="s">
        <v>1415</v>
      </c>
      <c r="F2771" t="s">
        <v>15252</v>
      </c>
      <c r="G2771" t="s">
        <v>33</v>
      </c>
      <c r="H2771" s="4">
        <v>45077</v>
      </c>
      <c r="I2771">
        <v>1300</v>
      </c>
      <c r="J2771" t="s">
        <v>15253</v>
      </c>
      <c r="K2771" t="s">
        <v>897</v>
      </c>
      <c r="L2771" t="s">
        <v>15254</v>
      </c>
      <c r="M2771" t="s">
        <v>87</v>
      </c>
      <c r="N2771" t="s">
        <v>15255</v>
      </c>
      <c r="O2771" t="s">
        <v>57</v>
      </c>
      <c r="P2771">
        <v>17</v>
      </c>
      <c r="Q2771" t="s">
        <v>73</v>
      </c>
      <c r="R2771" t="s">
        <v>101</v>
      </c>
      <c r="S2771" t="s">
        <v>15256</v>
      </c>
      <c r="T2771" s="4">
        <v>45627</v>
      </c>
      <c r="U2771">
        <v>12</v>
      </c>
      <c r="V2771" t="s">
        <v>20258</v>
      </c>
      <c r="W2771" t="s">
        <v>15257</v>
      </c>
      <c r="X2771" t="s">
        <v>15258</v>
      </c>
      <c r="Y2771" t="s">
        <v>1632</v>
      </c>
      <c r="Z2771">
        <v>2457</v>
      </c>
      <c r="AA2771">
        <v>3</v>
      </c>
      <c r="AB2771">
        <v>2948.4</v>
      </c>
      <c r="AC2771">
        <v>982.80000000000007</v>
      </c>
      <c r="AD2771" s="8">
        <v>0.28000000000000003</v>
      </c>
      <c r="AE2771" s="7">
        <v>825.55200000000013</v>
      </c>
      <c r="AF2771">
        <v>0.28000000000000003</v>
      </c>
      <c r="AG2771" t="str">
        <f t="shared" si="43"/>
        <v>₹3 K</v>
      </c>
    </row>
    <row r="2772" spans="1:33" x14ac:dyDescent="0.3">
      <c r="A2772" t="s">
        <v>47</v>
      </c>
      <c r="B2772" t="s">
        <v>1128</v>
      </c>
      <c r="C2772" t="s">
        <v>80</v>
      </c>
      <c r="D2772" t="s">
        <v>677</v>
      </c>
      <c r="E2772" t="s">
        <v>94</v>
      </c>
      <c r="F2772" t="s">
        <v>15259</v>
      </c>
      <c r="G2772" t="s">
        <v>33</v>
      </c>
      <c r="H2772" s="4">
        <v>44014</v>
      </c>
      <c r="I2772">
        <v>1300</v>
      </c>
      <c r="J2772" t="s">
        <v>10655</v>
      </c>
      <c r="K2772" t="s">
        <v>897</v>
      </c>
      <c r="L2772" t="s">
        <v>15260</v>
      </c>
      <c r="M2772" t="s">
        <v>87</v>
      </c>
      <c r="N2772" t="s">
        <v>15261</v>
      </c>
      <c r="O2772" t="s">
        <v>39</v>
      </c>
      <c r="P2772">
        <v>14</v>
      </c>
      <c r="Q2772" t="s">
        <v>73</v>
      </c>
      <c r="R2772" t="s">
        <v>74</v>
      </c>
      <c r="S2772" t="s">
        <v>15262</v>
      </c>
      <c r="T2772" s="4">
        <v>45627</v>
      </c>
      <c r="U2772">
        <v>12</v>
      </c>
      <c r="V2772" t="s">
        <v>20258</v>
      </c>
      <c r="W2772" t="s">
        <v>15263</v>
      </c>
      <c r="X2772" t="s">
        <v>15264</v>
      </c>
      <c r="Y2772" t="s">
        <v>3870</v>
      </c>
      <c r="Z2772">
        <v>647</v>
      </c>
      <c r="AA2772">
        <v>4</v>
      </c>
      <c r="AB2772">
        <v>1035.2</v>
      </c>
      <c r="AC2772">
        <v>258.8</v>
      </c>
      <c r="AD2772" s="8">
        <v>0.35</v>
      </c>
      <c r="AE2772" s="7">
        <v>362.32</v>
      </c>
      <c r="AF2772">
        <v>0.35</v>
      </c>
      <c r="AG2772" t="str">
        <f t="shared" si="43"/>
        <v>₹1 K</v>
      </c>
    </row>
    <row r="2773" spans="1:33" x14ac:dyDescent="0.3">
      <c r="A2773" t="s">
        <v>93</v>
      </c>
      <c r="B2773" t="s">
        <v>205</v>
      </c>
      <c r="C2773" t="s">
        <v>49</v>
      </c>
      <c r="D2773" t="s">
        <v>81</v>
      </c>
      <c r="E2773" t="s">
        <v>66</v>
      </c>
      <c r="F2773" t="s">
        <v>17150</v>
      </c>
      <c r="G2773" t="s">
        <v>33</v>
      </c>
      <c r="H2773" s="4">
        <v>45405</v>
      </c>
      <c r="I2773">
        <v>1300</v>
      </c>
      <c r="J2773" t="s">
        <v>8975</v>
      </c>
      <c r="K2773" t="s">
        <v>787</v>
      </c>
      <c r="L2773" t="s">
        <v>17151</v>
      </c>
      <c r="M2773" t="s">
        <v>37</v>
      </c>
      <c r="N2773" t="s">
        <v>17152</v>
      </c>
      <c r="O2773" t="s">
        <v>39</v>
      </c>
      <c r="P2773">
        <v>10</v>
      </c>
      <c r="Q2773" t="s">
        <v>73</v>
      </c>
      <c r="R2773" t="s">
        <v>74</v>
      </c>
      <c r="S2773" t="s">
        <v>17153</v>
      </c>
      <c r="T2773" s="4">
        <v>45629</v>
      </c>
      <c r="U2773">
        <v>12</v>
      </c>
      <c r="V2773" t="s">
        <v>20258</v>
      </c>
      <c r="W2773" t="s">
        <v>17154</v>
      </c>
      <c r="X2773" t="s">
        <v>17155</v>
      </c>
      <c r="Y2773" t="s">
        <v>1723</v>
      </c>
      <c r="Z2773">
        <v>824</v>
      </c>
      <c r="AA2773">
        <v>1</v>
      </c>
      <c r="AB2773">
        <v>329.6</v>
      </c>
      <c r="AC2773">
        <v>329.6</v>
      </c>
      <c r="AD2773" s="8">
        <v>0.22</v>
      </c>
      <c r="AE2773" s="7">
        <v>72.512</v>
      </c>
      <c r="AF2773">
        <v>0.22</v>
      </c>
      <c r="AG2773" t="str">
        <f t="shared" si="43"/>
        <v>₹329.6</v>
      </c>
    </row>
    <row r="2774" spans="1:33" x14ac:dyDescent="0.3">
      <c r="A2774" t="s">
        <v>181</v>
      </c>
      <c r="B2774" t="s">
        <v>411</v>
      </c>
      <c r="C2774" t="s">
        <v>29</v>
      </c>
      <c r="D2774" t="s">
        <v>109</v>
      </c>
      <c r="E2774" t="s">
        <v>1365</v>
      </c>
      <c r="F2774" t="s">
        <v>17404</v>
      </c>
      <c r="G2774" t="s">
        <v>33</v>
      </c>
      <c r="H2774" s="4">
        <v>45204</v>
      </c>
      <c r="I2774">
        <v>1400</v>
      </c>
      <c r="J2774" t="s">
        <v>17405</v>
      </c>
      <c r="K2774" t="s">
        <v>950</v>
      </c>
      <c r="L2774" t="s">
        <v>17406</v>
      </c>
      <c r="M2774" t="s">
        <v>37</v>
      </c>
      <c r="N2774" t="s">
        <v>17407</v>
      </c>
      <c r="O2774" t="s">
        <v>72</v>
      </c>
      <c r="P2774">
        <v>3</v>
      </c>
      <c r="Q2774" t="s">
        <v>40</v>
      </c>
      <c r="R2774" t="s">
        <v>58</v>
      </c>
      <c r="S2774" t="s">
        <v>17408</v>
      </c>
      <c r="T2774" s="4">
        <v>45629</v>
      </c>
      <c r="U2774">
        <v>12</v>
      </c>
      <c r="V2774" t="s">
        <v>20258</v>
      </c>
      <c r="W2774" t="s">
        <v>17409</v>
      </c>
      <c r="X2774" t="s">
        <v>17410</v>
      </c>
      <c r="Y2774" t="s">
        <v>5664</v>
      </c>
      <c r="Z2774">
        <v>2643</v>
      </c>
      <c r="AA2774">
        <v>5</v>
      </c>
      <c r="AB2774">
        <v>5286</v>
      </c>
      <c r="AC2774">
        <v>1057.2</v>
      </c>
      <c r="AD2774" s="8">
        <v>0.28000000000000003</v>
      </c>
      <c r="AE2774" s="7">
        <v>1480.0800000000002</v>
      </c>
      <c r="AF2774">
        <v>0.28000000000000003</v>
      </c>
      <c r="AG2774" t="str">
        <f t="shared" si="43"/>
        <v>₹5 K</v>
      </c>
    </row>
    <row r="2775" spans="1:33" x14ac:dyDescent="0.3">
      <c r="A2775" t="s">
        <v>93</v>
      </c>
      <c r="B2775" t="s">
        <v>568</v>
      </c>
      <c r="C2775" t="s">
        <v>80</v>
      </c>
      <c r="D2775" t="s">
        <v>677</v>
      </c>
      <c r="E2775" t="s">
        <v>632</v>
      </c>
      <c r="F2775" t="s">
        <v>18129</v>
      </c>
      <c r="G2775" t="s">
        <v>33</v>
      </c>
      <c r="H2775" s="4">
        <v>45248</v>
      </c>
      <c r="I2775">
        <v>1300</v>
      </c>
      <c r="J2775" t="s">
        <v>18130</v>
      </c>
      <c r="K2775" t="s">
        <v>1686</v>
      </c>
      <c r="L2775" t="s">
        <v>18131</v>
      </c>
      <c r="M2775" t="s">
        <v>87</v>
      </c>
      <c r="N2775" t="s">
        <v>18132</v>
      </c>
      <c r="O2775" t="s">
        <v>72</v>
      </c>
      <c r="P2775">
        <v>11</v>
      </c>
      <c r="Q2775" t="s">
        <v>40</v>
      </c>
      <c r="R2775" t="s">
        <v>58</v>
      </c>
      <c r="S2775" t="s">
        <v>18133</v>
      </c>
      <c r="T2775" s="4">
        <v>45629</v>
      </c>
      <c r="U2775">
        <v>12</v>
      </c>
      <c r="V2775" t="s">
        <v>20258</v>
      </c>
      <c r="W2775" t="s">
        <v>18134</v>
      </c>
      <c r="X2775" t="s">
        <v>18135</v>
      </c>
      <c r="Y2775" t="s">
        <v>3201</v>
      </c>
      <c r="Z2775">
        <v>2921</v>
      </c>
      <c r="AA2775">
        <v>6</v>
      </c>
      <c r="AB2775">
        <v>7010.4000000000015</v>
      </c>
      <c r="AC2775">
        <v>1168.4000000000003</v>
      </c>
      <c r="AD2775" s="8">
        <v>0.35</v>
      </c>
      <c r="AE2775" s="7">
        <v>2453.6400000000003</v>
      </c>
      <c r="AF2775">
        <v>0.35</v>
      </c>
      <c r="AG2775" t="str">
        <f t="shared" si="43"/>
        <v>₹7 K</v>
      </c>
    </row>
    <row r="2776" spans="1:33" x14ac:dyDescent="0.3">
      <c r="A2776" t="s">
        <v>20241</v>
      </c>
      <c r="B2776" t="s">
        <v>157</v>
      </c>
      <c r="C2776" t="s">
        <v>29</v>
      </c>
      <c r="D2776" t="s">
        <v>30</v>
      </c>
      <c r="E2776" t="s">
        <v>94</v>
      </c>
      <c r="F2776" t="s">
        <v>18777</v>
      </c>
      <c r="G2776" t="s">
        <v>96</v>
      </c>
      <c r="H2776" s="4">
        <v>45125</v>
      </c>
      <c r="I2776">
        <v>1000</v>
      </c>
      <c r="J2776" t="s">
        <v>18778</v>
      </c>
      <c r="K2776" t="s">
        <v>1103</v>
      </c>
      <c r="L2776" t="s">
        <v>18779</v>
      </c>
      <c r="M2776" t="s">
        <v>37</v>
      </c>
      <c r="N2776" t="s">
        <v>18780</v>
      </c>
      <c r="O2776" t="s">
        <v>39</v>
      </c>
      <c r="P2776">
        <v>9</v>
      </c>
      <c r="Q2776" t="s">
        <v>73</v>
      </c>
      <c r="R2776" t="s">
        <v>58</v>
      </c>
      <c r="S2776" t="s">
        <v>18781</v>
      </c>
      <c r="T2776" s="4">
        <v>45628</v>
      </c>
      <c r="U2776">
        <v>12</v>
      </c>
      <c r="V2776" t="s">
        <v>20258</v>
      </c>
      <c r="W2776" t="s">
        <v>18782</v>
      </c>
      <c r="X2776" t="s">
        <v>18783</v>
      </c>
      <c r="Y2776" t="s">
        <v>2407</v>
      </c>
      <c r="Z2776">
        <v>1258</v>
      </c>
      <c r="AA2776">
        <v>8</v>
      </c>
      <c r="AB2776">
        <v>4025.6000000000004</v>
      </c>
      <c r="AC2776">
        <v>503.20000000000005</v>
      </c>
      <c r="AD2776" s="8">
        <v>0.28000000000000003</v>
      </c>
      <c r="AE2776" s="7">
        <v>1127.1680000000001</v>
      </c>
      <c r="AF2776">
        <v>0.28000000000000003</v>
      </c>
      <c r="AG2776" t="str">
        <f t="shared" si="43"/>
        <v>₹4 K</v>
      </c>
    </row>
    <row r="2777" spans="1:33" x14ac:dyDescent="0.3">
      <c r="A2777" t="s">
        <v>181</v>
      </c>
      <c r="B2777" t="s">
        <v>606</v>
      </c>
      <c r="C2777" t="s">
        <v>80</v>
      </c>
      <c r="D2777" t="s">
        <v>146</v>
      </c>
      <c r="E2777" t="s">
        <v>401</v>
      </c>
      <c r="F2777" t="s">
        <v>18827</v>
      </c>
      <c r="G2777" t="s">
        <v>96</v>
      </c>
      <c r="H2777" s="4">
        <v>45549</v>
      </c>
      <c r="I2777">
        <v>1000</v>
      </c>
      <c r="J2777" t="s">
        <v>18828</v>
      </c>
      <c r="K2777" t="s">
        <v>1078</v>
      </c>
      <c r="L2777" t="s">
        <v>18829</v>
      </c>
      <c r="M2777" t="s">
        <v>87</v>
      </c>
      <c r="N2777" t="s">
        <v>18830</v>
      </c>
      <c r="O2777" t="s">
        <v>72</v>
      </c>
      <c r="P2777">
        <v>17</v>
      </c>
      <c r="Q2777" t="s">
        <v>73</v>
      </c>
      <c r="R2777" t="s">
        <v>101</v>
      </c>
      <c r="S2777" t="s">
        <v>18831</v>
      </c>
      <c r="T2777" s="4">
        <v>45628</v>
      </c>
      <c r="U2777">
        <v>12</v>
      </c>
      <c r="V2777" t="s">
        <v>20258</v>
      </c>
      <c r="W2777" t="s">
        <v>18832</v>
      </c>
      <c r="X2777" t="s">
        <v>18833</v>
      </c>
      <c r="Y2777" t="s">
        <v>577</v>
      </c>
      <c r="Z2777">
        <v>2855</v>
      </c>
      <c r="AA2777">
        <v>1</v>
      </c>
      <c r="AB2777">
        <v>1142</v>
      </c>
      <c r="AC2777">
        <v>1142</v>
      </c>
      <c r="AD2777" s="8">
        <v>0.35</v>
      </c>
      <c r="AE2777" s="7">
        <v>399.7</v>
      </c>
      <c r="AF2777">
        <v>0.35</v>
      </c>
      <c r="AG2777" t="str">
        <f t="shared" si="43"/>
        <v>₹1 K</v>
      </c>
    </row>
    <row r="2778" spans="1:33" x14ac:dyDescent="0.3">
      <c r="A2778" t="s">
        <v>93</v>
      </c>
      <c r="B2778" t="s">
        <v>169</v>
      </c>
      <c r="C2778" t="s">
        <v>49</v>
      </c>
      <c r="D2778" t="s">
        <v>65</v>
      </c>
      <c r="E2778" t="s">
        <v>1441</v>
      </c>
      <c r="F2778" t="s">
        <v>19478</v>
      </c>
      <c r="G2778" t="s">
        <v>33</v>
      </c>
      <c r="H2778" s="4">
        <v>44906</v>
      </c>
      <c r="I2778">
        <v>1200</v>
      </c>
      <c r="J2778" t="s">
        <v>19479</v>
      </c>
      <c r="K2778" t="s">
        <v>3086</v>
      </c>
      <c r="L2778" t="s">
        <v>19480</v>
      </c>
      <c r="M2778" t="s">
        <v>37</v>
      </c>
      <c r="N2778" t="s">
        <v>19481</v>
      </c>
      <c r="O2778" t="s">
        <v>116</v>
      </c>
      <c r="P2778">
        <v>5</v>
      </c>
      <c r="Q2778" t="s">
        <v>40</v>
      </c>
      <c r="R2778" t="s">
        <v>58</v>
      </c>
      <c r="S2778" t="s">
        <v>19482</v>
      </c>
      <c r="T2778" s="4">
        <v>45628</v>
      </c>
      <c r="U2778">
        <v>12</v>
      </c>
      <c r="V2778" t="s">
        <v>20258</v>
      </c>
      <c r="W2778" t="s">
        <v>19483</v>
      </c>
      <c r="X2778" t="s">
        <v>19484</v>
      </c>
      <c r="Y2778" t="s">
        <v>5192</v>
      </c>
      <c r="Z2778">
        <v>2695</v>
      </c>
      <c r="AA2778">
        <v>6</v>
      </c>
      <c r="AB2778">
        <v>6468</v>
      </c>
      <c r="AC2778">
        <v>1078</v>
      </c>
      <c r="AD2778" s="8">
        <v>0.22</v>
      </c>
      <c r="AE2778" s="7">
        <v>1422.96</v>
      </c>
      <c r="AF2778">
        <v>0.22</v>
      </c>
      <c r="AG2778" t="str">
        <f t="shared" si="43"/>
        <v>₹6 K</v>
      </c>
    </row>
    <row r="2779" spans="1:33" x14ac:dyDescent="0.3">
      <c r="A2779" t="s">
        <v>181</v>
      </c>
      <c r="B2779" t="s">
        <v>380</v>
      </c>
      <c r="C2779" t="s">
        <v>80</v>
      </c>
      <c r="D2779" t="s">
        <v>81</v>
      </c>
      <c r="E2779" t="s">
        <v>263</v>
      </c>
      <c r="F2779" t="s">
        <v>19872</v>
      </c>
      <c r="G2779" t="s">
        <v>33</v>
      </c>
      <c r="H2779" s="4">
        <v>45310</v>
      </c>
      <c r="I2779">
        <v>1200</v>
      </c>
      <c r="J2779" t="s">
        <v>19873</v>
      </c>
      <c r="K2779" t="s">
        <v>743</v>
      </c>
      <c r="L2779" t="s">
        <v>19874</v>
      </c>
      <c r="M2779" t="s">
        <v>87</v>
      </c>
      <c r="N2779" t="s">
        <v>19875</v>
      </c>
      <c r="O2779" t="s">
        <v>116</v>
      </c>
      <c r="P2779">
        <v>9</v>
      </c>
      <c r="Q2779" t="s">
        <v>40</v>
      </c>
      <c r="R2779" t="s">
        <v>41</v>
      </c>
      <c r="S2779" t="s">
        <v>9736</v>
      </c>
      <c r="T2779" s="4">
        <v>45629</v>
      </c>
      <c r="U2779">
        <v>12</v>
      </c>
      <c r="V2779" t="s">
        <v>20258</v>
      </c>
      <c r="W2779" t="s">
        <v>19876</v>
      </c>
      <c r="X2779" t="s">
        <v>19877</v>
      </c>
      <c r="Y2779" t="s">
        <v>4030</v>
      </c>
      <c r="Z2779">
        <v>2450</v>
      </c>
      <c r="AA2779">
        <v>7</v>
      </c>
      <c r="AB2779">
        <v>6860</v>
      </c>
      <c r="AC2779">
        <v>980</v>
      </c>
      <c r="AD2779" s="8">
        <v>0.35</v>
      </c>
      <c r="AE2779" s="7">
        <v>2401</v>
      </c>
      <c r="AF2779">
        <v>0.35</v>
      </c>
      <c r="AG2779" t="str">
        <f t="shared" si="43"/>
        <v>₹7 K</v>
      </c>
    </row>
    <row r="2780" spans="1:33" x14ac:dyDescent="0.3">
      <c r="A2780" t="s">
        <v>20234</v>
      </c>
      <c r="B2780" t="s">
        <v>325</v>
      </c>
      <c r="C2780" t="s">
        <v>49</v>
      </c>
      <c r="D2780" t="s">
        <v>677</v>
      </c>
      <c r="E2780" t="s">
        <v>1693</v>
      </c>
      <c r="F2780" t="s">
        <v>19885</v>
      </c>
      <c r="G2780" t="s">
        <v>96</v>
      </c>
      <c r="H2780" s="4">
        <v>44026</v>
      </c>
      <c r="I2780">
        <v>950</v>
      </c>
      <c r="J2780" t="s">
        <v>19886</v>
      </c>
      <c r="K2780" t="s">
        <v>571</v>
      </c>
      <c r="L2780" t="s">
        <v>19887</v>
      </c>
      <c r="M2780" t="s">
        <v>37</v>
      </c>
      <c r="N2780" t="s">
        <v>19888</v>
      </c>
      <c r="O2780" t="s">
        <v>116</v>
      </c>
      <c r="P2780">
        <v>19</v>
      </c>
      <c r="Q2780" t="s">
        <v>40</v>
      </c>
      <c r="R2780" t="s">
        <v>101</v>
      </c>
      <c r="S2780" t="s">
        <v>19889</v>
      </c>
      <c r="T2780" s="4">
        <v>45629</v>
      </c>
      <c r="U2780">
        <v>12</v>
      </c>
      <c r="V2780" t="s">
        <v>20258</v>
      </c>
      <c r="W2780" t="s">
        <v>19890</v>
      </c>
      <c r="X2780" t="s">
        <v>18669</v>
      </c>
      <c r="Y2780" t="s">
        <v>659</v>
      </c>
      <c r="Z2780">
        <v>2325</v>
      </c>
      <c r="AA2780">
        <v>4</v>
      </c>
      <c r="AB2780">
        <v>3720</v>
      </c>
      <c r="AC2780">
        <v>930</v>
      </c>
      <c r="AD2780" s="8">
        <v>0.22</v>
      </c>
      <c r="AE2780" s="7">
        <v>818.4</v>
      </c>
      <c r="AF2780">
        <v>0.22</v>
      </c>
      <c r="AG2780" t="str">
        <f t="shared" si="43"/>
        <v>₹4 K</v>
      </c>
    </row>
  </sheetData>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220D-AE78-469D-A9EF-3C0FBB5D35F8}">
  <dimension ref="C19:AQ50"/>
  <sheetViews>
    <sheetView showGridLines="0" showRowColHeaders="0" zoomScale="55" zoomScaleNormal="57" workbookViewId="0">
      <selection activeCell="X50" sqref="X50"/>
    </sheetView>
  </sheetViews>
  <sheetFormatPr defaultRowHeight="14.4" x14ac:dyDescent="0.3"/>
  <cols>
    <col min="40" max="40" width="12.6640625" bestFit="1" customWidth="1"/>
    <col min="43" max="43" width="11.88671875" bestFit="1" customWidth="1"/>
  </cols>
  <sheetData>
    <row r="19" spans="3:40" x14ac:dyDescent="0.3">
      <c r="C19" t="s">
        <v>20259</v>
      </c>
    </row>
    <row r="28" spans="3:40" x14ac:dyDescent="0.3">
      <c r="AN28">
        <f>GETPIVOTDATA("Sales",'kpi linechart'!$A$3)</f>
        <v>8842540.4000000022</v>
      </c>
    </row>
    <row r="31" spans="3:40" x14ac:dyDescent="0.3">
      <c r="AN31">
        <f>GETPIVOTDATA("[Measures].[Sum of Sales]",Sheet3!$A$3)</f>
        <v>8842540.4000000022</v>
      </c>
    </row>
    <row r="34" spans="40:43" x14ac:dyDescent="0.3">
      <c r="AN34">
        <f>GETPIVOTDATA("[Measures].[Sum of Quantity]",Sheet3!$B$3)</f>
        <v>12572</v>
      </c>
    </row>
    <row r="37" spans="40:43" x14ac:dyDescent="0.3">
      <c r="AN37">
        <f>GETPIVOTDATA("[Measures].[Count of Order ID]",Sheet3!$C$3)</f>
        <v>2779</v>
      </c>
      <c r="AQ37">
        <f>GETPIVOTDATA("Sales",'kpi linechart'!$A$3)</f>
        <v>8842540.4000000022</v>
      </c>
    </row>
    <row r="39" spans="40:43" x14ac:dyDescent="0.3">
      <c r="AN39">
        <f>Sheet3!A6</f>
        <v>8842540.4000000022</v>
      </c>
      <c r="AQ39">
        <f>GETPIVOTDATA("Quantity",'kpi linechart'!$B$3)</f>
        <v>12572</v>
      </c>
    </row>
    <row r="41" spans="40:43" x14ac:dyDescent="0.3">
      <c r="AQ41">
        <f>GETPIVOTDATA("Order ID",'kpi linechart'!$C$3)</f>
        <v>2779</v>
      </c>
    </row>
    <row r="43" spans="40:43" x14ac:dyDescent="0.3">
      <c r="AQ43" s="7">
        <f>'kpi linechart'!D4</f>
        <v>3181.9145016192883</v>
      </c>
    </row>
    <row r="45" spans="40:43" x14ac:dyDescent="0.3">
      <c r="AQ45">
        <f>GETPIVOTDATA("[Measures].[Distinct Count of Store Number]",'kpi linechart'!$E$3)</f>
        <v>100</v>
      </c>
    </row>
    <row r="47" spans="40:43" x14ac:dyDescent="0.3">
      <c r="AQ47" t="e">
        <f>GETPIVOTDATA("[Measures].[Sum of Assumed margin]",'kpi linechart'!$F$3)</f>
        <v>#REF!</v>
      </c>
    </row>
    <row r="50" spans="43:43" x14ac:dyDescent="0.3">
      <c r="AQ50" s="8">
        <f>GETPIVOTDATA("[Measures].[Average of Assumed margin]",'kpi linechart'!$F$3)</f>
        <v>0.28249730118748251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0481-DFB1-4879-A082-06614BC4CDB8}">
  <dimension ref="A1:B43"/>
  <sheetViews>
    <sheetView workbookViewId="0">
      <selection activeCell="B4" sqref="B4"/>
    </sheetView>
  </sheetViews>
  <sheetFormatPr defaultRowHeight="14.4" x14ac:dyDescent="0.3"/>
  <cols>
    <col min="1" max="1" width="13.5546875" customWidth="1"/>
    <col min="2" max="2" width="13.77734375" customWidth="1"/>
  </cols>
  <sheetData>
    <row r="1" spans="1:2" ht="28.8" x14ac:dyDescent="0.3">
      <c r="A1" s="2" t="s">
        <v>1</v>
      </c>
      <c r="B1" s="2" t="s">
        <v>20232</v>
      </c>
    </row>
    <row r="2" spans="1:2" ht="28.8" x14ac:dyDescent="0.3">
      <c r="A2" s="3" t="s">
        <v>169</v>
      </c>
      <c r="B2" s="3" t="s">
        <v>93</v>
      </c>
    </row>
    <row r="3" spans="1:2" ht="28.8" x14ac:dyDescent="0.3">
      <c r="A3" s="3" t="s">
        <v>731</v>
      </c>
      <c r="B3" s="3" t="s">
        <v>27</v>
      </c>
    </row>
    <row r="4" spans="1:2" ht="28.8" x14ac:dyDescent="0.3">
      <c r="A4" s="3" t="s">
        <v>411</v>
      </c>
      <c r="B4" s="3" t="s">
        <v>181</v>
      </c>
    </row>
    <row r="5" spans="1:2" ht="28.8" x14ac:dyDescent="0.3">
      <c r="A5" s="3" t="s">
        <v>108</v>
      </c>
      <c r="B5" s="3" t="s">
        <v>133</v>
      </c>
    </row>
    <row r="6" spans="1:2" ht="28.8" x14ac:dyDescent="0.3">
      <c r="A6" s="3" t="s">
        <v>240</v>
      </c>
      <c r="B6" s="3" t="s">
        <v>20233</v>
      </c>
    </row>
    <row r="7" spans="1:2" ht="28.8" x14ac:dyDescent="0.3">
      <c r="A7" s="3" t="s">
        <v>145</v>
      </c>
      <c r="B7" s="3" t="s">
        <v>145</v>
      </c>
    </row>
    <row r="8" spans="1:2" ht="28.8" x14ac:dyDescent="0.3">
      <c r="A8" s="3" t="s">
        <v>262</v>
      </c>
      <c r="B8" s="3" t="s">
        <v>336</v>
      </c>
    </row>
    <row r="9" spans="1:2" x14ac:dyDescent="0.3">
      <c r="A9" s="3" t="s">
        <v>450</v>
      </c>
      <c r="B9" s="3" t="s">
        <v>450</v>
      </c>
    </row>
    <row r="10" spans="1:2" x14ac:dyDescent="0.3">
      <c r="A10" s="3" t="s">
        <v>500</v>
      </c>
      <c r="B10" s="3" t="s">
        <v>336</v>
      </c>
    </row>
    <row r="11" spans="1:2" x14ac:dyDescent="0.3">
      <c r="A11" s="3" t="s">
        <v>325</v>
      </c>
      <c r="B11" s="3" t="s">
        <v>20234</v>
      </c>
    </row>
    <row r="12" spans="1:2" x14ac:dyDescent="0.3">
      <c r="A12" s="3" t="s">
        <v>357</v>
      </c>
      <c r="B12" s="3" t="s">
        <v>357</v>
      </c>
    </row>
    <row r="13" spans="1:2" x14ac:dyDescent="0.3">
      <c r="A13" s="3" t="s">
        <v>48</v>
      </c>
      <c r="B13" s="3" t="s">
        <v>20235</v>
      </c>
    </row>
    <row r="14" spans="1:2" x14ac:dyDescent="0.3">
      <c r="A14" s="3" t="s">
        <v>79</v>
      </c>
      <c r="B14" s="3" t="s">
        <v>20236</v>
      </c>
    </row>
    <row r="15" spans="1:2" ht="28.8" x14ac:dyDescent="0.3">
      <c r="A15" s="3" t="s">
        <v>218</v>
      </c>
      <c r="B15" s="3" t="s">
        <v>20233</v>
      </c>
    </row>
    <row r="16" spans="1:2" x14ac:dyDescent="0.3">
      <c r="A16" s="3" t="s">
        <v>510</v>
      </c>
      <c r="B16" s="3" t="s">
        <v>107</v>
      </c>
    </row>
    <row r="17" spans="1:2" x14ac:dyDescent="0.3">
      <c r="A17" s="3" t="s">
        <v>182</v>
      </c>
      <c r="B17" s="3" t="s">
        <v>181</v>
      </c>
    </row>
    <row r="18" spans="1:2" ht="28.8" x14ac:dyDescent="0.3">
      <c r="A18" s="3" t="s">
        <v>1483</v>
      </c>
      <c r="B18" s="3" t="s">
        <v>20237</v>
      </c>
    </row>
    <row r="19" spans="1:2" x14ac:dyDescent="0.3">
      <c r="A19" s="3" t="s">
        <v>293</v>
      </c>
      <c r="B19" s="3" t="s">
        <v>93</v>
      </c>
    </row>
    <row r="20" spans="1:2" x14ac:dyDescent="0.3">
      <c r="A20" s="3" t="s">
        <v>650</v>
      </c>
      <c r="B20" s="3" t="s">
        <v>20238</v>
      </c>
    </row>
    <row r="21" spans="1:2" x14ac:dyDescent="0.3">
      <c r="A21" s="3" t="s">
        <v>606</v>
      </c>
      <c r="B21" s="3" t="s">
        <v>181</v>
      </c>
    </row>
    <row r="22" spans="1:2" x14ac:dyDescent="0.3">
      <c r="A22" s="3" t="s">
        <v>1128</v>
      </c>
      <c r="B22" s="3" t="s">
        <v>47</v>
      </c>
    </row>
    <row r="23" spans="1:2" x14ac:dyDescent="0.3">
      <c r="A23" s="3" t="s">
        <v>784</v>
      </c>
      <c r="B23" s="3" t="s">
        <v>93</v>
      </c>
    </row>
    <row r="24" spans="1:2" x14ac:dyDescent="0.3">
      <c r="A24" s="3" t="s">
        <v>1023</v>
      </c>
      <c r="B24" s="3" t="s">
        <v>336</v>
      </c>
    </row>
    <row r="25" spans="1:2" x14ac:dyDescent="0.3">
      <c r="A25" s="3" t="s">
        <v>568</v>
      </c>
      <c r="B25" s="3" t="s">
        <v>93</v>
      </c>
    </row>
    <row r="26" spans="1:2" x14ac:dyDescent="0.3">
      <c r="A26" s="3" t="s">
        <v>813</v>
      </c>
      <c r="B26" s="3" t="s">
        <v>181</v>
      </c>
    </row>
    <row r="27" spans="1:2" x14ac:dyDescent="0.3">
      <c r="A27" s="3" t="s">
        <v>229</v>
      </c>
      <c r="B27" s="3" t="s">
        <v>133</v>
      </c>
    </row>
    <row r="28" spans="1:2" x14ac:dyDescent="0.3">
      <c r="A28" s="3" t="s">
        <v>985</v>
      </c>
      <c r="B28" s="3" t="s">
        <v>181</v>
      </c>
    </row>
    <row r="29" spans="1:2" x14ac:dyDescent="0.3">
      <c r="A29" s="3" t="s">
        <v>64</v>
      </c>
      <c r="B29" s="3" t="s">
        <v>181</v>
      </c>
    </row>
    <row r="30" spans="1:2" x14ac:dyDescent="0.3">
      <c r="A30" s="3" t="s">
        <v>946</v>
      </c>
      <c r="B30" s="3" t="s">
        <v>121</v>
      </c>
    </row>
    <row r="31" spans="1:2" x14ac:dyDescent="0.3">
      <c r="A31" s="3" t="s">
        <v>1118</v>
      </c>
      <c r="B31" s="3" t="s">
        <v>93</v>
      </c>
    </row>
    <row r="32" spans="1:2" x14ac:dyDescent="0.3">
      <c r="A32" s="3" t="s">
        <v>28</v>
      </c>
      <c r="B32" s="3" t="s">
        <v>20239</v>
      </c>
    </row>
    <row r="33" spans="1:2" x14ac:dyDescent="0.3">
      <c r="A33" s="3" t="s">
        <v>347</v>
      </c>
      <c r="B33" s="3" t="s">
        <v>20240</v>
      </c>
    </row>
    <row r="34" spans="1:2" x14ac:dyDescent="0.3">
      <c r="A34" s="3" t="s">
        <v>380</v>
      </c>
      <c r="B34" s="3" t="s">
        <v>181</v>
      </c>
    </row>
    <row r="35" spans="1:2" x14ac:dyDescent="0.3">
      <c r="A35" s="3" t="s">
        <v>803</v>
      </c>
      <c r="B35" s="3" t="s">
        <v>27</v>
      </c>
    </row>
    <row r="36" spans="1:2" x14ac:dyDescent="0.3">
      <c r="A36" s="3" t="s">
        <v>157</v>
      </c>
      <c r="B36" s="3" t="s">
        <v>20241</v>
      </c>
    </row>
    <row r="37" spans="1:2" x14ac:dyDescent="0.3">
      <c r="A37" s="3" t="s">
        <v>920</v>
      </c>
      <c r="B37" s="3" t="s">
        <v>181</v>
      </c>
    </row>
    <row r="38" spans="1:2" x14ac:dyDescent="0.3">
      <c r="A38" s="3" t="s">
        <v>470</v>
      </c>
      <c r="B38" s="3" t="s">
        <v>181</v>
      </c>
    </row>
    <row r="39" spans="1:2" x14ac:dyDescent="0.3">
      <c r="A39" s="3" t="s">
        <v>558</v>
      </c>
      <c r="B39" s="3" t="s">
        <v>27</v>
      </c>
    </row>
    <row r="40" spans="1:2" x14ac:dyDescent="0.3">
      <c r="A40" s="3" t="s">
        <v>369</v>
      </c>
      <c r="B40" s="3" t="s">
        <v>181</v>
      </c>
    </row>
    <row r="41" spans="1:2" x14ac:dyDescent="0.3">
      <c r="A41" s="3" t="s">
        <v>193</v>
      </c>
      <c r="B41" s="3" t="s">
        <v>27</v>
      </c>
    </row>
    <row r="42" spans="1:2" x14ac:dyDescent="0.3">
      <c r="A42" s="3" t="s">
        <v>205</v>
      </c>
      <c r="B42" s="3" t="s">
        <v>93</v>
      </c>
    </row>
    <row r="43" spans="1:2" x14ac:dyDescent="0.3">
      <c r="A43" s="3" t="s">
        <v>390</v>
      </c>
      <c r="B43" s="3" t="s">
        <v>20242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6410-73FD-4266-9C6F-CE853FD00737}">
  <dimension ref="A3:D15"/>
  <sheetViews>
    <sheetView workbookViewId="0">
      <selection activeCell="A4" sqref="A4"/>
    </sheetView>
  </sheetViews>
  <sheetFormatPr defaultRowHeight="14.4" x14ac:dyDescent="0.3"/>
  <cols>
    <col min="1" max="1" width="11.6640625" bestFit="1" customWidth="1"/>
    <col min="2" max="2" width="14.88671875" bestFit="1" customWidth="1"/>
    <col min="3" max="3" width="15.88671875" bestFit="1" customWidth="1"/>
    <col min="4" max="4" width="12.88671875" bestFit="1" customWidth="1"/>
  </cols>
  <sheetData>
    <row r="3" spans="1:4" x14ac:dyDescent="0.3">
      <c r="A3" t="s">
        <v>20243</v>
      </c>
      <c r="B3" t="s">
        <v>20261</v>
      </c>
      <c r="C3" t="s">
        <v>20260</v>
      </c>
    </row>
    <row r="4" spans="1:4" x14ac:dyDescent="0.3">
      <c r="A4" s="11">
        <v>8842540.4000000022</v>
      </c>
      <c r="B4">
        <v>12572</v>
      </c>
      <c r="C4">
        <v>2779</v>
      </c>
    </row>
    <row r="6" spans="1:4" x14ac:dyDescent="0.3">
      <c r="A6" s="10">
        <f>GETPIVOTDATA("[Measures].[Sum of Sales]",$A$3)</f>
        <v>8842540.4000000022</v>
      </c>
    </row>
    <row r="15" spans="1:4" x14ac:dyDescent="0.3">
      <c r="D15" s="10">
        <f>GETPIVOTDATA("[Measures].[Sum of Sales]",$A$3)</f>
        <v>8842540.4000000022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4F2940-E0C9-4029-818C-92FB54CF61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Zudio_sales_data (2)</vt:lpstr>
      <vt:lpstr>kpi linechart</vt:lpstr>
      <vt:lpstr>category chart</vt:lpstr>
      <vt:lpstr>Top 10</vt:lpstr>
      <vt:lpstr>map chart</vt:lpstr>
      <vt:lpstr>city heat</vt:lpstr>
      <vt:lpstr>rank kpi</vt:lpstr>
      <vt:lpstr>Sheet9</vt:lpstr>
      <vt:lpstr>Sheet2</vt:lpstr>
      <vt:lpstr>Sheet4</vt:lpstr>
      <vt:lpstr>Sheet5</vt:lpstr>
      <vt:lpstr>Zudio_sales_data</vt:lpstr>
      <vt:lpstr>Dashboard layout</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 Gadapkar</dc:creator>
  <cp:lastModifiedBy>Siddharth Gadapkar</cp:lastModifiedBy>
  <dcterms:created xsi:type="dcterms:W3CDTF">2026-04-07T16:31:34Z</dcterms:created>
  <dcterms:modified xsi:type="dcterms:W3CDTF">2026-04-23T07:49:32Z</dcterms:modified>
</cp:coreProperties>
</file>